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2.xml" ContentType="application/vnd.openxmlformats-officedocument.drawingml.chartshapes+xml"/>
  <Override PartName="/xl/charts/chart7.xml" ContentType="application/vnd.openxmlformats-officedocument.drawingml.chart+xml"/>
  <Override PartName="/xl/drawings/drawing3.xml" ContentType="application/vnd.openxmlformats-officedocument.drawingml.chartshape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ml.chartshapes+xml"/>
  <Override PartName="/xl/charts/chart10.xml" ContentType="application/vnd.openxmlformats-officedocument.drawingml.chart+xml"/>
  <Override PartName="/xl/drawings/drawing5.xml" ContentType="application/vnd.openxmlformats-officedocument.drawingml.chartshapes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7.xml" ContentType="application/vnd.openxmlformats-officedocument.drawingml.chartshapes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9.xml" ContentType="application/vnd.openxmlformats-officedocument.drawingml.chartshapes+xml"/>
  <Override PartName="/xl/drawings/drawing10.xml" ContentType="application/vnd.openxmlformats-officedocument.drawing+xml"/>
  <Override PartName="/xl/charts/chart17.xml" ContentType="application/vnd.openxmlformats-officedocument.drawingml.chart+xml"/>
  <Override PartName="/xl/drawings/drawing11.xml" ContentType="application/vnd.openxmlformats-officedocument.drawingml.chartshapes+xml"/>
  <Override PartName="/xl/drawings/drawing12.xml" ContentType="application/vnd.openxmlformats-officedocument.drawing+xml"/>
  <Override PartName="/xl/charts/chart18.xml" ContentType="application/vnd.openxmlformats-officedocument.drawingml.chart+xml"/>
  <Override PartName="/xl/drawings/drawing13.xml" ContentType="application/vnd.openxmlformats-officedocument.drawingml.chartshapes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4.xml" ContentType="application/vnd.openxmlformats-officedocument.drawingml.chartshapes+xml"/>
  <Override PartName="/xl/drawings/drawing15.xml" ContentType="application/vnd.openxmlformats-officedocument.drawing+xml"/>
  <Override PartName="/xl/charts/chart21.xml" ContentType="application/vnd.openxmlformats-officedocument.drawingml.chart+xml"/>
  <Override PartName="/xl/drawings/drawing16.xml" ContentType="application/vnd.openxmlformats-officedocument.drawingml.chartshapes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17.xml" ContentType="application/vnd.openxmlformats-officedocument.drawing+xml"/>
  <Override PartName="/xl/charts/chart24.xml" ContentType="application/vnd.openxmlformats-officedocument.drawingml.chart+xml"/>
  <Override PartName="/xl/drawings/drawing18.xml" ContentType="application/vnd.openxmlformats-officedocument.drawingml.chartshapes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9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20.xml" ContentType="application/vnd.openxmlformats-officedocument.drawingml.chartshapes+xml"/>
  <Override PartName="/xl/drawings/drawing21.xml" ContentType="application/vnd.openxmlformats-officedocument.drawing+xml"/>
  <Override PartName="/xl/charts/chart30.xml" ContentType="application/vnd.openxmlformats-officedocument.drawingml.chart+xml"/>
  <Override PartName="/xl/drawings/drawing22.xml" ContentType="application/vnd.openxmlformats-officedocument.drawingml.chartshapes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drawings/drawing23.xml" ContentType="application/vnd.openxmlformats-officedocument.drawing+xml"/>
  <Override PartName="/xl/charts/chart34.xml" ContentType="application/vnd.openxmlformats-officedocument.drawingml.chart+xml"/>
  <Override PartName="/xl/drawings/drawing24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25.xml" ContentType="application/vnd.openxmlformats-officedocument.drawingml.chartshapes+xml"/>
  <Override PartName="/xl/charts/chart37.xml" ContentType="application/vnd.openxmlformats-officedocument.drawingml.chart+xml"/>
  <Override PartName="/xl/drawings/drawing26.xml" ContentType="application/vnd.openxmlformats-officedocument.drawing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27.xml" ContentType="application/vnd.openxmlformats-officedocument.drawingml.chartshapes+xml"/>
  <Override PartName="/xl/drawings/drawing28.xml" ContentType="application/vnd.openxmlformats-officedocument.drawing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drawings/drawing29.xml" ContentType="application/vnd.openxmlformats-officedocument.drawingml.chartshapes+xml"/>
  <Override PartName="/xl/drawings/drawing30.xml" ContentType="application/vnd.openxmlformats-officedocument.drawing+xml"/>
  <Override PartName="/xl/charts/chart42.xml" ContentType="application/vnd.openxmlformats-officedocument.drawingml.chart+xml"/>
  <Override PartName="/xl/drawings/drawing31.xml" ContentType="application/vnd.openxmlformats-officedocument.drawingml.chartshapes+xml"/>
  <Override PartName="/xl/drawings/drawing32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drawings/drawing33.xml" ContentType="application/vnd.openxmlformats-officedocument.drawingml.chartshapes+xml"/>
  <Override PartName="/xl/drawings/drawing34.xml" ContentType="application/vnd.openxmlformats-officedocument.drawing+xml"/>
  <Override PartName="/xl/charts/chart45.xml" ContentType="application/vnd.openxmlformats-officedocument.drawingml.chart+xml"/>
  <Override PartName="/xl/drawings/drawing35.xml" ContentType="application/vnd.openxmlformats-officedocument.drawingml.chartshapes+xml"/>
  <Override PartName="/xl/charts/chart46.xml" ContentType="application/vnd.openxmlformats-officedocument.drawingml.chart+xml"/>
  <Override PartName="/xl/drawings/drawing36.xml" ContentType="application/vnd.openxmlformats-officedocument.drawingml.chartshapes+xml"/>
  <Override PartName="/xl/drawings/drawing37.xml" ContentType="application/vnd.openxmlformats-officedocument.drawing+xml"/>
  <Override PartName="/xl/charts/chart47.xml" ContentType="application/vnd.openxmlformats-officedocument.drawingml.chart+xml"/>
  <Override PartName="/xl/drawings/drawing38.xml" ContentType="application/vnd.openxmlformats-officedocument.drawingml.chartshapes+xml"/>
  <Override PartName="/xl/charts/chart48.xml" ContentType="application/vnd.openxmlformats-officedocument.drawingml.chart+xml"/>
  <Override PartName="/xl/drawings/drawing39.xml" ContentType="application/vnd.openxmlformats-officedocument.drawing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drawings/drawing40.xml" ContentType="application/vnd.openxmlformats-officedocument.drawing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drawings/drawing41.xml" ContentType="application/vnd.openxmlformats-officedocument.drawing+xml"/>
  <Override PartName="/xl/charts/chart54.xml" ContentType="application/vnd.openxmlformats-officedocument.drawingml.chart+xml"/>
  <Override PartName="/xl/drawings/drawing42.xml" ContentType="application/vnd.openxmlformats-officedocument.drawingml.chartshapes+xml"/>
  <Override PartName="/xl/drawings/drawing43.xml" ContentType="application/vnd.openxmlformats-officedocument.drawing+xml"/>
  <Override PartName="/xl/charts/chart55.xml" ContentType="application/vnd.openxmlformats-officedocument.drawingml.chart+xml"/>
  <Override PartName="/xl/drawings/drawing44.xml" ContentType="application/vnd.openxmlformats-officedocument.drawingml.chartshapes+xml"/>
  <Override PartName="/xl/charts/chart56.xml" ContentType="application/vnd.openxmlformats-officedocument.drawingml.chart+xml"/>
  <Override PartName="/xl/drawings/drawing45.xml" ContentType="application/vnd.openxmlformats-officedocument.drawing+xml"/>
  <Override PartName="/xl/charts/chart57.xml" ContentType="application/vnd.openxmlformats-officedocument.drawingml.chart+xml"/>
  <Override PartName="/xl/drawings/drawing46.xml" ContentType="application/vnd.openxmlformats-officedocument.drawing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drawings/drawing47.xml" ContentType="application/vnd.openxmlformats-officedocument.drawing+xml"/>
  <Override PartName="/xl/charts/chart6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aklc.govt.nz\Data\users1\wilsonr2\Documents\Monthly\"/>
    </mc:Choice>
  </mc:AlternateContent>
  <xr:revisionPtr revIDLastSave="0" documentId="13_ncr:1_{4C3297BC-3B09-4EDD-BB41-55637F5C274C}" xr6:coauthVersionLast="47" xr6:coauthVersionMax="47" xr10:uidLastSave="{00000000-0000-0000-0000-000000000000}"/>
  <bookViews>
    <workbookView xWindow="-110" yWindow="-110" windowWidth="19420" windowHeight="10420" tabRatio="837" activeTab="8" xr2:uid="{00000000-000D-0000-FFFF-FFFF00000000}"/>
  </bookViews>
  <sheets>
    <sheet name="Summary" sheetId="19" r:id="rId1"/>
    <sheet name="GDP" sheetId="1" r:id="rId2"/>
    <sheet name="Retail" sheetId="10" r:id="rId3"/>
    <sheet name="retail (2)" sheetId="34" r:id="rId4"/>
    <sheet name="Rents" sheetId="35" r:id="rId5"/>
    <sheet name="Consumer spend" sheetId="36" r:id="rId6"/>
    <sheet name="HousePrices" sheetId="13" r:id="rId7"/>
    <sheet name="HouseSales" sheetId="20" r:id="rId8"/>
    <sheet name="Consents" sheetId="11" r:id="rId9"/>
    <sheet name="Nonresidential" sheetId="12" r:id="rId10"/>
    <sheet name="Cap goods price index" sheetId="24" r:id="rId11"/>
    <sheet name="EmpGrowth" sheetId="28" r:id="rId12"/>
    <sheet name="Unemployment" sheetId="2" r:id="rId13"/>
    <sheet name="AnnualUE" sheetId="7" r:id="rId14"/>
    <sheet name="YouthUE" sheetId="3" r:id="rId15"/>
    <sheet name="AnnualYUE" sheetId="8" r:id="rId16"/>
    <sheet name="YUERONZ" sheetId="32" r:id="rId17"/>
    <sheet name="LM" sheetId="27" r:id="rId18"/>
    <sheet name="Confidence" sheetId="23" r:id="rId19"/>
    <sheet name="Population" sheetId="5" r:id="rId20"/>
    <sheet name="Wages" sheetId="6" r:id="rId21"/>
    <sheet name="Netmigration" sheetId="4" r:id="rId22"/>
    <sheet name="Migration" sheetId="9" r:id="rId23"/>
    <sheet name="Guestnights" sheetId="25" r:id="rId24"/>
    <sheet name="GN2" sheetId="33" r:id="rId25"/>
  </sheets>
  <externalReferences>
    <externalReference r:id="rId26"/>
  </externalReferences>
  <definedNames>
    <definedName name="_TAB1" localSheetId="5">#REF!</definedName>
    <definedName name="_TAB1" localSheetId="4">#REF!</definedName>
    <definedName name="_TAB1">#REF!</definedName>
    <definedName name="_TAB2" localSheetId="5">#REF!</definedName>
    <definedName name="_TAB2" localSheetId="4">#REF!</definedName>
    <definedName name="_TAB2">#REF!</definedName>
    <definedName name="_TAB3" localSheetId="5">#REF!</definedName>
    <definedName name="_TAB3" localSheetId="4">#REF!</definedName>
    <definedName name="_TAB3">#REF!</definedName>
    <definedName name="_TAB4" localSheetId="5">#REF!</definedName>
    <definedName name="_TAB4" localSheetId="4">#REF!</definedName>
    <definedName name="_TAB4">#REF!</definedName>
    <definedName name="AnnualUEAucklandSeries" localSheetId="13">OFFSET(AnnualUE!$B$5,COUNTA(AnnualUE!$B:$B)-42,0,41,1)</definedName>
    <definedName name="AnnualUEDateSeries" localSheetId="13">OFFSET(AnnualUE!$A$5,COUNTA(AnnualUE!$A:$A)-43,0,41,1)</definedName>
    <definedName name="AnnualUERONZSeries" localSheetId="13">OFFSET(AnnualUE!$C$5,COUNTA(AnnualUE!$C:$C)-42,0,41,1)</definedName>
    <definedName name="AnnualYUE15Series" localSheetId="15">OFFSET(AnnualYUE!$B$5,COUNTA(AnnualYUE!$B:$B)-42,0,41,1)</definedName>
    <definedName name="AnnualYUE20Series" localSheetId="15">OFFSET(AnnualYUE!$C$5,COUNTA(AnnualYUE!$C:$C)-42,0,41,1)</definedName>
    <definedName name="AnnualYUEDateSeries" localSheetId="15">OFFSET(AnnualYUE!$A$5,COUNTA(AnnualYUE!$A:$A)-43,0,41,1)</definedName>
    <definedName name="bottom1" localSheetId="5">#REF!</definedName>
    <definedName name="bottom1" localSheetId="4">#REF!</definedName>
    <definedName name="bottom1">#REF!</definedName>
    <definedName name="bottom10" localSheetId="5">'[1]Table 10 old'!#REF!</definedName>
    <definedName name="bottom10" localSheetId="4">'[1]Table 10 old'!#REF!</definedName>
    <definedName name="bottom10">'[1]Table 10 old'!#REF!</definedName>
    <definedName name="bottom11" localSheetId="5">'[1]Table 11 old'!#REF!</definedName>
    <definedName name="bottom11" localSheetId="4">'[1]Table 11 old'!#REF!</definedName>
    <definedName name="bottom11">'[1]Table 11 old'!#REF!</definedName>
    <definedName name="bottom12" localSheetId="5">'[1]Table 12 old'!#REF!</definedName>
    <definedName name="bottom12" localSheetId="4">'[1]Table 12 old'!#REF!</definedName>
    <definedName name="bottom12">'[1]Table 12 old'!#REF!</definedName>
    <definedName name="bottom2" localSheetId="5">'[1]Table 2'!#REF!</definedName>
    <definedName name="bottom2" localSheetId="4">'[1]Table 2'!#REF!</definedName>
    <definedName name="bottom2">'[1]Table 2'!#REF!</definedName>
    <definedName name="bottom3" localSheetId="5">'[1]Table 3 ethnic'!#REF!</definedName>
    <definedName name="bottom3" localSheetId="4">'[1]Table 3 ethnic'!#REF!</definedName>
    <definedName name="bottom3">'[1]Table 3 ethnic'!#REF!</definedName>
    <definedName name="bottom4" localSheetId="5">'[1]Table 4 Jobless'!#REF!</definedName>
    <definedName name="bottom4" localSheetId="4">'[1]Table 4 Jobless'!#REF!</definedName>
    <definedName name="bottom4">'[1]Table 4 Jobless'!#REF!</definedName>
    <definedName name="bottom5" localSheetId="5">'[1]Table 5'!#REF!</definedName>
    <definedName name="bottom5" localSheetId="4">'[1]Table 5'!#REF!</definedName>
    <definedName name="bottom5">'[1]Table 5'!#REF!</definedName>
    <definedName name="bottom6" localSheetId="5">'[1]Table 6'!#REF!</definedName>
    <definedName name="bottom6" localSheetId="4">'[1]Table 6'!#REF!</definedName>
    <definedName name="bottom6">'[1]Table 6'!#REF!</definedName>
    <definedName name="bottom7" localSheetId="5">'[1]Table 7 old'!#REF!</definedName>
    <definedName name="bottom7" localSheetId="4">'[1]Table 7 old'!#REF!</definedName>
    <definedName name="bottom7">'[1]Table 7 old'!#REF!</definedName>
    <definedName name="bottom8" localSheetId="5">'[1]Table 8 old'!#REF!</definedName>
    <definedName name="bottom8" localSheetId="4">'[1]Table 8 old'!#REF!</definedName>
    <definedName name="bottom8">'[1]Table 8 old'!#REF!</definedName>
    <definedName name="bottom9" localSheetId="5">'[1]Table 9 old'!#REF!</definedName>
    <definedName name="bottom9" localSheetId="4">'[1]Table 9 old'!#REF!</definedName>
    <definedName name="bottom9">'[1]Table 9 old'!#REF!</definedName>
    <definedName name="Data1" localSheetId="5">#REF!</definedName>
    <definedName name="Data1" localSheetId="4">#REF!</definedName>
    <definedName name="Data1">#REF!</definedName>
    <definedName name="data10" localSheetId="5">'[1]Table 8 old'!#REF!</definedName>
    <definedName name="data10" localSheetId="4">'[1]Table 8 old'!#REF!</definedName>
    <definedName name="data10">'[1]Table 8 old'!#REF!</definedName>
    <definedName name="data11" localSheetId="5">'[1]Table 9 old'!#REF!</definedName>
    <definedName name="data11" localSheetId="4">'[1]Table 9 old'!#REF!</definedName>
    <definedName name="data11">'[1]Table 9 old'!#REF!</definedName>
    <definedName name="data12" localSheetId="5">'[1]Table 10 old'!#REF!</definedName>
    <definedName name="data12" localSheetId="4">'[1]Table 10 old'!#REF!</definedName>
    <definedName name="data12">'[1]Table 10 old'!#REF!</definedName>
    <definedName name="data13" localSheetId="5">'[1]Table 11 old'!#REF!</definedName>
    <definedName name="data13" localSheetId="4">'[1]Table 11 old'!#REF!</definedName>
    <definedName name="data13">'[1]Table 11 old'!#REF!</definedName>
    <definedName name="data14" localSheetId="5">'[1]Table 12 old'!#REF!</definedName>
    <definedName name="data14" localSheetId="4">'[1]Table 12 old'!#REF!</definedName>
    <definedName name="data14">'[1]Table 12 old'!#REF!</definedName>
    <definedName name="Data15" localSheetId="5">'[1]Table 13 '!#REF!</definedName>
    <definedName name="Data15" localSheetId="4">'[1]Table 13 '!#REF!</definedName>
    <definedName name="Data15">'[1]Table 13 '!#REF!</definedName>
    <definedName name="Data16" localSheetId="5">'[1]Table 13 '!#REF!</definedName>
    <definedName name="Data16" localSheetId="4">'[1]Table 13 '!#REF!</definedName>
    <definedName name="Data16">'[1]Table 13 '!#REF!</definedName>
    <definedName name="Data17" localSheetId="5">'[1]Table 13 '!#REF!</definedName>
    <definedName name="Data17" localSheetId="4">'[1]Table 13 '!#REF!</definedName>
    <definedName name="Data17">'[1]Table 13 '!#REF!</definedName>
    <definedName name="Data18" localSheetId="5">'[1]Table 13 '!#REF!</definedName>
    <definedName name="Data18" localSheetId="4">'[1]Table 13 '!#REF!</definedName>
    <definedName name="Data18">'[1]Table 13 '!#REF!</definedName>
    <definedName name="Data19" localSheetId="5">'[1]Table 14'!#REF!</definedName>
    <definedName name="Data19" localSheetId="4">'[1]Table 14'!#REF!</definedName>
    <definedName name="Data19">'[1]Table 14'!#REF!</definedName>
    <definedName name="Data2" localSheetId="5">#REF!</definedName>
    <definedName name="Data2" localSheetId="4">#REF!</definedName>
    <definedName name="Data2">#REF!</definedName>
    <definedName name="Data20" localSheetId="5">'[1]Table 15'!#REF!</definedName>
    <definedName name="Data20" localSheetId="4">'[1]Table 15'!#REF!</definedName>
    <definedName name="Data20">'[1]Table 15'!#REF!</definedName>
    <definedName name="Data21" localSheetId="5">'[1]Table 16'!#REF!</definedName>
    <definedName name="Data21" localSheetId="4">'[1]Table 16'!#REF!</definedName>
    <definedName name="Data21">'[1]Table 16'!#REF!</definedName>
    <definedName name="Data22" localSheetId="5">'[1]Table 17 old'!#REF!</definedName>
    <definedName name="Data22" localSheetId="4">'[1]Table 17 old'!#REF!</definedName>
    <definedName name="Data22">'[1]Table 17 old'!#REF!</definedName>
    <definedName name="Data3" localSheetId="5">#REF!</definedName>
    <definedName name="Data3" localSheetId="4">#REF!</definedName>
    <definedName name="Data3">#REF!</definedName>
    <definedName name="data4" localSheetId="5">'[1]Table 2'!#REF!</definedName>
    <definedName name="data4" localSheetId="4">'[1]Table 2'!#REF!</definedName>
    <definedName name="data4">'[1]Table 2'!#REF!</definedName>
    <definedName name="data5" localSheetId="5">'[1]Table 3 ethnic'!#REF!</definedName>
    <definedName name="data5" localSheetId="4">'[1]Table 3 ethnic'!#REF!</definedName>
    <definedName name="data5">'[1]Table 3 ethnic'!#REF!</definedName>
    <definedName name="data6" localSheetId="5">'[1]Table 4 Jobless'!#REF!</definedName>
    <definedName name="data6" localSheetId="4">'[1]Table 4 Jobless'!#REF!</definedName>
    <definedName name="data6">'[1]Table 4 Jobless'!#REF!</definedName>
    <definedName name="data7" localSheetId="5">'[1]Table 5'!#REF!</definedName>
    <definedName name="data7" localSheetId="4">'[1]Table 5'!#REF!</definedName>
    <definedName name="data7">'[1]Table 5'!#REF!</definedName>
    <definedName name="data8" localSheetId="5">'[1]Table 6'!#REF!</definedName>
    <definedName name="data8" localSheetId="4">'[1]Table 6'!#REF!</definedName>
    <definedName name="data8">'[1]Table 6'!#REF!</definedName>
    <definedName name="data9" localSheetId="5">'[1]Table 7 old'!#REF!</definedName>
    <definedName name="data9" localSheetId="4">'[1]Table 7 old'!#REF!</definedName>
    <definedName name="data9">'[1]Table 7 old'!#REF!</definedName>
    <definedName name="DwellingsAucklandSeries" localSheetId="8">OFFSET(Consents!$B$6,COUNTA(Consents!$B:$B)-122,0,121,1)</definedName>
    <definedName name="DwellingsCanterburySeries" localSheetId="8">OFFSET(Consents!$C$6,COUNTA(Consents!$C:$C)-122,0,121,1)</definedName>
    <definedName name="DwellingsDateSeries" localSheetId="8">OFFSET(Consents!$A$6,COUNTA(Consents!$A:$A)-123,0,121,1)</definedName>
    <definedName name="DwellingsRONZSeries" localSheetId="8">OFFSET(Consents!$D$6,COUNTA(Consents!$D:$D)-122,0,121,1)</definedName>
    <definedName name="EmpGrowthDateSeries" localSheetId="11">OFFSET(EmpGrowth!$A$5,COUNTA(EmpGrowth!$A:$A)-43,0,41,1)</definedName>
    <definedName name="EmpGrowthGrowthSeries" localSheetId="11">OFFSET(EmpGrowth!$C$9,COUNTA(EmpGrowth!$C:$C)-42,0,41,1)</definedName>
    <definedName name="GDPAucklandSeries" localSheetId="1">OFFSET(GDP!$B$6,COUNTA(GDP!$B:$B)-42,0,41,1)</definedName>
    <definedName name="GDPchchAklSeries" localSheetId="5">OFFSET(#REF!,COUNTA(#REF!)-42,0,41,1)</definedName>
    <definedName name="GDPchchAklSeries" localSheetId="4">OFFSET(#REF!,COUNTA(#REF!)-42,0,41,1)</definedName>
    <definedName name="GDPchchAklSeries">OFFSET(#REF!,COUNTA(#REF!)-42,0,41,1)</definedName>
    <definedName name="GDPchchCantySeries" localSheetId="5">OFFSET(#REF!,COUNTA(#REF!)-42,0,41,1)</definedName>
    <definedName name="GDPchchCantySeries" localSheetId="4">OFFSET(#REF!,COUNTA(#REF!)-42,0,41,1)</definedName>
    <definedName name="GDPchchCantySeries">OFFSET(#REF!,COUNTA(#REF!)-42,0,41,1)</definedName>
    <definedName name="GDPchchDateSeries" localSheetId="5">OFFSET(#REF!,COUNTA(#REF!)-43,0,41,1)</definedName>
    <definedName name="GDPchchDateSeries" localSheetId="4">OFFSET(#REF!,COUNTA(#REF!)-43,0,41,1)</definedName>
    <definedName name="GDPchchDateSeries">OFFSET(#REF!,COUNTA(#REF!)-43,0,41,1)</definedName>
    <definedName name="GDPchchRONZSeries" localSheetId="5">OFFSET(#REF!,COUNTA(#REF!)-42,0,41,1)</definedName>
    <definedName name="GDPchchRONZSeries" localSheetId="4">OFFSET(#REF!,COUNTA(#REF!)-42,0,41,1)</definedName>
    <definedName name="GDPchchRONZSeries">OFFSET(#REF!,COUNTA(#REF!)-42,0,41,1)</definedName>
    <definedName name="GDPDateSeries" localSheetId="1">OFFSET(GDP!$A$6,COUNTA(GDP!$A:$A)-43,0,41,1)</definedName>
    <definedName name="GDPRONZSeries" localSheetId="1">OFFSET(GDP!$C$6,COUNTA(GDP!$C:$C)-42,0,41,1)</definedName>
    <definedName name="GuestnightsAucklandSeries" localSheetId="23">OFFSET(Guestnights!$D$17,COUNTA(Guestnights!$D:$D)-122,0,121,1)</definedName>
    <definedName name="GuestnightsDateSeries" localSheetId="23">OFFSET(Guestnights!$A$17,COUNTA(Guestnights!$A:$A)-121,0,121,1)</definedName>
    <definedName name="GuestnightsRONZSeries" localSheetId="23">OFFSET(Guestnights!$G$17,COUNTA(Guestnights!$G:$G)-122,0,121,1)</definedName>
    <definedName name="HousePricesAucklandSeries" localSheetId="6">OFFSET(HousePrices!$B$6,COUNTA(HousePrices!$B:$B)-122,0,121,1)</definedName>
    <definedName name="HousePricesDateSeries" localSheetId="6">OFFSET(HousePrices!$A$6,COUNTA(HousePrices!$A:$A)-123,0,121,1)</definedName>
    <definedName name="HousePricesNZSeries" localSheetId="6">OFFSET(HousePrices!$C$6,COUNTA(HousePrices!$C:$C)-122,0,121,1)</definedName>
    <definedName name="HouseSalesAucklandSeries" localSheetId="7">OFFSET(HouseSales!$B$6,COUNTA(HouseSales!$B:$B)-122,0,121,1)</definedName>
    <definedName name="HouseSalesDateSeries" localSheetId="7">OFFSET(HouseSales!$A$6,COUNTA(HouseSales!$A:$A)-123,0,121,1)</definedName>
    <definedName name="HouseSalesNewZealandSeries" localSheetId="7">OFFSET(HouseSales!$C$6,COUNTA(HouseSales!$C:$C)-122,0,121,1)</definedName>
    <definedName name="LMDateSeries" localSheetId="17">OFFSET(LM!$A$5,COUNTA(LM!$A:$A)-43,0,41,1)</definedName>
    <definedName name="LMSkilledSeries" localSheetId="17">OFFSET(LM!$B$5,COUNTA(LM!$B:$B)-42,0,41,1)</definedName>
    <definedName name="MigrationArrivalsSeries" localSheetId="22">OFFSET(Migration!$B$5,COUNTA(Migration!$B:$B)-122,0,121,1)</definedName>
    <definedName name="MigrationDateSeries" localSheetId="22">OFFSET(Migration!$A$5,COUNTA(Migration!$A:$A)-123,0,121,1)</definedName>
    <definedName name="MigrationDeparturesSeries" localSheetId="22">OFFSET(Migration!$C$5,COUNTA(Migration!$C:$C)-122,0,121,1)</definedName>
    <definedName name="NetMigrationAucklandSeries" localSheetId="5">OFFSET('Consumer spend'!$E$5,COUNTA('Consumer spend'!$C:$C)-122,0,121,1)</definedName>
    <definedName name="NetMigrationAucklandSeries" localSheetId="21">OFFSET(Netmigration!$B$5,COUNTA(Netmigration!$B:$B)-122,0,121,1)</definedName>
    <definedName name="NetMigrationAucklandSeries" localSheetId="4">OFFSET(Rents!$B$5,COUNTA(Rents!$B:$B)-122,0,121,1)</definedName>
    <definedName name="NetMigrationDateSeries" localSheetId="5">OFFSET('Consumer spend'!$B$5,COUNTA('Consumer spend'!$B:$B)-123,0,121,1)</definedName>
    <definedName name="NetMigrationDateSeries" localSheetId="21">OFFSET(Netmigration!$A$5,COUNTA(Netmigration!$A:$A)-123,0,121,1)</definedName>
    <definedName name="NetMigrationDateSeries" localSheetId="4">OFFSET(Rents!$A$5,COUNTA(Rents!$A:$A)-123,0,121,1)</definedName>
    <definedName name="NetMigrationRONZSeries" localSheetId="5">OFFSET('Consumer spend'!$F$5,COUNTA('Consumer spend'!$D:$D)-122,0,121,1)</definedName>
    <definedName name="NetMigrationRONZSeries" localSheetId="21">OFFSET(Netmigration!$C$5,COUNTA(Netmigration!$C:$C)-122,0,121,1)</definedName>
    <definedName name="NetMigrationRONZSeries" localSheetId="4">OFFSET(Rents!$C$5,COUNTA(Rents!$C:$C)-122,0,121,1)</definedName>
    <definedName name="NonresAucklandSeries" localSheetId="9">OFFSET(Nonresidential!$B$6,COUNTA(Nonresidential!$B:$B)-122,0,121,1)</definedName>
    <definedName name="NonresCanterburySeries" localSheetId="9">OFFSET(Nonresidential!$C$6,COUNTA(Nonresidential!$C:$C)-122,0,121,1)</definedName>
    <definedName name="NonresDateSeries" localSheetId="9">OFFSET(Nonresidential!$A$6,COUNTA(Nonresidential!$A:$A)-123,0,121,1)</definedName>
    <definedName name="NonresRONZSeries" localSheetId="9">OFFSET(Nonresidential!$D$6,COUNTA(Nonresidential!$D:$D)-122,0,121,1)</definedName>
    <definedName name="PopulationAucklandSeries" localSheetId="19">OFFSET(Population!$B$6,COUNTA(Population!$B:$B)-11,0,10,1)</definedName>
    <definedName name="PopulationDateSeries" localSheetId="19">OFFSET(Population!$A$6,COUNTA(Population!$A:$A)-12,0,10,1)</definedName>
    <definedName name="RetailAucklandSeries" localSheetId="2">OFFSET(Retail!$B$5,0,0,COUNTA(Retail!$B:$B)-1)</definedName>
    <definedName name="RetailDateSeries" localSheetId="2">OFFSET(Retail!$A$5,0,0,COUNTA(Retail!$A:$A)-2)</definedName>
    <definedName name="RetailRONZSeries" localSheetId="2">OFFSET(Retail!$C$5,0,0,COUNTA(Retail!$C:$C)-1)</definedName>
    <definedName name="TradeDateSeries" localSheetId="5">OFFSET(#REF!,COUNTA(#REF!)-123,0,121,1)</definedName>
    <definedName name="TradeDateSeries" localSheetId="4">OFFSET(#REF!,COUNTA(#REF!)-123,0,121,1)</definedName>
    <definedName name="TradeDateSeries">OFFSET(#REF!,COUNTA(#REF!)-123,0,121,1)</definedName>
    <definedName name="TradeExportsSeries" localSheetId="5">OFFSET(#REF!,COUNTA(#REF!)-122,0,121,1)</definedName>
    <definedName name="TradeExportsSeries" localSheetId="4">OFFSET(#REF!,COUNTA(#REF!)-122,0,121,1)</definedName>
    <definedName name="TradeExportsSeries">OFFSET(#REF!,COUNTA(#REF!)-122,0,121,1)</definedName>
    <definedName name="TradeImportsSeries" localSheetId="5">OFFSET(#REF!,COUNTA(#REF!)-122,0,121,1)</definedName>
    <definedName name="TradeImportsSeries" localSheetId="4">OFFSET(#REF!,COUNTA(#REF!)-122,0,121,1)</definedName>
    <definedName name="TradeImportsSeries">OFFSET(#REF!,COUNTA(#REF!)-122,0,121,1)</definedName>
    <definedName name="TradeRONZExportsSeries" localSheetId="5">OFFSET(#REF!,COUNTA(#REF!)-122,0,121,1)</definedName>
    <definedName name="TradeRONZExportsSeries" localSheetId="4">OFFSET(#REF!,COUNTA(#REF!)-122,0,121,1)</definedName>
    <definedName name="TradeRONZExportsSeries">OFFSET(#REF!,COUNTA(#REF!)-122,0,121,1)</definedName>
    <definedName name="TradeRONZImportSeries" localSheetId="5">OFFSET(#REF!,COUNTA(#REF!)-122,0,121,1)</definedName>
    <definedName name="TradeRONZImportSeries" localSheetId="4">OFFSET(#REF!,COUNTA(#REF!)-122,0,121,1)</definedName>
    <definedName name="TradeRONZImportSeries">OFFSET(#REF!,COUNTA(#REF!)-122,0,121,1)</definedName>
    <definedName name="UEAucklandSeries" localSheetId="12">OFFSET(Unemployment!$B$5,COUNTA(Unemployment!$B:$B)-42,0,41,1)</definedName>
    <definedName name="UEDateSeries" localSheetId="12">OFFSET(Unemployment!$A$5,COUNTA(Unemployment!$A:$A)-43,0,41,1)</definedName>
    <definedName name="UERONZSeries" localSheetId="12">OFFSET(Unemployment!$C$5,COUNTA(Unemployment!$C:$C)-42,0,41,1)</definedName>
    <definedName name="WagesAucklandSeries" localSheetId="20">OFFSET(Wages!$B$5,COUNTA(Wages!$B:$B)-42,0,41,1)</definedName>
    <definedName name="WagesDateSeries" localSheetId="20">OFFSET(Wages!$A$5,COUNTA(Wages!$A:$A)-43,0,41,1)</definedName>
    <definedName name="WagesRONZSeries" localSheetId="20">OFFSET(Wages!$C$5,COUNTA(Wages!$C:$C)-42,0,41,1)</definedName>
    <definedName name="YUEDateSeries" localSheetId="14">OFFSET(YouthUE!$A$5,COUNTA(YouthUE!$A:$A)-43,0,41,1)</definedName>
    <definedName name="YUEY15Series" localSheetId="14">OFFSET(YouthUE!$B$5,COUNTA(YouthUE!$B:$B)-42,0,41,1)</definedName>
    <definedName name="YUEY20Series" localSheetId="14">OFFSET(YouthUE!$C$5,COUNTA(YouthUE!$C:$C)-42,0,41,1)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54" i="11" l="1"/>
  <c r="F254" i="11"/>
  <c r="E254" i="11"/>
  <c r="D254" i="11"/>
  <c r="C254" i="11"/>
  <c r="B254" i="11"/>
  <c r="F252" i="11"/>
  <c r="E252" i="11"/>
  <c r="D252" i="11"/>
  <c r="C252" i="11"/>
  <c r="B252" i="11"/>
  <c r="G250" i="11"/>
  <c r="G252" i="11" s="1"/>
  <c r="F250" i="11"/>
  <c r="E250" i="11"/>
  <c r="G250" i="13"/>
  <c r="F250" i="13"/>
  <c r="E250" i="13"/>
  <c r="E255" i="35" l="1"/>
  <c r="D255" i="35"/>
  <c r="C255" i="35"/>
  <c r="B255" i="35"/>
  <c r="E253" i="35"/>
  <c r="D253" i="35"/>
  <c r="C253" i="35"/>
  <c r="B253" i="35"/>
  <c r="E251" i="35"/>
  <c r="D251" i="35"/>
  <c r="C251" i="35"/>
  <c r="B251" i="35"/>
  <c r="C86" i="8" l="1"/>
  <c r="B86" i="8"/>
  <c r="F89" i="3"/>
  <c r="E89" i="3"/>
  <c r="C86" i="7"/>
  <c r="B86" i="7"/>
  <c r="C89" i="28"/>
  <c r="C88" i="34"/>
  <c r="G249" i="11" l="1"/>
  <c r="F249" i="11"/>
  <c r="E249" i="11"/>
  <c r="G249" i="13" l="1"/>
  <c r="F249" i="13"/>
  <c r="E249" i="13"/>
  <c r="E88" i="34" l="1"/>
  <c r="G248" i="11" l="1"/>
  <c r="F248" i="11"/>
  <c r="E248" i="11"/>
  <c r="G248" i="13"/>
  <c r="F248" i="13"/>
  <c r="E248" i="13"/>
  <c r="G247" i="11" l="1"/>
  <c r="F247" i="11"/>
  <c r="G246" i="11"/>
  <c r="F246" i="11"/>
  <c r="E247" i="11"/>
  <c r="E246" i="11"/>
  <c r="G247" i="13" l="1"/>
  <c r="F247" i="13"/>
  <c r="E247" i="13"/>
  <c r="B110" i="36" l="1"/>
  <c r="B111" i="36" s="1"/>
  <c r="B112" i="36" s="1"/>
  <c r="B113" i="36" s="1"/>
  <c r="B114" i="36" s="1"/>
  <c r="B115" i="36" s="1"/>
  <c r="B116" i="36" s="1"/>
  <c r="B117" i="36" s="1"/>
  <c r="B118" i="36" s="1"/>
  <c r="B119" i="36" s="1"/>
  <c r="B120" i="36" s="1"/>
  <c r="B121" i="36" s="1"/>
  <c r="B122" i="36" s="1"/>
  <c r="B123" i="36" s="1"/>
  <c r="B124" i="36" s="1"/>
  <c r="B125" i="36" s="1"/>
  <c r="B126" i="36" s="1"/>
  <c r="E87" i="34"/>
  <c r="C87" i="34"/>
  <c r="C85" i="8"/>
  <c r="B85" i="8"/>
  <c r="F88" i="3"/>
  <c r="E88" i="3"/>
  <c r="C85" i="7"/>
  <c r="B85" i="7"/>
  <c r="C88" i="28" l="1"/>
  <c r="G245" i="11" l="1"/>
  <c r="F245" i="11"/>
  <c r="E245" i="11"/>
  <c r="G246" i="13"/>
  <c r="F246" i="13"/>
  <c r="E246" i="13"/>
  <c r="G245" i="13" l="1"/>
  <c r="F245" i="13"/>
  <c r="E245" i="13"/>
  <c r="G244" i="11" l="1"/>
  <c r="F244" i="11"/>
  <c r="E244" i="11"/>
  <c r="G244" i="13" l="1"/>
  <c r="F244" i="13"/>
  <c r="E244" i="13"/>
  <c r="C84" i="8" l="1"/>
  <c r="B84" i="8"/>
  <c r="F87" i="3"/>
  <c r="E87" i="3"/>
  <c r="C84" i="7"/>
  <c r="B84" i="7"/>
  <c r="C87" i="28" l="1"/>
  <c r="C86" i="34"/>
  <c r="G243" i="11" l="1"/>
  <c r="F243" i="11"/>
  <c r="E243" i="11"/>
  <c r="G243" i="13" l="1"/>
  <c r="F243" i="13"/>
  <c r="E243" i="13"/>
  <c r="C26" i="5" l="1"/>
  <c r="D26" i="5" s="1"/>
  <c r="G242" i="11" l="1"/>
  <c r="F242" i="11"/>
  <c r="E242" i="11"/>
  <c r="G242" i="13"/>
  <c r="F242" i="13"/>
  <c r="E242" i="13"/>
  <c r="E86" i="34" l="1"/>
  <c r="G241" i="13"/>
  <c r="F241" i="13"/>
  <c r="E241" i="13"/>
  <c r="G240" i="13"/>
  <c r="F240" i="13"/>
  <c r="E240" i="13"/>
  <c r="G239" i="13"/>
  <c r="F239" i="13"/>
  <c r="E239" i="13"/>
  <c r="G238" i="13"/>
  <c r="F238" i="13"/>
  <c r="E238" i="13"/>
  <c r="G237" i="13"/>
  <c r="F237" i="13"/>
  <c r="E237" i="13"/>
  <c r="G236" i="13"/>
  <c r="F236" i="13"/>
  <c r="E236" i="13"/>
  <c r="G235" i="13"/>
  <c r="F235" i="13"/>
  <c r="E235" i="13"/>
  <c r="G234" i="13"/>
  <c r="F234" i="13"/>
  <c r="E234" i="13"/>
  <c r="G233" i="13"/>
  <c r="F233" i="13"/>
  <c r="E233" i="13"/>
  <c r="G232" i="13"/>
  <c r="F232" i="13"/>
  <c r="E232" i="13"/>
  <c r="G231" i="13"/>
  <c r="F231" i="13"/>
  <c r="E231" i="13"/>
  <c r="G230" i="13"/>
  <c r="F230" i="13"/>
  <c r="E230" i="13"/>
  <c r="G229" i="13"/>
  <c r="F229" i="13"/>
  <c r="E229" i="13"/>
  <c r="G228" i="13"/>
  <c r="F228" i="13"/>
  <c r="E228" i="13"/>
  <c r="G227" i="13"/>
  <c r="F227" i="13"/>
  <c r="E227" i="13"/>
  <c r="G226" i="13"/>
  <c r="F226" i="13"/>
  <c r="E226" i="13"/>
  <c r="G225" i="13"/>
  <c r="F225" i="13"/>
  <c r="E225" i="13"/>
  <c r="G224" i="13"/>
  <c r="F224" i="13"/>
  <c r="E224" i="13"/>
  <c r="G223" i="13"/>
  <c r="F223" i="13"/>
  <c r="E223" i="13"/>
  <c r="G222" i="13"/>
  <c r="F222" i="13"/>
  <c r="E222" i="13"/>
  <c r="G221" i="13"/>
  <c r="F221" i="13"/>
  <c r="E221" i="13"/>
  <c r="G220" i="13"/>
  <c r="F220" i="13"/>
  <c r="E220" i="13"/>
  <c r="G219" i="13"/>
  <c r="F219" i="13"/>
  <c r="E219" i="13"/>
  <c r="G218" i="13"/>
  <c r="F218" i="13"/>
  <c r="E218" i="13"/>
  <c r="G217" i="13"/>
  <c r="F217" i="13"/>
  <c r="E217" i="13"/>
  <c r="G216" i="13"/>
  <c r="F216" i="13"/>
  <c r="E216" i="13"/>
  <c r="G215" i="13"/>
  <c r="F215" i="13"/>
  <c r="E215" i="13"/>
  <c r="G214" i="13"/>
  <c r="F214" i="13"/>
  <c r="E214" i="13"/>
  <c r="G213" i="13"/>
  <c r="F213" i="13"/>
  <c r="E213" i="13"/>
  <c r="G212" i="13"/>
  <c r="F212" i="13"/>
  <c r="E212" i="13"/>
  <c r="G211" i="13"/>
  <c r="F211" i="13"/>
  <c r="E211" i="13"/>
  <c r="G210" i="13"/>
  <c r="F210" i="13"/>
  <c r="E210" i="13"/>
  <c r="G209" i="13"/>
  <c r="F209" i="13"/>
  <c r="E209" i="13"/>
  <c r="G208" i="13"/>
  <c r="F208" i="13"/>
  <c r="E208" i="13"/>
  <c r="G207" i="13"/>
  <c r="F207" i="13"/>
  <c r="E207" i="13"/>
  <c r="G206" i="13"/>
  <c r="F206" i="13"/>
  <c r="E206" i="13"/>
  <c r="G205" i="13"/>
  <c r="F205" i="13"/>
  <c r="E205" i="13"/>
  <c r="G204" i="13"/>
  <c r="F204" i="13"/>
  <c r="E204" i="13"/>
  <c r="G203" i="13"/>
  <c r="F203" i="13"/>
  <c r="E203" i="13"/>
  <c r="G202" i="13"/>
  <c r="F202" i="13"/>
  <c r="E202" i="13"/>
  <c r="G201" i="13"/>
  <c r="F201" i="13"/>
  <c r="E201" i="13"/>
  <c r="G200" i="13"/>
  <c r="F200" i="13"/>
  <c r="E200" i="13"/>
  <c r="G199" i="13"/>
  <c r="F199" i="13"/>
  <c r="E199" i="13"/>
  <c r="G198" i="13"/>
  <c r="F198" i="13"/>
  <c r="E198" i="13"/>
  <c r="G197" i="13"/>
  <c r="F197" i="13"/>
  <c r="E197" i="13"/>
  <c r="G196" i="13"/>
  <c r="F196" i="13"/>
  <c r="E196" i="13"/>
  <c r="G195" i="13"/>
  <c r="F195" i="13"/>
  <c r="E195" i="13"/>
  <c r="G194" i="13"/>
  <c r="F194" i="13"/>
  <c r="E194" i="13"/>
  <c r="G193" i="13"/>
  <c r="F193" i="13"/>
  <c r="E193" i="13"/>
  <c r="G192" i="13"/>
  <c r="F192" i="13"/>
  <c r="E192" i="13"/>
  <c r="G191" i="13"/>
  <c r="F191" i="13"/>
  <c r="E191" i="13"/>
  <c r="G190" i="13"/>
  <c r="F190" i="13"/>
  <c r="E190" i="13"/>
  <c r="G189" i="13"/>
  <c r="F189" i="13"/>
  <c r="E189" i="13"/>
  <c r="G188" i="13"/>
  <c r="F188" i="13"/>
  <c r="E188" i="13"/>
  <c r="G187" i="13"/>
  <c r="F187" i="13"/>
  <c r="E187" i="13"/>
  <c r="G186" i="13"/>
  <c r="F186" i="13"/>
  <c r="E186" i="13"/>
  <c r="G185" i="13"/>
  <c r="F185" i="13"/>
  <c r="E185" i="13"/>
  <c r="G184" i="13"/>
  <c r="F184" i="13"/>
  <c r="E184" i="13"/>
  <c r="G183" i="13"/>
  <c r="F183" i="13"/>
  <c r="E183" i="13"/>
  <c r="G182" i="13"/>
  <c r="F182" i="13"/>
  <c r="E182" i="13"/>
  <c r="G181" i="13"/>
  <c r="F181" i="13"/>
  <c r="E181" i="13"/>
  <c r="G180" i="13"/>
  <c r="F180" i="13"/>
  <c r="E180" i="13"/>
  <c r="G179" i="13"/>
  <c r="F179" i="13"/>
  <c r="E179" i="13"/>
  <c r="G178" i="13"/>
  <c r="F178" i="13"/>
  <c r="E178" i="13"/>
  <c r="G177" i="13"/>
  <c r="F177" i="13"/>
  <c r="E177" i="13"/>
  <c r="G176" i="13"/>
  <c r="F176" i="13"/>
  <c r="E176" i="13"/>
  <c r="G175" i="13"/>
  <c r="F175" i="13"/>
  <c r="E175" i="13"/>
  <c r="G174" i="13"/>
  <c r="F174" i="13"/>
  <c r="E174" i="13"/>
  <c r="G173" i="13"/>
  <c r="F173" i="13"/>
  <c r="E173" i="13"/>
  <c r="G172" i="13"/>
  <c r="F172" i="13"/>
  <c r="E172" i="13"/>
  <c r="G171" i="13"/>
  <c r="F171" i="13"/>
  <c r="E171" i="13"/>
  <c r="G170" i="13"/>
  <c r="F170" i="13"/>
  <c r="E170" i="13"/>
  <c r="G169" i="13"/>
  <c r="F169" i="13"/>
  <c r="E169" i="13"/>
  <c r="G168" i="13"/>
  <c r="F168" i="13"/>
  <c r="E168" i="13"/>
  <c r="G167" i="13"/>
  <c r="F167" i="13"/>
  <c r="E167" i="13"/>
  <c r="G166" i="13"/>
  <c r="F166" i="13"/>
  <c r="E166" i="13"/>
  <c r="G165" i="13"/>
  <c r="F165" i="13"/>
  <c r="E165" i="13"/>
  <c r="G164" i="13"/>
  <c r="F164" i="13"/>
  <c r="E164" i="13"/>
  <c r="G163" i="13"/>
  <c r="F163" i="13"/>
  <c r="E163" i="13"/>
  <c r="G162" i="13"/>
  <c r="F162" i="13"/>
  <c r="E162" i="13"/>
  <c r="G161" i="13"/>
  <c r="F161" i="13"/>
  <c r="E161" i="13"/>
  <c r="G160" i="13"/>
  <c r="F160" i="13"/>
  <c r="E160" i="13"/>
  <c r="G159" i="13"/>
  <c r="F159" i="13"/>
  <c r="E159" i="13"/>
  <c r="G158" i="13"/>
  <c r="F158" i="13"/>
  <c r="E158" i="13"/>
  <c r="G157" i="13"/>
  <c r="F157" i="13"/>
  <c r="E157" i="13"/>
  <c r="G156" i="13"/>
  <c r="F156" i="13"/>
  <c r="E156" i="13"/>
  <c r="G155" i="13"/>
  <c r="F155" i="13"/>
  <c r="E155" i="13"/>
  <c r="G154" i="13"/>
  <c r="F154" i="13"/>
  <c r="E154" i="13"/>
  <c r="G153" i="13"/>
  <c r="F153" i="13"/>
  <c r="E153" i="13"/>
  <c r="G152" i="13"/>
  <c r="F152" i="13"/>
  <c r="E152" i="13"/>
  <c r="G151" i="13"/>
  <c r="F151" i="13"/>
  <c r="E151" i="13"/>
  <c r="G150" i="13"/>
  <c r="F150" i="13"/>
  <c r="E150" i="13"/>
  <c r="G149" i="13"/>
  <c r="F149" i="13"/>
  <c r="E149" i="13"/>
  <c r="G148" i="13"/>
  <c r="F148" i="13"/>
  <c r="E148" i="13"/>
  <c r="G147" i="13"/>
  <c r="F147" i="13"/>
  <c r="E147" i="13"/>
  <c r="G146" i="13"/>
  <c r="F146" i="13"/>
  <c r="E146" i="13"/>
  <c r="G145" i="13"/>
  <c r="F145" i="13"/>
  <c r="E145" i="13"/>
  <c r="G144" i="13"/>
  <c r="F144" i="13"/>
  <c r="E144" i="13"/>
  <c r="G143" i="13"/>
  <c r="F143" i="13"/>
  <c r="E143" i="13"/>
  <c r="G142" i="13"/>
  <c r="F142" i="13"/>
  <c r="E142" i="13"/>
  <c r="G141" i="13"/>
  <c r="F141" i="13"/>
  <c r="E141" i="13"/>
  <c r="G140" i="13"/>
  <c r="F140" i="13"/>
  <c r="E140" i="13"/>
  <c r="G139" i="13"/>
  <c r="F139" i="13"/>
  <c r="E139" i="13"/>
  <c r="G138" i="13"/>
  <c r="F138" i="13"/>
  <c r="E138" i="13"/>
  <c r="G137" i="13"/>
  <c r="F137" i="13"/>
  <c r="E137" i="13"/>
  <c r="G136" i="13"/>
  <c r="F136" i="13"/>
  <c r="E136" i="13"/>
  <c r="G135" i="13"/>
  <c r="F135" i="13"/>
  <c r="E135" i="13"/>
  <c r="G134" i="13"/>
  <c r="F134" i="13"/>
  <c r="E134" i="13"/>
  <c r="G133" i="13"/>
  <c r="F133" i="13"/>
  <c r="E133" i="13"/>
  <c r="G132" i="13"/>
  <c r="F132" i="13"/>
  <c r="E132" i="13"/>
  <c r="G131" i="13"/>
  <c r="F131" i="13"/>
  <c r="E131" i="13"/>
  <c r="G130" i="13"/>
  <c r="F130" i="13"/>
  <c r="E130" i="13"/>
  <c r="G129" i="13"/>
  <c r="F129" i="13"/>
  <c r="E129" i="13"/>
  <c r="G128" i="13"/>
  <c r="F128" i="13"/>
  <c r="E128" i="13"/>
  <c r="G127" i="13"/>
  <c r="F127" i="13"/>
  <c r="E127" i="13"/>
  <c r="G126" i="13"/>
  <c r="F126" i="13"/>
  <c r="E126" i="13"/>
  <c r="G125" i="13"/>
  <c r="F125" i="13"/>
  <c r="E125" i="13"/>
  <c r="G124" i="13"/>
  <c r="F124" i="13"/>
  <c r="E124" i="13"/>
  <c r="G123" i="13"/>
  <c r="F123" i="13"/>
  <c r="E123" i="13"/>
  <c r="G122" i="13"/>
  <c r="F122" i="13"/>
  <c r="E122" i="13"/>
  <c r="G121" i="13"/>
  <c r="F121" i="13"/>
  <c r="E121" i="13"/>
  <c r="G120" i="13"/>
  <c r="F120" i="13"/>
  <c r="E120" i="13"/>
  <c r="G119" i="13"/>
  <c r="F119" i="13"/>
  <c r="E119" i="13"/>
  <c r="G118" i="13"/>
  <c r="F118" i="13"/>
  <c r="E118" i="13"/>
  <c r="G117" i="13"/>
  <c r="F117" i="13"/>
  <c r="E117" i="13"/>
  <c r="G116" i="13"/>
  <c r="F116" i="13"/>
  <c r="E116" i="13"/>
  <c r="G115" i="13"/>
  <c r="F115" i="13"/>
  <c r="E115" i="13"/>
  <c r="G114" i="13"/>
  <c r="F114" i="13"/>
  <c r="E114" i="13"/>
  <c r="G113" i="13"/>
  <c r="F113" i="13"/>
  <c r="E113" i="13"/>
  <c r="G112" i="13"/>
  <c r="F112" i="13"/>
  <c r="E112" i="13"/>
  <c r="G111" i="13"/>
  <c r="F111" i="13"/>
  <c r="E111" i="13"/>
  <c r="G110" i="13"/>
  <c r="F110" i="13"/>
  <c r="E110" i="13"/>
  <c r="G109" i="13"/>
  <c r="F109" i="13"/>
  <c r="E109" i="13"/>
  <c r="G108" i="13"/>
  <c r="F108" i="13"/>
  <c r="E108" i="13"/>
  <c r="G107" i="13"/>
  <c r="F107" i="13"/>
  <c r="E107" i="13"/>
  <c r="G106" i="13"/>
  <c r="F106" i="13"/>
  <c r="E106" i="13"/>
  <c r="G105" i="13"/>
  <c r="F105" i="13"/>
  <c r="E105" i="13"/>
  <c r="G104" i="13"/>
  <c r="F104" i="13"/>
  <c r="E104" i="13"/>
  <c r="G103" i="13"/>
  <c r="F103" i="13"/>
  <c r="E103" i="13"/>
  <c r="G102" i="13"/>
  <c r="F102" i="13"/>
  <c r="E102" i="13"/>
  <c r="G101" i="13"/>
  <c r="F101" i="13"/>
  <c r="E101" i="13"/>
  <c r="G100" i="13"/>
  <c r="F100" i="13"/>
  <c r="E100" i="13"/>
  <c r="G99" i="13"/>
  <c r="F99" i="13"/>
  <c r="E99" i="13"/>
  <c r="G98" i="13"/>
  <c r="F98" i="13"/>
  <c r="E98" i="13"/>
  <c r="G97" i="13"/>
  <c r="F97" i="13"/>
  <c r="E97" i="13"/>
  <c r="G96" i="13"/>
  <c r="F96" i="13"/>
  <c r="E96" i="13"/>
  <c r="G95" i="13"/>
  <c r="F95" i="13"/>
  <c r="E95" i="13"/>
  <c r="G94" i="13"/>
  <c r="F94" i="13"/>
  <c r="E94" i="13"/>
  <c r="G93" i="13"/>
  <c r="F93" i="13"/>
  <c r="E93" i="13"/>
  <c r="G92" i="13"/>
  <c r="F92" i="13"/>
  <c r="E92" i="13"/>
  <c r="G91" i="13"/>
  <c r="F91" i="13"/>
  <c r="E91" i="13"/>
  <c r="G90" i="13"/>
  <c r="F90" i="13"/>
  <c r="E90" i="13"/>
  <c r="G89" i="13"/>
  <c r="F89" i="13"/>
  <c r="E89" i="13"/>
  <c r="G88" i="13"/>
  <c r="F88" i="13"/>
  <c r="E88" i="13"/>
  <c r="G87" i="13"/>
  <c r="F87" i="13"/>
  <c r="E87" i="13"/>
  <c r="G86" i="13"/>
  <c r="F86" i="13"/>
  <c r="E86" i="13"/>
  <c r="G85" i="13"/>
  <c r="F85" i="13"/>
  <c r="E85" i="13"/>
  <c r="G84" i="13"/>
  <c r="F84" i="13"/>
  <c r="E84" i="13"/>
  <c r="G83" i="13"/>
  <c r="F83" i="13"/>
  <c r="E83" i="13"/>
  <c r="G82" i="13"/>
  <c r="F82" i="13"/>
  <c r="E82" i="13"/>
  <c r="G81" i="13"/>
  <c r="F81" i="13"/>
  <c r="E81" i="13"/>
  <c r="G80" i="13"/>
  <c r="F80" i="13"/>
  <c r="E80" i="13"/>
  <c r="G79" i="13"/>
  <c r="F79" i="13"/>
  <c r="E79" i="13"/>
  <c r="G78" i="13"/>
  <c r="F78" i="13"/>
  <c r="E78" i="13"/>
  <c r="G77" i="13"/>
  <c r="F77" i="13"/>
  <c r="E77" i="13"/>
  <c r="G76" i="13"/>
  <c r="F76" i="13"/>
  <c r="E76" i="13"/>
  <c r="G75" i="13"/>
  <c r="F75" i="13"/>
  <c r="E75" i="13"/>
  <c r="G74" i="13"/>
  <c r="F74" i="13"/>
  <c r="E74" i="13"/>
  <c r="G73" i="13"/>
  <c r="F73" i="13"/>
  <c r="E73" i="13"/>
  <c r="G72" i="13"/>
  <c r="F72" i="13"/>
  <c r="E72" i="13"/>
  <c r="G71" i="13"/>
  <c r="F71" i="13"/>
  <c r="E71" i="13"/>
  <c r="G70" i="13"/>
  <c r="F70" i="13"/>
  <c r="E70" i="13"/>
  <c r="G69" i="13"/>
  <c r="F69" i="13"/>
  <c r="E69" i="13"/>
  <c r="G68" i="13"/>
  <c r="F68" i="13"/>
  <c r="E68" i="13"/>
  <c r="G67" i="13"/>
  <c r="F67" i="13"/>
  <c r="E67" i="13"/>
  <c r="G66" i="13"/>
  <c r="F66" i="13"/>
  <c r="E66" i="13"/>
  <c r="G65" i="13"/>
  <c r="F65" i="13"/>
  <c r="E65" i="13"/>
  <c r="G64" i="13"/>
  <c r="F64" i="13"/>
  <c r="E64" i="13"/>
  <c r="G63" i="13"/>
  <c r="F63" i="13"/>
  <c r="E63" i="13"/>
  <c r="G62" i="13"/>
  <c r="F62" i="13"/>
  <c r="E62" i="13"/>
  <c r="G61" i="13"/>
  <c r="F61" i="13"/>
  <c r="E61" i="13"/>
  <c r="G60" i="13"/>
  <c r="F60" i="13"/>
  <c r="E60" i="13"/>
  <c r="G59" i="13"/>
  <c r="F59" i="13"/>
  <c r="E59" i="13"/>
  <c r="G58" i="13"/>
  <c r="F58" i="13"/>
  <c r="E58" i="13"/>
  <c r="G57" i="13"/>
  <c r="F57" i="13"/>
  <c r="E57" i="13"/>
  <c r="G56" i="13"/>
  <c r="F56" i="13"/>
  <c r="E56" i="13"/>
  <c r="G55" i="13"/>
  <c r="F55" i="13"/>
  <c r="E55" i="13"/>
  <c r="G54" i="13"/>
  <c r="F54" i="13"/>
  <c r="E54" i="13"/>
  <c r="G53" i="13"/>
  <c r="F53" i="13"/>
  <c r="E53" i="13"/>
  <c r="G52" i="13"/>
  <c r="F52" i="13"/>
  <c r="E52" i="13"/>
  <c r="G51" i="13"/>
  <c r="F51" i="13"/>
  <c r="E51" i="13"/>
  <c r="G50" i="13"/>
  <c r="F50" i="13"/>
  <c r="E50" i="13"/>
  <c r="G49" i="13"/>
  <c r="F49" i="13"/>
  <c r="E49" i="13"/>
  <c r="G48" i="13"/>
  <c r="F48" i="13"/>
  <c r="E48" i="13"/>
  <c r="G47" i="13"/>
  <c r="F47" i="13"/>
  <c r="E47" i="13"/>
  <c r="G46" i="13"/>
  <c r="F46" i="13"/>
  <c r="E46" i="13"/>
  <c r="G45" i="13"/>
  <c r="F45" i="13"/>
  <c r="E45" i="13"/>
  <c r="G44" i="13"/>
  <c r="F44" i="13"/>
  <c r="E44" i="13"/>
  <c r="G43" i="13"/>
  <c r="F43" i="13"/>
  <c r="E43" i="13"/>
  <c r="G42" i="13"/>
  <c r="F42" i="13"/>
  <c r="E42" i="13"/>
  <c r="G41" i="13"/>
  <c r="F41" i="13"/>
  <c r="E41" i="13"/>
  <c r="G40" i="13"/>
  <c r="F40" i="13"/>
  <c r="E40" i="13"/>
  <c r="G39" i="13"/>
  <c r="F39" i="13"/>
  <c r="E39" i="13"/>
  <c r="G38" i="13"/>
  <c r="F38" i="13"/>
  <c r="E38" i="13"/>
  <c r="G37" i="13"/>
  <c r="F37" i="13"/>
  <c r="E37" i="13"/>
  <c r="G36" i="13"/>
  <c r="F36" i="13"/>
  <c r="E36" i="13"/>
  <c r="G35" i="13"/>
  <c r="F35" i="13"/>
  <c r="E35" i="13"/>
  <c r="G34" i="13"/>
  <c r="F34" i="13"/>
  <c r="E34" i="13"/>
  <c r="G33" i="13"/>
  <c r="F33" i="13"/>
  <c r="E33" i="13"/>
  <c r="G32" i="13"/>
  <c r="F32" i="13"/>
  <c r="E32" i="13"/>
  <c r="G31" i="13"/>
  <c r="F31" i="13"/>
  <c r="E31" i="13"/>
  <c r="G30" i="13"/>
  <c r="F30" i="13"/>
  <c r="E30" i="13"/>
  <c r="G29" i="13"/>
  <c r="F29" i="13"/>
  <c r="E29" i="13"/>
  <c r="G28" i="13"/>
  <c r="F28" i="13"/>
  <c r="E28" i="13"/>
  <c r="G27" i="13"/>
  <c r="F27" i="13"/>
  <c r="E27" i="13"/>
  <c r="G26" i="13"/>
  <c r="F26" i="13"/>
  <c r="E26" i="13"/>
  <c r="G25" i="13"/>
  <c r="F25" i="13"/>
  <c r="E25" i="13"/>
  <c r="G24" i="13"/>
  <c r="F24" i="13"/>
  <c r="E24" i="13"/>
  <c r="G23" i="13"/>
  <c r="F23" i="13"/>
  <c r="E23" i="13"/>
  <c r="G22" i="13"/>
  <c r="F22" i="13"/>
  <c r="E22" i="13"/>
  <c r="G21" i="13"/>
  <c r="F21" i="13"/>
  <c r="E21" i="13"/>
  <c r="G20" i="13"/>
  <c r="F20" i="13"/>
  <c r="E20" i="13"/>
  <c r="G19" i="13"/>
  <c r="F19" i="13"/>
  <c r="E19" i="13"/>
  <c r="G18" i="13"/>
  <c r="F18" i="13"/>
  <c r="E18" i="13"/>
  <c r="G241" i="11"/>
  <c r="F241" i="11"/>
  <c r="E241" i="11"/>
  <c r="C83" i="8" l="1"/>
  <c r="B83" i="8"/>
  <c r="F86" i="3"/>
  <c r="E86" i="3"/>
  <c r="C83" i="7"/>
  <c r="B83" i="7"/>
  <c r="C86" i="28"/>
  <c r="C85" i="34"/>
  <c r="G240" i="11" l="1"/>
  <c r="F240" i="11"/>
  <c r="E240" i="11"/>
  <c r="R240" i="13"/>
  <c r="G239" i="11" l="1"/>
  <c r="F239" i="11"/>
  <c r="E239" i="11"/>
  <c r="X239" i="13"/>
  <c r="X238" i="13"/>
  <c r="X237" i="13"/>
  <c r="X236" i="13"/>
  <c r="X235" i="13"/>
  <c r="X234" i="13"/>
  <c r="X233" i="13"/>
  <c r="X232" i="13"/>
  <c r="X231" i="13"/>
  <c r="X230" i="13"/>
  <c r="X229" i="13"/>
  <c r="X228" i="13"/>
  <c r="X227" i="13"/>
  <c r="X226" i="13"/>
  <c r="X225" i="13"/>
  <c r="X224" i="13"/>
  <c r="X223" i="13"/>
  <c r="R238" i="13"/>
  <c r="R237" i="13"/>
  <c r="R236" i="13"/>
  <c r="R235" i="13"/>
  <c r="R234" i="13"/>
  <c r="R233" i="13"/>
  <c r="R232" i="13"/>
  <c r="R231" i="13"/>
  <c r="R230" i="13"/>
  <c r="R229" i="13"/>
  <c r="R228" i="13"/>
  <c r="R227" i="13"/>
  <c r="R226" i="13"/>
  <c r="R225" i="13"/>
  <c r="R224" i="13"/>
  <c r="R223" i="13"/>
  <c r="R222" i="13"/>
  <c r="R221" i="13"/>
  <c r="R220" i="13"/>
  <c r="R219" i="13"/>
  <c r="R218" i="13"/>
  <c r="R217" i="13"/>
  <c r="R239" i="13"/>
  <c r="E85" i="34" l="1"/>
  <c r="C82" i="8" l="1"/>
  <c r="B82" i="8"/>
  <c r="F85" i="3"/>
  <c r="E85" i="3"/>
  <c r="C82" i="7"/>
  <c r="B82" i="7"/>
  <c r="C85" i="28"/>
  <c r="F238" i="11" l="1"/>
  <c r="F237" i="11"/>
  <c r="G238" i="11"/>
  <c r="G237" i="11"/>
  <c r="E238" i="11"/>
  <c r="E237" i="11"/>
  <c r="C84" i="34" l="1"/>
  <c r="G236" i="11" l="1"/>
  <c r="G235" i="11"/>
  <c r="F236" i="11"/>
  <c r="F235" i="11"/>
  <c r="E236" i="11"/>
  <c r="E235" i="11"/>
  <c r="E84" i="34" l="1"/>
  <c r="G234" i="11"/>
  <c r="F234" i="11"/>
  <c r="E234" i="11"/>
  <c r="F84" i="3" l="1"/>
  <c r="E84" i="3"/>
  <c r="C81" i="8"/>
  <c r="B81" i="8"/>
  <c r="C81" i="7"/>
  <c r="B81" i="7"/>
  <c r="AD83" i="28"/>
  <c r="AD82" i="28"/>
  <c r="AD81" i="28"/>
  <c r="AD80" i="28"/>
  <c r="AD79" i="28"/>
  <c r="AD78" i="28"/>
  <c r="AD77" i="28"/>
  <c r="AD76" i="28"/>
  <c r="AD75" i="28"/>
  <c r="AD74" i="28"/>
  <c r="AD73" i="28"/>
  <c r="AD72" i="28"/>
  <c r="AD71" i="28"/>
  <c r="AD70" i="28"/>
  <c r="AD69" i="28"/>
  <c r="AD68" i="28"/>
  <c r="AD67" i="28"/>
  <c r="AD66" i="28"/>
  <c r="AD65" i="28"/>
  <c r="AD64" i="28"/>
  <c r="AD63" i="28"/>
  <c r="AD62" i="28"/>
  <c r="AD61" i="28"/>
  <c r="AD60" i="28"/>
  <c r="AD59" i="28"/>
  <c r="AD58" i="28"/>
  <c r="AD57" i="28"/>
  <c r="AD56" i="28"/>
  <c r="AD55" i="28"/>
  <c r="AD54" i="28"/>
  <c r="AD53" i="28"/>
  <c r="AD52" i="28"/>
  <c r="AD51" i="28"/>
  <c r="AD50" i="28"/>
  <c r="AD49" i="28"/>
  <c r="AD48" i="28"/>
  <c r="AD47" i="28"/>
  <c r="AD46" i="28"/>
  <c r="AD45" i="28"/>
  <c r="AD44" i="28"/>
  <c r="AD43" i="28"/>
  <c r="AD42" i="28"/>
  <c r="AD41" i="28"/>
  <c r="AD40" i="28"/>
  <c r="AD39" i="28"/>
  <c r="AD38" i="28"/>
  <c r="AD37" i="28"/>
  <c r="AD36" i="28"/>
  <c r="AD35" i="28"/>
  <c r="AD34" i="28"/>
  <c r="AD33" i="28"/>
  <c r="AD32" i="28"/>
  <c r="AD31" i="28"/>
  <c r="AD30" i="28"/>
  <c r="AD29" i="28"/>
  <c r="AD28" i="28"/>
  <c r="AD27" i="28"/>
  <c r="AD26" i="28"/>
  <c r="AD25" i="28"/>
  <c r="AD24" i="28"/>
  <c r="AD23" i="28"/>
  <c r="AD22" i="28"/>
  <c r="AD21" i="28"/>
  <c r="AD20" i="28"/>
  <c r="AD19" i="28"/>
  <c r="AD18" i="28"/>
  <c r="AD17" i="28"/>
  <c r="AD16" i="28"/>
  <c r="AD15" i="28"/>
  <c r="AD14" i="28"/>
  <c r="AD13" i="28"/>
  <c r="AD12" i="28"/>
  <c r="AD11" i="28"/>
  <c r="AD10" i="28"/>
  <c r="AD9" i="28"/>
  <c r="AD8" i="28"/>
  <c r="AD7" i="28"/>
  <c r="AD6" i="28"/>
  <c r="AD5" i="28"/>
  <c r="AC83" i="28"/>
  <c r="AC82" i="28"/>
  <c r="AC81" i="28"/>
  <c r="AC80" i="28"/>
  <c r="AC79" i="28"/>
  <c r="AC78" i="28"/>
  <c r="AC77" i="28"/>
  <c r="AC76" i="28"/>
  <c r="AC75" i="28"/>
  <c r="AC74" i="28"/>
  <c r="AC73" i="28"/>
  <c r="AC72" i="28"/>
  <c r="AC71" i="28"/>
  <c r="AC70" i="28"/>
  <c r="AC69" i="28"/>
  <c r="AC68" i="28"/>
  <c r="AC67" i="28"/>
  <c r="AC66" i="28"/>
  <c r="AC65" i="28"/>
  <c r="AC64" i="28"/>
  <c r="AC63" i="28"/>
  <c r="AC62" i="28"/>
  <c r="AC61" i="28"/>
  <c r="AC60" i="28"/>
  <c r="AC59" i="28"/>
  <c r="AC58" i="28"/>
  <c r="AC57" i="28"/>
  <c r="AC56" i="28"/>
  <c r="AC55" i="28"/>
  <c r="AC54" i="28"/>
  <c r="AC53" i="28"/>
  <c r="AC52" i="28"/>
  <c r="AC51" i="28"/>
  <c r="AC50" i="28"/>
  <c r="AC49" i="28"/>
  <c r="AC48" i="28"/>
  <c r="AC47" i="28"/>
  <c r="AC46" i="28"/>
  <c r="AC45" i="28"/>
  <c r="AC44" i="28"/>
  <c r="AC43" i="28"/>
  <c r="AC42" i="28"/>
  <c r="AC41" i="28"/>
  <c r="AC40" i="28"/>
  <c r="AC39" i="28"/>
  <c r="AC38" i="28"/>
  <c r="AC37" i="28"/>
  <c r="AC36" i="28"/>
  <c r="AC35" i="28"/>
  <c r="AC34" i="28"/>
  <c r="AC33" i="28"/>
  <c r="AC32" i="28"/>
  <c r="AC31" i="28"/>
  <c r="AC30" i="28"/>
  <c r="AC29" i="28"/>
  <c r="AC28" i="28"/>
  <c r="AC27" i="28"/>
  <c r="AC26" i="28"/>
  <c r="AC25" i="28"/>
  <c r="AC24" i="28"/>
  <c r="AC23" i="28"/>
  <c r="AC22" i="28"/>
  <c r="AC21" i="28"/>
  <c r="AC20" i="28"/>
  <c r="AC19" i="28"/>
  <c r="AC18" i="28"/>
  <c r="AC17" i="28"/>
  <c r="AC16" i="28"/>
  <c r="AC15" i="28"/>
  <c r="AC14" i="28"/>
  <c r="AC13" i="28"/>
  <c r="AC12" i="28"/>
  <c r="AC11" i="28"/>
  <c r="AC10" i="28"/>
  <c r="AC9" i="28"/>
  <c r="AC8" i="28"/>
  <c r="AC7" i="28"/>
  <c r="AC6" i="28"/>
  <c r="AC5" i="28"/>
  <c r="C84" i="28"/>
  <c r="C83" i="34"/>
  <c r="G233" i="11" l="1"/>
  <c r="F233" i="11"/>
  <c r="E233" i="11"/>
  <c r="E83" i="34" l="1"/>
  <c r="G232" i="11" l="1"/>
  <c r="E232" i="11" l="1"/>
  <c r="F232" i="11"/>
  <c r="C80" i="8" l="1"/>
  <c r="B80" i="8"/>
  <c r="F83" i="3"/>
  <c r="E83" i="3"/>
  <c r="C80" i="7"/>
  <c r="B80" i="7"/>
  <c r="C83" i="28"/>
  <c r="C82" i="34"/>
  <c r="G231" i="11" l="1"/>
  <c r="F231" i="11"/>
  <c r="E231" i="11"/>
  <c r="C25" i="5" l="1"/>
  <c r="D25" i="5" s="1"/>
  <c r="G230" i="11" l="1"/>
  <c r="F230" i="11"/>
  <c r="E230" i="11"/>
  <c r="D18" i="5" l="1"/>
  <c r="D17" i="5"/>
  <c r="D16" i="5"/>
  <c r="D15" i="5"/>
  <c r="D14" i="5"/>
  <c r="D13" i="5"/>
  <c r="C24" i="5"/>
  <c r="D24" i="5" s="1"/>
  <c r="C23" i="5"/>
  <c r="D23" i="5" s="1"/>
  <c r="C22" i="5"/>
  <c r="D22" i="5" s="1"/>
  <c r="C21" i="5"/>
  <c r="D21" i="5" s="1"/>
  <c r="C20" i="5"/>
  <c r="D20" i="5" s="1"/>
  <c r="C19" i="5"/>
  <c r="D19" i="5" s="1"/>
  <c r="C18" i="5"/>
  <c r="E82" i="34"/>
  <c r="G229" i="11" l="1"/>
  <c r="F229" i="11"/>
  <c r="E229" i="11"/>
  <c r="C79" i="8" l="1"/>
  <c r="B79" i="8"/>
  <c r="F82" i="3"/>
  <c r="E82" i="3"/>
  <c r="C79" i="7"/>
  <c r="B79" i="7"/>
  <c r="C82" i="28"/>
  <c r="C81" i="34"/>
  <c r="G228" i="11" l="1"/>
  <c r="F228" i="11"/>
  <c r="E228" i="11"/>
  <c r="G227" i="11" l="1"/>
  <c r="F227" i="11"/>
  <c r="E227" i="11"/>
  <c r="E81" i="34" l="1"/>
  <c r="G226" i="11" l="1"/>
  <c r="F226" i="11"/>
  <c r="G225" i="11"/>
  <c r="F225" i="11"/>
  <c r="E226" i="11"/>
  <c r="E225" i="11"/>
  <c r="C78" i="8" l="1"/>
  <c r="B78" i="8"/>
  <c r="F81" i="3"/>
  <c r="E81" i="3"/>
  <c r="C78" i="7"/>
  <c r="B78" i="7"/>
  <c r="C81" i="28"/>
  <c r="C80" i="34"/>
  <c r="L4" i="25" l="1"/>
  <c r="K4" i="25"/>
  <c r="L254" i="25"/>
  <c r="K254" i="25"/>
  <c r="L253" i="25"/>
  <c r="K253" i="25"/>
  <c r="L252" i="25"/>
  <c r="K252" i="25"/>
  <c r="L251" i="25"/>
  <c r="K251" i="25"/>
  <c r="L250" i="25"/>
  <c r="K250" i="25"/>
  <c r="L249" i="25"/>
  <c r="K249" i="25"/>
  <c r="L248" i="25"/>
  <c r="K248" i="25"/>
  <c r="L247" i="25"/>
  <c r="K247" i="25"/>
  <c r="L246" i="25"/>
  <c r="K246" i="25"/>
  <c r="L245" i="25"/>
  <c r="K245" i="25"/>
  <c r="L244" i="25"/>
  <c r="K244" i="25"/>
  <c r="L243" i="25"/>
  <c r="K243" i="25"/>
  <c r="L242" i="25"/>
  <c r="K242" i="25"/>
  <c r="L241" i="25"/>
  <c r="K241" i="25"/>
  <c r="L240" i="25"/>
  <c r="K240" i="25"/>
  <c r="L239" i="25"/>
  <c r="K239" i="25"/>
  <c r="L238" i="25"/>
  <c r="K238" i="25"/>
  <c r="L237" i="25"/>
  <c r="K237" i="25"/>
  <c r="L236" i="25"/>
  <c r="K236" i="25"/>
  <c r="L235" i="25"/>
  <c r="K235" i="25"/>
  <c r="L234" i="25"/>
  <c r="K234" i="25"/>
  <c r="L233" i="25"/>
  <c r="K233" i="25"/>
  <c r="L232" i="25"/>
  <c r="K232" i="25"/>
  <c r="L231" i="25"/>
  <c r="K231" i="25"/>
  <c r="L230" i="25"/>
  <c r="K230" i="25"/>
  <c r="L229" i="25"/>
  <c r="K229" i="25"/>
  <c r="L228" i="25"/>
  <c r="K228" i="25"/>
  <c r="L227" i="25"/>
  <c r="K227" i="25"/>
  <c r="L226" i="25"/>
  <c r="K226" i="25"/>
  <c r="L225" i="25"/>
  <c r="K225" i="25"/>
  <c r="L224" i="25"/>
  <c r="K224" i="25"/>
  <c r="L223" i="25"/>
  <c r="K223" i="25"/>
  <c r="L222" i="25"/>
  <c r="K222" i="25"/>
  <c r="L221" i="25"/>
  <c r="K221" i="25"/>
  <c r="L220" i="25"/>
  <c r="K220" i="25"/>
  <c r="L219" i="25"/>
  <c r="K219" i="25"/>
  <c r="L218" i="25"/>
  <c r="K218" i="25"/>
  <c r="L217" i="25"/>
  <c r="K217" i="25"/>
  <c r="L216" i="25"/>
  <c r="K216" i="25"/>
  <c r="L215" i="25"/>
  <c r="K215" i="25"/>
  <c r="L214" i="25"/>
  <c r="K214" i="25"/>
  <c r="L213" i="25"/>
  <c r="K213" i="25"/>
  <c r="L212" i="25"/>
  <c r="K212" i="25"/>
  <c r="L211" i="25"/>
  <c r="K211" i="25"/>
  <c r="L210" i="25"/>
  <c r="K210" i="25"/>
  <c r="L209" i="25"/>
  <c r="K209" i="25"/>
  <c r="L208" i="25"/>
  <c r="K208" i="25"/>
  <c r="L207" i="25"/>
  <c r="K207" i="25"/>
  <c r="L206" i="25"/>
  <c r="K206" i="25"/>
  <c r="L205" i="25"/>
  <c r="K205" i="25"/>
  <c r="L204" i="25"/>
  <c r="K204" i="25"/>
  <c r="L203" i="25"/>
  <c r="K203" i="25"/>
  <c r="L202" i="25"/>
  <c r="K202" i="25"/>
  <c r="L201" i="25"/>
  <c r="K201" i="25"/>
  <c r="L200" i="25"/>
  <c r="K200" i="25"/>
  <c r="L199" i="25"/>
  <c r="K199" i="25"/>
  <c r="L198" i="25"/>
  <c r="K198" i="25"/>
  <c r="L197" i="25"/>
  <c r="K197" i="25"/>
  <c r="L196" i="25"/>
  <c r="K196" i="25"/>
  <c r="L195" i="25"/>
  <c r="K195" i="25"/>
  <c r="L194" i="25"/>
  <c r="K194" i="25"/>
  <c r="L193" i="25"/>
  <c r="K193" i="25"/>
  <c r="L192" i="25"/>
  <c r="K192" i="25"/>
  <c r="L191" i="25"/>
  <c r="K191" i="25"/>
  <c r="L190" i="25"/>
  <c r="K190" i="25"/>
  <c r="L189" i="25"/>
  <c r="K189" i="25"/>
  <c r="L188" i="25"/>
  <c r="K188" i="25"/>
  <c r="L187" i="25"/>
  <c r="K187" i="25"/>
  <c r="L186" i="25"/>
  <c r="K186" i="25"/>
  <c r="L185" i="25"/>
  <c r="K185" i="25"/>
  <c r="L184" i="25"/>
  <c r="K184" i="25"/>
  <c r="L183" i="25"/>
  <c r="K183" i="25"/>
  <c r="L182" i="25"/>
  <c r="K182" i="25"/>
  <c r="L181" i="25"/>
  <c r="K181" i="25"/>
  <c r="L180" i="25"/>
  <c r="K180" i="25"/>
  <c r="L179" i="25"/>
  <c r="K179" i="25"/>
  <c r="L178" i="25"/>
  <c r="K178" i="25"/>
  <c r="L177" i="25"/>
  <c r="K177" i="25"/>
  <c r="L176" i="25"/>
  <c r="K176" i="25"/>
  <c r="L175" i="25"/>
  <c r="K175" i="25"/>
  <c r="L174" i="25"/>
  <c r="K174" i="25"/>
  <c r="L173" i="25"/>
  <c r="K173" i="25"/>
  <c r="L172" i="25"/>
  <c r="K172" i="25"/>
  <c r="L171" i="25"/>
  <c r="K171" i="25"/>
  <c r="L170" i="25"/>
  <c r="K170" i="25"/>
  <c r="L169" i="25"/>
  <c r="K169" i="25"/>
  <c r="L168" i="25"/>
  <c r="K168" i="25"/>
  <c r="L167" i="25"/>
  <c r="K167" i="25"/>
  <c r="L166" i="25"/>
  <c r="K166" i="25"/>
  <c r="L165" i="25"/>
  <c r="K165" i="25"/>
  <c r="L164" i="25"/>
  <c r="K164" i="25"/>
  <c r="L163" i="25"/>
  <c r="K163" i="25"/>
  <c r="L162" i="25"/>
  <c r="K162" i="25"/>
  <c r="L161" i="25"/>
  <c r="K161" i="25"/>
  <c r="L160" i="25"/>
  <c r="K160" i="25"/>
  <c r="L159" i="25"/>
  <c r="K159" i="25"/>
  <c r="L158" i="25"/>
  <c r="K158" i="25"/>
  <c r="L157" i="25"/>
  <c r="K157" i="25"/>
  <c r="L156" i="25"/>
  <c r="K156" i="25"/>
  <c r="L155" i="25"/>
  <c r="K155" i="25"/>
  <c r="L154" i="25"/>
  <c r="K154" i="25"/>
  <c r="L153" i="25"/>
  <c r="K153" i="25"/>
  <c r="L152" i="25"/>
  <c r="K152" i="25"/>
  <c r="L151" i="25"/>
  <c r="K151" i="25"/>
  <c r="L150" i="25"/>
  <c r="K150" i="25"/>
  <c r="L149" i="25"/>
  <c r="K149" i="25"/>
  <c r="L148" i="25"/>
  <c r="K148" i="25"/>
  <c r="L147" i="25"/>
  <c r="K147" i="25"/>
  <c r="L146" i="25"/>
  <c r="K146" i="25"/>
  <c r="L145" i="25"/>
  <c r="K145" i="25"/>
  <c r="L144" i="25"/>
  <c r="K144" i="25"/>
  <c r="L143" i="25"/>
  <c r="K143" i="25"/>
  <c r="L142" i="25"/>
  <c r="K142" i="25"/>
  <c r="L141" i="25"/>
  <c r="K141" i="25"/>
  <c r="L140" i="25"/>
  <c r="K140" i="25"/>
  <c r="L139" i="25"/>
  <c r="K139" i="25"/>
  <c r="L138" i="25"/>
  <c r="K138" i="25"/>
  <c r="L137" i="25"/>
  <c r="K137" i="25"/>
  <c r="L136" i="25"/>
  <c r="K136" i="25"/>
  <c r="L135" i="25"/>
  <c r="K135" i="25"/>
  <c r="L134" i="25"/>
  <c r="K134" i="25"/>
  <c r="L133" i="25"/>
  <c r="K133" i="25"/>
  <c r="L132" i="25"/>
  <c r="K132" i="25"/>
  <c r="L131" i="25"/>
  <c r="K131" i="25"/>
  <c r="L130" i="25"/>
  <c r="K130" i="25"/>
  <c r="L129" i="25"/>
  <c r="K129" i="25"/>
  <c r="L128" i="25"/>
  <c r="K128" i="25"/>
  <c r="L127" i="25"/>
  <c r="K127" i="25"/>
  <c r="L126" i="25"/>
  <c r="K126" i="25"/>
  <c r="L125" i="25"/>
  <c r="K125" i="25"/>
  <c r="L124" i="25"/>
  <c r="K124" i="25"/>
  <c r="L123" i="25"/>
  <c r="K123" i="25"/>
  <c r="L122" i="25"/>
  <c r="K122" i="25"/>
  <c r="L58" i="25"/>
  <c r="K58" i="25"/>
  <c r="J254" i="25" l="1"/>
  <c r="I254" i="25"/>
  <c r="J253" i="25"/>
  <c r="I253" i="25"/>
  <c r="J252" i="25"/>
  <c r="I252" i="25"/>
  <c r="J251" i="25"/>
  <c r="I251" i="25"/>
  <c r="J250" i="25"/>
  <c r="I250" i="25"/>
  <c r="J249" i="25"/>
  <c r="I249" i="25"/>
  <c r="J248" i="25"/>
  <c r="I248" i="25"/>
  <c r="J247" i="25"/>
  <c r="I247" i="25"/>
  <c r="J246" i="25"/>
  <c r="I246" i="25"/>
  <c r="J245" i="25"/>
  <c r="I245" i="25"/>
  <c r="J244" i="25"/>
  <c r="I244" i="25"/>
  <c r="J243" i="25"/>
  <c r="I243" i="25"/>
  <c r="J242" i="25"/>
  <c r="I242" i="25"/>
  <c r="J241" i="25"/>
  <c r="I241" i="25"/>
  <c r="J240" i="25"/>
  <c r="I240" i="25"/>
  <c r="J239" i="25"/>
  <c r="I239" i="25"/>
  <c r="J238" i="25"/>
  <c r="I238" i="25"/>
  <c r="J237" i="25"/>
  <c r="I237" i="25"/>
  <c r="J236" i="25"/>
  <c r="I236" i="25"/>
  <c r="J235" i="25"/>
  <c r="I235" i="25"/>
  <c r="J234" i="25"/>
  <c r="I234" i="25"/>
  <c r="J233" i="25"/>
  <c r="I233" i="25"/>
  <c r="J232" i="25"/>
  <c r="I232" i="25"/>
  <c r="J231" i="25"/>
  <c r="I231" i="25"/>
  <c r="J230" i="25"/>
  <c r="I230" i="25"/>
  <c r="J229" i="25"/>
  <c r="I229" i="25"/>
  <c r="J228" i="25"/>
  <c r="I228" i="25"/>
  <c r="J227" i="25"/>
  <c r="I227" i="25"/>
  <c r="J226" i="25"/>
  <c r="I226" i="25"/>
  <c r="J225" i="25"/>
  <c r="I225" i="25"/>
  <c r="J224" i="25"/>
  <c r="I224" i="25"/>
  <c r="J223" i="25"/>
  <c r="I223" i="25"/>
  <c r="J222" i="25"/>
  <c r="I222" i="25"/>
  <c r="J221" i="25"/>
  <c r="I221" i="25"/>
  <c r="J220" i="25"/>
  <c r="I220" i="25"/>
  <c r="J219" i="25"/>
  <c r="I219" i="25"/>
  <c r="J218" i="25"/>
  <c r="I218" i="25"/>
  <c r="J217" i="25"/>
  <c r="I217" i="25"/>
  <c r="J216" i="25"/>
  <c r="I216" i="25"/>
  <c r="J215" i="25"/>
  <c r="I215" i="25"/>
  <c r="J214" i="25"/>
  <c r="I214" i="25"/>
  <c r="J213" i="25"/>
  <c r="I213" i="25"/>
  <c r="J212" i="25"/>
  <c r="I212" i="25"/>
  <c r="J211" i="25"/>
  <c r="I211" i="25"/>
  <c r="J210" i="25"/>
  <c r="I210" i="25"/>
  <c r="J209" i="25"/>
  <c r="I209" i="25"/>
  <c r="J208" i="25"/>
  <c r="I208" i="25"/>
  <c r="J207" i="25"/>
  <c r="I207" i="25"/>
  <c r="J206" i="25"/>
  <c r="I206" i="25"/>
  <c r="J205" i="25"/>
  <c r="I205" i="25"/>
  <c r="J204" i="25"/>
  <c r="I204" i="25"/>
  <c r="J203" i="25"/>
  <c r="I203" i="25"/>
  <c r="J202" i="25"/>
  <c r="I202" i="25"/>
  <c r="J201" i="25"/>
  <c r="I201" i="25"/>
  <c r="J200" i="25"/>
  <c r="I200" i="25"/>
  <c r="J199" i="25"/>
  <c r="I199" i="25"/>
  <c r="J198" i="25"/>
  <c r="I198" i="25"/>
  <c r="J197" i="25"/>
  <c r="I197" i="25"/>
  <c r="J196" i="25"/>
  <c r="I196" i="25"/>
  <c r="J195" i="25"/>
  <c r="I195" i="25"/>
  <c r="J194" i="25"/>
  <c r="I194" i="25"/>
  <c r="J193" i="25"/>
  <c r="I193" i="25"/>
  <c r="J192" i="25"/>
  <c r="I192" i="25"/>
  <c r="J191" i="25"/>
  <c r="I191" i="25"/>
  <c r="J190" i="25"/>
  <c r="I190" i="25"/>
  <c r="J189" i="25"/>
  <c r="I189" i="25"/>
  <c r="J188" i="25"/>
  <c r="I188" i="25"/>
  <c r="J187" i="25"/>
  <c r="I187" i="25"/>
  <c r="J186" i="25"/>
  <c r="I186" i="25"/>
  <c r="J185" i="25"/>
  <c r="I185" i="25"/>
  <c r="J184" i="25"/>
  <c r="I184" i="25"/>
  <c r="J183" i="25"/>
  <c r="I183" i="25"/>
  <c r="J182" i="25"/>
  <c r="I182" i="25"/>
  <c r="J181" i="25"/>
  <c r="I181" i="25"/>
  <c r="J180" i="25"/>
  <c r="I180" i="25"/>
  <c r="J179" i="25"/>
  <c r="I179" i="25"/>
  <c r="J178" i="25"/>
  <c r="I178" i="25"/>
  <c r="J177" i="25"/>
  <c r="I177" i="25"/>
  <c r="J176" i="25"/>
  <c r="I176" i="25"/>
  <c r="J175" i="25"/>
  <c r="I175" i="25"/>
  <c r="J174" i="25"/>
  <c r="I174" i="25"/>
  <c r="J173" i="25"/>
  <c r="I173" i="25"/>
  <c r="J172" i="25"/>
  <c r="I172" i="25"/>
  <c r="J171" i="25"/>
  <c r="I171" i="25"/>
  <c r="J170" i="25"/>
  <c r="I170" i="25"/>
  <c r="J169" i="25"/>
  <c r="I169" i="25"/>
  <c r="J168" i="25"/>
  <c r="I168" i="25"/>
  <c r="J167" i="25"/>
  <c r="I167" i="25"/>
  <c r="J166" i="25"/>
  <c r="I166" i="25"/>
  <c r="J165" i="25"/>
  <c r="I165" i="25"/>
  <c r="J164" i="25"/>
  <c r="I164" i="25"/>
  <c r="J163" i="25"/>
  <c r="I163" i="25"/>
  <c r="J162" i="25"/>
  <c r="I162" i="25"/>
  <c r="J161" i="25"/>
  <c r="I161" i="25"/>
  <c r="J160" i="25"/>
  <c r="I160" i="25"/>
  <c r="J159" i="25"/>
  <c r="I159" i="25"/>
  <c r="J158" i="25"/>
  <c r="I158" i="25"/>
  <c r="J157" i="25"/>
  <c r="I157" i="25"/>
  <c r="J156" i="25"/>
  <c r="I156" i="25"/>
  <c r="J155" i="25"/>
  <c r="I155" i="25"/>
  <c r="J154" i="25"/>
  <c r="I154" i="25"/>
  <c r="J153" i="25"/>
  <c r="I153" i="25"/>
  <c r="J152" i="25"/>
  <c r="I152" i="25"/>
  <c r="J151" i="25"/>
  <c r="I151" i="25"/>
  <c r="J150" i="25"/>
  <c r="I150" i="25"/>
  <c r="J149" i="25"/>
  <c r="I149" i="25"/>
  <c r="J148" i="25"/>
  <c r="I148" i="25"/>
  <c r="J147" i="25"/>
  <c r="I147" i="25"/>
  <c r="J146" i="25"/>
  <c r="I146" i="25"/>
  <c r="J145" i="25"/>
  <c r="I145" i="25"/>
  <c r="J144" i="25"/>
  <c r="I144" i="25"/>
  <c r="J143" i="25"/>
  <c r="I143" i="25"/>
  <c r="J142" i="25"/>
  <c r="I142" i="25"/>
  <c r="J141" i="25"/>
  <c r="I141" i="25"/>
  <c r="J140" i="25"/>
  <c r="I140" i="25"/>
  <c r="J139" i="25"/>
  <c r="I139" i="25"/>
  <c r="J138" i="25"/>
  <c r="I138" i="25"/>
  <c r="J137" i="25"/>
  <c r="I137" i="25"/>
  <c r="J136" i="25"/>
  <c r="I136" i="25"/>
  <c r="J135" i="25"/>
  <c r="I135" i="25"/>
  <c r="J134" i="25"/>
  <c r="I134" i="25"/>
  <c r="J133" i="25"/>
  <c r="I133" i="25"/>
  <c r="J132" i="25"/>
  <c r="I132" i="25"/>
  <c r="J131" i="25"/>
  <c r="I131" i="25"/>
  <c r="J130" i="25"/>
  <c r="I130" i="25"/>
  <c r="J129" i="25"/>
  <c r="I129" i="25"/>
  <c r="J128" i="25"/>
  <c r="I128" i="25"/>
  <c r="J127" i="25"/>
  <c r="I127" i="25"/>
  <c r="J126" i="25"/>
  <c r="I126" i="25"/>
  <c r="J125" i="25"/>
  <c r="I125" i="25"/>
  <c r="J124" i="25"/>
  <c r="I124" i="25"/>
  <c r="J123" i="25"/>
  <c r="I123" i="25"/>
  <c r="J122" i="25"/>
  <c r="I122" i="25"/>
  <c r="J121" i="25"/>
  <c r="I121" i="25"/>
  <c r="J120" i="25"/>
  <c r="I120" i="25"/>
  <c r="J119" i="25"/>
  <c r="I119" i="25"/>
  <c r="J118" i="25"/>
  <c r="I118" i="25"/>
  <c r="J117" i="25"/>
  <c r="I117" i="25"/>
  <c r="J116" i="25"/>
  <c r="I116" i="25"/>
  <c r="J115" i="25"/>
  <c r="I115" i="25"/>
  <c r="J114" i="25"/>
  <c r="I114" i="25"/>
  <c r="J113" i="25"/>
  <c r="I113" i="25"/>
  <c r="J112" i="25"/>
  <c r="I112" i="25"/>
  <c r="J111" i="25"/>
  <c r="I111" i="25"/>
  <c r="J110" i="25"/>
  <c r="I110" i="25"/>
  <c r="J109" i="25"/>
  <c r="I109" i="25"/>
  <c r="J108" i="25"/>
  <c r="I108" i="25"/>
  <c r="J107" i="25"/>
  <c r="I107" i="25"/>
  <c r="J106" i="25"/>
  <c r="I106" i="25"/>
  <c r="J105" i="25"/>
  <c r="I105" i="25"/>
  <c r="J104" i="25"/>
  <c r="I104" i="25"/>
  <c r="J103" i="25"/>
  <c r="I103" i="25"/>
  <c r="J102" i="25"/>
  <c r="I102" i="25"/>
  <c r="J101" i="25"/>
  <c r="I101" i="25"/>
  <c r="J100" i="25"/>
  <c r="I100" i="25"/>
  <c r="J99" i="25"/>
  <c r="I99" i="25"/>
  <c r="J98" i="25"/>
  <c r="I98" i="25"/>
  <c r="J97" i="25"/>
  <c r="I97" i="25"/>
  <c r="J96" i="25"/>
  <c r="I96" i="25"/>
  <c r="J95" i="25"/>
  <c r="I95" i="25"/>
  <c r="J94" i="25"/>
  <c r="I94" i="25"/>
  <c r="J93" i="25"/>
  <c r="I93" i="25"/>
  <c r="J92" i="25"/>
  <c r="I92" i="25"/>
  <c r="J91" i="25"/>
  <c r="I91" i="25"/>
  <c r="J90" i="25"/>
  <c r="I90" i="25"/>
  <c r="J89" i="25"/>
  <c r="I89" i="25"/>
  <c r="J88" i="25"/>
  <c r="I88" i="25"/>
  <c r="J87" i="25"/>
  <c r="I87" i="25"/>
  <c r="J86" i="25"/>
  <c r="I86" i="25"/>
  <c r="J85" i="25"/>
  <c r="I85" i="25"/>
  <c r="J84" i="25"/>
  <c r="I84" i="25"/>
  <c r="J83" i="25"/>
  <c r="I83" i="25"/>
  <c r="J82" i="25"/>
  <c r="I82" i="25"/>
  <c r="J81" i="25"/>
  <c r="I81" i="25"/>
  <c r="J80" i="25"/>
  <c r="I80" i="25"/>
  <c r="J79" i="25"/>
  <c r="I79" i="25"/>
  <c r="J78" i="25"/>
  <c r="I78" i="25"/>
  <c r="J77" i="25"/>
  <c r="I77" i="25"/>
  <c r="J76" i="25"/>
  <c r="I76" i="25"/>
  <c r="J75" i="25"/>
  <c r="I75" i="25"/>
  <c r="J74" i="25"/>
  <c r="I74" i="25"/>
  <c r="J73" i="25"/>
  <c r="I73" i="25"/>
  <c r="J72" i="25"/>
  <c r="I72" i="25"/>
  <c r="J71" i="25"/>
  <c r="I71" i="25"/>
  <c r="J70" i="25"/>
  <c r="I70" i="25"/>
  <c r="J69" i="25"/>
  <c r="I69" i="25"/>
  <c r="J68" i="25"/>
  <c r="I68" i="25"/>
  <c r="J67" i="25"/>
  <c r="I67" i="25"/>
  <c r="J66" i="25"/>
  <c r="I66" i="25"/>
  <c r="J65" i="25"/>
  <c r="I65" i="25"/>
  <c r="J64" i="25"/>
  <c r="I64" i="25"/>
  <c r="J63" i="25"/>
  <c r="I63" i="25"/>
  <c r="J62" i="25"/>
  <c r="I62" i="25"/>
  <c r="J61" i="25"/>
  <c r="I61" i="25"/>
  <c r="J60" i="25"/>
  <c r="I60" i="25"/>
  <c r="J59" i="25"/>
  <c r="I59" i="25"/>
  <c r="E80" i="34" l="1"/>
  <c r="G224" i="11"/>
  <c r="F224" i="11"/>
  <c r="G223" i="11"/>
  <c r="F223" i="11"/>
  <c r="E224" i="11"/>
  <c r="E223" i="11"/>
  <c r="G222" i="11" l="1"/>
  <c r="F222" i="11"/>
  <c r="E222" i="11"/>
  <c r="C77" i="8" l="1"/>
  <c r="B77" i="8"/>
  <c r="F80" i="3"/>
  <c r="E80" i="3"/>
  <c r="C77" i="7"/>
  <c r="B77" i="7"/>
  <c r="C80" i="28"/>
  <c r="E79" i="34"/>
  <c r="C79" i="34"/>
  <c r="G221" i="11" l="1"/>
  <c r="F221" i="11"/>
  <c r="E221" i="11"/>
  <c r="G220" i="11" l="1"/>
  <c r="F220" i="11"/>
  <c r="E220" i="11"/>
  <c r="C76" i="8" l="1"/>
  <c r="B76" i="8"/>
  <c r="F79" i="3"/>
  <c r="E79" i="3"/>
  <c r="C76" i="7"/>
  <c r="B76" i="7"/>
  <c r="C79" i="28"/>
  <c r="H254" i="25"/>
  <c r="C78" i="34"/>
  <c r="E78" i="34"/>
  <c r="G219" i="11" l="1"/>
  <c r="F219" i="11"/>
  <c r="E219" i="11"/>
  <c r="H253" i="25" l="1"/>
  <c r="G218" i="11" l="1"/>
  <c r="E218" i="11"/>
  <c r="F218" i="11"/>
  <c r="H252" i="25" l="1"/>
  <c r="G217" i="11" l="1"/>
  <c r="F217" i="11"/>
  <c r="E217" i="11"/>
  <c r="C75" i="8" l="1"/>
  <c r="B75" i="8"/>
  <c r="F78" i="3"/>
  <c r="E78" i="3"/>
  <c r="C75" i="7"/>
  <c r="B75" i="7"/>
  <c r="C78" i="28"/>
  <c r="H251" i="25"/>
  <c r="E77" i="34"/>
  <c r="C77" i="34"/>
  <c r="H250" i="25" l="1"/>
  <c r="G6" i="11" l="1"/>
  <c r="G7" i="11"/>
  <c r="G215" i="11"/>
  <c r="G214" i="11"/>
  <c r="G213" i="11"/>
  <c r="G212" i="11"/>
  <c r="G211" i="11"/>
  <c r="G210" i="11"/>
  <c r="G209" i="11"/>
  <c r="G208" i="11"/>
  <c r="G207" i="11"/>
  <c r="G206" i="11"/>
  <c r="G205" i="11"/>
  <c r="G204" i="11"/>
  <c r="G203" i="11"/>
  <c r="G202" i="11"/>
  <c r="G201" i="11"/>
  <c r="G200" i="11"/>
  <c r="G199" i="11"/>
  <c r="G198" i="11"/>
  <c r="G197" i="11"/>
  <c r="G196" i="11"/>
  <c r="G195" i="11"/>
  <c r="G194" i="11"/>
  <c r="G193" i="11"/>
  <c r="G192" i="11"/>
  <c r="G191" i="11"/>
  <c r="G190" i="11"/>
  <c r="G189" i="11"/>
  <c r="G188" i="11"/>
  <c r="G187" i="11"/>
  <c r="G186" i="11"/>
  <c r="G185" i="11"/>
  <c r="G184" i="11"/>
  <c r="G183" i="11"/>
  <c r="G182" i="11"/>
  <c r="G181" i="11"/>
  <c r="G180" i="11"/>
  <c r="G179" i="11"/>
  <c r="G178" i="11"/>
  <c r="G177" i="11"/>
  <c r="G176" i="11"/>
  <c r="G175" i="11"/>
  <c r="G174" i="11"/>
  <c r="G173" i="11"/>
  <c r="G172" i="11"/>
  <c r="G171" i="11"/>
  <c r="G170" i="11"/>
  <c r="G169" i="11"/>
  <c r="G168" i="11"/>
  <c r="G167" i="11"/>
  <c r="G166" i="11"/>
  <c r="G165" i="11"/>
  <c r="G164" i="11"/>
  <c r="G163" i="11"/>
  <c r="G162" i="11"/>
  <c r="G161" i="11"/>
  <c r="G160" i="11"/>
  <c r="G159" i="11"/>
  <c r="G158" i="11"/>
  <c r="G157" i="11"/>
  <c r="G156" i="11"/>
  <c r="G155" i="11"/>
  <c r="G154" i="11"/>
  <c r="G153" i="11"/>
  <c r="G152" i="11"/>
  <c r="G151" i="11"/>
  <c r="G150" i="11"/>
  <c r="G149" i="11"/>
  <c r="G148" i="11"/>
  <c r="G147" i="11"/>
  <c r="G146" i="11"/>
  <c r="G145" i="11"/>
  <c r="G144" i="11"/>
  <c r="G143" i="11"/>
  <c r="G142" i="11"/>
  <c r="G141" i="11"/>
  <c r="G140" i="11"/>
  <c r="G139" i="11"/>
  <c r="G138" i="11"/>
  <c r="G137" i="11"/>
  <c r="G136" i="11"/>
  <c r="G135" i="11"/>
  <c r="G134" i="11"/>
  <c r="G133" i="11"/>
  <c r="G132" i="11"/>
  <c r="G131" i="11"/>
  <c r="G130" i="11"/>
  <c r="G129" i="11"/>
  <c r="G128" i="11"/>
  <c r="G127" i="11"/>
  <c r="G126" i="11"/>
  <c r="G125" i="11"/>
  <c r="G124" i="11"/>
  <c r="G123" i="11"/>
  <c r="G122" i="11"/>
  <c r="G121" i="11"/>
  <c r="G120" i="11"/>
  <c r="G119" i="11"/>
  <c r="G118" i="11"/>
  <c r="G117" i="11"/>
  <c r="G116" i="11"/>
  <c r="G115" i="11"/>
  <c r="G114" i="11"/>
  <c r="G113" i="11"/>
  <c r="G112" i="11"/>
  <c r="G111" i="11"/>
  <c r="G110" i="11"/>
  <c r="G109" i="11"/>
  <c r="G108" i="11"/>
  <c r="G107" i="11"/>
  <c r="G106" i="11"/>
  <c r="G105" i="11"/>
  <c r="G104" i="11"/>
  <c r="G103" i="11"/>
  <c r="G102" i="11"/>
  <c r="G101" i="11"/>
  <c r="G100" i="11"/>
  <c r="G99" i="11"/>
  <c r="G98" i="11"/>
  <c r="G97" i="11"/>
  <c r="G96" i="11"/>
  <c r="G95" i="11"/>
  <c r="G94" i="11"/>
  <c r="G93" i="11"/>
  <c r="G92" i="11"/>
  <c r="G91" i="11"/>
  <c r="G90" i="11"/>
  <c r="G89" i="11"/>
  <c r="G88" i="11"/>
  <c r="G87" i="11"/>
  <c r="G86" i="11"/>
  <c r="G85" i="11"/>
  <c r="G84" i="11"/>
  <c r="G83" i="11"/>
  <c r="G82" i="11"/>
  <c r="G81" i="11"/>
  <c r="G80" i="11"/>
  <c r="G79" i="11"/>
  <c r="G78" i="11"/>
  <c r="G77" i="11"/>
  <c r="G76" i="11"/>
  <c r="G75" i="11"/>
  <c r="G74" i="11"/>
  <c r="G73" i="11"/>
  <c r="G72" i="11"/>
  <c r="G71" i="11"/>
  <c r="G70" i="11"/>
  <c r="G69" i="11"/>
  <c r="G68" i="11"/>
  <c r="G67" i="11"/>
  <c r="G66" i="11"/>
  <c r="G65" i="11"/>
  <c r="G64" i="11"/>
  <c r="G63" i="11"/>
  <c r="G62" i="11"/>
  <c r="G61" i="11"/>
  <c r="G60" i="11"/>
  <c r="G59" i="11"/>
  <c r="G58" i="11"/>
  <c r="G57" i="11"/>
  <c r="G56" i="11"/>
  <c r="G55" i="11"/>
  <c r="G54" i="11"/>
  <c r="G53" i="11"/>
  <c r="G52" i="11"/>
  <c r="G51" i="11"/>
  <c r="G50" i="11"/>
  <c r="G49" i="11"/>
  <c r="G48" i="11"/>
  <c r="G47" i="11"/>
  <c r="G46" i="11"/>
  <c r="G45" i="11"/>
  <c r="G44" i="11"/>
  <c r="G43" i="11"/>
  <c r="G42" i="11"/>
  <c r="G41" i="11"/>
  <c r="G40" i="11"/>
  <c r="G39" i="11"/>
  <c r="G38" i="11"/>
  <c r="G37" i="11"/>
  <c r="G36" i="11"/>
  <c r="G35" i="11"/>
  <c r="G34" i="11"/>
  <c r="G33" i="11"/>
  <c r="G32" i="11"/>
  <c r="G31" i="11"/>
  <c r="G30" i="11"/>
  <c r="G29" i="11"/>
  <c r="G28" i="11"/>
  <c r="G27" i="11"/>
  <c r="G26" i="11"/>
  <c r="G25" i="11"/>
  <c r="G24" i="11"/>
  <c r="G23" i="11"/>
  <c r="G22" i="11"/>
  <c r="G21" i="11"/>
  <c r="G20" i="11"/>
  <c r="G19" i="11"/>
  <c r="G18" i="11"/>
  <c r="G17" i="11"/>
  <c r="G16" i="11"/>
  <c r="G15" i="11"/>
  <c r="G14" i="11"/>
  <c r="G13" i="11"/>
  <c r="G12" i="11"/>
  <c r="G11" i="11"/>
  <c r="G10" i="11"/>
  <c r="G9" i="11"/>
  <c r="G8" i="11"/>
  <c r="G216" i="11"/>
  <c r="F216" i="11"/>
  <c r="E216" i="11"/>
  <c r="F215" i="11" l="1"/>
  <c r="E215" i="11"/>
  <c r="H249" i="25" l="1"/>
  <c r="F214" i="11" l="1"/>
  <c r="E214" i="11"/>
  <c r="H248" i="25" l="1"/>
  <c r="H247" i="25"/>
  <c r="E76" i="34"/>
  <c r="C76" i="34"/>
  <c r="F213" i="11" l="1"/>
  <c r="E213" i="11"/>
  <c r="C74" i="8" l="1"/>
  <c r="B74" i="8"/>
  <c r="F77" i="3"/>
  <c r="E77" i="3"/>
  <c r="C74" i="7"/>
  <c r="B74" i="7"/>
  <c r="C77" i="28"/>
  <c r="F212" i="11" l="1"/>
  <c r="E212" i="11"/>
  <c r="H246" i="25" l="1"/>
  <c r="F211" i="11" l="1"/>
  <c r="E211" i="11"/>
  <c r="C73" i="8" l="1"/>
  <c r="B73" i="8"/>
  <c r="F76" i="3"/>
  <c r="E76" i="3"/>
  <c r="C73" i="7"/>
  <c r="B73" i="7"/>
  <c r="C76" i="28"/>
  <c r="H245" i="25"/>
  <c r="C75" i="34"/>
  <c r="E75" i="34"/>
  <c r="F210" i="11" l="1"/>
  <c r="F209" i="11"/>
  <c r="E210" i="11"/>
  <c r="E209" i="11"/>
  <c r="H244" i="25" l="1"/>
  <c r="H243" i="25" l="1"/>
  <c r="F208" i="11" l="1"/>
  <c r="E208" i="11"/>
  <c r="C74" i="34" l="1"/>
  <c r="E74" i="34"/>
  <c r="C72" i="8" l="1"/>
  <c r="B72" i="8"/>
  <c r="F75" i="3"/>
  <c r="E75" i="3"/>
  <c r="C72" i="7"/>
  <c r="B72" i="7"/>
  <c r="C75" i="28"/>
  <c r="H242" i="25"/>
  <c r="F207" i="11" l="1"/>
  <c r="E207" i="11"/>
  <c r="H241" i="25" l="1"/>
  <c r="F206" i="11" l="1"/>
  <c r="E206" i="11" l="1"/>
  <c r="H240" i="25" l="1"/>
  <c r="F205" i="11" l="1"/>
  <c r="E205" i="11"/>
  <c r="C71" i="8" l="1"/>
  <c r="B71" i="8"/>
  <c r="F74" i="3"/>
  <c r="E74" i="3"/>
  <c r="C71" i="7"/>
  <c r="B71" i="7"/>
  <c r="C74" i="28"/>
  <c r="H239" i="25"/>
  <c r="C73" i="34"/>
  <c r="E73" i="34"/>
  <c r="F204" i="11" l="1"/>
  <c r="E204" i="11"/>
  <c r="H238" i="25" l="1"/>
  <c r="F203" i="11" l="1"/>
  <c r="E203" i="11"/>
  <c r="H237" i="25" l="1"/>
  <c r="F202" i="11" l="1"/>
  <c r="E202" i="11"/>
  <c r="H236" i="25" l="1"/>
  <c r="C72" i="34" l="1"/>
  <c r="E72" i="34"/>
  <c r="C70" i="8" l="1"/>
  <c r="B70" i="8"/>
  <c r="F73" i="3"/>
  <c r="E73" i="3"/>
  <c r="C70" i="7"/>
  <c r="B70" i="7"/>
  <c r="C73" i="28"/>
  <c r="F201" i="11" l="1"/>
  <c r="E201" i="11"/>
  <c r="H235" i="25" l="1"/>
  <c r="F200" i="11" l="1"/>
  <c r="E200" i="11"/>
  <c r="H234" i="25" l="1"/>
  <c r="F199" i="11" l="1"/>
  <c r="E199" i="11"/>
  <c r="C69" i="8" l="1"/>
  <c r="B69" i="8"/>
  <c r="F72" i="3"/>
  <c r="E72" i="3"/>
  <c r="C69" i="7"/>
  <c r="B69" i="7"/>
  <c r="C72" i="28"/>
  <c r="H233" i="25"/>
  <c r="C71" i="34"/>
  <c r="E71" i="34"/>
  <c r="F198" i="11" l="1"/>
  <c r="F197" i="11"/>
  <c r="E198" i="11"/>
  <c r="E197" i="11"/>
  <c r="H232" i="25" l="1"/>
  <c r="H231" i="25"/>
  <c r="F196" i="11" l="1"/>
  <c r="E196" i="11"/>
  <c r="H230" i="25" l="1"/>
  <c r="E70" i="34"/>
  <c r="C70" i="34"/>
  <c r="C68" i="8" l="1"/>
  <c r="B68" i="8"/>
  <c r="F71" i="3"/>
  <c r="E71" i="3"/>
  <c r="C68" i="7"/>
  <c r="B68" i="7"/>
  <c r="C71" i="28"/>
  <c r="F195" i="11" l="1"/>
  <c r="E195" i="11"/>
  <c r="H229" i="25" l="1"/>
  <c r="F194" i="11" l="1"/>
  <c r="E194" i="11" l="1"/>
  <c r="H228" i="25" l="1"/>
  <c r="D5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F193" i="11" l="1"/>
  <c r="E193" i="11"/>
  <c r="C67" i="8" l="1"/>
  <c r="B67" i="8"/>
  <c r="C66" i="8"/>
  <c r="B66" i="8"/>
  <c r="C65" i="8"/>
  <c r="B65" i="8"/>
  <c r="C64" i="8"/>
  <c r="B64" i="8"/>
  <c r="C63" i="8"/>
  <c r="B63" i="8"/>
  <c r="F70" i="3"/>
  <c r="E70" i="3"/>
  <c r="F69" i="3"/>
  <c r="E69" i="3"/>
  <c r="F68" i="3"/>
  <c r="E68" i="3"/>
  <c r="F67" i="3"/>
  <c r="E67" i="3"/>
  <c r="F66" i="3"/>
  <c r="E66" i="3"/>
  <c r="C67" i="7"/>
  <c r="B67" i="7"/>
  <c r="C70" i="28"/>
  <c r="H227" i="25"/>
  <c r="E69" i="34"/>
  <c r="C69" i="34"/>
  <c r="F192" i="11" l="1"/>
  <c r="E192" i="11"/>
  <c r="H226" i="25" l="1"/>
  <c r="F191" i="11" l="1"/>
  <c r="E191" i="11"/>
  <c r="H225" i="25" l="1"/>
  <c r="F190" i="11" l="1"/>
  <c r="E190" i="11"/>
  <c r="C66" i="7" l="1"/>
  <c r="B66" i="7"/>
  <c r="C69" i="28" l="1"/>
  <c r="H224" i="25" l="1"/>
  <c r="C68" i="34"/>
  <c r="E67" i="34"/>
  <c r="E66" i="34"/>
  <c r="E65" i="34"/>
  <c r="E64" i="34"/>
  <c r="E63" i="34"/>
  <c r="E62" i="34"/>
  <c r="E61" i="34"/>
  <c r="E60" i="34"/>
  <c r="E59" i="34"/>
  <c r="E58" i="34"/>
  <c r="E57" i="34"/>
  <c r="E56" i="34"/>
  <c r="E55" i="34"/>
  <c r="E54" i="34"/>
  <c r="E53" i="34"/>
  <c r="E52" i="34"/>
  <c r="E51" i="34"/>
  <c r="E50" i="34"/>
  <c r="E49" i="34"/>
  <c r="E48" i="34"/>
  <c r="E47" i="34"/>
  <c r="E46" i="34"/>
  <c r="E45" i="34"/>
  <c r="E44" i="34"/>
  <c r="E43" i="34"/>
  <c r="E42" i="34"/>
  <c r="E41" i="34"/>
  <c r="E40" i="34"/>
  <c r="E39" i="34"/>
  <c r="E38" i="34"/>
  <c r="E37" i="34"/>
  <c r="E36" i="34"/>
  <c r="E35" i="34"/>
  <c r="E34" i="34"/>
  <c r="E33" i="34"/>
  <c r="E32" i="34"/>
  <c r="E31" i="34"/>
  <c r="E30" i="34"/>
  <c r="E29" i="34"/>
  <c r="E28" i="34"/>
  <c r="E27" i="34"/>
  <c r="E26" i="34"/>
  <c r="E25" i="34"/>
  <c r="E24" i="34"/>
  <c r="E23" i="34"/>
  <c r="E22" i="34"/>
  <c r="E21" i="34"/>
  <c r="E20" i="34"/>
  <c r="E19" i="34"/>
  <c r="E68" i="34"/>
  <c r="F189" i="11" l="1"/>
  <c r="E189" i="11"/>
  <c r="H223" i="25" l="1"/>
  <c r="F188" i="11" l="1"/>
  <c r="E188" i="11"/>
  <c r="F187" i="11" l="1"/>
  <c r="E187" i="11"/>
  <c r="H222" i="25" l="1"/>
  <c r="H221" i="25"/>
  <c r="F186" i="11" l="1"/>
  <c r="E186" i="11"/>
  <c r="H220" i="25" l="1"/>
  <c r="C67" i="34" l="1"/>
  <c r="C65" i="7" l="1"/>
  <c r="B65" i="7"/>
  <c r="C68" i="28"/>
  <c r="F185" i="11" l="1"/>
  <c r="E185" i="11"/>
  <c r="H219" i="25" l="1"/>
  <c r="F184" i="11" l="1"/>
  <c r="E184" i="11"/>
  <c r="C66" i="34" l="1"/>
  <c r="H218" i="25"/>
  <c r="C64" i="7"/>
  <c r="B64" i="7" l="1"/>
  <c r="C67" i="28"/>
  <c r="F183" i="11" l="1"/>
  <c r="E183" i="11"/>
  <c r="H217" i="25" l="1"/>
  <c r="F182" i="11" l="1"/>
  <c r="E182" i="11"/>
  <c r="H216" i="25" l="1"/>
  <c r="F181" i="11" l="1"/>
  <c r="E181" i="11"/>
  <c r="C65" i="34" l="1"/>
  <c r="H215" i="25"/>
  <c r="C63" i="7"/>
  <c r="B63" i="7"/>
  <c r="Q65" i="2" l="1"/>
  <c r="Q64" i="2"/>
  <c r="Q63" i="2"/>
  <c r="Q62" i="2"/>
  <c r="Q61" i="2"/>
  <c r="Q60" i="2"/>
  <c r="Q59" i="2"/>
  <c r="Q58" i="2"/>
  <c r="Q57" i="2"/>
  <c r="Q56" i="2"/>
  <c r="Q55" i="2"/>
  <c r="Q54" i="2"/>
  <c r="Q53" i="2"/>
  <c r="Q52" i="2"/>
  <c r="Q51" i="2"/>
  <c r="Q50" i="2"/>
  <c r="Q49" i="2"/>
  <c r="Q48" i="2"/>
  <c r="Q47" i="2"/>
  <c r="Q46" i="2"/>
  <c r="Q45" i="2"/>
  <c r="Q44" i="2"/>
  <c r="Q43" i="2"/>
  <c r="Q42" i="2"/>
  <c r="Q41" i="2"/>
  <c r="Q40" i="2"/>
  <c r="Q39" i="2"/>
  <c r="Q38" i="2"/>
  <c r="Q37" i="2"/>
  <c r="Q36" i="2"/>
  <c r="Q35" i="2"/>
  <c r="Q34" i="2"/>
  <c r="Q33" i="2"/>
  <c r="Q32" i="2"/>
  <c r="Q31" i="2"/>
  <c r="Q30" i="2"/>
  <c r="Q29" i="2"/>
  <c r="Q28" i="2"/>
  <c r="Q27" i="2"/>
  <c r="Q26" i="2"/>
  <c r="Q25" i="2"/>
  <c r="Q24" i="2"/>
  <c r="Q23" i="2"/>
  <c r="Q22" i="2"/>
  <c r="Q21" i="2"/>
  <c r="Q20" i="2"/>
  <c r="Q19" i="2"/>
  <c r="Q18" i="2"/>
  <c r="Q17" i="2"/>
  <c r="Q16" i="2"/>
  <c r="Q15" i="2"/>
  <c r="Q14" i="2"/>
  <c r="Q13" i="2"/>
  <c r="Q12" i="2"/>
  <c r="Q11" i="2"/>
  <c r="Q10" i="2"/>
  <c r="Q9" i="2"/>
  <c r="Q8" i="2"/>
  <c r="Q7" i="2"/>
  <c r="Q6" i="2"/>
  <c r="Q5" i="2"/>
  <c r="C66" i="28" l="1"/>
  <c r="F180" i="11" l="1"/>
  <c r="E180" i="11"/>
  <c r="H214" i="25" l="1"/>
  <c r="F179" i="11" l="1"/>
  <c r="E179" i="11"/>
  <c r="F211" i="33" l="1"/>
  <c r="E211" i="33"/>
  <c r="H213" i="25"/>
  <c r="C64" i="34" l="1"/>
  <c r="F178" i="11" l="1"/>
  <c r="E178" i="11"/>
  <c r="F210" i="33" l="1"/>
  <c r="E210" i="33"/>
  <c r="D212" i="25"/>
  <c r="H212" i="25"/>
  <c r="C62" i="8"/>
  <c r="B62" i="8"/>
  <c r="F65" i="3"/>
  <c r="E65" i="3"/>
  <c r="D62" i="7"/>
  <c r="C62" i="7"/>
  <c r="B62" i="7"/>
  <c r="C65" i="28"/>
  <c r="F177" i="11" l="1"/>
  <c r="E177" i="11"/>
  <c r="F209" i="33" l="1"/>
  <c r="E209" i="33"/>
  <c r="H211" i="25"/>
  <c r="F176" i="11" l="1"/>
  <c r="F175" i="11"/>
  <c r="E176" i="11"/>
  <c r="F208" i="33" l="1"/>
  <c r="E208" i="33"/>
  <c r="H210" i="25"/>
  <c r="Q127" i="32" l="1"/>
  <c r="P127" i="32"/>
  <c r="R127" i="32" s="1"/>
  <c r="O127" i="32"/>
  <c r="Q126" i="32"/>
  <c r="P126" i="32"/>
  <c r="R126" i="32" s="1"/>
  <c r="O126" i="32"/>
  <c r="Q125" i="32"/>
  <c r="P125" i="32"/>
  <c r="R125" i="32" s="1"/>
  <c r="O125" i="32"/>
  <c r="J127" i="32"/>
  <c r="I127" i="32"/>
  <c r="H127" i="32"/>
  <c r="G127" i="32"/>
  <c r="I126" i="32"/>
  <c r="H126" i="32"/>
  <c r="J126" i="32" s="1"/>
  <c r="G126" i="32"/>
  <c r="I125" i="32"/>
  <c r="H125" i="32"/>
  <c r="J125" i="32" s="1"/>
  <c r="G125" i="32"/>
  <c r="C63" i="34" l="1"/>
  <c r="E175" i="11" l="1"/>
  <c r="F207" i="33" l="1"/>
  <c r="E207" i="33"/>
  <c r="H209" i="25"/>
  <c r="D209" i="25"/>
  <c r="C61" i="8" l="1"/>
  <c r="B61" i="8"/>
  <c r="F64" i="3"/>
  <c r="E64" i="3"/>
  <c r="C61" i="7" l="1"/>
  <c r="B61" i="7"/>
  <c r="C64" i="28"/>
  <c r="F174" i="11" l="1"/>
  <c r="F173" i="11"/>
  <c r="E174" i="11"/>
  <c r="E173" i="11"/>
  <c r="E206" i="33" l="1"/>
  <c r="H208" i="25"/>
  <c r="F208" i="25"/>
  <c r="D208" i="25"/>
  <c r="E205" i="33" l="1"/>
  <c r="F207" i="25"/>
  <c r="D207" i="25"/>
  <c r="C62" i="34" l="1"/>
  <c r="F172" i="11" l="1"/>
  <c r="E204" i="33" l="1"/>
  <c r="H206" i="25"/>
  <c r="F206" i="25"/>
  <c r="D206" i="25"/>
  <c r="C17" i="5"/>
  <c r="C16" i="5"/>
  <c r="C15" i="5"/>
  <c r="C14" i="5"/>
  <c r="C13" i="5"/>
  <c r="C12" i="5"/>
  <c r="D12" i="5" s="1"/>
  <c r="C11" i="5"/>
  <c r="D11" i="5" s="1"/>
  <c r="C10" i="5"/>
  <c r="D10" i="5" s="1"/>
  <c r="C9" i="5"/>
  <c r="D9" i="5" s="1"/>
  <c r="C8" i="5"/>
  <c r="D8" i="5" s="1"/>
  <c r="C7" i="5"/>
  <c r="D7" i="5" s="1"/>
  <c r="C63" i="28"/>
  <c r="C60" i="8"/>
  <c r="B60" i="8"/>
  <c r="F63" i="3"/>
  <c r="E63" i="3"/>
  <c r="C60" i="7"/>
  <c r="B60" i="7"/>
  <c r="E203" i="33" l="1"/>
  <c r="H205" i="25"/>
  <c r="F205" i="25"/>
  <c r="D205" i="25"/>
  <c r="F171" i="11" l="1"/>
  <c r="E202" i="33" l="1"/>
  <c r="H204" i="25"/>
  <c r="F204" i="25"/>
  <c r="D204" i="25"/>
  <c r="F170" i="11"/>
  <c r="E170" i="11"/>
  <c r="C61" i="34" l="1"/>
  <c r="E201" i="33" l="1"/>
  <c r="H203" i="25"/>
  <c r="F203" i="25"/>
  <c r="D203" i="25" l="1"/>
  <c r="F169" i="11" l="1"/>
  <c r="E169" i="11"/>
  <c r="E200" i="33" l="1"/>
  <c r="H202" i="25"/>
  <c r="F202" i="25"/>
  <c r="D202" i="25"/>
  <c r="E168" i="11"/>
  <c r="F168" i="11"/>
  <c r="C62" i="28" l="1"/>
  <c r="C59" i="8"/>
  <c r="B59" i="8"/>
  <c r="F62" i="3"/>
  <c r="E62" i="3"/>
  <c r="D60" i="7"/>
  <c r="D59" i="7"/>
  <c r="C59" i="7"/>
  <c r="B59" i="7"/>
  <c r="K58" i="5" l="1"/>
  <c r="K57" i="5"/>
  <c r="K56" i="5"/>
  <c r="K55" i="5"/>
  <c r="K54" i="5"/>
  <c r="K53" i="5"/>
  <c r="K52" i="5"/>
  <c r="K51" i="5"/>
  <c r="K50" i="5"/>
  <c r="K49" i="5"/>
  <c r="K48" i="5"/>
  <c r="K47" i="5"/>
  <c r="K46" i="5"/>
  <c r="K45" i="5"/>
  <c r="K44" i="5"/>
  <c r="K43" i="5"/>
  <c r="K42" i="5"/>
  <c r="K41" i="5"/>
  <c r="K40" i="5"/>
  <c r="K39" i="5"/>
  <c r="K38" i="5"/>
  <c r="K37" i="5"/>
  <c r="K36" i="5"/>
  <c r="K35" i="5"/>
  <c r="K59" i="5"/>
  <c r="E199" i="33"/>
  <c r="H201" i="25"/>
  <c r="F201" i="25"/>
  <c r="D201" i="25"/>
  <c r="F167" i="11"/>
  <c r="G212" i="25" l="1"/>
  <c r="C60" i="34"/>
  <c r="E198" i="33" l="1"/>
  <c r="H200" i="25"/>
  <c r="F200" i="25"/>
  <c r="D200" i="25"/>
  <c r="J4" i="25" l="1"/>
  <c r="I4" i="25"/>
  <c r="J2" i="25"/>
  <c r="I2" i="25"/>
  <c r="F166" i="11"/>
  <c r="L58" i="5" l="1"/>
  <c r="L57" i="5"/>
  <c r="L56" i="5"/>
  <c r="L55" i="5"/>
  <c r="L54" i="5"/>
  <c r="L53" i="5"/>
  <c r="L52" i="5"/>
  <c r="L51" i="5"/>
  <c r="L50" i="5"/>
  <c r="L49" i="5"/>
  <c r="L48" i="5"/>
  <c r="L47" i="5"/>
  <c r="L46" i="5"/>
  <c r="L45" i="5"/>
  <c r="L44" i="5"/>
  <c r="L43" i="5"/>
  <c r="L42" i="5"/>
  <c r="L41" i="5"/>
  <c r="L40" i="5"/>
  <c r="L39" i="5"/>
  <c r="L38" i="5"/>
  <c r="L37" i="5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59" i="5"/>
  <c r="M58" i="5"/>
  <c r="M57" i="5"/>
  <c r="M56" i="5"/>
  <c r="M55" i="5"/>
  <c r="M54" i="5"/>
  <c r="M53" i="5"/>
  <c r="M52" i="5"/>
  <c r="M51" i="5"/>
  <c r="M50" i="5"/>
  <c r="M49" i="5"/>
  <c r="M48" i="5"/>
  <c r="M47" i="5"/>
  <c r="M46" i="5"/>
  <c r="M45" i="5"/>
  <c r="M44" i="5"/>
  <c r="M43" i="5"/>
  <c r="M42" i="5"/>
  <c r="M41" i="5"/>
  <c r="M40" i="5"/>
  <c r="M39" i="5"/>
  <c r="M38" i="5"/>
  <c r="M37" i="5"/>
  <c r="M36" i="5"/>
  <c r="M35" i="5"/>
  <c r="M34" i="5"/>
  <c r="M33" i="5"/>
  <c r="M32" i="5"/>
  <c r="M31" i="5"/>
  <c r="M30" i="5"/>
  <c r="M29" i="5"/>
  <c r="M28" i="5"/>
  <c r="M27" i="5"/>
  <c r="M26" i="5"/>
  <c r="M25" i="5"/>
  <c r="M24" i="5"/>
  <c r="M23" i="5"/>
  <c r="M22" i="5"/>
  <c r="M21" i="5"/>
  <c r="M20" i="5"/>
  <c r="M19" i="5"/>
  <c r="M18" i="5"/>
  <c r="M17" i="5"/>
  <c r="M16" i="5"/>
  <c r="M15" i="5"/>
  <c r="M14" i="5"/>
  <c r="M13" i="5"/>
  <c r="M12" i="5"/>
  <c r="M11" i="5"/>
  <c r="M10" i="5"/>
  <c r="M59" i="5"/>
  <c r="C61" i="28" l="1"/>
  <c r="C60" i="28"/>
  <c r="C59" i="28"/>
  <c r="C58" i="28"/>
  <c r="C57" i="28"/>
  <c r="C56" i="28"/>
  <c r="C55" i="28"/>
  <c r="C54" i="28"/>
  <c r="C53" i="28"/>
  <c r="C52" i="28"/>
  <c r="C51" i="28"/>
  <c r="C50" i="28"/>
  <c r="C49" i="28"/>
  <c r="C48" i="28"/>
  <c r="C47" i="28"/>
  <c r="C46" i="28"/>
  <c r="C45" i="28"/>
  <c r="C44" i="28"/>
  <c r="C43" i="28"/>
  <c r="C42" i="28"/>
  <c r="C41" i="28"/>
  <c r="C40" i="28"/>
  <c r="C39" i="28"/>
  <c r="C38" i="28"/>
  <c r="C37" i="28"/>
  <c r="C36" i="28"/>
  <c r="C35" i="28"/>
  <c r="C34" i="28"/>
  <c r="C33" i="28"/>
  <c r="C32" i="28"/>
  <c r="C31" i="28"/>
  <c r="C30" i="28"/>
  <c r="C29" i="28"/>
  <c r="C28" i="28"/>
  <c r="C27" i="28"/>
  <c r="C26" i="28"/>
  <c r="C25" i="28"/>
  <c r="C24" i="28"/>
  <c r="C23" i="28"/>
  <c r="C22" i="28"/>
  <c r="C21" i="28"/>
  <c r="C20" i="28"/>
  <c r="C19" i="28"/>
  <c r="C18" i="28"/>
  <c r="C17" i="28"/>
  <c r="C16" i="28"/>
  <c r="C15" i="28"/>
  <c r="C14" i="28"/>
  <c r="C13" i="28"/>
  <c r="C12" i="28"/>
  <c r="C11" i="28"/>
  <c r="C10" i="28"/>
  <c r="C9" i="28"/>
  <c r="Q124" i="32" l="1"/>
  <c r="P124" i="32"/>
  <c r="O124" i="32"/>
  <c r="I124" i="32"/>
  <c r="H124" i="32"/>
  <c r="G124" i="32"/>
  <c r="G68" i="32"/>
  <c r="H68" i="32"/>
  <c r="I68" i="32"/>
  <c r="O68" i="32"/>
  <c r="P68" i="32"/>
  <c r="Q68" i="32"/>
  <c r="J68" i="32" l="1"/>
  <c r="R124" i="32"/>
  <c r="J124" i="32"/>
  <c r="R68" i="32"/>
  <c r="C58" i="8"/>
  <c r="B58" i="8"/>
  <c r="C57" i="8"/>
  <c r="B57" i="8"/>
  <c r="C56" i="8"/>
  <c r="B56" i="8"/>
  <c r="C55" i="8"/>
  <c r="B55" i="8"/>
  <c r="C54" i="8"/>
  <c r="B54" i="8"/>
  <c r="C53" i="8"/>
  <c r="B53" i="8"/>
  <c r="C52" i="8"/>
  <c r="B52" i="8"/>
  <c r="C51" i="8"/>
  <c r="B51" i="8"/>
  <c r="C50" i="8"/>
  <c r="B50" i="8"/>
  <c r="C49" i="8"/>
  <c r="B49" i="8"/>
  <c r="C48" i="8"/>
  <c r="B48" i="8"/>
  <c r="C47" i="8"/>
  <c r="B47" i="8"/>
  <c r="C46" i="8"/>
  <c r="B46" i="8"/>
  <c r="C45" i="8"/>
  <c r="B45" i="8"/>
  <c r="C44" i="8"/>
  <c r="B44" i="8"/>
  <c r="C43" i="8"/>
  <c r="B43" i="8"/>
  <c r="C42" i="8"/>
  <c r="B42" i="8"/>
  <c r="C41" i="8"/>
  <c r="B41" i="8"/>
  <c r="C40" i="8"/>
  <c r="B40" i="8"/>
  <c r="C39" i="8"/>
  <c r="B39" i="8"/>
  <c r="C38" i="8"/>
  <c r="B38" i="8"/>
  <c r="C37" i="8"/>
  <c r="B37" i="8"/>
  <c r="C36" i="8"/>
  <c r="B36" i="8"/>
  <c r="C35" i="8"/>
  <c r="B35" i="8"/>
  <c r="C34" i="8"/>
  <c r="B34" i="8"/>
  <c r="C33" i="8"/>
  <c r="B33" i="8"/>
  <c r="C32" i="8"/>
  <c r="B32" i="8"/>
  <c r="C31" i="8"/>
  <c r="B31" i="8"/>
  <c r="C30" i="8"/>
  <c r="B30" i="8"/>
  <c r="C29" i="8"/>
  <c r="B29" i="8"/>
  <c r="C28" i="8"/>
  <c r="B28" i="8"/>
  <c r="C27" i="8"/>
  <c r="B27" i="8"/>
  <c r="C26" i="8"/>
  <c r="B26" i="8"/>
  <c r="C25" i="8"/>
  <c r="B25" i="8"/>
  <c r="C24" i="8"/>
  <c r="B24" i="8"/>
  <c r="C23" i="8"/>
  <c r="B23" i="8"/>
  <c r="C22" i="8"/>
  <c r="B22" i="8"/>
  <c r="C21" i="8"/>
  <c r="B21" i="8"/>
  <c r="C20" i="8"/>
  <c r="B20" i="8"/>
  <c r="C19" i="8"/>
  <c r="B19" i="8"/>
  <c r="C18" i="8"/>
  <c r="B18" i="8"/>
  <c r="C17" i="8"/>
  <c r="B17" i="8"/>
  <c r="C16" i="8"/>
  <c r="B16" i="8"/>
  <c r="C15" i="8"/>
  <c r="B15" i="8"/>
  <c r="C14" i="8"/>
  <c r="B14" i="8"/>
  <c r="C13" i="8"/>
  <c r="B13" i="8"/>
  <c r="C12" i="8"/>
  <c r="B12" i="8"/>
  <c r="C11" i="8"/>
  <c r="B11" i="8"/>
  <c r="C10" i="8"/>
  <c r="B10" i="8"/>
  <c r="C9" i="8"/>
  <c r="B9" i="8"/>
  <c r="C8" i="8"/>
  <c r="B8" i="8"/>
  <c r="C7" i="8"/>
  <c r="B7" i="8"/>
  <c r="C6" i="8"/>
  <c r="B6" i="8"/>
  <c r="C5" i="8"/>
  <c r="B5" i="8"/>
  <c r="F61" i="3"/>
  <c r="E61" i="3"/>
  <c r="C58" i="7"/>
  <c r="B58" i="7"/>
  <c r="C57" i="7"/>
  <c r="B57" i="7"/>
  <c r="C56" i="7"/>
  <c r="B56" i="7"/>
  <c r="C55" i="7"/>
  <c r="B55" i="7"/>
  <c r="C54" i="7"/>
  <c r="B54" i="7"/>
  <c r="C53" i="7"/>
  <c r="B53" i="7"/>
  <c r="C52" i="7"/>
  <c r="B52" i="7"/>
  <c r="C51" i="7"/>
  <c r="B51" i="7"/>
  <c r="C50" i="7"/>
  <c r="B50" i="7"/>
  <c r="C49" i="7"/>
  <c r="B49" i="7"/>
  <c r="C48" i="7"/>
  <c r="B48" i="7"/>
  <c r="C47" i="7"/>
  <c r="B47" i="7"/>
  <c r="C46" i="7"/>
  <c r="B46" i="7"/>
  <c r="C45" i="7"/>
  <c r="B45" i="7"/>
  <c r="C44" i="7"/>
  <c r="B44" i="7"/>
  <c r="C43" i="7"/>
  <c r="B43" i="7"/>
  <c r="C42" i="7"/>
  <c r="B42" i="7"/>
  <c r="C41" i="7"/>
  <c r="B41" i="7"/>
  <c r="C40" i="7"/>
  <c r="B40" i="7"/>
  <c r="C39" i="7"/>
  <c r="B39" i="7"/>
  <c r="C38" i="7"/>
  <c r="B38" i="7"/>
  <c r="C37" i="7"/>
  <c r="B37" i="7"/>
  <c r="C36" i="7"/>
  <c r="B36" i="7"/>
  <c r="C35" i="7"/>
  <c r="B35" i="7"/>
  <c r="C34" i="7"/>
  <c r="B34" i="7"/>
  <c r="C33" i="7"/>
  <c r="B33" i="7"/>
  <c r="C32" i="7"/>
  <c r="B32" i="7"/>
  <c r="C31" i="7"/>
  <c r="B31" i="7"/>
  <c r="C30" i="7"/>
  <c r="B30" i="7"/>
  <c r="C29" i="7"/>
  <c r="B29" i="7"/>
  <c r="C28" i="7"/>
  <c r="B28" i="7"/>
  <c r="C27" i="7"/>
  <c r="B27" i="7"/>
  <c r="C26" i="7"/>
  <c r="B26" i="7"/>
  <c r="C25" i="7"/>
  <c r="B25" i="7"/>
  <c r="C24" i="7"/>
  <c r="B24" i="7"/>
  <c r="C23" i="7"/>
  <c r="B23" i="7"/>
  <c r="C22" i="7"/>
  <c r="B22" i="7"/>
  <c r="C21" i="7"/>
  <c r="B21" i="7"/>
  <c r="C20" i="7"/>
  <c r="B20" i="7"/>
  <c r="C19" i="7"/>
  <c r="B19" i="7"/>
  <c r="C18" i="7"/>
  <c r="B18" i="7"/>
  <c r="C17" i="7"/>
  <c r="B17" i="7"/>
  <c r="C16" i="7"/>
  <c r="B16" i="7"/>
  <c r="C15" i="7"/>
  <c r="B15" i="7"/>
  <c r="C14" i="7"/>
  <c r="B14" i="7"/>
  <c r="C13" i="7"/>
  <c r="B13" i="7"/>
  <c r="C12" i="7"/>
  <c r="B12" i="7"/>
  <c r="C11" i="7"/>
  <c r="B11" i="7"/>
  <c r="C10" i="7"/>
  <c r="B10" i="7"/>
  <c r="C9" i="7"/>
  <c r="B9" i="7"/>
  <c r="C8" i="7"/>
  <c r="B8" i="7"/>
  <c r="C7" i="7"/>
  <c r="B7" i="7"/>
  <c r="C6" i="7"/>
  <c r="B6" i="7"/>
  <c r="C5" i="7"/>
  <c r="B5" i="7"/>
  <c r="E197" i="33" l="1"/>
  <c r="H199" i="25"/>
  <c r="F199" i="25"/>
  <c r="G210" i="25" s="1"/>
  <c r="D199" i="25"/>
  <c r="F165" i="11" l="1"/>
  <c r="E196" i="33" l="1"/>
  <c r="F198" i="25"/>
  <c r="G209" i="25" s="1"/>
  <c r="D198" i="25"/>
  <c r="H198" i="25"/>
  <c r="F164" i="11"/>
  <c r="F163" i="11" l="1"/>
  <c r="F120" i="33" l="1"/>
  <c r="E120" i="33"/>
  <c r="F121" i="33"/>
  <c r="E121" i="33"/>
  <c r="E195" i="33"/>
  <c r="D195" i="33"/>
  <c r="F206" i="33" s="1"/>
  <c r="F197" i="25"/>
  <c r="G208" i="25" s="1"/>
  <c r="D197" i="25"/>
  <c r="H197" i="25"/>
  <c r="C59" i="34"/>
  <c r="Q123" i="32" l="1"/>
  <c r="P123" i="32"/>
  <c r="O123" i="32"/>
  <c r="I123" i="32"/>
  <c r="H123" i="32"/>
  <c r="G123" i="32"/>
  <c r="F60" i="3"/>
  <c r="E60" i="3"/>
  <c r="R123" i="32" l="1"/>
  <c r="J123" i="32"/>
  <c r="F162" i="11" l="1"/>
  <c r="F161" i="11"/>
  <c r="E194" i="33" l="1"/>
  <c r="E193" i="33"/>
  <c r="D194" i="33"/>
  <c r="F205" i="33" s="1"/>
  <c r="D193" i="33"/>
  <c r="F193" i="33" s="1"/>
  <c r="H196" i="25"/>
  <c r="F196" i="25"/>
  <c r="G207" i="25" s="1"/>
  <c r="D196" i="25"/>
  <c r="F204" i="33" l="1"/>
  <c r="F203" i="33"/>
  <c r="F202" i="33"/>
  <c r="F201" i="33"/>
  <c r="F200" i="33"/>
  <c r="F199" i="33"/>
  <c r="F198" i="33"/>
  <c r="F197" i="33"/>
  <c r="F196" i="33"/>
  <c r="F195" i="33"/>
  <c r="F194" i="33"/>
  <c r="H195" i="25"/>
  <c r="F195" i="25"/>
  <c r="G206" i="25" s="1"/>
  <c r="D195" i="25"/>
  <c r="D194" i="25"/>
  <c r="H116" i="25"/>
  <c r="F192" i="33" l="1"/>
  <c r="E192" i="33"/>
  <c r="F194" i="25"/>
  <c r="G205" i="25" s="1"/>
  <c r="F160" i="11" l="1"/>
  <c r="C58" i="34" l="1"/>
  <c r="Q122" i="32"/>
  <c r="P122" i="32"/>
  <c r="O122" i="32"/>
  <c r="I122" i="32"/>
  <c r="H122" i="32"/>
  <c r="G122" i="32"/>
  <c r="F59" i="3"/>
  <c r="E59" i="3"/>
  <c r="R122" i="32" l="1"/>
  <c r="J122" i="32"/>
  <c r="H194" i="25" l="1"/>
  <c r="H193" i="25"/>
  <c r="H192" i="25"/>
  <c r="H191" i="25"/>
  <c r="H190" i="25"/>
  <c r="H189" i="25"/>
  <c r="H188" i="25"/>
  <c r="H187" i="25"/>
  <c r="H186" i="25"/>
  <c r="H185" i="25"/>
  <c r="H184" i="25"/>
  <c r="H183" i="25"/>
  <c r="H182" i="25"/>
  <c r="H181" i="25"/>
  <c r="H180" i="25"/>
  <c r="H179" i="25"/>
  <c r="H178" i="25"/>
  <c r="H177" i="25"/>
  <c r="H176" i="25"/>
  <c r="H175" i="25"/>
  <c r="H174" i="25"/>
  <c r="H173" i="25"/>
  <c r="H172" i="25"/>
  <c r="H171" i="25"/>
  <c r="H170" i="25"/>
  <c r="H169" i="25"/>
  <c r="H168" i="25"/>
  <c r="H167" i="25"/>
  <c r="H166" i="25"/>
  <c r="H165" i="25"/>
  <c r="H164" i="25"/>
  <c r="H163" i="25"/>
  <c r="H162" i="25"/>
  <c r="H161" i="25"/>
  <c r="H160" i="25"/>
  <c r="H159" i="25"/>
  <c r="H158" i="25"/>
  <c r="H157" i="25"/>
  <c r="H156" i="25"/>
  <c r="H155" i="25"/>
  <c r="H154" i="25"/>
  <c r="H153" i="25"/>
  <c r="H152" i="25"/>
  <c r="H151" i="25"/>
  <c r="H150" i="25"/>
  <c r="H149" i="25"/>
  <c r="H148" i="25"/>
  <c r="H147" i="25"/>
  <c r="H146" i="25"/>
  <c r="H145" i="25"/>
  <c r="H144" i="25"/>
  <c r="H143" i="25"/>
  <c r="H142" i="25"/>
  <c r="H141" i="25"/>
  <c r="H140" i="25"/>
  <c r="H139" i="25"/>
  <c r="H138" i="25"/>
  <c r="H137" i="25"/>
  <c r="H136" i="25"/>
  <c r="H135" i="25"/>
  <c r="H134" i="25"/>
  <c r="H133" i="25"/>
  <c r="H132" i="25"/>
  <c r="H131" i="25"/>
  <c r="H130" i="25"/>
  <c r="H129" i="25"/>
  <c r="H128" i="25"/>
  <c r="H127" i="25"/>
  <c r="H126" i="25"/>
  <c r="H125" i="25"/>
  <c r="H124" i="25"/>
  <c r="H123" i="25"/>
  <c r="H122" i="25"/>
  <c r="H121" i="25"/>
  <c r="H120" i="25"/>
  <c r="H119" i="25"/>
  <c r="H118" i="25"/>
  <c r="H117" i="25"/>
  <c r="H115" i="25"/>
  <c r="H114" i="25"/>
  <c r="H113" i="25"/>
  <c r="H112" i="25"/>
  <c r="H111" i="25"/>
  <c r="H110" i="25"/>
  <c r="H109" i="25"/>
  <c r="H108" i="25"/>
  <c r="H107" i="25"/>
  <c r="H106" i="25"/>
  <c r="H105" i="25"/>
  <c r="H104" i="25"/>
  <c r="H103" i="25"/>
  <c r="H102" i="25"/>
  <c r="H101" i="25"/>
  <c r="H100" i="25"/>
  <c r="H99" i="25"/>
  <c r="H98" i="25"/>
  <c r="H97" i="25"/>
  <c r="H96" i="25"/>
  <c r="H95" i="25"/>
  <c r="H94" i="25"/>
  <c r="H93" i="25"/>
  <c r="H92" i="25"/>
  <c r="H91" i="25"/>
  <c r="H90" i="25"/>
  <c r="H89" i="25"/>
  <c r="H88" i="25"/>
  <c r="H87" i="25"/>
  <c r="H86" i="25"/>
  <c r="H85" i="25"/>
  <c r="H84" i="25"/>
  <c r="H83" i="25"/>
  <c r="H82" i="25"/>
  <c r="H81" i="25"/>
  <c r="H80" i="25"/>
  <c r="H79" i="25"/>
  <c r="H78" i="25"/>
  <c r="H77" i="25"/>
  <c r="H76" i="25"/>
  <c r="H75" i="25"/>
  <c r="H74" i="25"/>
  <c r="H73" i="25"/>
  <c r="H72" i="25"/>
  <c r="H71" i="25"/>
  <c r="H70" i="25"/>
  <c r="H69" i="25"/>
  <c r="H68" i="25"/>
  <c r="H67" i="25"/>
  <c r="H66" i="25"/>
  <c r="H65" i="25"/>
  <c r="H64" i="25"/>
  <c r="H63" i="25"/>
  <c r="H62" i="25"/>
  <c r="H61" i="25"/>
  <c r="H60" i="25"/>
  <c r="H59" i="25"/>
  <c r="F193" i="25" l="1"/>
  <c r="G204" i="25" s="1"/>
  <c r="D193" i="25"/>
  <c r="F159" i="11"/>
  <c r="F158" i="11"/>
  <c r="F157" i="11"/>
  <c r="F156" i="11"/>
  <c r="F155" i="11"/>
  <c r="F154" i="11"/>
  <c r="F153" i="11"/>
  <c r="F152" i="11"/>
  <c r="F151" i="11"/>
  <c r="F150" i="11"/>
  <c r="F149" i="11"/>
  <c r="F148" i="11"/>
  <c r="F147" i="11"/>
  <c r="F146" i="11"/>
  <c r="F145" i="11"/>
  <c r="F144" i="11"/>
  <c r="F143" i="11"/>
  <c r="F142" i="11"/>
  <c r="F141" i="11"/>
  <c r="F140" i="11"/>
  <c r="F139" i="11"/>
  <c r="F138" i="11"/>
  <c r="F137" i="11"/>
  <c r="F136" i="11"/>
  <c r="F135" i="11"/>
  <c r="F134" i="11"/>
  <c r="F133" i="11"/>
  <c r="F132" i="11"/>
  <c r="F131" i="11"/>
  <c r="F130" i="11"/>
  <c r="F129" i="11"/>
  <c r="F128" i="11"/>
  <c r="F127" i="11"/>
  <c r="F126" i="11"/>
  <c r="F125" i="11"/>
  <c r="F124" i="11"/>
  <c r="F123" i="11"/>
  <c r="F122" i="11"/>
  <c r="F121" i="11"/>
  <c r="F120" i="11"/>
  <c r="F119" i="11"/>
  <c r="F118" i="11"/>
  <c r="F117" i="11"/>
  <c r="F116" i="11"/>
  <c r="F115" i="11"/>
  <c r="F114" i="11"/>
  <c r="F113" i="11"/>
  <c r="F112" i="11"/>
  <c r="F111" i="11"/>
  <c r="F110" i="11"/>
  <c r="F109" i="11"/>
  <c r="F108" i="11"/>
  <c r="F107" i="11"/>
  <c r="F106" i="11"/>
  <c r="F105" i="11"/>
  <c r="F104" i="11"/>
  <c r="F103" i="11"/>
  <c r="F102" i="11"/>
  <c r="F101" i="11"/>
  <c r="F100" i="11"/>
  <c r="F99" i="11"/>
  <c r="F98" i="11"/>
  <c r="F97" i="11"/>
  <c r="F96" i="11"/>
  <c r="F95" i="11"/>
  <c r="F94" i="11"/>
  <c r="F93" i="11"/>
  <c r="F92" i="11"/>
  <c r="F91" i="11"/>
  <c r="F90" i="11"/>
  <c r="F89" i="11"/>
  <c r="F88" i="11"/>
  <c r="F87" i="11"/>
  <c r="F86" i="11"/>
  <c r="F85" i="11"/>
  <c r="F84" i="11"/>
  <c r="F83" i="11"/>
  <c r="F82" i="11"/>
  <c r="F81" i="11"/>
  <c r="F80" i="11"/>
  <c r="F79" i="11"/>
  <c r="F78" i="11"/>
  <c r="F77" i="11"/>
  <c r="F76" i="11"/>
  <c r="F75" i="11"/>
  <c r="F74" i="11"/>
  <c r="F73" i="11"/>
  <c r="F72" i="11"/>
  <c r="F71" i="11"/>
  <c r="F70" i="11"/>
  <c r="F69" i="11"/>
  <c r="F68" i="11"/>
  <c r="F67" i="11"/>
  <c r="F66" i="11"/>
  <c r="F65" i="11"/>
  <c r="F64" i="11"/>
  <c r="F63" i="11"/>
  <c r="F62" i="11"/>
  <c r="F61" i="11"/>
  <c r="F60" i="11"/>
  <c r="F59" i="11"/>
  <c r="F58" i="11"/>
  <c r="F57" i="11"/>
  <c r="F56" i="11"/>
  <c r="F55" i="11"/>
  <c r="F54" i="11"/>
  <c r="F53" i="11"/>
  <c r="F52" i="11"/>
  <c r="F51" i="11"/>
  <c r="F50" i="11"/>
  <c r="F49" i="11"/>
  <c r="F48" i="11"/>
  <c r="F47" i="11"/>
  <c r="F46" i="11"/>
  <c r="F45" i="11"/>
  <c r="F44" i="11"/>
  <c r="F43" i="11"/>
  <c r="F42" i="11"/>
  <c r="F41" i="11"/>
  <c r="F40" i="11"/>
  <c r="F39" i="11"/>
  <c r="F38" i="11"/>
  <c r="F37" i="11"/>
  <c r="F36" i="11"/>
  <c r="F35" i="11"/>
  <c r="F34" i="11"/>
  <c r="F33" i="11"/>
  <c r="F32" i="11"/>
  <c r="F31" i="11"/>
  <c r="F30" i="11"/>
  <c r="F29" i="11"/>
  <c r="F28" i="11"/>
  <c r="F27" i="11"/>
  <c r="F26" i="11"/>
  <c r="F25" i="11"/>
  <c r="F24" i="11"/>
  <c r="F23" i="11"/>
  <c r="F22" i="11"/>
  <c r="F21" i="11"/>
  <c r="F20" i="11"/>
  <c r="F19" i="11"/>
  <c r="F18" i="11"/>
  <c r="F17" i="11"/>
  <c r="F16" i="11"/>
  <c r="F15" i="11"/>
  <c r="F14" i="11"/>
  <c r="F13" i="11"/>
  <c r="F12" i="11"/>
  <c r="F11" i="11"/>
  <c r="F10" i="11"/>
  <c r="F9" i="11"/>
  <c r="F8" i="11"/>
  <c r="F7" i="11"/>
  <c r="F6" i="11"/>
  <c r="F191" i="33" l="1"/>
  <c r="E191" i="33"/>
  <c r="F190" i="33"/>
  <c r="E190" i="33"/>
  <c r="F192" i="25"/>
  <c r="G203" i="25" s="1"/>
  <c r="D192" i="25"/>
  <c r="R59" i="5" l="1"/>
  <c r="Q59" i="5"/>
  <c r="R58" i="5"/>
  <c r="Q58" i="5"/>
  <c r="R57" i="5"/>
  <c r="Q57" i="5"/>
  <c r="R56" i="5"/>
  <c r="Q56" i="5"/>
  <c r="E189" i="33" l="1"/>
  <c r="F189" i="33"/>
  <c r="F191" i="25"/>
  <c r="G202" i="25" s="1"/>
  <c r="D191" i="25"/>
  <c r="C57" i="34" l="1"/>
  <c r="P121" i="32"/>
  <c r="Q121" i="32"/>
  <c r="H121" i="32"/>
  <c r="I121" i="32"/>
  <c r="O121" i="32"/>
  <c r="G121" i="32"/>
  <c r="E58" i="3"/>
  <c r="F58" i="3"/>
  <c r="E21" i="3"/>
  <c r="R121" i="32" l="1"/>
  <c r="J121" i="32"/>
  <c r="O8" i="23"/>
  <c r="P8" i="23" s="1"/>
  <c r="O9" i="23"/>
  <c r="P9" i="23" s="1"/>
  <c r="O10" i="23"/>
  <c r="P10" i="23" s="1"/>
  <c r="O11" i="23"/>
  <c r="P11" i="23" s="1"/>
  <c r="O12" i="23"/>
  <c r="P12" i="23" s="1"/>
  <c r="O13" i="23"/>
  <c r="P13" i="23" s="1"/>
  <c r="O14" i="23"/>
  <c r="P14" i="23" s="1"/>
  <c r="O15" i="23"/>
  <c r="P15" i="23" s="1"/>
  <c r="O16" i="23"/>
  <c r="P16" i="23" s="1"/>
  <c r="O17" i="23"/>
  <c r="P17" i="23" s="1"/>
  <c r="O18" i="23"/>
  <c r="P18" i="23" s="1"/>
  <c r="O19" i="23"/>
  <c r="P19" i="23" s="1"/>
  <c r="O20" i="23"/>
  <c r="P20" i="23" s="1"/>
  <c r="O21" i="23"/>
  <c r="P21" i="23" s="1"/>
  <c r="O22" i="23"/>
  <c r="P22" i="23" s="1"/>
  <c r="O23" i="23"/>
  <c r="P23" i="23" s="1"/>
  <c r="O24" i="23"/>
  <c r="P24" i="23" s="1"/>
  <c r="O25" i="23"/>
  <c r="P25" i="23" s="1"/>
  <c r="O26" i="23"/>
  <c r="P26" i="23" s="1"/>
  <c r="O27" i="23"/>
  <c r="P27" i="23" s="1"/>
  <c r="O28" i="23"/>
  <c r="P28" i="23" s="1"/>
  <c r="O29" i="23"/>
  <c r="P29" i="23" s="1"/>
  <c r="O30" i="23"/>
  <c r="P30" i="23" s="1"/>
  <c r="O31" i="23"/>
  <c r="P31" i="23" s="1"/>
  <c r="O32" i="23"/>
  <c r="P32" i="23" s="1"/>
  <c r="O33" i="23"/>
  <c r="P33" i="23" s="1"/>
  <c r="O34" i="23"/>
  <c r="P34" i="23" s="1"/>
  <c r="O35" i="23"/>
  <c r="P35" i="23" s="1"/>
  <c r="O36" i="23"/>
  <c r="P36" i="23" s="1"/>
  <c r="O37" i="23"/>
  <c r="P37" i="23" s="1"/>
  <c r="O38" i="23"/>
  <c r="P38" i="23" s="1"/>
  <c r="O39" i="23"/>
  <c r="P39" i="23" s="1"/>
  <c r="O40" i="23"/>
  <c r="P40" i="23" s="1"/>
  <c r="O41" i="23"/>
  <c r="P41" i="23" s="1"/>
  <c r="O42" i="23"/>
  <c r="P42" i="23" s="1"/>
  <c r="O43" i="23"/>
  <c r="P43" i="23" s="1"/>
  <c r="O44" i="23"/>
  <c r="P44" i="23" s="1"/>
  <c r="O45" i="23"/>
  <c r="P45" i="23" s="1"/>
  <c r="O46" i="23"/>
  <c r="P46" i="23" s="1"/>
  <c r="O47" i="23"/>
  <c r="P47" i="23" s="1"/>
  <c r="O48" i="23"/>
  <c r="P48" i="23" s="1"/>
  <c r="O49" i="23"/>
  <c r="P49" i="23" s="1"/>
  <c r="O50" i="23"/>
  <c r="P50" i="23" s="1"/>
  <c r="O51" i="23"/>
  <c r="P51" i="23" s="1"/>
  <c r="O52" i="23"/>
  <c r="P52" i="23" s="1"/>
  <c r="O53" i="23"/>
  <c r="P53" i="23" s="1"/>
  <c r="O54" i="23"/>
  <c r="P54" i="23" s="1"/>
  <c r="O55" i="23"/>
  <c r="P55" i="23" s="1"/>
  <c r="O56" i="23"/>
  <c r="P56" i="23" s="1"/>
  <c r="O57" i="23"/>
  <c r="P57" i="23" s="1"/>
  <c r="O58" i="23"/>
  <c r="P58" i="23" s="1"/>
  <c r="O59" i="23"/>
  <c r="P59" i="23" s="1"/>
  <c r="O60" i="23"/>
  <c r="P60" i="23" s="1"/>
  <c r="O61" i="23"/>
  <c r="P61" i="23" s="1"/>
  <c r="O62" i="23"/>
  <c r="P62" i="23" s="1"/>
  <c r="O63" i="23"/>
  <c r="P63" i="23" s="1"/>
  <c r="O64" i="23"/>
  <c r="P64" i="23" s="1"/>
  <c r="O65" i="23"/>
  <c r="P65" i="23" s="1"/>
  <c r="O66" i="23"/>
  <c r="P66" i="23" s="1"/>
  <c r="O67" i="23"/>
  <c r="P67" i="23" s="1"/>
  <c r="O68" i="23"/>
  <c r="P68" i="23" s="1"/>
  <c r="O69" i="23"/>
  <c r="P69" i="23" s="1"/>
  <c r="O70" i="23"/>
  <c r="P70" i="23" s="1"/>
  <c r="O71" i="23"/>
  <c r="P71" i="23" s="1"/>
  <c r="O72" i="23"/>
  <c r="P72" i="23" s="1"/>
  <c r="O73" i="23"/>
  <c r="P73" i="23" s="1"/>
  <c r="O74" i="23"/>
  <c r="P74" i="23" s="1"/>
  <c r="O75" i="23"/>
  <c r="P75" i="23" s="1"/>
  <c r="O76" i="23"/>
  <c r="P76" i="23" s="1"/>
  <c r="O77" i="23"/>
  <c r="P77" i="23" s="1"/>
  <c r="O78" i="23"/>
  <c r="P78" i="23" s="1"/>
  <c r="O79" i="23"/>
  <c r="P79" i="23" s="1"/>
  <c r="O80" i="23"/>
  <c r="P80" i="23" s="1"/>
  <c r="O81" i="23"/>
  <c r="P81" i="23" s="1"/>
  <c r="O82" i="23"/>
  <c r="P82" i="23" s="1"/>
  <c r="O83" i="23"/>
  <c r="P83" i="23" s="1"/>
  <c r="O84" i="23"/>
  <c r="P84" i="23" s="1"/>
  <c r="O85" i="23"/>
  <c r="P85" i="23" s="1"/>
  <c r="O86" i="23"/>
  <c r="P86" i="23" s="1"/>
  <c r="O87" i="23"/>
  <c r="P87" i="23" s="1"/>
  <c r="O88" i="23"/>
  <c r="P88" i="23" s="1"/>
  <c r="O89" i="23"/>
  <c r="P89" i="23" s="1"/>
  <c r="O90" i="23"/>
  <c r="P90" i="23" s="1"/>
  <c r="O91" i="23"/>
  <c r="P91" i="23" s="1"/>
  <c r="O92" i="23"/>
  <c r="P92" i="23" s="1"/>
  <c r="O93" i="23"/>
  <c r="P93" i="23" s="1"/>
  <c r="O94" i="23"/>
  <c r="P94" i="23" s="1"/>
  <c r="O95" i="23"/>
  <c r="P95" i="23" s="1"/>
  <c r="O96" i="23"/>
  <c r="P96" i="23" s="1"/>
  <c r="O97" i="23"/>
  <c r="P97" i="23" s="1"/>
  <c r="O98" i="23"/>
  <c r="P98" i="23" s="1"/>
  <c r="O99" i="23"/>
  <c r="P99" i="23" s="1"/>
  <c r="O100" i="23"/>
  <c r="P100" i="23" s="1"/>
  <c r="O101" i="23"/>
  <c r="P101" i="23" s="1"/>
  <c r="O102" i="23"/>
  <c r="P102" i="23" s="1"/>
  <c r="O103" i="23"/>
  <c r="P103" i="23" s="1"/>
  <c r="O104" i="23"/>
  <c r="P104" i="23" s="1"/>
  <c r="O105" i="23"/>
  <c r="P105" i="23" s="1"/>
  <c r="O106" i="23"/>
  <c r="P106" i="23" s="1"/>
  <c r="O107" i="23"/>
  <c r="P107" i="23" s="1"/>
  <c r="O108" i="23"/>
  <c r="P108" i="23" s="1"/>
  <c r="O109" i="23"/>
  <c r="P109" i="23" s="1"/>
  <c r="O110" i="23"/>
  <c r="P110" i="23" s="1"/>
  <c r="O111" i="23"/>
  <c r="P111" i="23" s="1"/>
  <c r="O112" i="23"/>
  <c r="P112" i="23" s="1"/>
  <c r="O113" i="23"/>
  <c r="P113" i="23" s="1"/>
  <c r="O114" i="23"/>
  <c r="P114" i="23" s="1"/>
  <c r="O115" i="23"/>
  <c r="P115" i="23" s="1"/>
  <c r="O116" i="23"/>
  <c r="P116" i="23" s="1"/>
  <c r="O7" i="23"/>
  <c r="P7" i="23" s="1"/>
  <c r="F190" i="25" l="1"/>
  <c r="G201" i="25" s="1"/>
  <c r="D190" i="25"/>
  <c r="E188" i="33"/>
  <c r="F188" i="33"/>
  <c r="F187" i="33" l="1"/>
  <c r="F186" i="33"/>
  <c r="E187" i="33"/>
  <c r="F189" i="25"/>
  <c r="G200" i="25" s="1"/>
  <c r="F188" i="25"/>
  <c r="G199" i="25" s="1"/>
  <c r="D189" i="25"/>
  <c r="P120" i="32" l="1"/>
  <c r="Q120" i="32"/>
  <c r="O120" i="32"/>
  <c r="H120" i="32"/>
  <c r="I120" i="32"/>
  <c r="G120" i="32"/>
  <c r="E186" i="33"/>
  <c r="D188" i="25"/>
  <c r="C56" i="34"/>
  <c r="E57" i="3"/>
  <c r="F57" i="3"/>
  <c r="J120" i="32" l="1"/>
  <c r="R120" i="32"/>
  <c r="E185" i="33"/>
  <c r="F185" i="33"/>
  <c r="F187" i="25"/>
  <c r="G198" i="25" s="1"/>
  <c r="D187" i="25"/>
  <c r="V24" i="11" l="1"/>
  <c r="U24" i="11"/>
  <c r="T24" i="11"/>
  <c r="V25" i="11"/>
  <c r="U25" i="11"/>
  <c r="T25" i="11"/>
  <c r="U26" i="11"/>
  <c r="V26" i="11"/>
  <c r="T26" i="11"/>
  <c r="W24" i="11" l="1"/>
  <c r="W26" i="11"/>
  <c r="W25" i="11"/>
  <c r="E184" i="33"/>
  <c r="F184" i="33"/>
  <c r="F186" i="25"/>
  <c r="G197" i="25" s="1"/>
  <c r="F185" i="25"/>
  <c r="G196" i="25" s="1"/>
  <c r="D186" i="25"/>
  <c r="F182" i="33" l="1"/>
  <c r="E182" i="33"/>
  <c r="F181" i="33"/>
  <c r="E181" i="33"/>
  <c r="F180" i="33"/>
  <c r="E180" i="33"/>
  <c r="F179" i="33"/>
  <c r="E179" i="33"/>
  <c r="F178" i="33"/>
  <c r="E178" i="33"/>
  <c r="F177" i="33"/>
  <c r="E177" i="33"/>
  <c r="F176" i="33"/>
  <c r="E176" i="33"/>
  <c r="F175" i="33"/>
  <c r="E175" i="33"/>
  <c r="F174" i="33"/>
  <c r="E174" i="33"/>
  <c r="F173" i="33"/>
  <c r="E173" i="33"/>
  <c r="F172" i="33"/>
  <c r="E172" i="33"/>
  <c r="F171" i="33"/>
  <c r="E171" i="33"/>
  <c r="F170" i="33"/>
  <c r="E170" i="33"/>
  <c r="F169" i="33"/>
  <c r="E169" i="33"/>
  <c r="F168" i="33"/>
  <c r="E168" i="33"/>
  <c r="F167" i="33"/>
  <c r="E167" i="33"/>
  <c r="F166" i="33"/>
  <c r="E166" i="33"/>
  <c r="F165" i="33"/>
  <c r="E165" i="33"/>
  <c r="F164" i="33"/>
  <c r="E164" i="33"/>
  <c r="F163" i="33"/>
  <c r="E163" i="33"/>
  <c r="F162" i="33"/>
  <c r="E162" i="33"/>
  <c r="F161" i="33"/>
  <c r="E161" i="33"/>
  <c r="F160" i="33"/>
  <c r="E160" i="33"/>
  <c r="F159" i="33"/>
  <c r="E159" i="33"/>
  <c r="F158" i="33"/>
  <c r="E158" i="33"/>
  <c r="F157" i="33"/>
  <c r="E157" i="33"/>
  <c r="F156" i="33"/>
  <c r="E156" i="33"/>
  <c r="F155" i="33"/>
  <c r="E155" i="33"/>
  <c r="F154" i="33"/>
  <c r="E154" i="33"/>
  <c r="F153" i="33"/>
  <c r="E153" i="33"/>
  <c r="F152" i="33"/>
  <c r="E152" i="33"/>
  <c r="F151" i="33"/>
  <c r="E151" i="33"/>
  <c r="F150" i="33"/>
  <c r="E150" i="33"/>
  <c r="F149" i="33"/>
  <c r="E149" i="33"/>
  <c r="F148" i="33"/>
  <c r="E148" i="33"/>
  <c r="F147" i="33"/>
  <c r="E147" i="33"/>
  <c r="F146" i="33"/>
  <c r="E146" i="33"/>
  <c r="F145" i="33"/>
  <c r="E145" i="33"/>
  <c r="F144" i="33"/>
  <c r="E144" i="33"/>
  <c r="F143" i="33"/>
  <c r="E143" i="33"/>
  <c r="F142" i="33"/>
  <c r="E142" i="33"/>
  <c r="F141" i="33"/>
  <c r="E141" i="33"/>
  <c r="F140" i="33"/>
  <c r="E140" i="33"/>
  <c r="F139" i="33"/>
  <c r="E139" i="33"/>
  <c r="F138" i="33"/>
  <c r="E138" i="33"/>
  <c r="F137" i="33"/>
  <c r="E137" i="33"/>
  <c r="F136" i="33"/>
  <c r="E136" i="33"/>
  <c r="F135" i="33"/>
  <c r="E135" i="33"/>
  <c r="F134" i="33"/>
  <c r="E134" i="33"/>
  <c r="F133" i="33"/>
  <c r="E133" i="33"/>
  <c r="F132" i="33"/>
  <c r="E132" i="33"/>
  <c r="F131" i="33"/>
  <c r="E131" i="33"/>
  <c r="F130" i="33"/>
  <c r="E130" i="33"/>
  <c r="F129" i="33"/>
  <c r="E129" i="33"/>
  <c r="F128" i="33"/>
  <c r="E128" i="33"/>
  <c r="F127" i="33"/>
  <c r="E127" i="33"/>
  <c r="F126" i="33"/>
  <c r="E126" i="33"/>
  <c r="F125" i="33"/>
  <c r="E125" i="33"/>
  <c r="F124" i="33"/>
  <c r="E124" i="33"/>
  <c r="F123" i="33"/>
  <c r="E123" i="33"/>
  <c r="F122" i="33"/>
  <c r="E122" i="33" l="1"/>
  <c r="D185" i="25"/>
  <c r="F184" i="25"/>
  <c r="G195" i="25" s="1"/>
  <c r="D184" i="25"/>
  <c r="F183" i="25" l="1"/>
  <c r="G194" i="25" s="1"/>
  <c r="D183" i="25"/>
  <c r="F182" i="25" l="1"/>
  <c r="G193" i="25" s="1"/>
  <c r="D182" i="25"/>
  <c r="F181" i="25"/>
  <c r="G192" i="25" s="1"/>
  <c r="F180" i="25" l="1"/>
  <c r="G191" i="25" s="1"/>
  <c r="F179" i="25"/>
  <c r="D179" i="25"/>
  <c r="F178" i="25"/>
  <c r="D178" i="25"/>
  <c r="F177" i="25"/>
  <c r="D177" i="25"/>
  <c r="F176" i="25"/>
  <c r="D176" i="25"/>
  <c r="F175" i="25"/>
  <c r="D175" i="25"/>
  <c r="F174" i="25"/>
  <c r="D174" i="25"/>
  <c r="F173" i="25"/>
  <c r="D173" i="25"/>
  <c r="F172" i="25"/>
  <c r="D172" i="25"/>
  <c r="F171" i="25"/>
  <c r="D171" i="25"/>
  <c r="F170" i="25"/>
  <c r="D170" i="25"/>
  <c r="F169" i="25"/>
  <c r="D169" i="25"/>
  <c r="F168" i="25"/>
  <c r="D168" i="25"/>
  <c r="F167" i="25"/>
  <c r="D167" i="25"/>
  <c r="F166" i="25"/>
  <c r="D166" i="25"/>
  <c r="F165" i="25"/>
  <c r="D165" i="25"/>
  <c r="F164" i="25"/>
  <c r="D164" i="25"/>
  <c r="F163" i="25"/>
  <c r="D163" i="25"/>
  <c r="F162" i="25"/>
  <c r="D162" i="25"/>
  <c r="F161" i="25"/>
  <c r="D161" i="25"/>
  <c r="F160" i="25"/>
  <c r="D160" i="25"/>
  <c r="F159" i="25"/>
  <c r="D159" i="25"/>
  <c r="F158" i="25"/>
  <c r="D158" i="25"/>
  <c r="F157" i="25"/>
  <c r="D157" i="25"/>
  <c r="F156" i="25"/>
  <c r="D156" i="25"/>
  <c r="F155" i="25"/>
  <c r="D155" i="25"/>
  <c r="F154" i="25"/>
  <c r="D154" i="25"/>
  <c r="F153" i="25"/>
  <c r="D153" i="25"/>
  <c r="F152" i="25"/>
  <c r="D152" i="25"/>
  <c r="F151" i="25"/>
  <c r="D151" i="25"/>
  <c r="F150" i="25"/>
  <c r="D150" i="25"/>
  <c r="F149" i="25"/>
  <c r="D149" i="25"/>
  <c r="F148" i="25"/>
  <c r="D148" i="25"/>
  <c r="F147" i="25"/>
  <c r="D147" i="25"/>
  <c r="F146" i="25"/>
  <c r="D146" i="25"/>
  <c r="F145" i="25"/>
  <c r="D145" i="25"/>
  <c r="F144" i="25"/>
  <c r="D144" i="25"/>
  <c r="F143" i="25"/>
  <c r="D143" i="25"/>
  <c r="F142" i="25"/>
  <c r="D142" i="25"/>
  <c r="F141" i="25"/>
  <c r="D141" i="25"/>
  <c r="F140" i="25"/>
  <c r="D140" i="25"/>
  <c r="F139" i="25"/>
  <c r="D139" i="25"/>
  <c r="F138" i="25"/>
  <c r="D138" i="25"/>
  <c r="F137" i="25"/>
  <c r="D137" i="25"/>
  <c r="F136" i="25"/>
  <c r="D136" i="25"/>
  <c r="F135" i="25"/>
  <c r="D135" i="25"/>
  <c r="F134" i="25"/>
  <c r="D134" i="25"/>
  <c r="F133" i="25"/>
  <c r="D133" i="25"/>
  <c r="F132" i="25"/>
  <c r="D132" i="25"/>
  <c r="F131" i="25"/>
  <c r="D131" i="25"/>
  <c r="F130" i="25"/>
  <c r="D130" i="25"/>
  <c r="F129" i="25"/>
  <c r="D129" i="25"/>
  <c r="F128" i="25"/>
  <c r="D128" i="25"/>
  <c r="F127" i="25"/>
  <c r="D127" i="25"/>
  <c r="F126" i="25"/>
  <c r="D126" i="25"/>
  <c r="F125" i="25"/>
  <c r="D125" i="25"/>
  <c r="F124" i="25"/>
  <c r="D124" i="25"/>
  <c r="F123" i="25"/>
  <c r="D123" i="25"/>
  <c r="F122" i="25"/>
  <c r="D122" i="25"/>
  <c r="F121" i="25"/>
  <c r="D121" i="25"/>
  <c r="F120" i="25"/>
  <c r="D120" i="25"/>
  <c r="F119" i="25"/>
  <c r="D119" i="25"/>
  <c r="F118" i="25"/>
  <c r="D118" i="25"/>
  <c r="F117" i="25"/>
  <c r="D117" i="25"/>
  <c r="F116" i="25"/>
  <c r="D116" i="25"/>
  <c r="F115" i="25"/>
  <c r="D115" i="25"/>
  <c r="F114" i="25"/>
  <c r="D114" i="25"/>
  <c r="F113" i="25"/>
  <c r="D113" i="25"/>
  <c r="F112" i="25"/>
  <c r="D112" i="25"/>
  <c r="F111" i="25"/>
  <c r="D111" i="25"/>
  <c r="F110" i="25"/>
  <c r="D110" i="25"/>
  <c r="F109" i="25"/>
  <c r="D109" i="25"/>
  <c r="F108" i="25"/>
  <c r="D108" i="25"/>
  <c r="F107" i="25"/>
  <c r="D107" i="25"/>
  <c r="F106" i="25"/>
  <c r="D106" i="25"/>
  <c r="F105" i="25"/>
  <c r="D105" i="25"/>
  <c r="F104" i="25"/>
  <c r="D104" i="25"/>
  <c r="F103" i="25"/>
  <c r="D103" i="25"/>
  <c r="F102" i="25"/>
  <c r="D102" i="25"/>
  <c r="F101" i="25"/>
  <c r="D101" i="25"/>
  <c r="F100" i="25"/>
  <c r="D100" i="25"/>
  <c r="F99" i="25"/>
  <c r="D99" i="25"/>
  <c r="F98" i="25"/>
  <c r="D98" i="25"/>
  <c r="F97" i="25"/>
  <c r="D97" i="25"/>
  <c r="F96" i="25"/>
  <c r="D96" i="25"/>
  <c r="F95" i="25"/>
  <c r="D95" i="25"/>
  <c r="F94" i="25"/>
  <c r="D94" i="25"/>
  <c r="F93" i="25"/>
  <c r="D93" i="25"/>
  <c r="F92" i="25"/>
  <c r="D92" i="25"/>
  <c r="F91" i="25"/>
  <c r="D91" i="25"/>
  <c r="F90" i="25"/>
  <c r="D90" i="25"/>
  <c r="F89" i="25"/>
  <c r="D89" i="25"/>
  <c r="F88" i="25"/>
  <c r="D88" i="25"/>
  <c r="F87" i="25"/>
  <c r="D87" i="25"/>
  <c r="F86" i="25"/>
  <c r="D86" i="25"/>
  <c r="F85" i="25"/>
  <c r="D85" i="25"/>
  <c r="F84" i="25"/>
  <c r="D84" i="25"/>
  <c r="F83" i="25"/>
  <c r="D83" i="25"/>
  <c r="F82" i="25"/>
  <c r="D82" i="25"/>
  <c r="F81" i="25"/>
  <c r="D81" i="25"/>
  <c r="F80" i="25"/>
  <c r="D80" i="25"/>
  <c r="F79" i="25"/>
  <c r="D79" i="25"/>
  <c r="F78" i="25"/>
  <c r="D78" i="25"/>
  <c r="F77" i="25"/>
  <c r="D77" i="25"/>
  <c r="F76" i="25"/>
  <c r="D76" i="25"/>
  <c r="F75" i="25"/>
  <c r="D75" i="25"/>
  <c r="F74" i="25"/>
  <c r="D74" i="25"/>
  <c r="F73" i="25"/>
  <c r="D73" i="25"/>
  <c r="F72" i="25"/>
  <c r="D72" i="25"/>
  <c r="F71" i="25"/>
  <c r="D71" i="25"/>
  <c r="F70" i="25"/>
  <c r="D70" i="25"/>
  <c r="F69" i="25"/>
  <c r="D69" i="25"/>
  <c r="F68" i="25"/>
  <c r="D68" i="25"/>
  <c r="F67" i="25"/>
  <c r="D67" i="25"/>
  <c r="F66" i="25"/>
  <c r="D66" i="25"/>
  <c r="F65" i="25"/>
  <c r="D65" i="25"/>
  <c r="F64" i="25"/>
  <c r="D64" i="25"/>
  <c r="F63" i="25"/>
  <c r="D63" i="25"/>
  <c r="F62" i="25"/>
  <c r="D62" i="25"/>
  <c r="F61" i="25"/>
  <c r="D61" i="25"/>
  <c r="F60" i="25"/>
  <c r="D60" i="25"/>
  <c r="F59" i="25"/>
  <c r="D59" i="25"/>
  <c r="F58" i="25"/>
  <c r="D58" i="25"/>
  <c r="F57" i="25"/>
  <c r="D57" i="25"/>
  <c r="F56" i="25"/>
  <c r="D56" i="25"/>
  <c r="F55" i="25"/>
  <c r="D55" i="25"/>
  <c r="F54" i="25"/>
  <c r="D54" i="25"/>
  <c r="F53" i="25"/>
  <c r="D53" i="25"/>
  <c r="F52" i="25"/>
  <c r="D52" i="25"/>
  <c r="F51" i="25"/>
  <c r="D51" i="25"/>
  <c r="F50" i="25"/>
  <c r="D50" i="25"/>
  <c r="F49" i="25"/>
  <c r="D49" i="25"/>
  <c r="F48" i="25"/>
  <c r="D48" i="25"/>
  <c r="F47" i="25"/>
  <c r="D47" i="25"/>
  <c r="F46" i="25"/>
  <c r="D46" i="25"/>
  <c r="F45" i="25"/>
  <c r="D45" i="25"/>
  <c r="F44" i="25"/>
  <c r="D44" i="25"/>
  <c r="F43" i="25"/>
  <c r="D43" i="25"/>
  <c r="F42" i="25"/>
  <c r="D42" i="25"/>
  <c r="F41" i="25"/>
  <c r="D41" i="25"/>
  <c r="F40" i="25"/>
  <c r="D40" i="25"/>
  <c r="F39" i="25"/>
  <c r="D39" i="25"/>
  <c r="F38" i="25"/>
  <c r="D38" i="25"/>
  <c r="F37" i="25"/>
  <c r="D37" i="25"/>
  <c r="F36" i="25"/>
  <c r="D36" i="25"/>
  <c r="F35" i="25"/>
  <c r="D35" i="25"/>
  <c r="F34" i="25"/>
  <c r="D34" i="25"/>
  <c r="F33" i="25"/>
  <c r="D33" i="25"/>
  <c r="F32" i="25"/>
  <c r="D32" i="25"/>
  <c r="F31" i="25"/>
  <c r="D31" i="25"/>
  <c r="F30" i="25"/>
  <c r="D30" i="25"/>
  <c r="F29" i="25"/>
  <c r="D29" i="25"/>
  <c r="F28" i="25"/>
  <c r="D28" i="25"/>
  <c r="F27" i="25"/>
  <c r="D27" i="25"/>
  <c r="F26" i="25"/>
  <c r="D26" i="25"/>
  <c r="F25" i="25"/>
  <c r="D25" i="25"/>
  <c r="F24" i="25"/>
  <c r="D24" i="25"/>
  <c r="F23" i="25"/>
  <c r="D23" i="25"/>
  <c r="F22" i="25"/>
  <c r="D22" i="25"/>
  <c r="F21" i="25"/>
  <c r="D21" i="25"/>
  <c r="F20" i="25"/>
  <c r="D20" i="25"/>
  <c r="F19" i="25"/>
  <c r="D19" i="25"/>
  <c r="F18" i="25"/>
  <c r="D18" i="25"/>
  <c r="F17" i="25"/>
  <c r="D17" i="25"/>
  <c r="F16" i="25"/>
  <c r="F15" i="25"/>
  <c r="F14" i="25"/>
  <c r="F13" i="25"/>
  <c r="F12" i="25"/>
  <c r="F11" i="25"/>
  <c r="F10" i="25"/>
  <c r="F9" i="25"/>
  <c r="F8" i="25"/>
  <c r="F7" i="25"/>
  <c r="F6" i="25"/>
  <c r="G189" i="25" l="1"/>
  <c r="G190" i="25"/>
  <c r="G174" i="25"/>
  <c r="G188" i="25"/>
  <c r="G17" i="25"/>
  <c r="G20" i="25"/>
  <c r="G23" i="25"/>
  <c r="G27" i="25"/>
  <c r="G31" i="25"/>
  <c r="G35" i="25"/>
  <c r="G48" i="25"/>
  <c r="G54" i="25"/>
  <c r="G66" i="25"/>
  <c r="G69" i="25"/>
  <c r="G75" i="25"/>
  <c r="G77" i="25"/>
  <c r="G81" i="25"/>
  <c r="G83" i="25"/>
  <c r="G85" i="25"/>
  <c r="G87" i="25"/>
  <c r="G89" i="25"/>
  <c r="G91" i="25"/>
  <c r="G96" i="25"/>
  <c r="G103" i="25"/>
  <c r="G119" i="25"/>
  <c r="G123" i="25"/>
  <c r="G124" i="25"/>
  <c r="G127" i="25"/>
  <c r="G131" i="25"/>
  <c r="G143" i="25"/>
  <c r="G145" i="25"/>
  <c r="G146" i="25"/>
  <c r="G148" i="25"/>
  <c r="G151" i="25"/>
  <c r="G175" i="25"/>
  <c r="G177" i="25"/>
  <c r="G178" i="25"/>
  <c r="G187" i="25"/>
  <c r="G176" i="25"/>
  <c r="G180" i="25"/>
  <c r="G182" i="25"/>
  <c r="G184" i="25"/>
  <c r="G186" i="25"/>
  <c r="G63" i="25"/>
  <c r="G71" i="25"/>
  <c r="G107" i="25"/>
  <c r="G153" i="25"/>
  <c r="G157" i="25"/>
  <c r="G163" i="25"/>
  <c r="G173" i="25"/>
  <c r="G21" i="25"/>
  <c r="G39" i="25"/>
  <c r="G41" i="25"/>
  <c r="G51" i="25"/>
  <c r="G56" i="25"/>
  <c r="G58" i="25"/>
  <c r="G62" i="25"/>
  <c r="G64" i="25"/>
  <c r="G68" i="25"/>
  <c r="G70" i="25"/>
  <c r="G72" i="25"/>
  <c r="G79" i="25"/>
  <c r="G90" i="25"/>
  <c r="G93" i="25"/>
  <c r="G98" i="25"/>
  <c r="G102" i="25"/>
  <c r="G106" i="25"/>
  <c r="G108" i="25"/>
  <c r="G112" i="25"/>
  <c r="G114" i="25"/>
  <c r="G116" i="25"/>
  <c r="G118" i="25"/>
  <c r="G120" i="25"/>
  <c r="G121" i="25"/>
  <c r="G126" i="25"/>
  <c r="G128" i="25"/>
  <c r="G129" i="25"/>
  <c r="G138" i="25"/>
  <c r="G140" i="25"/>
  <c r="G141" i="25"/>
  <c r="G144" i="25"/>
  <c r="G150" i="25"/>
  <c r="G152" i="25"/>
  <c r="G154" i="25"/>
  <c r="G156" i="25"/>
  <c r="G158" i="25"/>
  <c r="G160" i="25"/>
  <c r="G166" i="25"/>
  <c r="G168" i="25"/>
  <c r="G172" i="25"/>
  <c r="G25" i="25"/>
  <c r="G22" i="25"/>
  <c r="G24" i="25"/>
  <c r="G29" i="25"/>
  <c r="G36" i="25"/>
  <c r="G38" i="25"/>
  <c r="G59" i="25"/>
  <c r="G65" i="25"/>
  <c r="G73" i="25"/>
  <c r="G78" i="25"/>
  <c r="G86" i="25"/>
  <c r="G92" i="25"/>
  <c r="G95" i="25"/>
  <c r="G100" i="25"/>
  <c r="G109" i="25"/>
  <c r="G111" i="25"/>
  <c r="G155" i="25"/>
  <c r="G159" i="25"/>
  <c r="G181" i="25"/>
  <c r="G183" i="25"/>
  <c r="G32" i="25"/>
  <c r="G18" i="25"/>
  <c r="G26" i="25"/>
  <c r="G33" i="25"/>
  <c r="G40" i="25"/>
  <c r="G43" i="25"/>
  <c r="G45" i="25"/>
  <c r="G47" i="25"/>
  <c r="G50" i="25"/>
  <c r="G53" i="25"/>
  <c r="G61" i="25"/>
  <c r="G80" i="25"/>
  <c r="G88" i="25"/>
  <c r="G97" i="25"/>
  <c r="G105" i="25"/>
  <c r="G113" i="25"/>
  <c r="G122" i="25"/>
  <c r="G130" i="25"/>
  <c r="G133" i="25"/>
  <c r="G135" i="25"/>
  <c r="G137" i="25"/>
  <c r="G147" i="25"/>
  <c r="G162" i="25"/>
  <c r="G165" i="25"/>
  <c r="G170" i="25"/>
  <c r="G28" i="25"/>
  <c r="G30" i="25"/>
  <c r="G37" i="25"/>
  <c r="G42" i="25"/>
  <c r="G49" i="25"/>
  <c r="G52" i="25"/>
  <c r="G55" i="25"/>
  <c r="G60" i="25"/>
  <c r="G67" i="25"/>
  <c r="G74" i="25"/>
  <c r="G82" i="25"/>
  <c r="G94" i="25"/>
  <c r="G99" i="25"/>
  <c r="G110" i="25"/>
  <c r="G115" i="25"/>
  <c r="G125" i="25"/>
  <c r="G139" i="25"/>
  <c r="G142" i="25"/>
  <c r="G149" i="25"/>
  <c r="G161" i="25"/>
  <c r="G167" i="25"/>
  <c r="G179" i="25"/>
  <c r="G19" i="25"/>
  <c r="G34" i="25"/>
  <c r="G44" i="25"/>
  <c r="G46" i="25"/>
  <c r="G57" i="25"/>
  <c r="G76" i="25"/>
  <c r="G84" i="25"/>
  <c r="G101" i="25"/>
  <c r="G104" i="25"/>
  <c r="G117" i="25"/>
  <c r="G132" i="25"/>
  <c r="G134" i="25"/>
  <c r="G136" i="25"/>
  <c r="G164" i="25"/>
  <c r="G169" i="25"/>
  <c r="G171" i="25"/>
  <c r="J7" i="20"/>
  <c r="I7" i="20"/>
  <c r="J6" i="20"/>
  <c r="I6" i="20"/>
  <c r="C55" i="34" l="1"/>
  <c r="C54" i="34"/>
  <c r="C53" i="34"/>
  <c r="C52" i="34"/>
  <c r="C51" i="34"/>
  <c r="C50" i="34"/>
  <c r="C49" i="34"/>
  <c r="C48" i="34"/>
  <c r="C47" i="34"/>
  <c r="C46" i="34"/>
  <c r="C45" i="34"/>
  <c r="C44" i="34"/>
  <c r="C43" i="34"/>
  <c r="C42" i="34"/>
  <c r="C41" i="34"/>
  <c r="C40" i="34"/>
  <c r="C39" i="34"/>
  <c r="C38" i="34"/>
  <c r="C37" i="34"/>
  <c r="C36" i="34"/>
  <c r="C35" i="34"/>
  <c r="C34" i="34"/>
  <c r="C33" i="34"/>
  <c r="C32" i="34"/>
  <c r="C31" i="34"/>
  <c r="C30" i="34"/>
  <c r="C29" i="34"/>
  <c r="C28" i="34"/>
  <c r="C27" i="34"/>
  <c r="C26" i="34"/>
  <c r="C25" i="34"/>
  <c r="C24" i="34"/>
  <c r="C23" i="34"/>
  <c r="C22" i="34"/>
  <c r="C21" i="34"/>
  <c r="C20" i="34"/>
  <c r="C19" i="34"/>
  <c r="R55" i="5"/>
  <c r="Q55" i="5"/>
  <c r="R54" i="5"/>
  <c r="Q54" i="5"/>
  <c r="R53" i="5"/>
  <c r="Q53" i="5"/>
  <c r="R52" i="5"/>
  <c r="Q52" i="5"/>
  <c r="R51" i="5"/>
  <c r="Q51" i="5"/>
  <c r="R50" i="5"/>
  <c r="Q50" i="5"/>
  <c r="R49" i="5"/>
  <c r="Q49" i="5"/>
  <c r="R48" i="5"/>
  <c r="Q48" i="5"/>
  <c r="R47" i="5"/>
  <c r="Q47" i="5"/>
  <c r="R46" i="5"/>
  <c r="Q46" i="5"/>
  <c r="R45" i="5"/>
  <c r="Q45" i="5"/>
  <c r="R44" i="5"/>
  <c r="Q44" i="5"/>
  <c r="R43" i="5"/>
  <c r="Q43" i="5"/>
  <c r="R42" i="5"/>
  <c r="Q42" i="5"/>
  <c r="R41" i="5"/>
  <c r="Q41" i="5"/>
  <c r="R40" i="5"/>
  <c r="Q40" i="5"/>
  <c r="R39" i="5"/>
  <c r="Q39" i="5"/>
  <c r="R38" i="5"/>
  <c r="Q38" i="5"/>
  <c r="R37" i="5"/>
  <c r="Q37" i="5"/>
  <c r="R36" i="5"/>
  <c r="Q36" i="5"/>
  <c r="R35" i="5"/>
  <c r="Q35" i="5"/>
  <c r="R34" i="5"/>
  <c r="Q34" i="5"/>
  <c r="R33" i="5"/>
  <c r="Q33" i="5"/>
  <c r="R32" i="5"/>
  <c r="Q32" i="5"/>
  <c r="R31" i="5"/>
  <c r="T31" i="5" s="1"/>
  <c r="Q31" i="5"/>
  <c r="S31" i="5" s="1"/>
  <c r="R30" i="5"/>
  <c r="Q30" i="5"/>
  <c r="R29" i="5"/>
  <c r="Q29" i="5"/>
  <c r="R28" i="5"/>
  <c r="Q28" i="5"/>
  <c r="R27" i="5"/>
  <c r="T27" i="5" s="1"/>
  <c r="Q27" i="5"/>
  <c r="S27" i="5" s="1"/>
  <c r="R26" i="5"/>
  <c r="Q26" i="5"/>
  <c r="R25" i="5"/>
  <c r="Q25" i="5"/>
  <c r="R24" i="5"/>
  <c r="Q24" i="5"/>
  <c r="R23" i="5"/>
  <c r="Q23" i="5"/>
  <c r="R22" i="5"/>
  <c r="Q22" i="5"/>
  <c r="R21" i="5"/>
  <c r="Q21" i="5"/>
  <c r="R20" i="5"/>
  <c r="Q20" i="5"/>
  <c r="R19" i="5"/>
  <c r="Q19" i="5"/>
  <c r="R18" i="5"/>
  <c r="Q18" i="5"/>
  <c r="R17" i="5"/>
  <c r="Q17" i="5"/>
  <c r="R16" i="5"/>
  <c r="Q16" i="5"/>
  <c r="R15" i="5"/>
  <c r="Q15" i="5"/>
  <c r="R14" i="5"/>
  <c r="Q14" i="5"/>
  <c r="R13" i="5"/>
  <c r="Q13" i="5"/>
  <c r="R12" i="5"/>
  <c r="Q12" i="5"/>
  <c r="R11" i="5"/>
  <c r="Q11" i="5"/>
  <c r="R10" i="5"/>
  <c r="Q10" i="5"/>
  <c r="R9" i="5"/>
  <c r="Q9" i="5"/>
  <c r="Q119" i="32"/>
  <c r="P119" i="32"/>
  <c r="O119" i="32"/>
  <c r="I119" i="32"/>
  <c r="H119" i="32"/>
  <c r="G119" i="32"/>
  <c r="Q118" i="32"/>
  <c r="P118" i="32"/>
  <c r="O118" i="32"/>
  <c r="I118" i="32"/>
  <c r="H118" i="32"/>
  <c r="G118" i="32"/>
  <c r="Q117" i="32"/>
  <c r="R117" i="32" s="1"/>
  <c r="P117" i="32"/>
  <c r="O117" i="32"/>
  <c r="I117" i="32"/>
  <c r="H117" i="32"/>
  <c r="G117" i="32"/>
  <c r="Q116" i="32"/>
  <c r="P116" i="32"/>
  <c r="O116" i="32"/>
  <c r="I116" i="32"/>
  <c r="H116" i="32"/>
  <c r="G116" i="32"/>
  <c r="Q115" i="32"/>
  <c r="P115" i="32"/>
  <c r="O115" i="32"/>
  <c r="I115" i="32"/>
  <c r="H115" i="32"/>
  <c r="G115" i="32"/>
  <c r="Q114" i="32"/>
  <c r="R114" i="32" s="1"/>
  <c r="P114" i="32"/>
  <c r="O114" i="32"/>
  <c r="I114" i="32"/>
  <c r="H114" i="32"/>
  <c r="G114" i="32"/>
  <c r="Q113" i="32"/>
  <c r="R113" i="32" s="1"/>
  <c r="P113" i="32"/>
  <c r="O113" i="32"/>
  <c r="I113" i="32"/>
  <c r="H113" i="32"/>
  <c r="G113" i="32"/>
  <c r="Q112" i="32"/>
  <c r="P112" i="32"/>
  <c r="O112" i="32"/>
  <c r="I112" i="32"/>
  <c r="H112" i="32"/>
  <c r="G112" i="32"/>
  <c r="Q111" i="32"/>
  <c r="P111" i="32"/>
  <c r="O111" i="32"/>
  <c r="I111" i="32"/>
  <c r="H111" i="32"/>
  <c r="G111" i="32"/>
  <c r="Q110" i="32"/>
  <c r="R110" i="32" s="1"/>
  <c r="P110" i="32"/>
  <c r="O110" i="32"/>
  <c r="I110" i="32"/>
  <c r="H110" i="32"/>
  <c r="G110" i="32"/>
  <c r="Q109" i="32"/>
  <c r="R109" i="32" s="1"/>
  <c r="P109" i="32"/>
  <c r="O109" i="32"/>
  <c r="I109" i="32"/>
  <c r="H109" i="32"/>
  <c r="G109" i="32"/>
  <c r="Q108" i="32"/>
  <c r="P108" i="32"/>
  <c r="O108" i="32"/>
  <c r="I108" i="32"/>
  <c r="H108" i="32"/>
  <c r="G108" i="32"/>
  <c r="Q107" i="32"/>
  <c r="P107" i="32"/>
  <c r="O107" i="32"/>
  <c r="I107" i="32"/>
  <c r="H107" i="32"/>
  <c r="G107" i="32"/>
  <c r="Q106" i="32"/>
  <c r="R106" i="32" s="1"/>
  <c r="P106" i="32"/>
  <c r="O106" i="32"/>
  <c r="I106" i="32"/>
  <c r="H106" i="32"/>
  <c r="G106" i="32"/>
  <c r="Q105" i="32"/>
  <c r="R105" i="32" s="1"/>
  <c r="P105" i="32"/>
  <c r="O105" i="32"/>
  <c r="I105" i="32"/>
  <c r="H105" i="32"/>
  <c r="G105" i="32"/>
  <c r="Q104" i="32"/>
  <c r="P104" i="32"/>
  <c r="O104" i="32"/>
  <c r="I104" i="32"/>
  <c r="H104" i="32"/>
  <c r="G104" i="32"/>
  <c r="Q103" i="32"/>
  <c r="P103" i="32"/>
  <c r="O103" i="32"/>
  <c r="I103" i="32"/>
  <c r="H103" i="32"/>
  <c r="G103" i="32"/>
  <c r="Q102" i="32"/>
  <c r="R102" i="32" s="1"/>
  <c r="P102" i="32"/>
  <c r="O102" i="32"/>
  <c r="I102" i="32"/>
  <c r="H102" i="32"/>
  <c r="G102" i="32"/>
  <c r="Q101" i="32"/>
  <c r="R101" i="32" s="1"/>
  <c r="P101" i="32"/>
  <c r="O101" i="32"/>
  <c r="I101" i="32"/>
  <c r="H101" i="32"/>
  <c r="G101" i="32"/>
  <c r="Q100" i="32"/>
  <c r="P100" i="32"/>
  <c r="O100" i="32"/>
  <c r="I100" i="32"/>
  <c r="H100" i="32"/>
  <c r="G100" i="32"/>
  <c r="Q99" i="32"/>
  <c r="P99" i="32"/>
  <c r="O99" i="32"/>
  <c r="I99" i="32"/>
  <c r="H99" i="32"/>
  <c r="G99" i="32"/>
  <c r="Q98" i="32"/>
  <c r="R98" i="32" s="1"/>
  <c r="P98" i="32"/>
  <c r="O98" i="32"/>
  <c r="I98" i="32"/>
  <c r="H98" i="32"/>
  <c r="G98" i="32"/>
  <c r="Q97" i="32"/>
  <c r="R97" i="32" s="1"/>
  <c r="P97" i="32"/>
  <c r="O97" i="32"/>
  <c r="I97" i="32"/>
  <c r="H97" i="32"/>
  <c r="G97" i="32"/>
  <c r="Q96" i="32"/>
  <c r="P96" i="32"/>
  <c r="O96" i="32"/>
  <c r="I96" i="32"/>
  <c r="H96" i="32"/>
  <c r="G96" i="32"/>
  <c r="Q95" i="32"/>
  <c r="P95" i="32"/>
  <c r="O95" i="32"/>
  <c r="I95" i="32"/>
  <c r="H95" i="32"/>
  <c r="G95" i="32"/>
  <c r="Q94" i="32"/>
  <c r="P94" i="32"/>
  <c r="O94" i="32"/>
  <c r="I94" i="32"/>
  <c r="H94" i="32"/>
  <c r="G94" i="32"/>
  <c r="Q93" i="32"/>
  <c r="P93" i="32"/>
  <c r="O93" i="32"/>
  <c r="I93" i="32"/>
  <c r="H93" i="32"/>
  <c r="G93" i="32"/>
  <c r="Q92" i="32"/>
  <c r="P92" i="32"/>
  <c r="O92" i="32"/>
  <c r="I92" i="32"/>
  <c r="H92" i="32"/>
  <c r="G92" i="32"/>
  <c r="Q91" i="32"/>
  <c r="P91" i="32"/>
  <c r="O91" i="32"/>
  <c r="I91" i="32"/>
  <c r="H91" i="32"/>
  <c r="G91" i="32"/>
  <c r="Q90" i="32"/>
  <c r="P90" i="32"/>
  <c r="O90" i="32"/>
  <c r="I90" i="32"/>
  <c r="H90" i="32"/>
  <c r="G90" i="32"/>
  <c r="Q89" i="32"/>
  <c r="P89" i="32"/>
  <c r="O89" i="32"/>
  <c r="I89" i="32"/>
  <c r="H89" i="32"/>
  <c r="G89" i="32"/>
  <c r="Q88" i="32"/>
  <c r="P88" i="32"/>
  <c r="O88" i="32"/>
  <c r="I88" i="32"/>
  <c r="H88" i="32"/>
  <c r="G88" i="32"/>
  <c r="Q87" i="32"/>
  <c r="P87" i="32"/>
  <c r="O87" i="32"/>
  <c r="I87" i="32"/>
  <c r="H87" i="32"/>
  <c r="G87" i="32"/>
  <c r="Q86" i="32"/>
  <c r="P86" i="32"/>
  <c r="O86" i="32"/>
  <c r="I86" i="32"/>
  <c r="H86" i="32"/>
  <c r="G86" i="32"/>
  <c r="Q85" i="32"/>
  <c r="P85" i="32"/>
  <c r="O85" i="32"/>
  <c r="I85" i="32"/>
  <c r="H85" i="32"/>
  <c r="G85" i="32"/>
  <c r="Q84" i="32"/>
  <c r="P84" i="32"/>
  <c r="O84" i="32"/>
  <c r="I84" i="32"/>
  <c r="H84" i="32"/>
  <c r="G84" i="32"/>
  <c r="Q83" i="32"/>
  <c r="P83" i="32"/>
  <c r="O83" i="32"/>
  <c r="I83" i="32"/>
  <c r="H83" i="32"/>
  <c r="G83" i="32"/>
  <c r="Q82" i="32"/>
  <c r="P82" i="32"/>
  <c r="O82" i="32"/>
  <c r="I82" i="32"/>
  <c r="H82" i="32"/>
  <c r="G82" i="32"/>
  <c r="Q81" i="32"/>
  <c r="P81" i="32"/>
  <c r="O81" i="32"/>
  <c r="I81" i="32"/>
  <c r="H81" i="32"/>
  <c r="G81" i="32"/>
  <c r="Q80" i="32"/>
  <c r="P80" i="32"/>
  <c r="O80" i="32"/>
  <c r="I80" i="32"/>
  <c r="H80" i="32"/>
  <c r="G80" i="32"/>
  <c r="Q79" i="32"/>
  <c r="P79" i="32"/>
  <c r="O79" i="32"/>
  <c r="I79" i="32"/>
  <c r="H79" i="32"/>
  <c r="G79" i="32"/>
  <c r="Q78" i="32"/>
  <c r="P78" i="32"/>
  <c r="O78" i="32"/>
  <c r="I78" i="32"/>
  <c r="H78" i="32"/>
  <c r="G78" i="32"/>
  <c r="Q77" i="32"/>
  <c r="P77" i="32"/>
  <c r="O77" i="32"/>
  <c r="I77" i="32"/>
  <c r="H77" i="32"/>
  <c r="G77" i="32"/>
  <c r="Q76" i="32"/>
  <c r="P76" i="32"/>
  <c r="O76" i="32"/>
  <c r="I76" i="32"/>
  <c r="H76" i="32"/>
  <c r="G76" i="32"/>
  <c r="Q75" i="32"/>
  <c r="P75" i="32"/>
  <c r="O75" i="32"/>
  <c r="I75" i="32"/>
  <c r="H75" i="32"/>
  <c r="G75" i="32"/>
  <c r="Q74" i="32"/>
  <c r="P74" i="32"/>
  <c r="O74" i="32"/>
  <c r="I74" i="32"/>
  <c r="H74" i="32"/>
  <c r="G74" i="32"/>
  <c r="Q73" i="32"/>
  <c r="P73" i="32"/>
  <c r="O73" i="32"/>
  <c r="I73" i="32"/>
  <c r="H73" i="32"/>
  <c r="G73" i="32"/>
  <c r="Q72" i="32"/>
  <c r="P72" i="32"/>
  <c r="O72" i="32"/>
  <c r="I72" i="32"/>
  <c r="H72" i="32"/>
  <c r="G72" i="32"/>
  <c r="Q71" i="32"/>
  <c r="P71" i="32"/>
  <c r="O71" i="32"/>
  <c r="I71" i="32"/>
  <c r="H71" i="32"/>
  <c r="G71" i="32"/>
  <c r="Q70" i="32"/>
  <c r="P70" i="32"/>
  <c r="O70" i="32"/>
  <c r="I70" i="32"/>
  <c r="H70" i="32"/>
  <c r="G70" i="32"/>
  <c r="Q69" i="32"/>
  <c r="P69" i="32"/>
  <c r="O69" i="32"/>
  <c r="I69" i="32"/>
  <c r="H69" i="32"/>
  <c r="G69" i="32"/>
  <c r="R96" i="32" l="1"/>
  <c r="R100" i="32"/>
  <c r="R104" i="32"/>
  <c r="R108" i="32"/>
  <c r="R112" i="32"/>
  <c r="R116" i="32"/>
  <c r="T35" i="5"/>
  <c r="T57" i="5"/>
  <c r="T56" i="5"/>
  <c r="T58" i="5"/>
  <c r="T59" i="5"/>
  <c r="T39" i="5"/>
  <c r="T43" i="5"/>
  <c r="T47" i="5"/>
  <c r="T51" i="5"/>
  <c r="T55" i="5"/>
  <c r="R71" i="32"/>
  <c r="R99" i="32"/>
  <c r="R103" i="32"/>
  <c r="R107" i="32"/>
  <c r="R111" i="32"/>
  <c r="R115" i="32"/>
  <c r="R119" i="32"/>
  <c r="T28" i="5"/>
  <c r="T32" i="5"/>
  <c r="T52" i="5"/>
  <c r="S29" i="5"/>
  <c r="S33" i="5"/>
  <c r="T29" i="5"/>
  <c r="T33" i="5"/>
  <c r="T37" i="5"/>
  <c r="T41" i="5"/>
  <c r="T45" i="5"/>
  <c r="T49" i="5"/>
  <c r="T53" i="5"/>
  <c r="S32" i="5"/>
  <c r="S30" i="5"/>
  <c r="S34" i="5"/>
  <c r="S28" i="5"/>
  <c r="T30" i="5"/>
  <c r="T34" i="5"/>
  <c r="T38" i="5"/>
  <c r="T42" i="5"/>
  <c r="T46" i="5"/>
  <c r="T50" i="5"/>
  <c r="T54" i="5"/>
  <c r="J75" i="32"/>
  <c r="J83" i="32"/>
  <c r="J91" i="32"/>
  <c r="R70" i="32"/>
  <c r="J76" i="32"/>
  <c r="J77" i="32"/>
  <c r="J78" i="32"/>
  <c r="J79" i="32"/>
  <c r="J84" i="32"/>
  <c r="J85" i="32"/>
  <c r="J86" i="32"/>
  <c r="J87" i="32"/>
  <c r="J92" i="32"/>
  <c r="J93" i="32"/>
  <c r="J94" i="32"/>
  <c r="J95" i="32"/>
  <c r="J71" i="32"/>
  <c r="R69" i="32"/>
  <c r="J72" i="32"/>
  <c r="J73" i="32"/>
  <c r="J74" i="32"/>
  <c r="R79" i="32"/>
  <c r="J80" i="32"/>
  <c r="J81" i="32"/>
  <c r="J82" i="32"/>
  <c r="R87" i="32"/>
  <c r="J88" i="32"/>
  <c r="J89" i="32"/>
  <c r="J90" i="32"/>
  <c r="R95" i="32"/>
  <c r="J96" i="32"/>
  <c r="J97" i="32"/>
  <c r="J98" i="32"/>
  <c r="J99" i="32"/>
  <c r="J100" i="32"/>
  <c r="J101" i="32"/>
  <c r="J102" i="32"/>
  <c r="J103" i="32"/>
  <c r="J104" i="32"/>
  <c r="J105" i="32"/>
  <c r="J106" i="32"/>
  <c r="J107" i="32"/>
  <c r="J108" i="32"/>
  <c r="J109" i="32"/>
  <c r="J110" i="32"/>
  <c r="J111" i="32"/>
  <c r="J112" i="32"/>
  <c r="J113" i="32"/>
  <c r="J114" i="32"/>
  <c r="J115" i="32"/>
  <c r="J116" i="32"/>
  <c r="J117" i="32"/>
  <c r="J118" i="32"/>
  <c r="R75" i="32"/>
  <c r="R83" i="32"/>
  <c r="R91" i="32"/>
  <c r="R118" i="32"/>
  <c r="S59" i="5"/>
  <c r="S58" i="5"/>
  <c r="S57" i="5"/>
  <c r="S56" i="5"/>
  <c r="S35" i="5"/>
  <c r="S37" i="5"/>
  <c r="S38" i="5"/>
  <c r="S39" i="5"/>
  <c r="S41" i="5"/>
  <c r="S42" i="5"/>
  <c r="S43" i="5"/>
  <c r="S45" i="5"/>
  <c r="S46" i="5"/>
  <c r="S47" i="5"/>
  <c r="S49" i="5"/>
  <c r="S50" i="5"/>
  <c r="S51" i="5"/>
  <c r="S52" i="5"/>
  <c r="S53" i="5"/>
  <c r="S54" i="5"/>
  <c r="S55" i="5"/>
  <c r="J69" i="32"/>
  <c r="R73" i="32"/>
  <c r="R77" i="32"/>
  <c r="R81" i="32"/>
  <c r="R85" i="32"/>
  <c r="R89" i="32"/>
  <c r="R93" i="32"/>
  <c r="T36" i="5"/>
  <c r="S36" i="5" s="1"/>
  <c r="T40" i="5"/>
  <c r="S40" i="5" s="1"/>
  <c r="T44" i="5"/>
  <c r="S44" i="5" s="1"/>
  <c r="T48" i="5"/>
  <c r="S48" i="5" s="1"/>
  <c r="J70" i="32"/>
  <c r="R72" i="32"/>
  <c r="R76" i="32"/>
  <c r="R80" i="32"/>
  <c r="R84" i="32"/>
  <c r="R88" i="32"/>
  <c r="R92" i="32"/>
  <c r="J119" i="32"/>
  <c r="R74" i="32"/>
  <c r="R78" i="32"/>
  <c r="R82" i="32"/>
  <c r="R86" i="32"/>
  <c r="R90" i="32"/>
  <c r="R94" i="32"/>
  <c r="F56" i="3"/>
  <c r="E56" i="3"/>
  <c r="F55" i="3"/>
  <c r="E55" i="3"/>
  <c r="F54" i="3"/>
  <c r="E54" i="3"/>
  <c r="F53" i="3"/>
  <c r="E53" i="3"/>
  <c r="F52" i="3"/>
  <c r="E52" i="3"/>
  <c r="F51" i="3"/>
  <c r="E51" i="3"/>
  <c r="F50" i="3"/>
  <c r="E50" i="3"/>
  <c r="F49" i="3"/>
  <c r="E49" i="3"/>
  <c r="F48" i="3"/>
  <c r="E48" i="3"/>
  <c r="F47" i="3"/>
  <c r="E47" i="3"/>
  <c r="F46" i="3"/>
  <c r="E46" i="3"/>
  <c r="F45" i="3"/>
  <c r="E45" i="3"/>
  <c r="F44" i="3"/>
  <c r="E44" i="3"/>
  <c r="F43" i="3"/>
  <c r="E43" i="3"/>
  <c r="F42" i="3"/>
  <c r="E42" i="3"/>
  <c r="F41" i="3"/>
  <c r="E41" i="3"/>
  <c r="F40" i="3"/>
  <c r="E40" i="3"/>
  <c r="F39" i="3"/>
  <c r="E39" i="3"/>
  <c r="F38" i="3"/>
  <c r="E38" i="3"/>
  <c r="F37" i="3"/>
  <c r="E37" i="3"/>
  <c r="F36" i="3"/>
  <c r="E36" i="3"/>
  <c r="F35" i="3"/>
  <c r="E35" i="3"/>
  <c r="F34" i="3"/>
  <c r="E34" i="3"/>
  <c r="F33" i="3"/>
  <c r="E33" i="3"/>
  <c r="F32" i="3"/>
  <c r="E32" i="3"/>
  <c r="F31" i="3"/>
  <c r="E31" i="3"/>
  <c r="F30" i="3"/>
  <c r="E30" i="3"/>
  <c r="F29" i="3"/>
  <c r="E29" i="3"/>
  <c r="F28" i="3"/>
  <c r="E28" i="3"/>
  <c r="F27" i="3"/>
  <c r="E27" i="3" l="1"/>
  <c r="F26" i="3"/>
  <c r="E26" i="3"/>
  <c r="F25" i="3"/>
  <c r="E25" i="3"/>
  <c r="F24" i="3"/>
  <c r="E24" i="3"/>
  <c r="F23" i="3"/>
  <c r="E23" i="3"/>
  <c r="F22" i="3"/>
  <c r="E22" i="3"/>
  <c r="F21" i="3"/>
</calcChain>
</file>

<file path=xl/sharedStrings.xml><?xml version="1.0" encoding="utf-8"?>
<sst xmlns="http://schemas.openxmlformats.org/spreadsheetml/2006/main" count="4115" uniqueCount="826">
  <si>
    <t>Source: Infometrics, Regional database</t>
  </si>
  <si>
    <t>Auckland</t>
  </si>
  <si>
    <t>Rest of NZ</t>
  </si>
  <si>
    <t>Real Gross Domestic Product: Auckland and Rest of NZ, annual average percent change</t>
  </si>
  <si>
    <t>Quarterly Unemployment: Auckland and Rest of NZ, percent</t>
  </si>
  <si>
    <t>Source: Statistics New Zealand, Household Labour Force Survey</t>
  </si>
  <si>
    <t>Rest of New Zealand</t>
  </si>
  <si>
    <t>Net permanent and long term migrants: Auckland and Rest of NZ</t>
  </si>
  <si>
    <t>Source: Statistics New Zealand, International Travel and Migration</t>
  </si>
  <si>
    <t>Population, Auckland</t>
  </si>
  <si>
    <t xml:space="preserve">Source: Statistics New Zealand, Quarterly Employment Survey </t>
  </si>
  <si>
    <t>Annual Unemployment: Auckland and Rest of NZ, percent</t>
  </si>
  <si>
    <t>Annual Youth Unemployment: Auckland, 15 to 19 and 20 to 24 year olds, rate</t>
  </si>
  <si>
    <t>Quarterly Youth Unemployment: Auckland, 15 to 19 and 20 to 24 year old, rate</t>
  </si>
  <si>
    <t>Arrivals</t>
  </si>
  <si>
    <t>Departures</t>
  </si>
  <si>
    <t xml:space="preserve">Permanent and long term arrivals and departures: Auckland </t>
  </si>
  <si>
    <t>Real retail sales, annual average percent change</t>
  </si>
  <si>
    <t>Real wages: Auckland and Rest of New Zealand, annual percent change</t>
  </si>
  <si>
    <t>Canterbury</t>
  </si>
  <si>
    <t>Source: Real Estate Institute of New Zealand</t>
  </si>
  <si>
    <t>New Zealand</t>
  </si>
  <si>
    <t>Source: Statistics New Zealand, Building Consents</t>
  </si>
  <si>
    <t>15-19 year olds</t>
  </si>
  <si>
    <t>20-24 year olds</t>
  </si>
  <si>
    <t>121+2</t>
  </si>
  <si>
    <t>121+1</t>
  </si>
  <si>
    <t>Source: Statistics New Zealand</t>
  </si>
  <si>
    <t>Counting </t>
  </si>
  <si>
    <t>02 - Auckland </t>
  </si>
  <si>
    <t>Consumer confidence</t>
  </si>
  <si>
    <t>QSBO</t>
  </si>
  <si>
    <t>2013M06</t>
  </si>
  <si>
    <t>2013M05</t>
  </si>
  <si>
    <t>2013M04</t>
  </si>
  <si>
    <t>2013M03</t>
  </si>
  <si>
    <t>2013M02</t>
  </si>
  <si>
    <t>2013M01</t>
  </si>
  <si>
    <t>2012M12</t>
  </si>
  <si>
    <t>2012M11</t>
  </si>
  <si>
    <t>2012M10</t>
  </si>
  <si>
    <t>2012M09</t>
  </si>
  <si>
    <t>2012M08</t>
  </si>
  <si>
    <t>2012M07</t>
  </si>
  <si>
    <t>2012M06</t>
  </si>
  <si>
    <t>2012M05</t>
  </si>
  <si>
    <t>2012M04</t>
  </si>
  <si>
    <t>2012M03</t>
  </si>
  <si>
    <t>2012M02</t>
  </si>
  <si>
    <t>2012M01</t>
  </si>
  <si>
    <t>2011M12</t>
  </si>
  <si>
    <t>2011M11</t>
  </si>
  <si>
    <t>2011M10</t>
  </si>
  <si>
    <t>2011M09</t>
  </si>
  <si>
    <t>2011M08</t>
  </si>
  <si>
    <t>2011M07</t>
  </si>
  <si>
    <t>2011M06</t>
  </si>
  <si>
    <t>2011M05</t>
  </si>
  <si>
    <t>2011M04</t>
  </si>
  <si>
    <t>2011M03</t>
  </si>
  <si>
    <t>2011M02</t>
  </si>
  <si>
    <t>2011M01</t>
  </si>
  <si>
    <t>2010M12</t>
  </si>
  <si>
    <t>2010M11</t>
  </si>
  <si>
    <t>2010M10</t>
  </si>
  <si>
    <t>2010M09</t>
  </si>
  <si>
    <t>2010M08</t>
  </si>
  <si>
    <t>2010M07</t>
  </si>
  <si>
    <t>2010M06</t>
  </si>
  <si>
    <t>2010M05</t>
  </si>
  <si>
    <t>2010M04</t>
  </si>
  <si>
    <t>2010M03</t>
  </si>
  <si>
    <t>2010M02</t>
  </si>
  <si>
    <t>2010M01</t>
  </si>
  <si>
    <t>2009M12</t>
  </si>
  <si>
    <t>2009M11</t>
  </si>
  <si>
    <t>2009M10</t>
  </si>
  <si>
    <t>2009M09</t>
  </si>
  <si>
    <t>2009M08</t>
  </si>
  <si>
    <t>2009M07</t>
  </si>
  <si>
    <t>2009M06</t>
  </si>
  <si>
    <t>2009M05</t>
  </si>
  <si>
    <t>2009M04</t>
  </si>
  <si>
    <t>2009M03</t>
  </si>
  <si>
    <t>2009M02</t>
  </si>
  <si>
    <t>2009M01</t>
  </si>
  <si>
    <t>2008M12</t>
  </si>
  <si>
    <t>2008M11</t>
  </si>
  <si>
    <t>2008M10</t>
  </si>
  <si>
    <t>2008M09</t>
  </si>
  <si>
    <t>2008M08</t>
  </si>
  <si>
    <t>2008M07</t>
  </si>
  <si>
    <t>2008M06</t>
  </si>
  <si>
    <t>2008M05</t>
  </si>
  <si>
    <t>2008M04</t>
  </si>
  <si>
    <t>2008M03</t>
  </si>
  <si>
    <t>2008M02</t>
  </si>
  <si>
    <t>2008M01</t>
  </si>
  <si>
    <t>2007M12</t>
  </si>
  <si>
    <t>2007M11</t>
  </si>
  <si>
    <t>2007M10</t>
  </si>
  <si>
    <t>2007M09</t>
  </si>
  <si>
    <t>2007M08</t>
  </si>
  <si>
    <t>2007M07</t>
  </si>
  <si>
    <t>2007M06</t>
  </si>
  <si>
    <t>2007M05</t>
  </si>
  <si>
    <t>2007M04</t>
  </si>
  <si>
    <t>2007M03</t>
  </si>
  <si>
    <t>2007M02</t>
  </si>
  <si>
    <t>2007M01</t>
  </si>
  <si>
    <t>2006M12</t>
  </si>
  <si>
    <t>2006M11</t>
  </si>
  <si>
    <t>2006M10</t>
  </si>
  <si>
    <t>2006M09</t>
  </si>
  <si>
    <t>2006M08</t>
  </si>
  <si>
    <t>2006M07</t>
  </si>
  <si>
    <t>2006M06</t>
  </si>
  <si>
    <t>2006M05</t>
  </si>
  <si>
    <t>2006M04</t>
  </si>
  <si>
    <t>2006M03</t>
  </si>
  <si>
    <t>2006M02</t>
  </si>
  <si>
    <t>2006M01</t>
  </si>
  <si>
    <t>2005M12</t>
  </si>
  <si>
    <t>2005M11</t>
  </si>
  <si>
    <t>2005M10</t>
  </si>
  <si>
    <t>2005M09</t>
  </si>
  <si>
    <t>2005M08</t>
  </si>
  <si>
    <t>2005M07</t>
  </si>
  <si>
    <t>2005M06</t>
  </si>
  <si>
    <t>2005M05</t>
  </si>
  <si>
    <t>2005M04</t>
  </si>
  <si>
    <t>2005M03</t>
  </si>
  <si>
    <t>2005M02</t>
  </si>
  <si>
    <t>2005M01</t>
  </si>
  <si>
    <t>2004M12</t>
  </si>
  <si>
    <t>2004M11</t>
  </si>
  <si>
    <t>2004M10</t>
  </si>
  <si>
    <t>2004M09</t>
  </si>
  <si>
    <t>2004M08</t>
  </si>
  <si>
    <t>2004M07</t>
  </si>
  <si>
    <t>2004M06</t>
  </si>
  <si>
    <t>2004M05</t>
  </si>
  <si>
    <t>2004M04</t>
  </si>
  <si>
    <t>2004M03</t>
  </si>
  <si>
    <t>2004M02</t>
  </si>
  <si>
    <t>2004M01</t>
  </si>
  <si>
    <t>2003M12</t>
  </si>
  <si>
    <t>2003M11</t>
  </si>
  <si>
    <t>2003M10</t>
  </si>
  <si>
    <t>2003M09</t>
  </si>
  <si>
    <t>2003M08</t>
  </si>
  <si>
    <t>2003M07</t>
  </si>
  <si>
    <t>2003M06</t>
  </si>
  <si>
    <t>2003M05</t>
  </si>
  <si>
    <t>2003M04</t>
  </si>
  <si>
    <t>2003M03</t>
  </si>
  <si>
    <t>2003M02</t>
  </si>
  <si>
    <t>2003M01</t>
  </si>
  <si>
    <t>2002M12</t>
  </si>
  <si>
    <t>2002M11</t>
  </si>
  <si>
    <t>2002M10</t>
  </si>
  <si>
    <t>2002M09</t>
  </si>
  <si>
    <t>2002M08</t>
  </si>
  <si>
    <t>2002M07</t>
  </si>
  <si>
    <t>2002M06</t>
  </si>
  <si>
    <t>2002M05</t>
  </si>
  <si>
    <t>2002M04</t>
  </si>
  <si>
    <t>2002M03</t>
  </si>
  <si>
    <t>2002M02</t>
  </si>
  <si>
    <t>2002M01</t>
  </si>
  <si>
    <t>2001M12</t>
  </si>
  <si>
    <t>2001M11</t>
  </si>
  <si>
    <t>2001M10</t>
  </si>
  <si>
    <t>2001M09</t>
  </si>
  <si>
    <t>2001M08</t>
  </si>
  <si>
    <t>2001M07</t>
  </si>
  <si>
    <t>2001M06</t>
  </si>
  <si>
    <t>2001M05</t>
  </si>
  <si>
    <t>2001M04</t>
  </si>
  <si>
    <t>2001M03</t>
  </si>
  <si>
    <t>2001M02</t>
  </si>
  <si>
    <t>2001M01</t>
  </si>
  <si>
    <t>2000M12</t>
  </si>
  <si>
    <t>2000M11</t>
  </si>
  <si>
    <t>2000M10</t>
  </si>
  <si>
    <t>2000M09</t>
  </si>
  <si>
    <t>2000M08</t>
  </si>
  <si>
    <t>2000M07</t>
  </si>
  <si>
    <t>2000M06</t>
  </si>
  <si>
    <t>2000M05</t>
  </si>
  <si>
    <t>2000M04</t>
  </si>
  <si>
    <t>2000M03</t>
  </si>
  <si>
    <t>2000M02</t>
  </si>
  <si>
    <t>2000M01</t>
  </si>
  <si>
    <t>1999M12</t>
  </si>
  <si>
    <t>1999M11</t>
  </si>
  <si>
    <t>1999M10</t>
  </si>
  <si>
    <t>1999M09</t>
  </si>
  <si>
    <t>1999M08</t>
  </si>
  <si>
    <t>1999M07</t>
  </si>
  <si>
    <t>1999M06</t>
  </si>
  <si>
    <t>1999M05</t>
  </si>
  <si>
    <t>1999M04</t>
  </si>
  <si>
    <t>1999M03</t>
  </si>
  <si>
    <t>1999M02</t>
  </si>
  <si>
    <t>1999M01</t>
  </si>
  <si>
    <t>Guest nights</t>
  </si>
  <si>
    <t>Guest Nights by Region (Monthly)</t>
  </si>
  <si>
    <t>Price Index by Group of Capital Goods (Base: September Quarter 1999 = 1000) (Qrtly-Mar/Jun/Sep/Dec)</t>
  </si>
  <si>
    <t>Non-residential Buildings</t>
  </si>
  <si>
    <t>1989Q4</t>
  </si>
  <si>
    <t>1990Q1</t>
  </si>
  <si>
    <t>1990Q2</t>
  </si>
  <si>
    <t>1990Q3</t>
  </si>
  <si>
    <t>1990Q4</t>
  </si>
  <si>
    <t>1991Q1</t>
  </si>
  <si>
    <t>1991Q2</t>
  </si>
  <si>
    <t>1991Q3</t>
  </si>
  <si>
    <t>1991Q4</t>
  </si>
  <si>
    <t>1992Q1</t>
  </si>
  <si>
    <t>1992Q2</t>
  </si>
  <si>
    <t>1992Q3</t>
  </si>
  <si>
    <t>1992Q4</t>
  </si>
  <si>
    <t>1993Q1</t>
  </si>
  <si>
    <t>1993Q2</t>
  </si>
  <si>
    <t>1993Q3</t>
  </si>
  <si>
    <t>1993Q4</t>
  </si>
  <si>
    <t>1994Q1</t>
  </si>
  <si>
    <t>1994Q2</t>
  </si>
  <si>
    <t>1994Q3</t>
  </si>
  <si>
    <t>1994Q4</t>
  </si>
  <si>
    <t>1995Q1</t>
  </si>
  <si>
    <t>1995Q2</t>
  </si>
  <si>
    <t>1995Q3</t>
  </si>
  <si>
    <t>1995Q4</t>
  </si>
  <si>
    <t>1996Q1</t>
  </si>
  <si>
    <t>1996Q2</t>
  </si>
  <si>
    <t>1996Q3</t>
  </si>
  <si>
    <t>1996Q4</t>
  </si>
  <si>
    <t>1997Q1</t>
  </si>
  <si>
    <t>1997Q2</t>
  </si>
  <si>
    <t>1997Q3</t>
  </si>
  <si>
    <t>1997Q4</t>
  </si>
  <si>
    <t>1998Q1</t>
  </si>
  <si>
    <t>1998Q2</t>
  </si>
  <si>
    <t>1998Q3</t>
  </si>
  <si>
    <t>1998Q4</t>
  </si>
  <si>
    <t>1999Q1</t>
  </si>
  <si>
    <t>1999Q2</t>
  </si>
  <si>
    <t>1999Q3</t>
  </si>
  <si>
    <t>1999Q4</t>
  </si>
  <si>
    <t>2000Q1</t>
  </si>
  <si>
    <t>2000Q2</t>
  </si>
  <si>
    <t>2000Q3</t>
  </si>
  <si>
    <t>2000Q4</t>
  </si>
  <si>
    <t>2001Q1</t>
  </si>
  <si>
    <t>2001Q2</t>
  </si>
  <si>
    <t>2001Q3</t>
  </si>
  <si>
    <t>2001Q4</t>
  </si>
  <si>
    <t>2002Q1</t>
  </si>
  <si>
    <t>2002Q2</t>
  </si>
  <si>
    <t>2002Q3</t>
  </si>
  <si>
    <t>2002Q4</t>
  </si>
  <si>
    <t>2003Q1</t>
  </si>
  <si>
    <t>2003Q2</t>
  </si>
  <si>
    <t>2003Q3</t>
  </si>
  <si>
    <t>2003Q4</t>
  </si>
  <si>
    <t>2004Q1</t>
  </si>
  <si>
    <t>2004Q2</t>
  </si>
  <si>
    <t>2004Q3</t>
  </si>
  <si>
    <t>2004Q4</t>
  </si>
  <si>
    <t>2005Q1</t>
  </si>
  <si>
    <t>2005Q2</t>
  </si>
  <si>
    <t>2005Q3</t>
  </si>
  <si>
    <t>2005Q4</t>
  </si>
  <si>
    <t>2006Q1</t>
  </si>
  <si>
    <t>2006Q2</t>
  </si>
  <si>
    <t>2006Q3</t>
  </si>
  <si>
    <t>2006Q4</t>
  </si>
  <si>
    <t>2007Q1</t>
  </si>
  <si>
    <t>2007Q2</t>
  </si>
  <si>
    <t>2007Q3</t>
  </si>
  <si>
    <t>2007Q4</t>
  </si>
  <si>
    <t>2008Q1</t>
  </si>
  <si>
    <t>2008Q2</t>
  </si>
  <si>
    <t>2008Q3</t>
  </si>
  <si>
    <t>2008Q4</t>
  </si>
  <si>
    <t>2009Q1</t>
  </si>
  <si>
    <t>2009Q2</t>
  </si>
  <si>
    <t>2009Q3</t>
  </si>
  <si>
    <t>2009Q4</t>
  </si>
  <si>
    <t>2010Q1</t>
  </si>
  <si>
    <t>2010Q2</t>
  </si>
  <si>
    <t>2010Q3</t>
  </si>
  <si>
    <t>2010Q4</t>
  </si>
  <si>
    <t>2011Q1</t>
  </si>
  <si>
    <t>2011Q2</t>
  </si>
  <si>
    <t>2011Q3</t>
  </si>
  <si>
    <t>2011Q4</t>
  </si>
  <si>
    <t>2012Q1</t>
  </si>
  <si>
    <t>2012Q2</t>
  </si>
  <si>
    <t>2012Q3</t>
  </si>
  <si>
    <t>2012Q4</t>
  </si>
  <si>
    <t>2013Q1</t>
  </si>
  <si>
    <t>2013Q2</t>
  </si>
  <si>
    <t>Source: Statistics New Zealand, Household Labour Force Survey and NZIER, Quarterly Survey of Business Opinion</t>
  </si>
  <si>
    <t>Labour market: ease of finding skilled labour</t>
  </si>
  <si>
    <t>Employment growth</t>
  </si>
  <si>
    <t>Employment growth, Auckland, annual percent change</t>
  </si>
  <si>
    <t>Auckland population</t>
  </si>
  <si>
    <t>Employment (000s)</t>
  </si>
  <si>
    <t>Ease of finding skilled labour (% - LHS axis)</t>
  </si>
  <si>
    <t>Email:info@stats.govt.nz</t>
  </si>
  <si>
    <t>Telephone: 0508 525 525</t>
  </si>
  <si>
    <t>Contact: Information Centre</t>
  </si>
  <si>
    <t>HLF031AA</t>
  </si>
  <si>
    <t>Table reference:</t>
  </si>
  <si>
    <t>Status flags are not displayed</t>
  </si>
  <si>
    <t>S: Suppressed</t>
  </si>
  <si>
    <t>R: Revised</t>
  </si>
  <si>
    <t>P: Provisional</t>
  </si>
  <si>
    <t>E: Early Estimate</t>
  </si>
  <si>
    <t>C: Confidential</t>
  </si>
  <si>
    <t>.. figure not available</t>
  </si>
  <si>
    <t>Symbols:</t>
  </si>
  <si>
    <t>Footnotes:</t>
  </si>
  <si>
    <t>Number, Magnitude = Thousands</t>
  </si>
  <si>
    <t>Units:</t>
  </si>
  <si>
    <r>
      <t>Table information:</t>
    </r>
    <r>
      <rPr>
        <sz val="11"/>
        <color theme="1"/>
        <rFont val="Calibri"/>
        <family val="2"/>
        <scheme val="minor"/>
      </rPr>
      <t xml:space="preserve"> </t>
    </r>
  </si>
  <si>
    <t>2013Q3</t>
  </si>
  <si>
    <t>1989Q3</t>
  </si>
  <si>
    <t>1989Q2</t>
  </si>
  <si>
    <t>1989Q1</t>
  </si>
  <si>
    <t>1988Q4</t>
  </si>
  <si>
    <t>1988Q3</t>
  </si>
  <si>
    <t>1988Q2</t>
  </si>
  <si>
    <t>1988Q1</t>
  </si>
  <si>
    <t>1987Q4</t>
  </si>
  <si>
    <t>1987Q3</t>
  </si>
  <si>
    <t>1987Q2</t>
  </si>
  <si>
    <t>1987Q1</t>
  </si>
  <si>
    <t>1986Q4</t>
  </si>
  <si>
    <t>1986Q3</t>
  </si>
  <si>
    <t>1986Q2</t>
  </si>
  <si>
    <t>1986Q1</t>
  </si>
  <si>
    <t>UR</t>
  </si>
  <si>
    <t>Persons Unemployed in Labour Force</t>
  </si>
  <si>
    <t>Persons Employed in Labour Force</t>
  </si>
  <si>
    <t>Aged 20-24 Years</t>
  </si>
  <si>
    <t>Aged 15-19 Years</t>
  </si>
  <si>
    <t>NZ</t>
  </si>
  <si>
    <t>Total Both Sexes</t>
  </si>
  <si>
    <t>Labour Force Status by Sex by Age Group (Qrtly-Mar/Jun/Sep/Dec)</t>
  </si>
  <si>
    <t>2013M11</t>
  </si>
  <si>
    <t>2013M10</t>
  </si>
  <si>
    <t>2013M09</t>
  </si>
  <si>
    <t>2013M08</t>
  </si>
  <si>
    <t>2013M07</t>
  </si>
  <si>
    <t>International guest nights</t>
  </si>
  <si>
    <t>Domestic guest nights</t>
  </si>
  <si>
    <t>Index</t>
  </si>
  <si>
    <t>2013M12</t>
  </si>
  <si>
    <t>2014M01</t>
  </si>
  <si>
    <t>2014M02</t>
  </si>
  <si>
    <t>2014M03</t>
  </si>
  <si>
    <t>2013Q4</t>
  </si>
  <si>
    <t>2014Q1</t>
  </si>
  <si>
    <t>retail sales</t>
  </si>
  <si>
    <t>2014Q2</t>
  </si>
  <si>
    <t>Source: Statistics New Zealand, Westpac McDermott Miller</t>
  </si>
  <si>
    <t>Source: Statistics New Zealand, Household labour Force Survey</t>
  </si>
  <si>
    <t>Consumer confidence vs business confidence</t>
  </si>
  <si>
    <t>Source: Westpac McDemott Miller and NZIER</t>
  </si>
  <si>
    <t>Note: Ease may be ahead of graph date axis by one quarter due to data timing</t>
  </si>
  <si>
    <t>Annual</t>
  </si>
  <si>
    <t>Domestic</t>
  </si>
  <si>
    <t>International</t>
  </si>
  <si>
    <t>Business confidence (RHS %)</t>
  </si>
  <si>
    <t>Consumer confidence (LHS index)</t>
  </si>
  <si>
    <t>Annual new Dwelling Consents: Auckland, Canterbury and Rest of New Zealand</t>
  </si>
  <si>
    <t>Non-residential consents real value (RHS)</t>
  </si>
  <si>
    <t>Guest nights (Akl and Ronz) '000</t>
  </si>
  <si>
    <t>Guest Nights by Region (Monthly) '000</t>
  </si>
  <si>
    <t>Annual # NOT '000</t>
  </si>
  <si>
    <t>'000</t>
  </si>
  <si>
    <t>2014Q3</t>
  </si>
  <si>
    <t>(Moving annual total)</t>
  </si>
  <si>
    <t>(Q vs 4Q ago)</t>
  </si>
  <si>
    <t>(Moving annual total; new buildings only, not alterations)</t>
  </si>
  <si>
    <t xml:space="preserve">Source: Statistics New Zealand, </t>
  </si>
  <si>
    <t>Note: Unemployment for latest quarter may be unavailable due to data timing</t>
  </si>
  <si>
    <t>Note latest month $ may not be deflated due to timing of price deflator data</t>
  </si>
  <si>
    <t>SUMMARY GRAPH (&amp; see note):</t>
  </si>
  <si>
    <t>2014Q4</t>
  </si>
  <si>
    <t xml:space="preserve">monthly </t>
  </si>
  <si>
    <t>Graphdata</t>
  </si>
  <si>
    <t>Note: Non-residential re-based by Stats NZ in May 2015 for all data to March 2015 incl.</t>
  </si>
  <si>
    <t>NOTE: rebased by Infometrics 3 May 2015 for Dec 2014 and earlier</t>
  </si>
  <si>
    <t>Business confidence</t>
  </si>
  <si>
    <t>non-SA</t>
  </si>
  <si>
    <t>NOTE: recent quarters subject to minor revisions</t>
  </si>
  <si>
    <t>NOTE: rebased by Stats NZ in March 2015 for Dec 2014 and earlier</t>
  </si>
  <si>
    <t>2015Q1</t>
  </si>
  <si>
    <t>NOTE: rows 8 to 67 not updated</t>
  </si>
  <si>
    <t>Note: QSBO data (LHS) revised by NZIER April 2015</t>
  </si>
  <si>
    <t>(quarter vs 4 quarters ago)</t>
  </si>
  <si>
    <t>growth</t>
  </si>
  <si>
    <t>qvs 4q ago</t>
  </si>
  <si>
    <t>growth %</t>
  </si>
  <si>
    <t>Monthly</t>
  </si>
  <si>
    <t>Note I have rebased the RONZ axis in June 2015</t>
  </si>
  <si>
    <t>WMM</t>
  </si>
  <si>
    <t>NZIER</t>
  </si>
  <si>
    <t>backdated on 11 August 2015 to 2015Q2 from Infoshare</t>
  </si>
  <si>
    <t>Full series converted to $June 2015 from CGPI</t>
  </si>
  <si>
    <t>House sales: Auckland and New Zealand (total number)</t>
  </si>
  <si>
    <t>(Moving annual total number)</t>
  </si>
  <si>
    <t>Note $ deflated to latest quarter's CGPI</t>
  </si>
  <si>
    <t>Full series converted to $June 2015 from CPI</t>
  </si>
  <si>
    <t>2015Q2</t>
  </si>
  <si>
    <t>Full series converted to $Sept 2015 from CPI</t>
  </si>
  <si>
    <t>Growth</t>
  </si>
  <si>
    <t>Growth %</t>
  </si>
  <si>
    <t>(Note: censuses were held in March 2001, 2006 and 2013)</t>
  </si>
  <si>
    <t>(same as August because sept 2015 monthly same as sept 2014 monthly)</t>
  </si>
  <si>
    <t>revised slightly 2/12/2015</t>
  </si>
  <si>
    <t>Full series converted to $Sept 2015 from CGPI</t>
  </si>
  <si>
    <t>2015Q3</t>
  </si>
  <si>
    <t>Full series converted to $December 2015 from CPI</t>
  </si>
  <si>
    <t>WMM CCI</t>
  </si>
  <si>
    <t>retail due</t>
  </si>
  <si>
    <t>Full series converted to $Dec 2015 from CGPI</t>
  </si>
  <si>
    <t>2015Q4</t>
  </si>
  <si>
    <t>[*] All $ deflated using latest quarterly price index.</t>
  </si>
  <si>
    <t>[overdue from REINZ as at 3/5/2016]</t>
  </si>
  <si>
    <t>[general business situation]</t>
  </si>
  <si>
    <t>[XX??TO BE ADDED]</t>
  </si>
  <si>
    <t>Note all months $ deflated to latest quarter's CPI</t>
  </si>
  <si>
    <t>Full series converted to $March 2016 from CGPI</t>
  </si>
  <si>
    <t>2016Q1</t>
  </si>
  <si>
    <t>see graphs below and above</t>
  </si>
  <si>
    <t>see graph above</t>
  </si>
  <si>
    <t>see graph above right</t>
  </si>
  <si>
    <t>see graphs below</t>
  </si>
  <si>
    <t>Q vs Q-1</t>
  </si>
  <si>
    <t>[xx? Hlfs?]</t>
  </si>
  <si>
    <t>interpolations as at 2014/2015</t>
  </si>
  <si>
    <t>QSBO to March 2015 revised by NZIER in April 2015</t>
  </si>
  <si>
    <t>see graphs above</t>
  </si>
  <si>
    <t>see graphs above and above right</t>
  </si>
  <si>
    <t>see graphs above and above left</t>
  </si>
  <si>
    <t>see graphs above/right</t>
  </si>
  <si>
    <t>Note latest months' $ may not be deflated, due to timing of price deflator data</t>
  </si>
  <si>
    <t>Note latest months' $ may not be deflated due to timing of price deflator data</t>
  </si>
  <si>
    <t>Graph needs manual updating</t>
  </si>
  <si>
    <t>Quarterly Unemployment: Auckland percent</t>
  </si>
  <si>
    <t>old</t>
  </si>
  <si>
    <t>new</t>
  </si>
  <si>
    <t>impact</t>
  </si>
  <si>
    <t>NOTE: rebased by Stats NZ for March 2016 and earlier, no effect on total employed backdata</t>
  </si>
  <si>
    <t>Colour axes added September 2016</t>
  </si>
  <si>
    <t>Number</t>
  </si>
  <si>
    <t>year ending</t>
  </si>
  <si>
    <t>Full series converted to $June 2016 from CGPI</t>
  </si>
  <si>
    <t>2016Q2</t>
  </si>
  <si>
    <t>Note: data obtained from third party; for internal use only; can only be re-published as image (eg pdf)</t>
  </si>
  <si>
    <t>n/a</t>
  </si>
  <si>
    <t>[Note: Graph date axis may need manual adjustment by one quarter due to data timing]</t>
  </si>
  <si>
    <t>Full series converted to $Sept 2016 from quarterly CPI</t>
  </si>
  <si>
    <t>Full series converted to $June 2016 from quarterly CPI</t>
  </si>
  <si>
    <t>Full series converted to $March 2016 from quarterly CPI</t>
  </si>
  <si>
    <t>Note: House sales data obtained from third party; for internal use only; can only be re-published as image (eg pdf)</t>
  </si>
  <si>
    <t>Note: Confidence data obtained from third party; for internal use only; can only be re-published as image (eg pdf)</t>
  </si>
  <si>
    <t>Note: confidence data obtained from third party; for internal use only; can only be re-published as image (eg pdf)</t>
  </si>
  <si>
    <t>Note: house sales data obtained from third party; for internal use only; can only be re-published as image (eg pdf)</t>
  </si>
  <si>
    <t>NOTE: rebased by Stats NZ in August 2016 for March 2016 and earlier, no effect on total employed backdata</t>
  </si>
  <si>
    <t>Stats NZ August 2016: “The change in [un/]employment this quarter [June 2016] is influenced by both changes to the survey and by real increases in the number of people employed"</t>
  </si>
  <si>
    <t>Data delayed by earthquake 14/11/2016 damage to Stats NZ HQ!</t>
  </si>
  <si>
    <t>Total (Ordinary Time + Overtime) Weekly</t>
  </si>
  <si>
    <t>Full series converted to revised $Sept 2016 from revised quarterly CPI</t>
  </si>
  <si>
    <t>NOTE: rebased by Stats NZ for March 2016 and earlier, youth data not yet finalised</t>
  </si>
  <si>
    <t>RONZ added 29/11 (previously just had Auckland, from 2/11/2016)</t>
  </si>
  <si>
    <t xml:space="preserve">Retail sales (nominal, growth) vs. consumer confidence </t>
  </si>
  <si>
    <t>Real GDP Growth:</t>
  </si>
  <si>
    <t>Annual average percent change</t>
  </si>
  <si>
    <t>Auckland versus Rest of NZ</t>
  </si>
  <si>
    <t>Latest four quarters, compared to four quarters a year earlier</t>
  </si>
  <si>
    <t xml:space="preserve"> Quarterly moving annual average of</t>
  </si>
  <si>
    <t>Real retail sales:</t>
  </si>
  <si>
    <t>Real GDP in $2010</t>
  </si>
  <si>
    <t>Moving annual total</t>
  </si>
  <si>
    <t>Monthly moving annual total of</t>
  </si>
  <si>
    <t>Latest 12 months total</t>
  </si>
  <si>
    <t>Tourism - guest nights</t>
  </si>
  <si>
    <t xml:space="preserve"> such as hotels, motels, backpacker hostels, or holiday parks</t>
  </si>
  <si>
    <t>Guest nights of International and domestic tourists staying in short-term commercial accommodation,</t>
  </si>
  <si>
    <t>House sales</t>
  </si>
  <si>
    <t>Left Hand Side axis:</t>
  </si>
  <si>
    <t>Auckland region prices vs Auckland region number of sales</t>
  </si>
  <si>
    <t>That month only, not annual</t>
  </si>
  <si>
    <t>Median not average</t>
  </si>
  <si>
    <t>Covers only "houses" that actually sold</t>
  </si>
  <si>
    <t>Actual sale price, not list price</t>
  </si>
  <si>
    <t>Includes all dwellings eg flats, not just free-standing houses</t>
  </si>
  <si>
    <t>Excludes sales of undeveloped land</t>
  </si>
  <si>
    <t>Right Hand Side axis:</t>
  </si>
  <si>
    <t>Number of "houses" (dwellings) sold</t>
  </si>
  <si>
    <t>NOTE: Data remains property of 3rd party supplier (REINZ)</t>
  </si>
  <si>
    <t>May not be directly published or reproduced except as image eg pdf</t>
  </si>
  <si>
    <t>Real $, from nominal sales, each month inflated to latest quarter $ using quarterly CPI</t>
  </si>
  <si>
    <t>New building consents</t>
  </si>
  <si>
    <t>moving annual total</t>
  </si>
  <si>
    <t>Number of dwellings consented</t>
  </si>
  <si>
    <t>New projects only, excludes alterations</t>
  </si>
  <si>
    <t>Takes no account of whether a previous building was demolished there</t>
  </si>
  <si>
    <t>Auckland dwelling consents vs Auckland non-residential consents</t>
  </si>
  <si>
    <t>Real $, from nominal values, each month inflated to latest quarter $ using quarterly CPI</t>
  </si>
  <si>
    <t>Real $, from nominal retail sales, each quarter inflated to latest quarter$ using quarterly CPI</t>
  </si>
  <si>
    <t>A building with 1 consent for 12 apartments counts as 12</t>
  </si>
  <si>
    <t>Employment and unemployment</t>
  </si>
  <si>
    <t>Auckland employment growth vs Auckland unemployment rate</t>
  </si>
  <si>
    <t>Subject to HLFS survey error margins</t>
  </si>
  <si>
    <t>rebased August 2016 by Stats NZ for March 2016 and earlier, no effect on total employed backdata</t>
  </si>
  <si>
    <t>Quarterly moving annual change</t>
  </si>
  <si>
    <t>latest quarter, compared to same quarter a year earlier</t>
  </si>
  <si>
    <t>Number of people employed</t>
  </si>
  <si>
    <t>full plus part time</t>
  </si>
  <si>
    <t>1 or more hours a week</t>
  </si>
  <si>
    <t>self-defined in HLFS</t>
  </si>
  <si>
    <t>Bar graph (LHS)</t>
  </si>
  <si>
    <t>Line graph (LHS also)</t>
  </si>
  <si>
    <t>quarterly rate</t>
  </si>
  <si>
    <t>(NOT annual average percent change of year vs previous year)</t>
  </si>
  <si>
    <t>(NOT moving annual average)</t>
  </si>
  <si>
    <t>all people 15 and over - includes school pupils 15+ and people over 65</t>
  </si>
  <si>
    <t>rebased by Stats NZ in March 2015 for Dec 2014 and earlier to match 2013 census</t>
  </si>
  <si>
    <t>searching only by looking at online ads now counts as NILF not unemployed</t>
  </si>
  <si>
    <t>unemployed / unemployed + employed</t>
  </si>
  <si>
    <t>proportion of workforce that is unemployed (actively seeking employment)</t>
  </si>
  <si>
    <t>Includes youth in education but actively seeking employment</t>
  </si>
  <si>
    <t>includes 65+ but actively seeking employment</t>
  </si>
  <si>
    <t>excludes underemployed eg part time and seeking more or better work</t>
  </si>
  <si>
    <t>influenced by both changes to the survey and by real increases in the number of people employed"</t>
  </si>
  <si>
    <t>Confidence indicators</t>
  </si>
  <si>
    <t>Auckland consumer confidence vs Auckland business confidence</t>
  </si>
  <si>
    <t>Westpac McDermott Miller CCCI, vs QSBO business confidence</t>
  </si>
  <si>
    <t>quarterly levels (NOT annual averages or changes)</t>
  </si>
  <si>
    <t>Auackland annual employment growth</t>
  </si>
  <si>
    <t>Auckland unemployment rate</t>
  </si>
  <si>
    <t>Auckland dwelling consents</t>
  </si>
  <si>
    <t>Auckland real value of non-residential consents</t>
  </si>
  <si>
    <t>Auckland real monthly median sale price</t>
  </si>
  <si>
    <t>Auckland number of sales</t>
  </si>
  <si>
    <t>Auckland consumer confidence</t>
  </si>
  <si>
    <t>Regional consumer confidence, Auckland region</t>
  </si>
  <si>
    <t>Quarterly level from index (NOT annual average)</t>
  </si>
  <si>
    <t>Auckland business confidence</t>
  </si>
  <si>
    <t>Quarterly net percentage (NOT annual average)</t>
  </si>
  <si>
    <t>NOTE: all data NOT seasonally adjusted</t>
  </si>
  <si>
    <t>% of businesses expecting an improvement minus % expecting worsening</t>
  </si>
  <si>
    <t>of general business situation over the next 3 months</t>
  </si>
  <si>
    <t>Full series converted to $Sept 2016 from CGPI</t>
  </si>
  <si>
    <t>2016Q3</t>
  </si>
  <si>
    <t>Note: latest confidence WMMCCI  always needs adding to Retail(2) tab</t>
  </si>
  <si>
    <t>consumer confidence (RHS)</t>
  </si>
  <si>
    <t>Retail growth is (Q vs 4Q ago)</t>
  </si>
  <si>
    <t>Full series converted to $Dec 2016 from quarterly CPI</t>
  </si>
  <si>
    <t>Full series converted to $Dec 2016 from CGPI</t>
  </si>
  <si>
    <t>Full series converted to $Dec 2016 from CGPI (not CPI)</t>
  </si>
  <si>
    <t>2016Q4</t>
  </si>
  <si>
    <t>Source: Statistics NZ, retail sales (quarterly), and SNZ CPI (quarterly)</t>
  </si>
  <si>
    <t>Source: Statistics NZ Accommodation Survey (monthly)</t>
  </si>
  <si>
    <t>Source: Statistics NZ, building consents (monthly), and SNZ CPI (quarterly)</t>
  </si>
  <si>
    <t>Source: Statistics NZ, Household Labour Force Survey (quarterly)</t>
  </si>
  <si>
    <t>Source: Westpac McDermott Miller, Regional CCI (quarterly)</t>
  </si>
  <si>
    <t>Source: New Zealand Insitute of Economic Research, Quarterly Survey of Business Opinion (quarterly)</t>
  </si>
  <si>
    <t>Note earliest data is y/e Sept 2008</t>
  </si>
  <si>
    <t>Ease of finding skilled labour</t>
  </si>
  <si>
    <t>In March 2017 Stats NZ revised September 2016 result (affected annual totals to December 2016)</t>
  </si>
  <si>
    <t>Data back on schedule - so pdf number skips from December (unrevised) to February</t>
  </si>
  <si>
    <t>March 2017 CGPI not due till 20/5/2017</t>
  </si>
  <si>
    <t>Full series converted to $Mar 2017 from quarterly CPI</t>
  </si>
  <si>
    <t>Rest of NZ may include a few "area unknown or not stated"</t>
  </si>
  <si>
    <t>Note: Auckland data is now Auckland region same as Stats NZ; all backdata (to March 2017) revised by REINZ in May 2017.</t>
  </si>
  <si>
    <t>Note: Auckland data is now Auckland region same as Stats NZ; all backdata (to March 2017) revised by REINZ in May 2017; Rest of NZ added.</t>
  </si>
  <si>
    <t>see graph above/right</t>
  </si>
  <si>
    <t>RONZ corrected 8/5/2017</t>
  </si>
  <si>
    <t>RONZ Dec 2016 corrected 8/5/2017</t>
  </si>
  <si>
    <t>Full series converted to $March 2017 from CGPI (not CPI)</t>
  </si>
  <si>
    <t>2017Q1</t>
  </si>
  <si>
    <t>Access to new quarterly GDP data cancelled May 2017 (after March data)</t>
  </si>
  <si>
    <t>Revised by REINZ 15/6/2017</t>
  </si>
  <si>
    <t>Note each month REINZ revise previous month's sales data</t>
  </si>
  <si>
    <t>Note each month REINZ revise previous months' sales</t>
  </si>
  <si>
    <t>Full series converted to $June 2017 from quarterly CPI</t>
  </si>
  <si>
    <t>Source: Statistics New Zealand, Retail Trade Survey, deflated by CPI for each quarter</t>
  </si>
  <si>
    <t>4q vs 4q  a year earlier, deflated by CPI for each quarter</t>
  </si>
  <si>
    <t>NOTE: Youth unemployment differs from youth NEET; unemployed includes studying; NEET includes NILF.</t>
  </si>
  <si>
    <t>NOTE: backdata to March 2016 rebased by Stats NZ in August 2016; uploaded here 21/8/2017</t>
  </si>
  <si>
    <t>NOTE: rebased by Stats NZ for March 2016 and earlier, youth data not yet uploaded here</t>
  </si>
  <si>
    <t>Note each month REINZ revise previous month and year-ago's data</t>
  </si>
  <si>
    <t>NOT annualised or seasonally adjusted</t>
  </si>
  <si>
    <t>NOTE: rebased August 2016 by Stats NZ for March 2016 and earlier, no effect on total employed backdata BUT June 2016 onwards uses slightly different questions</t>
  </si>
  <si>
    <t>"some people have [June 2016 onwards] been identified as self-employed (without employees) who were previously counted in the not in the labour force category.</t>
  </si>
  <si>
    <t>http://www.stats.govt.nz/browse_for_stats/income-and-work/employment_and_unemployment/LabourMarketStatistics_HOTPJun16qtr-incl-HLFS/Commentary.aspx#understanding</t>
  </si>
  <si>
    <t>Full series converted to $June 2017 from CGPI (not CPI)</t>
  </si>
  <si>
    <t>Full series converted to $March 2017 from CGPI</t>
  </si>
  <si>
    <t>2017Q2</t>
  </si>
  <si>
    <t>4Q vs 4Q a year ago</t>
  </si>
  <si>
    <t>NOT Q vs 4Q ago</t>
  </si>
  <si>
    <t>Backdata March 2016 to March 2017 revised September 2017</t>
  </si>
  <si>
    <t>Full series converted to $Sept 2017 from quarterly CPI</t>
  </si>
  <si>
    <t>Note each month REINZ revise previous month and year's sales</t>
  </si>
  <si>
    <t>Per FTE</t>
  </si>
  <si>
    <t>Backdata Dec 2015 to June 2017 revised by Infometrics November 2017</t>
  </si>
  <si>
    <t>NOTE: In Nov 2017 SNZ switched to SAFC and backdated 2011 Q2 to 2017 Q2; the old basis omits approx 1% of sales</t>
  </si>
  <si>
    <t>NOTE: Retail: In Nov 2017 SNZ switched to SAFC and backdated 2011 Q2 to 2017 Q2; the old basis omits approx 1% of sales</t>
  </si>
  <si>
    <t>Full series converted to $Sept 2017 from CGPI (not CPI)</t>
  </si>
  <si>
    <t>2017Q3</t>
  </si>
  <si>
    <t>Full series converted to $Dec 2017 from quarterly CPI</t>
  </si>
  <si>
    <t>Note: Auckland data is now Auckland region same as Stats NZ; all backdata (2001 to March 2017) revised by REINZ in May 2017.</t>
  </si>
  <si>
    <t>recent data is subject to revision by REINZ</t>
  </si>
  <si>
    <t>Note: monthly median sale price of dwellings sold by REINZ members</t>
  </si>
  <si>
    <t>Note: Auckland data is now Auckland region same as Stats NZ; all backdata (2001 to March 2017) revised by REINZ in May 2017; Rest of NZ added.</t>
  </si>
  <si>
    <t>Full backdata converted to $Dec 2017 from CGPI (not CPI)</t>
  </si>
  <si>
    <t>2017Q4</t>
  </si>
  <si>
    <t>Source: Real Estate Institute of NZ (monthly), and SNZ CPI (quarterly)</t>
  </si>
  <si>
    <t>Recent quarters subject to revision</t>
  </si>
  <si>
    <t>Full series converted to $Mar 2018 from quarterly CPI</t>
  </si>
  <si>
    <t>Below is alternate version of graph</t>
  </si>
  <si>
    <t>Above is graph for word doc</t>
  </si>
  <si>
    <t>Full backdata converted to $Mar 2018 from CGPI (not CPI)</t>
  </si>
  <si>
    <t>2018Q1</t>
  </si>
  <si>
    <t>Dwellings consented (LHS)</t>
  </si>
  <si>
    <t>Ease of finding skilled labour:</t>
  </si>
  <si>
    <t>All backdata to Dec 2017 revised by Infometrics in May 2018</t>
  </si>
  <si>
    <t>NOTE: Graph needs manual updating despite auto-date-axis</t>
  </si>
  <si>
    <t>reset range to sept 2008</t>
  </si>
  <si>
    <t>Full backdata converted to $June 2018 from CGPI (not CPI)</t>
  </si>
  <si>
    <t>2018Q2</t>
  </si>
  <si>
    <t>Full series converted to $June 2018 from quarterly CPI</t>
  </si>
  <si>
    <t>Full series converted to $Sept 2018 from quarterly CPI</t>
  </si>
  <si>
    <t>Population index</t>
  </si>
  <si>
    <t>Employment index</t>
  </si>
  <si>
    <t>????</t>
  </si>
  <si>
    <t>From 1/11/2018 Stats NZ stopped collecting arrival/departure cards</t>
  </si>
  <si>
    <t>from Dec 2018 graphs 12 years not 10</t>
  </si>
  <si>
    <t>Source: Infometrics, regional economic profile - quarterly</t>
  </si>
  <si>
    <t>Access to new quarterly GDP data resumed mid 2018</t>
  </si>
  <si>
    <t>Full backdata converted to $Sept 2018 from CGPI (not CPI)</t>
  </si>
  <si>
    <t>2018Q3</t>
  </si>
  <si>
    <t>from Dec 2018 update, graphs 12 years not 10</t>
  </si>
  <si>
    <t>Full series converted to $Dec 2018 from quarterly CPI</t>
  </si>
  <si>
    <t>from Dec 2018, graphs 12 years not 10</t>
  </si>
  <si>
    <t>Moderate changes to 2016/2017/2018 backdata on 28/2/2019</t>
  </si>
  <si>
    <t>Full backdata converted to $Dec 2018 from CGPI (not CPI)</t>
  </si>
  <si>
    <t>Deflated to todays dollars using quarterly CGPI not CPI</t>
  </si>
  <si>
    <t>Full backdata converted to $Dec 2018 from quarterly CGPI (not CPI)</t>
  </si>
  <si>
    <t>2018Q4</t>
  </si>
  <si>
    <t>Projects consented - not necessarily commenced or completed</t>
  </si>
  <si>
    <t>Full series converted to $March 2019 from quarterly CPI</t>
  </si>
  <si>
    <t>Auckland versus Rest of NZ (both excluding non-retail activity)</t>
  </si>
  <si>
    <t>Full backdata converted to $March 2019 from CGPI (not CPI)</t>
  </si>
  <si>
    <t>Full backdata converted to $March 2019 from quarterly CGPI (not CPI)</t>
  </si>
  <si>
    <t>2019Q1</t>
  </si>
  <si>
    <t>Minor changes to 2018 backdata on 10/6/2019</t>
  </si>
  <si>
    <t>Source: Ministry of Business, Innovation and Employment, Regional Rental Prices</t>
  </si>
  <si>
    <t>Monthly Average Weekly Private Rent (Real): Auckland and Rest of NZ</t>
  </si>
  <si>
    <t>Average not median or geometric mean</t>
  </si>
  <si>
    <t>Latest month, Monthly not annual</t>
  </si>
  <si>
    <t>Real $, from nominal rents, each month inflated to latest quarter $ using quarterly CPI</t>
  </si>
  <si>
    <t>Monthly average price of weekly rent</t>
  </si>
  <si>
    <t>All backdata subject to minor revision</t>
  </si>
  <si>
    <t>Real weekly rent:</t>
  </si>
  <si>
    <t>Full series converted to $June 2019 from quarterly CPI</t>
  </si>
  <si>
    <t>and Statistics NZ, CPI (quarterly)</t>
  </si>
  <si>
    <t>Private rental agreement bonds lodged that month</t>
  </si>
  <si>
    <t>Note: August 2018 onwards Number sold axis rebased to 40,000 (was 50,000)</t>
  </si>
  <si>
    <t>retail sales growth % (LHS)</t>
  </si>
  <si>
    <t>consumer conf pp change</t>
  </si>
  <si>
    <t>Note: simple average of quarterly rates</t>
  </si>
  <si>
    <t>Annual 15-19</t>
  </si>
  <si>
    <t>Annual 20-24</t>
  </si>
  <si>
    <t>NOTE: May and June 2019 data revised 30/8/19</t>
  </si>
  <si>
    <t>2019Q2</t>
  </si>
  <si>
    <t>Full backdata converted to $June 2019 from quarterly CGPI (not CPI)</t>
  </si>
  <si>
    <t>Rent series added 14/6/2019 to Updates and keycharts</t>
  </si>
  <si>
    <t>Full series converted to $September 2019 from quarterly CPI</t>
  </si>
  <si>
    <t>but neither is consistent with 2014-2017 backdata;</t>
  </si>
  <si>
    <r>
      <rPr>
        <b/>
        <i/>
        <sz val="11"/>
        <color rgb="FFFF0000"/>
        <rFont val="Calibri"/>
        <family val="2"/>
        <scheme val="minor"/>
      </rPr>
      <t>Nominal</t>
    </r>
    <r>
      <rPr>
        <b/>
        <i/>
        <sz val="11"/>
        <color theme="1"/>
        <rFont val="Calibri"/>
        <family val="2"/>
        <scheme val="minor"/>
      </rPr>
      <t xml:space="preserve"> retail sales (quarterly), annual percent change and consumer confidence</t>
    </r>
  </si>
  <si>
    <t>Retail due</t>
  </si>
  <si>
    <t>WMM CCI due</t>
  </si>
  <si>
    <t>NOTE: 2013-2019Q2 rebased October 2019 by Stats NZ to match revised population estimates; another due April 2020</t>
  </si>
  <si>
    <t>NOTE: RONZ 2013-2019Q2 rebased November 2019 to match Stats NZ revised population estimates; another due April 2020</t>
  </si>
  <si>
    <t>MEDIAN</t>
  </si>
  <si>
    <t>2019Q3</t>
  </si>
  <si>
    <t>Full backdata converted to $Sept 2019 from quarterly CGPI (not CPI)</t>
  </si>
  <si>
    <t>The accommodation survey is no longer produced by Stats NZ. The last results published were for the September 2019 month.</t>
  </si>
  <si>
    <t>Full series converted to $December 2019 from quarterly CPI</t>
  </si>
  <si>
    <t>NOTE: 2014Q1-2019Q3 re-rebased February 2020 by Stats NZ to match revised population estimates; another due April 2020</t>
  </si>
  <si>
    <t>Note each month REINZ revise previous month's and year-ago's data</t>
  </si>
  <si>
    <t>Full backdata converted to $Dec 2019 from quarterly CGPI (not CPI)</t>
  </si>
  <si>
    <t>2019Q4</t>
  </si>
  <si>
    <t>million</t>
  </si>
  <si>
    <t>2/4/20 graph adjusted</t>
  </si>
  <si>
    <t>Full series converted to $March 2020 from quarterly CPI</t>
  </si>
  <si>
    <t>3/5/20 graph adjusted</t>
  </si>
  <si>
    <t>Auckland domestic versus Auckland international</t>
  </si>
  <si>
    <t>Note: not available after September 2019</t>
  </si>
  <si>
    <t>Full backdata converted to $March 2020 from quarterly CGPI (not CPI)</t>
  </si>
  <si>
    <t>March 2020 data not available until after 2/5/20 deadline</t>
  </si>
  <si>
    <t>2020Q1</t>
  </si>
  <si>
    <t>Source: Marketview-Paymark, from Ministry of Business, Innovation and Employment, COVID19 Response card spend</t>
  </si>
  <si>
    <t>https://mbienz.shinyapps.io/card_spend_covid19/</t>
  </si>
  <si>
    <t>NZ Domestic</t>
  </si>
  <si>
    <t>NZ International</t>
  </si>
  <si>
    <t>EFTPOS spend (Paymark; excl online)</t>
  </si>
  <si>
    <t>EFTPOS series added 29/6/2020 to Updates and keycharts</t>
  </si>
  <si>
    <t>CAVEATS AND DEFINITIONS</t>
  </si>
  <si>
    <t>This 70% is not evenly distributed. Some regions in New Zealand may be more or less represented in the data</t>
  </si>
  <si>
    <t>The Paymark data only includes consumer spending payments through EFTPOS machines (mainly in bricks-and-mortar businesses) and for the most part excludes online spending.</t>
  </si>
  <si>
    <t>Excludes cash, direct online, and Payments via alternative payment networks, such as Verifone, Paypal, AliPay, WeChatPay and ApplePay</t>
  </si>
  <si>
    <t>Total spend:the sum of domestic and international spend</t>
  </si>
  <si>
    <t>International spend:purchases made in New Zealand using cards from overseas financial institutions</t>
  </si>
  <si>
    <t>Domestic spend:purchases made in New Zealand using cards from New Zealand financial institutions (e.g. ASB, BNZ and KiwiBank);</t>
  </si>
  <si>
    <t xml:space="preserve">Some spending are centralised, so they are processed at a centralised source, meaning their activity cannot be attributed directly to a region. </t>
  </si>
  <si>
    <t xml:space="preserve">An example of this is the Blue Bubble taxis, who have arms in most regions of New Zealand, but spending is identified as being in Auckland. </t>
  </si>
  <si>
    <t>Consumer Spending [Marketview-Paymark]</t>
  </si>
  <si>
    <r>
      <t xml:space="preserve">This means that the data potentially </t>
    </r>
    <r>
      <rPr>
        <b/>
        <sz val="11"/>
        <color rgb="FFFF0000"/>
        <rFont val="Calibri"/>
        <family val="2"/>
      </rPr>
      <t>may be over-representing large metro areas [eg Auckland]</t>
    </r>
    <r>
      <rPr>
        <sz val="11"/>
        <rFont val="Calibri"/>
        <family val="2"/>
      </rPr>
      <t>, and under-representing the regions</t>
    </r>
  </si>
  <si>
    <r>
      <t xml:space="preserve">data presented comes </t>
    </r>
    <r>
      <rPr>
        <b/>
        <i/>
        <sz val="11"/>
        <color rgb="FFFF0000"/>
        <rFont val="Calibri"/>
        <family val="2"/>
      </rPr>
      <t>from Paymark’s network which covers more than 70% of the EFTPOS transactions</t>
    </r>
    <r>
      <rPr>
        <sz val="11"/>
        <rFont val="Calibri"/>
        <family val="2"/>
      </rPr>
      <t xml:space="preserve"> around the country and provides a good snapshot of spending patterns in New Zealand. </t>
    </r>
  </si>
  <si>
    <r>
      <t xml:space="preserve">If there has been a significant </t>
    </r>
    <r>
      <rPr>
        <b/>
        <i/>
        <sz val="11"/>
        <color rgb="FFFF0000"/>
        <rFont val="Calibri"/>
        <family val="2"/>
        <scheme val="minor"/>
      </rPr>
      <t>shift towards online payments, then this will not show up</t>
    </r>
    <r>
      <rPr>
        <sz val="11"/>
        <color theme="1"/>
        <rFont val="Calibri"/>
        <family val="2"/>
        <scheme val="minor"/>
      </rPr>
      <t xml:space="preserve"> in the Paymark figures.</t>
    </r>
  </si>
  <si>
    <r>
      <rPr>
        <b/>
        <i/>
        <sz val="11"/>
        <color rgb="FFFF0000"/>
        <rFont val="Calibri"/>
        <family val="2"/>
        <scheme val="minor"/>
      </rPr>
      <t>Some major businesses, such as Countdown, are not included</t>
    </r>
    <r>
      <rPr>
        <sz val="11"/>
        <color theme="1"/>
        <rFont val="Calibri"/>
        <family val="2"/>
        <scheme val="minor"/>
      </rPr>
      <t xml:space="preserve"> in the data as they are processed through a </t>
    </r>
    <r>
      <rPr>
        <b/>
        <i/>
        <sz val="11"/>
        <color rgb="FFFF0000"/>
        <rFont val="Calibri"/>
        <family val="2"/>
        <scheme val="minor"/>
      </rPr>
      <t>different payments provider</t>
    </r>
    <r>
      <rPr>
        <sz val="11"/>
        <color theme="1"/>
        <rFont val="Calibri"/>
        <family val="2"/>
        <scheme val="minor"/>
      </rPr>
      <t>, Verifone</t>
    </r>
  </si>
  <si>
    <t>Auckland spend:  total  purchases made in Auckland, ie the sum of purchases using cards from New Zealand plus overseas financial institutions</t>
  </si>
  <si>
    <t>Auckland versus New Zealand</t>
  </si>
  <si>
    <t>see below for explanations</t>
  </si>
  <si>
    <t>Full series converted to $June 2020 from quarterly CPI</t>
  </si>
  <si>
    <t>Consumer Spending [Marketview-Paymark] - via MBIE website</t>
  </si>
  <si>
    <t>NOTE: 2018Q1-2020Q1 re-re-re-rebased August 2020 by Stats NZ to match revised population estimates;</t>
  </si>
  <si>
    <t>Full backdata converted to $June 2020 from quarterly CGPI (not CPI)</t>
  </si>
  <si>
    <r>
      <t>Source: Statistics New Zealand, Subregional population estimates (</t>
    </r>
    <r>
      <rPr>
        <b/>
        <sz val="11"/>
        <color rgb="FFFF0000"/>
        <rFont val="Calibri"/>
        <family val="2"/>
        <scheme val="minor"/>
      </rPr>
      <t>as at June</t>
    </r>
    <r>
      <rPr>
        <b/>
        <sz val="11"/>
        <color theme="1"/>
        <rFont val="Calibri"/>
        <family val="2"/>
        <scheme val="minor"/>
      </rPr>
      <t>)</t>
    </r>
  </si>
  <si>
    <t>2020Q2</t>
  </si>
  <si>
    <t>Note: on 22/10/2020 Stats NZ published estimates for 2020</t>
  </si>
  <si>
    <t>https://www.stats.govt.nz/methods/summary-of-changes-to-subnational-population-estimates-at-30-june-2019-provisional</t>
  </si>
  <si>
    <t>Note: on 23/9/2020 Stats NZ revised national and subnational population estimates for 2013–2020 to match 2018 census.</t>
  </si>
  <si>
    <t>NOTE: on 22/10/2019, 2018 population was revised  and 2019 population released,</t>
  </si>
  <si>
    <t>On 22/10/2019 Stats NZ semi-revised June18 but not 2014-2017;</t>
  </si>
  <si>
    <t>therefore 2014-2017 outdated and not compatible with the rest</t>
  </si>
  <si>
    <t>https://www.stats.govt.nz/news/net-migration-remains-around-50000</t>
  </si>
  <si>
    <t>In March 2020 [delayed to 22/10/20] the 2014-2019 backdata will be re-revised to match 2018 census.</t>
  </si>
  <si>
    <t>Full series converted to $September 2020 from quarterly CPI</t>
  </si>
  <si>
    <t>NOTE: 2013-2020 re-re-re-rebased October 2020 by Stats NZ to match re-revised population estimates;</t>
  </si>
  <si>
    <t>NOTE: RONZ 2013-2020 rebased October 2020 to match Stats NZ re-revised population estimates</t>
  </si>
  <si>
    <t>Full backdata converted to $September 2020 from quarterly CGPI (not CPI)</t>
  </si>
  <si>
    <t>2020Q3</t>
  </si>
  <si>
    <t>[updated Thursdays]</t>
  </si>
  <si>
    <t>Full series converted to $December 2020 from quarterly CPI</t>
  </si>
  <si>
    <t>OLDAuckland</t>
  </si>
  <si>
    <t>2020q3</t>
  </si>
  <si>
    <t>2020q4</t>
  </si>
  <si>
    <t>dates need hand typing and copy format, to maintain formatting</t>
  </si>
  <si>
    <t>Previous quarters' data subject to revision</t>
  </si>
  <si>
    <t>In December 2020 MBIE revised all backdata to match 2018 SA2s</t>
  </si>
  <si>
    <t>Affects March 2021 update onwards</t>
  </si>
  <si>
    <t>2020Q4</t>
  </si>
  <si>
    <t>Full backdata converted to $December 2020 from quarterly CGPI (not CPI)</t>
  </si>
  <si>
    <t>Real wage growth is net of inflation but is per week not per hour worked</t>
  </si>
  <si>
    <t>The accommodation survey is no longer produced by Stats NZ. Last results: September 2019</t>
  </si>
  <si>
    <t>Auckland Domestic</t>
  </si>
  <si>
    <t>Auckland International</t>
  </si>
  <si>
    <t>see graphs above and above-right</t>
  </si>
  <si>
    <t>Full series converted to $March 2021 from quarterly CPI</t>
  </si>
  <si>
    <t>Full backdata converted to $March 2021 from quarterly CGPI (not CPI)</t>
  </si>
  <si>
    <t>2021Q1</t>
  </si>
  <si>
    <t>Note 20/5/2021 Merchant list update Total spending between 2019 and 2021 has been revised upwards modestly by this change</t>
  </si>
  <si>
    <t>Note 20/5/2021 Location revisions: Spending from [some]  cards has been reclassified from unknown international spending to domestic spending.</t>
  </si>
  <si>
    <t>International is overseas cards spending in AKL or NZ (excludes online)</t>
  </si>
  <si>
    <t>Downloaded 20/6/2020 onwards</t>
  </si>
  <si>
    <t>NOTE: QES and QEX replaced by QEM 2021Q1 onwards; backdata only to 2019</t>
  </si>
  <si>
    <t>Pending - see note below</t>
  </si>
  <si>
    <t>MBIE revise slightly all backdata each month</t>
  </si>
  <si>
    <t>In July 2021, MBIE switched to 2-month arrears not 1 month</t>
  </si>
  <si>
    <t>Full series converted to $June 2021 from quarterly CPI</t>
  </si>
  <si>
    <t>NOTE: Recent quarters revised by Stats NZ to match ongoing updates to population estimates;</t>
  </si>
  <si>
    <t>Full backdata converted to $June 2021 from quarterly CGPI (not CPI)</t>
  </si>
  <si>
    <t>2021Q2</t>
  </si>
  <si>
    <t>Updates and keycharts</t>
  </si>
  <si>
    <t>RONZ</t>
  </si>
  <si>
    <t>vsM-12:AKL</t>
  </si>
  <si>
    <t>apc 5yr</t>
  </si>
  <si>
    <t>Recent years' population revised annually (usually minor) back to latest census</t>
  </si>
  <si>
    <t>Full series converted to $Sept 2021 from quarterly CPI</t>
  </si>
  <si>
    <t>Note: Annual is simple average of quarterly rates</t>
  </si>
  <si>
    <t>Full series converted to $September 2021 from quarterly CPI</t>
  </si>
  <si>
    <t>2021Q3</t>
  </si>
  <si>
    <t>Full backdata converted to $September 2021 from quarterly CGPI (not CPI)</t>
  </si>
  <si>
    <t>latest weeks may get revised</t>
  </si>
  <si>
    <t>Data is nominal dollars so includes effects of inflation</t>
  </si>
  <si>
    <t>vs12m ago</t>
  </si>
  <si>
    <t>WARNING - FORMULAS LOOK AT OTHER TAB</t>
  </si>
  <si>
    <t>NOTE: 8/2/21 on: time period expanded  to include 2001/2002</t>
  </si>
  <si>
    <t>Full series converted to $December 2021 from quarterly CPI</t>
  </si>
  <si>
    <t>Period is 02nd, 09th, 16th or 23rd Feb 2020 onwards</t>
  </si>
  <si>
    <t>Full backdata converted to $December 2021 from quarterly CGPI (not CPI)</t>
  </si>
  <si>
    <r>
      <t>Real value of non-residential building construction</t>
    </r>
    <r>
      <rPr>
        <b/>
        <i/>
        <u/>
        <sz val="11"/>
        <color theme="1"/>
        <rFont val="Calibri"/>
        <family val="2"/>
        <scheme val="minor"/>
      </rPr>
      <t xml:space="preserve"> </t>
    </r>
    <r>
      <rPr>
        <b/>
        <i/>
        <u/>
        <sz val="11"/>
        <color rgb="FFFF0000"/>
        <rFont val="Calibri"/>
        <family val="2"/>
        <scheme val="minor"/>
      </rPr>
      <t>consented</t>
    </r>
    <r>
      <rPr>
        <b/>
        <sz val="11"/>
        <color theme="1"/>
        <rFont val="Calibri"/>
        <family val="2"/>
        <scheme val="minor"/>
      </rPr>
      <t>: Auckland, Canterbury and Rest of New Zealand, $2021m</t>
    </r>
  </si>
  <si>
    <t>Note NZ change includes effect of change in AKL share of NZ sales!</t>
  </si>
  <si>
    <t>2021Q4</t>
  </si>
  <si>
    <t>Axes extended and gridlines adjusted</t>
  </si>
  <si>
    <r>
      <t xml:space="preserve">Weekly consumer spend percentage change vs </t>
    </r>
    <r>
      <rPr>
        <b/>
        <i/>
        <u/>
        <sz val="11"/>
        <color rgb="FFFF0000"/>
        <rFont val="Calibri"/>
        <family val="2"/>
        <scheme val="minor"/>
      </rPr>
      <t>same period in 2019</t>
    </r>
    <r>
      <rPr>
        <b/>
        <sz val="11"/>
        <color theme="1"/>
        <rFont val="Calibri"/>
        <family val="2"/>
        <scheme val="minor"/>
      </rPr>
      <t xml:space="preserve"> (NOTE: </t>
    </r>
    <r>
      <rPr>
        <b/>
        <i/>
        <sz val="11"/>
        <color rgb="FFFF0000"/>
        <rFont val="Calibri"/>
        <family val="2"/>
        <scheme val="minor"/>
      </rPr>
      <t>Nominal not Real $</t>
    </r>
    <r>
      <rPr>
        <b/>
        <sz val="11"/>
        <color theme="1"/>
        <rFont val="Calibri"/>
        <family val="2"/>
        <scheme val="minor"/>
      </rPr>
      <t>): Auckland and Total NZ (including Auckland</t>
    </r>
  </si>
  <si>
    <t xml:space="preserve">Note 1/4/22: Changes are now calculated by </t>
  </si>
  <si>
    <t>comparing current spending to the same period in 2019;</t>
  </si>
  <si>
    <t>the previous method compared spending to the same period 2 years prior;</t>
  </si>
  <si>
    <t>all backdata has been revised accordingly.</t>
  </si>
  <si>
    <r>
      <t xml:space="preserve">% change weekly total vs </t>
    </r>
    <r>
      <rPr>
        <b/>
        <i/>
        <sz val="11"/>
        <color rgb="FFFF0000"/>
        <rFont val="Calibri"/>
        <family val="2"/>
        <scheme val="minor"/>
      </rPr>
      <t>same week in 2019</t>
    </r>
  </si>
  <si>
    <t>From April 2022 onwards, comparator (including backdata) is 2019, not "two years ago" (which is now affected by Covid)</t>
  </si>
  <si>
    <r>
      <t xml:space="preserve">Data presented comes </t>
    </r>
    <r>
      <rPr>
        <b/>
        <i/>
        <sz val="11"/>
        <color rgb="FFFF0000"/>
        <rFont val="Calibri"/>
        <family val="2"/>
      </rPr>
      <t>from Paymark’s network which covers more than 70% of the EFTPOS transactions</t>
    </r>
    <r>
      <rPr>
        <sz val="11"/>
        <rFont val="Calibri"/>
        <family val="2"/>
      </rPr>
      <t xml:space="preserve"> around the country and "provides a good snapshot of spending patterns in New Zealand". </t>
    </r>
  </si>
  <si>
    <t>In July 2021, MBIE switched to 2-month delay not 1 month</t>
  </si>
  <si>
    <r>
      <t>Real house prices: Auckland and New Zealand,</t>
    </r>
    <r>
      <rPr>
        <b/>
        <i/>
        <u/>
        <sz val="11"/>
        <color rgb="FFFF0000"/>
        <rFont val="Calibri"/>
        <family val="2"/>
        <scheme val="minor"/>
      </rPr>
      <t xml:space="preserve"> $Mar 2022</t>
    </r>
  </si>
  <si>
    <t>Full series converted to $March 2022 from quarterly CPI</t>
  </si>
  <si>
    <t>vs 1m ago</t>
  </si>
  <si>
    <t>($ March 2022)</t>
  </si>
  <si>
    <t>m vs m-12</t>
  </si>
  <si>
    <t>m vs m-60</t>
  </si>
  <si>
    <t>[$2022 March, million)</t>
  </si>
  <si>
    <t>Full backdata converted to $March 2022 from quarterly CGPI (not CPI)</t>
  </si>
  <si>
    <t>2022Q1</t>
  </si>
  <si>
    <t>$2022 March, million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</si>
</sst>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3" formatCode="_-* #,##0.00_-;\-* #,##0.00_-;_-* &quot;-&quot;??_-;_-@_-"/>
    <numFmt numFmtId="164" formatCode="0.0%"/>
    <numFmt numFmtId="165" formatCode="mmm"/>
    <numFmt numFmtId="166" formatCode="[$-1010409]General"/>
    <numFmt numFmtId="167" formatCode="_-* #,##0_-;\-* #,##0_-;_-* &quot;-&quot;??_-;_-@_-"/>
    <numFmt numFmtId="168" formatCode="[$-1010409]&quot;$&quot;#,##0;\(&quot;$&quot;#,##0\)"/>
    <numFmt numFmtId="169" formatCode="[$-1010409]#,##0;\-#,##0"/>
    <numFmt numFmtId="170" formatCode="[$-10409]#,##0.00000;\-#,##0.00000"/>
    <numFmt numFmtId="171" formatCode="0.0"/>
    <numFmt numFmtId="172" formatCode="#,##0.0"/>
    <numFmt numFmtId="173" formatCode="_(* #,##0.00_);_(* \(#,##0.00\);_(* &quot;-&quot;??_);_(@_)"/>
    <numFmt numFmtId="174" formatCode="[$-1010409]&quot;$&quot;#,##0.00;\(&quot;$&quot;#,##0.00\)"/>
    <numFmt numFmtId="175" formatCode="0.000%"/>
    <numFmt numFmtId="176" formatCode="mmm\-yyyy"/>
    <numFmt numFmtId="177" formatCode="0.000"/>
  </numFmts>
  <fonts count="152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10"/>
      <color theme="1"/>
      <name val="Arial"/>
      <family val="2"/>
    </font>
    <font>
      <u/>
      <sz val="10"/>
      <color indexed="12"/>
      <name val="Arial"/>
      <family val="2"/>
    </font>
    <font>
      <sz val="10"/>
      <name val="MS Sans Serif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indexed="8"/>
      <name val="Arial"/>
      <family val="2"/>
    </font>
    <font>
      <u/>
      <sz val="11"/>
      <color theme="10"/>
      <name val="Calibri"/>
      <family val="2"/>
    </font>
    <font>
      <sz val="10"/>
      <name val="Arial"/>
      <family val="2"/>
    </font>
    <font>
      <sz val="8"/>
      <name val="Arial"/>
      <family val="2"/>
    </font>
    <font>
      <sz val="10"/>
      <name val="Times New Roman"/>
      <family val="1"/>
    </font>
    <font>
      <sz val="10"/>
      <color theme="1"/>
      <name val="Arial Mäori"/>
      <family val="2"/>
    </font>
    <font>
      <b/>
      <sz val="16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name val="Arial Mäori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63"/>
      <name val="Arial"/>
      <family val="2"/>
    </font>
    <font>
      <sz val="10"/>
      <color indexed="9"/>
      <name val="Arial"/>
      <family val="2"/>
    </font>
    <font>
      <sz val="10"/>
      <color indexed="20"/>
      <name val="Arial"/>
      <family val="2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color indexed="60"/>
      <name val="Arial"/>
      <family val="2"/>
    </font>
    <font>
      <b/>
      <sz val="18"/>
      <color indexed="56"/>
      <name val="Cambria"/>
      <family val="2"/>
    </font>
    <font>
      <sz val="10"/>
      <color indexed="10"/>
      <name val="Arial"/>
      <family val="2"/>
    </font>
    <font>
      <u/>
      <sz val="10"/>
      <color theme="10"/>
      <name val="Arial Mäori"/>
      <family val="2"/>
    </font>
    <font>
      <u/>
      <sz val="10"/>
      <color theme="10"/>
      <name val="Arial"/>
      <family val="2"/>
    </font>
    <font>
      <sz val="12"/>
      <color rgb="FF336666"/>
      <name val="Verdana"/>
      <family val="2"/>
    </font>
    <font>
      <b/>
      <sz val="9"/>
      <color rgb="FF336666"/>
      <name val="Verdana"/>
      <family val="2"/>
    </font>
    <font>
      <sz val="10"/>
      <name val="Arial"/>
      <family val="2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1"/>
      <color rgb="FF006100"/>
      <name val="Arial"/>
      <family val="2"/>
    </font>
    <font>
      <sz val="11"/>
      <color rgb="FF9C0006"/>
      <name val="Arial"/>
      <family val="2"/>
    </font>
    <font>
      <sz val="11"/>
      <color rgb="FF9C6500"/>
      <name val="Arial"/>
      <family val="2"/>
    </font>
    <font>
      <sz val="11"/>
      <color rgb="FF3F3F76"/>
      <name val="Arial"/>
      <family val="2"/>
    </font>
    <font>
      <b/>
      <sz val="11"/>
      <color rgb="FF3F3F3F"/>
      <name val="Arial"/>
      <family val="2"/>
    </font>
    <font>
      <b/>
      <sz val="11"/>
      <color rgb="FFFA7D00"/>
      <name val="Arial"/>
      <family val="2"/>
    </font>
    <font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b/>
      <sz val="11"/>
      <color theme="1"/>
      <name val="Arial"/>
      <family val="2"/>
    </font>
    <font>
      <sz val="11"/>
      <color theme="0"/>
      <name val="Arial"/>
      <family val="2"/>
    </font>
    <font>
      <u/>
      <sz val="11"/>
      <color theme="10"/>
      <name val="Arial"/>
      <family val="2"/>
    </font>
    <font>
      <sz val="10"/>
      <name val="Arial"/>
      <family val="2"/>
    </font>
    <font>
      <sz val="10"/>
      <color theme="1"/>
      <name val="Optimum"/>
    </font>
    <font>
      <b/>
      <i/>
      <sz val="11"/>
      <color rgb="FFFF0000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i/>
      <u/>
      <sz val="11"/>
      <color rgb="FFFF0000"/>
      <name val="Calibri"/>
      <family val="2"/>
      <scheme val="minor"/>
    </font>
    <font>
      <b/>
      <sz val="10"/>
      <name val="Arial"/>
      <family val="2"/>
    </font>
    <font>
      <b/>
      <sz val="10"/>
      <color rgb="FF000000"/>
      <name val="Verdana"/>
      <family val="2"/>
    </font>
    <font>
      <b/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444444"/>
      <name val="Arial"/>
      <family val="2"/>
    </font>
    <font>
      <sz val="11"/>
      <color indexed="8"/>
      <name val="Arial"/>
      <family val="2"/>
    </font>
    <font>
      <b/>
      <sz val="10"/>
      <color rgb="FFFF0000"/>
      <name val="Arial"/>
      <family val="2"/>
    </font>
    <font>
      <b/>
      <i/>
      <sz val="10"/>
      <color rgb="FFFF0000"/>
      <name val="Arial"/>
      <family val="2"/>
    </font>
    <font>
      <b/>
      <sz val="11"/>
      <name val="Calibri"/>
      <family val="2"/>
    </font>
    <font>
      <sz val="11"/>
      <name val="Calibri"/>
      <family val="2"/>
    </font>
    <font>
      <b/>
      <i/>
      <sz val="11"/>
      <color rgb="FFFF0000"/>
      <name val="Calibri"/>
      <family val="2"/>
    </font>
    <font>
      <b/>
      <sz val="11"/>
      <color rgb="FFFF0000"/>
      <name val="Calibri"/>
      <family val="2"/>
    </font>
    <font>
      <sz val="18"/>
      <color theme="3"/>
      <name val="Cambria"/>
      <family val="2"/>
      <scheme val="major"/>
    </font>
    <font>
      <sz val="11"/>
      <color rgb="FF9C57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rgb="FF7030A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indexed="8"/>
      <name val="Arial Mäori"/>
      <family val="2"/>
    </font>
    <font>
      <sz val="11"/>
      <color indexed="8"/>
      <name val="Calibri"/>
      <family val="2"/>
    </font>
    <font>
      <sz val="10"/>
      <color indexed="9"/>
      <name val="Arial Mäori"/>
      <family val="2"/>
    </font>
    <font>
      <sz val="11"/>
      <color indexed="9"/>
      <name val="Calibri"/>
      <family val="2"/>
    </font>
    <font>
      <sz val="10"/>
      <color indexed="20"/>
      <name val="Arial Mäori"/>
      <family val="2"/>
    </font>
    <font>
      <sz val="11"/>
      <color indexed="20"/>
      <name val="Calibri"/>
      <family val="2"/>
    </font>
    <font>
      <b/>
      <sz val="10"/>
      <color indexed="52"/>
      <name val="Arial Mäori"/>
      <family val="2"/>
    </font>
    <font>
      <b/>
      <sz val="11"/>
      <color indexed="52"/>
      <name val="Calibri"/>
      <family val="2"/>
    </font>
    <font>
      <b/>
      <sz val="10"/>
      <color indexed="9"/>
      <name val="Arial Mäori"/>
      <family val="2"/>
    </font>
    <font>
      <b/>
      <sz val="11"/>
      <color indexed="9"/>
      <name val="Calibri"/>
      <family val="2"/>
    </font>
    <font>
      <b/>
      <sz val="11"/>
      <color indexed="12"/>
      <name val="Arial"/>
      <family val="2"/>
    </font>
    <font>
      <i/>
      <sz val="10"/>
      <color indexed="23"/>
      <name val="Arial Mäori"/>
      <family val="2"/>
    </font>
    <font>
      <i/>
      <sz val="11"/>
      <color indexed="23"/>
      <name val="Calibri"/>
      <family val="2"/>
    </font>
    <font>
      <sz val="10"/>
      <color indexed="17"/>
      <name val="Arial Mäori"/>
      <family val="2"/>
    </font>
    <font>
      <sz val="11"/>
      <color indexed="17"/>
      <name val="Calibri"/>
      <family val="2"/>
    </font>
    <font>
      <b/>
      <sz val="11"/>
      <name val="Arial Mäori"/>
      <family val="2"/>
    </font>
    <font>
      <i/>
      <sz val="11"/>
      <name val="Arial Mäori"/>
      <family val="2"/>
    </font>
    <font>
      <b/>
      <sz val="15"/>
      <color indexed="56"/>
      <name val="Arial Mäori"/>
      <family val="2"/>
    </font>
    <font>
      <b/>
      <sz val="15"/>
      <color indexed="56"/>
      <name val="Calibri"/>
      <family val="2"/>
    </font>
    <font>
      <b/>
      <sz val="13"/>
      <color indexed="56"/>
      <name val="Arial Mäori"/>
      <family val="2"/>
    </font>
    <font>
      <b/>
      <sz val="13"/>
      <color indexed="56"/>
      <name val="Calibri"/>
      <family val="2"/>
    </font>
    <font>
      <b/>
      <sz val="11"/>
      <color indexed="56"/>
      <name val="Arial Mäori"/>
      <family val="2"/>
    </font>
    <font>
      <b/>
      <sz val="11"/>
      <color indexed="56"/>
      <name val="Calibri"/>
      <family val="2"/>
    </font>
    <font>
      <sz val="10"/>
      <color indexed="62"/>
      <name val="Arial Mäori"/>
      <family val="2"/>
    </font>
    <font>
      <sz val="11"/>
      <color indexed="62"/>
      <name val="Calibri"/>
      <family val="2"/>
    </font>
    <font>
      <sz val="10"/>
      <color indexed="52"/>
      <name val="Arial Mäori"/>
      <family val="2"/>
    </font>
    <font>
      <sz val="11"/>
      <color indexed="52"/>
      <name val="Calibri"/>
      <family val="2"/>
    </font>
    <font>
      <sz val="10"/>
      <color indexed="60"/>
      <name val="Arial Mäori"/>
      <family val="2"/>
    </font>
    <font>
      <sz val="11"/>
      <color indexed="60"/>
      <name val="Calibri"/>
      <family val="2"/>
    </font>
    <font>
      <b/>
      <sz val="10"/>
      <color indexed="63"/>
      <name val="Arial Mäori"/>
      <family val="2"/>
    </font>
    <font>
      <b/>
      <sz val="11"/>
      <color indexed="63"/>
      <name val="Calibri"/>
      <family val="2"/>
    </font>
    <font>
      <sz val="10"/>
      <color rgb="FF3F3F3F"/>
      <name val="Calibri"/>
      <family val="2"/>
      <scheme val="minor"/>
    </font>
    <font>
      <sz val="10"/>
      <name val="Arial Mäori"/>
      <family val="2"/>
    </font>
    <font>
      <sz val="10"/>
      <color theme="3"/>
      <name val="Cambria"/>
      <family val="1"/>
      <scheme val="major"/>
    </font>
    <font>
      <b/>
      <sz val="10"/>
      <color indexed="8"/>
      <name val="Arial Mäori"/>
      <family val="2"/>
    </font>
    <font>
      <b/>
      <sz val="11"/>
      <color indexed="8"/>
      <name val="Calibri"/>
      <family val="2"/>
    </font>
    <font>
      <sz val="10"/>
      <color indexed="10"/>
      <name val="Arial Mäori"/>
      <family val="2"/>
    </font>
    <font>
      <sz val="11"/>
      <color indexed="10"/>
      <name val="Calibri"/>
      <family val="2"/>
    </font>
    <font>
      <sz val="10"/>
      <color rgb="FFFF0000"/>
      <name val="Calibri"/>
      <family val="2"/>
      <scheme val="minor"/>
    </font>
    <font>
      <sz val="10"/>
      <color theme="0"/>
      <name val="Arial Mäori"/>
      <family val="2"/>
    </font>
    <font>
      <sz val="10"/>
      <color rgb="FF9C0006"/>
      <name val="Arial Mäori"/>
      <family val="2"/>
    </font>
    <font>
      <b/>
      <sz val="10"/>
      <color theme="0"/>
      <name val="Arial Mäori"/>
      <family val="2"/>
    </font>
    <font>
      <i/>
      <sz val="10"/>
      <color rgb="FF7F7F7F"/>
      <name val="Arial Mäori"/>
      <family val="2"/>
    </font>
    <font>
      <sz val="10"/>
      <color rgb="FF006100"/>
      <name val="Arial Mäori"/>
      <family val="2"/>
    </font>
    <font>
      <sz val="10"/>
      <color rgb="FF3F3F76"/>
      <name val="Arial Mäori"/>
      <family val="2"/>
    </font>
    <font>
      <b/>
      <sz val="10"/>
      <color rgb="FF3F3F3F"/>
      <name val="Arial Mäori"/>
      <family val="2"/>
    </font>
    <font>
      <b/>
      <sz val="10"/>
      <color theme="1"/>
      <name val="Arial Mäori"/>
      <family val="2"/>
    </font>
    <font>
      <sz val="10"/>
      <color rgb="FFFF0000"/>
      <name val="Arial Mäori"/>
      <family val="2"/>
    </font>
    <font>
      <b/>
      <sz val="10"/>
      <color rgb="FFFA7D00"/>
      <name val="Arial Mäori"/>
      <family val="2"/>
    </font>
    <font>
      <b/>
      <sz val="15"/>
      <color theme="3"/>
      <name val="Arial Mäori"/>
      <family val="2"/>
    </font>
    <font>
      <b/>
      <sz val="13"/>
      <color theme="3"/>
      <name val="Arial Mäori"/>
      <family val="2"/>
    </font>
    <font>
      <b/>
      <sz val="11"/>
      <color theme="3"/>
      <name val="Arial Mäori"/>
      <family val="2"/>
    </font>
    <font>
      <sz val="10"/>
      <color rgb="FFFA7D00"/>
      <name val="Arial Mäori"/>
      <family val="2"/>
    </font>
    <font>
      <sz val="10"/>
      <color rgb="FF9C6500"/>
      <name val="Arial Mäori"/>
      <family val="2"/>
    </font>
  </fonts>
  <fills count="6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 style="medium">
        <color rgb="FF9ACCCB"/>
      </right>
      <top/>
      <bottom style="medium">
        <color rgb="FF9ACCCB"/>
      </bottom>
      <diagonal/>
    </border>
    <border>
      <left style="medium">
        <color rgb="FFD6E2E2"/>
      </left>
      <right style="medium">
        <color rgb="FF9ACCCB"/>
      </right>
      <top/>
      <bottom style="medium">
        <color rgb="FF9ACCCB"/>
      </bottom>
      <diagonal/>
    </border>
    <border>
      <left/>
      <right style="medium">
        <color rgb="FFD6E2E2"/>
      </right>
      <top/>
      <bottom style="medium">
        <color rgb="FF9ACCCB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1728">
    <xf numFmtId="0" fontId="0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9" fillId="0" borderId="0" applyNumberFormat="0" applyFill="0" applyBorder="0" applyAlignment="0" applyProtection="0">
      <alignment vertical="top"/>
      <protection locked="0"/>
    </xf>
    <xf numFmtId="165" fontId="1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/>
    <xf numFmtId="0" fontId="11" fillId="0" borderId="0">
      <alignment wrapText="1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2" applyNumberFormat="0" applyFill="0" applyAlignment="0" applyProtection="0"/>
    <xf numFmtId="0" fontId="15" fillId="0" borderId="3" applyNumberFormat="0" applyFill="0" applyAlignment="0" applyProtection="0"/>
    <xf numFmtId="0" fontId="16" fillId="0" borderId="4" applyNumberFormat="0" applyFill="0" applyAlignment="0" applyProtection="0"/>
    <xf numFmtId="0" fontId="16" fillId="0" borderId="0" applyNumberFormat="0" applyFill="0" applyBorder="0" applyAlignment="0" applyProtection="0"/>
    <xf numFmtId="0" fontId="17" fillId="2" borderId="0" applyNumberFormat="0" applyBorder="0" applyAlignment="0" applyProtection="0"/>
    <xf numFmtId="0" fontId="18" fillId="3" borderId="0" applyNumberFormat="0" applyBorder="0" applyAlignment="0" applyProtection="0"/>
    <xf numFmtId="0" fontId="19" fillId="4" borderId="0" applyNumberFormat="0" applyBorder="0" applyAlignment="0" applyProtection="0"/>
    <xf numFmtId="0" fontId="20" fillId="5" borderId="5" applyNumberFormat="0" applyAlignment="0" applyProtection="0"/>
    <xf numFmtId="0" fontId="21" fillId="6" borderId="6" applyNumberFormat="0" applyAlignment="0" applyProtection="0"/>
    <xf numFmtId="0" fontId="22" fillId="6" borderId="5" applyNumberFormat="0" applyAlignment="0" applyProtection="0"/>
    <xf numFmtId="0" fontId="23" fillId="0" borderId="7" applyNumberFormat="0" applyFill="0" applyAlignment="0" applyProtection="0"/>
    <xf numFmtId="0" fontId="24" fillId="7" borderId="8" applyNumberFormat="0" applyAlignment="0" applyProtection="0"/>
    <xf numFmtId="0" fontId="25" fillId="0" borderId="0" applyNumberFormat="0" applyFill="0" applyBorder="0" applyAlignment="0" applyProtection="0"/>
    <xf numFmtId="0" fontId="5" fillId="8" borderId="9" applyNumberFormat="0" applyFont="0" applyAlignment="0" applyProtection="0"/>
    <xf numFmtId="0" fontId="26" fillId="0" borderId="0" applyNumberFormat="0" applyFill="0" applyBorder="0" applyAlignment="0" applyProtection="0"/>
    <xf numFmtId="0" fontId="6" fillId="0" borderId="10" applyNumberFormat="0" applyFill="0" applyAlignment="0" applyProtection="0"/>
    <xf numFmtId="0" fontId="27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27" fillId="12" borderId="0" applyNumberFormat="0" applyBorder="0" applyAlignment="0" applyProtection="0"/>
    <xf numFmtId="0" fontId="27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27" fillId="32" borderId="0" applyNumberFormat="0" applyBorder="0" applyAlignment="0" applyProtection="0"/>
    <xf numFmtId="0" fontId="11" fillId="0" borderId="0"/>
    <xf numFmtId="0" fontId="29" fillId="0" borderId="0" applyNumberFormat="0" applyFill="0" applyBorder="0" applyAlignment="0" applyProtection="0">
      <alignment vertical="top"/>
      <protection locked="0"/>
    </xf>
    <xf numFmtId="170" fontId="5" fillId="0" borderId="0"/>
    <xf numFmtId="0" fontId="30" fillId="0" borderId="0"/>
    <xf numFmtId="9" fontId="11" fillId="0" borderId="0" applyFont="0" applyFill="0" applyBorder="0" applyAlignment="0" applyProtection="0"/>
    <xf numFmtId="170" fontId="9" fillId="0" borderId="0" applyNumberFormat="0" applyFill="0" applyBorder="0" applyAlignment="0" applyProtection="0">
      <alignment vertical="top"/>
      <protection locked="0"/>
    </xf>
    <xf numFmtId="173" fontId="32" fillId="0" borderId="0" applyFont="0" applyFill="0" applyBorder="0" applyAlignment="0" applyProtection="0"/>
    <xf numFmtId="0" fontId="29" fillId="0" borderId="0" applyNumberFormat="0" applyFill="0" applyBorder="0" applyAlignment="0" applyProtection="0">
      <alignment vertical="top"/>
      <protection locked="0"/>
    </xf>
    <xf numFmtId="170" fontId="32" fillId="0" borderId="0"/>
    <xf numFmtId="170" fontId="32" fillId="0" borderId="0"/>
    <xf numFmtId="170" fontId="32" fillId="0" borderId="0"/>
    <xf numFmtId="170" fontId="32" fillId="0" borderId="0"/>
    <xf numFmtId="0" fontId="11" fillId="0" borderId="0"/>
    <xf numFmtId="170" fontId="11" fillId="0" borderId="0"/>
    <xf numFmtId="0" fontId="11" fillId="0" borderId="0"/>
    <xf numFmtId="170" fontId="11" fillId="0" borderId="0"/>
    <xf numFmtId="170" fontId="11" fillId="0" borderId="0"/>
    <xf numFmtId="170" fontId="11" fillId="0" borderId="0"/>
    <xf numFmtId="170" fontId="11" fillId="0" borderId="0"/>
    <xf numFmtId="170" fontId="11" fillId="0" borderId="0"/>
    <xf numFmtId="170" fontId="11" fillId="0" borderId="0"/>
    <xf numFmtId="170" fontId="11" fillId="0" borderId="0"/>
    <xf numFmtId="170" fontId="11" fillId="0" borderId="0"/>
    <xf numFmtId="170" fontId="11" fillId="0" borderId="0"/>
    <xf numFmtId="170" fontId="11" fillId="0" borderId="0"/>
    <xf numFmtId="170" fontId="11" fillId="0" borderId="0"/>
    <xf numFmtId="170" fontId="11" fillId="0" borderId="0"/>
    <xf numFmtId="170" fontId="11" fillId="0" borderId="0"/>
    <xf numFmtId="170" fontId="11" fillId="0" borderId="0"/>
    <xf numFmtId="170" fontId="11" fillId="0" borderId="0"/>
    <xf numFmtId="170" fontId="11" fillId="0" borderId="0"/>
    <xf numFmtId="170" fontId="11" fillId="0" borderId="0"/>
    <xf numFmtId="170" fontId="11" fillId="0" borderId="0"/>
    <xf numFmtId="170" fontId="11" fillId="0" borderId="0"/>
    <xf numFmtId="170" fontId="11" fillId="0" borderId="0"/>
    <xf numFmtId="170" fontId="11" fillId="0" borderId="0"/>
    <xf numFmtId="170" fontId="32" fillId="0" borderId="0"/>
    <xf numFmtId="170" fontId="32" fillId="0" borderId="0"/>
    <xf numFmtId="170" fontId="33" fillId="0" borderId="0"/>
    <xf numFmtId="170" fontId="32" fillId="0" borderId="0"/>
    <xf numFmtId="170" fontId="33" fillId="0" borderId="0"/>
    <xf numFmtId="170" fontId="33" fillId="0" borderId="0"/>
    <xf numFmtId="170" fontId="33" fillId="0" borderId="0"/>
    <xf numFmtId="170" fontId="32" fillId="0" borderId="0"/>
    <xf numFmtId="170" fontId="32" fillId="0" borderId="0"/>
    <xf numFmtId="170" fontId="33" fillId="0" borderId="0"/>
    <xf numFmtId="170" fontId="33" fillId="0" borderId="0"/>
    <xf numFmtId="170" fontId="33" fillId="0" borderId="0"/>
    <xf numFmtId="170" fontId="33" fillId="0" borderId="0"/>
    <xf numFmtId="170" fontId="33" fillId="0" borderId="0"/>
    <xf numFmtId="170" fontId="33" fillId="0" borderId="0"/>
    <xf numFmtId="170" fontId="33" fillId="0" borderId="0"/>
    <xf numFmtId="170" fontId="32" fillId="0" borderId="0"/>
    <xf numFmtId="170" fontId="33" fillId="0" borderId="0"/>
    <xf numFmtId="170" fontId="32" fillId="0" borderId="0"/>
    <xf numFmtId="170" fontId="32" fillId="0" borderId="0"/>
    <xf numFmtId="170" fontId="32" fillId="0" borderId="0"/>
    <xf numFmtId="170" fontId="33" fillId="0" borderId="0"/>
    <xf numFmtId="170" fontId="33" fillId="0" borderId="0"/>
    <xf numFmtId="170" fontId="32" fillId="0" borderId="0"/>
    <xf numFmtId="170" fontId="32" fillId="0" borderId="0"/>
    <xf numFmtId="170" fontId="33" fillId="0" borderId="0"/>
    <xf numFmtId="170" fontId="33" fillId="0" borderId="0"/>
    <xf numFmtId="170" fontId="33" fillId="0" borderId="0"/>
    <xf numFmtId="170" fontId="31" fillId="0" borderId="0"/>
    <xf numFmtId="170" fontId="31" fillId="0" borderId="0"/>
    <xf numFmtId="170" fontId="11" fillId="0" borderId="0"/>
    <xf numFmtId="170" fontId="11" fillId="0" borderId="0"/>
    <xf numFmtId="170" fontId="11" fillId="0" borderId="0"/>
    <xf numFmtId="170" fontId="32" fillId="0" borderId="0"/>
    <xf numFmtId="170" fontId="32" fillId="0" borderId="0"/>
    <xf numFmtId="170" fontId="32" fillId="0" borderId="0"/>
    <xf numFmtId="170" fontId="32" fillId="0" borderId="0"/>
    <xf numFmtId="170" fontId="32" fillId="0" borderId="0"/>
    <xf numFmtId="170" fontId="32" fillId="0" borderId="0"/>
    <xf numFmtId="170" fontId="32" fillId="0" borderId="0"/>
    <xf numFmtId="170" fontId="32" fillId="0" borderId="0"/>
    <xf numFmtId="170" fontId="32" fillId="0" borderId="0"/>
    <xf numFmtId="0" fontId="5" fillId="0" borderId="0"/>
    <xf numFmtId="0" fontId="5" fillId="0" borderId="0"/>
    <xf numFmtId="0" fontId="11" fillId="0" borderId="0"/>
    <xf numFmtId="0" fontId="11" fillId="0" borderId="0"/>
    <xf numFmtId="0" fontId="8" fillId="0" borderId="0"/>
    <xf numFmtId="0" fontId="33" fillId="0" borderId="0"/>
    <xf numFmtId="0" fontId="38" fillId="37" borderId="0" applyNumberFormat="0" applyBorder="0" applyAlignment="0" applyProtection="0"/>
    <xf numFmtId="0" fontId="38" fillId="38" borderId="0" applyNumberFormat="0" applyBorder="0" applyAlignment="0" applyProtection="0"/>
    <xf numFmtId="0" fontId="38" fillId="39" borderId="0" applyNumberFormat="0" applyBorder="0" applyAlignment="0" applyProtection="0"/>
    <xf numFmtId="0" fontId="38" fillId="40" borderId="0" applyNumberFormat="0" applyBorder="0" applyAlignment="0" applyProtection="0"/>
    <xf numFmtId="0" fontId="38" fillId="41" borderId="0" applyNumberFormat="0" applyBorder="0" applyAlignment="0" applyProtection="0"/>
    <xf numFmtId="0" fontId="38" fillId="42" borderId="0" applyNumberFormat="0" applyBorder="0" applyAlignment="0" applyProtection="0"/>
    <xf numFmtId="0" fontId="38" fillId="43" borderId="0" applyNumberFormat="0" applyBorder="0" applyAlignment="0" applyProtection="0"/>
    <xf numFmtId="0" fontId="38" fillId="44" borderId="0" applyNumberFormat="0" applyBorder="0" applyAlignment="0" applyProtection="0"/>
    <xf numFmtId="0" fontId="38" fillId="45" borderId="0" applyNumberFormat="0" applyBorder="0" applyAlignment="0" applyProtection="0"/>
    <xf numFmtId="0" fontId="38" fillId="40" borderId="0" applyNumberFormat="0" applyBorder="0" applyAlignment="0" applyProtection="0"/>
    <xf numFmtId="0" fontId="38" fillId="43" borderId="0" applyNumberFormat="0" applyBorder="0" applyAlignment="0" applyProtection="0"/>
    <xf numFmtId="0" fontId="38" fillId="46" borderId="0" applyNumberFormat="0" applyBorder="0" applyAlignment="0" applyProtection="0"/>
    <xf numFmtId="0" fontId="40" fillId="47" borderId="0" applyNumberFormat="0" applyBorder="0" applyAlignment="0" applyProtection="0"/>
    <xf numFmtId="0" fontId="40" fillId="44" borderId="0" applyNumberFormat="0" applyBorder="0" applyAlignment="0" applyProtection="0"/>
    <xf numFmtId="0" fontId="40" fillId="45" borderId="0" applyNumberFormat="0" applyBorder="0" applyAlignment="0" applyProtection="0"/>
    <xf numFmtId="0" fontId="40" fillId="48" borderId="0" applyNumberFormat="0" applyBorder="0" applyAlignment="0" applyProtection="0"/>
    <xf numFmtId="0" fontId="40" fillId="49" borderId="0" applyNumberFormat="0" applyBorder="0" applyAlignment="0" applyProtection="0"/>
    <xf numFmtId="0" fontId="40" fillId="50" borderId="0" applyNumberFormat="0" applyBorder="0" applyAlignment="0" applyProtection="0"/>
    <xf numFmtId="0" fontId="40" fillId="51" borderId="0" applyNumberFormat="0" applyBorder="0" applyAlignment="0" applyProtection="0"/>
    <xf numFmtId="0" fontId="40" fillId="52" borderId="0" applyNumberFormat="0" applyBorder="0" applyAlignment="0" applyProtection="0"/>
    <xf numFmtId="0" fontId="40" fillId="53" borderId="0" applyNumberFormat="0" applyBorder="0" applyAlignment="0" applyProtection="0"/>
    <xf numFmtId="0" fontId="40" fillId="48" borderId="0" applyNumberFormat="0" applyBorder="0" applyAlignment="0" applyProtection="0"/>
    <xf numFmtId="0" fontId="40" fillId="49" borderId="0" applyNumberFormat="0" applyBorder="0" applyAlignment="0" applyProtection="0"/>
    <xf numFmtId="0" fontId="40" fillId="54" borderId="0" applyNumberFormat="0" applyBorder="0" applyAlignment="0" applyProtection="0"/>
    <xf numFmtId="0" fontId="41" fillId="38" borderId="0" applyNumberFormat="0" applyBorder="0" applyAlignment="0" applyProtection="0"/>
    <xf numFmtId="0" fontId="42" fillId="55" borderId="15" applyNumberFormat="0" applyAlignment="0" applyProtection="0"/>
    <xf numFmtId="0" fontId="43" fillId="56" borderId="16" applyNumberFormat="0" applyAlignment="0" applyProtection="0"/>
    <xf numFmtId="0" fontId="11" fillId="0" borderId="0" applyFont="0" applyFill="0" applyBorder="0" applyAlignment="0" applyProtection="0"/>
    <xf numFmtId="173" fontId="11" fillId="0" borderId="0" applyFont="0" applyFill="0" applyBorder="0" applyAlignment="0" applyProtection="0"/>
    <xf numFmtId="0" fontId="44" fillId="0" borderId="0" applyNumberFormat="0" applyFill="0" applyBorder="0" applyAlignment="0" applyProtection="0"/>
    <xf numFmtId="0" fontId="45" fillId="39" borderId="0" applyNumberFormat="0" applyBorder="0" applyAlignment="0" applyProtection="0"/>
    <xf numFmtId="0" fontId="46" fillId="0" borderId="17" applyNumberFormat="0" applyFill="0" applyAlignment="0" applyProtection="0"/>
    <xf numFmtId="0" fontId="47" fillId="0" borderId="18" applyNumberFormat="0" applyFill="0" applyAlignment="0" applyProtection="0"/>
    <xf numFmtId="0" fontId="48" fillId="0" borderId="19" applyNumberFormat="0" applyFill="0" applyAlignment="0" applyProtection="0"/>
    <xf numFmtId="0" fontId="48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5" fillId="0" borderId="0" applyNumberFormat="0" applyFill="0" applyBorder="0" applyAlignment="0" applyProtection="0">
      <alignment vertical="top"/>
      <protection locked="0"/>
    </xf>
    <xf numFmtId="0" fontId="49" fillId="42" borderId="15" applyNumberFormat="0" applyAlignment="0" applyProtection="0"/>
    <xf numFmtId="0" fontId="50" fillId="0" borderId="20" applyNumberFormat="0" applyFill="0" applyAlignment="0" applyProtection="0"/>
    <xf numFmtId="0" fontId="51" fillId="57" borderId="0" applyNumberFormat="0" applyBorder="0" applyAlignment="0" applyProtection="0"/>
    <xf numFmtId="0" fontId="33" fillId="0" borderId="0"/>
    <xf numFmtId="0" fontId="33" fillId="0" borderId="0"/>
    <xf numFmtId="0" fontId="11" fillId="0" borderId="0"/>
    <xf numFmtId="0" fontId="11" fillId="0" borderId="0"/>
    <xf numFmtId="0" fontId="11" fillId="0" borderId="0"/>
    <xf numFmtId="0" fontId="5" fillId="0" borderId="0"/>
    <xf numFmtId="0" fontId="5" fillId="0" borderId="0"/>
    <xf numFmtId="0" fontId="11" fillId="0" borderId="0"/>
    <xf numFmtId="0" fontId="33" fillId="0" borderId="0"/>
    <xf numFmtId="0" fontId="33" fillId="0" borderId="0"/>
    <xf numFmtId="0" fontId="33" fillId="0" borderId="0"/>
    <xf numFmtId="0" fontId="11" fillId="0" borderId="0"/>
    <xf numFmtId="0" fontId="11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5" fillId="0" borderId="0"/>
    <xf numFmtId="0" fontId="5" fillId="0" borderId="0"/>
    <xf numFmtId="0" fontId="11" fillId="0" borderId="0"/>
    <xf numFmtId="0" fontId="5" fillId="0" borderId="0"/>
    <xf numFmtId="0" fontId="5" fillId="0" borderId="0"/>
    <xf numFmtId="0" fontId="38" fillId="58" borderId="21" applyNumberFormat="0" applyFont="0" applyAlignment="0" applyProtection="0"/>
    <xf numFmtId="0" fontId="39" fillId="55" borderId="22" applyNumberFormat="0" applyAlignment="0" applyProtection="0"/>
    <xf numFmtId="9" fontId="33" fillId="0" borderId="0" applyFont="0" applyFill="0" applyBorder="0" applyAlignment="0" applyProtection="0"/>
    <xf numFmtId="0" fontId="52" fillId="0" borderId="0" applyNumberFormat="0" applyFill="0" applyBorder="0" applyAlignment="0" applyProtection="0"/>
    <xf numFmtId="0" fontId="37" fillId="0" borderId="23" applyNumberFormat="0" applyFill="0" applyAlignment="0" applyProtection="0"/>
    <xf numFmtId="0" fontId="53" fillId="0" borderId="0" applyNumberFormat="0" applyFill="0" applyBorder="0" applyAlignment="0" applyProtection="0"/>
    <xf numFmtId="0" fontId="30" fillId="0" borderId="0"/>
    <xf numFmtId="0" fontId="58" fillId="0" borderId="0"/>
    <xf numFmtId="0" fontId="4" fillId="0" borderId="0"/>
    <xf numFmtId="0" fontId="59" fillId="0" borderId="2" applyNumberFormat="0" applyFill="0" applyAlignment="0" applyProtection="0"/>
    <xf numFmtId="0" fontId="60" fillId="0" borderId="3" applyNumberFormat="0" applyFill="0" applyAlignment="0" applyProtection="0"/>
    <xf numFmtId="0" fontId="61" fillId="0" borderId="4" applyNumberFormat="0" applyFill="0" applyAlignment="0" applyProtection="0"/>
    <xf numFmtId="0" fontId="61" fillId="0" borderId="0" applyNumberFormat="0" applyFill="0" applyBorder="0" applyAlignment="0" applyProtection="0"/>
    <xf numFmtId="0" fontId="62" fillId="2" borderId="0" applyNumberFormat="0" applyBorder="0" applyAlignment="0" applyProtection="0"/>
    <xf numFmtId="0" fontId="63" fillId="3" borderId="0" applyNumberFormat="0" applyBorder="0" applyAlignment="0" applyProtection="0"/>
    <xf numFmtId="0" fontId="64" fillId="4" borderId="0" applyNumberFormat="0" applyBorder="0" applyAlignment="0" applyProtection="0"/>
    <xf numFmtId="0" fontId="65" fillId="5" borderId="5" applyNumberFormat="0" applyAlignment="0" applyProtection="0"/>
    <xf numFmtId="0" fontId="66" fillId="6" borderId="6" applyNumberFormat="0" applyAlignment="0" applyProtection="0"/>
    <xf numFmtId="0" fontId="67" fillId="6" borderId="5" applyNumberFormat="0" applyAlignment="0" applyProtection="0"/>
    <xf numFmtId="0" fontId="68" fillId="0" borderId="7" applyNumberFormat="0" applyFill="0" applyAlignment="0" applyProtection="0"/>
    <xf numFmtId="0" fontId="69" fillId="7" borderId="8" applyNumberFormat="0" applyAlignment="0" applyProtection="0"/>
    <xf numFmtId="0" fontId="70" fillId="0" borderId="0" applyNumberFormat="0" applyFill="0" applyBorder="0" applyAlignment="0" applyProtection="0"/>
    <xf numFmtId="0" fontId="4" fillId="8" borderId="9" applyNumberFormat="0" applyFont="0" applyAlignment="0" applyProtection="0"/>
    <xf numFmtId="0" fontId="71" fillId="0" borderId="0" applyNumberFormat="0" applyFill="0" applyBorder="0" applyAlignment="0" applyProtection="0"/>
    <xf numFmtId="0" fontId="72" fillId="0" borderId="10" applyNumberFormat="0" applyFill="0" applyAlignment="0" applyProtection="0"/>
    <xf numFmtId="0" fontId="73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73" fillId="12" borderId="0" applyNumberFormat="0" applyBorder="0" applyAlignment="0" applyProtection="0"/>
    <xf numFmtId="0" fontId="73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73" fillId="16" borderId="0" applyNumberFormat="0" applyBorder="0" applyAlignment="0" applyProtection="0"/>
    <xf numFmtId="0" fontId="73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73" fillId="20" borderId="0" applyNumberFormat="0" applyBorder="0" applyAlignment="0" applyProtection="0"/>
    <xf numFmtId="0" fontId="73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73" fillId="24" borderId="0" applyNumberFormat="0" applyBorder="0" applyAlignment="0" applyProtection="0"/>
    <xf numFmtId="0" fontId="73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73" fillId="28" borderId="0" applyNumberFormat="0" applyBorder="0" applyAlignment="0" applyProtection="0"/>
    <xf numFmtId="0" fontId="73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73" fillId="32" borderId="0" applyNumberFormat="0" applyBorder="0" applyAlignment="0" applyProtection="0"/>
    <xf numFmtId="0" fontId="74" fillId="0" borderId="0" applyNumberFormat="0" applyFill="0" applyBorder="0" applyAlignment="0" applyProtection="0"/>
    <xf numFmtId="0" fontId="33" fillId="0" borderId="0"/>
    <xf numFmtId="43" fontId="33" fillId="0" borderId="0" applyFont="0" applyFill="0" applyBorder="0" applyAlignment="0" applyProtection="0"/>
    <xf numFmtId="0" fontId="54" fillId="0" borderId="0" applyNumberFormat="0" applyFill="0" applyBorder="0" applyAlignment="0" applyProtection="0">
      <alignment vertical="top"/>
      <protection locked="0"/>
    </xf>
    <xf numFmtId="0" fontId="3" fillId="0" borderId="0"/>
    <xf numFmtId="9" fontId="3" fillId="0" borderId="0" applyFont="0" applyFill="0" applyBorder="0" applyAlignment="0" applyProtection="0"/>
    <xf numFmtId="0" fontId="3" fillId="8" borderId="9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75" fillId="0" borderId="0"/>
    <xf numFmtId="0" fontId="33" fillId="0" borderId="0"/>
    <xf numFmtId="0" fontId="33" fillId="0" borderId="0"/>
    <xf numFmtId="0" fontId="5" fillId="0" borderId="0"/>
    <xf numFmtId="0" fontId="5" fillId="0" borderId="0"/>
    <xf numFmtId="0" fontId="5" fillId="10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22" borderId="0" applyNumberFormat="0" applyBorder="0" applyAlignment="0" applyProtection="0"/>
    <xf numFmtId="0" fontId="5" fillId="26" borderId="0" applyNumberFormat="0" applyBorder="0" applyAlignment="0" applyProtection="0"/>
    <xf numFmtId="0" fontId="5" fillId="30" borderId="0" applyNumberFormat="0" applyBorder="0" applyAlignment="0" applyProtection="0"/>
    <xf numFmtId="0" fontId="5" fillId="11" borderId="0" applyNumberFormat="0" applyBorder="0" applyAlignment="0" applyProtection="0"/>
    <xf numFmtId="0" fontId="5" fillId="15" borderId="0" applyNumberFormat="0" applyBorder="0" applyAlignment="0" applyProtection="0"/>
    <xf numFmtId="0" fontId="5" fillId="19" borderId="0" applyNumberFormat="0" applyBorder="0" applyAlignment="0" applyProtection="0"/>
    <xf numFmtId="0" fontId="5" fillId="23" borderId="0" applyNumberFormat="0" applyBorder="0" applyAlignment="0" applyProtection="0"/>
    <xf numFmtId="0" fontId="5" fillId="27" borderId="0" applyNumberFormat="0" applyBorder="0" applyAlignment="0" applyProtection="0"/>
    <xf numFmtId="0" fontId="5" fillId="31" borderId="0" applyNumberFormat="0" applyBorder="0" applyAlignment="0" applyProtection="0"/>
    <xf numFmtId="0" fontId="27" fillId="12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9" borderId="0" applyNumberFormat="0" applyBorder="0" applyAlignment="0" applyProtection="0"/>
    <xf numFmtId="0" fontId="27" fillId="13" borderId="0" applyNumberFormat="0" applyBorder="0" applyAlignment="0" applyProtection="0"/>
    <xf numFmtId="0" fontId="27" fillId="17" borderId="0" applyNumberFormat="0" applyBorder="0" applyAlignment="0" applyProtection="0"/>
    <xf numFmtId="0" fontId="27" fillId="21" borderId="0" applyNumberFormat="0" applyBorder="0" applyAlignment="0" applyProtection="0"/>
    <xf numFmtId="0" fontId="27" fillId="25" borderId="0" applyNumberFormat="0" applyBorder="0" applyAlignment="0" applyProtection="0"/>
    <xf numFmtId="0" fontId="27" fillId="29" borderId="0" applyNumberFormat="0" applyBorder="0" applyAlignment="0" applyProtection="0"/>
    <xf numFmtId="0" fontId="18" fillId="3" borderId="0" applyNumberFormat="0" applyBorder="0" applyAlignment="0" applyProtection="0"/>
    <xf numFmtId="0" fontId="22" fillId="6" borderId="5" applyNumberFormat="0" applyAlignment="0" applyProtection="0"/>
    <xf numFmtId="0" fontId="24" fillId="7" borderId="8" applyNumberFormat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17" fillId="2" borderId="0" applyNumberFormat="0" applyBorder="0" applyAlignment="0" applyProtection="0"/>
    <xf numFmtId="0" fontId="14" fillId="0" borderId="2" applyNumberFormat="0" applyFill="0" applyAlignment="0" applyProtection="0"/>
    <xf numFmtId="0" fontId="15" fillId="0" borderId="3" applyNumberFormat="0" applyFill="0" applyAlignment="0" applyProtection="0"/>
    <xf numFmtId="0" fontId="16" fillId="0" borderId="4" applyNumberFormat="0" applyFill="0" applyAlignment="0" applyProtection="0"/>
    <xf numFmtId="0" fontId="16" fillId="0" borderId="0" applyNumberFormat="0" applyFill="0" applyBorder="0" applyAlignment="0" applyProtection="0"/>
    <xf numFmtId="176" fontId="81" fillId="0" borderId="0">
      <alignment vertical="center"/>
    </xf>
    <xf numFmtId="0" fontId="20" fillId="5" borderId="5" applyNumberFormat="0" applyAlignment="0" applyProtection="0"/>
    <xf numFmtId="0" fontId="23" fillId="0" borderId="7" applyNumberFormat="0" applyFill="0" applyAlignment="0" applyProtection="0"/>
    <xf numFmtId="0" fontId="19" fillId="4" borderId="0" applyNumberFormat="0" applyBorder="0" applyAlignment="0" applyProtection="0"/>
    <xf numFmtId="0" fontId="33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33" fillId="0" borderId="0"/>
    <xf numFmtId="0" fontId="5" fillId="0" borderId="0"/>
    <xf numFmtId="0" fontId="5" fillId="0" borderId="0"/>
    <xf numFmtId="0" fontId="5" fillId="8" borderId="9" applyNumberFormat="0" applyFont="0" applyAlignment="0" applyProtection="0"/>
    <xf numFmtId="0" fontId="21" fillId="6" borderId="6" applyNumberFormat="0" applyAlignment="0" applyProtection="0"/>
    <xf numFmtId="0" fontId="81" fillId="0" borderId="0">
      <alignment vertical="center" wrapText="1"/>
    </xf>
    <xf numFmtId="0" fontId="6" fillId="0" borderId="10" applyNumberFormat="0" applyFill="0" applyAlignment="0" applyProtection="0"/>
    <xf numFmtId="0" fontId="25" fillId="0" borderId="0" applyNumberFormat="0" applyFill="0" applyBorder="0" applyAlignment="0" applyProtection="0"/>
    <xf numFmtId="0" fontId="1" fillId="0" borderId="0"/>
    <xf numFmtId="9" fontId="11" fillId="0" borderId="0" applyFont="0" applyFill="0" applyBorder="0" applyAlignment="0" applyProtection="0"/>
    <xf numFmtId="0" fontId="93" fillId="0" borderId="0" applyNumberFormat="0" applyFill="0" applyBorder="0" applyAlignment="0" applyProtection="0"/>
    <xf numFmtId="0" fontId="94" fillId="4" borderId="0" applyNumberFormat="0" applyBorder="0" applyAlignment="0" applyProtection="0"/>
    <xf numFmtId="0" fontId="5" fillId="12" borderId="0" applyNumberFormat="0" applyBorder="0" applyAlignment="0" applyProtection="0"/>
    <xf numFmtId="0" fontId="5" fillId="16" borderId="0" applyNumberFormat="0" applyBorder="0" applyAlignment="0" applyProtection="0"/>
    <xf numFmtId="0" fontId="5" fillId="20" borderId="0" applyNumberFormat="0" applyBorder="0" applyAlignment="0" applyProtection="0"/>
    <xf numFmtId="0" fontId="5" fillId="24" borderId="0" applyNumberFormat="0" applyBorder="0" applyAlignment="0" applyProtection="0"/>
    <xf numFmtId="0" fontId="5" fillId="28" borderId="0" applyNumberFormat="0" applyBorder="0" applyAlignment="0" applyProtection="0"/>
    <xf numFmtId="0" fontId="5" fillId="32" borderId="0" applyNumberFormat="0" applyBorder="0" applyAlignment="0" applyProtection="0"/>
    <xf numFmtId="0" fontId="95" fillId="0" borderId="0" applyNumberFormat="0" applyFill="0" applyBorder="0" applyAlignment="0" applyProtection="0"/>
    <xf numFmtId="43" fontId="33" fillId="0" borderId="0" applyFont="0" applyFill="0" applyBorder="0" applyAlignment="0" applyProtection="0"/>
    <xf numFmtId="0" fontId="14" fillId="0" borderId="2" applyNumberFormat="0" applyFill="0" applyAlignment="0" applyProtection="0"/>
    <xf numFmtId="0" fontId="15" fillId="0" borderId="3" applyNumberFormat="0" applyFill="0" applyAlignment="0" applyProtection="0"/>
    <xf numFmtId="0" fontId="16" fillId="0" borderId="4" applyNumberFormat="0" applyFill="0" applyAlignment="0" applyProtection="0"/>
    <xf numFmtId="0" fontId="16" fillId="0" borderId="0" applyNumberFormat="0" applyFill="0" applyBorder="0" applyAlignment="0" applyProtection="0"/>
    <xf numFmtId="0" fontId="17" fillId="2" borderId="0" applyNumberFormat="0" applyBorder="0" applyAlignment="0" applyProtection="0"/>
    <xf numFmtId="0" fontId="18" fillId="3" borderId="0" applyNumberFormat="0" applyBorder="0" applyAlignment="0" applyProtection="0"/>
    <xf numFmtId="0" fontId="19" fillId="4" borderId="0" applyNumberFormat="0" applyBorder="0" applyAlignment="0" applyProtection="0"/>
    <xf numFmtId="0" fontId="20" fillId="5" borderId="5" applyNumberFormat="0" applyAlignment="0" applyProtection="0"/>
    <xf numFmtId="0" fontId="21" fillId="6" borderId="6" applyNumberFormat="0" applyAlignment="0" applyProtection="0"/>
    <xf numFmtId="0" fontId="22" fillId="6" borderId="5" applyNumberFormat="0" applyAlignment="0" applyProtection="0"/>
    <xf numFmtId="0" fontId="23" fillId="0" borderId="7" applyNumberFormat="0" applyFill="0" applyAlignment="0" applyProtection="0"/>
    <xf numFmtId="0" fontId="24" fillId="7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10" applyNumberFormat="0" applyFill="0" applyAlignment="0" applyProtection="0"/>
    <xf numFmtId="0" fontId="27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27" fillId="12" borderId="0" applyNumberFormat="0" applyBorder="0" applyAlignment="0" applyProtection="0"/>
    <xf numFmtId="0" fontId="27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27" fillId="32" borderId="0" applyNumberFormat="0" applyBorder="0" applyAlignment="0" applyProtection="0"/>
    <xf numFmtId="0" fontId="98" fillId="37" borderId="0" applyNumberFormat="0" applyBorder="0" applyAlignment="0" applyProtection="0"/>
    <xf numFmtId="0" fontId="99" fillId="37" borderId="0" applyNumberFormat="0" applyBorder="0" applyAlignment="0" applyProtection="0"/>
    <xf numFmtId="0" fontId="98" fillId="37" borderId="0" applyNumberFormat="0" applyBorder="0" applyAlignment="0" applyProtection="0"/>
    <xf numFmtId="0" fontId="98" fillId="37" borderId="0" applyNumberFormat="0" applyBorder="0" applyAlignment="0" applyProtection="0"/>
    <xf numFmtId="0" fontId="99" fillId="37" borderId="0" applyNumberFormat="0" applyBorder="0" applyAlignment="0" applyProtection="0"/>
    <xf numFmtId="0" fontId="99" fillId="37" borderId="0" applyNumberFormat="0" applyBorder="0" applyAlignment="0" applyProtection="0"/>
    <xf numFmtId="0" fontId="99" fillId="37" borderId="0" applyNumberFormat="0" applyBorder="0" applyAlignment="0" applyProtection="0"/>
    <xf numFmtId="0" fontId="99" fillId="37" borderId="0" applyNumberFormat="0" applyBorder="0" applyAlignment="0" applyProtection="0"/>
    <xf numFmtId="0" fontId="99" fillId="37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99" fillId="37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99" fillId="37" borderId="0" applyNumberFormat="0" applyBorder="0" applyAlignment="0" applyProtection="0"/>
    <xf numFmtId="0" fontId="99" fillId="37" borderId="0" applyNumberFormat="0" applyBorder="0" applyAlignment="0" applyProtection="0"/>
    <xf numFmtId="0" fontId="99" fillId="37" borderId="0" applyNumberFormat="0" applyBorder="0" applyAlignment="0" applyProtection="0"/>
    <xf numFmtId="0" fontId="99" fillId="37" borderId="0" applyNumberFormat="0" applyBorder="0" applyAlignment="0" applyProtection="0"/>
    <xf numFmtId="0" fontId="98" fillId="37" borderId="0" applyNumberFormat="0" applyBorder="0" applyAlignment="0" applyProtection="0"/>
    <xf numFmtId="0" fontId="98" fillId="37" borderId="0" applyNumberFormat="0" applyBorder="0" applyAlignment="0" applyProtection="0"/>
    <xf numFmtId="0" fontId="99" fillId="37" borderId="0" applyNumberFormat="0" applyBorder="0" applyAlignment="0" applyProtection="0"/>
    <xf numFmtId="0" fontId="98" fillId="37" borderId="0" applyNumberFormat="0" applyBorder="0" applyAlignment="0" applyProtection="0"/>
    <xf numFmtId="0" fontId="98" fillId="37" borderId="0" applyNumberFormat="0" applyBorder="0" applyAlignment="0" applyProtection="0"/>
    <xf numFmtId="0" fontId="98" fillId="37" borderId="0" applyNumberFormat="0" applyBorder="0" applyAlignment="0" applyProtection="0"/>
    <xf numFmtId="0" fontId="99" fillId="37" borderId="0" applyNumberFormat="0" applyBorder="0" applyAlignment="0" applyProtection="0"/>
    <xf numFmtId="0" fontId="98" fillId="37" borderId="0" applyNumberFormat="0" applyBorder="0" applyAlignment="0" applyProtection="0"/>
    <xf numFmtId="0" fontId="98" fillId="37" borderId="0" applyNumberFormat="0" applyBorder="0" applyAlignment="0" applyProtection="0"/>
    <xf numFmtId="0" fontId="99" fillId="37" borderId="0" applyNumberFormat="0" applyBorder="0" applyAlignment="0" applyProtection="0"/>
    <xf numFmtId="0" fontId="98" fillId="37" borderId="0" applyNumberFormat="0" applyBorder="0" applyAlignment="0" applyProtection="0"/>
    <xf numFmtId="0" fontId="99" fillId="37" borderId="0" applyNumberFormat="0" applyBorder="0" applyAlignment="0" applyProtection="0"/>
    <xf numFmtId="0" fontId="99" fillId="37" borderId="0" applyNumberFormat="0" applyBorder="0" applyAlignment="0" applyProtection="0"/>
    <xf numFmtId="0" fontId="98" fillId="37" borderId="0" applyNumberFormat="0" applyBorder="0" applyAlignment="0" applyProtection="0"/>
    <xf numFmtId="0" fontId="99" fillId="37" borderId="0" applyNumberFormat="0" applyBorder="0" applyAlignment="0" applyProtection="0"/>
    <xf numFmtId="0" fontId="99" fillId="37" borderId="0" applyNumberFormat="0" applyBorder="0" applyAlignment="0" applyProtection="0"/>
    <xf numFmtId="0" fontId="98" fillId="37" borderId="0" applyNumberFormat="0" applyBorder="0" applyAlignment="0" applyProtection="0"/>
    <xf numFmtId="0" fontId="5" fillId="10" borderId="0" applyNumberFormat="0" applyBorder="0" applyAlignment="0" applyProtection="0"/>
    <xf numFmtId="0" fontId="98" fillId="37" borderId="0" applyNumberFormat="0" applyBorder="0" applyAlignment="0" applyProtection="0"/>
    <xf numFmtId="0" fontId="98" fillId="37" borderId="0" applyNumberFormat="0" applyBorder="0" applyAlignment="0" applyProtection="0"/>
    <xf numFmtId="0" fontId="5" fillId="10" borderId="0" applyNumberFormat="0" applyBorder="0" applyAlignment="0" applyProtection="0"/>
    <xf numFmtId="0" fontId="99" fillId="37" borderId="0" applyNumberFormat="0" applyBorder="0" applyAlignment="0" applyProtection="0"/>
    <xf numFmtId="0" fontId="99" fillId="37" borderId="0" applyNumberFormat="0" applyBorder="0" applyAlignment="0" applyProtection="0"/>
    <xf numFmtId="0" fontId="99" fillId="37" borderId="0" applyNumberFormat="0" applyBorder="0" applyAlignment="0" applyProtection="0"/>
    <xf numFmtId="0" fontId="99" fillId="37" borderId="0" applyNumberFormat="0" applyBorder="0" applyAlignment="0" applyProtection="0"/>
    <xf numFmtId="0" fontId="99" fillId="37" borderId="0" applyNumberFormat="0" applyBorder="0" applyAlignment="0" applyProtection="0"/>
    <xf numFmtId="0" fontId="98" fillId="37" borderId="0" applyNumberFormat="0" applyBorder="0" applyAlignment="0" applyProtection="0"/>
    <xf numFmtId="0" fontId="99" fillId="37" borderId="0" applyNumberFormat="0" applyBorder="0" applyAlignment="0" applyProtection="0"/>
    <xf numFmtId="0" fontId="98" fillId="37" borderId="0" applyNumberFormat="0" applyBorder="0" applyAlignment="0" applyProtection="0"/>
    <xf numFmtId="0" fontId="98" fillId="37" borderId="0" applyNumberFormat="0" applyBorder="0" applyAlignment="0" applyProtection="0"/>
    <xf numFmtId="0" fontId="99" fillId="37" borderId="0" applyNumberFormat="0" applyBorder="0" applyAlignment="0" applyProtection="0"/>
    <xf numFmtId="0" fontId="99" fillId="37" borderId="0" applyNumberFormat="0" applyBorder="0" applyAlignment="0" applyProtection="0"/>
    <xf numFmtId="0" fontId="99" fillId="37" borderId="0" applyNumberFormat="0" applyBorder="0" applyAlignment="0" applyProtection="0"/>
    <xf numFmtId="0" fontId="99" fillId="37" borderId="0" applyNumberFormat="0" applyBorder="0" applyAlignment="0" applyProtection="0"/>
    <xf numFmtId="0" fontId="99" fillId="37" borderId="0" applyNumberFormat="0" applyBorder="0" applyAlignment="0" applyProtection="0"/>
    <xf numFmtId="0" fontId="99" fillId="37" borderId="0" applyNumberFormat="0" applyBorder="0" applyAlignment="0" applyProtection="0"/>
    <xf numFmtId="0" fontId="99" fillId="37" borderId="0" applyNumberFormat="0" applyBorder="0" applyAlignment="0" applyProtection="0"/>
    <xf numFmtId="0" fontId="99" fillId="37" borderId="0" applyNumberFormat="0" applyBorder="0" applyAlignment="0" applyProtection="0"/>
    <xf numFmtId="0" fontId="99" fillId="37" borderId="0" applyNumberFormat="0" applyBorder="0" applyAlignment="0" applyProtection="0"/>
    <xf numFmtId="0" fontId="99" fillId="37" borderId="0" applyNumberFormat="0" applyBorder="0" applyAlignment="0" applyProtection="0"/>
    <xf numFmtId="0" fontId="99" fillId="37" borderId="0" applyNumberFormat="0" applyBorder="0" applyAlignment="0" applyProtection="0"/>
    <xf numFmtId="0" fontId="98" fillId="37" borderId="0" applyNumberFormat="0" applyBorder="0" applyAlignment="0" applyProtection="0"/>
    <xf numFmtId="0" fontId="99" fillId="37" borderId="0" applyNumberFormat="0" applyBorder="0" applyAlignment="0" applyProtection="0"/>
    <xf numFmtId="0" fontId="98" fillId="37" borderId="0" applyNumberFormat="0" applyBorder="0" applyAlignment="0" applyProtection="0"/>
    <xf numFmtId="0" fontId="98" fillId="37" borderId="0" applyNumberFormat="0" applyBorder="0" applyAlignment="0" applyProtection="0"/>
    <xf numFmtId="0" fontId="99" fillId="37" borderId="0" applyNumberFormat="0" applyBorder="0" applyAlignment="0" applyProtection="0"/>
    <xf numFmtId="0" fontId="99" fillId="37" borderId="0" applyNumberFormat="0" applyBorder="0" applyAlignment="0" applyProtection="0"/>
    <xf numFmtId="0" fontId="99" fillId="37" borderId="0" applyNumberFormat="0" applyBorder="0" applyAlignment="0" applyProtection="0"/>
    <xf numFmtId="0" fontId="99" fillId="37" borderId="0" applyNumberFormat="0" applyBorder="0" applyAlignment="0" applyProtection="0"/>
    <xf numFmtId="0" fontId="99" fillId="37" borderId="0" applyNumberFormat="0" applyBorder="0" applyAlignment="0" applyProtection="0"/>
    <xf numFmtId="0" fontId="99" fillId="37" borderId="0" applyNumberFormat="0" applyBorder="0" applyAlignment="0" applyProtection="0"/>
    <xf numFmtId="0" fontId="99" fillId="37" borderId="0" applyNumberFormat="0" applyBorder="0" applyAlignment="0" applyProtection="0"/>
    <xf numFmtId="0" fontId="99" fillId="37" borderId="0" applyNumberFormat="0" applyBorder="0" applyAlignment="0" applyProtection="0"/>
    <xf numFmtId="0" fontId="99" fillId="37" borderId="0" applyNumberFormat="0" applyBorder="0" applyAlignment="0" applyProtection="0"/>
    <xf numFmtId="0" fontId="99" fillId="37" borderId="0" applyNumberFormat="0" applyBorder="0" applyAlignment="0" applyProtection="0"/>
    <xf numFmtId="0" fontId="99" fillId="37" borderId="0" applyNumberFormat="0" applyBorder="0" applyAlignment="0" applyProtection="0"/>
    <xf numFmtId="0" fontId="98" fillId="37" borderId="0" applyNumberFormat="0" applyBorder="0" applyAlignment="0" applyProtection="0"/>
    <xf numFmtId="0" fontId="99" fillId="37" borderId="0" applyNumberFormat="0" applyBorder="0" applyAlignment="0" applyProtection="0"/>
    <xf numFmtId="0" fontId="98" fillId="37" borderId="0" applyNumberFormat="0" applyBorder="0" applyAlignment="0" applyProtection="0"/>
    <xf numFmtId="0" fontId="98" fillId="37" borderId="0" applyNumberFormat="0" applyBorder="0" applyAlignment="0" applyProtection="0"/>
    <xf numFmtId="0" fontId="99" fillId="37" borderId="0" applyNumberFormat="0" applyBorder="0" applyAlignment="0" applyProtection="0"/>
    <xf numFmtId="0" fontId="99" fillId="37" borderId="0" applyNumberFormat="0" applyBorder="0" applyAlignment="0" applyProtection="0"/>
    <xf numFmtId="0" fontId="99" fillId="37" borderId="0" applyNumberFormat="0" applyBorder="0" applyAlignment="0" applyProtection="0"/>
    <xf numFmtId="0" fontId="98" fillId="37" borderId="0" applyNumberFormat="0" applyBorder="0" applyAlignment="0" applyProtection="0"/>
    <xf numFmtId="0" fontId="98" fillId="37" borderId="0" applyNumberFormat="0" applyBorder="0" applyAlignment="0" applyProtection="0"/>
    <xf numFmtId="0" fontId="99" fillId="37" borderId="0" applyNumberFormat="0" applyBorder="0" applyAlignment="0" applyProtection="0"/>
    <xf numFmtId="0" fontId="98" fillId="37" borderId="0" applyNumberFormat="0" applyBorder="0" applyAlignment="0" applyProtection="0"/>
    <xf numFmtId="0" fontId="98" fillId="37" borderId="0" applyNumberFormat="0" applyBorder="0" applyAlignment="0" applyProtection="0"/>
    <xf numFmtId="0" fontId="99" fillId="37" borderId="0" applyNumberFormat="0" applyBorder="0" applyAlignment="0" applyProtection="0"/>
    <xf numFmtId="0" fontId="98" fillId="37" borderId="0" applyNumberFormat="0" applyBorder="0" applyAlignment="0" applyProtection="0"/>
    <xf numFmtId="0" fontId="99" fillId="37" borderId="0" applyNumberFormat="0" applyBorder="0" applyAlignment="0" applyProtection="0"/>
    <xf numFmtId="0" fontId="98" fillId="37" borderId="0" applyNumberFormat="0" applyBorder="0" applyAlignment="0" applyProtection="0"/>
    <xf numFmtId="0" fontId="98" fillId="37" borderId="0" applyNumberFormat="0" applyBorder="0" applyAlignment="0" applyProtection="0"/>
    <xf numFmtId="0" fontId="99" fillId="37" borderId="0" applyNumberFormat="0" applyBorder="0" applyAlignment="0" applyProtection="0"/>
    <xf numFmtId="0" fontId="98" fillId="37" borderId="0" applyNumberFormat="0" applyBorder="0" applyAlignment="0" applyProtection="0"/>
    <xf numFmtId="0" fontId="99" fillId="37" borderId="0" applyNumberFormat="0" applyBorder="0" applyAlignment="0" applyProtection="0"/>
    <xf numFmtId="0" fontId="98" fillId="37" borderId="0" applyNumberFormat="0" applyBorder="0" applyAlignment="0" applyProtection="0"/>
    <xf numFmtId="0" fontId="98" fillId="37" borderId="0" applyNumberFormat="0" applyBorder="0" applyAlignment="0" applyProtection="0"/>
    <xf numFmtId="0" fontId="99" fillId="37" borderId="0" applyNumberFormat="0" applyBorder="0" applyAlignment="0" applyProtection="0"/>
    <xf numFmtId="0" fontId="98" fillId="37" borderId="0" applyNumberFormat="0" applyBorder="0" applyAlignment="0" applyProtection="0"/>
    <xf numFmtId="0" fontId="99" fillId="37" borderId="0" applyNumberFormat="0" applyBorder="0" applyAlignment="0" applyProtection="0"/>
    <xf numFmtId="0" fontId="98" fillId="37" borderId="0" applyNumberFormat="0" applyBorder="0" applyAlignment="0" applyProtection="0"/>
    <xf numFmtId="0" fontId="98" fillId="37" borderId="0" applyNumberFormat="0" applyBorder="0" applyAlignment="0" applyProtection="0"/>
    <xf numFmtId="0" fontId="99" fillId="37" borderId="0" applyNumberFormat="0" applyBorder="0" applyAlignment="0" applyProtection="0"/>
    <xf numFmtId="0" fontId="98" fillId="38" borderId="0" applyNumberFormat="0" applyBorder="0" applyAlignment="0" applyProtection="0"/>
    <xf numFmtId="0" fontId="99" fillId="38" borderId="0" applyNumberFormat="0" applyBorder="0" applyAlignment="0" applyProtection="0"/>
    <xf numFmtId="0" fontId="98" fillId="38" borderId="0" applyNumberFormat="0" applyBorder="0" applyAlignment="0" applyProtection="0"/>
    <xf numFmtId="0" fontId="98" fillId="38" borderId="0" applyNumberFormat="0" applyBorder="0" applyAlignment="0" applyProtection="0"/>
    <xf numFmtId="0" fontId="99" fillId="38" borderId="0" applyNumberFormat="0" applyBorder="0" applyAlignment="0" applyProtection="0"/>
    <xf numFmtId="0" fontId="99" fillId="38" borderId="0" applyNumberFormat="0" applyBorder="0" applyAlignment="0" applyProtection="0"/>
    <xf numFmtId="0" fontId="99" fillId="38" borderId="0" applyNumberFormat="0" applyBorder="0" applyAlignment="0" applyProtection="0"/>
    <xf numFmtId="0" fontId="99" fillId="38" borderId="0" applyNumberFormat="0" applyBorder="0" applyAlignment="0" applyProtection="0"/>
    <xf numFmtId="0" fontId="99" fillId="38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99" fillId="38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99" fillId="38" borderId="0" applyNumberFormat="0" applyBorder="0" applyAlignment="0" applyProtection="0"/>
    <xf numFmtId="0" fontId="99" fillId="38" borderId="0" applyNumberFormat="0" applyBorder="0" applyAlignment="0" applyProtection="0"/>
    <xf numFmtId="0" fontId="99" fillId="38" borderId="0" applyNumberFormat="0" applyBorder="0" applyAlignment="0" applyProtection="0"/>
    <xf numFmtId="0" fontId="99" fillId="38" borderId="0" applyNumberFormat="0" applyBorder="0" applyAlignment="0" applyProtection="0"/>
    <xf numFmtId="0" fontId="98" fillId="38" borderId="0" applyNumberFormat="0" applyBorder="0" applyAlignment="0" applyProtection="0"/>
    <xf numFmtId="0" fontId="98" fillId="38" borderId="0" applyNumberFormat="0" applyBorder="0" applyAlignment="0" applyProtection="0"/>
    <xf numFmtId="0" fontId="99" fillId="38" borderId="0" applyNumberFormat="0" applyBorder="0" applyAlignment="0" applyProtection="0"/>
    <xf numFmtId="0" fontId="98" fillId="38" borderId="0" applyNumberFormat="0" applyBorder="0" applyAlignment="0" applyProtection="0"/>
    <xf numFmtId="0" fontId="98" fillId="38" borderId="0" applyNumberFormat="0" applyBorder="0" applyAlignment="0" applyProtection="0"/>
    <xf numFmtId="0" fontId="98" fillId="38" borderId="0" applyNumberFormat="0" applyBorder="0" applyAlignment="0" applyProtection="0"/>
    <xf numFmtId="0" fontId="99" fillId="38" borderId="0" applyNumberFormat="0" applyBorder="0" applyAlignment="0" applyProtection="0"/>
    <xf numFmtId="0" fontId="98" fillId="38" borderId="0" applyNumberFormat="0" applyBorder="0" applyAlignment="0" applyProtection="0"/>
    <xf numFmtId="0" fontId="98" fillId="38" borderId="0" applyNumberFormat="0" applyBorder="0" applyAlignment="0" applyProtection="0"/>
    <xf numFmtId="0" fontId="99" fillId="38" borderId="0" applyNumberFormat="0" applyBorder="0" applyAlignment="0" applyProtection="0"/>
    <xf numFmtId="0" fontId="98" fillId="38" borderId="0" applyNumberFormat="0" applyBorder="0" applyAlignment="0" applyProtection="0"/>
    <xf numFmtId="0" fontId="99" fillId="38" borderId="0" applyNumberFormat="0" applyBorder="0" applyAlignment="0" applyProtection="0"/>
    <xf numFmtId="0" fontId="99" fillId="38" borderId="0" applyNumberFormat="0" applyBorder="0" applyAlignment="0" applyProtection="0"/>
    <xf numFmtId="0" fontId="98" fillId="38" borderId="0" applyNumberFormat="0" applyBorder="0" applyAlignment="0" applyProtection="0"/>
    <xf numFmtId="0" fontId="99" fillId="38" borderId="0" applyNumberFormat="0" applyBorder="0" applyAlignment="0" applyProtection="0"/>
    <xf numFmtId="0" fontId="99" fillId="38" borderId="0" applyNumberFormat="0" applyBorder="0" applyAlignment="0" applyProtection="0"/>
    <xf numFmtId="0" fontId="98" fillId="38" borderId="0" applyNumberFormat="0" applyBorder="0" applyAlignment="0" applyProtection="0"/>
    <xf numFmtId="0" fontId="5" fillId="14" borderId="0" applyNumberFormat="0" applyBorder="0" applyAlignment="0" applyProtection="0"/>
    <xf numFmtId="0" fontId="98" fillId="38" borderId="0" applyNumberFormat="0" applyBorder="0" applyAlignment="0" applyProtection="0"/>
    <xf numFmtId="0" fontId="98" fillId="38" borderId="0" applyNumberFormat="0" applyBorder="0" applyAlignment="0" applyProtection="0"/>
    <xf numFmtId="0" fontId="5" fillId="14" borderId="0" applyNumberFormat="0" applyBorder="0" applyAlignment="0" applyProtection="0"/>
    <xf numFmtId="0" fontId="99" fillId="38" borderId="0" applyNumberFormat="0" applyBorder="0" applyAlignment="0" applyProtection="0"/>
    <xf numFmtId="0" fontId="99" fillId="38" borderId="0" applyNumberFormat="0" applyBorder="0" applyAlignment="0" applyProtection="0"/>
    <xf numFmtId="0" fontId="99" fillId="38" borderId="0" applyNumberFormat="0" applyBorder="0" applyAlignment="0" applyProtection="0"/>
    <xf numFmtId="0" fontId="99" fillId="38" borderId="0" applyNumberFormat="0" applyBorder="0" applyAlignment="0" applyProtection="0"/>
    <xf numFmtId="0" fontId="99" fillId="38" borderId="0" applyNumberFormat="0" applyBorder="0" applyAlignment="0" applyProtection="0"/>
    <xf numFmtId="0" fontId="98" fillId="38" borderId="0" applyNumberFormat="0" applyBorder="0" applyAlignment="0" applyProtection="0"/>
    <xf numFmtId="0" fontId="99" fillId="38" borderId="0" applyNumberFormat="0" applyBorder="0" applyAlignment="0" applyProtection="0"/>
    <xf numFmtId="0" fontId="98" fillId="38" borderId="0" applyNumberFormat="0" applyBorder="0" applyAlignment="0" applyProtection="0"/>
    <xf numFmtId="0" fontId="98" fillId="38" borderId="0" applyNumberFormat="0" applyBorder="0" applyAlignment="0" applyProtection="0"/>
    <xf numFmtId="0" fontId="99" fillId="38" borderId="0" applyNumberFormat="0" applyBorder="0" applyAlignment="0" applyProtection="0"/>
    <xf numFmtId="0" fontId="99" fillId="38" borderId="0" applyNumberFormat="0" applyBorder="0" applyAlignment="0" applyProtection="0"/>
    <xf numFmtId="0" fontId="99" fillId="38" borderId="0" applyNumberFormat="0" applyBorder="0" applyAlignment="0" applyProtection="0"/>
    <xf numFmtId="0" fontId="99" fillId="38" borderId="0" applyNumberFormat="0" applyBorder="0" applyAlignment="0" applyProtection="0"/>
    <xf numFmtId="0" fontId="99" fillId="38" borderId="0" applyNumberFormat="0" applyBorder="0" applyAlignment="0" applyProtection="0"/>
    <xf numFmtId="0" fontId="99" fillId="38" borderId="0" applyNumberFormat="0" applyBorder="0" applyAlignment="0" applyProtection="0"/>
    <xf numFmtId="0" fontId="99" fillId="38" borderId="0" applyNumberFormat="0" applyBorder="0" applyAlignment="0" applyProtection="0"/>
    <xf numFmtId="0" fontId="99" fillId="38" borderId="0" applyNumberFormat="0" applyBorder="0" applyAlignment="0" applyProtection="0"/>
    <xf numFmtId="0" fontId="99" fillId="38" borderId="0" applyNumberFormat="0" applyBorder="0" applyAlignment="0" applyProtection="0"/>
    <xf numFmtId="0" fontId="99" fillId="38" borderId="0" applyNumberFormat="0" applyBorder="0" applyAlignment="0" applyProtection="0"/>
    <xf numFmtId="0" fontId="99" fillId="38" borderId="0" applyNumberFormat="0" applyBorder="0" applyAlignment="0" applyProtection="0"/>
    <xf numFmtId="0" fontId="98" fillId="38" borderId="0" applyNumberFormat="0" applyBorder="0" applyAlignment="0" applyProtection="0"/>
    <xf numFmtId="0" fontId="99" fillId="38" borderId="0" applyNumberFormat="0" applyBorder="0" applyAlignment="0" applyProtection="0"/>
    <xf numFmtId="0" fontId="98" fillId="38" borderId="0" applyNumberFormat="0" applyBorder="0" applyAlignment="0" applyProtection="0"/>
    <xf numFmtId="0" fontId="98" fillId="38" borderId="0" applyNumberFormat="0" applyBorder="0" applyAlignment="0" applyProtection="0"/>
    <xf numFmtId="0" fontId="99" fillId="38" borderId="0" applyNumberFormat="0" applyBorder="0" applyAlignment="0" applyProtection="0"/>
    <xf numFmtId="0" fontId="99" fillId="38" borderId="0" applyNumberFormat="0" applyBorder="0" applyAlignment="0" applyProtection="0"/>
    <xf numFmtId="0" fontId="99" fillId="38" borderId="0" applyNumberFormat="0" applyBorder="0" applyAlignment="0" applyProtection="0"/>
    <xf numFmtId="0" fontId="99" fillId="38" borderId="0" applyNumberFormat="0" applyBorder="0" applyAlignment="0" applyProtection="0"/>
    <xf numFmtId="0" fontId="99" fillId="38" borderId="0" applyNumberFormat="0" applyBorder="0" applyAlignment="0" applyProtection="0"/>
    <xf numFmtId="0" fontId="99" fillId="38" borderId="0" applyNumberFormat="0" applyBorder="0" applyAlignment="0" applyProtection="0"/>
    <xf numFmtId="0" fontId="99" fillId="38" borderId="0" applyNumberFormat="0" applyBorder="0" applyAlignment="0" applyProtection="0"/>
    <xf numFmtId="0" fontId="99" fillId="38" borderId="0" applyNumberFormat="0" applyBorder="0" applyAlignment="0" applyProtection="0"/>
    <xf numFmtId="0" fontId="99" fillId="38" borderId="0" applyNumberFormat="0" applyBorder="0" applyAlignment="0" applyProtection="0"/>
    <xf numFmtId="0" fontId="99" fillId="38" borderId="0" applyNumberFormat="0" applyBorder="0" applyAlignment="0" applyProtection="0"/>
    <xf numFmtId="0" fontId="99" fillId="38" borderId="0" applyNumberFormat="0" applyBorder="0" applyAlignment="0" applyProtection="0"/>
    <xf numFmtId="0" fontId="98" fillId="38" borderId="0" applyNumberFormat="0" applyBorder="0" applyAlignment="0" applyProtection="0"/>
    <xf numFmtId="0" fontId="99" fillId="38" borderId="0" applyNumberFormat="0" applyBorder="0" applyAlignment="0" applyProtection="0"/>
    <xf numFmtId="0" fontId="98" fillId="38" borderId="0" applyNumberFormat="0" applyBorder="0" applyAlignment="0" applyProtection="0"/>
    <xf numFmtId="0" fontId="98" fillId="38" borderId="0" applyNumberFormat="0" applyBorder="0" applyAlignment="0" applyProtection="0"/>
    <xf numFmtId="0" fontId="99" fillId="38" borderId="0" applyNumberFormat="0" applyBorder="0" applyAlignment="0" applyProtection="0"/>
    <xf numFmtId="0" fontId="99" fillId="38" borderId="0" applyNumberFormat="0" applyBorder="0" applyAlignment="0" applyProtection="0"/>
    <xf numFmtId="0" fontId="99" fillId="38" borderId="0" applyNumberFormat="0" applyBorder="0" applyAlignment="0" applyProtection="0"/>
    <xf numFmtId="0" fontId="98" fillId="38" borderId="0" applyNumberFormat="0" applyBorder="0" applyAlignment="0" applyProtection="0"/>
    <xf numFmtId="0" fontId="98" fillId="38" borderId="0" applyNumberFormat="0" applyBorder="0" applyAlignment="0" applyProtection="0"/>
    <xf numFmtId="0" fontId="99" fillId="38" borderId="0" applyNumberFormat="0" applyBorder="0" applyAlignment="0" applyProtection="0"/>
    <xf numFmtId="0" fontId="98" fillId="38" borderId="0" applyNumberFormat="0" applyBorder="0" applyAlignment="0" applyProtection="0"/>
    <xf numFmtId="0" fontId="98" fillId="38" borderId="0" applyNumberFormat="0" applyBorder="0" applyAlignment="0" applyProtection="0"/>
    <xf numFmtId="0" fontId="99" fillId="38" borderId="0" applyNumberFormat="0" applyBorder="0" applyAlignment="0" applyProtection="0"/>
    <xf numFmtId="0" fontId="98" fillId="38" borderId="0" applyNumberFormat="0" applyBorder="0" applyAlignment="0" applyProtection="0"/>
    <xf numFmtId="0" fontId="99" fillId="38" borderId="0" applyNumberFormat="0" applyBorder="0" applyAlignment="0" applyProtection="0"/>
    <xf numFmtId="0" fontId="98" fillId="38" borderId="0" applyNumberFormat="0" applyBorder="0" applyAlignment="0" applyProtection="0"/>
    <xf numFmtId="0" fontId="98" fillId="38" borderId="0" applyNumberFormat="0" applyBorder="0" applyAlignment="0" applyProtection="0"/>
    <xf numFmtId="0" fontId="99" fillId="38" borderId="0" applyNumberFormat="0" applyBorder="0" applyAlignment="0" applyProtection="0"/>
    <xf numFmtId="0" fontId="98" fillId="38" borderId="0" applyNumberFormat="0" applyBorder="0" applyAlignment="0" applyProtection="0"/>
    <xf numFmtId="0" fontId="99" fillId="38" borderId="0" applyNumberFormat="0" applyBorder="0" applyAlignment="0" applyProtection="0"/>
    <xf numFmtId="0" fontId="98" fillId="38" borderId="0" applyNumberFormat="0" applyBorder="0" applyAlignment="0" applyProtection="0"/>
    <xf numFmtId="0" fontId="98" fillId="38" borderId="0" applyNumberFormat="0" applyBorder="0" applyAlignment="0" applyProtection="0"/>
    <xf numFmtId="0" fontId="99" fillId="38" borderId="0" applyNumberFormat="0" applyBorder="0" applyAlignment="0" applyProtection="0"/>
    <xf numFmtId="0" fontId="98" fillId="38" borderId="0" applyNumberFormat="0" applyBorder="0" applyAlignment="0" applyProtection="0"/>
    <xf numFmtId="0" fontId="99" fillId="38" borderId="0" applyNumberFormat="0" applyBorder="0" applyAlignment="0" applyProtection="0"/>
    <xf numFmtId="0" fontId="98" fillId="38" borderId="0" applyNumberFormat="0" applyBorder="0" applyAlignment="0" applyProtection="0"/>
    <xf numFmtId="0" fontId="98" fillId="38" borderId="0" applyNumberFormat="0" applyBorder="0" applyAlignment="0" applyProtection="0"/>
    <xf numFmtId="0" fontId="99" fillId="38" borderId="0" applyNumberFormat="0" applyBorder="0" applyAlignment="0" applyProtection="0"/>
    <xf numFmtId="0" fontId="98" fillId="39" borderId="0" applyNumberFormat="0" applyBorder="0" applyAlignment="0" applyProtection="0"/>
    <xf numFmtId="0" fontId="99" fillId="39" borderId="0" applyNumberFormat="0" applyBorder="0" applyAlignment="0" applyProtection="0"/>
    <xf numFmtId="0" fontId="98" fillId="39" borderId="0" applyNumberFormat="0" applyBorder="0" applyAlignment="0" applyProtection="0"/>
    <xf numFmtId="0" fontId="98" fillId="39" borderId="0" applyNumberFormat="0" applyBorder="0" applyAlignment="0" applyProtection="0"/>
    <xf numFmtId="0" fontId="99" fillId="39" borderId="0" applyNumberFormat="0" applyBorder="0" applyAlignment="0" applyProtection="0"/>
    <xf numFmtId="0" fontId="99" fillId="39" borderId="0" applyNumberFormat="0" applyBorder="0" applyAlignment="0" applyProtection="0"/>
    <xf numFmtId="0" fontId="99" fillId="39" borderId="0" applyNumberFormat="0" applyBorder="0" applyAlignment="0" applyProtection="0"/>
    <xf numFmtId="0" fontId="99" fillId="39" borderId="0" applyNumberFormat="0" applyBorder="0" applyAlignment="0" applyProtection="0"/>
    <xf numFmtId="0" fontId="99" fillId="39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99" fillId="39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99" fillId="39" borderId="0" applyNumberFormat="0" applyBorder="0" applyAlignment="0" applyProtection="0"/>
    <xf numFmtId="0" fontId="99" fillId="39" borderId="0" applyNumberFormat="0" applyBorder="0" applyAlignment="0" applyProtection="0"/>
    <xf numFmtId="0" fontId="99" fillId="39" borderId="0" applyNumberFormat="0" applyBorder="0" applyAlignment="0" applyProtection="0"/>
    <xf numFmtId="0" fontId="99" fillId="39" borderId="0" applyNumberFormat="0" applyBorder="0" applyAlignment="0" applyProtection="0"/>
    <xf numFmtId="0" fontId="98" fillId="39" borderId="0" applyNumberFormat="0" applyBorder="0" applyAlignment="0" applyProtection="0"/>
    <xf numFmtId="0" fontId="98" fillId="39" borderId="0" applyNumberFormat="0" applyBorder="0" applyAlignment="0" applyProtection="0"/>
    <xf numFmtId="0" fontId="99" fillId="39" borderId="0" applyNumberFormat="0" applyBorder="0" applyAlignment="0" applyProtection="0"/>
    <xf numFmtId="0" fontId="98" fillId="39" borderId="0" applyNumberFormat="0" applyBorder="0" applyAlignment="0" applyProtection="0"/>
    <xf numFmtId="0" fontId="98" fillId="39" borderId="0" applyNumberFormat="0" applyBorder="0" applyAlignment="0" applyProtection="0"/>
    <xf numFmtId="0" fontId="98" fillId="39" borderId="0" applyNumberFormat="0" applyBorder="0" applyAlignment="0" applyProtection="0"/>
    <xf numFmtId="0" fontId="99" fillId="39" borderId="0" applyNumberFormat="0" applyBorder="0" applyAlignment="0" applyProtection="0"/>
    <xf numFmtId="0" fontId="98" fillId="39" borderId="0" applyNumberFormat="0" applyBorder="0" applyAlignment="0" applyProtection="0"/>
    <xf numFmtId="0" fontId="98" fillId="39" borderId="0" applyNumberFormat="0" applyBorder="0" applyAlignment="0" applyProtection="0"/>
    <xf numFmtId="0" fontId="99" fillId="39" borderId="0" applyNumberFormat="0" applyBorder="0" applyAlignment="0" applyProtection="0"/>
    <xf numFmtId="0" fontId="98" fillId="39" borderId="0" applyNumberFormat="0" applyBorder="0" applyAlignment="0" applyProtection="0"/>
    <xf numFmtId="0" fontId="99" fillId="39" borderId="0" applyNumberFormat="0" applyBorder="0" applyAlignment="0" applyProtection="0"/>
    <xf numFmtId="0" fontId="99" fillId="39" borderId="0" applyNumberFormat="0" applyBorder="0" applyAlignment="0" applyProtection="0"/>
    <xf numFmtId="0" fontId="98" fillId="39" borderId="0" applyNumberFormat="0" applyBorder="0" applyAlignment="0" applyProtection="0"/>
    <xf numFmtId="0" fontId="99" fillId="39" borderId="0" applyNumberFormat="0" applyBorder="0" applyAlignment="0" applyProtection="0"/>
    <xf numFmtId="0" fontId="99" fillId="39" borderId="0" applyNumberFormat="0" applyBorder="0" applyAlignment="0" applyProtection="0"/>
    <xf numFmtId="0" fontId="98" fillId="39" borderId="0" applyNumberFormat="0" applyBorder="0" applyAlignment="0" applyProtection="0"/>
    <xf numFmtId="0" fontId="5" fillId="18" borderId="0" applyNumberFormat="0" applyBorder="0" applyAlignment="0" applyProtection="0"/>
    <xf numFmtId="0" fontId="98" fillId="39" borderId="0" applyNumberFormat="0" applyBorder="0" applyAlignment="0" applyProtection="0"/>
    <xf numFmtId="0" fontId="98" fillId="39" borderId="0" applyNumberFormat="0" applyBorder="0" applyAlignment="0" applyProtection="0"/>
    <xf numFmtId="0" fontId="5" fillId="18" borderId="0" applyNumberFormat="0" applyBorder="0" applyAlignment="0" applyProtection="0"/>
    <xf numFmtId="0" fontId="99" fillId="39" borderId="0" applyNumberFormat="0" applyBorder="0" applyAlignment="0" applyProtection="0"/>
    <xf numFmtId="0" fontId="99" fillId="39" borderId="0" applyNumberFormat="0" applyBorder="0" applyAlignment="0" applyProtection="0"/>
    <xf numFmtId="0" fontId="99" fillId="39" borderId="0" applyNumberFormat="0" applyBorder="0" applyAlignment="0" applyProtection="0"/>
    <xf numFmtId="0" fontId="99" fillId="39" borderId="0" applyNumberFormat="0" applyBorder="0" applyAlignment="0" applyProtection="0"/>
    <xf numFmtId="0" fontId="99" fillId="39" borderId="0" applyNumberFormat="0" applyBorder="0" applyAlignment="0" applyProtection="0"/>
    <xf numFmtId="0" fontId="98" fillId="39" borderId="0" applyNumberFormat="0" applyBorder="0" applyAlignment="0" applyProtection="0"/>
    <xf numFmtId="0" fontId="99" fillId="39" borderId="0" applyNumberFormat="0" applyBorder="0" applyAlignment="0" applyProtection="0"/>
    <xf numFmtId="0" fontId="98" fillId="39" borderId="0" applyNumberFormat="0" applyBorder="0" applyAlignment="0" applyProtection="0"/>
    <xf numFmtId="0" fontId="98" fillId="39" borderId="0" applyNumberFormat="0" applyBorder="0" applyAlignment="0" applyProtection="0"/>
    <xf numFmtId="0" fontId="99" fillId="39" borderId="0" applyNumberFormat="0" applyBorder="0" applyAlignment="0" applyProtection="0"/>
    <xf numFmtId="0" fontId="99" fillId="39" borderId="0" applyNumberFormat="0" applyBorder="0" applyAlignment="0" applyProtection="0"/>
    <xf numFmtId="0" fontId="99" fillId="39" borderId="0" applyNumberFormat="0" applyBorder="0" applyAlignment="0" applyProtection="0"/>
    <xf numFmtId="0" fontId="99" fillId="39" borderId="0" applyNumberFormat="0" applyBorder="0" applyAlignment="0" applyProtection="0"/>
    <xf numFmtId="0" fontId="99" fillId="39" borderId="0" applyNumberFormat="0" applyBorder="0" applyAlignment="0" applyProtection="0"/>
    <xf numFmtId="0" fontId="99" fillId="39" borderId="0" applyNumberFormat="0" applyBorder="0" applyAlignment="0" applyProtection="0"/>
    <xf numFmtId="0" fontId="99" fillId="39" borderId="0" applyNumberFormat="0" applyBorder="0" applyAlignment="0" applyProtection="0"/>
    <xf numFmtId="0" fontId="99" fillId="39" borderId="0" applyNumberFormat="0" applyBorder="0" applyAlignment="0" applyProtection="0"/>
    <xf numFmtId="0" fontId="99" fillId="39" borderId="0" applyNumberFormat="0" applyBorder="0" applyAlignment="0" applyProtection="0"/>
    <xf numFmtId="0" fontId="99" fillId="39" borderId="0" applyNumberFormat="0" applyBorder="0" applyAlignment="0" applyProtection="0"/>
    <xf numFmtId="0" fontId="99" fillId="39" borderId="0" applyNumberFormat="0" applyBorder="0" applyAlignment="0" applyProtection="0"/>
    <xf numFmtId="0" fontId="98" fillId="39" borderId="0" applyNumberFormat="0" applyBorder="0" applyAlignment="0" applyProtection="0"/>
    <xf numFmtId="0" fontId="99" fillId="39" borderId="0" applyNumberFormat="0" applyBorder="0" applyAlignment="0" applyProtection="0"/>
    <xf numFmtId="0" fontId="98" fillId="39" borderId="0" applyNumberFormat="0" applyBorder="0" applyAlignment="0" applyProtection="0"/>
    <xf numFmtId="0" fontId="98" fillId="39" borderId="0" applyNumberFormat="0" applyBorder="0" applyAlignment="0" applyProtection="0"/>
    <xf numFmtId="0" fontId="99" fillId="39" borderId="0" applyNumberFormat="0" applyBorder="0" applyAlignment="0" applyProtection="0"/>
    <xf numFmtId="0" fontId="99" fillId="39" borderId="0" applyNumberFormat="0" applyBorder="0" applyAlignment="0" applyProtection="0"/>
    <xf numFmtId="0" fontId="99" fillId="39" borderId="0" applyNumberFormat="0" applyBorder="0" applyAlignment="0" applyProtection="0"/>
    <xf numFmtId="0" fontId="99" fillId="39" borderId="0" applyNumberFormat="0" applyBorder="0" applyAlignment="0" applyProtection="0"/>
    <xf numFmtId="0" fontId="99" fillId="39" borderId="0" applyNumberFormat="0" applyBorder="0" applyAlignment="0" applyProtection="0"/>
    <xf numFmtId="0" fontId="99" fillId="39" borderId="0" applyNumberFormat="0" applyBorder="0" applyAlignment="0" applyProtection="0"/>
    <xf numFmtId="0" fontId="99" fillId="39" borderId="0" applyNumberFormat="0" applyBorder="0" applyAlignment="0" applyProtection="0"/>
    <xf numFmtId="0" fontId="99" fillId="39" borderId="0" applyNumberFormat="0" applyBorder="0" applyAlignment="0" applyProtection="0"/>
    <xf numFmtId="0" fontId="99" fillId="39" borderId="0" applyNumberFormat="0" applyBorder="0" applyAlignment="0" applyProtection="0"/>
    <xf numFmtId="0" fontId="99" fillId="39" borderId="0" applyNumberFormat="0" applyBorder="0" applyAlignment="0" applyProtection="0"/>
    <xf numFmtId="0" fontId="99" fillId="39" borderId="0" applyNumberFormat="0" applyBorder="0" applyAlignment="0" applyProtection="0"/>
    <xf numFmtId="0" fontId="98" fillId="39" borderId="0" applyNumberFormat="0" applyBorder="0" applyAlignment="0" applyProtection="0"/>
    <xf numFmtId="0" fontId="99" fillId="39" borderId="0" applyNumberFormat="0" applyBorder="0" applyAlignment="0" applyProtection="0"/>
    <xf numFmtId="0" fontId="98" fillId="39" borderId="0" applyNumberFormat="0" applyBorder="0" applyAlignment="0" applyProtection="0"/>
    <xf numFmtId="0" fontId="98" fillId="39" borderId="0" applyNumberFormat="0" applyBorder="0" applyAlignment="0" applyProtection="0"/>
    <xf numFmtId="0" fontId="99" fillId="39" borderId="0" applyNumberFormat="0" applyBorder="0" applyAlignment="0" applyProtection="0"/>
    <xf numFmtId="0" fontId="99" fillId="39" borderId="0" applyNumberFormat="0" applyBorder="0" applyAlignment="0" applyProtection="0"/>
    <xf numFmtId="0" fontId="99" fillId="39" borderId="0" applyNumberFormat="0" applyBorder="0" applyAlignment="0" applyProtection="0"/>
    <xf numFmtId="0" fontId="98" fillId="39" borderId="0" applyNumberFormat="0" applyBorder="0" applyAlignment="0" applyProtection="0"/>
    <xf numFmtId="0" fontId="98" fillId="39" borderId="0" applyNumberFormat="0" applyBorder="0" applyAlignment="0" applyProtection="0"/>
    <xf numFmtId="0" fontId="99" fillId="39" borderId="0" applyNumberFormat="0" applyBorder="0" applyAlignment="0" applyProtection="0"/>
    <xf numFmtId="0" fontId="98" fillId="39" borderId="0" applyNumberFormat="0" applyBorder="0" applyAlignment="0" applyProtection="0"/>
    <xf numFmtId="0" fontId="98" fillId="39" borderId="0" applyNumberFormat="0" applyBorder="0" applyAlignment="0" applyProtection="0"/>
    <xf numFmtId="0" fontId="99" fillId="39" borderId="0" applyNumberFormat="0" applyBorder="0" applyAlignment="0" applyProtection="0"/>
    <xf numFmtId="0" fontId="98" fillId="39" borderId="0" applyNumberFormat="0" applyBorder="0" applyAlignment="0" applyProtection="0"/>
    <xf numFmtId="0" fontId="99" fillId="39" borderId="0" applyNumberFormat="0" applyBorder="0" applyAlignment="0" applyProtection="0"/>
    <xf numFmtId="0" fontId="98" fillId="39" borderId="0" applyNumberFormat="0" applyBorder="0" applyAlignment="0" applyProtection="0"/>
    <xf numFmtId="0" fontId="98" fillId="39" borderId="0" applyNumberFormat="0" applyBorder="0" applyAlignment="0" applyProtection="0"/>
    <xf numFmtId="0" fontId="99" fillId="39" borderId="0" applyNumberFormat="0" applyBorder="0" applyAlignment="0" applyProtection="0"/>
    <xf numFmtId="0" fontId="98" fillId="39" borderId="0" applyNumberFormat="0" applyBorder="0" applyAlignment="0" applyProtection="0"/>
    <xf numFmtId="0" fontId="99" fillId="39" borderId="0" applyNumberFormat="0" applyBorder="0" applyAlignment="0" applyProtection="0"/>
    <xf numFmtId="0" fontId="98" fillId="39" borderId="0" applyNumberFormat="0" applyBorder="0" applyAlignment="0" applyProtection="0"/>
    <xf numFmtId="0" fontId="98" fillId="39" borderId="0" applyNumberFormat="0" applyBorder="0" applyAlignment="0" applyProtection="0"/>
    <xf numFmtId="0" fontId="99" fillId="39" borderId="0" applyNumberFormat="0" applyBorder="0" applyAlignment="0" applyProtection="0"/>
    <xf numFmtId="0" fontId="98" fillId="39" borderId="0" applyNumberFormat="0" applyBorder="0" applyAlignment="0" applyProtection="0"/>
    <xf numFmtId="0" fontId="99" fillId="39" borderId="0" applyNumberFormat="0" applyBorder="0" applyAlignment="0" applyProtection="0"/>
    <xf numFmtId="0" fontId="98" fillId="39" borderId="0" applyNumberFormat="0" applyBorder="0" applyAlignment="0" applyProtection="0"/>
    <xf numFmtId="0" fontId="98" fillId="39" borderId="0" applyNumberFormat="0" applyBorder="0" applyAlignment="0" applyProtection="0"/>
    <xf numFmtId="0" fontId="99" fillId="39" borderId="0" applyNumberFormat="0" applyBorder="0" applyAlignment="0" applyProtection="0"/>
    <xf numFmtId="0" fontId="98" fillId="40" borderId="0" applyNumberFormat="0" applyBorder="0" applyAlignment="0" applyProtection="0"/>
    <xf numFmtId="0" fontId="99" fillId="40" borderId="0" applyNumberFormat="0" applyBorder="0" applyAlignment="0" applyProtection="0"/>
    <xf numFmtId="0" fontId="98" fillId="40" borderId="0" applyNumberFormat="0" applyBorder="0" applyAlignment="0" applyProtection="0"/>
    <xf numFmtId="0" fontId="98" fillId="40" borderId="0" applyNumberFormat="0" applyBorder="0" applyAlignment="0" applyProtection="0"/>
    <xf numFmtId="0" fontId="99" fillId="40" borderId="0" applyNumberFormat="0" applyBorder="0" applyAlignment="0" applyProtection="0"/>
    <xf numFmtId="0" fontId="99" fillId="40" borderId="0" applyNumberFormat="0" applyBorder="0" applyAlignment="0" applyProtection="0"/>
    <xf numFmtId="0" fontId="99" fillId="40" borderId="0" applyNumberFormat="0" applyBorder="0" applyAlignment="0" applyProtection="0"/>
    <xf numFmtId="0" fontId="99" fillId="40" borderId="0" applyNumberFormat="0" applyBorder="0" applyAlignment="0" applyProtection="0"/>
    <xf numFmtId="0" fontId="99" fillId="40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99" fillId="40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99" fillId="40" borderId="0" applyNumberFormat="0" applyBorder="0" applyAlignment="0" applyProtection="0"/>
    <xf numFmtId="0" fontId="99" fillId="40" borderId="0" applyNumberFormat="0" applyBorder="0" applyAlignment="0" applyProtection="0"/>
    <xf numFmtId="0" fontId="99" fillId="40" borderId="0" applyNumberFormat="0" applyBorder="0" applyAlignment="0" applyProtection="0"/>
    <xf numFmtId="0" fontId="99" fillId="40" borderId="0" applyNumberFormat="0" applyBorder="0" applyAlignment="0" applyProtection="0"/>
    <xf numFmtId="0" fontId="98" fillId="40" borderId="0" applyNumberFormat="0" applyBorder="0" applyAlignment="0" applyProtection="0"/>
    <xf numFmtId="0" fontId="98" fillId="40" borderId="0" applyNumberFormat="0" applyBorder="0" applyAlignment="0" applyProtection="0"/>
    <xf numFmtId="0" fontId="99" fillId="40" borderId="0" applyNumberFormat="0" applyBorder="0" applyAlignment="0" applyProtection="0"/>
    <xf numFmtId="0" fontId="98" fillId="40" borderId="0" applyNumberFormat="0" applyBorder="0" applyAlignment="0" applyProtection="0"/>
    <xf numFmtId="0" fontId="98" fillId="40" borderId="0" applyNumberFormat="0" applyBorder="0" applyAlignment="0" applyProtection="0"/>
    <xf numFmtId="0" fontId="98" fillId="40" borderId="0" applyNumberFormat="0" applyBorder="0" applyAlignment="0" applyProtection="0"/>
    <xf numFmtId="0" fontId="99" fillId="40" borderId="0" applyNumberFormat="0" applyBorder="0" applyAlignment="0" applyProtection="0"/>
    <xf numFmtId="0" fontId="98" fillId="40" borderId="0" applyNumberFormat="0" applyBorder="0" applyAlignment="0" applyProtection="0"/>
    <xf numFmtId="0" fontId="98" fillId="40" borderId="0" applyNumberFormat="0" applyBorder="0" applyAlignment="0" applyProtection="0"/>
    <xf numFmtId="0" fontId="99" fillId="40" borderId="0" applyNumberFormat="0" applyBorder="0" applyAlignment="0" applyProtection="0"/>
    <xf numFmtId="0" fontId="98" fillId="40" borderId="0" applyNumberFormat="0" applyBorder="0" applyAlignment="0" applyProtection="0"/>
    <xf numFmtId="0" fontId="99" fillId="40" borderId="0" applyNumberFormat="0" applyBorder="0" applyAlignment="0" applyProtection="0"/>
    <xf numFmtId="0" fontId="99" fillId="40" borderId="0" applyNumberFormat="0" applyBorder="0" applyAlignment="0" applyProtection="0"/>
    <xf numFmtId="0" fontId="98" fillId="40" borderId="0" applyNumberFormat="0" applyBorder="0" applyAlignment="0" applyProtection="0"/>
    <xf numFmtId="0" fontId="99" fillId="40" borderId="0" applyNumberFormat="0" applyBorder="0" applyAlignment="0" applyProtection="0"/>
    <xf numFmtId="0" fontId="99" fillId="40" borderId="0" applyNumberFormat="0" applyBorder="0" applyAlignment="0" applyProtection="0"/>
    <xf numFmtId="0" fontId="98" fillId="40" borderId="0" applyNumberFormat="0" applyBorder="0" applyAlignment="0" applyProtection="0"/>
    <xf numFmtId="0" fontId="5" fillId="22" borderId="0" applyNumberFormat="0" applyBorder="0" applyAlignment="0" applyProtection="0"/>
    <xf numFmtId="0" fontId="98" fillId="40" borderId="0" applyNumberFormat="0" applyBorder="0" applyAlignment="0" applyProtection="0"/>
    <xf numFmtId="0" fontId="98" fillId="40" borderId="0" applyNumberFormat="0" applyBorder="0" applyAlignment="0" applyProtection="0"/>
    <xf numFmtId="0" fontId="5" fillId="22" borderId="0" applyNumberFormat="0" applyBorder="0" applyAlignment="0" applyProtection="0"/>
    <xf numFmtId="0" fontId="99" fillId="40" borderId="0" applyNumberFormat="0" applyBorder="0" applyAlignment="0" applyProtection="0"/>
    <xf numFmtId="0" fontId="99" fillId="40" borderId="0" applyNumberFormat="0" applyBorder="0" applyAlignment="0" applyProtection="0"/>
    <xf numFmtId="0" fontId="99" fillId="40" borderId="0" applyNumberFormat="0" applyBorder="0" applyAlignment="0" applyProtection="0"/>
    <xf numFmtId="0" fontId="99" fillId="40" borderId="0" applyNumberFormat="0" applyBorder="0" applyAlignment="0" applyProtection="0"/>
    <xf numFmtId="0" fontId="99" fillId="40" borderId="0" applyNumberFormat="0" applyBorder="0" applyAlignment="0" applyProtection="0"/>
    <xf numFmtId="0" fontId="98" fillId="40" borderId="0" applyNumberFormat="0" applyBorder="0" applyAlignment="0" applyProtection="0"/>
    <xf numFmtId="0" fontId="99" fillId="40" borderId="0" applyNumberFormat="0" applyBorder="0" applyAlignment="0" applyProtection="0"/>
    <xf numFmtId="0" fontId="98" fillId="40" borderId="0" applyNumberFormat="0" applyBorder="0" applyAlignment="0" applyProtection="0"/>
    <xf numFmtId="0" fontId="98" fillId="40" borderId="0" applyNumberFormat="0" applyBorder="0" applyAlignment="0" applyProtection="0"/>
    <xf numFmtId="0" fontId="99" fillId="40" borderId="0" applyNumberFormat="0" applyBorder="0" applyAlignment="0" applyProtection="0"/>
    <xf numFmtId="0" fontId="99" fillId="40" borderId="0" applyNumberFormat="0" applyBorder="0" applyAlignment="0" applyProtection="0"/>
    <xf numFmtId="0" fontId="99" fillId="40" borderId="0" applyNumberFormat="0" applyBorder="0" applyAlignment="0" applyProtection="0"/>
    <xf numFmtId="0" fontId="99" fillId="40" borderId="0" applyNumberFormat="0" applyBorder="0" applyAlignment="0" applyProtection="0"/>
    <xf numFmtId="0" fontId="99" fillId="40" borderId="0" applyNumberFormat="0" applyBorder="0" applyAlignment="0" applyProtection="0"/>
    <xf numFmtId="0" fontId="99" fillId="40" borderId="0" applyNumberFormat="0" applyBorder="0" applyAlignment="0" applyProtection="0"/>
    <xf numFmtId="0" fontId="99" fillId="40" borderId="0" applyNumberFormat="0" applyBorder="0" applyAlignment="0" applyProtection="0"/>
    <xf numFmtId="0" fontId="99" fillId="40" borderId="0" applyNumberFormat="0" applyBorder="0" applyAlignment="0" applyProtection="0"/>
    <xf numFmtId="0" fontId="99" fillId="40" borderId="0" applyNumberFormat="0" applyBorder="0" applyAlignment="0" applyProtection="0"/>
    <xf numFmtId="0" fontId="99" fillId="40" borderId="0" applyNumberFormat="0" applyBorder="0" applyAlignment="0" applyProtection="0"/>
    <xf numFmtId="0" fontId="99" fillId="40" borderId="0" applyNumberFormat="0" applyBorder="0" applyAlignment="0" applyProtection="0"/>
    <xf numFmtId="0" fontId="98" fillId="40" borderId="0" applyNumberFormat="0" applyBorder="0" applyAlignment="0" applyProtection="0"/>
    <xf numFmtId="0" fontId="99" fillId="40" borderId="0" applyNumberFormat="0" applyBorder="0" applyAlignment="0" applyProtection="0"/>
    <xf numFmtId="0" fontId="98" fillId="40" borderId="0" applyNumberFormat="0" applyBorder="0" applyAlignment="0" applyProtection="0"/>
    <xf numFmtId="0" fontId="98" fillId="40" borderId="0" applyNumberFormat="0" applyBorder="0" applyAlignment="0" applyProtection="0"/>
    <xf numFmtId="0" fontId="99" fillId="40" borderId="0" applyNumberFormat="0" applyBorder="0" applyAlignment="0" applyProtection="0"/>
    <xf numFmtId="0" fontId="99" fillId="40" borderId="0" applyNumberFormat="0" applyBorder="0" applyAlignment="0" applyProtection="0"/>
    <xf numFmtId="0" fontId="99" fillId="40" borderId="0" applyNumberFormat="0" applyBorder="0" applyAlignment="0" applyProtection="0"/>
    <xf numFmtId="0" fontId="99" fillId="40" borderId="0" applyNumberFormat="0" applyBorder="0" applyAlignment="0" applyProtection="0"/>
    <xf numFmtId="0" fontId="99" fillId="40" borderId="0" applyNumberFormat="0" applyBorder="0" applyAlignment="0" applyProtection="0"/>
    <xf numFmtId="0" fontId="99" fillId="40" borderId="0" applyNumberFormat="0" applyBorder="0" applyAlignment="0" applyProtection="0"/>
    <xf numFmtId="0" fontId="99" fillId="40" borderId="0" applyNumberFormat="0" applyBorder="0" applyAlignment="0" applyProtection="0"/>
    <xf numFmtId="0" fontId="99" fillId="40" borderId="0" applyNumberFormat="0" applyBorder="0" applyAlignment="0" applyProtection="0"/>
    <xf numFmtId="0" fontId="99" fillId="40" borderId="0" applyNumberFormat="0" applyBorder="0" applyAlignment="0" applyProtection="0"/>
    <xf numFmtId="0" fontId="99" fillId="40" borderId="0" applyNumberFormat="0" applyBorder="0" applyAlignment="0" applyProtection="0"/>
    <xf numFmtId="0" fontId="99" fillId="40" borderId="0" applyNumberFormat="0" applyBorder="0" applyAlignment="0" applyProtection="0"/>
    <xf numFmtId="0" fontId="98" fillId="40" borderId="0" applyNumberFormat="0" applyBorder="0" applyAlignment="0" applyProtection="0"/>
    <xf numFmtId="0" fontId="99" fillId="40" borderId="0" applyNumberFormat="0" applyBorder="0" applyAlignment="0" applyProtection="0"/>
    <xf numFmtId="0" fontId="98" fillId="40" borderId="0" applyNumberFormat="0" applyBorder="0" applyAlignment="0" applyProtection="0"/>
    <xf numFmtId="0" fontId="98" fillId="40" borderId="0" applyNumberFormat="0" applyBorder="0" applyAlignment="0" applyProtection="0"/>
    <xf numFmtId="0" fontId="99" fillId="40" borderId="0" applyNumberFormat="0" applyBorder="0" applyAlignment="0" applyProtection="0"/>
    <xf numFmtId="0" fontId="99" fillId="40" borderId="0" applyNumberFormat="0" applyBorder="0" applyAlignment="0" applyProtection="0"/>
    <xf numFmtId="0" fontId="99" fillId="40" borderId="0" applyNumberFormat="0" applyBorder="0" applyAlignment="0" applyProtection="0"/>
    <xf numFmtId="0" fontId="98" fillId="40" borderId="0" applyNumberFormat="0" applyBorder="0" applyAlignment="0" applyProtection="0"/>
    <xf numFmtId="0" fontId="98" fillId="40" borderId="0" applyNumberFormat="0" applyBorder="0" applyAlignment="0" applyProtection="0"/>
    <xf numFmtId="0" fontId="99" fillId="40" borderId="0" applyNumberFormat="0" applyBorder="0" applyAlignment="0" applyProtection="0"/>
    <xf numFmtId="0" fontId="98" fillId="40" borderId="0" applyNumberFormat="0" applyBorder="0" applyAlignment="0" applyProtection="0"/>
    <xf numFmtId="0" fontId="98" fillId="40" borderId="0" applyNumberFormat="0" applyBorder="0" applyAlignment="0" applyProtection="0"/>
    <xf numFmtId="0" fontId="99" fillId="40" borderId="0" applyNumberFormat="0" applyBorder="0" applyAlignment="0" applyProtection="0"/>
    <xf numFmtId="0" fontId="98" fillId="40" borderId="0" applyNumberFormat="0" applyBorder="0" applyAlignment="0" applyProtection="0"/>
    <xf numFmtId="0" fontId="99" fillId="40" borderId="0" applyNumberFormat="0" applyBorder="0" applyAlignment="0" applyProtection="0"/>
    <xf numFmtId="0" fontId="98" fillId="40" borderId="0" applyNumberFormat="0" applyBorder="0" applyAlignment="0" applyProtection="0"/>
    <xf numFmtId="0" fontId="98" fillId="40" borderId="0" applyNumberFormat="0" applyBorder="0" applyAlignment="0" applyProtection="0"/>
    <xf numFmtId="0" fontId="99" fillId="40" borderId="0" applyNumberFormat="0" applyBorder="0" applyAlignment="0" applyProtection="0"/>
    <xf numFmtId="0" fontId="98" fillId="40" borderId="0" applyNumberFormat="0" applyBorder="0" applyAlignment="0" applyProtection="0"/>
    <xf numFmtId="0" fontId="99" fillId="40" borderId="0" applyNumberFormat="0" applyBorder="0" applyAlignment="0" applyProtection="0"/>
    <xf numFmtId="0" fontId="98" fillId="40" borderId="0" applyNumberFormat="0" applyBorder="0" applyAlignment="0" applyProtection="0"/>
    <xf numFmtId="0" fontId="98" fillId="40" borderId="0" applyNumberFormat="0" applyBorder="0" applyAlignment="0" applyProtection="0"/>
    <xf numFmtId="0" fontId="99" fillId="40" borderId="0" applyNumberFormat="0" applyBorder="0" applyAlignment="0" applyProtection="0"/>
    <xf numFmtId="0" fontId="98" fillId="40" borderId="0" applyNumberFormat="0" applyBorder="0" applyAlignment="0" applyProtection="0"/>
    <xf numFmtId="0" fontId="99" fillId="40" borderId="0" applyNumberFormat="0" applyBorder="0" applyAlignment="0" applyProtection="0"/>
    <xf numFmtId="0" fontId="98" fillId="40" borderId="0" applyNumberFormat="0" applyBorder="0" applyAlignment="0" applyProtection="0"/>
    <xf numFmtId="0" fontId="98" fillId="40" borderId="0" applyNumberFormat="0" applyBorder="0" applyAlignment="0" applyProtection="0"/>
    <xf numFmtId="0" fontId="99" fillId="40" borderId="0" applyNumberFormat="0" applyBorder="0" applyAlignment="0" applyProtection="0"/>
    <xf numFmtId="0" fontId="98" fillId="41" borderId="0" applyNumberFormat="0" applyBorder="0" applyAlignment="0" applyProtection="0"/>
    <xf numFmtId="0" fontId="99" fillId="41" borderId="0" applyNumberFormat="0" applyBorder="0" applyAlignment="0" applyProtection="0"/>
    <xf numFmtId="0" fontId="98" fillId="41" borderId="0" applyNumberFormat="0" applyBorder="0" applyAlignment="0" applyProtection="0"/>
    <xf numFmtId="0" fontId="98" fillId="41" borderId="0" applyNumberFormat="0" applyBorder="0" applyAlignment="0" applyProtection="0"/>
    <xf numFmtId="0" fontId="99" fillId="41" borderId="0" applyNumberFormat="0" applyBorder="0" applyAlignment="0" applyProtection="0"/>
    <xf numFmtId="0" fontId="99" fillId="41" borderId="0" applyNumberFormat="0" applyBorder="0" applyAlignment="0" applyProtection="0"/>
    <xf numFmtId="0" fontId="99" fillId="41" borderId="0" applyNumberFormat="0" applyBorder="0" applyAlignment="0" applyProtection="0"/>
    <xf numFmtId="0" fontId="99" fillId="41" borderId="0" applyNumberFormat="0" applyBorder="0" applyAlignment="0" applyProtection="0"/>
    <xf numFmtId="0" fontId="99" fillId="41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99" fillId="41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99" fillId="41" borderId="0" applyNumberFormat="0" applyBorder="0" applyAlignment="0" applyProtection="0"/>
    <xf numFmtId="0" fontId="99" fillId="41" borderId="0" applyNumberFormat="0" applyBorder="0" applyAlignment="0" applyProtection="0"/>
    <xf numFmtId="0" fontId="99" fillId="41" borderId="0" applyNumberFormat="0" applyBorder="0" applyAlignment="0" applyProtection="0"/>
    <xf numFmtId="0" fontId="99" fillId="41" borderId="0" applyNumberFormat="0" applyBorder="0" applyAlignment="0" applyProtection="0"/>
    <xf numFmtId="0" fontId="98" fillId="41" borderId="0" applyNumberFormat="0" applyBorder="0" applyAlignment="0" applyProtection="0"/>
    <xf numFmtId="0" fontId="98" fillId="41" borderId="0" applyNumberFormat="0" applyBorder="0" applyAlignment="0" applyProtection="0"/>
    <xf numFmtId="0" fontId="99" fillId="41" borderId="0" applyNumberFormat="0" applyBorder="0" applyAlignment="0" applyProtection="0"/>
    <xf numFmtId="0" fontId="98" fillId="41" borderId="0" applyNumberFormat="0" applyBorder="0" applyAlignment="0" applyProtection="0"/>
    <xf numFmtId="0" fontId="98" fillId="41" borderId="0" applyNumberFormat="0" applyBorder="0" applyAlignment="0" applyProtection="0"/>
    <xf numFmtId="0" fontId="98" fillId="41" borderId="0" applyNumberFormat="0" applyBorder="0" applyAlignment="0" applyProtection="0"/>
    <xf numFmtId="0" fontId="99" fillId="41" borderId="0" applyNumberFormat="0" applyBorder="0" applyAlignment="0" applyProtection="0"/>
    <xf numFmtId="0" fontId="98" fillId="41" borderId="0" applyNumberFormat="0" applyBorder="0" applyAlignment="0" applyProtection="0"/>
    <xf numFmtId="0" fontId="98" fillId="41" borderId="0" applyNumberFormat="0" applyBorder="0" applyAlignment="0" applyProtection="0"/>
    <xf numFmtId="0" fontId="99" fillId="41" borderId="0" applyNumberFormat="0" applyBorder="0" applyAlignment="0" applyProtection="0"/>
    <xf numFmtId="0" fontId="98" fillId="41" borderId="0" applyNumberFormat="0" applyBorder="0" applyAlignment="0" applyProtection="0"/>
    <xf numFmtId="0" fontId="99" fillId="41" borderId="0" applyNumberFormat="0" applyBorder="0" applyAlignment="0" applyProtection="0"/>
    <xf numFmtId="0" fontId="99" fillId="41" borderId="0" applyNumberFormat="0" applyBorder="0" applyAlignment="0" applyProtection="0"/>
    <xf numFmtId="0" fontId="98" fillId="41" borderId="0" applyNumberFormat="0" applyBorder="0" applyAlignment="0" applyProtection="0"/>
    <xf numFmtId="0" fontId="99" fillId="41" borderId="0" applyNumberFormat="0" applyBorder="0" applyAlignment="0" applyProtection="0"/>
    <xf numFmtId="0" fontId="99" fillId="41" borderId="0" applyNumberFormat="0" applyBorder="0" applyAlignment="0" applyProtection="0"/>
    <xf numFmtId="0" fontId="98" fillId="41" borderId="0" applyNumberFormat="0" applyBorder="0" applyAlignment="0" applyProtection="0"/>
    <xf numFmtId="0" fontId="5" fillId="26" borderId="0" applyNumberFormat="0" applyBorder="0" applyAlignment="0" applyProtection="0"/>
    <xf numFmtId="0" fontId="98" fillId="41" borderId="0" applyNumberFormat="0" applyBorder="0" applyAlignment="0" applyProtection="0"/>
    <xf numFmtId="0" fontId="98" fillId="41" borderId="0" applyNumberFormat="0" applyBorder="0" applyAlignment="0" applyProtection="0"/>
    <xf numFmtId="0" fontId="5" fillId="26" borderId="0" applyNumberFormat="0" applyBorder="0" applyAlignment="0" applyProtection="0"/>
    <xf numFmtId="0" fontId="99" fillId="41" borderId="0" applyNumberFormat="0" applyBorder="0" applyAlignment="0" applyProtection="0"/>
    <xf numFmtId="0" fontId="99" fillId="41" borderId="0" applyNumberFormat="0" applyBorder="0" applyAlignment="0" applyProtection="0"/>
    <xf numFmtId="0" fontId="99" fillId="41" borderId="0" applyNumberFormat="0" applyBorder="0" applyAlignment="0" applyProtection="0"/>
    <xf numFmtId="0" fontId="99" fillId="41" borderId="0" applyNumberFormat="0" applyBorder="0" applyAlignment="0" applyProtection="0"/>
    <xf numFmtId="0" fontId="99" fillId="41" borderId="0" applyNumberFormat="0" applyBorder="0" applyAlignment="0" applyProtection="0"/>
    <xf numFmtId="0" fontId="98" fillId="41" borderId="0" applyNumberFormat="0" applyBorder="0" applyAlignment="0" applyProtection="0"/>
    <xf numFmtId="0" fontId="99" fillId="41" borderId="0" applyNumberFormat="0" applyBorder="0" applyAlignment="0" applyProtection="0"/>
    <xf numFmtId="0" fontId="98" fillId="41" borderId="0" applyNumberFormat="0" applyBorder="0" applyAlignment="0" applyProtection="0"/>
    <xf numFmtId="0" fontId="98" fillId="41" borderId="0" applyNumberFormat="0" applyBorder="0" applyAlignment="0" applyProtection="0"/>
    <xf numFmtId="0" fontId="99" fillId="41" borderId="0" applyNumberFormat="0" applyBorder="0" applyAlignment="0" applyProtection="0"/>
    <xf numFmtId="0" fontId="99" fillId="41" borderId="0" applyNumberFormat="0" applyBorder="0" applyAlignment="0" applyProtection="0"/>
    <xf numFmtId="0" fontId="99" fillId="41" borderId="0" applyNumberFormat="0" applyBorder="0" applyAlignment="0" applyProtection="0"/>
    <xf numFmtId="0" fontId="99" fillId="41" borderId="0" applyNumberFormat="0" applyBorder="0" applyAlignment="0" applyProtection="0"/>
    <xf numFmtId="0" fontId="99" fillId="41" borderId="0" applyNumberFormat="0" applyBorder="0" applyAlignment="0" applyProtection="0"/>
    <xf numFmtId="0" fontId="99" fillId="41" borderId="0" applyNumberFormat="0" applyBorder="0" applyAlignment="0" applyProtection="0"/>
    <xf numFmtId="0" fontId="99" fillId="41" borderId="0" applyNumberFormat="0" applyBorder="0" applyAlignment="0" applyProtection="0"/>
    <xf numFmtId="0" fontId="99" fillId="41" borderId="0" applyNumberFormat="0" applyBorder="0" applyAlignment="0" applyProtection="0"/>
    <xf numFmtId="0" fontId="99" fillId="41" borderId="0" applyNumberFormat="0" applyBorder="0" applyAlignment="0" applyProtection="0"/>
    <xf numFmtId="0" fontId="99" fillId="41" borderId="0" applyNumberFormat="0" applyBorder="0" applyAlignment="0" applyProtection="0"/>
    <xf numFmtId="0" fontId="99" fillId="41" borderId="0" applyNumberFormat="0" applyBorder="0" applyAlignment="0" applyProtection="0"/>
    <xf numFmtId="0" fontId="98" fillId="41" borderId="0" applyNumberFormat="0" applyBorder="0" applyAlignment="0" applyProtection="0"/>
    <xf numFmtId="0" fontId="99" fillId="41" borderId="0" applyNumberFormat="0" applyBorder="0" applyAlignment="0" applyProtection="0"/>
    <xf numFmtId="0" fontId="98" fillId="41" borderId="0" applyNumberFormat="0" applyBorder="0" applyAlignment="0" applyProtection="0"/>
    <xf numFmtId="0" fontId="98" fillId="41" borderId="0" applyNumberFormat="0" applyBorder="0" applyAlignment="0" applyProtection="0"/>
    <xf numFmtId="0" fontId="99" fillId="41" borderId="0" applyNumberFormat="0" applyBorder="0" applyAlignment="0" applyProtection="0"/>
    <xf numFmtId="0" fontId="99" fillId="41" borderId="0" applyNumberFormat="0" applyBorder="0" applyAlignment="0" applyProtection="0"/>
    <xf numFmtId="0" fontId="99" fillId="41" borderId="0" applyNumberFormat="0" applyBorder="0" applyAlignment="0" applyProtection="0"/>
    <xf numFmtId="0" fontId="99" fillId="41" borderId="0" applyNumberFormat="0" applyBorder="0" applyAlignment="0" applyProtection="0"/>
    <xf numFmtId="0" fontId="99" fillId="41" borderId="0" applyNumberFormat="0" applyBorder="0" applyAlignment="0" applyProtection="0"/>
    <xf numFmtId="0" fontId="99" fillId="41" borderId="0" applyNumberFormat="0" applyBorder="0" applyAlignment="0" applyProtection="0"/>
    <xf numFmtId="0" fontId="99" fillId="41" borderId="0" applyNumberFormat="0" applyBorder="0" applyAlignment="0" applyProtection="0"/>
    <xf numFmtId="0" fontId="99" fillId="41" borderId="0" applyNumberFormat="0" applyBorder="0" applyAlignment="0" applyProtection="0"/>
    <xf numFmtId="0" fontId="99" fillId="41" borderId="0" applyNumberFormat="0" applyBorder="0" applyAlignment="0" applyProtection="0"/>
    <xf numFmtId="0" fontId="99" fillId="41" borderId="0" applyNumberFormat="0" applyBorder="0" applyAlignment="0" applyProtection="0"/>
    <xf numFmtId="0" fontId="99" fillId="41" borderId="0" applyNumberFormat="0" applyBorder="0" applyAlignment="0" applyProtection="0"/>
    <xf numFmtId="0" fontId="98" fillId="41" borderId="0" applyNumberFormat="0" applyBorder="0" applyAlignment="0" applyProtection="0"/>
    <xf numFmtId="0" fontId="99" fillId="41" borderId="0" applyNumberFormat="0" applyBorder="0" applyAlignment="0" applyProtection="0"/>
    <xf numFmtId="0" fontId="98" fillId="41" borderId="0" applyNumberFormat="0" applyBorder="0" applyAlignment="0" applyProtection="0"/>
    <xf numFmtId="0" fontId="98" fillId="41" borderId="0" applyNumberFormat="0" applyBorder="0" applyAlignment="0" applyProtection="0"/>
    <xf numFmtId="0" fontId="99" fillId="41" borderId="0" applyNumberFormat="0" applyBorder="0" applyAlignment="0" applyProtection="0"/>
    <xf numFmtId="0" fontId="99" fillId="41" borderId="0" applyNumberFormat="0" applyBorder="0" applyAlignment="0" applyProtection="0"/>
    <xf numFmtId="0" fontId="99" fillId="41" borderId="0" applyNumberFormat="0" applyBorder="0" applyAlignment="0" applyProtection="0"/>
    <xf numFmtId="0" fontId="98" fillId="41" borderId="0" applyNumberFormat="0" applyBorder="0" applyAlignment="0" applyProtection="0"/>
    <xf numFmtId="0" fontId="98" fillId="41" borderId="0" applyNumberFormat="0" applyBorder="0" applyAlignment="0" applyProtection="0"/>
    <xf numFmtId="0" fontId="99" fillId="41" borderId="0" applyNumberFormat="0" applyBorder="0" applyAlignment="0" applyProtection="0"/>
    <xf numFmtId="0" fontId="98" fillId="41" borderId="0" applyNumberFormat="0" applyBorder="0" applyAlignment="0" applyProtection="0"/>
    <xf numFmtId="0" fontId="98" fillId="41" borderId="0" applyNumberFormat="0" applyBorder="0" applyAlignment="0" applyProtection="0"/>
    <xf numFmtId="0" fontId="99" fillId="41" borderId="0" applyNumberFormat="0" applyBorder="0" applyAlignment="0" applyProtection="0"/>
    <xf numFmtId="0" fontId="98" fillId="41" borderId="0" applyNumberFormat="0" applyBorder="0" applyAlignment="0" applyProtection="0"/>
    <xf numFmtId="0" fontId="99" fillId="41" borderId="0" applyNumberFormat="0" applyBorder="0" applyAlignment="0" applyProtection="0"/>
    <xf numFmtId="0" fontId="98" fillId="41" borderId="0" applyNumberFormat="0" applyBorder="0" applyAlignment="0" applyProtection="0"/>
    <xf numFmtId="0" fontId="98" fillId="41" borderId="0" applyNumberFormat="0" applyBorder="0" applyAlignment="0" applyProtection="0"/>
    <xf numFmtId="0" fontId="99" fillId="41" borderId="0" applyNumberFormat="0" applyBorder="0" applyAlignment="0" applyProtection="0"/>
    <xf numFmtId="0" fontId="98" fillId="41" borderId="0" applyNumberFormat="0" applyBorder="0" applyAlignment="0" applyProtection="0"/>
    <xf numFmtId="0" fontId="99" fillId="41" borderId="0" applyNumberFormat="0" applyBorder="0" applyAlignment="0" applyProtection="0"/>
    <xf numFmtId="0" fontId="98" fillId="41" borderId="0" applyNumberFormat="0" applyBorder="0" applyAlignment="0" applyProtection="0"/>
    <xf numFmtId="0" fontId="98" fillId="41" borderId="0" applyNumberFormat="0" applyBorder="0" applyAlignment="0" applyProtection="0"/>
    <xf numFmtId="0" fontId="99" fillId="41" borderId="0" applyNumberFormat="0" applyBorder="0" applyAlignment="0" applyProtection="0"/>
    <xf numFmtId="0" fontId="98" fillId="41" borderId="0" applyNumberFormat="0" applyBorder="0" applyAlignment="0" applyProtection="0"/>
    <xf numFmtId="0" fontId="99" fillId="41" borderId="0" applyNumberFormat="0" applyBorder="0" applyAlignment="0" applyProtection="0"/>
    <xf numFmtId="0" fontId="98" fillId="41" borderId="0" applyNumberFormat="0" applyBorder="0" applyAlignment="0" applyProtection="0"/>
    <xf numFmtId="0" fontId="98" fillId="41" borderId="0" applyNumberFormat="0" applyBorder="0" applyAlignment="0" applyProtection="0"/>
    <xf numFmtId="0" fontId="99" fillId="41" borderId="0" applyNumberFormat="0" applyBorder="0" applyAlignment="0" applyProtection="0"/>
    <xf numFmtId="0" fontId="98" fillId="42" borderId="0" applyNumberFormat="0" applyBorder="0" applyAlignment="0" applyProtection="0"/>
    <xf numFmtId="0" fontId="99" fillId="42" borderId="0" applyNumberFormat="0" applyBorder="0" applyAlignment="0" applyProtection="0"/>
    <xf numFmtId="0" fontId="98" fillId="42" borderId="0" applyNumberFormat="0" applyBorder="0" applyAlignment="0" applyProtection="0"/>
    <xf numFmtId="0" fontId="98" fillId="42" borderId="0" applyNumberFormat="0" applyBorder="0" applyAlignment="0" applyProtection="0"/>
    <xf numFmtId="0" fontId="99" fillId="42" borderId="0" applyNumberFormat="0" applyBorder="0" applyAlignment="0" applyProtection="0"/>
    <xf numFmtId="0" fontId="99" fillId="42" borderId="0" applyNumberFormat="0" applyBorder="0" applyAlignment="0" applyProtection="0"/>
    <xf numFmtId="0" fontId="99" fillId="42" borderId="0" applyNumberFormat="0" applyBorder="0" applyAlignment="0" applyProtection="0"/>
    <xf numFmtId="0" fontId="99" fillId="42" borderId="0" applyNumberFormat="0" applyBorder="0" applyAlignment="0" applyProtection="0"/>
    <xf numFmtId="0" fontId="99" fillId="42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99" fillId="42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99" fillId="42" borderId="0" applyNumberFormat="0" applyBorder="0" applyAlignment="0" applyProtection="0"/>
    <xf numFmtId="0" fontId="99" fillId="42" borderId="0" applyNumberFormat="0" applyBorder="0" applyAlignment="0" applyProtection="0"/>
    <xf numFmtId="0" fontId="99" fillId="42" borderId="0" applyNumberFormat="0" applyBorder="0" applyAlignment="0" applyProtection="0"/>
    <xf numFmtId="0" fontId="99" fillId="42" borderId="0" applyNumberFormat="0" applyBorder="0" applyAlignment="0" applyProtection="0"/>
    <xf numFmtId="0" fontId="98" fillId="42" borderId="0" applyNumberFormat="0" applyBorder="0" applyAlignment="0" applyProtection="0"/>
    <xf numFmtId="0" fontId="98" fillId="42" borderId="0" applyNumberFormat="0" applyBorder="0" applyAlignment="0" applyProtection="0"/>
    <xf numFmtId="0" fontId="99" fillId="42" borderId="0" applyNumberFormat="0" applyBorder="0" applyAlignment="0" applyProtection="0"/>
    <xf numFmtId="0" fontId="98" fillId="42" borderId="0" applyNumberFormat="0" applyBorder="0" applyAlignment="0" applyProtection="0"/>
    <xf numFmtId="0" fontId="98" fillId="42" borderId="0" applyNumberFormat="0" applyBorder="0" applyAlignment="0" applyProtection="0"/>
    <xf numFmtId="0" fontId="98" fillId="42" borderId="0" applyNumberFormat="0" applyBorder="0" applyAlignment="0" applyProtection="0"/>
    <xf numFmtId="0" fontId="99" fillId="42" borderId="0" applyNumberFormat="0" applyBorder="0" applyAlignment="0" applyProtection="0"/>
    <xf numFmtId="0" fontId="98" fillId="42" borderId="0" applyNumberFormat="0" applyBorder="0" applyAlignment="0" applyProtection="0"/>
    <xf numFmtId="0" fontId="98" fillId="42" borderId="0" applyNumberFormat="0" applyBorder="0" applyAlignment="0" applyProtection="0"/>
    <xf numFmtId="0" fontId="99" fillId="42" borderId="0" applyNumberFormat="0" applyBorder="0" applyAlignment="0" applyProtection="0"/>
    <xf numFmtId="0" fontId="98" fillId="42" borderId="0" applyNumberFormat="0" applyBorder="0" applyAlignment="0" applyProtection="0"/>
    <xf numFmtId="0" fontId="99" fillId="42" borderId="0" applyNumberFormat="0" applyBorder="0" applyAlignment="0" applyProtection="0"/>
    <xf numFmtId="0" fontId="99" fillId="42" borderId="0" applyNumberFormat="0" applyBorder="0" applyAlignment="0" applyProtection="0"/>
    <xf numFmtId="0" fontId="98" fillId="42" borderId="0" applyNumberFormat="0" applyBorder="0" applyAlignment="0" applyProtection="0"/>
    <xf numFmtId="0" fontId="99" fillId="42" borderId="0" applyNumberFormat="0" applyBorder="0" applyAlignment="0" applyProtection="0"/>
    <xf numFmtId="0" fontId="99" fillId="42" borderId="0" applyNumberFormat="0" applyBorder="0" applyAlignment="0" applyProtection="0"/>
    <xf numFmtId="0" fontId="98" fillId="42" borderId="0" applyNumberFormat="0" applyBorder="0" applyAlignment="0" applyProtection="0"/>
    <xf numFmtId="0" fontId="5" fillId="30" borderId="0" applyNumberFormat="0" applyBorder="0" applyAlignment="0" applyProtection="0"/>
    <xf numFmtId="0" fontId="98" fillId="42" borderId="0" applyNumberFormat="0" applyBorder="0" applyAlignment="0" applyProtection="0"/>
    <xf numFmtId="0" fontId="98" fillId="42" borderId="0" applyNumberFormat="0" applyBorder="0" applyAlignment="0" applyProtection="0"/>
    <xf numFmtId="0" fontId="5" fillId="30" borderId="0" applyNumberFormat="0" applyBorder="0" applyAlignment="0" applyProtection="0"/>
    <xf numFmtId="0" fontId="99" fillId="42" borderId="0" applyNumberFormat="0" applyBorder="0" applyAlignment="0" applyProtection="0"/>
    <xf numFmtId="0" fontId="99" fillId="42" borderId="0" applyNumberFormat="0" applyBorder="0" applyAlignment="0" applyProtection="0"/>
    <xf numFmtId="0" fontId="99" fillId="42" borderId="0" applyNumberFormat="0" applyBorder="0" applyAlignment="0" applyProtection="0"/>
    <xf numFmtId="0" fontId="99" fillId="42" borderId="0" applyNumberFormat="0" applyBorder="0" applyAlignment="0" applyProtection="0"/>
    <xf numFmtId="0" fontId="99" fillId="42" borderId="0" applyNumberFormat="0" applyBorder="0" applyAlignment="0" applyProtection="0"/>
    <xf numFmtId="0" fontId="98" fillId="42" borderId="0" applyNumberFormat="0" applyBorder="0" applyAlignment="0" applyProtection="0"/>
    <xf numFmtId="0" fontId="99" fillId="42" borderId="0" applyNumberFormat="0" applyBorder="0" applyAlignment="0" applyProtection="0"/>
    <xf numFmtId="0" fontId="98" fillId="42" borderId="0" applyNumberFormat="0" applyBorder="0" applyAlignment="0" applyProtection="0"/>
    <xf numFmtId="0" fontId="98" fillId="42" borderId="0" applyNumberFormat="0" applyBorder="0" applyAlignment="0" applyProtection="0"/>
    <xf numFmtId="0" fontId="99" fillId="42" borderId="0" applyNumberFormat="0" applyBorder="0" applyAlignment="0" applyProtection="0"/>
    <xf numFmtId="0" fontId="99" fillId="42" borderId="0" applyNumberFormat="0" applyBorder="0" applyAlignment="0" applyProtection="0"/>
    <xf numFmtId="0" fontId="99" fillId="42" borderId="0" applyNumberFormat="0" applyBorder="0" applyAlignment="0" applyProtection="0"/>
    <xf numFmtId="0" fontId="99" fillId="42" borderId="0" applyNumberFormat="0" applyBorder="0" applyAlignment="0" applyProtection="0"/>
    <xf numFmtId="0" fontId="99" fillId="42" borderId="0" applyNumberFormat="0" applyBorder="0" applyAlignment="0" applyProtection="0"/>
    <xf numFmtId="0" fontId="99" fillId="42" borderId="0" applyNumberFormat="0" applyBorder="0" applyAlignment="0" applyProtection="0"/>
    <xf numFmtId="0" fontId="99" fillId="42" borderId="0" applyNumberFormat="0" applyBorder="0" applyAlignment="0" applyProtection="0"/>
    <xf numFmtId="0" fontId="99" fillId="42" borderId="0" applyNumberFormat="0" applyBorder="0" applyAlignment="0" applyProtection="0"/>
    <xf numFmtId="0" fontId="99" fillId="42" borderId="0" applyNumberFormat="0" applyBorder="0" applyAlignment="0" applyProtection="0"/>
    <xf numFmtId="0" fontId="99" fillId="42" borderId="0" applyNumberFormat="0" applyBorder="0" applyAlignment="0" applyProtection="0"/>
    <xf numFmtId="0" fontId="99" fillId="42" borderId="0" applyNumberFormat="0" applyBorder="0" applyAlignment="0" applyProtection="0"/>
    <xf numFmtId="0" fontId="98" fillId="42" borderId="0" applyNumberFormat="0" applyBorder="0" applyAlignment="0" applyProtection="0"/>
    <xf numFmtId="0" fontId="99" fillId="42" borderId="0" applyNumberFormat="0" applyBorder="0" applyAlignment="0" applyProtection="0"/>
    <xf numFmtId="0" fontId="98" fillId="42" borderId="0" applyNumberFormat="0" applyBorder="0" applyAlignment="0" applyProtection="0"/>
    <xf numFmtId="0" fontId="98" fillId="42" borderId="0" applyNumberFormat="0" applyBorder="0" applyAlignment="0" applyProtection="0"/>
    <xf numFmtId="0" fontId="99" fillId="42" borderId="0" applyNumberFormat="0" applyBorder="0" applyAlignment="0" applyProtection="0"/>
    <xf numFmtId="0" fontId="99" fillId="42" borderId="0" applyNumberFormat="0" applyBorder="0" applyAlignment="0" applyProtection="0"/>
    <xf numFmtId="0" fontId="99" fillId="42" borderId="0" applyNumberFormat="0" applyBorder="0" applyAlignment="0" applyProtection="0"/>
    <xf numFmtId="0" fontId="99" fillId="42" borderId="0" applyNumberFormat="0" applyBorder="0" applyAlignment="0" applyProtection="0"/>
    <xf numFmtId="0" fontId="99" fillId="42" borderId="0" applyNumberFormat="0" applyBorder="0" applyAlignment="0" applyProtection="0"/>
    <xf numFmtId="0" fontId="99" fillId="42" borderId="0" applyNumberFormat="0" applyBorder="0" applyAlignment="0" applyProtection="0"/>
    <xf numFmtId="0" fontId="99" fillId="42" borderId="0" applyNumberFormat="0" applyBorder="0" applyAlignment="0" applyProtection="0"/>
    <xf numFmtId="0" fontId="99" fillId="42" borderId="0" applyNumberFormat="0" applyBorder="0" applyAlignment="0" applyProtection="0"/>
    <xf numFmtId="0" fontId="99" fillId="42" borderId="0" applyNumberFormat="0" applyBorder="0" applyAlignment="0" applyProtection="0"/>
    <xf numFmtId="0" fontId="99" fillId="42" borderId="0" applyNumberFormat="0" applyBorder="0" applyAlignment="0" applyProtection="0"/>
    <xf numFmtId="0" fontId="99" fillId="42" borderId="0" applyNumberFormat="0" applyBorder="0" applyAlignment="0" applyProtection="0"/>
    <xf numFmtId="0" fontId="98" fillId="42" borderId="0" applyNumberFormat="0" applyBorder="0" applyAlignment="0" applyProtection="0"/>
    <xf numFmtId="0" fontId="99" fillId="42" borderId="0" applyNumberFormat="0" applyBorder="0" applyAlignment="0" applyProtection="0"/>
    <xf numFmtId="0" fontId="98" fillId="42" borderId="0" applyNumberFormat="0" applyBorder="0" applyAlignment="0" applyProtection="0"/>
    <xf numFmtId="0" fontId="98" fillId="42" borderId="0" applyNumberFormat="0" applyBorder="0" applyAlignment="0" applyProtection="0"/>
    <xf numFmtId="0" fontId="99" fillId="42" borderId="0" applyNumberFormat="0" applyBorder="0" applyAlignment="0" applyProtection="0"/>
    <xf numFmtId="0" fontId="99" fillId="42" borderId="0" applyNumberFormat="0" applyBorder="0" applyAlignment="0" applyProtection="0"/>
    <xf numFmtId="0" fontId="99" fillId="42" borderId="0" applyNumberFormat="0" applyBorder="0" applyAlignment="0" applyProtection="0"/>
    <xf numFmtId="0" fontId="98" fillId="42" borderId="0" applyNumberFormat="0" applyBorder="0" applyAlignment="0" applyProtection="0"/>
    <xf numFmtId="0" fontId="98" fillId="42" borderId="0" applyNumberFormat="0" applyBorder="0" applyAlignment="0" applyProtection="0"/>
    <xf numFmtId="0" fontId="99" fillId="42" borderId="0" applyNumberFormat="0" applyBorder="0" applyAlignment="0" applyProtection="0"/>
    <xf numFmtId="0" fontId="98" fillId="42" borderId="0" applyNumberFormat="0" applyBorder="0" applyAlignment="0" applyProtection="0"/>
    <xf numFmtId="0" fontId="98" fillId="42" borderId="0" applyNumberFormat="0" applyBorder="0" applyAlignment="0" applyProtection="0"/>
    <xf numFmtId="0" fontId="99" fillId="42" borderId="0" applyNumberFormat="0" applyBorder="0" applyAlignment="0" applyProtection="0"/>
    <xf numFmtId="0" fontId="98" fillId="42" borderId="0" applyNumberFormat="0" applyBorder="0" applyAlignment="0" applyProtection="0"/>
    <xf numFmtId="0" fontId="99" fillId="42" borderId="0" applyNumberFormat="0" applyBorder="0" applyAlignment="0" applyProtection="0"/>
    <xf numFmtId="0" fontId="98" fillId="42" borderId="0" applyNumberFormat="0" applyBorder="0" applyAlignment="0" applyProtection="0"/>
    <xf numFmtId="0" fontId="98" fillId="42" borderId="0" applyNumberFormat="0" applyBorder="0" applyAlignment="0" applyProtection="0"/>
    <xf numFmtId="0" fontId="99" fillId="42" borderId="0" applyNumberFormat="0" applyBorder="0" applyAlignment="0" applyProtection="0"/>
    <xf numFmtId="0" fontId="98" fillId="42" borderId="0" applyNumberFormat="0" applyBorder="0" applyAlignment="0" applyProtection="0"/>
    <xf numFmtId="0" fontId="99" fillId="42" borderId="0" applyNumberFormat="0" applyBorder="0" applyAlignment="0" applyProtection="0"/>
    <xf numFmtId="0" fontId="98" fillId="42" borderId="0" applyNumberFormat="0" applyBorder="0" applyAlignment="0" applyProtection="0"/>
    <xf numFmtId="0" fontId="98" fillId="42" borderId="0" applyNumberFormat="0" applyBorder="0" applyAlignment="0" applyProtection="0"/>
    <xf numFmtId="0" fontId="99" fillId="42" borderId="0" applyNumberFormat="0" applyBorder="0" applyAlignment="0" applyProtection="0"/>
    <xf numFmtId="0" fontId="98" fillId="42" borderId="0" applyNumberFormat="0" applyBorder="0" applyAlignment="0" applyProtection="0"/>
    <xf numFmtId="0" fontId="99" fillId="42" borderId="0" applyNumberFormat="0" applyBorder="0" applyAlignment="0" applyProtection="0"/>
    <xf numFmtId="0" fontId="98" fillId="42" borderId="0" applyNumberFormat="0" applyBorder="0" applyAlignment="0" applyProtection="0"/>
    <xf numFmtId="0" fontId="98" fillId="42" borderId="0" applyNumberFormat="0" applyBorder="0" applyAlignment="0" applyProtection="0"/>
    <xf numFmtId="0" fontId="99" fillId="42" borderId="0" applyNumberFormat="0" applyBorder="0" applyAlignment="0" applyProtection="0"/>
    <xf numFmtId="0" fontId="98" fillId="43" borderId="0" applyNumberFormat="0" applyBorder="0" applyAlignment="0" applyProtection="0"/>
    <xf numFmtId="0" fontId="99" fillId="43" borderId="0" applyNumberFormat="0" applyBorder="0" applyAlignment="0" applyProtection="0"/>
    <xf numFmtId="0" fontId="98" fillId="43" borderId="0" applyNumberFormat="0" applyBorder="0" applyAlignment="0" applyProtection="0"/>
    <xf numFmtId="0" fontId="98" fillId="43" borderId="0" applyNumberFormat="0" applyBorder="0" applyAlignment="0" applyProtection="0"/>
    <xf numFmtId="0" fontId="99" fillId="43" borderId="0" applyNumberFormat="0" applyBorder="0" applyAlignment="0" applyProtection="0"/>
    <xf numFmtId="0" fontId="99" fillId="43" borderId="0" applyNumberFormat="0" applyBorder="0" applyAlignment="0" applyProtection="0"/>
    <xf numFmtId="0" fontId="99" fillId="43" borderId="0" applyNumberFormat="0" applyBorder="0" applyAlignment="0" applyProtection="0"/>
    <xf numFmtId="0" fontId="99" fillId="43" borderId="0" applyNumberFormat="0" applyBorder="0" applyAlignment="0" applyProtection="0"/>
    <xf numFmtId="0" fontId="99" fillId="43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99" fillId="43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99" fillId="43" borderId="0" applyNumberFormat="0" applyBorder="0" applyAlignment="0" applyProtection="0"/>
    <xf numFmtId="0" fontId="99" fillId="43" borderId="0" applyNumberFormat="0" applyBorder="0" applyAlignment="0" applyProtection="0"/>
    <xf numFmtId="0" fontId="99" fillId="43" borderId="0" applyNumberFormat="0" applyBorder="0" applyAlignment="0" applyProtection="0"/>
    <xf numFmtId="0" fontId="99" fillId="43" borderId="0" applyNumberFormat="0" applyBorder="0" applyAlignment="0" applyProtection="0"/>
    <xf numFmtId="0" fontId="98" fillId="43" borderId="0" applyNumberFormat="0" applyBorder="0" applyAlignment="0" applyProtection="0"/>
    <xf numFmtId="0" fontId="98" fillId="43" borderId="0" applyNumberFormat="0" applyBorder="0" applyAlignment="0" applyProtection="0"/>
    <xf numFmtId="0" fontId="99" fillId="43" borderId="0" applyNumberFormat="0" applyBorder="0" applyAlignment="0" applyProtection="0"/>
    <xf numFmtId="0" fontId="98" fillId="43" borderId="0" applyNumberFormat="0" applyBorder="0" applyAlignment="0" applyProtection="0"/>
    <xf numFmtId="0" fontId="98" fillId="43" borderId="0" applyNumberFormat="0" applyBorder="0" applyAlignment="0" applyProtection="0"/>
    <xf numFmtId="0" fontId="98" fillId="43" borderId="0" applyNumberFormat="0" applyBorder="0" applyAlignment="0" applyProtection="0"/>
    <xf numFmtId="0" fontId="99" fillId="43" borderId="0" applyNumberFormat="0" applyBorder="0" applyAlignment="0" applyProtection="0"/>
    <xf numFmtId="0" fontId="98" fillId="43" borderId="0" applyNumberFormat="0" applyBorder="0" applyAlignment="0" applyProtection="0"/>
    <xf numFmtId="0" fontId="98" fillId="43" borderId="0" applyNumberFormat="0" applyBorder="0" applyAlignment="0" applyProtection="0"/>
    <xf numFmtId="0" fontId="99" fillId="43" borderId="0" applyNumberFormat="0" applyBorder="0" applyAlignment="0" applyProtection="0"/>
    <xf numFmtId="0" fontId="98" fillId="43" borderId="0" applyNumberFormat="0" applyBorder="0" applyAlignment="0" applyProtection="0"/>
    <xf numFmtId="0" fontId="99" fillId="43" borderId="0" applyNumberFormat="0" applyBorder="0" applyAlignment="0" applyProtection="0"/>
    <xf numFmtId="0" fontId="99" fillId="43" borderId="0" applyNumberFormat="0" applyBorder="0" applyAlignment="0" applyProtection="0"/>
    <xf numFmtId="0" fontId="98" fillId="43" borderId="0" applyNumberFormat="0" applyBorder="0" applyAlignment="0" applyProtection="0"/>
    <xf numFmtId="0" fontId="99" fillId="43" borderId="0" applyNumberFormat="0" applyBorder="0" applyAlignment="0" applyProtection="0"/>
    <xf numFmtId="0" fontId="99" fillId="43" borderId="0" applyNumberFormat="0" applyBorder="0" applyAlignment="0" applyProtection="0"/>
    <xf numFmtId="0" fontId="98" fillId="43" borderId="0" applyNumberFormat="0" applyBorder="0" applyAlignment="0" applyProtection="0"/>
    <xf numFmtId="0" fontId="5" fillId="11" borderId="0" applyNumberFormat="0" applyBorder="0" applyAlignment="0" applyProtection="0"/>
    <xf numFmtId="0" fontId="98" fillId="43" borderId="0" applyNumberFormat="0" applyBorder="0" applyAlignment="0" applyProtection="0"/>
    <xf numFmtId="0" fontId="98" fillId="43" borderId="0" applyNumberFormat="0" applyBorder="0" applyAlignment="0" applyProtection="0"/>
    <xf numFmtId="0" fontId="5" fillId="11" borderId="0" applyNumberFormat="0" applyBorder="0" applyAlignment="0" applyProtection="0"/>
    <xf numFmtId="0" fontId="99" fillId="43" borderId="0" applyNumberFormat="0" applyBorder="0" applyAlignment="0" applyProtection="0"/>
    <xf numFmtId="0" fontId="99" fillId="43" borderId="0" applyNumberFormat="0" applyBorder="0" applyAlignment="0" applyProtection="0"/>
    <xf numFmtId="0" fontId="99" fillId="43" borderId="0" applyNumberFormat="0" applyBorder="0" applyAlignment="0" applyProtection="0"/>
    <xf numFmtId="0" fontId="99" fillId="43" borderId="0" applyNumberFormat="0" applyBorder="0" applyAlignment="0" applyProtection="0"/>
    <xf numFmtId="0" fontId="99" fillId="43" borderId="0" applyNumberFormat="0" applyBorder="0" applyAlignment="0" applyProtection="0"/>
    <xf numFmtId="0" fontId="98" fillId="43" borderId="0" applyNumberFormat="0" applyBorder="0" applyAlignment="0" applyProtection="0"/>
    <xf numFmtId="0" fontId="99" fillId="43" borderId="0" applyNumberFormat="0" applyBorder="0" applyAlignment="0" applyProtection="0"/>
    <xf numFmtId="0" fontId="98" fillId="43" borderId="0" applyNumberFormat="0" applyBorder="0" applyAlignment="0" applyProtection="0"/>
    <xf numFmtId="0" fontId="98" fillId="43" borderId="0" applyNumberFormat="0" applyBorder="0" applyAlignment="0" applyProtection="0"/>
    <xf numFmtId="0" fontId="99" fillId="43" borderId="0" applyNumberFormat="0" applyBorder="0" applyAlignment="0" applyProtection="0"/>
    <xf numFmtId="0" fontId="99" fillId="43" borderId="0" applyNumberFormat="0" applyBorder="0" applyAlignment="0" applyProtection="0"/>
    <xf numFmtId="0" fontId="99" fillId="43" borderId="0" applyNumberFormat="0" applyBorder="0" applyAlignment="0" applyProtection="0"/>
    <xf numFmtId="0" fontId="99" fillId="43" borderId="0" applyNumberFormat="0" applyBorder="0" applyAlignment="0" applyProtection="0"/>
    <xf numFmtId="0" fontId="99" fillId="43" borderId="0" applyNumberFormat="0" applyBorder="0" applyAlignment="0" applyProtection="0"/>
    <xf numFmtId="0" fontId="99" fillId="43" borderId="0" applyNumberFormat="0" applyBorder="0" applyAlignment="0" applyProtection="0"/>
    <xf numFmtId="0" fontId="99" fillId="43" borderId="0" applyNumberFormat="0" applyBorder="0" applyAlignment="0" applyProtection="0"/>
    <xf numFmtId="0" fontId="99" fillId="43" borderId="0" applyNumberFormat="0" applyBorder="0" applyAlignment="0" applyProtection="0"/>
    <xf numFmtId="0" fontId="99" fillId="43" borderId="0" applyNumberFormat="0" applyBorder="0" applyAlignment="0" applyProtection="0"/>
    <xf numFmtId="0" fontId="99" fillId="43" borderId="0" applyNumberFormat="0" applyBorder="0" applyAlignment="0" applyProtection="0"/>
    <xf numFmtId="0" fontId="99" fillId="43" borderId="0" applyNumberFormat="0" applyBorder="0" applyAlignment="0" applyProtection="0"/>
    <xf numFmtId="0" fontId="98" fillId="43" borderId="0" applyNumberFormat="0" applyBorder="0" applyAlignment="0" applyProtection="0"/>
    <xf numFmtId="0" fontId="99" fillId="43" borderId="0" applyNumberFormat="0" applyBorder="0" applyAlignment="0" applyProtection="0"/>
    <xf numFmtId="0" fontId="98" fillId="43" borderId="0" applyNumberFormat="0" applyBorder="0" applyAlignment="0" applyProtection="0"/>
    <xf numFmtId="0" fontId="98" fillId="43" borderId="0" applyNumberFormat="0" applyBorder="0" applyAlignment="0" applyProtection="0"/>
    <xf numFmtId="0" fontId="99" fillId="43" borderId="0" applyNumberFormat="0" applyBorder="0" applyAlignment="0" applyProtection="0"/>
    <xf numFmtId="0" fontId="99" fillId="43" borderId="0" applyNumberFormat="0" applyBorder="0" applyAlignment="0" applyProtection="0"/>
    <xf numFmtId="0" fontId="99" fillId="43" borderId="0" applyNumberFormat="0" applyBorder="0" applyAlignment="0" applyProtection="0"/>
    <xf numFmtId="0" fontId="99" fillId="43" borderId="0" applyNumberFormat="0" applyBorder="0" applyAlignment="0" applyProtection="0"/>
    <xf numFmtId="0" fontId="99" fillId="43" borderId="0" applyNumberFormat="0" applyBorder="0" applyAlignment="0" applyProtection="0"/>
    <xf numFmtId="0" fontId="99" fillId="43" borderId="0" applyNumberFormat="0" applyBorder="0" applyAlignment="0" applyProtection="0"/>
    <xf numFmtId="0" fontId="99" fillId="43" borderId="0" applyNumberFormat="0" applyBorder="0" applyAlignment="0" applyProtection="0"/>
    <xf numFmtId="0" fontId="99" fillId="43" borderId="0" applyNumberFormat="0" applyBorder="0" applyAlignment="0" applyProtection="0"/>
    <xf numFmtId="0" fontId="99" fillId="43" borderId="0" applyNumberFormat="0" applyBorder="0" applyAlignment="0" applyProtection="0"/>
    <xf numFmtId="0" fontId="99" fillId="43" borderId="0" applyNumberFormat="0" applyBorder="0" applyAlignment="0" applyProtection="0"/>
    <xf numFmtId="0" fontId="99" fillId="43" borderId="0" applyNumberFormat="0" applyBorder="0" applyAlignment="0" applyProtection="0"/>
    <xf numFmtId="0" fontId="98" fillId="43" borderId="0" applyNumberFormat="0" applyBorder="0" applyAlignment="0" applyProtection="0"/>
    <xf numFmtId="0" fontId="99" fillId="43" borderId="0" applyNumberFormat="0" applyBorder="0" applyAlignment="0" applyProtection="0"/>
    <xf numFmtId="0" fontId="98" fillId="43" borderId="0" applyNumberFormat="0" applyBorder="0" applyAlignment="0" applyProtection="0"/>
    <xf numFmtId="0" fontId="98" fillId="43" borderId="0" applyNumberFormat="0" applyBorder="0" applyAlignment="0" applyProtection="0"/>
    <xf numFmtId="0" fontId="99" fillId="43" borderId="0" applyNumberFormat="0" applyBorder="0" applyAlignment="0" applyProtection="0"/>
    <xf numFmtId="0" fontId="99" fillId="43" borderId="0" applyNumberFormat="0" applyBorder="0" applyAlignment="0" applyProtection="0"/>
    <xf numFmtId="0" fontId="99" fillId="43" borderId="0" applyNumberFormat="0" applyBorder="0" applyAlignment="0" applyProtection="0"/>
    <xf numFmtId="0" fontId="98" fillId="43" borderId="0" applyNumberFormat="0" applyBorder="0" applyAlignment="0" applyProtection="0"/>
    <xf numFmtId="0" fontId="98" fillId="43" borderId="0" applyNumberFormat="0" applyBorder="0" applyAlignment="0" applyProtection="0"/>
    <xf numFmtId="0" fontId="99" fillId="43" borderId="0" applyNumberFormat="0" applyBorder="0" applyAlignment="0" applyProtection="0"/>
    <xf numFmtId="0" fontId="98" fillId="43" borderId="0" applyNumberFormat="0" applyBorder="0" applyAlignment="0" applyProtection="0"/>
    <xf numFmtId="0" fontId="98" fillId="43" borderId="0" applyNumberFormat="0" applyBorder="0" applyAlignment="0" applyProtection="0"/>
    <xf numFmtId="0" fontId="99" fillId="43" borderId="0" applyNumberFormat="0" applyBorder="0" applyAlignment="0" applyProtection="0"/>
    <xf numFmtId="0" fontId="98" fillId="43" borderId="0" applyNumberFormat="0" applyBorder="0" applyAlignment="0" applyProtection="0"/>
    <xf numFmtId="0" fontId="99" fillId="43" borderId="0" applyNumberFormat="0" applyBorder="0" applyAlignment="0" applyProtection="0"/>
    <xf numFmtId="0" fontId="98" fillId="43" borderId="0" applyNumberFormat="0" applyBorder="0" applyAlignment="0" applyProtection="0"/>
    <xf numFmtId="0" fontId="98" fillId="43" borderId="0" applyNumberFormat="0" applyBorder="0" applyAlignment="0" applyProtection="0"/>
    <xf numFmtId="0" fontId="99" fillId="43" borderId="0" applyNumberFormat="0" applyBorder="0" applyAlignment="0" applyProtection="0"/>
    <xf numFmtId="0" fontId="98" fillId="43" borderId="0" applyNumberFormat="0" applyBorder="0" applyAlignment="0" applyProtection="0"/>
    <xf numFmtId="0" fontId="99" fillId="43" borderId="0" applyNumberFormat="0" applyBorder="0" applyAlignment="0" applyProtection="0"/>
    <xf numFmtId="0" fontId="98" fillId="43" borderId="0" applyNumberFormat="0" applyBorder="0" applyAlignment="0" applyProtection="0"/>
    <xf numFmtId="0" fontId="98" fillId="43" borderId="0" applyNumberFormat="0" applyBorder="0" applyAlignment="0" applyProtection="0"/>
    <xf numFmtId="0" fontId="99" fillId="43" borderId="0" applyNumberFormat="0" applyBorder="0" applyAlignment="0" applyProtection="0"/>
    <xf numFmtId="0" fontId="98" fillId="43" borderId="0" applyNumberFormat="0" applyBorder="0" applyAlignment="0" applyProtection="0"/>
    <xf numFmtId="0" fontId="99" fillId="43" borderId="0" applyNumberFormat="0" applyBorder="0" applyAlignment="0" applyProtection="0"/>
    <xf numFmtId="0" fontId="98" fillId="43" borderId="0" applyNumberFormat="0" applyBorder="0" applyAlignment="0" applyProtection="0"/>
    <xf numFmtId="0" fontId="98" fillId="43" borderId="0" applyNumberFormat="0" applyBorder="0" applyAlignment="0" applyProtection="0"/>
    <xf numFmtId="0" fontId="99" fillId="43" borderId="0" applyNumberFormat="0" applyBorder="0" applyAlignment="0" applyProtection="0"/>
    <xf numFmtId="0" fontId="98" fillId="44" borderId="0" applyNumberFormat="0" applyBorder="0" applyAlignment="0" applyProtection="0"/>
    <xf numFmtId="0" fontId="99" fillId="44" borderId="0" applyNumberFormat="0" applyBorder="0" applyAlignment="0" applyProtection="0"/>
    <xf numFmtId="0" fontId="98" fillId="44" borderId="0" applyNumberFormat="0" applyBorder="0" applyAlignment="0" applyProtection="0"/>
    <xf numFmtId="0" fontId="98" fillId="44" borderId="0" applyNumberFormat="0" applyBorder="0" applyAlignment="0" applyProtection="0"/>
    <xf numFmtId="0" fontId="99" fillId="44" borderId="0" applyNumberFormat="0" applyBorder="0" applyAlignment="0" applyProtection="0"/>
    <xf numFmtId="0" fontId="99" fillId="44" borderId="0" applyNumberFormat="0" applyBorder="0" applyAlignment="0" applyProtection="0"/>
    <xf numFmtId="0" fontId="99" fillId="44" borderId="0" applyNumberFormat="0" applyBorder="0" applyAlignment="0" applyProtection="0"/>
    <xf numFmtId="0" fontId="99" fillId="44" borderId="0" applyNumberFormat="0" applyBorder="0" applyAlignment="0" applyProtection="0"/>
    <xf numFmtId="0" fontId="99" fillId="44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99" fillId="44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99" fillId="44" borderId="0" applyNumberFormat="0" applyBorder="0" applyAlignment="0" applyProtection="0"/>
    <xf numFmtId="0" fontId="99" fillId="44" borderId="0" applyNumberFormat="0" applyBorder="0" applyAlignment="0" applyProtection="0"/>
    <xf numFmtId="0" fontId="99" fillId="44" borderId="0" applyNumberFormat="0" applyBorder="0" applyAlignment="0" applyProtection="0"/>
    <xf numFmtId="0" fontId="99" fillId="44" borderId="0" applyNumberFormat="0" applyBorder="0" applyAlignment="0" applyProtection="0"/>
    <xf numFmtId="0" fontId="98" fillId="44" borderId="0" applyNumberFormat="0" applyBorder="0" applyAlignment="0" applyProtection="0"/>
    <xf numFmtId="0" fontId="98" fillId="44" borderId="0" applyNumberFormat="0" applyBorder="0" applyAlignment="0" applyProtection="0"/>
    <xf numFmtId="0" fontId="99" fillId="44" borderId="0" applyNumberFormat="0" applyBorder="0" applyAlignment="0" applyProtection="0"/>
    <xf numFmtId="0" fontId="98" fillId="44" borderId="0" applyNumberFormat="0" applyBorder="0" applyAlignment="0" applyProtection="0"/>
    <xf numFmtId="0" fontId="98" fillId="44" borderId="0" applyNumberFormat="0" applyBorder="0" applyAlignment="0" applyProtection="0"/>
    <xf numFmtId="0" fontId="98" fillId="44" borderId="0" applyNumberFormat="0" applyBorder="0" applyAlignment="0" applyProtection="0"/>
    <xf numFmtId="0" fontId="99" fillId="44" borderId="0" applyNumberFormat="0" applyBorder="0" applyAlignment="0" applyProtection="0"/>
    <xf numFmtId="0" fontId="98" fillId="44" borderId="0" applyNumberFormat="0" applyBorder="0" applyAlignment="0" applyProtection="0"/>
    <xf numFmtId="0" fontId="98" fillId="44" borderId="0" applyNumberFormat="0" applyBorder="0" applyAlignment="0" applyProtection="0"/>
    <xf numFmtId="0" fontId="99" fillId="44" borderId="0" applyNumberFormat="0" applyBorder="0" applyAlignment="0" applyProtection="0"/>
    <xf numFmtId="0" fontId="98" fillId="44" borderId="0" applyNumberFormat="0" applyBorder="0" applyAlignment="0" applyProtection="0"/>
    <xf numFmtId="0" fontId="99" fillId="44" borderId="0" applyNumberFormat="0" applyBorder="0" applyAlignment="0" applyProtection="0"/>
    <xf numFmtId="0" fontId="99" fillId="44" borderId="0" applyNumberFormat="0" applyBorder="0" applyAlignment="0" applyProtection="0"/>
    <xf numFmtId="0" fontId="98" fillId="44" borderId="0" applyNumberFormat="0" applyBorder="0" applyAlignment="0" applyProtection="0"/>
    <xf numFmtId="0" fontId="99" fillId="44" borderId="0" applyNumberFormat="0" applyBorder="0" applyAlignment="0" applyProtection="0"/>
    <xf numFmtId="0" fontId="99" fillId="44" borderId="0" applyNumberFormat="0" applyBorder="0" applyAlignment="0" applyProtection="0"/>
    <xf numFmtId="0" fontId="98" fillId="44" borderId="0" applyNumberFormat="0" applyBorder="0" applyAlignment="0" applyProtection="0"/>
    <xf numFmtId="0" fontId="5" fillId="15" borderId="0" applyNumberFormat="0" applyBorder="0" applyAlignment="0" applyProtection="0"/>
    <xf numFmtId="0" fontId="98" fillId="44" borderId="0" applyNumberFormat="0" applyBorder="0" applyAlignment="0" applyProtection="0"/>
    <xf numFmtId="0" fontId="98" fillId="44" borderId="0" applyNumberFormat="0" applyBorder="0" applyAlignment="0" applyProtection="0"/>
    <xf numFmtId="0" fontId="5" fillId="15" borderId="0" applyNumberFormat="0" applyBorder="0" applyAlignment="0" applyProtection="0"/>
    <xf numFmtId="0" fontId="99" fillId="44" borderId="0" applyNumberFormat="0" applyBorder="0" applyAlignment="0" applyProtection="0"/>
    <xf numFmtId="0" fontId="99" fillId="44" borderId="0" applyNumberFormat="0" applyBorder="0" applyAlignment="0" applyProtection="0"/>
    <xf numFmtId="0" fontId="99" fillId="44" borderId="0" applyNumberFormat="0" applyBorder="0" applyAlignment="0" applyProtection="0"/>
    <xf numFmtId="0" fontId="99" fillId="44" borderId="0" applyNumberFormat="0" applyBorder="0" applyAlignment="0" applyProtection="0"/>
    <xf numFmtId="0" fontId="99" fillId="44" borderId="0" applyNumberFormat="0" applyBorder="0" applyAlignment="0" applyProtection="0"/>
    <xf numFmtId="0" fontId="98" fillId="44" borderId="0" applyNumberFormat="0" applyBorder="0" applyAlignment="0" applyProtection="0"/>
    <xf numFmtId="0" fontId="99" fillId="44" borderId="0" applyNumberFormat="0" applyBorder="0" applyAlignment="0" applyProtection="0"/>
    <xf numFmtId="0" fontId="98" fillId="44" borderId="0" applyNumberFormat="0" applyBorder="0" applyAlignment="0" applyProtection="0"/>
    <xf numFmtId="0" fontId="98" fillId="44" borderId="0" applyNumberFormat="0" applyBorder="0" applyAlignment="0" applyProtection="0"/>
    <xf numFmtId="0" fontId="99" fillId="44" borderId="0" applyNumberFormat="0" applyBorder="0" applyAlignment="0" applyProtection="0"/>
    <xf numFmtId="0" fontId="99" fillId="44" borderId="0" applyNumberFormat="0" applyBorder="0" applyAlignment="0" applyProtection="0"/>
    <xf numFmtId="0" fontId="99" fillId="44" borderId="0" applyNumberFormat="0" applyBorder="0" applyAlignment="0" applyProtection="0"/>
    <xf numFmtId="0" fontId="99" fillId="44" borderId="0" applyNumberFormat="0" applyBorder="0" applyAlignment="0" applyProtection="0"/>
    <xf numFmtId="0" fontId="99" fillId="44" borderId="0" applyNumberFormat="0" applyBorder="0" applyAlignment="0" applyProtection="0"/>
    <xf numFmtId="0" fontId="99" fillId="44" borderId="0" applyNumberFormat="0" applyBorder="0" applyAlignment="0" applyProtection="0"/>
    <xf numFmtId="0" fontId="99" fillId="44" borderId="0" applyNumberFormat="0" applyBorder="0" applyAlignment="0" applyProtection="0"/>
    <xf numFmtId="0" fontId="99" fillId="44" borderId="0" applyNumberFormat="0" applyBorder="0" applyAlignment="0" applyProtection="0"/>
    <xf numFmtId="0" fontId="99" fillId="44" borderId="0" applyNumberFormat="0" applyBorder="0" applyAlignment="0" applyProtection="0"/>
    <xf numFmtId="0" fontId="99" fillId="44" borderId="0" applyNumberFormat="0" applyBorder="0" applyAlignment="0" applyProtection="0"/>
    <xf numFmtId="0" fontId="99" fillId="44" borderId="0" applyNumberFormat="0" applyBorder="0" applyAlignment="0" applyProtection="0"/>
    <xf numFmtId="0" fontId="98" fillId="44" borderId="0" applyNumberFormat="0" applyBorder="0" applyAlignment="0" applyProtection="0"/>
    <xf numFmtId="0" fontId="99" fillId="44" borderId="0" applyNumberFormat="0" applyBorder="0" applyAlignment="0" applyProtection="0"/>
    <xf numFmtId="0" fontId="98" fillId="44" borderId="0" applyNumberFormat="0" applyBorder="0" applyAlignment="0" applyProtection="0"/>
    <xf numFmtId="0" fontId="98" fillId="44" borderId="0" applyNumberFormat="0" applyBorder="0" applyAlignment="0" applyProtection="0"/>
    <xf numFmtId="0" fontId="99" fillId="44" borderId="0" applyNumberFormat="0" applyBorder="0" applyAlignment="0" applyProtection="0"/>
    <xf numFmtId="0" fontId="99" fillId="44" borderId="0" applyNumberFormat="0" applyBorder="0" applyAlignment="0" applyProtection="0"/>
    <xf numFmtId="0" fontId="99" fillId="44" borderId="0" applyNumberFormat="0" applyBorder="0" applyAlignment="0" applyProtection="0"/>
    <xf numFmtId="0" fontId="99" fillId="44" borderId="0" applyNumberFormat="0" applyBorder="0" applyAlignment="0" applyProtection="0"/>
    <xf numFmtId="0" fontId="99" fillId="44" borderId="0" applyNumberFormat="0" applyBorder="0" applyAlignment="0" applyProtection="0"/>
    <xf numFmtId="0" fontId="99" fillId="44" borderId="0" applyNumberFormat="0" applyBorder="0" applyAlignment="0" applyProtection="0"/>
    <xf numFmtId="0" fontId="99" fillId="44" borderId="0" applyNumberFormat="0" applyBorder="0" applyAlignment="0" applyProtection="0"/>
    <xf numFmtId="0" fontId="99" fillId="44" borderId="0" applyNumberFormat="0" applyBorder="0" applyAlignment="0" applyProtection="0"/>
    <xf numFmtId="0" fontId="99" fillId="44" borderId="0" applyNumberFormat="0" applyBorder="0" applyAlignment="0" applyProtection="0"/>
    <xf numFmtId="0" fontId="99" fillId="44" borderId="0" applyNumberFormat="0" applyBorder="0" applyAlignment="0" applyProtection="0"/>
    <xf numFmtId="0" fontId="99" fillId="44" borderId="0" applyNumberFormat="0" applyBorder="0" applyAlignment="0" applyProtection="0"/>
    <xf numFmtId="0" fontId="98" fillId="44" borderId="0" applyNumberFormat="0" applyBorder="0" applyAlignment="0" applyProtection="0"/>
    <xf numFmtId="0" fontId="99" fillId="44" borderId="0" applyNumberFormat="0" applyBorder="0" applyAlignment="0" applyProtection="0"/>
    <xf numFmtId="0" fontId="98" fillId="44" borderId="0" applyNumberFormat="0" applyBorder="0" applyAlignment="0" applyProtection="0"/>
    <xf numFmtId="0" fontId="98" fillId="44" borderId="0" applyNumberFormat="0" applyBorder="0" applyAlignment="0" applyProtection="0"/>
    <xf numFmtId="0" fontId="99" fillId="44" borderId="0" applyNumberFormat="0" applyBorder="0" applyAlignment="0" applyProtection="0"/>
    <xf numFmtId="0" fontId="99" fillId="44" borderId="0" applyNumberFormat="0" applyBorder="0" applyAlignment="0" applyProtection="0"/>
    <xf numFmtId="0" fontId="99" fillId="44" borderId="0" applyNumberFormat="0" applyBorder="0" applyAlignment="0" applyProtection="0"/>
    <xf numFmtId="0" fontId="98" fillId="44" borderId="0" applyNumberFormat="0" applyBorder="0" applyAlignment="0" applyProtection="0"/>
    <xf numFmtId="0" fontId="98" fillId="44" borderId="0" applyNumberFormat="0" applyBorder="0" applyAlignment="0" applyProtection="0"/>
    <xf numFmtId="0" fontId="99" fillId="44" borderId="0" applyNumberFormat="0" applyBorder="0" applyAlignment="0" applyProtection="0"/>
    <xf numFmtId="0" fontId="98" fillId="44" borderId="0" applyNumberFormat="0" applyBorder="0" applyAlignment="0" applyProtection="0"/>
    <xf numFmtId="0" fontId="98" fillId="44" borderId="0" applyNumberFormat="0" applyBorder="0" applyAlignment="0" applyProtection="0"/>
    <xf numFmtId="0" fontId="99" fillId="44" borderId="0" applyNumberFormat="0" applyBorder="0" applyAlignment="0" applyProtection="0"/>
    <xf numFmtId="0" fontId="98" fillId="44" borderId="0" applyNumberFormat="0" applyBorder="0" applyAlignment="0" applyProtection="0"/>
    <xf numFmtId="0" fontId="99" fillId="44" borderId="0" applyNumberFormat="0" applyBorder="0" applyAlignment="0" applyProtection="0"/>
    <xf numFmtId="0" fontId="98" fillId="44" borderId="0" applyNumberFormat="0" applyBorder="0" applyAlignment="0" applyProtection="0"/>
    <xf numFmtId="0" fontId="98" fillId="44" borderId="0" applyNumberFormat="0" applyBorder="0" applyAlignment="0" applyProtection="0"/>
    <xf numFmtId="0" fontId="99" fillId="44" borderId="0" applyNumberFormat="0" applyBorder="0" applyAlignment="0" applyProtection="0"/>
    <xf numFmtId="0" fontId="98" fillId="44" borderId="0" applyNumberFormat="0" applyBorder="0" applyAlignment="0" applyProtection="0"/>
    <xf numFmtId="0" fontId="99" fillId="44" borderId="0" applyNumberFormat="0" applyBorder="0" applyAlignment="0" applyProtection="0"/>
    <xf numFmtId="0" fontId="98" fillId="44" borderId="0" applyNumberFormat="0" applyBorder="0" applyAlignment="0" applyProtection="0"/>
    <xf numFmtId="0" fontId="98" fillId="44" borderId="0" applyNumberFormat="0" applyBorder="0" applyAlignment="0" applyProtection="0"/>
    <xf numFmtId="0" fontId="99" fillId="44" borderId="0" applyNumberFormat="0" applyBorder="0" applyAlignment="0" applyProtection="0"/>
    <xf numFmtId="0" fontId="98" fillId="44" borderId="0" applyNumberFormat="0" applyBorder="0" applyAlignment="0" applyProtection="0"/>
    <xf numFmtId="0" fontId="99" fillId="44" borderId="0" applyNumberFormat="0" applyBorder="0" applyAlignment="0" applyProtection="0"/>
    <xf numFmtId="0" fontId="98" fillId="44" borderId="0" applyNumberFormat="0" applyBorder="0" applyAlignment="0" applyProtection="0"/>
    <xf numFmtId="0" fontId="98" fillId="44" borderId="0" applyNumberFormat="0" applyBorder="0" applyAlignment="0" applyProtection="0"/>
    <xf numFmtId="0" fontId="99" fillId="44" borderId="0" applyNumberFormat="0" applyBorder="0" applyAlignment="0" applyProtection="0"/>
    <xf numFmtId="0" fontId="98" fillId="45" borderId="0" applyNumberFormat="0" applyBorder="0" applyAlignment="0" applyProtection="0"/>
    <xf numFmtId="0" fontId="99" fillId="45" borderId="0" applyNumberFormat="0" applyBorder="0" applyAlignment="0" applyProtection="0"/>
    <xf numFmtId="0" fontId="98" fillId="45" borderId="0" applyNumberFormat="0" applyBorder="0" applyAlignment="0" applyProtection="0"/>
    <xf numFmtId="0" fontId="98" fillId="45" borderId="0" applyNumberFormat="0" applyBorder="0" applyAlignment="0" applyProtection="0"/>
    <xf numFmtId="0" fontId="99" fillId="45" borderId="0" applyNumberFormat="0" applyBorder="0" applyAlignment="0" applyProtection="0"/>
    <xf numFmtId="0" fontId="99" fillId="45" borderId="0" applyNumberFormat="0" applyBorder="0" applyAlignment="0" applyProtection="0"/>
    <xf numFmtId="0" fontId="99" fillId="45" borderId="0" applyNumberFormat="0" applyBorder="0" applyAlignment="0" applyProtection="0"/>
    <xf numFmtId="0" fontId="99" fillId="45" borderId="0" applyNumberFormat="0" applyBorder="0" applyAlignment="0" applyProtection="0"/>
    <xf numFmtId="0" fontId="99" fillId="45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99" fillId="45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99" fillId="45" borderId="0" applyNumberFormat="0" applyBorder="0" applyAlignment="0" applyProtection="0"/>
    <xf numFmtId="0" fontId="99" fillId="45" borderId="0" applyNumberFormat="0" applyBorder="0" applyAlignment="0" applyProtection="0"/>
    <xf numFmtId="0" fontId="99" fillId="45" borderId="0" applyNumberFormat="0" applyBorder="0" applyAlignment="0" applyProtection="0"/>
    <xf numFmtId="0" fontId="99" fillId="45" borderId="0" applyNumberFormat="0" applyBorder="0" applyAlignment="0" applyProtection="0"/>
    <xf numFmtId="0" fontId="98" fillId="45" borderId="0" applyNumberFormat="0" applyBorder="0" applyAlignment="0" applyProtection="0"/>
    <xf numFmtId="0" fontId="98" fillId="45" borderId="0" applyNumberFormat="0" applyBorder="0" applyAlignment="0" applyProtection="0"/>
    <xf numFmtId="0" fontId="99" fillId="45" borderId="0" applyNumberFormat="0" applyBorder="0" applyAlignment="0" applyProtection="0"/>
    <xf numFmtId="0" fontId="98" fillId="45" borderId="0" applyNumberFormat="0" applyBorder="0" applyAlignment="0" applyProtection="0"/>
    <xf numFmtId="0" fontId="98" fillId="45" borderId="0" applyNumberFormat="0" applyBorder="0" applyAlignment="0" applyProtection="0"/>
    <xf numFmtId="0" fontId="98" fillId="45" borderId="0" applyNumberFormat="0" applyBorder="0" applyAlignment="0" applyProtection="0"/>
    <xf numFmtId="0" fontId="99" fillId="45" borderId="0" applyNumberFormat="0" applyBorder="0" applyAlignment="0" applyProtection="0"/>
    <xf numFmtId="0" fontId="98" fillId="45" borderId="0" applyNumberFormat="0" applyBorder="0" applyAlignment="0" applyProtection="0"/>
    <xf numFmtId="0" fontId="98" fillId="45" borderId="0" applyNumberFormat="0" applyBorder="0" applyAlignment="0" applyProtection="0"/>
    <xf numFmtId="0" fontId="99" fillId="45" borderId="0" applyNumberFormat="0" applyBorder="0" applyAlignment="0" applyProtection="0"/>
    <xf numFmtId="0" fontId="98" fillId="45" borderId="0" applyNumberFormat="0" applyBorder="0" applyAlignment="0" applyProtection="0"/>
    <xf numFmtId="0" fontId="99" fillId="45" borderId="0" applyNumberFormat="0" applyBorder="0" applyAlignment="0" applyProtection="0"/>
    <xf numFmtId="0" fontId="99" fillId="45" borderId="0" applyNumberFormat="0" applyBorder="0" applyAlignment="0" applyProtection="0"/>
    <xf numFmtId="0" fontId="98" fillId="45" borderId="0" applyNumberFormat="0" applyBorder="0" applyAlignment="0" applyProtection="0"/>
    <xf numFmtId="0" fontId="99" fillId="45" borderId="0" applyNumberFormat="0" applyBorder="0" applyAlignment="0" applyProtection="0"/>
    <xf numFmtId="0" fontId="99" fillId="45" borderId="0" applyNumberFormat="0" applyBorder="0" applyAlignment="0" applyProtection="0"/>
    <xf numFmtId="0" fontId="98" fillId="45" borderId="0" applyNumberFormat="0" applyBorder="0" applyAlignment="0" applyProtection="0"/>
    <xf numFmtId="0" fontId="5" fillId="19" borderId="0" applyNumberFormat="0" applyBorder="0" applyAlignment="0" applyProtection="0"/>
    <xf numFmtId="0" fontId="98" fillId="45" borderId="0" applyNumberFormat="0" applyBorder="0" applyAlignment="0" applyProtection="0"/>
    <xf numFmtId="0" fontId="98" fillId="45" borderId="0" applyNumberFormat="0" applyBorder="0" applyAlignment="0" applyProtection="0"/>
    <xf numFmtId="0" fontId="5" fillId="19" borderId="0" applyNumberFormat="0" applyBorder="0" applyAlignment="0" applyProtection="0"/>
    <xf numFmtId="0" fontId="99" fillId="45" borderId="0" applyNumberFormat="0" applyBorder="0" applyAlignment="0" applyProtection="0"/>
    <xf numFmtId="0" fontId="99" fillId="45" borderId="0" applyNumberFormat="0" applyBorder="0" applyAlignment="0" applyProtection="0"/>
    <xf numFmtId="0" fontId="99" fillId="45" borderId="0" applyNumberFormat="0" applyBorder="0" applyAlignment="0" applyProtection="0"/>
    <xf numFmtId="0" fontId="99" fillId="45" borderId="0" applyNumberFormat="0" applyBorder="0" applyAlignment="0" applyProtection="0"/>
    <xf numFmtId="0" fontId="99" fillId="45" borderId="0" applyNumberFormat="0" applyBorder="0" applyAlignment="0" applyProtection="0"/>
    <xf numFmtId="0" fontId="98" fillId="45" borderId="0" applyNumberFormat="0" applyBorder="0" applyAlignment="0" applyProtection="0"/>
    <xf numFmtId="0" fontId="99" fillId="45" borderId="0" applyNumberFormat="0" applyBorder="0" applyAlignment="0" applyProtection="0"/>
    <xf numFmtId="0" fontId="98" fillId="45" borderId="0" applyNumberFormat="0" applyBorder="0" applyAlignment="0" applyProtection="0"/>
    <xf numFmtId="0" fontId="98" fillId="45" borderId="0" applyNumberFormat="0" applyBorder="0" applyAlignment="0" applyProtection="0"/>
    <xf numFmtId="0" fontId="99" fillId="45" borderId="0" applyNumberFormat="0" applyBorder="0" applyAlignment="0" applyProtection="0"/>
    <xf numFmtId="0" fontId="99" fillId="45" borderId="0" applyNumberFormat="0" applyBorder="0" applyAlignment="0" applyProtection="0"/>
    <xf numFmtId="0" fontId="99" fillId="45" borderId="0" applyNumberFormat="0" applyBorder="0" applyAlignment="0" applyProtection="0"/>
    <xf numFmtId="0" fontId="99" fillId="45" borderId="0" applyNumberFormat="0" applyBorder="0" applyAlignment="0" applyProtection="0"/>
    <xf numFmtId="0" fontId="99" fillId="45" borderId="0" applyNumberFormat="0" applyBorder="0" applyAlignment="0" applyProtection="0"/>
    <xf numFmtId="0" fontId="99" fillId="45" borderId="0" applyNumberFormat="0" applyBorder="0" applyAlignment="0" applyProtection="0"/>
    <xf numFmtId="0" fontId="99" fillId="45" borderId="0" applyNumberFormat="0" applyBorder="0" applyAlignment="0" applyProtection="0"/>
    <xf numFmtId="0" fontId="99" fillId="45" borderId="0" applyNumberFormat="0" applyBorder="0" applyAlignment="0" applyProtection="0"/>
    <xf numFmtId="0" fontId="99" fillId="45" borderId="0" applyNumberFormat="0" applyBorder="0" applyAlignment="0" applyProtection="0"/>
    <xf numFmtId="0" fontId="99" fillId="45" borderId="0" applyNumberFormat="0" applyBorder="0" applyAlignment="0" applyProtection="0"/>
    <xf numFmtId="0" fontId="99" fillId="45" borderId="0" applyNumberFormat="0" applyBorder="0" applyAlignment="0" applyProtection="0"/>
    <xf numFmtId="0" fontId="98" fillId="45" borderId="0" applyNumberFormat="0" applyBorder="0" applyAlignment="0" applyProtection="0"/>
    <xf numFmtId="0" fontId="99" fillId="45" borderId="0" applyNumberFormat="0" applyBorder="0" applyAlignment="0" applyProtection="0"/>
    <xf numFmtId="0" fontId="98" fillId="45" borderId="0" applyNumberFormat="0" applyBorder="0" applyAlignment="0" applyProtection="0"/>
    <xf numFmtId="0" fontId="98" fillId="45" borderId="0" applyNumberFormat="0" applyBorder="0" applyAlignment="0" applyProtection="0"/>
    <xf numFmtId="0" fontId="99" fillId="45" borderId="0" applyNumberFormat="0" applyBorder="0" applyAlignment="0" applyProtection="0"/>
    <xf numFmtId="0" fontId="99" fillId="45" borderId="0" applyNumberFormat="0" applyBorder="0" applyAlignment="0" applyProtection="0"/>
    <xf numFmtId="0" fontId="99" fillId="45" borderId="0" applyNumberFormat="0" applyBorder="0" applyAlignment="0" applyProtection="0"/>
    <xf numFmtId="0" fontId="99" fillId="45" borderId="0" applyNumberFormat="0" applyBorder="0" applyAlignment="0" applyProtection="0"/>
    <xf numFmtId="0" fontId="99" fillId="45" borderId="0" applyNumberFormat="0" applyBorder="0" applyAlignment="0" applyProtection="0"/>
    <xf numFmtId="0" fontId="99" fillId="45" borderId="0" applyNumberFormat="0" applyBorder="0" applyAlignment="0" applyProtection="0"/>
    <xf numFmtId="0" fontId="99" fillId="45" borderId="0" applyNumberFormat="0" applyBorder="0" applyAlignment="0" applyProtection="0"/>
    <xf numFmtId="0" fontId="99" fillId="45" borderId="0" applyNumberFormat="0" applyBorder="0" applyAlignment="0" applyProtection="0"/>
    <xf numFmtId="0" fontId="99" fillId="45" borderId="0" applyNumberFormat="0" applyBorder="0" applyAlignment="0" applyProtection="0"/>
    <xf numFmtId="0" fontId="99" fillId="45" borderId="0" applyNumberFormat="0" applyBorder="0" applyAlignment="0" applyProtection="0"/>
    <xf numFmtId="0" fontId="99" fillId="45" borderId="0" applyNumberFormat="0" applyBorder="0" applyAlignment="0" applyProtection="0"/>
    <xf numFmtId="0" fontId="98" fillId="45" borderId="0" applyNumberFormat="0" applyBorder="0" applyAlignment="0" applyProtection="0"/>
    <xf numFmtId="0" fontId="99" fillId="45" borderId="0" applyNumberFormat="0" applyBorder="0" applyAlignment="0" applyProtection="0"/>
    <xf numFmtId="0" fontId="98" fillId="45" borderId="0" applyNumberFormat="0" applyBorder="0" applyAlignment="0" applyProtection="0"/>
    <xf numFmtId="0" fontId="98" fillId="45" borderId="0" applyNumberFormat="0" applyBorder="0" applyAlignment="0" applyProtection="0"/>
    <xf numFmtId="0" fontId="99" fillId="45" borderId="0" applyNumberFormat="0" applyBorder="0" applyAlignment="0" applyProtection="0"/>
    <xf numFmtId="0" fontId="99" fillId="45" borderId="0" applyNumberFormat="0" applyBorder="0" applyAlignment="0" applyProtection="0"/>
    <xf numFmtId="0" fontId="99" fillId="45" borderId="0" applyNumberFormat="0" applyBorder="0" applyAlignment="0" applyProtection="0"/>
    <xf numFmtId="0" fontId="98" fillId="45" borderId="0" applyNumberFormat="0" applyBorder="0" applyAlignment="0" applyProtection="0"/>
    <xf numFmtId="0" fontId="98" fillId="45" borderId="0" applyNumberFormat="0" applyBorder="0" applyAlignment="0" applyProtection="0"/>
    <xf numFmtId="0" fontId="99" fillId="45" borderId="0" applyNumberFormat="0" applyBorder="0" applyAlignment="0" applyProtection="0"/>
    <xf numFmtId="0" fontId="98" fillId="45" borderId="0" applyNumberFormat="0" applyBorder="0" applyAlignment="0" applyProtection="0"/>
    <xf numFmtId="0" fontId="98" fillId="45" borderId="0" applyNumberFormat="0" applyBorder="0" applyAlignment="0" applyProtection="0"/>
    <xf numFmtId="0" fontId="99" fillId="45" borderId="0" applyNumberFormat="0" applyBorder="0" applyAlignment="0" applyProtection="0"/>
    <xf numFmtId="0" fontId="98" fillId="45" borderId="0" applyNumberFormat="0" applyBorder="0" applyAlignment="0" applyProtection="0"/>
    <xf numFmtId="0" fontId="99" fillId="45" borderId="0" applyNumberFormat="0" applyBorder="0" applyAlignment="0" applyProtection="0"/>
    <xf numFmtId="0" fontId="98" fillId="45" borderId="0" applyNumberFormat="0" applyBorder="0" applyAlignment="0" applyProtection="0"/>
    <xf numFmtId="0" fontId="98" fillId="45" borderId="0" applyNumberFormat="0" applyBorder="0" applyAlignment="0" applyProtection="0"/>
    <xf numFmtId="0" fontId="99" fillId="45" borderId="0" applyNumberFormat="0" applyBorder="0" applyAlignment="0" applyProtection="0"/>
    <xf numFmtId="0" fontId="98" fillId="45" borderId="0" applyNumberFormat="0" applyBorder="0" applyAlignment="0" applyProtection="0"/>
    <xf numFmtId="0" fontId="99" fillId="45" borderId="0" applyNumberFormat="0" applyBorder="0" applyAlignment="0" applyProtection="0"/>
    <xf numFmtId="0" fontId="98" fillId="45" borderId="0" applyNumberFormat="0" applyBorder="0" applyAlignment="0" applyProtection="0"/>
    <xf numFmtId="0" fontId="98" fillId="45" borderId="0" applyNumberFormat="0" applyBorder="0" applyAlignment="0" applyProtection="0"/>
    <xf numFmtId="0" fontId="99" fillId="45" borderId="0" applyNumberFormat="0" applyBorder="0" applyAlignment="0" applyProtection="0"/>
    <xf numFmtId="0" fontId="98" fillId="45" borderId="0" applyNumberFormat="0" applyBorder="0" applyAlignment="0" applyProtection="0"/>
    <xf numFmtId="0" fontId="99" fillId="45" borderId="0" applyNumberFormat="0" applyBorder="0" applyAlignment="0" applyProtection="0"/>
    <xf numFmtId="0" fontId="98" fillId="45" borderId="0" applyNumberFormat="0" applyBorder="0" applyAlignment="0" applyProtection="0"/>
    <xf numFmtId="0" fontId="98" fillId="45" borderId="0" applyNumberFormat="0" applyBorder="0" applyAlignment="0" applyProtection="0"/>
    <xf numFmtId="0" fontId="99" fillId="45" borderId="0" applyNumberFormat="0" applyBorder="0" applyAlignment="0" applyProtection="0"/>
    <xf numFmtId="0" fontId="98" fillId="40" borderId="0" applyNumberFormat="0" applyBorder="0" applyAlignment="0" applyProtection="0"/>
    <xf numFmtId="0" fontId="99" fillId="40" borderId="0" applyNumberFormat="0" applyBorder="0" applyAlignment="0" applyProtection="0"/>
    <xf numFmtId="0" fontId="98" fillId="40" borderId="0" applyNumberFormat="0" applyBorder="0" applyAlignment="0" applyProtection="0"/>
    <xf numFmtId="0" fontId="98" fillId="40" borderId="0" applyNumberFormat="0" applyBorder="0" applyAlignment="0" applyProtection="0"/>
    <xf numFmtId="0" fontId="99" fillId="40" borderId="0" applyNumberFormat="0" applyBorder="0" applyAlignment="0" applyProtection="0"/>
    <xf numFmtId="0" fontId="99" fillId="40" borderId="0" applyNumberFormat="0" applyBorder="0" applyAlignment="0" applyProtection="0"/>
    <xf numFmtId="0" fontId="99" fillId="40" borderId="0" applyNumberFormat="0" applyBorder="0" applyAlignment="0" applyProtection="0"/>
    <xf numFmtId="0" fontId="99" fillId="40" borderId="0" applyNumberFormat="0" applyBorder="0" applyAlignment="0" applyProtection="0"/>
    <xf numFmtId="0" fontId="99" fillId="40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99" fillId="40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99" fillId="40" borderId="0" applyNumberFormat="0" applyBorder="0" applyAlignment="0" applyProtection="0"/>
    <xf numFmtId="0" fontId="99" fillId="40" borderId="0" applyNumberFormat="0" applyBorder="0" applyAlignment="0" applyProtection="0"/>
    <xf numFmtId="0" fontId="99" fillId="40" borderId="0" applyNumberFormat="0" applyBorder="0" applyAlignment="0" applyProtection="0"/>
    <xf numFmtId="0" fontId="99" fillId="40" borderId="0" applyNumberFormat="0" applyBorder="0" applyAlignment="0" applyProtection="0"/>
    <xf numFmtId="0" fontId="98" fillId="40" borderId="0" applyNumberFormat="0" applyBorder="0" applyAlignment="0" applyProtection="0"/>
    <xf numFmtId="0" fontId="98" fillId="40" borderId="0" applyNumberFormat="0" applyBorder="0" applyAlignment="0" applyProtection="0"/>
    <xf numFmtId="0" fontId="99" fillId="40" borderId="0" applyNumberFormat="0" applyBorder="0" applyAlignment="0" applyProtection="0"/>
    <xf numFmtId="0" fontId="98" fillId="40" borderId="0" applyNumberFormat="0" applyBorder="0" applyAlignment="0" applyProtection="0"/>
    <xf numFmtId="0" fontId="98" fillId="40" borderId="0" applyNumberFormat="0" applyBorder="0" applyAlignment="0" applyProtection="0"/>
    <xf numFmtId="0" fontId="98" fillId="40" borderId="0" applyNumberFormat="0" applyBorder="0" applyAlignment="0" applyProtection="0"/>
    <xf numFmtId="0" fontId="99" fillId="40" borderId="0" applyNumberFormat="0" applyBorder="0" applyAlignment="0" applyProtection="0"/>
    <xf numFmtId="0" fontId="98" fillId="40" borderId="0" applyNumberFormat="0" applyBorder="0" applyAlignment="0" applyProtection="0"/>
    <xf numFmtId="0" fontId="98" fillId="40" borderId="0" applyNumberFormat="0" applyBorder="0" applyAlignment="0" applyProtection="0"/>
    <xf numFmtId="0" fontId="99" fillId="40" borderId="0" applyNumberFormat="0" applyBorder="0" applyAlignment="0" applyProtection="0"/>
    <xf numFmtId="0" fontId="98" fillId="40" borderId="0" applyNumberFormat="0" applyBorder="0" applyAlignment="0" applyProtection="0"/>
    <xf numFmtId="0" fontId="99" fillId="40" borderId="0" applyNumberFormat="0" applyBorder="0" applyAlignment="0" applyProtection="0"/>
    <xf numFmtId="0" fontId="99" fillId="40" borderId="0" applyNumberFormat="0" applyBorder="0" applyAlignment="0" applyProtection="0"/>
    <xf numFmtId="0" fontId="98" fillId="40" borderId="0" applyNumberFormat="0" applyBorder="0" applyAlignment="0" applyProtection="0"/>
    <xf numFmtId="0" fontId="99" fillId="40" borderId="0" applyNumberFormat="0" applyBorder="0" applyAlignment="0" applyProtection="0"/>
    <xf numFmtId="0" fontId="99" fillId="40" borderId="0" applyNumberFormat="0" applyBorder="0" applyAlignment="0" applyProtection="0"/>
    <xf numFmtId="0" fontId="98" fillId="40" borderId="0" applyNumberFormat="0" applyBorder="0" applyAlignment="0" applyProtection="0"/>
    <xf numFmtId="0" fontId="5" fillId="23" borderId="0" applyNumberFormat="0" applyBorder="0" applyAlignment="0" applyProtection="0"/>
    <xf numFmtId="0" fontId="98" fillId="40" borderId="0" applyNumberFormat="0" applyBorder="0" applyAlignment="0" applyProtection="0"/>
    <xf numFmtId="0" fontId="98" fillId="40" borderId="0" applyNumberFormat="0" applyBorder="0" applyAlignment="0" applyProtection="0"/>
    <xf numFmtId="0" fontId="5" fillId="23" borderId="0" applyNumberFormat="0" applyBorder="0" applyAlignment="0" applyProtection="0"/>
    <xf numFmtId="0" fontId="99" fillId="40" borderId="0" applyNumberFormat="0" applyBorder="0" applyAlignment="0" applyProtection="0"/>
    <xf numFmtId="0" fontId="99" fillId="40" borderId="0" applyNumberFormat="0" applyBorder="0" applyAlignment="0" applyProtection="0"/>
    <xf numFmtId="0" fontId="99" fillId="40" borderId="0" applyNumberFormat="0" applyBorder="0" applyAlignment="0" applyProtection="0"/>
    <xf numFmtId="0" fontId="99" fillId="40" borderId="0" applyNumberFormat="0" applyBorder="0" applyAlignment="0" applyProtection="0"/>
    <xf numFmtId="0" fontId="99" fillId="40" borderId="0" applyNumberFormat="0" applyBorder="0" applyAlignment="0" applyProtection="0"/>
    <xf numFmtId="0" fontId="98" fillId="40" borderId="0" applyNumberFormat="0" applyBorder="0" applyAlignment="0" applyProtection="0"/>
    <xf numFmtId="0" fontId="99" fillId="40" borderId="0" applyNumberFormat="0" applyBorder="0" applyAlignment="0" applyProtection="0"/>
    <xf numFmtId="0" fontId="98" fillId="40" borderId="0" applyNumberFormat="0" applyBorder="0" applyAlignment="0" applyProtection="0"/>
    <xf numFmtId="0" fontId="98" fillId="40" borderId="0" applyNumberFormat="0" applyBorder="0" applyAlignment="0" applyProtection="0"/>
    <xf numFmtId="0" fontId="99" fillId="40" borderId="0" applyNumberFormat="0" applyBorder="0" applyAlignment="0" applyProtection="0"/>
    <xf numFmtId="0" fontId="99" fillId="40" borderId="0" applyNumberFormat="0" applyBorder="0" applyAlignment="0" applyProtection="0"/>
    <xf numFmtId="0" fontId="99" fillId="40" borderId="0" applyNumberFormat="0" applyBorder="0" applyAlignment="0" applyProtection="0"/>
    <xf numFmtId="0" fontId="99" fillId="40" borderId="0" applyNumberFormat="0" applyBorder="0" applyAlignment="0" applyProtection="0"/>
    <xf numFmtId="0" fontId="99" fillId="40" borderId="0" applyNumberFormat="0" applyBorder="0" applyAlignment="0" applyProtection="0"/>
    <xf numFmtId="0" fontId="99" fillId="40" borderId="0" applyNumberFormat="0" applyBorder="0" applyAlignment="0" applyProtection="0"/>
    <xf numFmtId="0" fontId="99" fillId="40" borderId="0" applyNumberFormat="0" applyBorder="0" applyAlignment="0" applyProtection="0"/>
    <xf numFmtId="0" fontId="99" fillId="40" borderId="0" applyNumberFormat="0" applyBorder="0" applyAlignment="0" applyProtection="0"/>
    <xf numFmtId="0" fontId="99" fillId="40" borderId="0" applyNumberFormat="0" applyBorder="0" applyAlignment="0" applyProtection="0"/>
    <xf numFmtId="0" fontId="99" fillId="40" borderId="0" applyNumberFormat="0" applyBorder="0" applyAlignment="0" applyProtection="0"/>
    <xf numFmtId="0" fontId="99" fillId="40" borderId="0" applyNumberFormat="0" applyBorder="0" applyAlignment="0" applyProtection="0"/>
    <xf numFmtId="0" fontId="98" fillId="40" borderId="0" applyNumberFormat="0" applyBorder="0" applyAlignment="0" applyProtection="0"/>
    <xf numFmtId="0" fontId="99" fillId="40" borderId="0" applyNumberFormat="0" applyBorder="0" applyAlignment="0" applyProtection="0"/>
    <xf numFmtId="0" fontId="98" fillId="40" borderId="0" applyNumberFormat="0" applyBorder="0" applyAlignment="0" applyProtection="0"/>
    <xf numFmtId="0" fontId="98" fillId="40" borderId="0" applyNumberFormat="0" applyBorder="0" applyAlignment="0" applyProtection="0"/>
    <xf numFmtId="0" fontId="99" fillId="40" borderId="0" applyNumberFormat="0" applyBorder="0" applyAlignment="0" applyProtection="0"/>
    <xf numFmtId="0" fontId="99" fillId="40" borderId="0" applyNumberFormat="0" applyBorder="0" applyAlignment="0" applyProtection="0"/>
    <xf numFmtId="0" fontId="99" fillId="40" borderId="0" applyNumberFormat="0" applyBorder="0" applyAlignment="0" applyProtection="0"/>
    <xf numFmtId="0" fontId="99" fillId="40" borderId="0" applyNumberFormat="0" applyBorder="0" applyAlignment="0" applyProtection="0"/>
    <xf numFmtId="0" fontId="99" fillId="40" borderId="0" applyNumberFormat="0" applyBorder="0" applyAlignment="0" applyProtection="0"/>
    <xf numFmtId="0" fontId="99" fillId="40" borderId="0" applyNumberFormat="0" applyBorder="0" applyAlignment="0" applyProtection="0"/>
    <xf numFmtId="0" fontId="99" fillId="40" borderId="0" applyNumberFormat="0" applyBorder="0" applyAlignment="0" applyProtection="0"/>
    <xf numFmtId="0" fontId="99" fillId="40" borderId="0" applyNumberFormat="0" applyBorder="0" applyAlignment="0" applyProtection="0"/>
    <xf numFmtId="0" fontId="99" fillId="40" borderId="0" applyNumberFormat="0" applyBorder="0" applyAlignment="0" applyProtection="0"/>
    <xf numFmtId="0" fontId="99" fillId="40" borderId="0" applyNumberFormat="0" applyBorder="0" applyAlignment="0" applyProtection="0"/>
    <xf numFmtId="0" fontId="99" fillId="40" borderId="0" applyNumberFormat="0" applyBorder="0" applyAlignment="0" applyProtection="0"/>
    <xf numFmtId="0" fontId="98" fillId="40" borderId="0" applyNumberFormat="0" applyBorder="0" applyAlignment="0" applyProtection="0"/>
    <xf numFmtId="0" fontId="99" fillId="40" borderId="0" applyNumberFormat="0" applyBorder="0" applyAlignment="0" applyProtection="0"/>
    <xf numFmtId="0" fontId="98" fillId="40" borderId="0" applyNumberFormat="0" applyBorder="0" applyAlignment="0" applyProtection="0"/>
    <xf numFmtId="0" fontId="98" fillId="40" borderId="0" applyNumberFormat="0" applyBorder="0" applyAlignment="0" applyProtection="0"/>
    <xf numFmtId="0" fontId="99" fillId="40" borderId="0" applyNumberFormat="0" applyBorder="0" applyAlignment="0" applyProtection="0"/>
    <xf numFmtId="0" fontId="99" fillId="40" borderId="0" applyNumberFormat="0" applyBorder="0" applyAlignment="0" applyProtection="0"/>
    <xf numFmtId="0" fontId="99" fillId="40" borderId="0" applyNumberFormat="0" applyBorder="0" applyAlignment="0" applyProtection="0"/>
    <xf numFmtId="0" fontId="98" fillId="40" borderId="0" applyNumberFormat="0" applyBorder="0" applyAlignment="0" applyProtection="0"/>
    <xf numFmtId="0" fontId="98" fillId="40" borderId="0" applyNumberFormat="0" applyBorder="0" applyAlignment="0" applyProtection="0"/>
    <xf numFmtId="0" fontId="99" fillId="40" borderId="0" applyNumberFormat="0" applyBorder="0" applyAlignment="0" applyProtection="0"/>
    <xf numFmtId="0" fontId="98" fillId="40" borderId="0" applyNumberFormat="0" applyBorder="0" applyAlignment="0" applyProtection="0"/>
    <xf numFmtId="0" fontId="98" fillId="40" borderId="0" applyNumberFormat="0" applyBorder="0" applyAlignment="0" applyProtection="0"/>
    <xf numFmtId="0" fontId="99" fillId="40" borderId="0" applyNumberFormat="0" applyBorder="0" applyAlignment="0" applyProtection="0"/>
    <xf numFmtId="0" fontId="98" fillId="40" borderId="0" applyNumberFormat="0" applyBorder="0" applyAlignment="0" applyProtection="0"/>
    <xf numFmtId="0" fontId="99" fillId="40" borderId="0" applyNumberFormat="0" applyBorder="0" applyAlignment="0" applyProtection="0"/>
    <xf numFmtId="0" fontId="98" fillId="40" borderId="0" applyNumberFormat="0" applyBorder="0" applyAlignment="0" applyProtection="0"/>
    <xf numFmtId="0" fontId="98" fillId="40" borderId="0" applyNumberFormat="0" applyBorder="0" applyAlignment="0" applyProtection="0"/>
    <xf numFmtId="0" fontId="99" fillId="40" borderId="0" applyNumberFormat="0" applyBorder="0" applyAlignment="0" applyProtection="0"/>
    <xf numFmtId="0" fontId="98" fillId="40" borderId="0" applyNumberFormat="0" applyBorder="0" applyAlignment="0" applyProtection="0"/>
    <xf numFmtId="0" fontId="99" fillId="40" borderId="0" applyNumberFormat="0" applyBorder="0" applyAlignment="0" applyProtection="0"/>
    <xf numFmtId="0" fontId="98" fillId="40" borderId="0" applyNumberFormat="0" applyBorder="0" applyAlignment="0" applyProtection="0"/>
    <xf numFmtId="0" fontId="98" fillId="40" borderId="0" applyNumberFormat="0" applyBorder="0" applyAlignment="0" applyProtection="0"/>
    <xf numFmtId="0" fontId="99" fillId="40" borderId="0" applyNumberFormat="0" applyBorder="0" applyAlignment="0" applyProtection="0"/>
    <xf numFmtId="0" fontId="98" fillId="40" borderId="0" applyNumberFormat="0" applyBorder="0" applyAlignment="0" applyProtection="0"/>
    <xf numFmtId="0" fontId="99" fillId="40" borderId="0" applyNumberFormat="0" applyBorder="0" applyAlignment="0" applyProtection="0"/>
    <xf numFmtId="0" fontId="98" fillId="40" borderId="0" applyNumberFormat="0" applyBorder="0" applyAlignment="0" applyProtection="0"/>
    <xf numFmtId="0" fontId="98" fillId="40" borderId="0" applyNumberFormat="0" applyBorder="0" applyAlignment="0" applyProtection="0"/>
    <xf numFmtId="0" fontId="99" fillId="40" borderId="0" applyNumberFormat="0" applyBorder="0" applyAlignment="0" applyProtection="0"/>
    <xf numFmtId="0" fontId="98" fillId="43" borderId="0" applyNumberFormat="0" applyBorder="0" applyAlignment="0" applyProtection="0"/>
    <xf numFmtId="0" fontId="99" fillId="43" borderId="0" applyNumberFormat="0" applyBorder="0" applyAlignment="0" applyProtection="0"/>
    <xf numFmtId="0" fontId="98" fillId="43" borderId="0" applyNumberFormat="0" applyBorder="0" applyAlignment="0" applyProtection="0"/>
    <xf numFmtId="0" fontId="98" fillId="43" borderId="0" applyNumberFormat="0" applyBorder="0" applyAlignment="0" applyProtection="0"/>
    <xf numFmtId="0" fontId="99" fillId="43" borderId="0" applyNumberFormat="0" applyBorder="0" applyAlignment="0" applyProtection="0"/>
    <xf numFmtId="0" fontId="99" fillId="43" borderId="0" applyNumberFormat="0" applyBorder="0" applyAlignment="0" applyProtection="0"/>
    <xf numFmtId="0" fontId="99" fillId="43" borderId="0" applyNumberFormat="0" applyBorder="0" applyAlignment="0" applyProtection="0"/>
    <xf numFmtId="0" fontId="99" fillId="43" borderId="0" applyNumberFormat="0" applyBorder="0" applyAlignment="0" applyProtection="0"/>
    <xf numFmtId="0" fontId="99" fillId="43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99" fillId="43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99" fillId="43" borderId="0" applyNumberFormat="0" applyBorder="0" applyAlignment="0" applyProtection="0"/>
    <xf numFmtId="0" fontId="99" fillId="43" borderId="0" applyNumberFormat="0" applyBorder="0" applyAlignment="0" applyProtection="0"/>
    <xf numFmtId="0" fontId="99" fillId="43" borderId="0" applyNumberFormat="0" applyBorder="0" applyAlignment="0" applyProtection="0"/>
    <xf numFmtId="0" fontId="99" fillId="43" borderId="0" applyNumberFormat="0" applyBorder="0" applyAlignment="0" applyProtection="0"/>
    <xf numFmtId="0" fontId="98" fillId="43" borderId="0" applyNumberFormat="0" applyBorder="0" applyAlignment="0" applyProtection="0"/>
    <xf numFmtId="0" fontId="98" fillId="43" borderId="0" applyNumberFormat="0" applyBorder="0" applyAlignment="0" applyProtection="0"/>
    <xf numFmtId="0" fontId="99" fillId="43" borderId="0" applyNumberFormat="0" applyBorder="0" applyAlignment="0" applyProtection="0"/>
    <xf numFmtId="0" fontId="98" fillId="43" borderId="0" applyNumberFormat="0" applyBorder="0" applyAlignment="0" applyProtection="0"/>
    <xf numFmtId="0" fontId="98" fillId="43" borderId="0" applyNumberFormat="0" applyBorder="0" applyAlignment="0" applyProtection="0"/>
    <xf numFmtId="0" fontId="98" fillId="43" borderId="0" applyNumberFormat="0" applyBorder="0" applyAlignment="0" applyProtection="0"/>
    <xf numFmtId="0" fontId="99" fillId="43" borderId="0" applyNumberFormat="0" applyBorder="0" applyAlignment="0" applyProtection="0"/>
    <xf numFmtId="0" fontId="98" fillId="43" borderId="0" applyNumberFormat="0" applyBorder="0" applyAlignment="0" applyProtection="0"/>
    <xf numFmtId="0" fontId="98" fillId="43" borderId="0" applyNumberFormat="0" applyBorder="0" applyAlignment="0" applyProtection="0"/>
    <xf numFmtId="0" fontId="99" fillId="43" borderId="0" applyNumberFormat="0" applyBorder="0" applyAlignment="0" applyProtection="0"/>
    <xf numFmtId="0" fontId="98" fillId="43" borderId="0" applyNumberFormat="0" applyBorder="0" applyAlignment="0" applyProtection="0"/>
    <xf numFmtId="0" fontId="99" fillId="43" borderId="0" applyNumberFormat="0" applyBorder="0" applyAlignment="0" applyProtection="0"/>
    <xf numFmtId="0" fontId="99" fillId="43" borderId="0" applyNumberFormat="0" applyBorder="0" applyAlignment="0" applyProtection="0"/>
    <xf numFmtId="0" fontId="98" fillId="43" borderId="0" applyNumberFormat="0" applyBorder="0" applyAlignment="0" applyProtection="0"/>
    <xf numFmtId="0" fontId="99" fillId="43" borderId="0" applyNumberFormat="0" applyBorder="0" applyAlignment="0" applyProtection="0"/>
    <xf numFmtId="0" fontId="99" fillId="43" borderId="0" applyNumberFormat="0" applyBorder="0" applyAlignment="0" applyProtection="0"/>
    <xf numFmtId="0" fontId="98" fillId="43" borderId="0" applyNumberFormat="0" applyBorder="0" applyAlignment="0" applyProtection="0"/>
    <xf numFmtId="0" fontId="5" fillId="27" borderId="0" applyNumberFormat="0" applyBorder="0" applyAlignment="0" applyProtection="0"/>
    <xf numFmtId="0" fontId="98" fillId="43" borderId="0" applyNumberFormat="0" applyBorder="0" applyAlignment="0" applyProtection="0"/>
    <xf numFmtId="0" fontId="98" fillId="43" borderId="0" applyNumberFormat="0" applyBorder="0" applyAlignment="0" applyProtection="0"/>
    <xf numFmtId="0" fontId="5" fillId="27" borderId="0" applyNumberFormat="0" applyBorder="0" applyAlignment="0" applyProtection="0"/>
    <xf numFmtId="0" fontId="99" fillId="43" borderId="0" applyNumberFormat="0" applyBorder="0" applyAlignment="0" applyProtection="0"/>
    <xf numFmtId="0" fontId="99" fillId="43" borderId="0" applyNumberFormat="0" applyBorder="0" applyAlignment="0" applyProtection="0"/>
    <xf numFmtId="0" fontId="99" fillId="43" borderId="0" applyNumberFormat="0" applyBorder="0" applyAlignment="0" applyProtection="0"/>
    <xf numFmtId="0" fontId="99" fillId="43" borderId="0" applyNumberFormat="0" applyBorder="0" applyAlignment="0" applyProtection="0"/>
    <xf numFmtId="0" fontId="99" fillId="43" borderId="0" applyNumberFormat="0" applyBorder="0" applyAlignment="0" applyProtection="0"/>
    <xf numFmtId="0" fontId="98" fillId="43" borderId="0" applyNumberFormat="0" applyBorder="0" applyAlignment="0" applyProtection="0"/>
    <xf numFmtId="0" fontId="99" fillId="43" borderId="0" applyNumberFormat="0" applyBorder="0" applyAlignment="0" applyProtection="0"/>
    <xf numFmtId="0" fontId="98" fillId="43" borderId="0" applyNumberFormat="0" applyBorder="0" applyAlignment="0" applyProtection="0"/>
    <xf numFmtId="0" fontId="98" fillId="43" borderId="0" applyNumberFormat="0" applyBorder="0" applyAlignment="0" applyProtection="0"/>
    <xf numFmtId="0" fontId="99" fillId="43" borderId="0" applyNumberFormat="0" applyBorder="0" applyAlignment="0" applyProtection="0"/>
    <xf numFmtId="0" fontId="99" fillId="43" borderId="0" applyNumberFormat="0" applyBorder="0" applyAlignment="0" applyProtection="0"/>
    <xf numFmtId="0" fontId="99" fillId="43" borderId="0" applyNumberFormat="0" applyBorder="0" applyAlignment="0" applyProtection="0"/>
    <xf numFmtId="0" fontId="99" fillId="43" borderId="0" applyNumberFormat="0" applyBorder="0" applyAlignment="0" applyProtection="0"/>
    <xf numFmtId="0" fontId="99" fillId="43" borderId="0" applyNumberFormat="0" applyBorder="0" applyAlignment="0" applyProtection="0"/>
    <xf numFmtId="0" fontId="99" fillId="43" borderId="0" applyNumberFormat="0" applyBorder="0" applyAlignment="0" applyProtection="0"/>
    <xf numFmtId="0" fontId="99" fillId="43" borderId="0" applyNumberFormat="0" applyBorder="0" applyAlignment="0" applyProtection="0"/>
    <xf numFmtId="0" fontId="99" fillId="43" borderId="0" applyNumberFormat="0" applyBorder="0" applyAlignment="0" applyProtection="0"/>
    <xf numFmtId="0" fontId="99" fillId="43" borderId="0" applyNumberFormat="0" applyBorder="0" applyAlignment="0" applyProtection="0"/>
    <xf numFmtId="0" fontId="99" fillId="43" borderId="0" applyNumberFormat="0" applyBorder="0" applyAlignment="0" applyProtection="0"/>
    <xf numFmtId="0" fontId="99" fillId="43" borderId="0" applyNumberFormat="0" applyBorder="0" applyAlignment="0" applyProtection="0"/>
    <xf numFmtId="0" fontId="98" fillId="43" borderId="0" applyNumberFormat="0" applyBorder="0" applyAlignment="0" applyProtection="0"/>
    <xf numFmtId="0" fontId="99" fillId="43" borderId="0" applyNumberFormat="0" applyBorder="0" applyAlignment="0" applyProtection="0"/>
    <xf numFmtId="0" fontId="98" fillId="43" borderId="0" applyNumberFormat="0" applyBorder="0" applyAlignment="0" applyProtection="0"/>
    <xf numFmtId="0" fontId="98" fillId="43" borderId="0" applyNumberFormat="0" applyBorder="0" applyAlignment="0" applyProtection="0"/>
    <xf numFmtId="0" fontId="99" fillId="43" borderId="0" applyNumberFormat="0" applyBorder="0" applyAlignment="0" applyProtection="0"/>
    <xf numFmtId="0" fontId="99" fillId="43" borderId="0" applyNumberFormat="0" applyBorder="0" applyAlignment="0" applyProtection="0"/>
    <xf numFmtId="0" fontId="99" fillId="43" borderId="0" applyNumberFormat="0" applyBorder="0" applyAlignment="0" applyProtection="0"/>
    <xf numFmtId="0" fontId="99" fillId="43" borderId="0" applyNumberFormat="0" applyBorder="0" applyAlignment="0" applyProtection="0"/>
    <xf numFmtId="0" fontId="99" fillId="43" borderId="0" applyNumberFormat="0" applyBorder="0" applyAlignment="0" applyProtection="0"/>
    <xf numFmtId="0" fontId="99" fillId="43" borderId="0" applyNumberFormat="0" applyBorder="0" applyAlignment="0" applyProtection="0"/>
    <xf numFmtId="0" fontId="99" fillId="43" borderId="0" applyNumberFormat="0" applyBorder="0" applyAlignment="0" applyProtection="0"/>
    <xf numFmtId="0" fontId="99" fillId="43" borderId="0" applyNumberFormat="0" applyBorder="0" applyAlignment="0" applyProtection="0"/>
    <xf numFmtId="0" fontId="99" fillId="43" borderId="0" applyNumberFormat="0" applyBorder="0" applyAlignment="0" applyProtection="0"/>
    <xf numFmtId="0" fontId="99" fillId="43" borderId="0" applyNumberFormat="0" applyBorder="0" applyAlignment="0" applyProtection="0"/>
    <xf numFmtId="0" fontId="99" fillId="43" borderId="0" applyNumberFormat="0" applyBorder="0" applyAlignment="0" applyProtection="0"/>
    <xf numFmtId="0" fontId="98" fillId="43" borderId="0" applyNumberFormat="0" applyBorder="0" applyAlignment="0" applyProtection="0"/>
    <xf numFmtId="0" fontId="99" fillId="43" borderId="0" applyNumberFormat="0" applyBorder="0" applyAlignment="0" applyProtection="0"/>
    <xf numFmtId="0" fontId="98" fillId="43" borderId="0" applyNumberFormat="0" applyBorder="0" applyAlignment="0" applyProtection="0"/>
    <xf numFmtId="0" fontId="98" fillId="43" borderId="0" applyNumberFormat="0" applyBorder="0" applyAlignment="0" applyProtection="0"/>
    <xf numFmtId="0" fontId="99" fillId="43" borderId="0" applyNumberFormat="0" applyBorder="0" applyAlignment="0" applyProtection="0"/>
    <xf numFmtId="0" fontId="99" fillId="43" borderId="0" applyNumberFormat="0" applyBorder="0" applyAlignment="0" applyProtection="0"/>
    <xf numFmtId="0" fontId="99" fillId="43" borderId="0" applyNumberFormat="0" applyBorder="0" applyAlignment="0" applyProtection="0"/>
    <xf numFmtId="0" fontId="98" fillId="43" borderId="0" applyNumberFormat="0" applyBorder="0" applyAlignment="0" applyProtection="0"/>
    <xf numFmtId="0" fontId="98" fillId="43" borderId="0" applyNumberFormat="0" applyBorder="0" applyAlignment="0" applyProtection="0"/>
    <xf numFmtId="0" fontId="99" fillId="43" borderId="0" applyNumberFormat="0" applyBorder="0" applyAlignment="0" applyProtection="0"/>
    <xf numFmtId="0" fontId="98" fillId="43" borderId="0" applyNumberFormat="0" applyBorder="0" applyAlignment="0" applyProtection="0"/>
    <xf numFmtId="0" fontId="98" fillId="43" borderId="0" applyNumberFormat="0" applyBorder="0" applyAlignment="0" applyProtection="0"/>
    <xf numFmtId="0" fontId="99" fillId="43" borderId="0" applyNumberFormat="0" applyBorder="0" applyAlignment="0" applyProtection="0"/>
    <xf numFmtId="0" fontId="98" fillId="43" borderId="0" applyNumberFormat="0" applyBorder="0" applyAlignment="0" applyProtection="0"/>
    <xf numFmtId="0" fontId="99" fillId="43" borderId="0" applyNumberFormat="0" applyBorder="0" applyAlignment="0" applyProtection="0"/>
    <xf numFmtId="0" fontId="98" fillId="43" borderId="0" applyNumberFormat="0" applyBorder="0" applyAlignment="0" applyProtection="0"/>
    <xf numFmtId="0" fontId="98" fillId="43" borderId="0" applyNumberFormat="0" applyBorder="0" applyAlignment="0" applyProtection="0"/>
    <xf numFmtId="0" fontId="99" fillId="43" borderId="0" applyNumberFormat="0" applyBorder="0" applyAlignment="0" applyProtection="0"/>
    <xf numFmtId="0" fontId="98" fillId="43" borderId="0" applyNumberFormat="0" applyBorder="0" applyAlignment="0" applyProtection="0"/>
    <xf numFmtId="0" fontId="99" fillId="43" borderId="0" applyNumberFormat="0" applyBorder="0" applyAlignment="0" applyProtection="0"/>
    <xf numFmtId="0" fontId="98" fillId="43" borderId="0" applyNumberFormat="0" applyBorder="0" applyAlignment="0" applyProtection="0"/>
    <xf numFmtId="0" fontId="98" fillId="43" borderId="0" applyNumberFormat="0" applyBorder="0" applyAlignment="0" applyProtection="0"/>
    <xf numFmtId="0" fontId="99" fillId="43" borderId="0" applyNumberFormat="0" applyBorder="0" applyAlignment="0" applyProtection="0"/>
    <xf numFmtId="0" fontId="98" fillId="43" borderId="0" applyNumberFormat="0" applyBorder="0" applyAlignment="0" applyProtection="0"/>
    <xf numFmtId="0" fontId="99" fillId="43" borderId="0" applyNumberFormat="0" applyBorder="0" applyAlignment="0" applyProtection="0"/>
    <xf numFmtId="0" fontId="98" fillId="43" borderId="0" applyNumberFormat="0" applyBorder="0" applyAlignment="0" applyProtection="0"/>
    <xf numFmtId="0" fontId="98" fillId="43" borderId="0" applyNumberFormat="0" applyBorder="0" applyAlignment="0" applyProtection="0"/>
    <xf numFmtId="0" fontId="99" fillId="43" borderId="0" applyNumberFormat="0" applyBorder="0" applyAlignment="0" applyProtection="0"/>
    <xf numFmtId="0" fontId="98" fillId="46" borderId="0" applyNumberFormat="0" applyBorder="0" applyAlignment="0" applyProtection="0"/>
    <xf numFmtId="0" fontId="99" fillId="46" borderId="0" applyNumberFormat="0" applyBorder="0" applyAlignment="0" applyProtection="0"/>
    <xf numFmtId="0" fontId="98" fillId="46" borderId="0" applyNumberFormat="0" applyBorder="0" applyAlignment="0" applyProtection="0"/>
    <xf numFmtId="0" fontId="98" fillId="46" borderId="0" applyNumberFormat="0" applyBorder="0" applyAlignment="0" applyProtection="0"/>
    <xf numFmtId="0" fontId="99" fillId="46" borderId="0" applyNumberFormat="0" applyBorder="0" applyAlignment="0" applyProtection="0"/>
    <xf numFmtId="0" fontId="99" fillId="46" borderId="0" applyNumberFormat="0" applyBorder="0" applyAlignment="0" applyProtection="0"/>
    <xf numFmtId="0" fontId="99" fillId="46" borderId="0" applyNumberFormat="0" applyBorder="0" applyAlignment="0" applyProtection="0"/>
    <xf numFmtId="0" fontId="99" fillId="46" borderId="0" applyNumberFormat="0" applyBorder="0" applyAlignment="0" applyProtection="0"/>
    <xf numFmtId="0" fontId="99" fillId="46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99" fillId="46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99" fillId="46" borderId="0" applyNumberFormat="0" applyBorder="0" applyAlignment="0" applyProtection="0"/>
    <xf numFmtId="0" fontId="99" fillId="46" borderId="0" applyNumberFormat="0" applyBorder="0" applyAlignment="0" applyProtection="0"/>
    <xf numFmtId="0" fontId="99" fillId="46" borderId="0" applyNumberFormat="0" applyBorder="0" applyAlignment="0" applyProtection="0"/>
    <xf numFmtId="0" fontId="99" fillId="46" borderId="0" applyNumberFormat="0" applyBorder="0" applyAlignment="0" applyProtection="0"/>
    <xf numFmtId="0" fontId="98" fillId="46" borderId="0" applyNumberFormat="0" applyBorder="0" applyAlignment="0" applyProtection="0"/>
    <xf numFmtId="0" fontId="98" fillId="46" borderId="0" applyNumberFormat="0" applyBorder="0" applyAlignment="0" applyProtection="0"/>
    <xf numFmtId="0" fontId="99" fillId="46" borderId="0" applyNumberFormat="0" applyBorder="0" applyAlignment="0" applyProtection="0"/>
    <xf numFmtId="0" fontId="98" fillId="46" borderId="0" applyNumberFormat="0" applyBorder="0" applyAlignment="0" applyProtection="0"/>
    <xf numFmtId="0" fontId="98" fillId="46" borderId="0" applyNumberFormat="0" applyBorder="0" applyAlignment="0" applyProtection="0"/>
    <xf numFmtId="0" fontId="98" fillId="46" borderId="0" applyNumberFormat="0" applyBorder="0" applyAlignment="0" applyProtection="0"/>
    <xf numFmtId="0" fontId="99" fillId="46" borderId="0" applyNumberFormat="0" applyBorder="0" applyAlignment="0" applyProtection="0"/>
    <xf numFmtId="0" fontId="98" fillId="46" borderId="0" applyNumberFormat="0" applyBorder="0" applyAlignment="0" applyProtection="0"/>
    <xf numFmtId="0" fontId="98" fillId="46" borderId="0" applyNumberFormat="0" applyBorder="0" applyAlignment="0" applyProtection="0"/>
    <xf numFmtId="0" fontId="99" fillId="46" borderId="0" applyNumberFormat="0" applyBorder="0" applyAlignment="0" applyProtection="0"/>
    <xf numFmtId="0" fontId="98" fillId="46" borderId="0" applyNumberFormat="0" applyBorder="0" applyAlignment="0" applyProtection="0"/>
    <xf numFmtId="0" fontId="99" fillId="46" borderId="0" applyNumberFormat="0" applyBorder="0" applyAlignment="0" applyProtection="0"/>
    <xf numFmtId="0" fontId="99" fillId="46" borderId="0" applyNumberFormat="0" applyBorder="0" applyAlignment="0" applyProtection="0"/>
    <xf numFmtId="0" fontId="98" fillId="46" borderId="0" applyNumberFormat="0" applyBorder="0" applyAlignment="0" applyProtection="0"/>
    <xf numFmtId="0" fontId="99" fillId="46" borderId="0" applyNumberFormat="0" applyBorder="0" applyAlignment="0" applyProtection="0"/>
    <xf numFmtId="0" fontId="99" fillId="46" borderId="0" applyNumberFormat="0" applyBorder="0" applyAlignment="0" applyProtection="0"/>
    <xf numFmtId="0" fontId="98" fillId="46" borderId="0" applyNumberFormat="0" applyBorder="0" applyAlignment="0" applyProtection="0"/>
    <xf numFmtId="0" fontId="5" fillId="31" borderId="0" applyNumberFormat="0" applyBorder="0" applyAlignment="0" applyProtection="0"/>
    <xf numFmtId="0" fontId="98" fillId="46" borderId="0" applyNumberFormat="0" applyBorder="0" applyAlignment="0" applyProtection="0"/>
    <xf numFmtId="0" fontId="98" fillId="46" borderId="0" applyNumberFormat="0" applyBorder="0" applyAlignment="0" applyProtection="0"/>
    <xf numFmtId="0" fontId="5" fillId="31" borderId="0" applyNumberFormat="0" applyBorder="0" applyAlignment="0" applyProtection="0"/>
    <xf numFmtId="0" fontId="99" fillId="46" borderId="0" applyNumberFormat="0" applyBorder="0" applyAlignment="0" applyProtection="0"/>
    <xf numFmtId="0" fontId="99" fillId="46" borderId="0" applyNumberFormat="0" applyBorder="0" applyAlignment="0" applyProtection="0"/>
    <xf numFmtId="0" fontId="99" fillId="46" borderId="0" applyNumberFormat="0" applyBorder="0" applyAlignment="0" applyProtection="0"/>
    <xf numFmtId="0" fontId="99" fillId="46" borderId="0" applyNumberFormat="0" applyBorder="0" applyAlignment="0" applyProtection="0"/>
    <xf numFmtId="0" fontId="99" fillId="46" borderId="0" applyNumberFormat="0" applyBorder="0" applyAlignment="0" applyProtection="0"/>
    <xf numFmtId="0" fontId="98" fillId="46" borderId="0" applyNumberFormat="0" applyBorder="0" applyAlignment="0" applyProtection="0"/>
    <xf numFmtId="0" fontId="99" fillId="46" borderId="0" applyNumberFormat="0" applyBorder="0" applyAlignment="0" applyProtection="0"/>
    <xf numFmtId="0" fontId="98" fillId="46" borderId="0" applyNumberFormat="0" applyBorder="0" applyAlignment="0" applyProtection="0"/>
    <xf numFmtId="0" fontId="98" fillId="46" borderId="0" applyNumberFormat="0" applyBorder="0" applyAlignment="0" applyProtection="0"/>
    <xf numFmtId="0" fontId="99" fillId="46" borderId="0" applyNumberFormat="0" applyBorder="0" applyAlignment="0" applyProtection="0"/>
    <xf numFmtId="0" fontId="99" fillId="46" borderId="0" applyNumberFormat="0" applyBorder="0" applyAlignment="0" applyProtection="0"/>
    <xf numFmtId="0" fontId="99" fillId="46" borderId="0" applyNumberFormat="0" applyBorder="0" applyAlignment="0" applyProtection="0"/>
    <xf numFmtId="0" fontId="99" fillId="46" borderId="0" applyNumberFormat="0" applyBorder="0" applyAlignment="0" applyProtection="0"/>
    <xf numFmtId="0" fontId="99" fillId="46" borderId="0" applyNumberFormat="0" applyBorder="0" applyAlignment="0" applyProtection="0"/>
    <xf numFmtId="0" fontId="99" fillId="46" borderId="0" applyNumberFormat="0" applyBorder="0" applyAlignment="0" applyProtection="0"/>
    <xf numFmtId="0" fontId="99" fillId="46" borderId="0" applyNumberFormat="0" applyBorder="0" applyAlignment="0" applyProtection="0"/>
    <xf numFmtId="0" fontId="99" fillId="46" borderId="0" applyNumberFormat="0" applyBorder="0" applyAlignment="0" applyProtection="0"/>
    <xf numFmtId="0" fontId="99" fillId="46" borderId="0" applyNumberFormat="0" applyBorder="0" applyAlignment="0" applyProtection="0"/>
    <xf numFmtId="0" fontId="99" fillId="46" borderId="0" applyNumberFormat="0" applyBorder="0" applyAlignment="0" applyProtection="0"/>
    <xf numFmtId="0" fontId="99" fillId="46" borderId="0" applyNumberFormat="0" applyBorder="0" applyAlignment="0" applyProtection="0"/>
    <xf numFmtId="0" fontId="98" fillId="46" borderId="0" applyNumberFormat="0" applyBorder="0" applyAlignment="0" applyProtection="0"/>
    <xf numFmtId="0" fontId="99" fillId="46" borderId="0" applyNumberFormat="0" applyBorder="0" applyAlignment="0" applyProtection="0"/>
    <xf numFmtId="0" fontId="98" fillId="46" borderId="0" applyNumberFormat="0" applyBorder="0" applyAlignment="0" applyProtection="0"/>
    <xf numFmtId="0" fontId="98" fillId="46" borderId="0" applyNumberFormat="0" applyBorder="0" applyAlignment="0" applyProtection="0"/>
    <xf numFmtId="0" fontId="99" fillId="46" borderId="0" applyNumberFormat="0" applyBorder="0" applyAlignment="0" applyProtection="0"/>
    <xf numFmtId="0" fontId="99" fillId="46" borderId="0" applyNumberFormat="0" applyBorder="0" applyAlignment="0" applyProtection="0"/>
    <xf numFmtId="0" fontId="99" fillId="46" borderId="0" applyNumberFormat="0" applyBorder="0" applyAlignment="0" applyProtection="0"/>
    <xf numFmtId="0" fontId="99" fillId="46" borderId="0" applyNumberFormat="0" applyBorder="0" applyAlignment="0" applyProtection="0"/>
    <xf numFmtId="0" fontId="99" fillId="46" borderId="0" applyNumberFormat="0" applyBorder="0" applyAlignment="0" applyProtection="0"/>
    <xf numFmtId="0" fontId="99" fillId="46" borderId="0" applyNumberFormat="0" applyBorder="0" applyAlignment="0" applyProtection="0"/>
    <xf numFmtId="0" fontId="99" fillId="46" borderId="0" applyNumberFormat="0" applyBorder="0" applyAlignment="0" applyProtection="0"/>
    <xf numFmtId="0" fontId="99" fillId="46" borderId="0" applyNumberFormat="0" applyBorder="0" applyAlignment="0" applyProtection="0"/>
    <xf numFmtId="0" fontId="99" fillId="46" borderId="0" applyNumberFormat="0" applyBorder="0" applyAlignment="0" applyProtection="0"/>
    <xf numFmtId="0" fontId="99" fillId="46" borderId="0" applyNumberFormat="0" applyBorder="0" applyAlignment="0" applyProtection="0"/>
    <xf numFmtId="0" fontId="99" fillId="46" borderId="0" applyNumberFormat="0" applyBorder="0" applyAlignment="0" applyProtection="0"/>
    <xf numFmtId="0" fontId="98" fillId="46" borderId="0" applyNumberFormat="0" applyBorder="0" applyAlignment="0" applyProtection="0"/>
    <xf numFmtId="0" fontId="99" fillId="46" borderId="0" applyNumberFormat="0" applyBorder="0" applyAlignment="0" applyProtection="0"/>
    <xf numFmtId="0" fontId="98" fillId="46" borderId="0" applyNumberFormat="0" applyBorder="0" applyAlignment="0" applyProtection="0"/>
    <xf numFmtId="0" fontId="98" fillId="46" borderId="0" applyNumberFormat="0" applyBorder="0" applyAlignment="0" applyProtection="0"/>
    <xf numFmtId="0" fontId="99" fillId="46" borderId="0" applyNumberFormat="0" applyBorder="0" applyAlignment="0" applyProtection="0"/>
    <xf numFmtId="0" fontId="99" fillId="46" borderId="0" applyNumberFormat="0" applyBorder="0" applyAlignment="0" applyProtection="0"/>
    <xf numFmtId="0" fontId="99" fillId="46" borderId="0" applyNumberFormat="0" applyBorder="0" applyAlignment="0" applyProtection="0"/>
    <xf numFmtId="0" fontId="98" fillId="46" borderId="0" applyNumberFormat="0" applyBorder="0" applyAlignment="0" applyProtection="0"/>
    <xf numFmtId="0" fontId="98" fillId="46" borderId="0" applyNumberFormat="0" applyBorder="0" applyAlignment="0" applyProtection="0"/>
    <xf numFmtId="0" fontId="99" fillId="46" borderId="0" applyNumberFormat="0" applyBorder="0" applyAlignment="0" applyProtection="0"/>
    <xf numFmtId="0" fontId="98" fillId="46" borderId="0" applyNumberFormat="0" applyBorder="0" applyAlignment="0" applyProtection="0"/>
    <xf numFmtId="0" fontId="98" fillId="46" borderId="0" applyNumberFormat="0" applyBorder="0" applyAlignment="0" applyProtection="0"/>
    <xf numFmtId="0" fontId="99" fillId="46" borderId="0" applyNumberFormat="0" applyBorder="0" applyAlignment="0" applyProtection="0"/>
    <xf numFmtId="0" fontId="98" fillId="46" borderId="0" applyNumberFormat="0" applyBorder="0" applyAlignment="0" applyProtection="0"/>
    <xf numFmtId="0" fontId="99" fillId="46" borderId="0" applyNumberFormat="0" applyBorder="0" applyAlignment="0" applyProtection="0"/>
    <xf numFmtId="0" fontId="98" fillId="46" borderId="0" applyNumberFormat="0" applyBorder="0" applyAlignment="0" applyProtection="0"/>
    <xf numFmtId="0" fontId="98" fillId="46" borderId="0" applyNumberFormat="0" applyBorder="0" applyAlignment="0" applyProtection="0"/>
    <xf numFmtId="0" fontId="99" fillId="46" borderId="0" applyNumberFormat="0" applyBorder="0" applyAlignment="0" applyProtection="0"/>
    <xf numFmtId="0" fontId="98" fillId="46" borderId="0" applyNumberFormat="0" applyBorder="0" applyAlignment="0" applyProtection="0"/>
    <xf numFmtId="0" fontId="99" fillId="46" borderId="0" applyNumberFormat="0" applyBorder="0" applyAlignment="0" applyProtection="0"/>
    <xf numFmtId="0" fontId="98" fillId="46" borderId="0" applyNumberFormat="0" applyBorder="0" applyAlignment="0" applyProtection="0"/>
    <xf numFmtId="0" fontId="98" fillId="46" borderId="0" applyNumberFormat="0" applyBorder="0" applyAlignment="0" applyProtection="0"/>
    <xf numFmtId="0" fontId="99" fillId="46" borderId="0" applyNumberFormat="0" applyBorder="0" applyAlignment="0" applyProtection="0"/>
    <xf numFmtId="0" fontId="98" fillId="46" borderId="0" applyNumberFormat="0" applyBorder="0" applyAlignment="0" applyProtection="0"/>
    <xf numFmtId="0" fontId="99" fillId="46" borderId="0" applyNumberFormat="0" applyBorder="0" applyAlignment="0" applyProtection="0"/>
    <xf numFmtId="0" fontId="98" fillId="46" borderId="0" applyNumberFormat="0" applyBorder="0" applyAlignment="0" applyProtection="0"/>
    <xf numFmtId="0" fontId="98" fillId="46" borderId="0" applyNumberFormat="0" applyBorder="0" applyAlignment="0" applyProtection="0"/>
    <xf numFmtId="0" fontId="99" fillId="46" borderId="0" applyNumberFormat="0" applyBorder="0" applyAlignment="0" applyProtection="0"/>
    <xf numFmtId="0" fontId="100" fillId="47" borderId="0" applyNumberFormat="0" applyBorder="0" applyAlignment="0" applyProtection="0"/>
    <xf numFmtId="0" fontId="101" fillId="47" borderId="0" applyNumberFormat="0" applyBorder="0" applyAlignment="0" applyProtection="0"/>
    <xf numFmtId="0" fontId="100" fillId="47" borderId="0" applyNumberFormat="0" applyBorder="0" applyAlignment="0" applyProtection="0"/>
    <xf numFmtId="0" fontId="100" fillId="47" borderId="0" applyNumberFormat="0" applyBorder="0" applyAlignment="0" applyProtection="0"/>
    <xf numFmtId="0" fontId="101" fillId="47" borderId="0" applyNumberFormat="0" applyBorder="0" applyAlignment="0" applyProtection="0"/>
    <xf numFmtId="0" fontId="101" fillId="47" borderId="0" applyNumberFormat="0" applyBorder="0" applyAlignment="0" applyProtection="0"/>
    <xf numFmtId="0" fontId="101" fillId="47" borderId="0" applyNumberFormat="0" applyBorder="0" applyAlignment="0" applyProtection="0"/>
    <xf numFmtId="0" fontId="101" fillId="47" borderId="0" applyNumberFormat="0" applyBorder="0" applyAlignment="0" applyProtection="0"/>
    <xf numFmtId="0" fontId="101" fillId="47" borderId="0" applyNumberFormat="0" applyBorder="0" applyAlignment="0" applyProtection="0"/>
    <xf numFmtId="0" fontId="27" fillId="12" borderId="0" applyNumberFormat="0" applyBorder="0" applyAlignment="0" applyProtection="0"/>
    <xf numFmtId="0" fontId="101" fillId="47" borderId="0" applyNumberFormat="0" applyBorder="0" applyAlignment="0" applyProtection="0"/>
    <xf numFmtId="0" fontId="27" fillId="12" borderId="0" applyNumberFormat="0" applyBorder="0" applyAlignment="0" applyProtection="0"/>
    <xf numFmtId="0" fontId="101" fillId="47" borderId="0" applyNumberFormat="0" applyBorder="0" applyAlignment="0" applyProtection="0"/>
    <xf numFmtId="0" fontId="101" fillId="47" borderId="0" applyNumberFormat="0" applyBorder="0" applyAlignment="0" applyProtection="0"/>
    <xf numFmtId="0" fontId="101" fillId="47" borderId="0" applyNumberFormat="0" applyBorder="0" applyAlignment="0" applyProtection="0"/>
    <xf numFmtId="0" fontId="101" fillId="47" borderId="0" applyNumberFormat="0" applyBorder="0" applyAlignment="0" applyProtection="0"/>
    <xf numFmtId="0" fontId="100" fillId="47" borderId="0" applyNumberFormat="0" applyBorder="0" applyAlignment="0" applyProtection="0"/>
    <xf numFmtId="0" fontId="100" fillId="47" borderId="0" applyNumberFormat="0" applyBorder="0" applyAlignment="0" applyProtection="0"/>
    <xf numFmtId="0" fontId="101" fillId="47" borderId="0" applyNumberFormat="0" applyBorder="0" applyAlignment="0" applyProtection="0"/>
    <xf numFmtId="0" fontId="100" fillId="47" borderId="0" applyNumberFormat="0" applyBorder="0" applyAlignment="0" applyProtection="0"/>
    <xf numFmtId="0" fontId="100" fillId="47" borderId="0" applyNumberFormat="0" applyBorder="0" applyAlignment="0" applyProtection="0"/>
    <xf numFmtId="0" fontId="100" fillId="47" borderId="0" applyNumberFormat="0" applyBorder="0" applyAlignment="0" applyProtection="0"/>
    <xf numFmtId="0" fontId="101" fillId="47" borderId="0" applyNumberFormat="0" applyBorder="0" applyAlignment="0" applyProtection="0"/>
    <xf numFmtId="0" fontId="100" fillId="47" borderId="0" applyNumberFormat="0" applyBorder="0" applyAlignment="0" applyProtection="0"/>
    <xf numFmtId="0" fontId="100" fillId="47" borderId="0" applyNumberFormat="0" applyBorder="0" applyAlignment="0" applyProtection="0"/>
    <xf numFmtId="0" fontId="101" fillId="47" borderId="0" applyNumberFormat="0" applyBorder="0" applyAlignment="0" applyProtection="0"/>
    <xf numFmtId="0" fontId="100" fillId="47" borderId="0" applyNumberFormat="0" applyBorder="0" applyAlignment="0" applyProtection="0"/>
    <xf numFmtId="0" fontId="101" fillId="47" borderId="0" applyNumberFormat="0" applyBorder="0" applyAlignment="0" applyProtection="0"/>
    <xf numFmtId="0" fontId="101" fillId="47" borderId="0" applyNumberFormat="0" applyBorder="0" applyAlignment="0" applyProtection="0"/>
    <xf numFmtId="0" fontId="100" fillId="47" borderId="0" applyNumberFormat="0" applyBorder="0" applyAlignment="0" applyProtection="0"/>
    <xf numFmtId="0" fontId="101" fillId="47" borderId="0" applyNumberFormat="0" applyBorder="0" applyAlignment="0" applyProtection="0"/>
    <xf numFmtId="0" fontId="101" fillId="47" borderId="0" applyNumberFormat="0" applyBorder="0" applyAlignment="0" applyProtection="0"/>
    <xf numFmtId="0" fontId="100" fillId="47" borderId="0" applyNumberFormat="0" applyBorder="0" applyAlignment="0" applyProtection="0"/>
    <xf numFmtId="0" fontId="101" fillId="47" borderId="0" applyNumberFormat="0" applyBorder="0" applyAlignment="0" applyProtection="0"/>
    <xf numFmtId="0" fontId="100" fillId="47" borderId="0" applyNumberFormat="0" applyBorder="0" applyAlignment="0" applyProtection="0"/>
    <xf numFmtId="0" fontId="100" fillId="47" borderId="0" applyNumberFormat="0" applyBorder="0" applyAlignment="0" applyProtection="0"/>
    <xf numFmtId="0" fontId="101" fillId="47" borderId="0" applyNumberFormat="0" applyBorder="0" applyAlignment="0" applyProtection="0"/>
    <xf numFmtId="0" fontId="101" fillId="47" borderId="0" applyNumberFormat="0" applyBorder="0" applyAlignment="0" applyProtection="0"/>
    <xf numFmtId="0" fontId="101" fillId="47" borderId="0" applyNumberFormat="0" applyBorder="0" applyAlignment="0" applyProtection="0"/>
    <xf numFmtId="0" fontId="101" fillId="47" borderId="0" applyNumberFormat="0" applyBorder="0" applyAlignment="0" applyProtection="0"/>
    <xf numFmtId="0" fontId="101" fillId="47" borderId="0" applyNumberFormat="0" applyBorder="0" applyAlignment="0" applyProtection="0"/>
    <xf numFmtId="0" fontId="101" fillId="47" borderId="0" applyNumberFormat="0" applyBorder="0" applyAlignment="0" applyProtection="0"/>
    <xf numFmtId="0" fontId="100" fillId="47" borderId="0" applyNumberFormat="0" applyBorder="0" applyAlignment="0" applyProtection="0"/>
    <xf numFmtId="0" fontId="101" fillId="47" borderId="0" applyNumberFormat="0" applyBorder="0" applyAlignment="0" applyProtection="0"/>
    <xf numFmtId="0" fontId="100" fillId="47" borderId="0" applyNumberFormat="0" applyBorder="0" applyAlignment="0" applyProtection="0"/>
    <xf numFmtId="0" fontId="100" fillId="47" borderId="0" applyNumberFormat="0" applyBorder="0" applyAlignment="0" applyProtection="0"/>
    <xf numFmtId="0" fontId="101" fillId="47" borderId="0" applyNumberFormat="0" applyBorder="0" applyAlignment="0" applyProtection="0"/>
    <xf numFmtId="0" fontId="101" fillId="47" borderId="0" applyNumberFormat="0" applyBorder="0" applyAlignment="0" applyProtection="0"/>
    <xf numFmtId="0" fontId="101" fillId="47" borderId="0" applyNumberFormat="0" applyBorder="0" applyAlignment="0" applyProtection="0"/>
    <xf numFmtId="0" fontId="101" fillId="47" borderId="0" applyNumberFormat="0" applyBorder="0" applyAlignment="0" applyProtection="0"/>
    <xf numFmtId="0" fontId="101" fillId="47" borderId="0" applyNumberFormat="0" applyBorder="0" applyAlignment="0" applyProtection="0"/>
    <xf numFmtId="0" fontId="101" fillId="47" borderId="0" applyNumberFormat="0" applyBorder="0" applyAlignment="0" applyProtection="0"/>
    <xf numFmtId="0" fontId="101" fillId="47" borderId="0" applyNumberFormat="0" applyBorder="0" applyAlignment="0" applyProtection="0"/>
    <xf numFmtId="0" fontId="101" fillId="47" borderId="0" applyNumberFormat="0" applyBorder="0" applyAlignment="0" applyProtection="0"/>
    <xf numFmtId="0" fontId="101" fillId="47" borderId="0" applyNumberFormat="0" applyBorder="0" applyAlignment="0" applyProtection="0"/>
    <xf numFmtId="0" fontId="101" fillId="47" borderId="0" applyNumberFormat="0" applyBorder="0" applyAlignment="0" applyProtection="0"/>
    <xf numFmtId="0" fontId="101" fillId="47" borderId="0" applyNumberFormat="0" applyBorder="0" applyAlignment="0" applyProtection="0"/>
    <xf numFmtId="0" fontId="100" fillId="47" borderId="0" applyNumberFormat="0" applyBorder="0" applyAlignment="0" applyProtection="0"/>
    <xf numFmtId="0" fontId="101" fillId="47" borderId="0" applyNumberFormat="0" applyBorder="0" applyAlignment="0" applyProtection="0"/>
    <xf numFmtId="0" fontId="100" fillId="47" borderId="0" applyNumberFormat="0" applyBorder="0" applyAlignment="0" applyProtection="0"/>
    <xf numFmtId="0" fontId="100" fillId="47" borderId="0" applyNumberFormat="0" applyBorder="0" applyAlignment="0" applyProtection="0"/>
    <xf numFmtId="0" fontId="101" fillId="47" borderId="0" applyNumberFormat="0" applyBorder="0" applyAlignment="0" applyProtection="0"/>
    <xf numFmtId="0" fontId="101" fillId="47" borderId="0" applyNumberFormat="0" applyBorder="0" applyAlignment="0" applyProtection="0"/>
    <xf numFmtId="0" fontId="101" fillId="47" borderId="0" applyNumberFormat="0" applyBorder="0" applyAlignment="0" applyProtection="0"/>
    <xf numFmtId="0" fontId="101" fillId="47" borderId="0" applyNumberFormat="0" applyBorder="0" applyAlignment="0" applyProtection="0"/>
    <xf numFmtId="0" fontId="101" fillId="47" borderId="0" applyNumberFormat="0" applyBorder="0" applyAlignment="0" applyProtection="0"/>
    <xf numFmtId="0" fontId="101" fillId="47" borderId="0" applyNumberFormat="0" applyBorder="0" applyAlignment="0" applyProtection="0"/>
    <xf numFmtId="0" fontId="101" fillId="47" borderId="0" applyNumberFormat="0" applyBorder="0" applyAlignment="0" applyProtection="0"/>
    <xf numFmtId="0" fontId="101" fillId="47" borderId="0" applyNumberFormat="0" applyBorder="0" applyAlignment="0" applyProtection="0"/>
    <xf numFmtId="0" fontId="101" fillId="47" borderId="0" applyNumberFormat="0" applyBorder="0" applyAlignment="0" applyProtection="0"/>
    <xf numFmtId="0" fontId="101" fillId="47" borderId="0" applyNumberFormat="0" applyBorder="0" applyAlignment="0" applyProtection="0"/>
    <xf numFmtId="0" fontId="101" fillId="47" borderId="0" applyNumberFormat="0" applyBorder="0" applyAlignment="0" applyProtection="0"/>
    <xf numFmtId="0" fontId="100" fillId="47" borderId="0" applyNumberFormat="0" applyBorder="0" applyAlignment="0" applyProtection="0"/>
    <xf numFmtId="0" fontId="101" fillId="47" borderId="0" applyNumberFormat="0" applyBorder="0" applyAlignment="0" applyProtection="0"/>
    <xf numFmtId="0" fontId="100" fillId="47" borderId="0" applyNumberFormat="0" applyBorder="0" applyAlignment="0" applyProtection="0"/>
    <xf numFmtId="0" fontId="100" fillId="47" borderId="0" applyNumberFormat="0" applyBorder="0" applyAlignment="0" applyProtection="0"/>
    <xf numFmtId="0" fontId="101" fillId="47" borderId="0" applyNumberFormat="0" applyBorder="0" applyAlignment="0" applyProtection="0"/>
    <xf numFmtId="0" fontId="100" fillId="47" borderId="0" applyNumberFormat="0" applyBorder="0" applyAlignment="0" applyProtection="0"/>
    <xf numFmtId="0" fontId="100" fillId="47" borderId="0" applyNumberFormat="0" applyBorder="0" applyAlignment="0" applyProtection="0"/>
    <xf numFmtId="0" fontId="101" fillId="47" borderId="0" applyNumberFormat="0" applyBorder="0" applyAlignment="0" applyProtection="0"/>
    <xf numFmtId="0" fontId="100" fillId="47" borderId="0" applyNumberFormat="0" applyBorder="0" applyAlignment="0" applyProtection="0"/>
    <xf numFmtId="0" fontId="100" fillId="47" borderId="0" applyNumberFormat="0" applyBorder="0" applyAlignment="0" applyProtection="0"/>
    <xf numFmtId="0" fontId="101" fillId="47" borderId="0" applyNumberFormat="0" applyBorder="0" applyAlignment="0" applyProtection="0"/>
    <xf numFmtId="0" fontId="100" fillId="47" borderId="0" applyNumberFormat="0" applyBorder="0" applyAlignment="0" applyProtection="0"/>
    <xf numFmtId="0" fontId="101" fillId="47" borderId="0" applyNumberFormat="0" applyBorder="0" applyAlignment="0" applyProtection="0"/>
    <xf numFmtId="0" fontId="100" fillId="47" borderId="0" applyNumberFormat="0" applyBorder="0" applyAlignment="0" applyProtection="0"/>
    <xf numFmtId="0" fontId="100" fillId="47" borderId="0" applyNumberFormat="0" applyBorder="0" applyAlignment="0" applyProtection="0"/>
    <xf numFmtId="0" fontId="101" fillId="47" borderId="0" applyNumberFormat="0" applyBorder="0" applyAlignment="0" applyProtection="0"/>
    <xf numFmtId="0" fontId="100" fillId="47" borderId="0" applyNumberFormat="0" applyBorder="0" applyAlignment="0" applyProtection="0"/>
    <xf numFmtId="0" fontId="101" fillId="47" borderId="0" applyNumberFormat="0" applyBorder="0" applyAlignment="0" applyProtection="0"/>
    <xf numFmtId="0" fontId="100" fillId="47" borderId="0" applyNumberFormat="0" applyBorder="0" applyAlignment="0" applyProtection="0"/>
    <xf numFmtId="0" fontId="100" fillId="47" borderId="0" applyNumberFormat="0" applyBorder="0" applyAlignment="0" applyProtection="0"/>
    <xf numFmtId="0" fontId="101" fillId="47" borderId="0" applyNumberFormat="0" applyBorder="0" applyAlignment="0" applyProtection="0"/>
    <xf numFmtId="0" fontId="100" fillId="47" borderId="0" applyNumberFormat="0" applyBorder="0" applyAlignment="0" applyProtection="0"/>
    <xf numFmtId="0" fontId="101" fillId="47" borderId="0" applyNumberFormat="0" applyBorder="0" applyAlignment="0" applyProtection="0"/>
    <xf numFmtId="0" fontId="100" fillId="47" borderId="0" applyNumberFormat="0" applyBorder="0" applyAlignment="0" applyProtection="0"/>
    <xf numFmtId="0" fontId="100" fillId="47" borderId="0" applyNumberFormat="0" applyBorder="0" applyAlignment="0" applyProtection="0"/>
    <xf numFmtId="0" fontId="101" fillId="47" borderId="0" applyNumberFormat="0" applyBorder="0" applyAlignment="0" applyProtection="0"/>
    <xf numFmtId="0" fontId="100" fillId="44" borderId="0" applyNumberFormat="0" applyBorder="0" applyAlignment="0" applyProtection="0"/>
    <xf numFmtId="0" fontId="101" fillId="44" borderId="0" applyNumberFormat="0" applyBorder="0" applyAlignment="0" applyProtection="0"/>
    <xf numFmtId="0" fontId="100" fillId="44" borderId="0" applyNumberFormat="0" applyBorder="0" applyAlignment="0" applyProtection="0"/>
    <xf numFmtId="0" fontId="100" fillId="44" borderId="0" applyNumberFormat="0" applyBorder="0" applyAlignment="0" applyProtection="0"/>
    <xf numFmtId="0" fontId="101" fillId="44" borderId="0" applyNumberFormat="0" applyBorder="0" applyAlignment="0" applyProtection="0"/>
    <xf numFmtId="0" fontId="101" fillId="44" borderId="0" applyNumberFormat="0" applyBorder="0" applyAlignment="0" applyProtection="0"/>
    <xf numFmtId="0" fontId="101" fillId="44" borderId="0" applyNumberFormat="0" applyBorder="0" applyAlignment="0" applyProtection="0"/>
    <xf numFmtId="0" fontId="101" fillId="44" borderId="0" applyNumberFormat="0" applyBorder="0" applyAlignment="0" applyProtection="0"/>
    <xf numFmtId="0" fontId="101" fillId="44" borderId="0" applyNumberFormat="0" applyBorder="0" applyAlignment="0" applyProtection="0"/>
    <xf numFmtId="0" fontId="27" fillId="16" borderId="0" applyNumberFormat="0" applyBorder="0" applyAlignment="0" applyProtection="0"/>
    <xf numFmtId="0" fontId="101" fillId="44" borderId="0" applyNumberFormat="0" applyBorder="0" applyAlignment="0" applyProtection="0"/>
    <xf numFmtId="0" fontId="27" fillId="16" borderId="0" applyNumberFormat="0" applyBorder="0" applyAlignment="0" applyProtection="0"/>
    <xf numFmtId="0" fontId="101" fillId="44" borderId="0" applyNumberFormat="0" applyBorder="0" applyAlignment="0" applyProtection="0"/>
    <xf numFmtId="0" fontId="101" fillId="44" borderId="0" applyNumberFormat="0" applyBorder="0" applyAlignment="0" applyProtection="0"/>
    <xf numFmtId="0" fontId="101" fillId="44" borderId="0" applyNumberFormat="0" applyBorder="0" applyAlignment="0" applyProtection="0"/>
    <xf numFmtId="0" fontId="101" fillId="44" borderId="0" applyNumberFormat="0" applyBorder="0" applyAlignment="0" applyProtection="0"/>
    <xf numFmtId="0" fontId="100" fillId="44" borderId="0" applyNumberFormat="0" applyBorder="0" applyAlignment="0" applyProtection="0"/>
    <xf numFmtId="0" fontId="100" fillId="44" borderId="0" applyNumberFormat="0" applyBorder="0" applyAlignment="0" applyProtection="0"/>
    <xf numFmtId="0" fontId="101" fillId="44" borderId="0" applyNumberFormat="0" applyBorder="0" applyAlignment="0" applyProtection="0"/>
    <xf numFmtId="0" fontId="100" fillId="44" borderId="0" applyNumberFormat="0" applyBorder="0" applyAlignment="0" applyProtection="0"/>
    <xf numFmtId="0" fontId="100" fillId="44" borderId="0" applyNumberFormat="0" applyBorder="0" applyAlignment="0" applyProtection="0"/>
    <xf numFmtId="0" fontId="100" fillId="44" borderId="0" applyNumberFormat="0" applyBorder="0" applyAlignment="0" applyProtection="0"/>
    <xf numFmtId="0" fontId="101" fillId="44" borderId="0" applyNumberFormat="0" applyBorder="0" applyAlignment="0" applyProtection="0"/>
    <xf numFmtId="0" fontId="100" fillId="44" borderId="0" applyNumberFormat="0" applyBorder="0" applyAlignment="0" applyProtection="0"/>
    <xf numFmtId="0" fontId="100" fillId="44" borderId="0" applyNumberFormat="0" applyBorder="0" applyAlignment="0" applyProtection="0"/>
    <xf numFmtId="0" fontId="101" fillId="44" borderId="0" applyNumberFormat="0" applyBorder="0" applyAlignment="0" applyProtection="0"/>
    <xf numFmtId="0" fontId="100" fillId="44" borderId="0" applyNumberFormat="0" applyBorder="0" applyAlignment="0" applyProtection="0"/>
    <xf numFmtId="0" fontId="101" fillId="44" borderId="0" applyNumberFormat="0" applyBorder="0" applyAlignment="0" applyProtection="0"/>
    <xf numFmtId="0" fontId="101" fillId="44" borderId="0" applyNumberFormat="0" applyBorder="0" applyAlignment="0" applyProtection="0"/>
    <xf numFmtId="0" fontId="100" fillId="44" borderId="0" applyNumberFormat="0" applyBorder="0" applyAlignment="0" applyProtection="0"/>
    <xf numFmtId="0" fontId="101" fillId="44" borderId="0" applyNumberFormat="0" applyBorder="0" applyAlignment="0" applyProtection="0"/>
    <xf numFmtId="0" fontId="101" fillId="44" borderId="0" applyNumberFormat="0" applyBorder="0" applyAlignment="0" applyProtection="0"/>
    <xf numFmtId="0" fontId="100" fillId="44" borderId="0" applyNumberFormat="0" applyBorder="0" applyAlignment="0" applyProtection="0"/>
    <xf numFmtId="0" fontId="101" fillId="44" borderId="0" applyNumberFormat="0" applyBorder="0" applyAlignment="0" applyProtection="0"/>
    <xf numFmtId="0" fontId="100" fillId="44" borderId="0" applyNumberFormat="0" applyBorder="0" applyAlignment="0" applyProtection="0"/>
    <xf numFmtId="0" fontId="100" fillId="44" borderId="0" applyNumberFormat="0" applyBorder="0" applyAlignment="0" applyProtection="0"/>
    <xf numFmtId="0" fontId="101" fillId="44" borderId="0" applyNumberFormat="0" applyBorder="0" applyAlignment="0" applyProtection="0"/>
    <xf numFmtId="0" fontId="101" fillId="44" borderId="0" applyNumberFormat="0" applyBorder="0" applyAlignment="0" applyProtection="0"/>
    <xf numFmtId="0" fontId="101" fillId="44" borderId="0" applyNumberFormat="0" applyBorder="0" applyAlignment="0" applyProtection="0"/>
    <xf numFmtId="0" fontId="101" fillId="44" borderId="0" applyNumberFormat="0" applyBorder="0" applyAlignment="0" applyProtection="0"/>
    <xf numFmtId="0" fontId="101" fillId="44" borderId="0" applyNumberFormat="0" applyBorder="0" applyAlignment="0" applyProtection="0"/>
    <xf numFmtId="0" fontId="101" fillId="44" borderId="0" applyNumberFormat="0" applyBorder="0" applyAlignment="0" applyProtection="0"/>
    <xf numFmtId="0" fontId="100" fillId="44" borderId="0" applyNumberFormat="0" applyBorder="0" applyAlignment="0" applyProtection="0"/>
    <xf numFmtId="0" fontId="101" fillId="44" borderId="0" applyNumberFormat="0" applyBorder="0" applyAlignment="0" applyProtection="0"/>
    <xf numFmtId="0" fontId="100" fillId="44" borderId="0" applyNumberFormat="0" applyBorder="0" applyAlignment="0" applyProtection="0"/>
    <xf numFmtId="0" fontId="100" fillId="44" borderId="0" applyNumberFormat="0" applyBorder="0" applyAlignment="0" applyProtection="0"/>
    <xf numFmtId="0" fontId="101" fillId="44" borderId="0" applyNumberFormat="0" applyBorder="0" applyAlignment="0" applyProtection="0"/>
    <xf numFmtId="0" fontId="101" fillId="44" borderId="0" applyNumberFormat="0" applyBorder="0" applyAlignment="0" applyProtection="0"/>
    <xf numFmtId="0" fontId="101" fillId="44" borderId="0" applyNumberFormat="0" applyBorder="0" applyAlignment="0" applyProtection="0"/>
    <xf numFmtId="0" fontId="101" fillId="44" borderId="0" applyNumberFormat="0" applyBorder="0" applyAlignment="0" applyProtection="0"/>
    <xf numFmtId="0" fontId="101" fillId="44" borderId="0" applyNumberFormat="0" applyBorder="0" applyAlignment="0" applyProtection="0"/>
    <xf numFmtId="0" fontId="101" fillId="44" borderId="0" applyNumberFormat="0" applyBorder="0" applyAlignment="0" applyProtection="0"/>
    <xf numFmtId="0" fontId="101" fillId="44" borderId="0" applyNumberFormat="0" applyBorder="0" applyAlignment="0" applyProtection="0"/>
    <xf numFmtId="0" fontId="101" fillId="44" borderId="0" applyNumberFormat="0" applyBorder="0" applyAlignment="0" applyProtection="0"/>
    <xf numFmtId="0" fontId="101" fillId="44" borderId="0" applyNumberFormat="0" applyBorder="0" applyAlignment="0" applyProtection="0"/>
    <xf numFmtId="0" fontId="101" fillId="44" borderId="0" applyNumberFormat="0" applyBorder="0" applyAlignment="0" applyProtection="0"/>
    <xf numFmtId="0" fontId="101" fillId="44" borderId="0" applyNumberFormat="0" applyBorder="0" applyAlignment="0" applyProtection="0"/>
    <xf numFmtId="0" fontId="100" fillId="44" borderId="0" applyNumberFormat="0" applyBorder="0" applyAlignment="0" applyProtection="0"/>
    <xf numFmtId="0" fontId="101" fillId="44" borderId="0" applyNumberFormat="0" applyBorder="0" applyAlignment="0" applyProtection="0"/>
    <xf numFmtId="0" fontId="100" fillId="44" borderId="0" applyNumberFormat="0" applyBorder="0" applyAlignment="0" applyProtection="0"/>
    <xf numFmtId="0" fontId="100" fillId="44" borderId="0" applyNumberFormat="0" applyBorder="0" applyAlignment="0" applyProtection="0"/>
    <xf numFmtId="0" fontId="101" fillId="44" borderId="0" applyNumberFormat="0" applyBorder="0" applyAlignment="0" applyProtection="0"/>
    <xf numFmtId="0" fontId="101" fillId="44" borderId="0" applyNumberFormat="0" applyBorder="0" applyAlignment="0" applyProtection="0"/>
    <xf numFmtId="0" fontId="101" fillId="44" borderId="0" applyNumberFormat="0" applyBorder="0" applyAlignment="0" applyProtection="0"/>
    <xf numFmtId="0" fontId="101" fillId="44" borderId="0" applyNumberFormat="0" applyBorder="0" applyAlignment="0" applyProtection="0"/>
    <xf numFmtId="0" fontId="101" fillId="44" borderId="0" applyNumberFormat="0" applyBorder="0" applyAlignment="0" applyProtection="0"/>
    <xf numFmtId="0" fontId="101" fillId="44" borderId="0" applyNumberFormat="0" applyBorder="0" applyAlignment="0" applyProtection="0"/>
    <xf numFmtId="0" fontId="101" fillId="44" borderId="0" applyNumberFormat="0" applyBorder="0" applyAlignment="0" applyProtection="0"/>
    <xf numFmtId="0" fontId="101" fillId="44" borderId="0" applyNumberFormat="0" applyBorder="0" applyAlignment="0" applyProtection="0"/>
    <xf numFmtId="0" fontId="101" fillId="44" borderId="0" applyNumberFormat="0" applyBorder="0" applyAlignment="0" applyProtection="0"/>
    <xf numFmtId="0" fontId="101" fillId="44" borderId="0" applyNumberFormat="0" applyBorder="0" applyAlignment="0" applyProtection="0"/>
    <xf numFmtId="0" fontId="101" fillId="44" borderId="0" applyNumberFormat="0" applyBorder="0" applyAlignment="0" applyProtection="0"/>
    <xf numFmtId="0" fontId="100" fillId="44" borderId="0" applyNumberFormat="0" applyBorder="0" applyAlignment="0" applyProtection="0"/>
    <xf numFmtId="0" fontId="101" fillId="44" borderId="0" applyNumberFormat="0" applyBorder="0" applyAlignment="0" applyProtection="0"/>
    <xf numFmtId="0" fontId="100" fillId="44" borderId="0" applyNumberFormat="0" applyBorder="0" applyAlignment="0" applyProtection="0"/>
    <xf numFmtId="0" fontId="100" fillId="44" borderId="0" applyNumberFormat="0" applyBorder="0" applyAlignment="0" applyProtection="0"/>
    <xf numFmtId="0" fontId="101" fillId="44" borderId="0" applyNumberFormat="0" applyBorder="0" applyAlignment="0" applyProtection="0"/>
    <xf numFmtId="0" fontId="100" fillId="44" borderId="0" applyNumberFormat="0" applyBorder="0" applyAlignment="0" applyProtection="0"/>
    <xf numFmtId="0" fontId="100" fillId="44" borderId="0" applyNumberFormat="0" applyBorder="0" applyAlignment="0" applyProtection="0"/>
    <xf numFmtId="0" fontId="101" fillId="44" borderId="0" applyNumberFormat="0" applyBorder="0" applyAlignment="0" applyProtection="0"/>
    <xf numFmtId="0" fontId="100" fillId="44" borderId="0" applyNumberFormat="0" applyBorder="0" applyAlignment="0" applyProtection="0"/>
    <xf numFmtId="0" fontId="100" fillId="44" borderId="0" applyNumberFormat="0" applyBorder="0" applyAlignment="0" applyProtection="0"/>
    <xf numFmtId="0" fontId="101" fillId="44" borderId="0" applyNumberFormat="0" applyBorder="0" applyAlignment="0" applyProtection="0"/>
    <xf numFmtId="0" fontId="100" fillId="44" borderId="0" applyNumberFormat="0" applyBorder="0" applyAlignment="0" applyProtection="0"/>
    <xf numFmtId="0" fontId="101" fillId="44" borderId="0" applyNumberFormat="0" applyBorder="0" applyAlignment="0" applyProtection="0"/>
    <xf numFmtId="0" fontId="100" fillId="44" borderId="0" applyNumberFormat="0" applyBorder="0" applyAlignment="0" applyProtection="0"/>
    <xf numFmtId="0" fontId="100" fillId="44" borderId="0" applyNumberFormat="0" applyBorder="0" applyAlignment="0" applyProtection="0"/>
    <xf numFmtId="0" fontId="101" fillId="44" borderId="0" applyNumberFormat="0" applyBorder="0" applyAlignment="0" applyProtection="0"/>
    <xf numFmtId="0" fontId="100" fillId="44" borderId="0" applyNumberFormat="0" applyBorder="0" applyAlignment="0" applyProtection="0"/>
    <xf numFmtId="0" fontId="101" fillId="44" borderId="0" applyNumberFormat="0" applyBorder="0" applyAlignment="0" applyProtection="0"/>
    <xf numFmtId="0" fontId="100" fillId="44" borderId="0" applyNumberFormat="0" applyBorder="0" applyAlignment="0" applyProtection="0"/>
    <xf numFmtId="0" fontId="100" fillId="44" borderId="0" applyNumberFormat="0" applyBorder="0" applyAlignment="0" applyProtection="0"/>
    <xf numFmtId="0" fontId="101" fillId="44" borderId="0" applyNumberFormat="0" applyBorder="0" applyAlignment="0" applyProtection="0"/>
    <xf numFmtId="0" fontId="100" fillId="44" borderId="0" applyNumberFormat="0" applyBorder="0" applyAlignment="0" applyProtection="0"/>
    <xf numFmtId="0" fontId="101" fillId="44" borderId="0" applyNumberFormat="0" applyBorder="0" applyAlignment="0" applyProtection="0"/>
    <xf numFmtId="0" fontId="100" fillId="44" borderId="0" applyNumberFormat="0" applyBorder="0" applyAlignment="0" applyProtection="0"/>
    <xf numFmtId="0" fontId="100" fillId="44" borderId="0" applyNumberFormat="0" applyBorder="0" applyAlignment="0" applyProtection="0"/>
    <xf numFmtId="0" fontId="101" fillId="44" borderId="0" applyNumberFormat="0" applyBorder="0" applyAlignment="0" applyProtection="0"/>
    <xf numFmtId="0" fontId="100" fillId="45" borderId="0" applyNumberFormat="0" applyBorder="0" applyAlignment="0" applyProtection="0"/>
    <xf numFmtId="0" fontId="101" fillId="45" borderId="0" applyNumberFormat="0" applyBorder="0" applyAlignment="0" applyProtection="0"/>
    <xf numFmtId="0" fontId="100" fillId="45" borderId="0" applyNumberFormat="0" applyBorder="0" applyAlignment="0" applyProtection="0"/>
    <xf numFmtId="0" fontId="100" fillId="45" borderId="0" applyNumberFormat="0" applyBorder="0" applyAlignment="0" applyProtection="0"/>
    <xf numFmtId="0" fontId="101" fillId="45" borderId="0" applyNumberFormat="0" applyBorder="0" applyAlignment="0" applyProtection="0"/>
    <xf numFmtId="0" fontId="101" fillId="45" borderId="0" applyNumberFormat="0" applyBorder="0" applyAlignment="0" applyProtection="0"/>
    <xf numFmtId="0" fontId="101" fillId="45" borderId="0" applyNumberFormat="0" applyBorder="0" applyAlignment="0" applyProtection="0"/>
    <xf numFmtId="0" fontId="101" fillId="45" borderId="0" applyNumberFormat="0" applyBorder="0" applyAlignment="0" applyProtection="0"/>
    <xf numFmtId="0" fontId="101" fillId="45" borderId="0" applyNumberFormat="0" applyBorder="0" applyAlignment="0" applyProtection="0"/>
    <xf numFmtId="0" fontId="27" fillId="20" borderId="0" applyNumberFormat="0" applyBorder="0" applyAlignment="0" applyProtection="0"/>
    <xf numFmtId="0" fontId="101" fillId="45" borderId="0" applyNumberFormat="0" applyBorder="0" applyAlignment="0" applyProtection="0"/>
    <xf numFmtId="0" fontId="27" fillId="20" borderId="0" applyNumberFormat="0" applyBorder="0" applyAlignment="0" applyProtection="0"/>
    <xf numFmtId="0" fontId="101" fillId="45" borderId="0" applyNumberFormat="0" applyBorder="0" applyAlignment="0" applyProtection="0"/>
    <xf numFmtId="0" fontId="101" fillId="45" borderId="0" applyNumberFormat="0" applyBorder="0" applyAlignment="0" applyProtection="0"/>
    <xf numFmtId="0" fontId="101" fillId="45" borderId="0" applyNumberFormat="0" applyBorder="0" applyAlignment="0" applyProtection="0"/>
    <xf numFmtId="0" fontId="101" fillId="45" borderId="0" applyNumberFormat="0" applyBorder="0" applyAlignment="0" applyProtection="0"/>
    <xf numFmtId="0" fontId="100" fillId="45" borderId="0" applyNumberFormat="0" applyBorder="0" applyAlignment="0" applyProtection="0"/>
    <xf numFmtId="0" fontId="100" fillId="45" borderId="0" applyNumberFormat="0" applyBorder="0" applyAlignment="0" applyProtection="0"/>
    <xf numFmtId="0" fontId="101" fillId="45" borderId="0" applyNumberFormat="0" applyBorder="0" applyAlignment="0" applyProtection="0"/>
    <xf numFmtId="0" fontId="100" fillId="45" borderId="0" applyNumberFormat="0" applyBorder="0" applyAlignment="0" applyProtection="0"/>
    <xf numFmtId="0" fontId="100" fillId="45" borderId="0" applyNumberFormat="0" applyBorder="0" applyAlignment="0" applyProtection="0"/>
    <xf numFmtId="0" fontId="100" fillId="45" borderId="0" applyNumberFormat="0" applyBorder="0" applyAlignment="0" applyProtection="0"/>
    <xf numFmtId="0" fontId="101" fillId="45" borderId="0" applyNumberFormat="0" applyBorder="0" applyAlignment="0" applyProtection="0"/>
    <xf numFmtId="0" fontId="100" fillId="45" borderId="0" applyNumberFormat="0" applyBorder="0" applyAlignment="0" applyProtection="0"/>
    <xf numFmtId="0" fontId="100" fillId="45" borderId="0" applyNumberFormat="0" applyBorder="0" applyAlignment="0" applyProtection="0"/>
    <xf numFmtId="0" fontId="101" fillId="45" borderId="0" applyNumberFormat="0" applyBorder="0" applyAlignment="0" applyProtection="0"/>
    <xf numFmtId="0" fontId="100" fillId="45" borderId="0" applyNumberFormat="0" applyBorder="0" applyAlignment="0" applyProtection="0"/>
    <xf numFmtId="0" fontId="101" fillId="45" borderId="0" applyNumberFormat="0" applyBorder="0" applyAlignment="0" applyProtection="0"/>
    <xf numFmtId="0" fontId="101" fillId="45" borderId="0" applyNumberFormat="0" applyBorder="0" applyAlignment="0" applyProtection="0"/>
    <xf numFmtId="0" fontId="100" fillId="45" borderId="0" applyNumberFormat="0" applyBorder="0" applyAlignment="0" applyProtection="0"/>
    <xf numFmtId="0" fontId="101" fillId="45" borderId="0" applyNumberFormat="0" applyBorder="0" applyAlignment="0" applyProtection="0"/>
    <xf numFmtId="0" fontId="101" fillId="45" borderId="0" applyNumberFormat="0" applyBorder="0" applyAlignment="0" applyProtection="0"/>
    <xf numFmtId="0" fontId="100" fillId="45" borderId="0" applyNumberFormat="0" applyBorder="0" applyAlignment="0" applyProtection="0"/>
    <xf numFmtId="0" fontId="101" fillId="45" borderId="0" applyNumberFormat="0" applyBorder="0" applyAlignment="0" applyProtection="0"/>
    <xf numFmtId="0" fontId="100" fillId="45" borderId="0" applyNumberFormat="0" applyBorder="0" applyAlignment="0" applyProtection="0"/>
    <xf numFmtId="0" fontId="100" fillId="45" borderId="0" applyNumberFormat="0" applyBorder="0" applyAlignment="0" applyProtection="0"/>
    <xf numFmtId="0" fontId="101" fillId="45" borderId="0" applyNumberFormat="0" applyBorder="0" applyAlignment="0" applyProtection="0"/>
    <xf numFmtId="0" fontId="101" fillId="45" borderId="0" applyNumberFormat="0" applyBorder="0" applyAlignment="0" applyProtection="0"/>
    <xf numFmtId="0" fontId="101" fillId="45" borderId="0" applyNumberFormat="0" applyBorder="0" applyAlignment="0" applyProtection="0"/>
    <xf numFmtId="0" fontId="101" fillId="45" borderId="0" applyNumberFormat="0" applyBorder="0" applyAlignment="0" applyProtection="0"/>
    <xf numFmtId="0" fontId="101" fillId="45" borderId="0" applyNumberFormat="0" applyBorder="0" applyAlignment="0" applyProtection="0"/>
    <xf numFmtId="0" fontId="101" fillId="45" borderId="0" applyNumberFormat="0" applyBorder="0" applyAlignment="0" applyProtection="0"/>
    <xf numFmtId="0" fontId="100" fillId="45" borderId="0" applyNumberFormat="0" applyBorder="0" applyAlignment="0" applyProtection="0"/>
    <xf numFmtId="0" fontId="101" fillId="45" borderId="0" applyNumberFormat="0" applyBorder="0" applyAlignment="0" applyProtection="0"/>
    <xf numFmtId="0" fontId="100" fillId="45" borderId="0" applyNumberFormat="0" applyBorder="0" applyAlignment="0" applyProtection="0"/>
    <xf numFmtId="0" fontId="100" fillId="45" borderId="0" applyNumberFormat="0" applyBorder="0" applyAlignment="0" applyProtection="0"/>
    <xf numFmtId="0" fontId="101" fillId="45" borderId="0" applyNumberFormat="0" applyBorder="0" applyAlignment="0" applyProtection="0"/>
    <xf numFmtId="0" fontId="101" fillId="45" borderId="0" applyNumberFormat="0" applyBorder="0" applyAlignment="0" applyProtection="0"/>
    <xf numFmtId="0" fontId="101" fillId="45" borderId="0" applyNumberFormat="0" applyBorder="0" applyAlignment="0" applyProtection="0"/>
    <xf numFmtId="0" fontId="101" fillId="45" borderId="0" applyNumberFormat="0" applyBorder="0" applyAlignment="0" applyProtection="0"/>
    <xf numFmtId="0" fontId="101" fillId="45" borderId="0" applyNumberFormat="0" applyBorder="0" applyAlignment="0" applyProtection="0"/>
    <xf numFmtId="0" fontId="101" fillId="45" borderId="0" applyNumberFormat="0" applyBorder="0" applyAlignment="0" applyProtection="0"/>
    <xf numFmtId="0" fontId="101" fillId="45" borderId="0" applyNumberFormat="0" applyBorder="0" applyAlignment="0" applyProtection="0"/>
    <xf numFmtId="0" fontId="101" fillId="45" borderId="0" applyNumberFormat="0" applyBorder="0" applyAlignment="0" applyProtection="0"/>
    <xf numFmtId="0" fontId="101" fillId="45" borderId="0" applyNumberFormat="0" applyBorder="0" applyAlignment="0" applyProtection="0"/>
    <xf numFmtId="0" fontId="101" fillId="45" borderId="0" applyNumberFormat="0" applyBorder="0" applyAlignment="0" applyProtection="0"/>
    <xf numFmtId="0" fontId="101" fillId="45" borderId="0" applyNumberFormat="0" applyBorder="0" applyAlignment="0" applyProtection="0"/>
    <xf numFmtId="0" fontId="100" fillId="45" borderId="0" applyNumberFormat="0" applyBorder="0" applyAlignment="0" applyProtection="0"/>
    <xf numFmtId="0" fontId="101" fillId="45" borderId="0" applyNumberFormat="0" applyBorder="0" applyAlignment="0" applyProtection="0"/>
    <xf numFmtId="0" fontId="100" fillId="45" borderId="0" applyNumberFormat="0" applyBorder="0" applyAlignment="0" applyProtection="0"/>
    <xf numFmtId="0" fontId="100" fillId="45" borderId="0" applyNumberFormat="0" applyBorder="0" applyAlignment="0" applyProtection="0"/>
    <xf numFmtId="0" fontId="101" fillId="45" borderId="0" applyNumberFormat="0" applyBorder="0" applyAlignment="0" applyProtection="0"/>
    <xf numFmtId="0" fontId="101" fillId="45" borderId="0" applyNumberFormat="0" applyBorder="0" applyAlignment="0" applyProtection="0"/>
    <xf numFmtId="0" fontId="101" fillId="45" borderId="0" applyNumberFormat="0" applyBorder="0" applyAlignment="0" applyProtection="0"/>
    <xf numFmtId="0" fontId="101" fillId="45" borderId="0" applyNumberFormat="0" applyBorder="0" applyAlignment="0" applyProtection="0"/>
    <xf numFmtId="0" fontId="101" fillId="45" borderId="0" applyNumberFormat="0" applyBorder="0" applyAlignment="0" applyProtection="0"/>
    <xf numFmtId="0" fontId="101" fillId="45" borderId="0" applyNumberFormat="0" applyBorder="0" applyAlignment="0" applyProtection="0"/>
    <xf numFmtId="0" fontId="101" fillId="45" borderId="0" applyNumberFormat="0" applyBorder="0" applyAlignment="0" applyProtection="0"/>
    <xf numFmtId="0" fontId="101" fillId="45" borderId="0" applyNumberFormat="0" applyBorder="0" applyAlignment="0" applyProtection="0"/>
    <xf numFmtId="0" fontId="101" fillId="45" borderId="0" applyNumberFormat="0" applyBorder="0" applyAlignment="0" applyProtection="0"/>
    <xf numFmtId="0" fontId="101" fillId="45" borderId="0" applyNumberFormat="0" applyBorder="0" applyAlignment="0" applyProtection="0"/>
    <xf numFmtId="0" fontId="101" fillId="45" borderId="0" applyNumberFormat="0" applyBorder="0" applyAlignment="0" applyProtection="0"/>
    <xf numFmtId="0" fontId="100" fillId="45" borderId="0" applyNumberFormat="0" applyBorder="0" applyAlignment="0" applyProtection="0"/>
    <xf numFmtId="0" fontId="101" fillId="45" borderId="0" applyNumberFormat="0" applyBorder="0" applyAlignment="0" applyProtection="0"/>
    <xf numFmtId="0" fontId="100" fillId="45" borderId="0" applyNumberFormat="0" applyBorder="0" applyAlignment="0" applyProtection="0"/>
    <xf numFmtId="0" fontId="100" fillId="45" borderId="0" applyNumberFormat="0" applyBorder="0" applyAlignment="0" applyProtection="0"/>
    <xf numFmtId="0" fontId="101" fillId="45" borderId="0" applyNumberFormat="0" applyBorder="0" applyAlignment="0" applyProtection="0"/>
    <xf numFmtId="0" fontId="100" fillId="45" borderId="0" applyNumberFormat="0" applyBorder="0" applyAlignment="0" applyProtection="0"/>
    <xf numFmtId="0" fontId="100" fillId="45" borderId="0" applyNumberFormat="0" applyBorder="0" applyAlignment="0" applyProtection="0"/>
    <xf numFmtId="0" fontId="101" fillId="45" borderId="0" applyNumberFormat="0" applyBorder="0" applyAlignment="0" applyProtection="0"/>
    <xf numFmtId="0" fontId="100" fillId="45" borderId="0" applyNumberFormat="0" applyBorder="0" applyAlignment="0" applyProtection="0"/>
    <xf numFmtId="0" fontId="100" fillId="45" borderId="0" applyNumberFormat="0" applyBorder="0" applyAlignment="0" applyProtection="0"/>
    <xf numFmtId="0" fontId="101" fillId="45" borderId="0" applyNumberFormat="0" applyBorder="0" applyAlignment="0" applyProtection="0"/>
    <xf numFmtId="0" fontId="100" fillId="45" borderId="0" applyNumberFormat="0" applyBorder="0" applyAlignment="0" applyProtection="0"/>
    <xf numFmtId="0" fontId="101" fillId="45" borderId="0" applyNumberFormat="0" applyBorder="0" applyAlignment="0" applyProtection="0"/>
    <xf numFmtId="0" fontId="100" fillId="45" borderId="0" applyNumberFormat="0" applyBorder="0" applyAlignment="0" applyProtection="0"/>
    <xf numFmtId="0" fontId="100" fillId="45" borderId="0" applyNumberFormat="0" applyBorder="0" applyAlignment="0" applyProtection="0"/>
    <xf numFmtId="0" fontId="101" fillId="45" borderId="0" applyNumberFormat="0" applyBorder="0" applyAlignment="0" applyProtection="0"/>
    <xf numFmtId="0" fontId="100" fillId="45" borderId="0" applyNumberFormat="0" applyBorder="0" applyAlignment="0" applyProtection="0"/>
    <xf numFmtId="0" fontId="101" fillId="45" borderId="0" applyNumberFormat="0" applyBorder="0" applyAlignment="0" applyProtection="0"/>
    <xf numFmtId="0" fontId="100" fillId="45" borderId="0" applyNumberFormat="0" applyBorder="0" applyAlignment="0" applyProtection="0"/>
    <xf numFmtId="0" fontId="100" fillId="45" borderId="0" applyNumberFormat="0" applyBorder="0" applyAlignment="0" applyProtection="0"/>
    <xf numFmtId="0" fontId="101" fillId="45" borderId="0" applyNumberFormat="0" applyBorder="0" applyAlignment="0" applyProtection="0"/>
    <xf numFmtId="0" fontId="100" fillId="45" borderId="0" applyNumberFormat="0" applyBorder="0" applyAlignment="0" applyProtection="0"/>
    <xf numFmtId="0" fontId="101" fillId="45" borderId="0" applyNumberFormat="0" applyBorder="0" applyAlignment="0" applyProtection="0"/>
    <xf numFmtId="0" fontId="100" fillId="45" borderId="0" applyNumberFormat="0" applyBorder="0" applyAlignment="0" applyProtection="0"/>
    <xf numFmtId="0" fontId="100" fillId="45" borderId="0" applyNumberFormat="0" applyBorder="0" applyAlignment="0" applyProtection="0"/>
    <xf numFmtId="0" fontId="101" fillId="45" borderId="0" applyNumberFormat="0" applyBorder="0" applyAlignment="0" applyProtection="0"/>
    <xf numFmtId="0" fontId="100" fillId="48" borderId="0" applyNumberFormat="0" applyBorder="0" applyAlignment="0" applyProtection="0"/>
    <xf numFmtId="0" fontId="101" fillId="48" borderId="0" applyNumberFormat="0" applyBorder="0" applyAlignment="0" applyProtection="0"/>
    <xf numFmtId="0" fontId="100" fillId="48" borderId="0" applyNumberFormat="0" applyBorder="0" applyAlignment="0" applyProtection="0"/>
    <xf numFmtId="0" fontId="100" fillId="48" borderId="0" applyNumberFormat="0" applyBorder="0" applyAlignment="0" applyProtection="0"/>
    <xf numFmtId="0" fontId="101" fillId="48" borderId="0" applyNumberFormat="0" applyBorder="0" applyAlignment="0" applyProtection="0"/>
    <xf numFmtId="0" fontId="101" fillId="48" borderId="0" applyNumberFormat="0" applyBorder="0" applyAlignment="0" applyProtection="0"/>
    <xf numFmtId="0" fontId="101" fillId="48" borderId="0" applyNumberFormat="0" applyBorder="0" applyAlignment="0" applyProtection="0"/>
    <xf numFmtId="0" fontId="101" fillId="48" borderId="0" applyNumberFormat="0" applyBorder="0" applyAlignment="0" applyProtection="0"/>
    <xf numFmtId="0" fontId="101" fillId="48" borderId="0" applyNumberFormat="0" applyBorder="0" applyAlignment="0" applyProtection="0"/>
    <xf numFmtId="0" fontId="27" fillId="24" borderId="0" applyNumberFormat="0" applyBorder="0" applyAlignment="0" applyProtection="0"/>
    <xf numFmtId="0" fontId="101" fillId="48" borderId="0" applyNumberFormat="0" applyBorder="0" applyAlignment="0" applyProtection="0"/>
    <xf numFmtId="0" fontId="27" fillId="24" borderId="0" applyNumberFormat="0" applyBorder="0" applyAlignment="0" applyProtection="0"/>
    <xf numFmtId="0" fontId="101" fillId="48" borderId="0" applyNumberFormat="0" applyBorder="0" applyAlignment="0" applyProtection="0"/>
    <xf numFmtId="0" fontId="101" fillId="48" borderId="0" applyNumberFormat="0" applyBorder="0" applyAlignment="0" applyProtection="0"/>
    <xf numFmtId="0" fontId="101" fillId="48" borderId="0" applyNumberFormat="0" applyBorder="0" applyAlignment="0" applyProtection="0"/>
    <xf numFmtId="0" fontId="101" fillId="48" borderId="0" applyNumberFormat="0" applyBorder="0" applyAlignment="0" applyProtection="0"/>
    <xf numFmtId="0" fontId="100" fillId="48" borderId="0" applyNumberFormat="0" applyBorder="0" applyAlignment="0" applyProtection="0"/>
    <xf numFmtId="0" fontId="100" fillId="48" borderId="0" applyNumberFormat="0" applyBorder="0" applyAlignment="0" applyProtection="0"/>
    <xf numFmtId="0" fontId="101" fillId="48" borderId="0" applyNumberFormat="0" applyBorder="0" applyAlignment="0" applyProtection="0"/>
    <xf numFmtId="0" fontId="100" fillId="48" borderId="0" applyNumberFormat="0" applyBorder="0" applyAlignment="0" applyProtection="0"/>
    <xf numFmtId="0" fontId="100" fillId="48" borderId="0" applyNumberFormat="0" applyBorder="0" applyAlignment="0" applyProtection="0"/>
    <xf numFmtId="0" fontId="100" fillId="48" borderId="0" applyNumberFormat="0" applyBorder="0" applyAlignment="0" applyProtection="0"/>
    <xf numFmtId="0" fontId="101" fillId="48" borderId="0" applyNumberFormat="0" applyBorder="0" applyAlignment="0" applyProtection="0"/>
    <xf numFmtId="0" fontId="100" fillId="48" borderId="0" applyNumberFormat="0" applyBorder="0" applyAlignment="0" applyProtection="0"/>
    <xf numFmtId="0" fontId="100" fillId="48" borderId="0" applyNumberFormat="0" applyBorder="0" applyAlignment="0" applyProtection="0"/>
    <xf numFmtId="0" fontId="101" fillId="48" borderId="0" applyNumberFormat="0" applyBorder="0" applyAlignment="0" applyProtection="0"/>
    <xf numFmtId="0" fontId="100" fillId="48" borderId="0" applyNumberFormat="0" applyBorder="0" applyAlignment="0" applyProtection="0"/>
    <xf numFmtId="0" fontId="101" fillId="48" borderId="0" applyNumberFormat="0" applyBorder="0" applyAlignment="0" applyProtection="0"/>
    <xf numFmtId="0" fontId="101" fillId="48" borderId="0" applyNumberFormat="0" applyBorder="0" applyAlignment="0" applyProtection="0"/>
    <xf numFmtId="0" fontId="100" fillId="48" borderId="0" applyNumberFormat="0" applyBorder="0" applyAlignment="0" applyProtection="0"/>
    <xf numFmtId="0" fontId="101" fillId="48" borderId="0" applyNumberFormat="0" applyBorder="0" applyAlignment="0" applyProtection="0"/>
    <xf numFmtId="0" fontId="101" fillId="48" borderId="0" applyNumberFormat="0" applyBorder="0" applyAlignment="0" applyProtection="0"/>
    <xf numFmtId="0" fontId="100" fillId="48" borderId="0" applyNumberFormat="0" applyBorder="0" applyAlignment="0" applyProtection="0"/>
    <xf numFmtId="0" fontId="101" fillId="48" borderId="0" applyNumberFormat="0" applyBorder="0" applyAlignment="0" applyProtection="0"/>
    <xf numFmtId="0" fontId="100" fillId="48" borderId="0" applyNumberFormat="0" applyBorder="0" applyAlignment="0" applyProtection="0"/>
    <xf numFmtId="0" fontId="100" fillId="48" borderId="0" applyNumberFormat="0" applyBorder="0" applyAlignment="0" applyProtection="0"/>
    <xf numFmtId="0" fontId="101" fillId="48" borderId="0" applyNumberFormat="0" applyBorder="0" applyAlignment="0" applyProtection="0"/>
    <xf numFmtId="0" fontId="101" fillId="48" borderId="0" applyNumberFormat="0" applyBorder="0" applyAlignment="0" applyProtection="0"/>
    <xf numFmtId="0" fontId="101" fillId="48" borderId="0" applyNumberFormat="0" applyBorder="0" applyAlignment="0" applyProtection="0"/>
    <xf numFmtId="0" fontId="101" fillId="48" borderId="0" applyNumberFormat="0" applyBorder="0" applyAlignment="0" applyProtection="0"/>
    <xf numFmtId="0" fontId="101" fillId="48" borderId="0" applyNumberFormat="0" applyBorder="0" applyAlignment="0" applyProtection="0"/>
    <xf numFmtId="0" fontId="101" fillId="48" borderId="0" applyNumberFormat="0" applyBorder="0" applyAlignment="0" applyProtection="0"/>
    <xf numFmtId="0" fontId="100" fillId="48" borderId="0" applyNumberFormat="0" applyBorder="0" applyAlignment="0" applyProtection="0"/>
    <xf numFmtId="0" fontId="101" fillId="48" borderId="0" applyNumberFormat="0" applyBorder="0" applyAlignment="0" applyProtection="0"/>
    <xf numFmtId="0" fontId="100" fillId="48" borderId="0" applyNumberFormat="0" applyBorder="0" applyAlignment="0" applyProtection="0"/>
    <xf numFmtId="0" fontId="100" fillId="48" borderId="0" applyNumberFormat="0" applyBorder="0" applyAlignment="0" applyProtection="0"/>
    <xf numFmtId="0" fontId="101" fillId="48" borderId="0" applyNumberFormat="0" applyBorder="0" applyAlignment="0" applyProtection="0"/>
    <xf numFmtId="0" fontId="101" fillId="48" borderId="0" applyNumberFormat="0" applyBorder="0" applyAlignment="0" applyProtection="0"/>
    <xf numFmtId="0" fontId="101" fillId="48" borderId="0" applyNumberFormat="0" applyBorder="0" applyAlignment="0" applyProtection="0"/>
    <xf numFmtId="0" fontId="101" fillId="48" borderId="0" applyNumberFormat="0" applyBorder="0" applyAlignment="0" applyProtection="0"/>
    <xf numFmtId="0" fontId="101" fillId="48" borderId="0" applyNumberFormat="0" applyBorder="0" applyAlignment="0" applyProtection="0"/>
    <xf numFmtId="0" fontId="101" fillId="48" borderId="0" applyNumberFormat="0" applyBorder="0" applyAlignment="0" applyProtection="0"/>
    <xf numFmtId="0" fontId="101" fillId="48" borderId="0" applyNumberFormat="0" applyBorder="0" applyAlignment="0" applyProtection="0"/>
    <xf numFmtId="0" fontId="101" fillId="48" borderId="0" applyNumberFormat="0" applyBorder="0" applyAlignment="0" applyProtection="0"/>
    <xf numFmtId="0" fontId="101" fillId="48" borderId="0" applyNumberFormat="0" applyBorder="0" applyAlignment="0" applyProtection="0"/>
    <xf numFmtId="0" fontId="101" fillId="48" borderId="0" applyNumberFormat="0" applyBorder="0" applyAlignment="0" applyProtection="0"/>
    <xf numFmtId="0" fontId="101" fillId="48" borderId="0" applyNumberFormat="0" applyBorder="0" applyAlignment="0" applyProtection="0"/>
    <xf numFmtId="0" fontId="100" fillId="48" borderId="0" applyNumberFormat="0" applyBorder="0" applyAlignment="0" applyProtection="0"/>
    <xf numFmtId="0" fontId="101" fillId="48" borderId="0" applyNumberFormat="0" applyBorder="0" applyAlignment="0" applyProtection="0"/>
    <xf numFmtId="0" fontId="100" fillId="48" borderId="0" applyNumberFormat="0" applyBorder="0" applyAlignment="0" applyProtection="0"/>
    <xf numFmtId="0" fontId="100" fillId="48" borderId="0" applyNumberFormat="0" applyBorder="0" applyAlignment="0" applyProtection="0"/>
    <xf numFmtId="0" fontId="101" fillId="48" borderId="0" applyNumberFormat="0" applyBorder="0" applyAlignment="0" applyProtection="0"/>
    <xf numFmtId="0" fontId="101" fillId="48" borderId="0" applyNumberFormat="0" applyBorder="0" applyAlignment="0" applyProtection="0"/>
    <xf numFmtId="0" fontId="101" fillId="48" borderId="0" applyNumberFormat="0" applyBorder="0" applyAlignment="0" applyProtection="0"/>
    <xf numFmtId="0" fontId="101" fillId="48" borderId="0" applyNumberFormat="0" applyBorder="0" applyAlignment="0" applyProtection="0"/>
    <xf numFmtId="0" fontId="101" fillId="48" borderId="0" applyNumberFormat="0" applyBorder="0" applyAlignment="0" applyProtection="0"/>
    <xf numFmtId="0" fontId="101" fillId="48" borderId="0" applyNumberFormat="0" applyBorder="0" applyAlignment="0" applyProtection="0"/>
    <xf numFmtId="0" fontId="101" fillId="48" borderId="0" applyNumberFormat="0" applyBorder="0" applyAlignment="0" applyProtection="0"/>
    <xf numFmtId="0" fontId="101" fillId="48" borderId="0" applyNumberFormat="0" applyBorder="0" applyAlignment="0" applyProtection="0"/>
    <xf numFmtId="0" fontId="101" fillId="48" borderId="0" applyNumberFormat="0" applyBorder="0" applyAlignment="0" applyProtection="0"/>
    <xf numFmtId="0" fontId="101" fillId="48" borderId="0" applyNumberFormat="0" applyBorder="0" applyAlignment="0" applyProtection="0"/>
    <xf numFmtId="0" fontId="101" fillId="48" borderId="0" applyNumberFormat="0" applyBorder="0" applyAlignment="0" applyProtection="0"/>
    <xf numFmtId="0" fontId="100" fillId="48" borderId="0" applyNumberFormat="0" applyBorder="0" applyAlignment="0" applyProtection="0"/>
    <xf numFmtId="0" fontId="101" fillId="48" borderId="0" applyNumberFormat="0" applyBorder="0" applyAlignment="0" applyProtection="0"/>
    <xf numFmtId="0" fontId="100" fillId="48" borderId="0" applyNumberFormat="0" applyBorder="0" applyAlignment="0" applyProtection="0"/>
    <xf numFmtId="0" fontId="100" fillId="48" borderId="0" applyNumberFormat="0" applyBorder="0" applyAlignment="0" applyProtection="0"/>
    <xf numFmtId="0" fontId="101" fillId="48" borderId="0" applyNumberFormat="0" applyBorder="0" applyAlignment="0" applyProtection="0"/>
    <xf numFmtId="0" fontId="100" fillId="48" borderId="0" applyNumberFormat="0" applyBorder="0" applyAlignment="0" applyProtection="0"/>
    <xf numFmtId="0" fontId="100" fillId="48" borderId="0" applyNumberFormat="0" applyBorder="0" applyAlignment="0" applyProtection="0"/>
    <xf numFmtId="0" fontId="101" fillId="48" borderId="0" applyNumberFormat="0" applyBorder="0" applyAlignment="0" applyProtection="0"/>
    <xf numFmtId="0" fontId="100" fillId="48" borderId="0" applyNumberFormat="0" applyBorder="0" applyAlignment="0" applyProtection="0"/>
    <xf numFmtId="0" fontId="100" fillId="48" borderId="0" applyNumberFormat="0" applyBorder="0" applyAlignment="0" applyProtection="0"/>
    <xf numFmtId="0" fontId="101" fillId="48" borderId="0" applyNumberFormat="0" applyBorder="0" applyAlignment="0" applyProtection="0"/>
    <xf numFmtId="0" fontId="100" fillId="48" borderId="0" applyNumberFormat="0" applyBorder="0" applyAlignment="0" applyProtection="0"/>
    <xf numFmtId="0" fontId="101" fillId="48" borderId="0" applyNumberFormat="0" applyBorder="0" applyAlignment="0" applyProtection="0"/>
    <xf numFmtId="0" fontId="100" fillId="48" borderId="0" applyNumberFormat="0" applyBorder="0" applyAlignment="0" applyProtection="0"/>
    <xf numFmtId="0" fontId="100" fillId="48" borderId="0" applyNumberFormat="0" applyBorder="0" applyAlignment="0" applyProtection="0"/>
    <xf numFmtId="0" fontId="101" fillId="48" borderId="0" applyNumberFormat="0" applyBorder="0" applyAlignment="0" applyProtection="0"/>
    <xf numFmtId="0" fontId="100" fillId="48" borderId="0" applyNumberFormat="0" applyBorder="0" applyAlignment="0" applyProtection="0"/>
    <xf numFmtId="0" fontId="101" fillId="48" borderId="0" applyNumberFormat="0" applyBorder="0" applyAlignment="0" applyProtection="0"/>
    <xf numFmtId="0" fontId="100" fillId="48" borderId="0" applyNumberFormat="0" applyBorder="0" applyAlignment="0" applyProtection="0"/>
    <xf numFmtId="0" fontId="100" fillId="48" borderId="0" applyNumberFormat="0" applyBorder="0" applyAlignment="0" applyProtection="0"/>
    <xf numFmtId="0" fontId="101" fillId="48" borderId="0" applyNumberFormat="0" applyBorder="0" applyAlignment="0" applyProtection="0"/>
    <xf numFmtId="0" fontId="100" fillId="48" borderId="0" applyNumberFormat="0" applyBorder="0" applyAlignment="0" applyProtection="0"/>
    <xf numFmtId="0" fontId="101" fillId="48" borderId="0" applyNumberFormat="0" applyBorder="0" applyAlignment="0" applyProtection="0"/>
    <xf numFmtId="0" fontId="100" fillId="48" borderId="0" applyNumberFormat="0" applyBorder="0" applyAlignment="0" applyProtection="0"/>
    <xf numFmtId="0" fontId="100" fillId="48" borderId="0" applyNumberFormat="0" applyBorder="0" applyAlignment="0" applyProtection="0"/>
    <xf numFmtId="0" fontId="101" fillId="48" borderId="0" applyNumberFormat="0" applyBorder="0" applyAlignment="0" applyProtection="0"/>
    <xf numFmtId="0" fontId="100" fillId="49" borderId="0" applyNumberFormat="0" applyBorder="0" applyAlignment="0" applyProtection="0"/>
    <xf numFmtId="0" fontId="101" fillId="49" borderId="0" applyNumberFormat="0" applyBorder="0" applyAlignment="0" applyProtection="0"/>
    <xf numFmtId="0" fontId="100" fillId="49" borderId="0" applyNumberFormat="0" applyBorder="0" applyAlignment="0" applyProtection="0"/>
    <xf numFmtId="0" fontId="100" fillId="49" borderId="0" applyNumberFormat="0" applyBorder="0" applyAlignment="0" applyProtection="0"/>
    <xf numFmtId="0" fontId="101" fillId="49" borderId="0" applyNumberFormat="0" applyBorder="0" applyAlignment="0" applyProtection="0"/>
    <xf numFmtId="0" fontId="101" fillId="49" borderId="0" applyNumberFormat="0" applyBorder="0" applyAlignment="0" applyProtection="0"/>
    <xf numFmtId="0" fontId="101" fillId="49" borderId="0" applyNumberFormat="0" applyBorder="0" applyAlignment="0" applyProtection="0"/>
    <xf numFmtId="0" fontId="101" fillId="49" borderId="0" applyNumberFormat="0" applyBorder="0" applyAlignment="0" applyProtection="0"/>
    <xf numFmtId="0" fontId="101" fillId="49" borderId="0" applyNumberFormat="0" applyBorder="0" applyAlignment="0" applyProtection="0"/>
    <xf numFmtId="0" fontId="27" fillId="28" borderId="0" applyNumberFormat="0" applyBorder="0" applyAlignment="0" applyProtection="0"/>
    <xf numFmtId="0" fontId="101" fillId="49" borderId="0" applyNumberFormat="0" applyBorder="0" applyAlignment="0" applyProtection="0"/>
    <xf numFmtId="0" fontId="27" fillId="28" borderId="0" applyNumberFormat="0" applyBorder="0" applyAlignment="0" applyProtection="0"/>
    <xf numFmtId="0" fontId="101" fillId="49" borderId="0" applyNumberFormat="0" applyBorder="0" applyAlignment="0" applyProtection="0"/>
    <xf numFmtId="0" fontId="101" fillId="49" borderId="0" applyNumberFormat="0" applyBorder="0" applyAlignment="0" applyProtection="0"/>
    <xf numFmtId="0" fontId="101" fillId="49" borderId="0" applyNumberFormat="0" applyBorder="0" applyAlignment="0" applyProtection="0"/>
    <xf numFmtId="0" fontId="101" fillId="49" borderId="0" applyNumberFormat="0" applyBorder="0" applyAlignment="0" applyProtection="0"/>
    <xf numFmtId="0" fontId="100" fillId="49" borderId="0" applyNumberFormat="0" applyBorder="0" applyAlignment="0" applyProtection="0"/>
    <xf numFmtId="0" fontId="100" fillId="49" borderId="0" applyNumberFormat="0" applyBorder="0" applyAlignment="0" applyProtection="0"/>
    <xf numFmtId="0" fontId="101" fillId="49" borderId="0" applyNumberFormat="0" applyBorder="0" applyAlignment="0" applyProtection="0"/>
    <xf numFmtId="0" fontId="100" fillId="49" borderId="0" applyNumberFormat="0" applyBorder="0" applyAlignment="0" applyProtection="0"/>
    <xf numFmtId="0" fontId="100" fillId="49" borderId="0" applyNumberFormat="0" applyBorder="0" applyAlignment="0" applyProtection="0"/>
    <xf numFmtId="0" fontId="100" fillId="49" borderId="0" applyNumberFormat="0" applyBorder="0" applyAlignment="0" applyProtection="0"/>
    <xf numFmtId="0" fontId="101" fillId="49" borderId="0" applyNumberFormat="0" applyBorder="0" applyAlignment="0" applyProtection="0"/>
    <xf numFmtId="0" fontId="100" fillId="49" borderId="0" applyNumberFormat="0" applyBorder="0" applyAlignment="0" applyProtection="0"/>
    <xf numFmtId="0" fontId="100" fillId="49" borderId="0" applyNumberFormat="0" applyBorder="0" applyAlignment="0" applyProtection="0"/>
    <xf numFmtId="0" fontId="101" fillId="49" borderId="0" applyNumberFormat="0" applyBorder="0" applyAlignment="0" applyProtection="0"/>
    <xf numFmtId="0" fontId="100" fillId="49" borderId="0" applyNumberFormat="0" applyBorder="0" applyAlignment="0" applyProtection="0"/>
    <xf numFmtId="0" fontId="101" fillId="49" borderId="0" applyNumberFormat="0" applyBorder="0" applyAlignment="0" applyProtection="0"/>
    <xf numFmtId="0" fontId="101" fillId="49" borderId="0" applyNumberFormat="0" applyBorder="0" applyAlignment="0" applyProtection="0"/>
    <xf numFmtId="0" fontId="100" fillId="49" borderId="0" applyNumberFormat="0" applyBorder="0" applyAlignment="0" applyProtection="0"/>
    <xf numFmtId="0" fontId="101" fillId="49" borderId="0" applyNumberFormat="0" applyBorder="0" applyAlignment="0" applyProtection="0"/>
    <xf numFmtId="0" fontId="101" fillId="49" borderId="0" applyNumberFormat="0" applyBorder="0" applyAlignment="0" applyProtection="0"/>
    <xf numFmtId="0" fontId="100" fillId="49" borderId="0" applyNumberFormat="0" applyBorder="0" applyAlignment="0" applyProtection="0"/>
    <xf numFmtId="0" fontId="101" fillId="49" borderId="0" applyNumberFormat="0" applyBorder="0" applyAlignment="0" applyProtection="0"/>
    <xf numFmtId="0" fontId="100" fillId="49" borderId="0" applyNumberFormat="0" applyBorder="0" applyAlignment="0" applyProtection="0"/>
    <xf numFmtId="0" fontId="100" fillId="49" borderId="0" applyNumberFormat="0" applyBorder="0" applyAlignment="0" applyProtection="0"/>
    <xf numFmtId="0" fontId="101" fillId="49" borderId="0" applyNumberFormat="0" applyBorder="0" applyAlignment="0" applyProtection="0"/>
    <xf numFmtId="0" fontId="101" fillId="49" borderId="0" applyNumberFormat="0" applyBorder="0" applyAlignment="0" applyProtection="0"/>
    <xf numFmtId="0" fontId="101" fillId="49" borderId="0" applyNumberFormat="0" applyBorder="0" applyAlignment="0" applyProtection="0"/>
    <xf numFmtId="0" fontId="101" fillId="49" borderId="0" applyNumberFormat="0" applyBorder="0" applyAlignment="0" applyProtection="0"/>
    <xf numFmtId="0" fontId="101" fillId="49" borderId="0" applyNumberFormat="0" applyBorder="0" applyAlignment="0" applyProtection="0"/>
    <xf numFmtId="0" fontId="101" fillId="49" borderId="0" applyNumberFormat="0" applyBorder="0" applyAlignment="0" applyProtection="0"/>
    <xf numFmtId="0" fontId="100" fillId="49" borderId="0" applyNumberFormat="0" applyBorder="0" applyAlignment="0" applyProtection="0"/>
    <xf numFmtId="0" fontId="101" fillId="49" borderId="0" applyNumberFormat="0" applyBorder="0" applyAlignment="0" applyProtection="0"/>
    <xf numFmtId="0" fontId="100" fillId="49" borderId="0" applyNumberFormat="0" applyBorder="0" applyAlignment="0" applyProtection="0"/>
    <xf numFmtId="0" fontId="100" fillId="49" borderId="0" applyNumberFormat="0" applyBorder="0" applyAlignment="0" applyProtection="0"/>
    <xf numFmtId="0" fontId="101" fillId="49" borderId="0" applyNumberFormat="0" applyBorder="0" applyAlignment="0" applyProtection="0"/>
    <xf numFmtId="0" fontId="101" fillId="49" borderId="0" applyNumberFormat="0" applyBorder="0" applyAlignment="0" applyProtection="0"/>
    <xf numFmtId="0" fontId="101" fillId="49" borderId="0" applyNumberFormat="0" applyBorder="0" applyAlignment="0" applyProtection="0"/>
    <xf numFmtId="0" fontId="101" fillId="49" borderId="0" applyNumberFormat="0" applyBorder="0" applyAlignment="0" applyProtection="0"/>
    <xf numFmtId="0" fontId="101" fillId="49" borderId="0" applyNumberFormat="0" applyBorder="0" applyAlignment="0" applyProtection="0"/>
    <xf numFmtId="0" fontId="101" fillId="49" borderId="0" applyNumberFormat="0" applyBorder="0" applyAlignment="0" applyProtection="0"/>
    <xf numFmtId="0" fontId="101" fillId="49" borderId="0" applyNumberFormat="0" applyBorder="0" applyAlignment="0" applyProtection="0"/>
    <xf numFmtId="0" fontId="101" fillId="49" borderId="0" applyNumberFormat="0" applyBorder="0" applyAlignment="0" applyProtection="0"/>
    <xf numFmtId="0" fontId="101" fillId="49" borderId="0" applyNumberFormat="0" applyBorder="0" applyAlignment="0" applyProtection="0"/>
    <xf numFmtId="0" fontId="101" fillId="49" borderId="0" applyNumberFormat="0" applyBorder="0" applyAlignment="0" applyProtection="0"/>
    <xf numFmtId="0" fontId="101" fillId="49" borderId="0" applyNumberFormat="0" applyBorder="0" applyAlignment="0" applyProtection="0"/>
    <xf numFmtId="0" fontId="100" fillId="49" borderId="0" applyNumberFormat="0" applyBorder="0" applyAlignment="0" applyProtection="0"/>
    <xf numFmtId="0" fontId="101" fillId="49" borderId="0" applyNumberFormat="0" applyBorder="0" applyAlignment="0" applyProtection="0"/>
    <xf numFmtId="0" fontId="100" fillId="49" borderId="0" applyNumberFormat="0" applyBorder="0" applyAlignment="0" applyProtection="0"/>
    <xf numFmtId="0" fontId="100" fillId="49" borderId="0" applyNumberFormat="0" applyBorder="0" applyAlignment="0" applyProtection="0"/>
    <xf numFmtId="0" fontId="101" fillId="49" borderId="0" applyNumberFormat="0" applyBorder="0" applyAlignment="0" applyProtection="0"/>
    <xf numFmtId="0" fontId="101" fillId="49" borderId="0" applyNumberFormat="0" applyBorder="0" applyAlignment="0" applyProtection="0"/>
    <xf numFmtId="0" fontId="101" fillId="49" borderId="0" applyNumberFormat="0" applyBorder="0" applyAlignment="0" applyProtection="0"/>
    <xf numFmtId="0" fontId="101" fillId="49" borderId="0" applyNumberFormat="0" applyBorder="0" applyAlignment="0" applyProtection="0"/>
    <xf numFmtId="0" fontId="101" fillId="49" borderId="0" applyNumberFormat="0" applyBorder="0" applyAlignment="0" applyProtection="0"/>
    <xf numFmtId="0" fontId="101" fillId="49" borderId="0" applyNumberFormat="0" applyBorder="0" applyAlignment="0" applyProtection="0"/>
    <xf numFmtId="0" fontId="101" fillId="49" borderId="0" applyNumberFormat="0" applyBorder="0" applyAlignment="0" applyProtection="0"/>
    <xf numFmtId="0" fontId="101" fillId="49" borderId="0" applyNumberFormat="0" applyBorder="0" applyAlignment="0" applyProtection="0"/>
    <xf numFmtId="0" fontId="101" fillId="49" borderId="0" applyNumberFormat="0" applyBorder="0" applyAlignment="0" applyProtection="0"/>
    <xf numFmtId="0" fontId="101" fillId="49" borderId="0" applyNumberFormat="0" applyBorder="0" applyAlignment="0" applyProtection="0"/>
    <xf numFmtId="0" fontId="101" fillId="49" borderId="0" applyNumberFormat="0" applyBorder="0" applyAlignment="0" applyProtection="0"/>
    <xf numFmtId="0" fontId="100" fillId="49" borderId="0" applyNumberFormat="0" applyBorder="0" applyAlignment="0" applyProtection="0"/>
    <xf numFmtId="0" fontId="101" fillId="49" borderId="0" applyNumberFormat="0" applyBorder="0" applyAlignment="0" applyProtection="0"/>
    <xf numFmtId="0" fontId="100" fillId="49" borderId="0" applyNumberFormat="0" applyBorder="0" applyAlignment="0" applyProtection="0"/>
    <xf numFmtId="0" fontId="100" fillId="49" borderId="0" applyNumberFormat="0" applyBorder="0" applyAlignment="0" applyProtection="0"/>
    <xf numFmtId="0" fontId="101" fillId="49" borderId="0" applyNumberFormat="0" applyBorder="0" applyAlignment="0" applyProtection="0"/>
    <xf numFmtId="0" fontId="100" fillId="49" borderId="0" applyNumberFormat="0" applyBorder="0" applyAlignment="0" applyProtection="0"/>
    <xf numFmtId="0" fontId="100" fillId="49" borderId="0" applyNumberFormat="0" applyBorder="0" applyAlignment="0" applyProtection="0"/>
    <xf numFmtId="0" fontId="101" fillId="49" borderId="0" applyNumberFormat="0" applyBorder="0" applyAlignment="0" applyProtection="0"/>
    <xf numFmtId="0" fontId="100" fillId="49" borderId="0" applyNumberFormat="0" applyBorder="0" applyAlignment="0" applyProtection="0"/>
    <xf numFmtId="0" fontId="100" fillId="49" borderId="0" applyNumberFormat="0" applyBorder="0" applyAlignment="0" applyProtection="0"/>
    <xf numFmtId="0" fontId="101" fillId="49" borderId="0" applyNumberFormat="0" applyBorder="0" applyAlignment="0" applyProtection="0"/>
    <xf numFmtId="0" fontId="100" fillId="49" borderId="0" applyNumberFormat="0" applyBorder="0" applyAlignment="0" applyProtection="0"/>
    <xf numFmtId="0" fontId="101" fillId="49" borderId="0" applyNumberFormat="0" applyBorder="0" applyAlignment="0" applyProtection="0"/>
    <xf numFmtId="0" fontId="100" fillId="49" borderId="0" applyNumberFormat="0" applyBorder="0" applyAlignment="0" applyProtection="0"/>
    <xf numFmtId="0" fontId="100" fillId="49" borderId="0" applyNumberFormat="0" applyBorder="0" applyAlignment="0" applyProtection="0"/>
    <xf numFmtId="0" fontId="101" fillId="49" borderId="0" applyNumberFormat="0" applyBorder="0" applyAlignment="0" applyProtection="0"/>
    <xf numFmtId="0" fontId="100" fillId="49" borderId="0" applyNumberFormat="0" applyBorder="0" applyAlignment="0" applyProtection="0"/>
    <xf numFmtId="0" fontId="101" fillId="49" borderId="0" applyNumberFormat="0" applyBorder="0" applyAlignment="0" applyProtection="0"/>
    <xf numFmtId="0" fontId="100" fillId="49" borderId="0" applyNumberFormat="0" applyBorder="0" applyAlignment="0" applyProtection="0"/>
    <xf numFmtId="0" fontId="100" fillId="49" borderId="0" applyNumberFormat="0" applyBorder="0" applyAlignment="0" applyProtection="0"/>
    <xf numFmtId="0" fontId="101" fillId="49" borderId="0" applyNumberFormat="0" applyBorder="0" applyAlignment="0" applyProtection="0"/>
    <xf numFmtId="0" fontId="100" fillId="49" borderId="0" applyNumberFormat="0" applyBorder="0" applyAlignment="0" applyProtection="0"/>
    <xf numFmtId="0" fontId="101" fillId="49" borderId="0" applyNumberFormat="0" applyBorder="0" applyAlignment="0" applyProtection="0"/>
    <xf numFmtId="0" fontId="100" fillId="49" borderId="0" applyNumberFormat="0" applyBorder="0" applyAlignment="0" applyProtection="0"/>
    <xf numFmtId="0" fontId="100" fillId="49" borderId="0" applyNumberFormat="0" applyBorder="0" applyAlignment="0" applyProtection="0"/>
    <xf numFmtId="0" fontId="101" fillId="49" borderId="0" applyNumberFormat="0" applyBorder="0" applyAlignment="0" applyProtection="0"/>
    <xf numFmtId="0" fontId="100" fillId="50" borderId="0" applyNumberFormat="0" applyBorder="0" applyAlignment="0" applyProtection="0"/>
    <xf numFmtId="0" fontId="101" fillId="50" borderId="0" applyNumberFormat="0" applyBorder="0" applyAlignment="0" applyProtection="0"/>
    <xf numFmtId="0" fontId="100" fillId="50" borderId="0" applyNumberFormat="0" applyBorder="0" applyAlignment="0" applyProtection="0"/>
    <xf numFmtId="0" fontId="100" fillId="50" borderId="0" applyNumberFormat="0" applyBorder="0" applyAlignment="0" applyProtection="0"/>
    <xf numFmtId="0" fontId="101" fillId="50" borderId="0" applyNumberFormat="0" applyBorder="0" applyAlignment="0" applyProtection="0"/>
    <xf numFmtId="0" fontId="101" fillId="50" borderId="0" applyNumberFormat="0" applyBorder="0" applyAlignment="0" applyProtection="0"/>
    <xf numFmtId="0" fontId="101" fillId="50" borderId="0" applyNumberFormat="0" applyBorder="0" applyAlignment="0" applyProtection="0"/>
    <xf numFmtId="0" fontId="101" fillId="50" borderId="0" applyNumberFormat="0" applyBorder="0" applyAlignment="0" applyProtection="0"/>
    <xf numFmtId="0" fontId="101" fillId="50" borderId="0" applyNumberFormat="0" applyBorder="0" applyAlignment="0" applyProtection="0"/>
    <xf numFmtId="0" fontId="27" fillId="32" borderId="0" applyNumberFormat="0" applyBorder="0" applyAlignment="0" applyProtection="0"/>
    <xf numFmtId="0" fontId="101" fillId="50" borderId="0" applyNumberFormat="0" applyBorder="0" applyAlignment="0" applyProtection="0"/>
    <xf numFmtId="0" fontId="27" fillId="32" borderId="0" applyNumberFormat="0" applyBorder="0" applyAlignment="0" applyProtection="0"/>
    <xf numFmtId="0" fontId="101" fillId="50" borderId="0" applyNumberFormat="0" applyBorder="0" applyAlignment="0" applyProtection="0"/>
    <xf numFmtId="0" fontId="101" fillId="50" borderId="0" applyNumberFormat="0" applyBorder="0" applyAlignment="0" applyProtection="0"/>
    <xf numFmtId="0" fontId="101" fillId="50" borderId="0" applyNumberFormat="0" applyBorder="0" applyAlignment="0" applyProtection="0"/>
    <xf numFmtId="0" fontId="101" fillId="50" borderId="0" applyNumberFormat="0" applyBorder="0" applyAlignment="0" applyProtection="0"/>
    <xf numFmtId="0" fontId="100" fillId="50" borderId="0" applyNumberFormat="0" applyBorder="0" applyAlignment="0" applyProtection="0"/>
    <xf numFmtId="0" fontId="100" fillId="50" borderId="0" applyNumberFormat="0" applyBorder="0" applyAlignment="0" applyProtection="0"/>
    <xf numFmtId="0" fontId="101" fillId="50" borderId="0" applyNumberFormat="0" applyBorder="0" applyAlignment="0" applyProtection="0"/>
    <xf numFmtId="0" fontId="100" fillId="50" borderId="0" applyNumberFormat="0" applyBorder="0" applyAlignment="0" applyProtection="0"/>
    <xf numFmtId="0" fontId="100" fillId="50" borderId="0" applyNumberFormat="0" applyBorder="0" applyAlignment="0" applyProtection="0"/>
    <xf numFmtId="0" fontId="100" fillId="50" borderId="0" applyNumberFormat="0" applyBorder="0" applyAlignment="0" applyProtection="0"/>
    <xf numFmtId="0" fontId="101" fillId="50" borderId="0" applyNumberFormat="0" applyBorder="0" applyAlignment="0" applyProtection="0"/>
    <xf numFmtId="0" fontId="100" fillId="50" borderId="0" applyNumberFormat="0" applyBorder="0" applyAlignment="0" applyProtection="0"/>
    <xf numFmtId="0" fontId="100" fillId="50" borderId="0" applyNumberFormat="0" applyBorder="0" applyAlignment="0" applyProtection="0"/>
    <xf numFmtId="0" fontId="101" fillId="50" borderId="0" applyNumberFormat="0" applyBorder="0" applyAlignment="0" applyProtection="0"/>
    <xf numFmtId="0" fontId="100" fillId="50" borderId="0" applyNumberFormat="0" applyBorder="0" applyAlignment="0" applyProtection="0"/>
    <xf numFmtId="0" fontId="101" fillId="50" borderId="0" applyNumberFormat="0" applyBorder="0" applyAlignment="0" applyProtection="0"/>
    <xf numFmtId="0" fontId="101" fillId="50" borderId="0" applyNumberFormat="0" applyBorder="0" applyAlignment="0" applyProtection="0"/>
    <xf numFmtId="0" fontId="100" fillId="50" borderId="0" applyNumberFormat="0" applyBorder="0" applyAlignment="0" applyProtection="0"/>
    <xf numFmtId="0" fontId="101" fillId="50" borderId="0" applyNumberFormat="0" applyBorder="0" applyAlignment="0" applyProtection="0"/>
    <xf numFmtId="0" fontId="101" fillId="50" borderId="0" applyNumberFormat="0" applyBorder="0" applyAlignment="0" applyProtection="0"/>
    <xf numFmtId="0" fontId="100" fillId="50" borderId="0" applyNumberFormat="0" applyBorder="0" applyAlignment="0" applyProtection="0"/>
    <xf numFmtId="0" fontId="101" fillId="50" borderId="0" applyNumberFormat="0" applyBorder="0" applyAlignment="0" applyProtection="0"/>
    <xf numFmtId="0" fontId="100" fillId="50" borderId="0" applyNumberFormat="0" applyBorder="0" applyAlignment="0" applyProtection="0"/>
    <xf numFmtId="0" fontId="100" fillId="50" borderId="0" applyNumberFormat="0" applyBorder="0" applyAlignment="0" applyProtection="0"/>
    <xf numFmtId="0" fontId="101" fillId="50" borderId="0" applyNumberFormat="0" applyBorder="0" applyAlignment="0" applyProtection="0"/>
    <xf numFmtId="0" fontId="101" fillId="50" borderId="0" applyNumberFormat="0" applyBorder="0" applyAlignment="0" applyProtection="0"/>
    <xf numFmtId="0" fontId="101" fillId="50" borderId="0" applyNumberFormat="0" applyBorder="0" applyAlignment="0" applyProtection="0"/>
    <xf numFmtId="0" fontId="101" fillId="50" borderId="0" applyNumberFormat="0" applyBorder="0" applyAlignment="0" applyProtection="0"/>
    <xf numFmtId="0" fontId="101" fillId="50" borderId="0" applyNumberFormat="0" applyBorder="0" applyAlignment="0" applyProtection="0"/>
    <xf numFmtId="0" fontId="101" fillId="50" borderId="0" applyNumberFormat="0" applyBorder="0" applyAlignment="0" applyProtection="0"/>
    <xf numFmtId="0" fontId="100" fillId="50" borderId="0" applyNumberFormat="0" applyBorder="0" applyAlignment="0" applyProtection="0"/>
    <xf numFmtId="0" fontId="101" fillId="50" borderId="0" applyNumberFormat="0" applyBorder="0" applyAlignment="0" applyProtection="0"/>
    <xf numFmtId="0" fontId="100" fillId="50" borderId="0" applyNumberFormat="0" applyBorder="0" applyAlignment="0" applyProtection="0"/>
    <xf numFmtId="0" fontId="100" fillId="50" borderId="0" applyNumberFormat="0" applyBorder="0" applyAlignment="0" applyProtection="0"/>
    <xf numFmtId="0" fontId="101" fillId="50" borderId="0" applyNumberFormat="0" applyBorder="0" applyAlignment="0" applyProtection="0"/>
    <xf numFmtId="0" fontId="101" fillId="50" borderId="0" applyNumberFormat="0" applyBorder="0" applyAlignment="0" applyProtection="0"/>
    <xf numFmtId="0" fontId="101" fillId="50" borderId="0" applyNumberFormat="0" applyBorder="0" applyAlignment="0" applyProtection="0"/>
    <xf numFmtId="0" fontId="101" fillId="50" borderId="0" applyNumberFormat="0" applyBorder="0" applyAlignment="0" applyProtection="0"/>
    <xf numFmtId="0" fontId="101" fillId="50" borderId="0" applyNumberFormat="0" applyBorder="0" applyAlignment="0" applyProtection="0"/>
    <xf numFmtId="0" fontId="101" fillId="50" borderId="0" applyNumberFormat="0" applyBorder="0" applyAlignment="0" applyProtection="0"/>
    <xf numFmtId="0" fontId="101" fillId="50" borderId="0" applyNumberFormat="0" applyBorder="0" applyAlignment="0" applyProtection="0"/>
    <xf numFmtId="0" fontId="101" fillId="50" borderId="0" applyNumberFormat="0" applyBorder="0" applyAlignment="0" applyProtection="0"/>
    <xf numFmtId="0" fontId="101" fillId="50" borderId="0" applyNumberFormat="0" applyBorder="0" applyAlignment="0" applyProtection="0"/>
    <xf numFmtId="0" fontId="101" fillId="50" borderId="0" applyNumberFormat="0" applyBorder="0" applyAlignment="0" applyProtection="0"/>
    <xf numFmtId="0" fontId="101" fillId="50" borderId="0" applyNumberFormat="0" applyBorder="0" applyAlignment="0" applyProtection="0"/>
    <xf numFmtId="0" fontId="100" fillId="50" borderId="0" applyNumberFormat="0" applyBorder="0" applyAlignment="0" applyProtection="0"/>
    <xf numFmtId="0" fontId="101" fillId="50" borderId="0" applyNumberFormat="0" applyBorder="0" applyAlignment="0" applyProtection="0"/>
    <xf numFmtId="0" fontId="100" fillId="50" borderId="0" applyNumberFormat="0" applyBorder="0" applyAlignment="0" applyProtection="0"/>
    <xf numFmtId="0" fontId="100" fillId="50" borderId="0" applyNumberFormat="0" applyBorder="0" applyAlignment="0" applyProtection="0"/>
    <xf numFmtId="0" fontId="101" fillId="50" borderId="0" applyNumberFormat="0" applyBorder="0" applyAlignment="0" applyProtection="0"/>
    <xf numFmtId="0" fontId="101" fillId="50" borderId="0" applyNumberFormat="0" applyBorder="0" applyAlignment="0" applyProtection="0"/>
    <xf numFmtId="0" fontId="101" fillId="50" borderId="0" applyNumberFormat="0" applyBorder="0" applyAlignment="0" applyProtection="0"/>
    <xf numFmtId="0" fontId="101" fillId="50" borderId="0" applyNumberFormat="0" applyBorder="0" applyAlignment="0" applyProtection="0"/>
    <xf numFmtId="0" fontId="101" fillId="50" borderId="0" applyNumberFormat="0" applyBorder="0" applyAlignment="0" applyProtection="0"/>
    <xf numFmtId="0" fontId="101" fillId="50" borderId="0" applyNumberFormat="0" applyBorder="0" applyAlignment="0" applyProtection="0"/>
    <xf numFmtId="0" fontId="101" fillId="50" borderId="0" applyNumberFormat="0" applyBorder="0" applyAlignment="0" applyProtection="0"/>
    <xf numFmtId="0" fontId="101" fillId="50" borderId="0" applyNumberFormat="0" applyBorder="0" applyAlignment="0" applyProtection="0"/>
    <xf numFmtId="0" fontId="101" fillId="50" borderId="0" applyNumberFormat="0" applyBorder="0" applyAlignment="0" applyProtection="0"/>
    <xf numFmtId="0" fontId="101" fillId="50" borderId="0" applyNumberFormat="0" applyBorder="0" applyAlignment="0" applyProtection="0"/>
    <xf numFmtId="0" fontId="101" fillId="50" borderId="0" applyNumberFormat="0" applyBorder="0" applyAlignment="0" applyProtection="0"/>
    <xf numFmtId="0" fontId="100" fillId="50" borderId="0" applyNumberFormat="0" applyBorder="0" applyAlignment="0" applyProtection="0"/>
    <xf numFmtId="0" fontId="101" fillId="50" borderId="0" applyNumberFormat="0" applyBorder="0" applyAlignment="0" applyProtection="0"/>
    <xf numFmtId="0" fontId="100" fillId="50" borderId="0" applyNumberFormat="0" applyBorder="0" applyAlignment="0" applyProtection="0"/>
    <xf numFmtId="0" fontId="100" fillId="50" borderId="0" applyNumberFormat="0" applyBorder="0" applyAlignment="0" applyProtection="0"/>
    <xf numFmtId="0" fontId="101" fillId="50" borderId="0" applyNumberFormat="0" applyBorder="0" applyAlignment="0" applyProtection="0"/>
    <xf numFmtId="0" fontId="100" fillId="50" borderId="0" applyNumberFormat="0" applyBorder="0" applyAlignment="0" applyProtection="0"/>
    <xf numFmtId="0" fontId="100" fillId="50" borderId="0" applyNumberFormat="0" applyBorder="0" applyAlignment="0" applyProtection="0"/>
    <xf numFmtId="0" fontId="101" fillId="50" borderId="0" applyNumberFormat="0" applyBorder="0" applyAlignment="0" applyProtection="0"/>
    <xf numFmtId="0" fontId="100" fillId="50" borderId="0" applyNumberFormat="0" applyBorder="0" applyAlignment="0" applyProtection="0"/>
    <xf numFmtId="0" fontId="100" fillId="50" borderId="0" applyNumberFormat="0" applyBorder="0" applyAlignment="0" applyProtection="0"/>
    <xf numFmtId="0" fontId="101" fillId="50" borderId="0" applyNumberFormat="0" applyBorder="0" applyAlignment="0" applyProtection="0"/>
    <xf numFmtId="0" fontId="100" fillId="50" borderId="0" applyNumberFormat="0" applyBorder="0" applyAlignment="0" applyProtection="0"/>
    <xf numFmtId="0" fontId="101" fillId="50" borderId="0" applyNumberFormat="0" applyBorder="0" applyAlignment="0" applyProtection="0"/>
    <xf numFmtId="0" fontId="100" fillId="50" borderId="0" applyNumberFormat="0" applyBorder="0" applyAlignment="0" applyProtection="0"/>
    <xf numFmtId="0" fontId="100" fillId="50" borderId="0" applyNumberFormat="0" applyBorder="0" applyAlignment="0" applyProtection="0"/>
    <xf numFmtId="0" fontId="101" fillId="50" borderId="0" applyNumberFormat="0" applyBorder="0" applyAlignment="0" applyProtection="0"/>
    <xf numFmtId="0" fontId="100" fillId="50" borderId="0" applyNumberFormat="0" applyBorder="0" applyAlignment="0" applyProtection="0"/>
    <xf numFmtId="0" fontId="101" fillId="50" borderId="0" applyNumberFormat="0" applyBorder="0" applyAlignment="0" applyProtection="0"/>
    <xf numFmtId="0" fontId="100" fillId="50" borderId="0" applyNumberFormat="0" applyBorder="0" applyAlignment="0" applyProtection="0"/>
    <xf numFmtId="0" fontId="100" fillId="50" borderId="0" applyNumberFormat="0" applyBorder="0" applyAlignment="0" applyProtection="0"/>
    <xf numFmtId="0" fontId="101" fillId="50" borderId="0" applyNumberFormat="0" applyBorder="0" applyAlignment="0" applyProtection="0"/>
    <xf numFmtId="0" fontId="100" fillId="50" borderId="0" applyNumberFormat="0" applyBorder="0" applyAlignment="0" applyProtection="0"/>
    <xf numFmtId="0" fontId="101" fillId="50" borderId="0" applyNumberFormat="0" applyBorder="0" applyAlignment="0" applyProtection="0"/>
    <xf numFmtId="0" fontId="100" fillId="50" borderId="0" applyNumberFormat="0" applyBorder="0" applyAlignment="0" applyProtection="0"/>
    <xf numFmtId="0" fontId="100" fillId="50" borderId="0" applyNumberFormat="0" applyBorder="0" applyAlignment="0" applyProtection="0"/>
    <xf numFmtId="0" fontId="101" fillId="50" borderId="0" applyNumberFormat="0" applyBorder="0" applyAlignment="0" applyProtection="0"/>
    <xf numFmtId="0" fontId="100" fillId="51" borderId="0" applyNumberFormat="0" applyBorder="0" applyAlignment="0" applyProtection="0"/>
    <xf numFmtId="0" fontId="101" fillId="51" borderId="0" applyNumberFormat="0" applyBorder="0" applyAlignment="0" applyProtection="0"/>
    <xf numFmtId="0" fontId="100" fillId="51" borderId="0" applyNumberFormat="0" applyBorder="0" applyAlignment="0" applyProtection="0"/>
    <xf numFmtId="0" fontId="100" fillId="51" borderId="0" applyNumberFormat="0" applyBorder="0" applyAlignment="0" applyProtection="0"/>
    <xf numFmtId="0" fontId="101" fillId="51" borderId="0" applyNumberFormat="0" applyBorder="0" applyAlignment="0" applyProtection="0"/>
    <xf numFmtId="0" fontId="101" fillId="51" borderId="0" applyNumberFormat="0" applyBorder="0" applyAlignment="0" applyProtection="0"/>
    <xf numFmtId="0" fontId="101" fillId="51" borderId="0" applyNumberFormat="0" applyBorder="0" applyAlignment="0" applyProtection="0"/>
    <xf numFmtId="0" fontId="101" fillId="51" borderId="0" applyNumberFormat="0" applyBorder="0" applyAlignment="0" applyProtection="0"/>
    <xf numFmtId="0" fontId="101" fillId="51" borderId="0" applyNumberFormat="0" applyBorder="0" applyAlignment="0" applyProtection="0"/>
    <xf numFmtId="0" fontId="27" fillId="9" borderId="0" applyNumberFormat="0" applyBorder="0" applyAlignment="0" applyProtection="0"/>
    <xf numFmtId="0" fontId="101" fillId="51" borderId="0" applyNumberFormat="0" applyBorder="0" applyAlignment="0" applyProtection="0"/>
    <xf numFmtId="0" fontId="27" fillId="9" borderId="0" applyNumberFormat="0" applyBorder="0" applyAlignment="0" applyProtection="0"/>
    <xf numFmtId="0" fontId="101" fillId="51" borderId="0" applyNumberFormat="0" applyBorder="0" applyAlignment="0" applyProtection="0"/>
    <xf numFmtId="0" fontId="101" fillId="51" borderId="0" applyNumberFormat="0" applyBorder="0" applyAlignment="0" applyProtection="0"/>
    <xf numFmtId="0" fontId="101" fillId="51" borderId="0" applyNumberFormat="0" applyBorder="0" applyAlignment="0" applyProtection="0"/>
    <xf numFmtId="0" fontId="101" fillId="51" borderId="0" applyNumberFormat="0" applyBorder="0" applyAlignment="0" applyProtection="0"/>
    <xf numFmtId="0" fontId="100" fillId="51" borderId="0" applyNumberFormat="0" applyBorder="0" applyAlignment="0" applyProtection="0"/>
    <xf numFmtId="0" fontId="100" fillId="51" borderId="0" applyNumberFormat="0" applyBorder="0" applyAlignment="0" applyProtection="0"/>
    <xf numFmtId="0" fontId="101" fillId="51" borderId="0" applyNumberFormat="0" applyBorder="0" applyAlignment="0" applyProtection="0"/>
    <xf numFmtId="0" fontId="100" fillId="51" borderId="0" applyNumberFormat="0" applyBorder="0" applyAlignment="0" applyProtection="0"/>
    <xf numFmtId="0" fontId="100" fillId="51" borderId="0" applyNumberFormat="0" applyBorder="0" applyAlignment="0" applyProtection="0"/>
    <xf numFmtId="0" fontId="100" fillId="51" borderId="0" applyNumberFormat="0" applyBorder="0" applyAlignment="0" applyProtection="0"/>
    <xf numFmtId="0" fontId="101" fillId="51" borderId="0" applyNumberFormat="0" applyBorder="0" applyAlignment="0" applyProtection="0"/>
    <xf numFmtId="0" fontId="100" fillId="51" borderId="0" applyNumberFormat="0" applyBorder="0" applyAlignment="0" applyProtection="0"/>
    <xf numFmtId="0" fontId="100" fillId="51" borderId="0" applyNumberFormat="0" applyBorder="0" applyAlignment="0" applyProtection="0"/>
    <xf numFmtId="0" fontId="101" fillId="51" borderId="0" applyNumberFormat="0" applyBorder="0" applyAlignment="0" applyProtection="0"/>
    <xf numFmtId="0" fontId="100" fillId="51" borderId="0" applyNumberFormat="0" applyBorder="0" applyAlignment="0" applyProtection="0"/>
    <xf numFmtId="0" fontId="101" fillId="51" borderId="0" applyNumberFormat="0" applyBorder="0" applyAlignment="0" applyProtection="0"/>
    <xf numFmtId="0" fontId="101" fillId="51" borderId="0" applyNumberFormat="0" applyBorder="0" applyAlignment="0" applyProtection="0"/>
    <xf numFmtId="0" fontId="100" fillId="51" borderId="0" applyNumberFormat="0" applyBorder="0" applyAlignment="0" applyProtection="0"/>
    <xf numFmtId="0" fontId="101" fillId="51" borderId="0" applyNumberFormat="0" applyBorder="0" applyAlignment="0" applyProtection="0"/>
    <xf numFmtId="0" fontId="101" fillId="51" borderId="0" applyNumberFormat="0" applyBorder="0" applyAlignment="0" applyProtection="0"/>
    <xf numFmtId="0" fontId="100" fillId="51" borderId="0" applyNumberFormat="0" applyBorder="0" applyAlignment="0" applyProtection="0"/>
    <xf numFmtId="0" fontId="101" fillId="51" borderId="0" applyNumberFormat="0" applyBorder="0" applyAlignment="0" applyProtection="0"/>
    <xf numFmtId="0" fontId="100" fillId="51" borderId="0" applyNumberFormat="0" applyBorder="0" applyAlignment="0" applyProtection="0"/>
    <xf numFmtId="0" fontId="100" fillId="51" borderId="0" applyNumberFormat="0" applyBorder="0" applyAlignment="0" applyProtection="0"/>
    <xf numFmtId="0" fontId="101" fillId="51" borderId="0" applyNumberFormat="0" applyBorder="0" applyAlignment="0" applyProtection="0"/>
    <xf numFmtId="0" fontId="101" fillId="51" borderId="0" applyNumberFormat="0" applyBorder="0" applyAlignment="0" applyProtection="0"/>
    <xf numFmtId="0" fontId="101" fillId="51" borderId="0" applyNumberFormat="0" applyBorder="0" applyAlignment="0" applyProtection="0"/>
    <xf numFmtId="0" fontId="101" fillId="51" borderId="0" applyNumberFormat="0" applyBorder="0" applyAlignment="0" applyProtection="0"/>
    <xf numFmtId="0" fontId="101" fillId="51" borderId="0" applyNumberFormat="0" applyBorder="0" applyAlignment="0" applyProtection="0"/>
    <xf numFmtId="0" fontId="101" fillId="51" borderId="0" applyNumberFormat="0" applyBorder="0" applyAlignment="0" applyProtection="0"/>
    <xf numFmtId="0" fontId="100" fillId="51" borderId="0" applyNumberFormat="0" applyBorder="0" applyAlignment="0" applyProtection="0"/>
    <xf numFmtId="0" fontId="101" fillId="51" borderId="0" applyNumberFormat="0" applyBorder="0" applyAlignment="0" applyProtection="0"/>
    <xf numFmtId="0" fontId="100" fillId="51" borderId="0" applyNumberFormat="0" applyBorder="0" applyAlignment="0" applyProtection="0"/>
    <xf numFmtId="0" fontId="100" fillId="51" borderId="0" applyNumberFormat="0" applyBorder="0" applyAlignment="0" applyProtection="0"/>
    <xf numFmtId="0" fontId="101" fillId="51" borderId="0" applyNumberFormat="0" applyBorder="0" applyAlignment="0" applyProtection="0"/>
    <xf numFmtId="0" fontId="101" fillId="51" borderId="0" applyNumberFormat="0" applyBorder="0" applyAlignment="0" applyProtection="0"/>
    <xf numFmtId="0" fontId="101" fillId="51" borderId="0" applyNumberFormat="0" applyBorder="0" applyAlignment="0" applyProtection="0"/>
    <xf numFmtId="0" fontId="101" fillId="51" borderId="0" applyNumberFormat="0" applyBorder="0" applyAlignment="0" applyProtection="0"/>
    <xf numFmtId="0" fontId="101" fillId="51" borderId="0" applyNumberFormat="0" applyBorder="0" applyAlignment="0" applyProtection="0"/>
    <xf numFmtId="0" fontId="101" fillId="51" borderId="0" applyNumberFormat="0" applyBorder="0" applyAlignment="0" applyProtection="0"/>
    <xf numFmtId="0" fontId="101" fillId="51" borderId="0" applyNumberFormat="0" applyBorder="0" applyAlignment="0" applyProtection="0"/>
    <xf numFmtId="0" fontId="101" fillId="51" borderId="0" applyNumberFormat="0" applyBorder="0" applyAlignment="0" applyProtection="0"/>
    <xf numFmtId="0" fontId="101" fillId="51" borderId="0" applyNumberFormat="0" applyBorder="0" applyAlignment="0" applyProtection="0"/>
    <xf numFmtId="0" fontId="101" fillId="51" borderId="0" applyNumberFormat="0" applyBorder="0" applyAlignment="0" applyProtection="0"/>
    <xf numFmtId="0" fontId="101" fillId="51" borderId="0" applyNumberFormat="0" applyBorder="0" applyAlignment="0" applyProtection="0"/>
    <xf numFmtId="0" fontId="100" fillId="51" borderId="0" applyNumberFormat="0" applyBorder="0" applyAlignment="0" applyProtection="0"/>
    <xf numFmtId="0" fontId="101" fillId="51" borderId="0" applyNumberFormat="0" applyBorder="0" applyAlignment="0" applyProtection="0"/>
    <xf numFmtId="0" fontId="100" fillId="51" borderId="0" applyNumberFormat="0" applyBorder="0" applyAlignment="0" applyProtection="0"/>
    <xf numFmtId="0" fontId="100" fillId="51" borderId="0" applyNumberFormat="0" applyBorder="0" applyAlignment="0" applyProtection="0"/>
    <xf numFmtId="0" fontId="101" fillId="51" borderId="0" applyNumberFormat="0" applyBorder="0" applyAlignment="0" applyProtection="0"/>
    <xf numFmtId="0" fontId="101" fillId="51" borderId="0" applyNumberFormat="0" applyBorder="0" applyAlignment="0" applyProtection="0"/>
    <xf numFmtId="0" fontId="101" fillId="51" borderId="0" applyNumberFormat="0" applyBorder="0" applyAlignment="0" applyProtection="0"/>
    <xf numFmtId="0" fontId="101" fillId="51" borderId="0" applyNumberFormat="0" applyBorder="0" applyAlignment="0" applyProtection="0"/>
    <xf numFmtId="0" fontId="101" fillId="51" borderId="0" applyNumberFormat="0" applyBorder="0" applyAlignment="0" applyProtection="0"/>
    <xf numFmtId="0" fontId="101" fillId="51" borderId="0" applyNumberFormat="0" applyBorder="0" applyAlignment="0" applyProtection="0"/>
    <xf numFmtId="0" fontId="101" fillId="51" borderId="0" applyNumberFormat="0" applyBorder="0" applyAlignment="0" applyProtection="0"/>
    <xf numFmtId="0" fontId="101" fillId="51" borderId="0" applyNumberFormat="0" applyBorder="0" applyAlignment="0" applyProtection="0"/>
    <xf numFmtId="0" fontId="101" fillId="51" borderId="0" applyNumberFormat="0" applyBorder="0" applyAlignment="0" applyProtection="0"/>
    <xf numFmtId="0" fontId="101" fillId="51" borderId="0" applyNumberFormat="0" applyBorder="0" applyAlignment="0" applyProtection="0"/>
    <xf numFmtId="0" fontId="101" fillId="51" borderId="0" applyNumberFormat="0" applyBorder="0" applyAlignment="0" applyProtection="0"/>
    <xf numFmtId="0" fontId="100" fillId="51" borderId="0" applyNumberFormat="0" applyBorder="0" applyAlignment="0" applyProtection="0"/>
    <xf numFmtId="0" fontId="101" fillId="51" borderId="0" applyNumberFormat="0" applyBorder="0" applyAlignment="0" applyProtection="0"/>
    <xf numFmtId="0" fontId="100" fillId="51" borderId="0" applyNumberFormat="0" applyBorder="0" applyAlignment="0" applyProtection="0"/>
    <xf numFmtId="0" fontId="100" fillId="51" borderId="0" applyNumberFormat="0" applyBorder="0" applyAlignment="0" applyProtection="0"/>
    <xf numFmtId="0" fontId="101" fillId="51" borderId="0" applyNumberFormat="0" applyBorder="0" applyAlignment="0" applyProtection="0"/>
    <xf numFmtId="0" fontId="100" fillId="51" borderId="0" applyNumberFormat="0" applyBorder="0" applyAlignment="0" applyProtection="0"/>
    <xf numFmtId="0" fontId="100" fillId="51" borderId="0" applyNumberFormat="0" applyBorder="0" applyAlignment="0" applyProtection="0"/>
    <xf numFmtId="0" fontId="101" fillId="51" borderId="0" applyNumberFormat="0" applyBorder="0" applyAlignment="0" applyProtection="0"/>
    <xf numFmtId="0" fontId="100" fillId="51" borderId="0" applyNumberFormat="0" applyBorder="0" applyAlignment="0" applyProtection="0"/>
    <xf numFmtId="0" fontId="100" fillId="51" borderId="0" applyNumberFormat="0" applyBorder="0" applyAlignment="0" applyProtection="0"/>
    <xf numFmtId="0" fontId="101" fillId="51" borderId="0" applyNumberFormat="0" applyBorder="0" applyAlignment="0" applyProtection="0"/>
    <xf numFmtId="0" fontId="100" fillId="51" borderId="0" applyNumberFormat="0" applyBorder="0" applyAlignment="0" applyProtection="0"/>
    <xf numFmtId="0" fontId="101" fillId="51" borderId="0" applyNumberFormat="0" applyBorder="0" applyAlignment="0" applyProtection="0"/>
    <xf numFmtId="0" fontId="100" fillId="51" borderId="0" applyNumberFormat="0" applyBorder="0" applyAlignment="0" applyProtection="0"/>
    <xf numFmtId="0" fontId="100" fillId="51" borderId="0" applyNumberFormat="0" applyBorder="0" applyAlignment="0" applyProtection="0"/>
    <xf numFmtId="0" fontId="101" fillId="51" borderId="0" applyNumberFormat="0" applyBorder="0" applyAlignment="0" applyProtection="0"/>
    <xf numFmtId="0" fontId="100" fillId="51" borderId="0" applyNumberFormat="0" applyBorder="0" applyAlignment="0" applyProtection="0"/>
    <xf numFmtId="0" fontId="101" fillId="51" borderId="0" applyNumberFormat="0" applyBorder="0" applyAlignment="0" applyProtection="0"/>
    <xf numFmtId="0" fontId="100" fillId="51" borderId="0" applyNumberFormat="0" applyBorder="0" applyAlignment="0" applyProtection="0"/>
    <xf numFmtId="0" fontId="100" fillId="51" borderId="0" applyNumberFormat="0" applyBorder="0" applyAlignment="0" applyProtection="0"/>
    <xf numFmtId="0" fontId="101" fillId="51" borderId="0" applyNumberFormat="0" applyBorder="0" applyAlignment="0" applyProtection="0"/>
    <xf numFmtId="0" fontId="100" fillId="51" borderId="0" applyNumberFormat="0" applyBorder="0" applyAlignment="0" applyProtection="0"/>
    <xf numFmtId="0" fontId="101" fillId="51" borderId="0" applyNumberFormat="0" applyBorder="0" applyAlignment="0" applyProtection="0"/>
    <xf numFmtId="0" fontId="100" fillId="51" borderId="0" applyNumberFormat="0" applyBorder="0" applyAlignment="0" applyProtection="0"/>
    <xf numFmtId="0" fontId="100" fillId="51" borderId="0" applyNumberFormat="0" applyBorder="0" applyAlignment="0" applyProtection="0"/>
    <xf numFmtId="0" fontId="101" fillId="51" borderId="0" applyNumberFormat="0" applyBorder="0" applyAlignment="0" applyProtection="0"/>
    <xf numFmtId="0" fontId="100" fillId="52" borderId="0" applyNumberFormat="0" applyBorder="0" applyAlignment="0" applyProtection="0"/>
    <xf numFmtId="0" fontId="101" fillId="52" borderId="0" applyNumberFormat="0" applyBorder="0" applyAlignment="0" applyProtection="0"/>
    <xf numFmtId="0" fontId="100" fillId="52" borderId="0" applyNumberFormat="0" applyBorder="0" applyAlignment="0" applyProtection="0"/>
    <xf numFmtId="0" fontId="100" fillId="52" borderId="0" applyNumberFormat="0" applyBorder="0" applyAlignment="0" applyProtection="0"/>
    <xf numFmtId="0" fontId="101" fillId="52" borderId="0" applyNumberFormat="0" applyBorder="0" applyAlignment="0" applyProtection="0"/>
    <xf numFmtId="0" fontId="101" fillId="52" borderId="0" applyNumberFormat="0" applyBorder="0" applyAlignment="0" applyProtection="0"/>
    <xf numFmtId="0" fontId="101" fillId="52" borderId="0" applyNumberFormat="0" applyBorder="0" applyAlignment="0" applyProtection="0"/>
    <xf numFmtId="0" fontId="101" fillId="52" borderId="0" applyNumberFormat="0" applyBorder="0" applyAlignment="0" applyProtection="0"/>
    <xf numFmtId="0" fontId="101" fillId="52" borderId="0" applyNumberFormat="0" applyBorder="0" applyAlignment="0" applyProtection="0"/>
    <xf numFmtId="0" fontId="27" fillId="13" borderId="0" applyNumberFormat="0" applyBorder="0" applyAlignment="0" applyProtection="0"/>
    <xf numFmtId="0" fontId="101" fillId="52" borderId="0" applyNumberFormat="0" applyBorder="0" applyAlignment="0" applyProtection="0"/>
    <xf numFmtId="0" fontId="27" fillId="13" borderId="0" applyNumberFormat="0" applyBorder="0" applyAlignment="0" applyProtection="0"/>
    <xf numFmtId="0" fontId="101" fillId="52" borderId="0" applyNumberFormat="0" applyBorder="0" applyAlignment="0" applyProtection="0"/>
    <xf numFmtId="0" fontId="101" fillId="52" borderId="0" applyNumberFormat="0" applyBorder="0" applyAlignment="0" applyProtection="0"/>
    <xf numFmtId="0" fontId="101" fillId="52" borderId="0" applyNumberFormat="0" applyBorder="0" applyAlignment="0" applyProtection="0"/>
    <xf numFmtId="0" fontId="101" fillId="52" borderId="0" applyNumberFormat="0" applyBorder="0" applyAlignment="0" applyProtection="0"/>
    <xf numFmtId="0" fontId="100" fillId="52" borderId="0" applyNumberFormat="0" applyBorder="0" applyAlignment="0" applyProtection="0"/>
    <xf numFmtId="0" fontId="100" fillId="52" borderId="0" applyNumberFormat="0" applyBorder="0" applyAlignment="0" applyProtection="0"/>
    <xf numFmtId="0" fontId="101" fillId="52" borderId="0" applyNumberFormat="0" applyBorder="0" applyAlignment="0" applyProtection="0"/>
    <xf numFmtId="0" fontId="100" fillId="52" borderId="0" applyNumberFormat="0" applyBorder="0" applyAlignment="0" applyProtection="0"/>
    <xf numFmtId="0" fontId="100" fillId="52" borderId="0" applyNumberFormat="0" applyBorder="0" applyAlignment="0" applyProtection="0"/>
    <xf numFmtId="0" fontId="100" fillId="52" borderId="0" applyNumberFormat="0" applyBorder="0" applyAlignment="0" applyProtection="0"/>
    <xf numFmtId="0" fontId="101" fillId="52" borderId="0" applyNumberFormat="0" applyBorder="0" applyAlignment="0" applyProtection="0"/>
    <xf numFmtId="0" fontId="100" fillId="52" borderId="0" applyNumberFormat="0" applyBorder="0" applyAlignment="0" applyProtection="0"/>
    <xf numFmtId="0" fontId="100" fillId="52" borderId="0" applyNumberFormat="0" applyBorder="0" applyAlignment="0" applyProtection="0"/>
    <xf numFmtId="0" fontId="101" fillId="52" borderId="0" applyNumberFormat="0" applyBorder="0" applyAlignment="0" applyProtection="0"/>
    <xf numFmtId="0" fontId="100" fillId="52" borderId="0" applyNumberFormat="0" applyBorder="0" applyAlignment="0" applyProtection="0"/>
    <xf numFmtId="0" fontId="101" fillId="52" borderId="0" applyNumberFormat="0" applyBorder="0" applyAlignment="0" applyProtection="0"/>
    <xf numFmtId="0" fontId="101" fillId="52" borderId="0" applyNumberFormat="0" applyBorder="0" applyAlignment="0" applyProtection="0"/>
    <xf numFmtId="0" fontId="100" fillId="52" borderId="0" applyNumberFormat="0" applyBorder="0" applyAlignment="0" applyProtection="0"/>
    <xf numFmtId="0" fontId="101" fillId="52" borderId="0" applyNumberFormat="0" applyBorder="0" applyAlignment="0" applyProtection="0"/>
    <xf numFmtId="0" fontId="101" fillId="52" borderId="0" applyNumberFormat="0" applyBorder="0" applyAlignment="0" applyProtection="0"/>
    <xf numFmtId="0" fontId="100" fillId="52" borderId="0" applyNumberFormat="0" applyBorder="0" applyAlignment="0" applyProtection="0"/>
    <xf numFmtId="0" fontId="101" fillId="52" borderId="0" applyNumberFormat="0" applyBorder="0" applyAlignment="0" applyProtection="0"/>
    <xf numFmtId="0" fontId="100" fillId="52" borderId="0" applyNumberFormat="0" applyBorder="0" applyAlignment="0" applyProtection="0"/>
    <xf numFmtId="0" fontId="100" fillId="52" borderId="0" applyNumberFormat="0" applyBorder="0" applyAlignment="0" applyProtection="0"/>
    <xf numFmtId="0" fontId="101" fillId="52" borderId="0" applyNumberFormat="0" applyBorder="0" applyAlignment="0" applyProtection="0"/>
    <xf numFmtId="0" fontId="101" fillId="52" borderId="0" applyNumberFormat="0" applyBorder="0" applyAlignment="0" applyProtection="0"/>
    <xf numFmtId="0" fontId="101" fillId="52" borderId="0" applyNumberFormat="0" applyBorder="0" applyAlignment="0" applyProtection="0"/>
    <xf numFmtId="0" fontId="101" fillId="52" borderId="0" applyNumberFormat="0" applyBorder="0" applyAlignment="0" applyProtection="0"/>
    <xf numFmtId="0" fontId="101" fillId="52" borderId="0" applyNumberFormat="0" applyBorder="0" applyAlignment="0" applyProtection="0"/>
    <xf numFmtId="0" fontId="101" fillId="52" borderId="0" applyNumberFormat="0" applyBorder="0" applyAlignment="0" applyProtection="0"/>
    <xf numFmtId="0" fontId="100" fillId="52" borderId="0" applyNumberFormat="0" applyBorder="0" applyAlignment="0" applyProtection="0"/>
    <xf numFmtId="0" fontId="101" fillId="52" borderId="0" applyNumberFormat="0" applyBorder="0" applyAlignment="0" applyProtection="0"/>
    <xf numFmtId="0" fontId="100" fillId="52" borderId="0" applyNumberFormat="0" applyBorder="0" applyAlignment="0" applyProtection="0"/>
    <xf numFmtId="0" fontId="100" fillId="52" borderId="0" applyNumberFormat="0" applyBorder="0" applyAlignment="0" applyProtection="0"/>
    <xf numFmtId="0" fontId="101" fillId="52" borderId="0" applyNumberFormat="0" applyBorder="0" applyAlignment="0" applyProtection="0"/>
    <xf numFmtId="0" fontId="101" fillId="52" borderId="0" applyNumberFormat="0" applyBorder="0" applyAlignment="0" applyProtection="0"/>
    <xf numFmtId="0" fontId="101" fillId="52" borderId="0" applyNumberFormat="0" applyBorder="0" applyAlignment="0" applyProtection="0"/>
    <xf numFmtId="0" fontId="101" fillId="52" borderId="0" applyNumberFormat="0" applyBorder="0" applyAlignment="0" applyProtection="0"/>
    <xf numFmtId="0" fontId="101" fillId="52" borderId="0" applyNumberFormat="0" applyBorder="0" applyAlignment="0" applyProtection="0"/>
    <xf numFmtId="0" fontId="101" fillId="52" borderId="0" applyNumberFormat="0" applyBorder="0" applyAlignment="0" applyProtection="0"/>
    <xf numFmtId="0" fontId="101" fillId="52" borderId="0" applyNumberFormat="0" applyBorder="0" applyAlignment="0" applyProtection="0"/>
    <xf numFmtId="0" fontId="101" fillId="52" borderId="0" applyNumberFormat="0" applyBorder="0" applyAlignment="0" applyProtection="0"/>
    <xf numFmtId="0" fontId="101" fillId="52" borderId="0" applyNumberFormat="0" applyBorder="0" applyAlignment="0" applyProtection="0"/>
    <xf numFmtId="0" fontId="101" fillId="52" borderId="0" applyNumberFormat="0" applyBorder="0" applyAlignment="0" applyProtection="0"/>
    <xf numFmtId="0" fontId="101" fillId="52" borderId="0" applyNumberFormat="0" applyBorder="0" applyAlignment="0" applyProtection="0"/>
    <xf numFmtId="0" fontId="100" fillId="52" borderId="0" applyNumberFormat="0" applyBorder="0" applyAlignment="0" applyProtection="0"/>
    <xf numFmtId="0" fontId="101" fillId="52" borderId="0" applyNumberFormat="0" applyBorder="0" applyAlignment="0" applyProtection="0"/>
    <xf numFmtId="0" fontId="100" fillId="52" borderId="0" applyNumberFormat="0" applyBorder="0" applyAlignment="0" applyProtection="0"/>
    <xf numFmtId="0" fontId="100" fillId="52" borderId="0" applyNumberFormat="0" applyBorder="0" applyAlignment="0" applyProtection="0"/>
    <xf numFmtId="0" fontId="101" fillId="52" borderId="0" applyNumberFormat="0" applyBorder="0" applyAlignment="0" applyProtection="0"/>
    <xf numFmtId="0" fontId="101" fillId="52" borderId="0" applyNumberFormat="0" applyBorder="0" applyAlignment="0" applyProtection="0"/>
    <xf numFmtId="0" fontId="101" fillId="52" borderId="0" applyNumberFormat="0" applyBorder="0" applyAlignment="0" applyProtection="0"/>
    <xf numFmtId="0" fontId="101" fillId="52" borderId="0" applyNumberFormat="0" applyBorder="0" applyAlignment="0" applyProtection="0"/>
    <xf numFmtId="0" fontId="101" fillId="52" borderId="0" applyNumberFormat="0" applyBorder="0" applyAlignment="0" applyProtection="0"/>
    <xf numFmtId="0" fontId="101" fillId="52" borderId="0" applyNumberFormat="0" applyBorder="0" applyAlignment="0" applyProtection="0"/>
    <xf numFmtId="0" fontId="101" fillId="52" borderId="0" applyNumberFormat="0" applyBorder="0" applyAlignment="0" applyProtection="0"/>
    <xf numFmtId="0" fontId="101" fillId="52" borderId="0" applyNumberFormat="0" applyBorder="0" applyAlignment="0" applyProtection="0"/>
    <xf numFmtId="0" fontId="101" fillId="52" borderId="0" applyNumberFormat="0" applyBorder="0" applyAlignment="0" applyProtection="0"/>
    <xf numFmtId="0" fontId="101" fillId="52" borderId="0" applyNumberFormat="0" applyBorder="0" applyAlignment="0" applyProtection="0"/>
    <xf numFmtId="0" fontId="101" fillId="52" borderId="0" applyNumberFormat="0" applyBorder="0" applyAlignment="0" applyProtection="0"/>
    <xf numFmtId="0" fontId="100" fillId="52" borderId="0" applyNumberFormat="0" applyBorder="0" applyAlignment="0" applyProtection="0"/>
    <xf numFmtId="0" fontId="101" fillId="52" borderId="0" applyNumberFormat="0" applyBorder="0" applyAlignment="0" applyProtection="0"/>
    <xf numFmtId="0" fontId="100" fillId="52" borderId="0" applyNumberFormat="0" applyBorder="0" applyAlignment="0" applyProtection="0"/>
    <xf numFmtId="0" fontId="100" fillId="52" borderId="0" applyNumberFormat="0" applyBorder="0" applyAlignment="0" applyProtection="0"/>
    <xf numFmtId="0" fontId="101" fillId="52" borderId="0" applyNumberFormat="0" applyBorder="0" applyAlignment="0" applyProtection="0"/>
    <xf numFmtId="0" fontId="100" fillId="52" borderId="0" applyNumberFormat="0" applyBorder="0" applyAlignment="0" applyProtection="0"/>
    <xf numFmtId="0" fontId="100" fillId="52" borderId="0" applyNumberFormat="0" applyBorder="0" applyAlignment="0" applyProtection="0"/>
    <xf numFmtId="0" fontId="101" fillId="52" borderId="0" applyNumberFormat="0" applyBorder="0" applyAlignment="0" applyProtection="0"/>
    <xf numFmtId="0" fontId="100" fillId="52" borderId="0" applyNumberFormat="0" applyBorder="0" applyAlignment="0" applyProtection="0"/>
    <xf numFmtId="0" fontId="100" fillId="52" borderId="0" applyNumberFormat="0" applyBorder="0" applyAlignment="0" applyProtection="0"/>
    <xf numFmtId="0" fontId="101" fillId="52" borderId="0" applyNumberFormat="0" applyBorder="0" applyAlignment="0" applyProtection="0"/>
    <xf numFmtId="0" fontId="100" fillId="52" borderId="0" applyNumberFormat="0" applyBorder="0" applyAlignment="0" applyProtection="0"/>
    <xf numFmtId="0" fontId="101" fillId="52" borderId="0" applyNumberFormat="0" applyBorder="0" applyAlignment="0" applyProtection="0"/>
    <xf numFmtId="0" fontId="100" fillId="52" borderId="0" applyNumberFormat="0" applyBorder="0" applyAlignment="0" applyProtection="0"/>
    <xf numFmtId="0" fontId="100" fillId="52" borderId="0" applyNumberFormat="0" applyBorder="0" applyAlignment="0" applyProtection="0"/>
    <xf numFmtId="0" fontId="101" fillId="52" borderId="0" applyNumberFormat="0" applyBorder="0" applyAlignment="0" applyProtection="0"/>
    <xf numFmtId="0" fontId="100" fillId="52" borderId="0" applyNumberFormat="0" applyBorder="0" applyAlignment="0" applyProtection="0"/>
    <xf numFmtId="0" fontId="101" fillId="52" borderId="0" applyNumberFormat="0" applyBorder="0" applyAlignment="0" applyProtection="0"/>
    <xf numFmtId="0" fontId="100" fillId="52" borderId="0" applyNumberFormat="0" applyBorder="0" applyAlignment="0" applyProtection="0"/>
    <xf numFmtId="0" fontId="100" fillId="52" borderId="0" applyNumberFormat="0" applyBorder="0" applyAlignment="0" applyProtection="0"/>
    <xf numFmtId="0" fontId="101" fillId="52" borderId="0" applyNumberFormat="0" applyBorder="0" applyAlignment="0" applyProtection="0"/>
    <xf numFmtId="0" fontId="100" fillId="52" borderId="0" applyNumberFormat="0" applyBorder="0" applyAlignment="0" applyProtection="0"/>
    <xf numFmtId="0" fontId="101" fillId="52" borderId="0" applyNumberFormat="0" applyBorder="0" applyAlignment="0" applyProtection="0"/>
    <xf numFmtId="0" fontId="100" fillId="52" borderId="0" applyNumberFormat="0" applyBorder="0" applyAlignment="0" applyProtection="0"/>
    <xf numFmtId="0" fontId="100" fillId="52" borderId="0" applyNumberFormat="0" applyBorder="0" applyAlignment="0" applyProtection="0"/>
    <xf numFmtId="0" fontId="101" fillId="52" borderId="0" applyNumberFormat="0" applyBorder="0" applyAlignment="0" applyProtection="0"/>
    <xf numFmtId="0" fontId="100" fillId="53" borderId="0" applyNumberFormat="0" applyBorder="0" applyAlignment="0" applyProtection="0"/>
    <xf numFmtId="0" fontId="101" fillId="53" borderId="0" applyNumberFormat="0" applyBorder="0" applyAlignment="0" applyProtection="0"/>
    <xf numFmtId="0" fontId="100" fillId="53" borderId="0" applyNumberFormat="0" applyBorder="0" applyAlignment="0" applyProtection="0"/>
    <xf numFmtId="0" fontId="100" fillId="53" borderId="0" applyNumberFormat="0" applyBorder="0" applyAlignment="0" applyProtection="0"/>
    <xf numFmtId="0" fontId="101" fillId="53" borderId="0" applyNumberFormat="0" applyBorder="0" applyAlignment="0" applyProtection="0"/>
    <xf numFmtId="0" fontId="101" fillId="53" borderId="0" applyNumberFormat="0" applyBorder="0" applyAlignment="0" applyProtection="0"/>
    <xf numFmtId="0" fontId="101" fillId="53" borderId="0" applyNumberFormat="0" applyBorder="0" applyAlignment="0" applyProtection="0"/>
    <xf numFmtId="0" fontId="101" fillId="53" borderId="0" applyNumberFormat="0" applyBorder="0" applyAlignment="0" applyProtection="0"/>
    <xf numFmtId="0" fontId="101" fillId="53" borderId="0" applyNumberFormat="0" applyBorder="0" applyAlignment="0" applyProtection="0"/>
    <xf numFmtId="0" fontId="27" fillId="17" borderId="0" applyNumberFormat="0" applyBorder="0" applyAlignment="0" applyProtection="0"/>
    <xf numFmtId="0" fontId="101" fillId="53" borderId="0" applyNumberFormat="0" applyBorder="0" applyAlignment="0" applyProtection="0"/>
    <xf numFmtId="0" fontId="27" fillId="17" borderId="0" applyNumberFormat="0" applyBorder="0" applyAlignment="0" applyProtection="0"/>
    <xf numFmtId="0" fontId="101" fillId="53" borderId="0" applyNumberFormat="0" applyBorder="0" applyAlignment="0" applyProtection="0"/>
    <xf numFmtId="0" fontId="101" fillId="53" borderId="0" applyNumberFormat="0" applyBorder="0" applyAlignment="0" applyProtection="0"/>
    <xf numFmtId="0" fontId="101" fillId="53" borderId="0" applyNumberFormat="0" applyBorder="0" applyAlignment="0" applyProtection="0"/>
    <xf numFmtId="0" fontId="101" fillId="53" borderId="0" applyNumberFormat="0" applyBorder="0" applyAlignment="0" applyProtection="0"/>
    <xf numFmtId="0" fontId="100" fillId="53" borderId="0" applyNumberFormat="0" applyBorder="0" applyAlignment="0" applyProtection="0"/>
    <xf numFmtId="0" fontId="100" fillId="53" borderId="0" applyNumberFormat="0" applyBorder="0" applyAlignment="0" applyProtection="0"/>
    <xf numFmtId="0" fontId="101" fillId="53" borderId="0" applyNumberFormat="0" applyBorder="0" applyAlignment="0" applyProtection="0"/>
    <xf numFmtId="0" fontId="100" fillId="53" borderId="0" applyNumberFormat="0" applyBorder="0" applyAlignment="0" applyProtection="0"/>
    <xf numFmtId="0" fontId="100" fillId="53" borderId="0" applyNumberFormat="0" applyBorder="0" applyAlignment="0" applyProtection="0"/>
    <xf numFmtId="0" fontId="100" fillId="53" borderId="0" applyNumberFormat="0" applyBorder="0" applyAlignment="0" applyProtection="0"/>
    <xf numFmtId="0" fontId="101" fillId="53" borderId="0" applyNumberFormat="0" applyBorder="0" applyAlignment="0" applyProtection="0"/>
    <xf numFmtId="0" fontId="100" fillId="53" borderId="0" applyNumberFormat="0" applyBorder="0" applyAlignment="0" applyProtection="0"/>
    <xf numFmtId="0" fontId="100" fillId="53" borderId="0" applyNumberFormat="0" applyBorder="0" applyAlignment="0" applyProtection="0"/>
    <xf numFmtId="0" fontId="101" fillId="53" borderId="0" applyNumberFormat="0" applyBorder="0" applyAlignment="0" applyProtection="0"/>
    <xf numFmtId="0" fontId="100" fillId="53" borderId="0" applyNumberFormat="0" applyBorder="0" applyAlignment="0" applyProtection="0"/>
    <xf numFmtId="0" fontId="101" fillId="53" borderId="0" applyNumberFormat="0" applyBorder="0" applyAlignment="0" applyProtection="0"/>
    <xf numFmtId="0" fontId="101" fillId="53" borderId="0" applyNumberFormat="0" applyBorder="0" applyAlignment="0" applyProtection="0"/>
    <xf numFmtId="0" fontId="100" fillId="53" borderId="0" applyNumberFormat="0" applyBorder="0" applyAlignment="0" applyProtection="0"/>
    <xf numFmtId="0" fontId="101" fillId="53" borderId="0" applyNumberFormat="0" applyBorder="0" applyAlignment="0" applyProtection="0"/>
    <xf numFmtId="0" fontId="101" fillId="53" borderId="0" applyNumberFormat="0" applyBorder="0" applyAlignment="0" applyProtection="0"/>
    <xf numFmtId="0" fontId="100" fillId="53" borderId="0" applyNumberFormat="0" applyBorder="0" applyAlignment="0" applyProtection="0"/>
    <xf numFmtId="0" fontId="101" fillId="53" borderId="0" applyNumberFormat="0" applyBorder="0" applyAlignment="0" applyProtection="0"/>
    <xf numFmtId="0" fontId="100" fillId="53" borderId="0" applyNumberFormat="0" applyBorder="0" applyAlignment="0" applyProtection="0"/>
    <xf numFmtId="0" fontId="100" fillId="53" borderId="0" applyNumberFormat="0" applyBorder="0" applyAlignment="0" applyProtection="0"/>
    <xf numFmtId="0" fontId="101" fillId="53" borderId="0" applyNumberFormat="0" applyBorder="0" applyAlignment="0" applyProtection="0"/>
    <xf numFmtId="0" fontId="101" fillId="53" borderId="0" applyNumberFormat="0" applyBorder="0" applyAlignment="0" applyProtection="0"/>
    <xf numFmtId="0" fontId="101" fillId="53" borderId="0" applyNumberFormat="0" applyBorder="0" applyAlignment="0" applyProtection="0"/>
    <xf numFmtId="0" fontId="101" fillId="53" borderId="0" applyNumberFormat="0" applyBorder="0" applyAlignment="0" applyProtection="0"/>
    <xf numFmtId="0" fontId="101" fillId="53" borderId="0" applyNumberFormat="0" applyBorder="0" applyAlignment="0" applyProtection="0"/>
    <xf numFmtId="0" fontId="101" fillId="53" borderId="0" applyNumberFormat="0" applyBorder="0" applyAlignment="0" applyProtection="0"/>
    <xf numFmtId="0" fontId="100" fillId="53" borderId="0" applyNumberFormat="0" applyBorder="0" applyAlignment="0" applyProtection="0"/>
    <xf numFmtId="0" fontId="101" fillId="53" borderId="0" applyNumberFormat="0" applyBorder="0" applyAlignment="0" applyProtection="0"/>
    <xf numFmtId="0" fontId="100" fillId="53" borderId="0" applyNumberFormat="0" applyBorder="0" applyAlignment="0" applyProtection="0"/>
    <xf numFmtId="0" fontId="100" fillId="53" borderId="0" applyNumberFormat="0" applyBorder="0" applyAlignment="0" applyProtection="0"/>
    <xf numFmtId="0" fontId="101" fillId="53" borderId="0" applyNumberFormat="0" applyBorder="0" applyAlignment="0" applyProtection="0"/>
    <xf numFmtId="0" fontId="101" fillId="53" borderId="0" applyNumberFormat="0" applyBorder="0" applyAlignment="0" applyProtection="0"/>
    <xf numFmtId="0" fontId="101" fillId="53" borderId="0" applyNumberFormat="0" applyBorder="0" applyAlignment="0" applyProtection="0"/>
    <xf numFmtId="0" fontId="101" fillId="53" borderId="0" applyNumberFormat="0" applyBorder="0" applyAlignment="0" applyProtection="0"/>
    <xf numFmtId="0" fontId="101" fillId="53" borderId="0" applyNumberFormat="0" applyBorder="0" applyAlignment="0" applyProtection="0"/>
    <xf numFmtId="0" fontId="101" fillId="53" borderId="0" applyNumberFormat="0" applyBorder="0" applyAlignment="0" applyProtection="0"/>
    <xf numFmtId="0" fontId="101" fillId="53" borderId="0" applyNumberFormat="0" applyBorder="0" applyAlignment="0" applyProtection="0"/>
    <xf numFmtId="0" fontId="101" fillId="53" borderId="0" applyNumberFormat="0" applyBorder="0" applyAlignment="0" applyProtection="0"/>
    <xf numFmtId="0" fontId="101" fillId="53" borderId="0" applyNumberFormat="0" applyBorder="0" applyAlignment="0" applyProtection="0"/>
    <xf numFmtId="0" fontId="101" fillId="53" borderId="0" applyNumberFormat="0" applyBorder="0" applyAlignment="0" applyProtection="0"/>
    <xf numFmtId="0" fontId="101" fillId="53" borderId="0" applyNumberFormat="0" applyBorder="0" applyAlignment="0" applyProtection="0"/>
    <xf numFmtId="0" fontId="100" fillId="53" borderId="0" applyNumberFormat="0" applyBorder="0" applyAlignment="0" applyProtection="0"/>
    <xf numFmtId="0" fontId="101" fillId="53" borderId="0" applyNumberFormat="0" applyBorder="0" applyAlignment="0" applyProtection="0"/>
    <xf numFmtId="0" fontId="100" fillId="53" borderId="0" applyNumberFormat="0" applyBorder="0" applyAlignment="0" applyProtection="0"/>
    <xf numFmtId="0" fontId="100" fillId="53" borderId="0" applyNumberFormat="0" applyBorder="0" applyAlignment="0" applyProtection="0"/>
    <xf numFmtId="0" fontId="101" fillId="53" borderId="0" applyNumberFormat="0" applyBorder="0" applyAlignment="0" applyProtection="0"/>
    <xf numFmtId="0" fontId="101" fillId="53" borderId="0" applyNumberFormat="0" applyBorder="0" applyAlignment="0" applyProtection="0"/>
    <xf numFmtId="0" fontId="101" fillId="53" borderId="0" applyNumberFormat="0" applyBorder="0" applyAlignment="0" applyProtection="0"/>
    <xf numFmtId="0" fontId="101" fillId="53" borderId="0" applyNumberFormat="0" applyBorder="0" applyAlignment="0" applyProtection="0"/>
    <xf numFmtId="0" fontId="101" fillId="53" borderId="0" applyNumberFormat="0" applyBorder="0" applyAlignment="0" applyProtection="0"/>
    <xf numFmtId="0" fontId="101" fillId="53" borderId="0" applyNumberFormat="0" applyBorder="0" applyAlignment="0" applyProtection="0"/>
    <xf numFmtId="0" fontId="101" fillId="53" borderId="0" applyNumberFormat="0" applyBorder="0" applyAlignment="0" applyProtection="0"/>
    <xf numFmtId="0" fontId="101" fillId="53" borderId="0" applyNumberFormat="0" applyBorder="0" applyAlignment="0" applyProtection="0"/>
    <xf numFmtId="0" fontId="101" fillId="53" borderId="0" applyNumberFormat="0" applyBorder="0" applyAlignment="0" applyProtection="0"/>
    <xf numFmtId="0" fontId="101" fillId="53" borderId="0" applyNumberFormat="0" applyBorder="0" applyAlignment="0" applyProtection="0"/>
    <xf numFmtId="0" fontId="101" fillId="53" borderId="0" applyNumberFormat="0" applyBorder="0" applyAlignment="0" applyProtection="0"/>
    <xf numFmtId="0" fontId="100" fillId="53" borderId="0" applyNumberFormat="0" applyBorder="0" applyAlignment="0" applyProtection="0"/>
    <xf numFmtId="0" fontId="101" fillId="53" borderId="0" applyNumberFormat="0" applyBorder="0" applyAlignment="0" applyProtection="0"/>
    <xf numFmtId="0" fontId="100" fillId="53" borderId="0" applyNumberFormat="0" applyBorder="0" applyAlignment="0" applyProtection="0"/>
    <xf numFmtId="0" fontId="100" fillId="53" borderId="0" applyNumberFormat="0" applyBorder="0" applyAlignment="0" applyProtection="0"/>
    <xf numFmtId="0" fontId="101" fillId="53" borderId="0" applyNumberFormat="0" applyBorder="0" applyAlignment="0" applyProtection="0"/>
    <xf numFmtId="0" fontId="100" fillId="53" borderId="0" applyNumberFormat="0" applyBorder="0" applyAlignment="0" applyProtection="0"/>
    <xf numFmtId="0" fontId="100" fillId="53" borderId="0" applyNumberFormat="0" applyBorder="0" applyAlignment="0" applyProtection="0"/>
    <xf numFmtId="0" fontId="101" fillId="53" borderId="0" applyNumberFormat="0" applyBorder="0" applyAlignment="0" applyProtection="0"/>
    <xf numFmtId="0" fontId="100" fillId="53" borderId="0" applyNumberFormat="0" applyBorder="0" applyAlignment="0" applyProtection="0"/>
    <xf numFmtId="0" fontId="100" fillId="53" borderId="0" applyNumberFormat="0" applyBorder="0" applyAlignment="0" applyProtection="0"/>
    <xf numFmtId="0" fontId="101" fillId="53" borderId="0" applyNumberFormat="0" applyBorder="0" applyAlignment="0" applyProtection="0"/>
    <xf numFmtId="0" fontId="100" fillId="53" borderId="0" applyNumberFormat="0" applyBorder="0" applyAlignment="0" applyProtection="0"/>
    <xf numFmtId="0" fontId="101" fillId="53" borderId="0" applyNumberFormat="0" applyBorder="0" applyAlignment="0" applyProtection="0"/>
    <xf numFmtId="0" fontId="100" fillId="53" borderId="0" applyNumberFormat="0" applyBorder="0" applyAlignment="0" applyProtection="0"/>
    <xf numFmtId="0" fontId="100" fillId="53" borderId="0" applyNumberFormat="0" applyBorder="0" applyAlignment="0" applyProtection="0"/>
    <xf numFmtId="0" fontId="101" fillId="53" borderId="0" applyNumberFormat="0" applyBorder="0" applyAlignment="0" applyProtection="0"/>
    <xf numFmtId="0" fontId="100" fillId="53" borderId="0" applyNumberFormat="0" applyBorder="0" applyAlignment="0" applyProtection="0"/>
    <xf numFmtId="0" fontId="101" fillId="53" borderId="0" applyNumberFormat="0" applyBorder="0" applyAlignment="0" applyProtection="0"/>
    <xf numFmtId="0" fontId="100" fillId="53" borderId="0" applyNumberFormat="0" applyBorder="0" applyAlignment="0" applyProtection="0"/>
    <xf numFmtId="0" fontId="100" fillId="53" borderId="0" applyNumberFormat="0" applyBorder="0" applyAlignment="0" applyProtection="0"/>
    <xf numFmtId="0" fontId="101" fillId="53" borderId="0" applyNumberFormat="0" applyBorder="0" applyAlignment="0" applyProtection="0"/>
    <xf numFmtId="0" fontId="100" fillId="53" borderId="0" applyNumberFormat="0" applyBorder="0" applyAlignment="0" applyProtection="0"/>
    <xf numFmtId="0" fontId="101" fillId="53" borderId="0" applyNumberFormat="0" applyBorder="0" applyAlignment="0" applyProtection="0"/>
    <xf numFmtId="0" fontId="100" fillId="53" borderId="0" applyNumberFormat="0" applyBorder="0" applyAlignment="0" applyProtection="0"/>
    <xf numFmtId="0" fontId="100" fillId="53" borderId="0" applyNumberFormat="0" applyBorder="0" applyAlignment="0" applyProtection="0"/>
    <xf numFmtId="0" fontId="101" fillId="53" borderId="0" applyNumberFormat="0" applyBorder="0" applyAlignment="0" applyProtection="0"/>
    <xf numFmtId="0" fontId="100" fillId="48" borderId="0" applyNumberFormat="0" applyBorder="0" applyAlignment="0" applyProtection="0"/>
    <xf numFmtId="0" fontId="101" fillId="48" borderId="0" applyNumberFormat="0" applyBorder="0" applyAlignment="0" applyProtection="0"/>
    <xf numFmtId="0" fontId="100" fillId="48" borderId="0" applyNumberFormat="0" applyBorder="0" applyAlignment="0" applyProtection="0"/>
    <xf numFmtId="0" fontId="100" fillId="48" borderId="0" applyNumberFormat="0" applyBorder="0" applyAlignment="0" applyProtection="0"/>
    <xf numFmtId="0" fontId="101" fillId="48" borderId="0" applyNumberFormat="0" applyBorder="0" applyAlignment="0" applyProtection="0"/>
    <xf numFmtId="0" fontId="101" fillId="48" borderId="0" applyNumberFormat="0" applyBorder="0" applyAlignment="0" applyProtection="0"/>
    <xf numFmtId="0" fontId="101" fillId="48" borderId="0" applyNumberFormat="0" applyBorder="0" applyAlignment="0" applyProtection="0"/>
    <xf numFmtId="0" fontId="101" fillId="48" borderId="0" applyNumberFormat="0" applyBorder="0" applyAlignment="0" applyProtection="0"/>
    <xf numFmtId="0" fontId="101" fillId="48" borderId="0" applyNumberFormat="0" applyBorder="0" applyAlignment="0" applyProtection="0"/>
    <xf numFmtId="0" fontId="27" fillId="21" borderId="0" applyNumberFormat="0" applyBorder="0" applyAlignment="0" applyProtection="0"/>
    <xf numFmtId="0" fontId="101" fillId="48" borderId="0" applyNumberFormat="0" applyBorder="0" applyAlignment="0" applyProtection="0"/>
    <xf numFmtId="0" fontId="27" fillId="21" borderId="0" applyNumberFormat="0" applyBorder="0" applyAlignment="0" applyProtection="0"/>
    <xf numFmtId="0" fontId="101" fillId="48" borderId="0" applyNumberFormat="0" applyBorder="0" applyAlignment="0" applyProtection="0"/>
    <xf numFmtId="0" fontId="101" fillId="48" borderId="0" applyNumberFormat="0" applyBorder="0" applyAlignment="0" applyProtection="0"/>
    <xf numFmtId="0" fontId="101" fillId="48" borderId="0" applyNumberFormat="0" applyBorder="0" applyAlignment="0" applyProtection="0"/>
    <xf numFmtId="0" fontId="101" fillId="48" borderId="0" applyNumberFormat="0" applyBorder="0" applyAlignment="0" applyProtection="0"/>
    <xf numFmtId="0" fontId="100" fillId="48" borderId="0" applyNumberFormat="0" applyBorder="0" applyAlignment="0" applyProtection="0"/>
    <xf numFmtId="0" fontId="100" fillId="48" borderId="0" applyNumberFormat="0" applyBorder="0" applyAlignment="0" applyProtection="0"/>
    <xf numFmtId="0" fontId="101" fillId="48" borderId="0" applyNumberFormat="0" applyBorder="0" applyAlignment="0" applyProtection="0"/>
    <xf numFmtId="0" fontId="100" fillId="48" borderId="0" applyNumberFormat="0" applyBorder="0" applyAlignment="0" applyProtection="0"/>
    <xf numFmtId="0" fontId="100" fillId="48" borderId="0" applyNumberFormat="0" applyBorder="0" applyAlignment="0" applyProtection="0"/>
    <xf numFmtId="0" fontId="100" fillId="48" borderId="0" applyNumberFormat="0" applyBorder="0" applyAlignment="0" applyProtection="0"/>
    <xf numFmtId="0" fontId="101" fillId="48" borderId="0" applyNumberFormat="0" applyBorder="0" applyAlignment="0" applyProtection="0"/>
    <xf numFmtId="0" fontId="100" fillId="48" borderId="0" applyNumberFormat="0" applyBorder="0" applyAlignment="0" applyProtection="0"/>
    <xf numFmtId="0" fontId="100" fillId="48" borderId="0" applyNumberFormat="0" applyBorder="0" applyAlignment="0" applyProtection="0"/>
    <xf numFmtId="0" fontId="101" fillId="48" borderId="0" applyNumberFormat="0" applyBorder="0" applyAlignment="0" applyProtection="0"/>
    <xf numFmtId="0" fontId="100" fillId="48" borderId="0" applyNumberFormat="0" applyBorder="0" applyAlignment="0" applyProtection="0"/>
    <xf numFmtId="0" fontId="101" fillId="48" borderId="0" applyNumberFormat="0" applyBorder="0" applyAlignment="0" applyProtection="0"/>
    <xf numFmtId="0" fontId="101" fillId="48" borderId="0" applyNumberFormat="0" applyBorder="0" applyAlignment="0" applyProtection="0"/>
    <xf numFmtId="0" fontId="100" fillId="48" borderId="0" applyNumberFormat="0" applyBorder="0" applyAlignment="0" applyProtection="0"/>
    <xf numFmtId="0" fontId="101" fillId="48" borderId="0" applyNumberFormat="0" applyBorder="0" applyAlignment="0" applyProtection="0"/>
    <xf numFmtId="0" fontId="101" fillId="48" borderId="0" applyNumberFormat="0" applyBorder="0" applyAlignment="0" applyProtection="0"/>
    <xf numFmtId="0" fontId="100" fillId="48" borderId="0" applyNumberFormat="0" applyBorder="0" applyAlignment="0" applyProtection="0"/>
    <xf numFmtId="0" fontId="101" fillId="48" borderId="0" applyNumberFormat="0" applyBorder="0" applyAlignment="0" applyProtection="0"/>
    <xf numFmtId="0" fontId="100" fillId="48" borderId="0" applyNumberFormat="0" applyBorder="0" applyAlignment="0" applyProtection="0"/>
    <xf numFmtId="0" fontId="100" fillId="48" borderId="0" applyNumberFormat="0" applyBorder="0" applyAlignment="0" applyProtection="0"/>
    <xf numFmtId="0" fontId="101" fillId="48" borderId="0" applyNumberFormat="0" applyBorder="0" applyAlignment="0" applyProtection="0"/>
    <xf numFmtId="0" fontId="101" fillId="48" borderId="0" applyNumberFormat="0" applyBorder="0" applyAlignment="0" applyProtection="0"/>
    <xf numFmtId="0" fontId="101" fillId="48" borderId="0" applyNumberFormat="0" applyBorder="0" applyAlignment="0" applyProtection="0"/>
    <xf numFmtId="0" fontId="101" fillId="48" borderId="0" applyNumberFormat="0" applyBorder="0" applyAlignment="0" applyProtection="0"/>
    <xf numFmtId="0" fontId="101" fillId="48" borderId="0" applyNumberFormat="0" applyBorder="0" applyAlignment="0" applyProtection="0"/>
    <xf numFmtId="0" fontId="101" fillId="48" borderId="0" applyNumberFormat="0" applyBorder="0" applyAlignment="0" applyProtection="0"/>
    <xf numFmtId="0" fontId="100" fillId="48" borderId="0" applyNumberFormat="0" applyBorder="0" applyAlignment="0" applyProtection="0"/>
    <xf numFmtId="0" fontId="101" fillId="48" borderId="0" applyNumberFormat="0" applyBorder="0" applyAlignment="0" applyProtection="0"/>
    <xf numFmtId="0" fontId="100" fillId="48" borderId="0" applyNumberFormat="0" applyBorder="0" applyAlignment="0" applyProtection="0"/>
    <xf numFmtId="0" fontId="100" fillId="48" borderId="0" applyNumberFormat="0" applyBorder="0" applyAlignment="0" applyProtection="0"/>
    <xf numFmtId="0" fontId="101" fillId="48" borderId="0" applyNumberFormat="0" applyBorder="0" applyAlignment="0" applyProtection="0"/>
    <xf numFmtId="0" fontId="101" fillId="48" borderId="0" applyNumberFormat="0" applyBorder="0" applyAlignment="0" applyProtection="0"/>
    <xf numFmtId="0" fontId="101" fillId="48" borderId="0" applyNumberFormat="0" applyBorder="0" applyAlignment="0" applyProtection="0"/>
    <xf numFmtId="0" fontId="101" fillId="48" borderId="0" applyNumberFormat="0" applyBorder="0" applyAlignment="0" applyProtection="0"/>
    <xf numFmtId="0" fontId="101" fillId="48" borderId="0" applyNumberFormat="0" applyBorder="0" applyAlignment="0" applyProtection="0"/>
    <xf numFmtId="0" fontId="101" fillId="48" borderId="0" applyNumberFormat="0" applyBorder="0" applyAlignment="0" applyProtection="0"/>
    <xf numFmtId="0" fontId="101" fillId="48" borderId="0" applyNumberFormat="0" applyBorder="0" applyAlignment="0" applyProtection="0"/>
    <xf numFmtId="0" fontId="101" fillId="48" borderId="0" applyNumberFormat="0" applyBorder="0" applyAlignment="0" applyProtection="0"/>
    <xf numFmtId="0" fontId="101" fillId="48" borderId="0" applyNumberFormat="0" applyBorder="0" applyAlignment="0" applyProtection="0"/>
    <xf numFmtId="0" fontId="101" fillId="48" borderId="0" applyNumberFormat="0" applyBorder="0" applyAlignment="0" applyProtection="0"/>
    <xf numFmtId="0" fontId="101" fillId="48" borderId="0" applyNumberFormat="0" applyBorder="0" applyAlignment="0" applyProtection="0"/>
    <xf numFmtId="0" fontId="100" fillId="48" borderId="0" applyNumberFormat="0" applyBorder="0" applyAlignment="0" applyProtection="0"/>
    <xf numFmtId="0" fontId="101" fillId="48" borderId="0" applyNumberFormat="0" applyBorder="0" applyAlignment="0" applyProtection="0"/>
    <xf numFmtId="0" fontId="100" fillId="48" borderId="0" applyNumberFormat="0" applyBorder="0" applyAlignment="0" applyProtection="0"/>
    <xf numFmtId="0" fontId="100" fillId="48" borderId="0" applyNumberFormat="0" applyBorder="0" applyAlignment="0" applyProtection="0"/>
    <xf numFmtId="0" fontId="101" fillId="48" borderId="0" applyNumberFormat="0" applyBorder="0" applyAlignment="0" applyProtection="0"/>
    <xf numFmtId="0" fontId="101" fillId="48" borderId="0" applyNumberFormat="0" applyBorder="0" applyAlignment="0" applyProtection="0"/>
    <xf numFmtId="0" fontId="101" fillId="48" borderId="0" applyNumberFormat="0" applyBorder="0" applyAlignment="0" applyProtection="0"/>
    <xf numFmtId="0" fontId="101" fillId="48" borderId="0" applyNumberFormat="0" applyBorder="0" applyAlignment="0" applyProtection="0"/>
    <xf numFmtId="0" fontId="101" fillId="48" borderId="0" applyNumberFormat="0" applyBorder="0" applyAlignment="0" applyProtection="0"/>
    <xf numFmtId="0" fontId="101" fillId="48" borderId="0" applyNumberFormat="0" applyBorder="0" applyAlignment="0" applyProtection="0"/>
    <xf numFmtId="0" fontId="101" fillId="48" borderId="0" applyNumberFormat="0" applyBorder="0" applyAlignment="0" applyProtection="0"/>
    <xf numFmtId="0" fontId="101" fillId="48" borderId="0" applyNumberFormat="0" applyBorder="0" applyAlignment="0" applyProtection="0"/>
    <xf numFmtId="0" fontId="101" fillId="48" borderId="0" applyNumberFormat="0" applyBorder="0" applyAlignment="0" applyProtection="0"/>
    <xf numFmtId="0" fontId="101" fillId="48" borderId="0" applyNumberFormat="0" applyBorder="0" applyAlignment="0" applyProtection="0"/>
    <xf numFmtId="0" fontId="101" fillId="48" borderId="0" applyNumberFormat="0" applyBorder="0" applyAlignment="0" applyProtection="0"/>
    <xf numFmtId="0" fontId="100" fillId="48" borderId="0" applyNumberFormat="0" applyBorder="0" applyAlignment="0" applyProtection="0"/>
    <xf numFmtId="0" fontId="101" fillId="48" borderId="0" applyNumberFormat="0" applyBorder="0" applyAlignment="0" applyProtection="0"/>
    <xf numFmtId="0" fontId="100" fillId="48" borderId="0" applyNumberFormat="0" applyBorder="0" applyAlignment="0" applyProtection="0"/>
    <xf numFmtId="0" fontId="100" fillId="48" borderId="0" applyNumberFormat="0" applyBorder="0" applyAlignment="0" applyProtection="0"/>
    <xf numFmtId="0" fontId="101" fillId="48" borderId="0" applyNumberFormat="0" applyBorder="0" applyAlignment="0" applyProtection="0"/>
    <xf numFmtId="0" fontId="100" fillId="48" borderId="0" applyNumberFormat="0" applyBorder="0" applyAlignment="0" applyProtection="0"/>
    <xf numFmtId="0" fontId="100" fillId="48" borderId="0" applyNumberFormat="0" applyBorder="0" applyAlignment="0" applyProtection="0"/>
    <xf numFmtId="0" fontId="101" fillId="48" borderId="0" applyNumberFormat="0" applyBorder="0" applyAlignment="0" applyProtection="0"/>
    <xf numFmtId="0" fontId="100" fillId="48" borderId="0" applyNumberFormat="0" applyBorder="0" applyAlignment="0" applyProtection="0"/>
    <xf numFmtId="0" fontId="100" fillId="48" borderId="0" applyNumberFormat="0" applyBorder="0" applyAlignment="0" applyProtection="0"/>
    <xf numFmtId="0" fontId="101" fillId="48" borderId="0" applyNumberFormat="0" applyBorder="0" applyAlignment="0" applyProtection="0"/>
    <xf numFmtId="0" fontId="100" fillId="48" borderId="0" applyNumberFormat="0" applyBorder="0" applyAlignment="0" applyProtection="0"/>
    <xf numFmtId="0" fontId="101" fillId="48" borderId="0" applyNumberFormat="0" applyBorder="0" applyAlignment="0" applyProtection="0"/>
    <xf numFmtId="0" fontId="100" fillId="48" borderId="0" applyNumberFormat="0" applyBorder="0" applyAlignment="0" applyProtection="0"/>
    <xf numFmtId="0" fontId="100" fillId="48" borderId="0" applyNumberFormat="0" applyBorder="0" applyAlignment="0" applyProtection="0"/>
    <xf numFmtId="0" fontId="101" fillId="48" borderId="0" applyNumberFormat="0" applyBorder="0" applyAlignment="0" applyProtection="0"/>
    <xf numFmtId="0" fontId="100" fillId="48" borderId="0" applyNumberFormat="0" applyBorder="0" applyAlignment="0" applyProtection="0"/>
    <xf numFmtId="0" fontId="101" fillId="48" borderId="0" applyNumberFormat="0" applyBorder="0" applyAlignment="0" applyProtection="0"/>
    <xf numFmtId="0" fontId="100" fillId="48" borderId="0" applyNumberFormat="0" applyBorder="0" applyAlignment="0" applyProtection="0"/>
    <xf numFmtId="0" fontId="100" fillId="48" borderId="0" applyNumberFormat="0" applyBorder="0" applyAlignment="0" applyProtection="0"/>
    <xf numFmtId="0" fontId="101" fillId="48" borderId="0" applyNumberFormat="0" applyBorder="0" applyAlignment="0" applyProtection="0"/>
    <xf numFmtId="0" fontId="100" fillId="48" borderId="0" applyNumberFormat="0" applyBorder="0" applyAlignment="0" applyProtection="0"/>
    <xf numFmtId="0" fontId="101" fillId="48" borderId="0" applyNumberFormat="0" applyBorder="0" applyAlignment="0" applyProtection="0"/>
    <xf numFmtId="0" fontId="100" fillId="48" borderId="0" applyNumberFormat="0" applyBorder="0" applyAlignment="0" applyProtection="0"/>
    <xf numFmtId="0" fontId="100" fillId="48" borderId="0" applyNumberFormat="0" applyBorder="0" applyAlignment="0" applyProtection="0"/>
    <xf numFmtId="0" fontId="101" fillId="48" borderId="0" applyNumberFormat="0" applyBorder="0" applyAlignment="0" applyProtection="0"/>
    <xf numFmtId="0" fontId="100" fillId="49" borderId="0" applyNumberFormat="0" applyBorder="0" applyAlignment="0" applyProtection="0"/>
    <xf numFmtId="0" fontId="101" fillId="49" borderId="0" applyNumberFormat="0" applyBorder="0" applyAlignment="0" applyProtection="0"/>
    <xf numFmtId="0" fontId="100" fillId="49" borderId="0" applyNumberFormat="0" applyBorder="0" applyAlignment="0" applyProtection="0"/>
    <xf numFmtId="0" fontId="100" fillId="49" borderId="0" applyNumberFormat="0" applyBorder="0" applyAlignment="0" applyProtection="0"/>
    <xf numFmtId="0" fontId="101" fillId="49" borderId="0" applyNumberFormat="0" applyBorder="0" applyAlignment="0" applyProtection="0"/>
    <xf numFmtId="0" fontId="101" fillId="49" borderId="0" applyNumberFormat="0" applyBorder="0" applyAlignment="0" applyProtection="0"/>
    <xf numFmtId="0" fontId="101" fillId="49" borderId="0" applyNumberFormat="0" applyBorder="0" applyAlignment="0" applyProtection="0"/>
    <xf numFmtId="0" fontId="101" fillId="49" borderId="0" applyNumberFormat="0" applyBorder="0" applyAlignment="0" applyProtection="0"/>
    <xf numFmtId="0" fontId="101" fillId="49" borderId="0" applyNumberFormat="0" applyBorder="0" applyAlignment="0" applyProtection="0"/>
    <xf numFmtId="0" fontId="27" fillId="25" borderId="0" applyNumberFormat="0" applyBorder="0" applyAlignment="0" applyProtection="0"/>
    <xf numFmtId="0" fontId="101" fillId="49" borderId="0" applyNumberFormat="0" applyBorder="0" applyAlignment="0" applyProtection="0"/>
    <xf numFmtId="0" fontId="27" fillId="25" borderId="0" applyNumberFormat="0" applyBorder="0" applyAlignment="0" applyProtection="0"/>
    <xf numFmtId="0" fontId="101" fillId="49" borderId="0" applyNumberFormat="0" applyBorder="0" applyAlignment="0" applyProtection="0"/>
    <xf numFmtId="0" fontId="101" fillId="49" borderId="0" applyNumberFormat="0" applyBorder="0" applyAlignment="0" applyProtection="0"/>
    <xf numFmtId="0" fontId="101" fillId="49" borderId="0" applyNumberFormat="0" applyBorder="0" applyAlignment="0" applyProtection="0"/>
    <xf numFmtId="0" fontId="101" fillId="49" borderId="0" applyNumberFormat="0" applyBorder="0" applyAlignment="0" applyProtection="0"/>
    <xf numFmtId="0" fontId="100" fillId="49" borderId="0" applyNumberFormat="0" applyBorder="0" applyAlignment="0" applyProtection="0"/>
    <xf numFmtId="0" fontId="100" fillId="49" borderId="0" applyNumberFormat="0" applyBorder="0" applyAlignment="0" applyProtection="0"/>
    <xf numFmtId="0" fontId="101" fillId="49" borderId="0" applyNumberFormat="0" applyBorder="0" applyAlignment="0" applyProtection="0"/>
    <xf numFmtId="0" fontId="100" fillId="49" borderId="0" applyNumberFormat="0" applyBorder="0" applyAlignment="0" applyProtection="0"/>
    <xf numFmtId="0" fontId="100" fillId="49" borderId="0" applyNumberFormat="0" applyBorder="0" applyAlignment="0" applyProtection="0"/>
    <xf numFmtId="0" fontId="100" fillId="49" borderId="0" applyNumberFormat="0" applyBorder="0" applyAlignment="0" applyProtection="0"/>
    <xf numFmtId="0" fontId="101" fillId="49" borderId="0" applyNumberFormat="0" applyBorder="0" applyAlignment="0" applyProtection="0"/>
    <xf numFmtId="0" fontId="100" fillId="49" borderId="0" applyNumberFormat="0" applyBorder="0" applyAlignment="0" applyProtection="0"/>
    <xf numFmtId="0" fontId="100" fillId="49" borderId="0" applyNumberFormat="0" applyBorder="0" applyAlignment="0" applyProtection="0"/>
    <xf numFmtId="0" fontId="101" fillId="49" borderId="0" applyNumberFormat="0" applyBorder="0" applyAlignment="0" applyProtection="0"/>
    <xf numFmtId="0" fontId="100" fillId="49" borderId="0" applyNumberFormat="0" applyBorder="0" applyAlignment="0" applyProtection="0"/>
    <xf numFmtId="0" fontId="101" fillId="49" borderId="0" applyNumberFormat="0" applyBorder="0" applyAlignment="0" applyProtection="0"/>
    <xf numFmtId="0" fontId="101" fillId="49" borderId="0" applyNumberFormat="0" applyBorder="0" applyAlignment="0" applyProtection="0"/>
    <xf numFmtId="0" fontId="100" fillId="49" borderId="0" applyNumberFormat="0" applyBorder="0" applyAlignment="0" applyProtection="0"/>
    <xf numFmtId="0" fontId="101" fillId="49" borderId="0" applyNumberFormat="0" applyBorder="0" applyAlignment="0" applyProtection="0"/>
    <xf numFmtId="0" fontId="101" fillId="49" borderId="0" applyNumberFormat="0" applyBorder="0" applyAlignment="0" applyProtection="0"/>
    <xf numFmtId="0" fontId="100" fillId="49" borderId="0" applyNumberFormat="0" applyBorder="0" applyAlignment="0" applyProtection="0"/>
    <xf numFmtId="0" fontId="101" fillId="49" borderId="0" applyNumberFormat="0" applyBorder="0" applyAlignment="0" applyProtection="0"/>
    <xf numFmtId="0" fontId="100" fillId="49" borderId="0" applyNumberFormat="0" applyBorder="0" applyAlignment="0" applyProtection="0"/>
    <xf numFmtId="0" fontId="100" fillId="49" borderId="0" applyNumberFormat="0" applyBorder="0" applyAlignment="0" applyProtection="0"/>
    <xf numFmtId="0" fontId="101" fillId="49" borderId="0" applyNumberFormat="0" applyBorder="0" applyAlignment="0" applyProtection="0"/>
    <xf numFmtId="0" fontId="101" fillId="49" borderId="0" applyNumberFormat="0" applyBorder="0" applyAlignment="0" applyProtection="0"/>
    <xf numFmtId="0" fontId="101" fillId="49" borderId="0" applyNumberFormat="0" applyBorder="0" applyAlignment="0" applyProtection="0"/>
    <xf numFmtId="0" fontId="101" fillId="49" borderId="0" applyNumberFormat="0" applyBorder="0" applyAlignment="0" applyProtection="0"/>
    <xf numFmtId="0" fontId="101" fillId="49" borderId="0" applyNumberFormat="0" applyBorder="0" applyAlignment="0" applyProtection="0"/>
    <xf numFmtId="0" fontId="101" fillId="49" borderId="0" applyNumberFormat="0" applyBorder="0" applyAlignment="0" applyProtection="0"/>
    <xf numFmtId="0" fontId="100" fillId="49" borderId="0" applyNumberFormat="0" applyBorder="0" applyAlignment="0" applyProtection="0"/>
    <xf numFmtId="0" fontId="101" fillId="49" borderId="0" applyNumberFormat="0" applyBorder="0" applyAlignment="0" applyProtection="0"/>
    <xf numFmtId="0" fontId="100" fillId="49" borderId="0" applyNumberFormat="0" applyBorder="0" applyAlignment="0" applyProtection="0"/>
    <xf numFmtId="0" fontId="100" fillId="49" borderId="0" applyNumberFormat="0" applyBorder="0" applyAlignment="0" applyProtection="0"/>
    <xf numFmtId="0" fontId="101" fillId="49" borderId="0" applyNumberFormat="0" applyBorder="0" applyAlignment="0" applyProtection="0"/>
    <xf numFmtId="0" fontId="101" fillId="49" borderId="0" applyNumberFormat="0" applyBorder="0" applyAlignment="0" applyProtection="0"/>
    <xf numFmtId="0" fontId="101" fillId="49" borderId="0" applyNumberFormat="0" applyBorder="0" applyAlignment="0" applyProtection="0"/>
    <xf numFmtId="0" fontId="101" fillId="49" borderId="0" applyNumberFormat="0" applyBorder="0" applyAlignment="0" applyProtection="0"/>
    <xf numFmtId="0" fontId="101" fillId="49" borderId="0" applyNumberFormat="0" applyBorder="0" applyAlignment="0" applyProtection="0"/>
    <xf numFmtId="0" fontId="101" fillId="49" borderId="0" applyNumberFormat="0" applyBorder="0" applyAlignment="0" applyProtection="0"/>
    <xf numFmtId="0" fontId="101" fillId="49" borderId="0" applyNumberFormat="0" applyBorder="0" applyAlignment="0" applyProtection="0"/>
    <xf numFmtId="0" fontId="101" fillId="49" borderId="0" applyNumberFormat="0" applyBorder="0" applyAlignment="0" applyProtection="0"/>
    <xf numFmtId="0" fontId="101" fillId="49" borderId="0" applyNumberFormat="0" applyBorder="0" applyAlignment="0" applyProtection="0"/>
    <xf numFmtId="0" fontId="101" fillId="49" borderId="0" applyNumberFormat="0" applyBorder="0" applyAlignment="0" applyProtection="0"/>
    <xf numFmtId="0" fontId="101" fillId="49" borderId="0" applyNumberFormat="0" applyBorder="0" applyAlignment="0" applyProtection="0"/>
    <xf numFmtId="0" fontId="100" fillId="49" borderId="0" applyNumberFormat="0" applyBorder="0" applyAlignment="0" applyProtection="0"/>
    <xf numFmtId="0" fontId="101" fillId="49" borderId="0" applyNumberFormat="0" applyBorder="0" applyAlignment="0" applyProtection="0"/>
    <xf numFmtId="0" fontId="100" fillId="49" borderId="0" applyNumberFormat="0" applyBorder="0" applyAlignment="0" applyProtection="0"/>
    <xf numFmtId="0" fontId="100" fillId="49" borderId="0" applyNumberFormat="0" applyBorder="0" applyAlignment="0" applyProtection="0"/>
    <xf numFmtId="0" fontId="101" fillId="49" borderId="0" applyNumberFormat="0" applyBorder="0" applyAlignment="0" applyProtection="0"/>
    <xf numFmtId="0" fontId="101" fillId="49" borderId="0" applyNumberFormat="0" applyBorder="0" applyAlignment="0" applyProtection="0"/>
    <xf numFmtId="0" fontId="101" fillId="49" borderId="0" applyNumberFormat="0" applyBorder="0" applyAlignment="0" applyProtection="0"/>
    <xf numFmtId="0" fontId="101" fillId="49" borderId="0" applyNumberFormat="0" applyBorder="0" applyAlignment="0" applyProtection="0"/>
    <xf numFmtId="0" fontId="101" fillId="49" borderId="0" applyNumberFormat="0" applyBorder="0" applyAlignment="0" applyProtection="0"/>
    <xf numFmtId="0" fontId="101" fillId="49" borderId="0" applyNumberFormat="0" applyBorder="0" applyAlignment="0" applyProtection="0"/>
    <xf numFmtId="0" fontId="101" fillId="49" borderId="0" applyNumberFormat="0" applyBorder="0" applyAlignment="0" applyProtection="0"/>
    <xf numFmtId="0" fontId="101" fillId="49" borderId="0" applyNumberFormat="0" applyBorder="0" applyAlignment="0" applyProtection="0"/>
    <xf numFmtId="0" fontId="101" fillId="49" borderId="0" applyNumberFormat="0" applyBorder="0" applyAlignment="0" applyProtection="0"/>
    <xf numFmtId="0" fontId="101" fillId="49" borderId="0" applyNumberFormat="0" applyBorder="0" applyAlignment="0" applyProtection="0"/>
    <xf numFmtId="0" fontId="101" fillId="49" borderId="0" applyNumberFormat="0" applyBorder="0" applyAlignment="0" applyProtection="0"/>
    <xf numFmtId="0" fontId="100" fillId="49" borderId="0" applyNumberFormat="0" applyBorder="0" applyAlignment="0" applyProtection="0"/>
    <xf numFmtId="0" fontId="101" fillId="49" borderId="0" applyNumberFormat="0" applyBorder="0" applyAlignment="0" applyProtection="0"/>
    <xf numFmtId="0" fontId="100" fillId="49" borderId="0" applyNumberFormat="0" applyBorder="0" applyAlignment="0" applyProtection="0"/>
    <xf numFmtId="0" fontId="100" fillId="49" borderId="0" applyNumberFormat="0" applyBorder="0" applyAlignment="0" applyProtection="0"/>
    <xf numFmtId="0" fontId="101" fillId="49" borderId="0" applyNumberFormat="0" applyBorder="0" applyAlignment="0" applyProtection="0"/>
    <xf numFmtId="0" fontId="100" fillId="49" borderId="0" applyNumberFormat="0" applyBorder="0" applyAlignment="0" applyProtection="0"/>
    <xf numFmtId="0" fontId="100" fillId="49" borderId="0" applyNumberFormat="0" applyBorder="0" applyAlignment="0" applyProtection="0"/>
    <xf numFmtId="0" fontId="101" fillId="49" borderId="0" applyNumberFormat="0" applyBorder="0" applyAlignment="0" applyProtection="0"/>
    <xf numFmtId="0" fontId="100" fillId="49" borderId="0" applyNumberFormat="0" applyBorder="0" applyAlignment="0" applyProtection="0"/>
    <xf numFmtId="0" fontId="100" fillId="49" borderId="0" applyNumberFormat="0" applyBorder="0" applyAlignment="0" applyProtection="0"/>
    <xf numFmtId="0" fontId="101" fillId="49" borderId="0" applyNumberFormat="0" applyBorder="0" applyAlignment="0" applyProtection="0"/>
    <xf numFmtId="0" fontId="100" fillId="49" borderId="0" applyNumberFormat="0" applyBorder="0" applyAlignment="0" applyProtection="0"/>
    <xf numFmtId="0" fontId="101" fillId="49" borderId="0" applyNumberFormat="0" applyBorder="0" applyAlignment="0" applyProtection="0"/>
    <xf numFmtId="0" fontId="100" fillId="49" borderId="0" applyNumberFormat="0" applyBorder="0" applyAlignment="0" applyProtection="0"/>
    <xf numFmtId="0" fontId="100" fillId="49" borderId="0" applyNumberFormat="0" applyBorder="0" applyAlignment="0" applyProtection="0"/>
    <xf numFmtId="0" fontId="101" fillId="49" borderId="0" applyNumberFormat="0" applyBorder="0" applyAlignment="0" applyProtection="0"/>
    <xf numFmtId="0" fontId="100" fillId="49" borderId="0" applyNumberFormat="0" applyBorder="0" applyAlignment="0" applyProtection="0"/>
    <xf numFmtId="0" fontId="101" fillId="49" borderId="0" applyNumberFormat="0" applyBorder="0" applyAlignment="0" applyProtection="0"/>
    <xf numFmtId="0" fontId="100" fillId="49" borderId="0" applyNumberFormat="0" applyBorder="0" applyAlignment="0" applyProtection="0"/>
    <xf numFmtId="0" fontId="100" fillId="49" borderId="0" applyNumberFormat="0" applyBorder="0" applyAlignment="0" applyProtection="0"/>
    <xf numFmtId="0" fontId="101" fillId="49" borderId="0" applyNumberFormat="0" applyBorder="0" applyAlignment="0" applyProtection="0"/>
    <xf numFmtId="0" fontId="100" fillId="49" borderId="0" applyNumberFormat="0" applyBorder="0" applyAlignment="0" applyProtection="0"/>
    <xf numFmtId="0" fontId="101" fillId="49" borderId="0" applyNumberFormat="0" applyBorder="0" applyAlignment="0" applyProtection="0"/>
    <xf numFmtId="0" fontId="100" fillId="49" borderId="0" applyNumberFormat="0" applyBorder="0" applyAlignment="0" applyProtection="0"/>
    <xf numFmtId="0" fontId="100" fillId="49" borderId="0" applyNumberFormat="0" applyBorder="0" applyAlignment="0" applyProtection="0"/>
    <xf numFmtId="0" fontId="101" fillId="49" borderId="0" applyNumberFormat="0" applyBorder="0" applyAlignment="0" applyProtection="0"/>
    <xf numFmtId="0" fontId="100" fillId="54" borderId="0" applyNumberFormat="0" applyBorder="0" applyAlignment="0" applyProtection="0"/>
    <xf numFmtId="0" fontId="101" fillId="54" borderId="0" applyNumberFormat="0" applyBorder="0" applyAlignment="0" applyProtection="0"/>
    <xf numFmtId="0" fontId="100" fillId="54" borderId="0" applyNumberFormat="0" applyBorder="0" applyAlignment="0" applyProtection="0"/>
    <xf numFmtId="0" fontId="100" fillId="54" borderId="0" applyNumberFormat="0" applyBorder="0" applyAlignment="0" applyProtection="0"/>
    <xf numFmtId="0" fontId="101" fillId="54" borderId="0" applyNumberFormat="0" applyBorder="0" applyAlignment="0" applyProtection="0"/>
    <xf numFmtId="0" fontId="101" fillId="54" borderId="0" applyNumberFormat="0" applyBorder="0" applyAlignment="0" applyProtection="0"/>
    <xf numFmtId="0" fontId="101" fillId="54" borderId="0" applyNumberFormat="0" applyBorder="0" applyAlignment="0" applyProtection="0"/>
    <xf numFmtId="0" fontId="101" fillId="54" borderId="0" applyNumberFormat="0" applyBorder="0" applyAlignment="0" applyProtection="0"/>
    <xf numFmtId="0" fontId="101" fillId="54" borderId="0" applyNumberFormat="0" applyBorder="0" applyAlignment="0" applyProtection="0"/>
    <xf numFmtId="0" fontId="27" fillId="29" borderId="0" applyNumberFormat="0" applyBorder="0" applyAlignment="0" applyProtection="0"/>
    <xf numFmtId="0" fontId="101" fillId="54" borderId="0" applyNumberFormat="0" applyBorder="0" applyAlignment="0" applyProtection="0"/>
    <xf numFmtId="0" fontId="27" fillId="29" borderId="0" applyNumberFormat="0" applyBorder="0" applyAlignment="0" applyProtection="0"/>
    <xf numFmtId="0" fontId="101" fillId="54" borderId="0" applyNumberFormat="0" applyBorder="0" applyAlignment="0" applyProtection="0"/>
    <xf numFmtId="0" fontId="101" fillId="54" borderId="0" applyNumberFormat="0" applyBorder="0" applyAlignment="0" applyProtection="0"/>
    <xf numFmtId="0" fontId="101" fillId="54" borderId="0" applyNumberFormat="0" applyBorder="0" applyAlignment="0" applyProtection="0"/>
    <xf numFmtId="0" fontId="101" fillId="54" borderId="0" applyNumberFormat="0" applyBorder="0" applyAlignment="0" applyProtection="0"/>
    <xf numFmtId="0" fontId="100" fillId="54" borderId="0" applyNumberFormat="0" applyBorder="0" applyAlignment="0" applyProtection="0"/>
    <xf numFmtId="0" fontId="100" fillId="54" borderId="0" applyNumberFormat="0" applyBorder="0" applyAlignment="0" applyProtection="0"/>
    <xf numFmtId="0" fontId="101" fillId="54" borderId="0" applyNumberFormat="0" applyBorder="0" applyAlignment="0" applyProtection="0"/>
    <xf numFmtId="0" fontId="100" fillId="54" borderId="0" applyNumberFormat="0" applyBorder="0" applyAlignment="0" applyProtection="0"/>
    <xf numFmtId="0" fontId="100" fillId="54" borderId="0" applyNumberFormat="0" applyBorder="0" applyAlignment="0" applyProtection="0"/>
    <xf numFmtId="0" fontId="100" fillId="54" borderId="0" applyNumberFormat="0" applyBorder="0" applyAlignment="0" applyProtection="0"/>
    <xf numFmtId="0" fontId="101" fillId="54" borderId="0" applyNumberFormat="0" applyBorder="0" applyAlignment="0" applyProtection="0"/>
    <xf numFmtId="0" fontId="100" fillId="54" borderId="0" applyNumberFormat="0" applyBorder="0" applyAlignment="0" applyProtection="0"/>
    <xf numFmtId="0" fontId="100" fillId="54" borderId="0" applyNumberFormat="0" applyBorder="0" applyAlignment="0" applyProtection="0"/>
    <xf numFmtId="0" fontId="101" fillId="54" borderId="0" applyNumberFormat="0" applyBorder="0" applyAlignment="0" applyProtection="0"/>
    <xf numFmtId="0" fontId="100" fillId="54" borderId="0" applyNumberFormat="0" applyBorder="0" applyAlignment="0" applyProtection="0"/>
    <xf numFmtId="0" fontId="101" fillId="54" borderId="0" applyNumberFormat="0" applyBorder="0" applyAlignment="0" applyProtection="0"/>
    <xf numFmtId="0" fontId="101" fillId="54" borderId="0" applyNumberFormat="0" applyBorder="0" applyAlignment="0" applyProtection="0"/>
    <xf numFmtId="0" fontId="100" fillId="54" borderId="0" applyNumberFormat="0" applyBorder="0" applyAlignment="0" applyProtection="0"/>
    <xf numFmtId="0" fontId="101" fillId="54" borderId="0" applyNumberFormat="0" applyBorder="0" applyAlignment="0" applyProtection="0"/>
    <xf numFmtId="0" fontId="101" fillId="54" borderId="0" applyNumberFormat="0" applyBorder="0" applyAlignment="0" applyProtection="0"/>
    <xf numFmtId="0" fontId="100" fillId="54" borderId="0" applyNumberFormat="0" applyBorder="0" applyAlignment="0" applyProtection="0"/>
    <xf numFmtId="0" fontId="101" fillId="54" borderId="0" applyNumberFormat="0" applyBorder="0" applyAlignment="0" applyProtection="0"/>
    <xf numFmtId="0" fontId="100" fillId="54" borderId="0" applyNumberFormat="0" applyBorder="0" applyAlignment="0" applyProtection="0"/>
    <xf numFmtId="0" fontId="100" fillId="54" borderId="0" applyNumberFormat="0" applyBorder="0" applyAlignment="0" applyProtection="0"/>
    <xf numFmtId="0" fontId="101" fillId="54" borderId="0" applyNumberFormat="0" applyBorder="0" applyAlignment="0" applyProtection="0"/>
    <xf numFmtId="0" fontId="101" fillId="54" borderId="0" applyNumberFormat="0" applyBorder="0" applyAlignment="0" applyProtection="0"/>
    <xf numFmtId="0" fontId="101" fillId="54" borderId="0" applyNumberFormat="0" applyBorder="0" applyAlignment="0" applyProtection="0"/>
    <xf numFmtId="0" fontId="101" fillId="54" borderId="0" applyNumberFormat="0" applyBorder="0" applyAlignment="0" applyProtection="0"/>
    <xf numFmtId="0" fontId="101" fillId="54" borderId="0" applyNumberFormat="0" applyBorder="0" applyAlignment="0" applyProtection="0"/>
    <xf numFmtId="0" fontId="101" fillId="54" borderId="0" applyNumberFormat="0" applyBorder="0" applyAlignment="0" applyProtection="0"/>
    <xf numFmtId="0" fontId="100" fillId="54" borderId="0" applyNumberFormat="0" applyBorder="0" applyAlignment="0" applyProtection="0"/>
    <xf numFmtId="0" fontId="101" fillId="54" borderId="0" applyNumberFormat="0" applyBorder="0" applyAlignment="0" applyProtection="0"/>
    <xf numFmtId="0" fontId="100" fillId="54" borderId="0" applyNumberFormat="0" applyBorder="0" applyAlignment="0" applyProtection="0"/>
    <xf numFmtId="0" fontId="100" fillId="54" borderId="0" applyNumberFormat="0" applyBorder="0" applyAlignment="0" applyProtection="0"/>
    <xf numFmtId="0" fontId="101" fillId="54" borderId="0" applyNumberFormat="0" applyBorder="0" applyAlignment="0" applyProtection="0"/>
    <xf numFmtId="0" fontId="101" fillId="54" borderId="0" applyNumberFormat="0" applyBorder="0" applyAlignment="0" applyProtection="0"/>
    <xf numFmtId="0" fontId="101" fillId="54" borderId="0" applyNumberFormat="0" applyBorder="0" applyAlignment="0" applyProtection="0"/>
    <xf numFmtId="0" fontId="101" fillId="54" borderId="0" applyNumberFormat="0" applyBorder="0" applyAlignment="0" applyProtection="0"/>
    <xf numFmtId="0" fontId="101" fillId="54" borderId="0" applyNumberFormat="0" applyBorder="0" applyAlignment="0" applyProtection="0"/>
    <xf numFmtId="0" fontId="101" fillId="54" borderId="0" applyNumberFormat="0" applyBorder="0" applyAlignment="0" applyProtection="0"/>
    <xf numFmtId="0" fontId="101" fillId="54" borderId="0" applyNumberFormat="0" applyBorder="0" applyAlignment="0" applyProtection="0"/>
    <xf numFmtId="0" fontId="101" fillId="54" borderId="0" applyNumberFormat="0" applyBorder="0" applyAlignment="0" applyProtection="0"/>
    <xf numFmtId="0" fontId="101" fillId="54" borderId="0" applyNumberFormat="0" applyBorder="0" applyAlignment="0" applyProtection="0"/>
    <xf numFmtId="0" fontId="101" fillId="54" borderId="0" applyNumberFormat="0" applyBorder="0" applyAlignment="0" applyProtection="0"/>
    <xf numFmtId="0" fontId="101" fillId="54" borderId="0" applyNumberFormat="0" applyBorder="0" applyAlignment="0" applyProtection="0"/>
    <xf numFmtId="0" fontId="100" fillId="54" borderId="0" applyNumberFormat="0" applyBorder="0" applyAlignment="0" applyProtection="0"/>
    <xf numFmtId="0" fontId="101" fillId="54" borderId="0" applyNumberFormat="0" applyBorder="0" applyAlignment="0" applyProtection="0"/>
    <xf numFmtId="0" fontId="100" fillId="54" borderId="0" applyNumberFormat="0" applyBorder="0" applyAlignment="0" applyProtection="0"/>
    <xf numFmtId="0" fontId="100" fillId="54" borderId="0" applyNumberFormat="0" applyBorder="0" applyAlignment="0" applyProtection="0"/>
    <xf numFmtId="0" fontId="101" fillId="54" borderId="0" applyNumberFormat="0" applyBorder="0" applyAlignment="0" applyProtection="0"/>
    <xf numFmtId="0" fontId="101" fillId="54" borderId="0" applyNumberFormat="0" applyBorder="0" applyAlignment="0" applyProtection="0"/>
    <xf numFmtId="0" fontId="101" fillId="54" borderId="0" applyNumberFormat="0" applyBorder="0" applyAlignment="0" applyProtection="0"/>
    <xf numFmtId="0" fontId="101" fillId="54" borderId="0" applyNumberFormat="0" applyBorder="0" applyAlignment="0" applyProtection="0"/>
    <xf numFmtId="0" fontId="101" fillId="54" borderId="0" applyNumberFormat="0" applyBorder="0" applyAlignment="0" applyProtection="0"/>
    <xf numFmtId="0" fontId="101" fillId="54" borderId="0" applyNumberFormat="0" applyBorder="0" applyAlignment="0" applyProtection="0"/>
    <xf numFmtId="0" fontId="101" fillId="54" borderId="0" applyNumberFormat="0" applyBorder="0" applyAlignment="0" applyProtection="0"/>
    <xf numFmtId="0" fontId="101" fillId="54" borderId="0" applyNumberFormat="0" applyBorder="0" applyAlignment="0" applyProtection="0"/>
    <xf numFmtId="0" fontId="101" fillId="54" borderId="0" applyNumberFormat="0" applyBorder="0" applyAlignment="0" applyProtection="0"/>
    <xf numFmtId="0" fontId="101" fillId="54" borderId="0" applyNumberFormat="0" applyBorder="0" applyAlignment="0" applyProtection="0"/>
    <xf numFmtId="0" fontId="101" fillId="54" borderId="0" applyNumberFormat="0" applyBorder="0" applyAlignment="0" applyProtection="0"/>
    <xf numFmtId="0" fontId="100" fillId="54" borderId="0" applyNumberFormat="0" applyBorder="0" applyAlignment="0" applyProtection="0"/>
    <xf numFmtId="0" fontId="101" fillId="54" borderId="0" applyNumberFormat="0" applyBorder="0" applyAlignment="0" applyProtection="0"/>
    <xf numFmtId="0" fontId="100" fillId="54" borderId="0" applyNumberFormat="0" applyBorder="0" applyAlignment="0" applyProtection="0"/>
    <xf numFmtId="0" fontId="100" fillId="54" borderId="0" applyNumberFormat="0" applyBorder="0" applyAlignment="0" applyProtection="0"/>
    <xf numFmtId="0" fontId="101" fillId="54" borderId="0" applyNumberFormat="0" applyBorder="0" applyAlignment="0" applyProtection="0"/>
    <xf numFmtId="0" fontId="100" fillId="54" borderId="0" applyNumberFormat="0" applyBorder="0" applyAlignment="0" applyProtection="0"/>
    <xf numFmtId="0" fontId="100" fillId="54" borderId="0" applyNumberFormat="0" applyBorder="0" applyAlignment="0" applyProtection="0"/>
    <xf numFmtId="0" fontId="101" fillId="54" borderId="0" applyNumberFormat="0" applyBorder="0" applyAlignment="0" applyProtection="0"/>
    <xf numFmtId="0" fontId="100" fillId="54" borderId="0" applyNumberFormat="0" applyBorder="0" applyAlignment="0" applyProtection="0"/>
    <xf numFmtId="0" fontId="100" fillId="54" borderId="0" applyNumberFormat="0" applyBorder="0" applyAlignment="0" applyProtection="0"/>
    <xf numFmtId="0" fontId="101" fillId="54" borderId="0" applyNumberFormat="0" applyBorder="0" applyAlignment="0" applyProtection="0"/>
    <xf numFmtId="0" fontId="100" fillId="54" borderId="0" applyNumberFormat="0" applyBorder="0" applyAlignment="0" applyProtection="0"/>
    <xf numFmtId="0" fontId="101" fillId="54" borderId="0" applyNumberFormat="0" applyBorder="0" applyAlignment="0" applyProtection="0"/>
    <xf numFmtId="0" fontId="100" fillId="54" borderId="0" applyNumberFormat="0" applyBorder="0" applyAlignment="0" applyProtection="0"/>
    <xf numFmtId="0" fontId="100" fillId="54" borderId="0" applyNumberFormat="0" applyBorder="0" applyAlignment="0" applyProtection="0"/>
    <xf numFmtId="0" fontId="101" fillId="54" borderId="0" applyNumberFormat="0" applyBorder="0" applyAlignment="0" applyProtection="0"/>
    <xf numFmtId="0" fontId="100" fillId="54" borderId="0" applyNumberFormat="0" applyBorder="0" applyAlignment="0" applyProtection="0"/>
    <xf numFmtId="0" fontId="101" fillId="54" borderId="0" applyNumberFormat="0" applyBorder="0" applyAlignment="0" applyProtection="0"/>
    <xf numFmtId="0" fontId="100" fillId="54" borderId="0" applyNumberFormat="0" applyBorder="0" applyAlignment="0" applyProtection="0"/>
    <xf numFmtId="0" fontId="100" fillId="54" borderId="0" applyNumberFormat="0" applyBorder="0" applyAlignment="0" applyProtection="0"/>
    <xf numFmtId="0" fontId="101" fillId="54" borderId="0" applyNumberFormat="0" applyBorder="0" applyAlignment="0" applyProtection="0"/>
    <xf numFmtId="0" fontId="100" fillId="54" borderId="0" applyNumberFormat="0" applyBorder="0" applyAlignment="0" applyProtection="0"/>
    <xf numFmtId="0" fontId="101" fillId="54" borderId="0" applyNumberFormat="0" applyBorder="0" applyAlignment="0" applyProtection="0"/>
    <xf numFmtId="0" fontId="100" fillId="54" borderId="0" applyNumberFormat="0" applyBorder="0" applyAlignment="0" applyProtection="0"/>
    <xf numFmtId="0" fontId="100" fillId="54" borderId="0" applyNumberFormat="0" applyBorder="0" applyAlignment="0" applyProtection="0"/>
    <xf numFmtId="0" fontId="101" fillId="54" borderId="0" applyNumberFormat="0" applyBorder="0" applyAlignment="0" applyProtection="0"/>
    <xf numFmtId="0" fontId="102" fillId="38" borderId="0" applyNumberFormat="0" applyBorder="0" applyAlignment="0" applyProtection="0"/>
    <xf numFmtId="0" fontId="103" fillId="38" borderId="0" applyNumberFormat="0" applyBorder="0" applyAlignment="0" applyProtection="0"/>
    <xf numFmtId="0" fontId="102" fillId="38" borderId="0" applyNumberFormat="0" applyBorder="0" applyAlignment="0" applyProtection="0"/>
    <xf numFmtId="0" fontId="102" fillId="38" borderId="0" applyNumberFormat="0" applyBorder="0" applyAlignment="0" applyProtection="0"/>
    <xf numFmtId="0" fontId="103" fillId="38" borderId="0" applyNumberFormat="0" applyBorder="0" applyAlignment="0" applyProtection="0"/>
    <xf numFmtId="0" fontId="103" fillId="38" borderId="0" applyNumberFormat="0" applyBorder="0" applyAlignment="0" applyProtection="0"/>
    <xf numFmtId="0" fontId="103" fillId="38" borderId="0" applyNumberFormat="0" applyBorder="0" applyAlignment="0" applyProtection="0"/>
    <xf numFmtId="0" fontId="103" fillId="38" borderId="0" applyNumberFormat="0" applyBorder="0" applyAlignment="0" applyProtection="0"/>
    <xf numFmtId="0" fontId="103" fillId="38" borderId="0" applyNumberFormat="0" applyBorder="0" applyAlignment="0" applyProtection="0"/>
    <xf numFmtId="0" fontId="103" fillId="38" borderId="0" applyNumberFormat="0" applyBorder="0" applyAlignment="0" applyProtection="0"/>
    <xf numFmtId="0" fontId="103" fillId="38" borderId="0" applyNumberFormat="0" applyBorder="0" applyAlignment="0" applyProtection="0"/>
    <xf numFmtId="0" fontId="103" fillId="38" borderId="0" applyNumberFormat="0" applyBorder="0" applyAlignment="0" applyProtection="0"/>
    <xf numFmtId="0" fontId="103" fillId="38" borderId="0" applyNumberFormat="0" applyBorder="0" applyAlignment="0" applyProtection="0"/>
    <xf numFmtId="0" fontId="103" fillId="38" borderId="0" applyNumberFormat="0" applyBorder="0" applyAlignment="0" applyProtection="0"/>
    <xf numFmtId="0" fontId="102" fillId="38" borderId="0" applyNumberFormat="0" applyBorder="0" applyAlignment="0" applyProtection="0"/>
    <xf numFmtId="0" fontId="102" fillId="38" borderId="0" applyNumberFormat="0" applyBorder="0" applyAlignment="0" applyProtection="0"/>
    <xf numFmtId="0" fontId="103" fillId="38" borderId="0" applyNumberFormat="0" applyBorder="0" applyAlignment="0" applyProtection="0"/>
    <xf numFmtId="0" fontId="103" fillId="38" borderId="0" applyNumberFormat="0" applyBorder="0" applyAlignment="0" applyProtection="0"/>
    <xf numFmtId="0" fontId="102" fillId="38" borderId="0" applyNumberFormat="0" applyBorder="0" applyAlignment="0" applyProtection="0"/>
    <xf numFmtId="0" fontId="102" fillId="38" borderId="0" applyNumberFormat="0" applyBorder="0" applyAlignment="0" applyProtection="0"/>
    <xf numFmtId="0" fontId="102" fillId="38" borderId="0" applyNumberFormat="0" applyBorder="0" applyAlignment="0" applyProtection="0"/>
    <xf numFmtId="0" fontId="103" fillId="38" borderId="0" applyNumberFormat="0" applyBorder="0" applyAlignment="0" applyProtection="0"/>
    <xf numFmtId="0" fontId="102" fillId="38" borderId="0" applyNumberFormat="0" applyBorder="0" applyAlignment="0" applyProtection="0"/>
    <xf numFmtId="0" fontId="102" fillId="38" borderId="0" applyNumberFormat="0" applyBorder="0" applyAlignment="0" applyProtection="0"/>
    <xf numFmtId="0" fontId="102" fillId="38" borderId="0" applyNumberFormat="0" applyBorder="0" applyAlignment="0" applyProtection="0"/>
    <xf numFmtId="0" fontId="102" fillId="38" borderId="0" applyNumberFormat="0" applyBorder="0" applyAlignment="0" applyProtection="0"/>
    <xf numFmtId="0" fontId="102" fillId="38" borderId="0" applyNumberFormat="0" applyBorder="0" applyAlignment="0" applyProtection="0"/>
    <xf numFmtId="0" fontId="102" fillId="38" borderId="0" applyNumberFormat="0" applyBorder="0" applyAlignment="0" applyProtection="0"/>
    <xf numFmtId="0" fontId="102" fillId="38" borderId="0" applyNumberFormat="0" applyBorder="0" applyAlignment="0" applyProtection="0"/>
    <xf numFmtId="0" fontId="103" fillId="38" borderId="0" applyNumberFormat="0" applyBorder="0" applyAlignment="0" applyProtection="0"/>
    <xf numFmtId="0" fontId="18" fillId="3" borderId="0" applyNumberFormat="0" applyBorder="0" applyAlignment="0" applyProtection="0"/>
    <xf numFmtId="0" fontId="103" fillId="38" borderId="0" applyNumberFormat="0" applyBorder="0" applyAlignment="0" applyProtection="0"/>
    <xf numFmtId="0" fontId="18" fillId="3" borderId="0" applyNumberFormat="0" applyBorder="0" applyAlignment="0" applyProtection="0"/>
    <xf numFmtId="0" fontId="102" fillId="38" borderId="0" applyNumberFormat="0" applyBorder="0" applyAlignment="0" applyProtection="0"/>
    <xf numFmtId="0" fontId="103" fillId="38" borderId="0" applyNumberFormat="0" applyBorder="0" applyAlignment="0" applyProtection="0"/>
    <xf numFmtId="0" fontId="102" fillId="38" borderId="0" applyNumberFormat="0" applyBorder="0" applyAlignment="0" applyProtection="0"/>
    <xf numFmtId="0" fontId="102" fillId="38" borderId="0" applyNumberFormat="0" applyBorder="0" applyAlignment="0" applyProtection="0"/>
    <xf numFmtId="0" fontId="103" fillId="38" borderId="0" applyNumberFormat="0" applyBorder="0" applyAlignment="0" applyProtection="0"/>
    <xf numFmtId="0" fontId="103" fillId="38" borderId="0" applyNumberFormat="0" applyBorder="0" applyAlignment="0" applyProtection="0"/>
    <xf numFmtId="0" fontId="103" fillId="38" borderId="0" applyNumberFormat="0" applyBorder="0" applyAlignment="0" applyProtection="0"/>
    <xf numFmtId="0" fontId="103" fillId="38" borderId="0" applyNumberFormat="0" applyBorder="0" applyAlignment="0" applyProtection="0"/>
    <xf numFmtId="0" fontId="103" fillId="38" borderId="0" applyNumberFormat="0" applyBorder="0" applyAlignment="0" applyProtection="0"/>
    <xf numFmtId="0" fontId="103" fillId="38" borderId="0" applyNumberFormat="0" applyBorder="0" applyAlignment="0" applyProtection="0"/>
    <xf numFmtId="0" fontId="102" fillId="38" borderId="0" applyNumberFormat="0" applyBorder="0" applyAlignment="0" applyProtection="0"/>
    <xf numFmtId="0" fontId="103" fillId="38" borderId="0" applyNumberFormat="0" applyBorder="0" applyAlignment="0" applyProtection="0"/>
    <xf numFmtId="0" fontId="102" fillId="38" borderId="0" applyNumberFormat="0" applyBorder="0" applyAlignment="0" applyProtection="0"/>
    <xf numFmtId="0" fontId="102" fillId="38" borderId="0" applyNumberFormat="0" applyBorder="0" applyAlignment="0" applyProtection="0"/>
    <xf numFmtId="0" fontId="103" fillId="38" borderId="0" applyNumberFormat="0" applyBorder="0" applyAlignment="0" applyProtection="0"/>
    <xf numFmtId="0" fontId="103" fillId="38" borderId="0" applyNumberFormat="0" applyBorder="0" applyAlignment="0" applyProtection="0"/>
    <xf numFmtId="0" fontId="103" fillId="38" borderId="0" applyNumberFormat="0" applyBorder="0" applyAlignment="0" applyProtection="0"/>
    <xf numFmtId="0" fontId="103" fillId="38" borderId="0" applyNumberFormat="0" applyBorder="0" applyAlignment="0" applyProtection="0"/>
    <xf numFmtId="0" fontId="103" fillId="38" borderId="0" applyNumberFormat="0" applyBorder="0" applyAlignment="0" applyProtection="0"/>
    <xf numFmtId="0" fontId="103" fillId="38" borderId="0" applyNumberFormat="0" applyBorder="0" applyAlignment="0" applyProtection="0"/>
    <xf numFmtId="0" fontId="103" fillId="38" borderId="0" applyNumberFormat="0" applyBorder="0" applyAlignment="0" applyProtection="0"/>
    <xf numFmtId="0" fontId="103" fillId="38" borderId="0" applyNumberFormat="0" applyBorder="0" applyAlignment="0" applyProtection="0"/>
    <xf numFmtId="0" fontId="103" fillId="38" borderId="0" applyNumberFormat="0" applyBorder="0" applyAlignment="0" applyProtection="0"/>
    <xf numFmtId="0" fontId="103" fillId="38" borderId="0" applyNumberFormat="0" applyBorder="0" applyAlignment="0" applyProtection="0"/>
    <xf numFmtId="0" fontId="103" fillId="38" borderId="0" applyNumberFormat="0" applyBorder="0" applyAlignment="0" applyProtection="0"/>
    <xf numFmtId="0" fontId="102" fillId="38" borderId="0" applyNumberFormat="0" applyBorder="0" applyAlignment="0" applyProtection="0"/>
    <xf numFmtId="0" fontId="103" fillId="38" borderId="0" applyNumberFormat="0" applyBorder="0" applyAlignment="0" applyProtection="0"/>
    <xf numFmtId="0" fontId="102" fillId="38" borderId="0" applyNumberFormat="0" applyBorder="0" applyAlignment="0" applyProtection="0"/>
    <xf numFmtId="0" fontId="102" fillId="38" borderId="0" applyNumberFormat="0" applyBorder="0" applyAlignment="0" applyProtection="0"/>
    <xf numFmtId="0" fontId="103" fillId="38" borderId="0" applyNumberFormat="0" applyBorder="0" applyAlignment="0" applyProtection="0"/>
    <xf numFmtId="0" fontId="103" fillId="38" borderId="0" applyNumberFormat="0" applyBorder="0" applyAlignment="0" applyProtection="0"/>
    <xf numFmtId="0" fontId="103" fillId="38" borderId="0" applyNumberFormat="0" applyBorder="0" applyAlignment="0" applyProtection="0"/>
    <xf numFmtId="0" fontId="103" fillId="38" borderId="0" applyNumberFormat="0" applyBorder="0" applyAlignment="0" applyProtection="0"/>
    <xf numFmtId="0" fontId="103" fillId="38" borderId="0" applyNumberFormat="0" applyBorder="0" applyAlignment="0" applyProtection="0"/>
    <xf numFmtId="0" fontId="103" fillId="38" borderId="0" applyNumberFormat="0" applyBorder="0" applyAlignment="0" applyProtection="0"/>
    <xf numFmtId="0" fontId="103" fillId="38" borderId="0" applyNumberFormat="0" applyBorder="0" applyAlignment="0" applyProtection="0"/>
    <xf numFmtId="0" fontId="103" fillId="38" borderId="0" applyNumberFormat="0" applyBorder="0" applyAlignment="0" applyProtection="0"/>
    <xf numFmtId="0" fontId="103" fillId="38" borderId="0" applyNumberFormat="0" applyBorder="0" applyAlignment="0" applyProtection="0"/>
    <xf numFmtId="0" fontId="103" fillId="38" borderId="0" applyNumberFormat="0" applyBorder="0" applyAlignment="0" applyProtection="0"/>
    <xf numFmtId="0" fontId="103" fillId="38" borderId="0" applyNumberFormat="0" applyBorder="0" applyAlignment="0" applyProtection="0"/>
    <xf numFmtId="0" fontId="102" fillId="38" borderId="0" applyNumberFormat="0" applyBorder="0" applyAlignment="0" applyProtection="0"/>
    <xf numFmtId="0" fontId="103" fillId="38" borderId="0" applyNumberFormat="0" applyBorder="0" applyAlignment="0" applyProtection="0"/>
    <xf numFmtId="0" fontId="102" fillId="38" borderId="0" applyNumberFormat="0" applyBorder="0" applyAlignment="0" applyProtection="0"/>
    <xf numFmtId="0" fontId="102" fillId="38" borderId="0" applyNumberFormat="0" applyBorder="0" applyAlignment="0" applyProtection="0"/>
    <xf numFmtId="0" fontId="103" fillId="38" borderId="0" applyNumberFormat="0" applyBorder="0" applyAlignment="0" applyProtection="0"/>
    <xf numFmtId="0" fontId="102" fillId="38" borderId="0" applyNumberFormat="0" applyBorder="0" applyAlignment="0" applyProtection="0"/>
    <xf numFmtId="0" fontId="102" fillId="38" borderId="0" applyNumberFormat="0" applyBorder="0" applyAlignment="0" applyProtection="0"/>
    <xf numFmtId="0" fontId="103" fillId="38" borderId="0" applyNumberFormat="0" applyBorder="0" applyAlignment="0" applyProtection="0"/>
    <xf numFmtId="0" fontId="102" fillId="38" borderId="0" applyNumberFormat="0" applyBorder="0" applyAlignment="0" applyProtection="0"/>
    <xf numFmtId="0" fontId="102" fillId="38" borderId="0" applyNumberFormat="0" applyBorder="0" applyAlignment="0" applyProtection="0"/>
    <xf numFmtId="0" fontId="103" fillId="38" borderId="0" applyNumberFormat="0" applyBorder="0" applyAlignment="0" applyProtection="0"/>
    <xf numFmtId="0" fontId="102" fillId="38" borderId="0" applyNumberFormat="0" applyBorder="0" applyAlignment="0" applyProtection="0"/>
    <xf numFmtId="0" fontId="103" fillId="38" borderId="0" applyNumberFormat="0" applyBorder="0" applyAlignment="0" applyProtection="0"/>
    <xf numFmtId="0" fontId="102" fillId="38" borderId="0" applyNumberFormat="0" applyBorder="0" applyAlignment="0" applyProtection="0"/>
    <xf numFmtId="0" fontId="102" fillId="38" borderId="0" applyNumberFormat="0" applyBorder="0" applyAlignment="0" applyProtection="0"/>
    <xf numFmtId="0" fontId="103" fillId="38" borderId="0" applyNumberFormat="0" applyBorder="0" applyAlignment="0" applyProtection="0"/>
    <xf numFmtId="0" fontId="102" fillId="38" borderId="0" applyNumberFormat="0" applyBorder="0" applyAlignment="0" applyProtection="0"/>
    <xf numFmtId="0" fontId="103" fillId="38" borderId="0" applyNumberFormat="0" applyBorder="0" applyAlignment="0" applyProtection="0"/>
    <xf numFmtId="0" fontId="102" fillId="38" borderId="0" applyNumberFormat="0" applyBorder="0" applyAlignment="0" applyProtection="0"/>
    <xf numFmtId="0" fontId="102" fillId="38" borderId="0" applyNumberFormat="0" applyBorder="0" applyAlignment="0" applyProtection="0"/>
    <xf numFmtId="0" fontId="103" fillId="38" borderId="0" applyNumberFormat="0" applyBorder="0" applyAlignment="0" applyProtection="0"/>
    <xf numFmtId="0" fontId="102" fillId="38" borderId="0" applyNumberFormat="0" applyBorder="0" applyAlignment="0" applyProtection="0"/>
    <xf numFmtId="0" fontId="103" fillId="38" borderId="0" applyNumberFormat="0" applyBorder="0" applyAlignment="0" applyProtection="0"/>
    <xf numFmtId="0" fontId="102" fillId="38" borderId="0" applyNumberFormat="0" applyBorder="0" applyAlignment="0" applyProtection="0"/>
    <xf numFmtId="0" fontId="102" fillId="38" borderId="0" applyNumberFormat="0" applyBorder="0" applyAlignment="0" applyProtection="0"/>
    <xf numFmtId="0" fontId="103" fillId="38" borderId="0" applyNumberFormat="0" applyBorder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5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5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22" fillId="6" borderId="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22" fillId="6" borderId="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5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5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5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5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5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5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5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5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5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5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5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5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5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5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5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5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5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6" fillId="56" borderId="16" applyNumberFormat="0" applyAlignment="0" applyProtection="0"/>
    <xf numFmtId="0" fontId="107" fillId="56" borderId="16" applyNumberFormat="0" applyAlignment="0" applyProtection="0"/>
    <xf numFmtId="0" fontId="106" fillId="56" borderId="16" applyNumberFormat="0" applyAlignment="0" applyProtection="0"/>
    <xf numFmtId="0" fontId="106" fillId="56" borderId="16" applyNumberFormat="0" applyAlignment="0" applyProtection="0"/>
    <xf numFmtId="0" fontId="107" fillId="56" borderId="16" applyNumberFormat="0" applyAlignment="0" applyProtection="0"/>
    <xf numFmtId="0" fontId="107" fillId="56" borderId="16" applyNumberFormat="0" applyAlignment="0" applyProtection="0"/>
    <xf numFmtId="0" fontId="107" fillId="56" borderId="16" applyNumberFormat="0" applyAlignment="0" applyProtection="0"/>
    <xf numFmtId="0" fontId="107" fillId="56" borderId="16" applyNumberFormat="0" applyAlignment="0" applyProtection="0"/>
    <xf numFmtId="0" fontId="107" fillId="56" borderId="16" applyNumberFormat="0" applyAlignment="0" applyProtection="0"/>
    <xf numFmtId="0" fontId="24" fillId="7" borderId="8" applyNumberFormat="0" applyAlignment="0" applyProtection="0"/>
    <xf numFmtId="0" fontId="107" fillId="56" borderId="16" applyNumberFormat="0" applyAlignment="0" applyProtection="0"/>
    <xf numFmtId="0" fontId="24" fillId="7" borderId="8" applyNumberFormat="0" applyAlignment="0" applyProtection="0"/>
    <xf numFmtId="0" fontId="107" fillId="56" borderId="16" applyNumberFormat="0" applyAlignment="0" applyProtection="0"/>
    <xf numFmtId="0" fontId="107" fillId="56" borderId="16" applyNumberFormat="0" applyAlignment="0" applyProtection="0"/>
    <xf numFmtId="0" fontId="107" fillId="56" borderId="16" applyNumberFormat="0" applyAlignment="0" applyProtection="0"/>
    <xf numFmtId="0" fontId="107" fillId="56" borderId="16" applyNumberFormat="0" applyAlignment="0" applyProtection="0"/>
    <xf numFmtId="0" fontId="106" fillId="56" borderId="16" applyNumberFormat="0" applyAlignment="0" applyProtection="0"/>
    <xf numFmtId="0" fontId="106" fillId="56" borderId="16" applyNumberFormat="0" applyAlignment="0" applyProtection="0"/>
    <xf numFmtId="0" fontId="107" fillId="56" borderId="16" applyNumberFormat="0" applyAlignment="0" applyProtection="0"/>
    <xf numFmtId="0" fontId="106" fillId="56" borderId="16" applyNumberFormat="0" applyAlignment="0" applyProtection="0"/>
    <xf numFmtId="0" fontId="106" fillId="56" borderId="16" applyNumberFormat="0" applyAlignment="0" applyProtection="0"/>
    <xf numFmtId="0" fontId="106" fillId="56" borderId="16" applyNumberFormat="0" applyAlignment="0" applyProtection="0"/>
    <xf numFmtId="0" fontId="107" fillId="56" borderId="16" applyNumberFormat="0" applyAlignment="0" applyProtection="0"/>
    <xf numFmtId="0" fontId="106" fillId="56" borderId="16" applyNumberFormat="0" applyAlignment="0" applyProtection="0"/>
    <xf numFmtId="0" fontId="106" fillId="56" borderId="16" applyNumberFormat="0" applyAlignment="0" applyProtection="0"/>
    <xf numFmtId="0" fontId="107" fillId="56" borderId="16" applyNumberFormat="0" applyAlignment="0" applyProtection="0"/>
    <xf numFmtId="0" fontId="106" fillId="56" borderId="16" applyNumberFormat="0" applyAlignment="0" applyProtection="0"/>
    <xf numFmtId="0" fontId="107" fillId="56" borderId="16" applyNumberFormat="0" applyAlignment="0" applyProtection="0"/>
    <xf numFmtId="0" fontId="107" fillId="56" borderId="16" applyNumberFormat="0" applyAlignment="0" applyProtection="0"/>
    <xf numFmtId="0" fontId="106" fillId="56" borderId="16" applyNumberFormat="0" applyAlignment="0" applyProtection="0"/>
    <xf numFmtId="0" fontId="107" fillId="56" borderId="16" applyNumberFormat="0" applyAlignment="0" applyProtection="0"/>
    <xf numFmtId="0" fontId="107" fillId="56" borderId="16" applyNumberFormat="0" applyAlignment="0" applyProtection="0"/>
    <xf numFmtId="0" fontId="106" fillId="56" borderId="16" applyNumberFormat="0" applyAlignment="0" applyProtection="0"/>
    <xf numFmtId="0" fontId="107" fillId="56" borderId="16" applyNumberFormat="0" applyAlignment="0" applyProtection="0"/>
    <xf numFmtId="0" fontId="106" fillId="56" borderId="16" applyNumberFormat="0" applyAlignment="0" applyProtection="0"/>
    <xf numFmtId="0" fontId="106" fillId="56" borderId="16" applyNumberFormat="0" applyAlignment="0" applyProtection="0"/>
    <xf numFmtId="0" fontId="107" fillId="56" borderId="16" applyNumberFormat="0" applyAlignment="0" applyProtection="0"/>
    <xf numFmtId="0" fontId="107" fillId="56" borderId="16" applyNumberFormat="0" applyAlignment="0" applyProtection="0"/>
    <xf numFmtId="0" fontId="107" fillId="56" borderId="16" applyNumberFormat="0" applyAlignment="0" applyProtection="0"/>
    <xf numFmtId="0" fontId="107" fillId="56" borderId="16" applyNumberFormat="0" applyAlignment="0" applyProtection="0"/>
    <xf numFmtId="0" fontId="107" fillId="56" borderId="16" applyNumberFormat="0" applyAlignment="0" applyProtection="0"/>
    <xf numFmtId="0" fontId="107" fillId="56" borderId="16" applyNumberFormat="0" applyAlignment="0" applyProtection="0"/>
    <xf numFmtId="0" fontId="106" fillId="56" borderId="16" applyNumberFormat="0" applyAlignment="0" applyProtection="0"/>
    <xf numFmtId="0" fontId="107" fillId="56" borderId="16" applyNumberFormat="0" applyAlignment="0" applyProtection="0"/>
    <xf numFmtId="0" fontId="106" fillId="56" borderId="16" applyNumberFormat="0" applyAlignment="0" applyProtection="0"/>
    <xf numFmtId="0" fontId="106" fillId="56" borderId="16" applyNumberFormat="0" applyAlignment="0" applyProtection="0"/>
    <xf numFmtId="0" fontId="107" fillId="56" borderId="16" applyNumberFormat="0" applyAlignment="0" applyProtection="0"/>
    <xf numFmtId="0" fontId="107" fillId="56" borderId="16" applyNumberFormat="0" applyAlignment="0" applyProtection="0"/>
    <xf numFmtId="0" fontId="107" fillId="56" borderId="16" applyNumberFormat="0" applyAlignment="0" applyProtection="0"/>
    <xf numFmtId="0" fontId="107" fillId="56" borderId="16" applyNumberFormat="0" applyAlignment="0" applyProtection="0"/>
    <xf numFmtId="0" fontId="107" fillId="56" borderId="16" applyNumberFormat="0" applyAlignment="0" applyProtection="0"/>
    <xf numFmtId="0" fontId="107" fillId="56" borderId="16" applyNumberFormat="0" applyAlignment="0" applyProtection="0"/>
    <xf numFmtId="0" fontId="107" fillId="56" borderId="16" applyNumberFormat="0" applyAlignment="0" applyProtection="0"/>
    <xf numFmtId="0" fontId="107" fillId="56" borderId="16" applyNumberFormat="0" applyAlignment="0" applyProtection="0"/>
    <xf numFmtId="0" fontId="107" fillId="56" borderId="16" applyNumberFormat="0" applyAlignment="0" applyProtection="0"/>
    <xf numFmtId="0" fontId="107" fillId="56" borderId="16" applyNumberFormat="0" applyAlignment="0" applyProtection="0"/>
    <xf numFmtId="0" fontId="107" fillId="56" borderId="16" applyNumberFormat="0" applyAlignment="0" applyProtection="0"/>
    <xf numFmtId="0" fontId="106" fillId="56" borderId="16" applyNumberFormat="0" applyAlignment="0" applyProtection="0"/>
    <xf numFmtId="0" fontId="107" fillId="56" borderId="16" applyNumberFormat="0" applyAlignment="0" applyProtection="0"/>
    <xf numFmtId="0" fontId="106" fillId="56" borderId="16" applyNumberFormat="0" applyAlignment="0" applyProtection="0"/>
    <xf numFmtId="0" fontId="106" fillId="56" borderId="16" applyNumberFormat="0" applyAlignment="0" applyProtection="0"/>
    <xf numFmtId="0" fontId="107" fillId="56" borderId="16" applyNumberFormat="0" applyAlignment="0" applyProtection="0"/>
    <xf numFmtId="0" fontId="107" fillId="56" borderId="16" applyNumberFormat="0" applyAlignment="0" applyProtection="0"/>
    <xf numFmtId="0" fontId="107" fillId="56" borderId="16" applyNumberFormat="0" applyAlignment="0" applyProtection="0"/>
    <xf numFmtId="0" fontId="107" fillId="56" borderId="16" applyNumberFormat="0" applyAlignment="0" applyProtection="0"/>
    <xf numFmtId="0" fontId="107" fillId="56" borderId="16" applyNumberFormat="0" applyAlignment="0" applyProtection="0"/>
    <xf numFmtId="0" fontId="107" fillId="56" borderId="16" applyNumberFormat="0" applyAlignment="0" applyProtection="0"/>
    <xf numFmtId="0" fontId="107" fillId="56" borderId="16" applyNumberFormat="0" applyAlignment="0" applyProtection="0"/>
    <xf numFmtId="0" fontId="107" fillId="56" borderId="16" applyNumberFormat="0" applyAlignment="0" applyProtection="0"/>
    <xf numFmtId="0" fontId="107" fillId="56" borderId="16" applyNumberFormat="0" applyAlignment="0" applyProtection="0"/>
    <xf numFmtId="0" fontId="107" fillId="56" borderId="16" applyNumberFormat="0" applyAlignment="0" applyProtection="0"/>
    <xf numFmtId="0" fontId="107" fillId="56" borderId="16" applyNumberFormat="0" applyAlignment="0" applyProtection="0"/>
    <xf numFmtId="0" fontId="106" fillId="56" borderId="16" applyNumberFormat="0" applyAlignment="0" applyProtection="0"/>
    <xf numFmtId="0" fontId="107" fillId="56" borderId="16" applyNumberFormat="0" applyAlignment="0" applyProtection="0"/>
    <xf numFmtId="0" fontId="106" fillId="56" borderId="16" applyNumberFormat="0" applyAlignment="0" applyProtection="0"/>
    <xf numFmtId="0" fontId="106" fillId="56" borderId="16" applyNumberFormat="0" applyAlignment="0" applyProtection="0"/>
    <xf numFmtId="0" fontId="107" fillId="56" borderId="16" applyNumberFormat="0" applyAlignment="0" applyProtection="0"/>
    <xf numFmtId="0" fontId="106" fillId="56" borderId="16" applyNumberFormat="0" applyAlignment="0" applyProtection="0"/>
    <xf numFmtId="0" fontId="106" fillId="56" borderId="16" applyNumberFormat="0" applyAlignment="0" applyProtection="0"/>
    <xf numFmtId="0" fontId="107" fillId="56" borderId="16" applyNumberFormat="0" applyAlignment="0" applyProtection="0"/>
    <xf numFmtId="0" fontId="106" fillId="56" borderId="16" applyNumberFormat="0" applyAlignment="0" applyProtection="0"/>
    <xf numFmtId="0" fontId="106" fillId="56" borderId="16" applyNumberFormat="0" applyAlignment="0" applyProtection="0"/>
    <xf numFmtId="0" fontId="107" fillId="56" borderId="16" applyNumberFormat="0" applyAlignment="0" applyProtection="0"/>
    <xf numFmtId="0" fontId="106" fillId="56" borderId="16" applyNumberFormat="0" applyAlignment="0" applyProtection="0"/>
    <xf numFmtId="0" fontId="107" fillId="56" borderId="16" applyNumberFormat="0" applyAlignment="0" applyProtection="0"/>
    <xf numFmtId="0" fontId="106" fillId="56" borderId="16" applyNumberFormat="0" applyAlignment="0" applyProtection="0"/>
    <xf numFmtId="0" fontId="106" fillId="56" borderId="16" applyNumberFormat="0" applyAlignment="0" applyProtection="0"/>
    <xf numFmtId="0" fontId="107" fillId="56" borderId="16" applyNumberFormat="0" applyAlignment="0" applyProtection="0"/>
    <xf numFmtId="0" fontId="106" fillId="56" borderId="16" applyNumberFormat="0" applyAlignment="0" applyProtection="0"/>
    <xf numFmtId="0" fontId="107" fillId="56" borderId="16" applyNumberFormat="0" applyAlignment="0" applyProtection="0"/>
    <xf numFmtId="0" fontId="106" fillId="56" borderId="16" applyNumberFormat="0" applyAlignment="0" applyProtection="0"/>
    <xf numFmtId="0" fontId="106" fillId="56" borderId="16" applyNumberFormat="0" applyAlignment="0" applyProtection="0"/>
    <xf numFmtId="0" fontId="107" fillId="56" borderId="16" applyNumberFormat="0" applyAlignment="0" applyProtection="0"/>
    <xf numFmtId="0" fontId="106" fillId="56" borderId="16" applyNumberFormat="0" applyAlignment="0" applyProtection="0"/>
    <xf numFmtId="0" fontId="107" fillId="56" borderId="16" applyNumberFormat="0" applyAlignment="0" applyProtection="0"/>
    <xf numFmtId="0" fontId="106" fillId="56" borderId="16" applyNumberFormat="0" applyAlignment="0" applyProtection="0"/>
    <xf numFmtId="0" fontId="106" fillId="56" borderId="16" applyNumberFormat="0" applyAlignment="0" applyProtection="0"/>
    <xf numFmtId="0" fontId="107" fillId="56" borderId="16" applyNumberFormat="0" applyAlignment="0" applyProtection="0"/>
    <xf numFmtId="0" fontId="36" fillId="0" borderId="12">
      <alignment horizontal="center" wrapText="1"/>
    </xf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08" fillId="0" borderId="0">
      <alignment horizontal="left" vertical="center" indent="1"/>
    </xf>
    <xf numFmtId="3" fontId="36" fillId="0" borderId="0"/>
    <xf numFmtId="0" fontId="109" fillId="0" borderId="0" applyNumberFormat="0" applyFill="0" applyBorder="0" applyAlignment="0" applyProtection="0"/>
    <xf numFmtId="0" fontId="110" fillId="0" borderId="0" applyNumberFormat="0" applyFill="0" applyBorder="0" applyAlignment="0" applyProtection="0"/>
    <xf numFmtId="0" fontId="109" fillId="0" borderId="0" applyNumberFormat="0" applyFill="0" applyBorder="0" applyAlignment="0" applyProtection="0"/>
    <xf numFmtId="0" fontId="109" fillId="0" borderId="0" applyNumberFormat="0" applyFill="0" applyBorder="0" applyAlignment="0" applyProtection="0"/>
    <xf numFmtId="0" fontId="110" fillId="0" borderId="0" applyNumberFormat="0" applyFill="0" applyBorder="0" applyAlignment="0" applyProtection="0"/>
    <xf numFmtId="0" fontId="110" fillId="0" borderId="0" applyNumberFormat="0" applyFill="0" applyBorder="0" applyAlignment="0" applyProtection="0"/>
    <xf numFmtId="0" fontId="110" fillId="0" borderId="0" applyNumberFormat="0" applyFill="0" applyBorder="0" applyAlignment="0" applyProtection="0"/>
    <xf numFmtId="0" fontId="110" fillId="0" borderId="0" applyNumberFormat="0" applyFill="0" applyBorder="0" applyAlignment="0" applyProtection="0"/>
    <xf numFmtId="0" fontId="110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110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110" fillId="0" borderId="0" applyNumberFormat="0" applyFill="0" applyBorder="0" applyAlignment="0" applyProtection="0"/>
    <xf numFmtId="0" fontId="110" fillId="0" borderId="0" applyNumberFormat="0" applyFill="0" applyBorder="0" applyAlignment="0" applyProtection="0"/>
    <xf numFmtId="0" fontId="110" fillId="0" borderId="0" applyNumberFormat="0" applyFill="0" applyBorder="0" applyAlignment="0" applyProtection="0"/>
    <xf numFmtId="0" fontId="110" fillId="0" borderId="0" applyNumberFormat="0" applyFill="0" applyBorder="0" applyAlignment="0" applyProtection="0"/>
    <xf numFmtId="0" fontId="109" fillId="0" borderId="0" applyNumberFormat="0" applyFill="0" applyBorder="0" applyAlignment="0" applyProtection="0"/>
    <xf numFmtId="0" fontId="109" fillId="0" borderId="0" applyNumberFormat="0" applyFill="0" applyBorder="0" applyAlignment="0" applyProtection="0"/>
    <xf numFmtId="0" fontId="110" fillId="0" borderId="0" applyNumberFormat="0" applyFill="0" applyBorder="0" applyAlignment="0" applyProtection="0"/>
    <xf numFmtId="0" fontId="109" fillId="0" borderId="0" applyNumberFormat="0" applyFill="0" applyBorder="0" applyAlignment="0" applyProtection="0"/>
    <xf numFmtId="0" fontId="109" fillId="0" borderId="0" applyNumberFormat="0" applyFill="0" applyBorder="0" applyAlignment="0" applyProtection="0"/>
    <xf numFmtId="0" fontId="109" fillId="0" borderId="0" applyNumberFormat="0" applyFill="0" applyBorder="0" applyAlignment="0" applyProtection="0"/>
    <xf numFmtId="0" fontId="110" fillId="0" borderId="0" applyNumberFormat="0" applyFill="0" applyBorder="0" applyAlignment="0" applyProtection="0"/>
    <xf numFmtId="0" fontId="109" fillId="0" borderId="0" applyNumberFormat="0" applyFill="0" applyBorder="0" applyAlignment="0" applyProtection="0"/>
    <xf numFmtId="0" fontId="109" fillId="0" borderId="0" applyNumberFormat="0" applyFill="0" applyBorder="0" applyAlignment="0" applyProtection="0"/>
    <xf numFmtId="0" fontId="110" fillId="0" borderId="0" applyNumberFormat="0" applyFill="0" applyBorder="0" applyAlignment="0" applyProtection="0"/>
    <xf numFmtId="0" fontId="109" fillId="0" borderId="0" applyNumberFormat="0" applyFill="0" applyBorder="0" applyAlignment="0" applyProtection="0"/>
    <xf numFmtId="0" fontId="110" fillId="0" borderId="0" applyNumberFormat="0" applyFill="0" applyBorder="0" applyAlignment="0" applyProtection="0"/>
    <xf numFmtId="0" fontId="110" fillId="0" borderId="0" applyNumberFormat="0" applyFill="0" applyBorder="0" applyAlignment="0" applyProtection="0"/>
    <xf numFmtId="0" fontId="109" fillId="0" borderId="0" applyNumberFormat="0" applyFill="0" applyBorder="0" applyAlignment="0" applyProtection="0"/>
    <xf numFmtId="0" fontId="110" fillId="0" borderId="0" applyNumberFormat="0" applyFill="0" applyBorder="0" applyAlignment="0" applyProtection="0"/>
    <xf numFmtId="0" fontId="110" fillId="0" borderId="0" applyNumberFormat="0" applyFill="0" applyBorder="0" applyAlignment="0" applyProtection="0"/>
    <xf numFmtId="0" fontId="109" fillId="0" borderId="0" applyNumberFormat="0" applyFill="0" applyBorder="0" applyAlignment="0" applyProtection="0"/>
    <xf numFmtId="0" fontId="110" fillId="0" borderId="0" applyNumberFormat="0" applyFill="0" applyBorder="0" applyAlignment="0" applyProtection="0"/>
    <xf numFmtId="0" fontId="109" fillId="0" borderId="0" applyNumberFormat="0" applyFill="0" applyBorder="0" applyAlignment="0" applyProtection="0"/>
    <xf numFmtId="0" fontId="109" fillId="0" borderId="0" applyNumberFormat="0" applyFill="0" applyBorder="0" applyAlignment="0" applyProtection="0"/>
    <xf numFmtId="0" fontId="110" fillId="0" borderId="0" applyNumberFormat="0" applyFill="0" applyBorder="0" applyAlignment="0" applyProtection="0"/>
    <xf numFmtId="0" fontId="110" fillId="0" borderId="0" applyNumberFormat="0" applyFill="0" applyBorder="0" applyAlignment="0" applyProtection="0"/>
    <xf numFmtId="0" fontId="110" fillId="0" borderId="0" applyNumberFormat="0" applyFill="0" applyBorder="0" applyAlignment="0" applyProtection="0"/>
    <xf numFmtId="0" fontId="110" fillId="0" borderId="0" applyNumberFormat="0" applyFill="0" applyBorder="0" applyAlignment="0" applyProtection="0"/>
    <xf numFmtId="0" fontId="110" fillId="0" borderId="0" applyNumberFormat="0" applyFill="0" applyBorder="0" applyAlignment="0" applyProtection="0"/>
    <xf numFmtId="0" fontId="110" fillId="0" borderId="0" applyNumberFormat="0" applyFill="0" applyBorder="0" applyAlignment="0" applyProtection="0"/>
    <xf numFmtId="0" fontId="109" fillId="0" borderId="0" applyNumberFormat="0" applyFill="0" applyBorder="0" applyAlignment="0" applyProtection="0"/>
    <xf numFmtId="0" fontId="110" fillId="0" borderId="0" applyNumberFormat="0" applyFill="0" applyBorder="0" applyAlignment="0" applyProtection="0"/>
    <xf numFmtId="0" fontId="109" fillId="0" borderId="0" applyNumberFormat="0" applyFill="0" applyBorder="0" applyAlignment="0" applyProtection="0"/>
    <xf numFmtId="0" fontId="109" fillId="0" borderId="0" applyNumberFormat="0" applyFill="0" applyBorder="0" applyAlignment="0" applyProtection="0"/>
    <xf numFmtId="0" fontId="110" fillId="0" borderId="0" applyNumberFormat="0" applyFill="0" applyBorder="0" applyAlignment="0" applyProtection="0"/>
    <xf numFmtId="0" fontId="110" fillId="0" borderId="0" applyNumberFormat="0" applyFill="0" applyBorder="0" applyAlignment="0" applyProtection="0"/>
    <xf numFmtId="0" fontId="110" fillId="0" borderId="0" applyNumberFormat="0" applyFill="0" applyBorder="0" applyAlignment="0" applyProtection="0"/>
    <xf numFmtId="0" fontId="110" fillId="0" borderId="0" applyNumberFormat="0" applyFill="0" applyBorder="0" applyAlignment="0" applyProtection="0"/>
    <xf numFmtId="0" fontId="110" fillId="0" borderId="0" applyNumberFormat="0" applyFill="0" applyBorder="0" applyAlignment="0" applyProtection="0"/>
    <xf numFmtId="0" fontId="110" fillId="0" borderId="0" applyNumberFormat="0" applyFill="0" applyBorder="0" applyAlignment="0" applyProtection="0"/>
    <xf numFmtId="0" fontId="110" fillId="0" borderId="0" applyNumberFormat="0" applyFill="0" applyBorder="0" applyAlignment="0" applyProtection="0"/>
    <xf numFmtId="0" fontId="110" fillId="0" borderId="0" applyNumberFormat="0" applyFill="0" applyBorder="0" applyAlignment="0" applyProtection="0"/>
    <xf numFmtId="0" fontId="110" fillId="0" borderId="0" applyNumberFormat="0" applyFill="0" applyBorder="0" applyAlignment="0" applyProtection="0"/>
    <xf numFmtId="0" fontId="110" fillId="0" borderId="0" applyNumberFormat="0" applyFill="0" applyBorder="0" applyAlignment="0" applyProtection="0"/>
    <xf numFmtId="0" fontId="110" fillId="0" borderId="0" applyNumberFormat="0" applyFill="0" applyBorder="0" applyAlignment="0" applyProtection="0"/>
    <xf numFmtId="0" fontId="109" fillId="0" borderId="0" applyNumberFormat="0" applyFill="0" applyBorder="0" applyAlignment="0" applyProtection="0"/>
    <xf numFmtId="0" fontId="110" fillId="0" borderId="0" applyNumberFormat="0" applyFill="0" applyBorder="0" applyAlignment="0" applyProtection="0"/>
    <xf numFmtId="0" fontId="109" fillId="0" borderId="0" applyNumberFormat="0" applyFill="0" applyBorder="0" applyAlignment="0" applyProtection="0"/>
    <xf numFmtId="0" fontId="109" fillId="0" borderId="0" applyNumberFormat="0" applyFill="0" applyBorder="0" applyAlignment="0" applyProtection="0"/>
    <xf numFmtId="0" fontId="110" fillId="0" borderId="0" applyNumberFormat="0" applyFill="0" applyBorder="0" applyAlignment="0" applyProtection="0"/>
    <xf numFmtId="0" fontId="110" fillId="0" borderId="0" applyNumberFormat="0" applyFill="0" applyBorder="0" applyAlignment="0" applyProtection="0"/>
    <xf numFmtId="0" fontId="110" fillId="0" borderId="0" applyNumberFormat="0" applyFill="0" applyBorder="0" applyAlignment="0" applyProtection="0"/>
    <xf numFmtId="0" fontId="110" fillId="0" borderId="0" applyNumberFormat="0" applyFill="0" applyBorder="0" applyAlignment="0" applyProtection="0"/>
    <xf numFmtId="0" fontId="110" fillId="0" borderId="0" applyNumberFormat="0" applyFill="0" applyBorder="0" applyAlignment="0" applyProtection="0"/>
    <xf numFmtId="0" fontId="110" fillId="0" borderId="0" applyNumberFormat="0" applyFill="0" applyBorder="0" applyAlignment="0" applyProtection="0"/>
    <xf numFmtId="0" fontId="110" fillId="0" borderId="0" applyNumberFormat="0" applyFill="0" applyBorder="0" applyAlignment="0" applyProtection="0"/>
    <xf numFmtId="0" fontId="110" fillId="0" borderId="0" applyNumberFormat="0" applyFill="0" applyBorder="0" applyAlignment="0" applyProtection="0"/>
    <xf numFmtId="0" fontId="110" fillId="0" borderId="0" applyNumberFormat="0" applyFill="0" applyBorder="0" applyAlignment="0" applyProtection="0"/>
    <xf numFmtId="0" fontId="110" fillId="0" borderId="0" applyNumberFormat="0" applyFill="0" applyBorder="0" applyAlignment="0" applyProtection="0"/>
    <xf numFmtId="0" fontId="110" fillId="0" borderId="0" applyNumberFormat="0" applyFill="0" applyBorder="0" applyAlignment="0" applyProtection="0"/>
    <xf numFmtId="0" fontId="109" fillId="0" borderId="0" applyNumberFormat="0" applyFill="0" applyBorder="0" applyAlignment="0" applyProtection="0"/>
    <xf numFmtId="0" fontId="110" fillId="0" borderId="0" applyNumberFormat="0" applyFill="0" applyBorder="0" applyAlignment="0" applyProtection="0"/>
    <xf numFmtId="0" fontId="109" fillId="0" borderId="0" applyNumberFormat="0" applyFill="0" applyBorder="0" applyAlignment="0" applyProtection="0"/>
    <xf numFmtId="0" fontId="109" fillId="0" borderId="0" applyNumberFormat="0" applyFill="0" applyBorder="0" applyAlignment="0" applyProtection="0"/>
    <xf numFmtId="0" fontId="110" fillId="0" borderId="0" applyNumberFormat="0" applyFill="0" applyBorder="0" applyAlignment="0" applyProtection="0"/>
    <xf numFmtId="0" fontId="109" fillId="0" borderId="0" applyNumberFormat="0" applyFill="0" applyBorder="0" applyAlignment="0" applyProtection="0"/>
    <xf numFmtId="0" fontId="109" fillId="0" borderId="0" applyNumberFormat="0" applyFill="0" applyBorder="0" applyAlignment="0" applyProtection="0"/>
    <xf numFmtId="0" fontId="110" fillId="0" borderId="0" applyNumberFormat="0" applyFill="0" applyBorder="0" applyAlignment="0" applyProtection="0"/>
    <xf numFmtId="0" fontId="109" fillId="0" borderId="0" applyNumberFormat="0" applyFill="0" applyBorder="0" applyAlignment="0" applyProtection="0"/>
    <xf numFmtId="0" fontId="109" fillId="0" borderId="0" applyNumberFormat="0" applyFill="0" applyBorder="0" applyAlignment="0" applyProtection="0"/>
    <xf numFmtId="0" fontId="110" fillId="0" borderId="0" applyNumberFormat="0" applyFill="0" applyBorder="0" applyAlignment="0" applyProtection="0"/>
    <xf numFmtId="0" fontId="109" fillId="0" borderId="0" applyNumberFormat="0" applyFill="0" applyBorder="0" applyAlignment="0" applyProtection="0"/>
    <xf numFmtId="0" fontId="110" fillId="0" borderId="0" applyNumberFormat="0" applyFill="0" applyBorder="0" applyAlignment="0" applyProtection="0"/>
    <xf numFmtId="0" fontId="109" fillId="0" borderId="0" applyNumberFormat="0" applyFill="0" applyBorder="0" applyAlignment="0" applyProtection="0"/>
    <xf numFmtId="0" fontId="109" fillId="0" borderId="0" applyNumberFormat="0" applyFill="0" applyBorder="0" applyAlignment="0" applyProtection="0"/>
    <xf numFmtId="0" fontId="110" fillId="0" borderId="0" applyNumberFormat="0" applyFill="0" applyBorder="0" applyAlignment="0" applyProtection="0"/>
    <xf numFmtId="0" fontId="109" fillId="0" borderId="0" applyNumberFormat="0" applyFill="0" applyBorder="0" applyAlignment="0" applyProtection="0"/>
    <xf numFmtId="0" fontId="110" fillId="0" borderId="0" applyNumberFormat="0" applyFill="0" applyBorder="0" applyAlignment="0" applyProtection="0"/>
    <xf numFmtId="0" fontId="109" fillId="0" borderId="0" applyNumberFormat="0" applyFill="0" applyBorder="0" applyAlignment="0" applyProtection="0"/>
    <xf numFmtId="0" fontId="109" fillId="0" borderId="0" applyNumberFormat="0" applyFill="0" applyBorder="0" applyAlignment="0" applyProtection="0"/>
    <xf numFmtId="0" fontId="110" fillId="0" borderId="0" applyNumberFormat="0" applyFill="0" applyBorder="0" applyAlignment="0" applyProtection="0"/>
    <xf numFmtId="0" fontId="109" fillId="0" borderId="0" applyNumberFormat="0" applyFill="0" applyBorder="0" applyAlignment="0" applyProtection="0"/>
    <xf numFmtId="0" fontId="110" fillId="0" borderId="0" applyNumberFormat="0" applyFill="0" applyBorder="0" applyAlignment="0" applyProtection="0"/>
    <xf numFmtId="0" fontId="109" fillId="0" borderId="0" applyNumberFormat="0" applyFill="0" applyBorder="0" applyAlignment="0" applyProtection="0"/>
    <xf numFmtId="0" fontId="109" fillId="0" borderId="0" applyNumberFormat="0" applyFill="0" applyBorder="0" applyAlignment="0" applyProtection="0"/>
    <xf numFmtId="0" fontId="110" fillId="0" borderId="0" applyNumberFormat="0" applyFill="0" applyBorder="0" applyAlignment="0" applyProtection="0"/>
    <xf numFmtId="0" fontId="36" fillId="0" borderId="0">
      <alignment horizontal="left"/>
    </xf>
    <xf numFmtId="0" fontId="111" fillId="39" borderId="0" applyNumberFormat="0" applyBorder="0" applyAlignment="0" applyProtection="0"/>
    <xf numFmtId="0" fontId="112" fillId="39" borderId="0" applyNumberFormat="0" applyBorder="0" applyAlignment="0" applyProtection="0"/>
    <xf numFmtId="0" fontId="111" fillId="39" borderId="0" applyNumberFormat="0" applyBorder="0" applyAlignment="0" applyProtection="0"/>
    <xf numFmtId="0" fontId="111" fillId="39" borderId="0" applyNumberFormat="0" applyBorder="0" applyAlignment="0" applyProtection="0"/>
    <xf numFmtId="0" fontId="112" fillId="39" borderId="0" applyNumberFormat="0" applyBorder="0" applyAlignment="0" applyProtection="0"/>
    <xf numFmtId="0" fontId="112" fillId="39" borderId="0" applyNumberFormat="0" applyBorder="0" applyAlignment="0" applyProtection="0"/>
    <xf numFmtId="0" fontId="112" fillId="39" borderId="0" applyNumberFormat="0" applyBorder="0" applyAlignment="0" applyProtection="0"/>
    <xf numFmtId="0" fontId="112" fillId="39" borderId="0" applyNumberFormat="0" applyBorder="0" applyAlignment="0" applyProtection="0"/>
    <xf numFmtId="0" fontId="112" fillId="39" borderId="0" applyNumberFormat="0" applyBorder="0" applyAlignment="0" applyProtection="0"/>
    <xf numFmtId="0" fontId="17" fillId="2" borderId="0" applyNumberFormat="0" applyBorder="0" applyAlignment="0" applyProtection="0"/>
    <xf numFmtId="0" fontId="112" fillId="39" borderId="0" applyNumberFormat="0" applyBorder="0" applyAlignment="0" applyProtection="0"/>
    <xf numFmtId="0" fontId="17" fillId="2" borderId="0" applyNumberFormat="0" applyBorder="0" applyAlignment="0" applyProtection="0"/>
    <xf numFmtId="0" fontId="112" fillId="39" borderId="0" applyNumberFormat="0" applyBorder="0" applyAlignment="0" applyProtection="0"/>
    <xf numFmtId="0" fontId="112" fillId="39" borderId="0" applyNumberFormat="0" applyBorder="0" applyAlignment="0" applyProtection="0"/>
    <xf numFmtId="0" fontId="112" fillId="39" borderId="0" applyNumberFormat="0" applyBorder="0" applyAlignment="0" applyProtection="0"/>
    <xf numFmtId="0" fontId="112" fillId="39" borderId="0" applyNumberFormat="0" applyBorder="0" applyAlignment="0" applyProtection="0"/>
    <xf numFmtId="0" fontId="111" fillId="39" borderId="0" applyNumberFormat="0" applyBorder="0" applyAlignment="0" applyProtection="0"/>
    <xf numFmtId="0" fontId="111" fillId="39" borderId="0" applyNumberFormat="0" applyBorder="0" applyAlignment="0" applyProtection="0"/>
    <xf numFmtId="0" fontId="112" fillId="39" borderId="0" applyNumberFormat="0" applyBorder="0" applyAlignment="0" applyProtection="0"/>
    <xf numFmtId="0" fontId="111" fillId="39" borderId="0" applyNumberFormat="0" applyBorder="0" applyAlignment="0" applyProtection="0"/>
    <xf numFmtId="0" fontId="111" fillId="39" borderId="0" applyNumberFormat="0" applyBorder="0" applyAlignment="0" applyProtection="0"/>
    <xf numFmtId="0" fontId="111" fillId="39" borderId="0" applyNumberFormat="0" applyBorder="0" applyAlignment="0" applyProtection="0"/>
    <xf numFmtId="0" fontId="112" fillId="39" borderId="0" applyNumberFormat="0" applyBorder="0" applyAlignment="0" applyProtection="0"/>
    <xf numFmtId="0" fontId="111" fillId="39" borderId="0" applyNumberFormat="0" applyBorder="0" applyAlignment="0" applyProtection="0"/>
    <xf numFmtId="0" fontId="111" fillId="39" borderId="0" applyNumberFormat="0" applyBorder="0" applyAlignment="0" applyProtection="0"/>
    <xf numFmtId="0" fontId="112" fillId="39" borderId="0" applyNumberFormat="0" applyBorder="0" applyAlignment="0" applyProtection="0"/>
    <xf numFmtId="0" fontId="111" fillId="39" borderId="0" applyNumberFormat="0" applyBorder="0" applyAlignment="0" applyProtection="0"/>
    <xf numFmtId="0" fontId="112" fillId="39" borderId="0" applyNumberFormat="0" applyBorder="0" applyAlignment="0" applyProtection="0"/>
    <xf numFmtId="0" fontId="112" fillId="39" borderId="0" applyNumberFormat="0" applyBorder="0" applyAlignment="0" applyProtection="0"/>
    <xf numFmtId="0" fontId="111" fillId="39" borderId="0" applyNumberFormat="0" applyBorder="0" applyAlignment="0" applyProtection="0"/>
    <xf numFmtId="0" fontId="112" fillId="39" borderId="0" applyNumberFormat="0" applyBorder="0" applyAlignment="0" applyProtection="0"/>
    <xf numFmtId="0" fontId="112" fillId="39" borderId="0" applyNumberFormat="0" applyBorder="0" applyAlignment="0" applyProtection="0"/>
    <xf numFmtId="0" fontId="111" fillId="39" borderId="0" applyNumberFormat="0" applyBorder="0" applyAlignment="0" applyProtection="0"/>
    <xf numFmtId="0" fontId="112" fillId="39" borderId="0" applyNumberFormat="0" applyBorder="0" applyAlignment="0" applyProtection="0"/>
    <xf numFmtId="0" fontId="111" fillId="39" borderId="0" applyNumberFormat="0" applyBorder="0" applyAlignment="0" applyProtection="0"/>
    <xf numFmtId="0" fontId="111" fillId="39" borderId="0" applyNumberFormat="0" applyBorder="0" applyAlignment="0" applyProtection="0"/>
    <xf numFmtId="0" fontId="112" fillId="39" borderId="0" applyNumberFormat="0" applyBorder="0" applyAlignment="0" applyProtection="0"/>
    <xf numFmtId="0" fontId="112" fillId="39" borderId="0" applyNumberFormat="0" applyBorder="0" applyAlignment="0" applyProtection="0"/>
    <xf numFmtId="0" fontId="112" fillId="39" borderId="0" applyNumberFormat="0" applyBorder="0" applyAlignment="0" applyProtection="0"/>
    <xf numFmtId="0" fontId="112" fillId="39" borderId="0" applyNumberFormat="0" applyBorder="0" applyAlignment="0" applyProtection="0"/>
    <xf numFmtId="0" fontId="112" fillId="39" borderId="0" applyNumberFormat="0" applyBorder="0" applyAlignment="0" applyProtection="0"/>
    <xf numFmtId="0" fontId="112" fillId="39" borderId="0" applyNumberFormat="0" applyBorder="0" applyAlignment="0" applyProtection="0"/>
    <xf numFmtId="0" fontId="111" fillId="39" borderId="0" applyNumberFormat="0" applyBorder="0" applyAlignment="0" applyProtection="0"/>
    <xf numFmtId="0" fontId="112" fillId="39" borderId="0" applyNumberFormat="0" applyBorder="0" applyAlignment="0" applyProtection="0"/>
    <xf numFmtId="0" fontId="111" fillId="39" borderId="0" applyNumberFormat="0" applyBorder="0" applyAlignment="0" applyProtection="0"/>
    <xf numFmtId="0" fontId="111" fillId="39" borderId="0" applyNumberFormat="0" applyBorder="0" applyAlignment="0" applyProtection="0"/>
    <xf numFmtId="0" fontId="112" fillId="39" borderId="0" applyNumberFormat="0" applyBorder="0" applyAlignment="0" applyProtection="0"/>
    <xf numFmtId="0" fontId="112" fillId="39" borderId="0" applyNumberFormat="0" applyBorder="0" applyAlignment="0" applyProtection="0"/>
    <xf numFmtId="0" fontId="112" fillId="39" borderId="0" applyNumberFormat="0" applyBorder="0" applyAlignment="0" applyProtection="0"/>
    <xf numFmtId="0" fontId="112" fillId="39" borderId="0" applyNumberFormat="0" applyBorder="0" applyAlignment="0" applyProtection="0"/>
    <xf numFmtId="0" fontId="112" fillId="39" borderId="0" applyNumberFormat="0" applyBorder="0" applyAlignment="0" applyProtection="0"/>
    <xf numFmtId="0" fontId="112" fillId="39" borderId="0" applyNumberFormat="0" applyBorder="0" applyAlignment="0" applyProtection="0"/>
    <xf numFmtId="0" fontId="112" fillId="39" borderId="0" applyNumberFormat="0" applyBorder="0" applyAlignment="0" applyProtection="0"/>
    <xf numFmtId="0" fontId="112" fillId="39" borderId="0" applyNumberFormat="0" applyBorder="0" applyAlignment="0" applyProtection="0"/>
    <xf numFmtId="0" fontId="112" fillId="39" borderId="0" applyNumberFormat="0" applyBorder="0" applyAlignment="0" applyProtection="0"/>
    <xf numFmtId="0" fontId="112" fillId="39" borderId="0" applyNumberFormat="0" applyBorder="0" applyAlignment="0" applyProtection="0"/>
    <xf numFmtId="0" fontId="112" fillId="39" borderId="0" applyNumberFormat="0" applyBorder="0" applyAlignment="0" applyProtection="0"/>
    <xf numFmtId="0" fontId="111" fillId="39" borderId="0" applyNumberFormat="0" applyBorder="0" applyAlignment="0" applyProtection="0"/>
    <xf numFmtId="0" fontId="112" fillId="39" borderId="0" applyNumberFormat="0" applyBorder="0" applyAlignment="0" applyProtection="0"/>
    <xf numFmtId="0" fontId="111" fillId="39" borderId="0" applyNumberFormat="0" applyBorder="0" applyAlignment="0" applyProtection="0"/>
    <xf numFmtId="0" fontId="111" fillId="39" borderId="0" applyNumberFormat="0" applyBorder="0" applyAlignment="0" applyProtection="0"/>
    <xf numFmtId="0" fontId="112" fillId="39" borderId="0" applyNumberFormat="0" applyBorder="0" applyAlignment="0" applyProtection="0"/>
    <xf numFmtId="0" fontId="112" fillId="39" borderId="0" applyNumberFormat="0" applyBorder="0" applyAlignment="0" applyProtection="0"/>
    <xf numFmtId="0" fontId="112" fillId="39" borderId="0" applyNumberFormat="0" applyBorder="0" applyAlignment="0" applyProtection="0"/>
    <xf numFmtId="0" fontId="112" fillId="39" borderId="0" applyNumberFormat="0" applyBorder="0" applyAlignment="0" applyProtection="0"/>
    <xf numFmtId="0" fontId="112" fillId="39" borderId="0" applyNumberFormat="0" applyBorder="0" applyAlignment="0" applyProtection="0"/>
    <xf numFmtId="0" fontId="112" fillId="39" borderId="0" applyNumberFormat="0" applyBorder="0" applyAlignment="0" applyProtection="0"/>
    <xf numFmtId="0" fontId="112" fillId="39" borderId="0" applyNumberFormat="0" applyBorder="0" applyAlignment="0" applyProtection="0"/>
    <xf numFmtId="0" fontId="112" fillId="39" borderId="0" applyNumberFormat="0" applyBorder="0" applyAlignment="0" applyProtection="0"/>
    <xf numFmtId="0" fontId="112" fillId="39" borderId="0" applyNumberFormat="0" applyBorder="0" applyAlignment="0" applyProtection="0"/>
    <xf numFmtId="0" fontId="112" fillId="39" borderId="0" applyNumberFormat="0" applyBorder="0" applyAlignment="0" applyProtection="0"/>
    <xf numFmtId="0" fontId="112" fillId="39" borderId="0" applyNumberFormat="0" applyBorder="0" applyAlignment="0" applyProtection="0"/>
    <xf numFmtId="0" fontId="111" fillId="39" borderId="0" applyNumberFormat="0" applyBorder="0" applyAlignment="0" applyProtection="0"/>
    <xf numFmtId="0" fontId="112" fillId="39" borderId="0" applyNumberFormat="0" applyBorder="0" applyAlignment="0" applyProtection="0"/>
    <xf numFmtId="0" fontId="111" fillId="39" borderId="0" applyNumberFormat="0" applyBorder="0" applyAlignment="0" applyProtection="0"/>
    <xf numFmtId="0" fontId="111" fillId="39" borderId="0" applyNumberFormat="0" applyBorder="0" applyAlignment="0" applyProtection="0"/>
    <xf numFmtId="0" fontId="112" fillId="39" borderId="0" applyNumberFormat="0" applyBorder="0" applyAlignment="0" applyProtection="0"/>
    <xf numFmtId="0" fontId="111" fillId="39" borderId="0" applyNumberFormat="0" applyBorder="0" applyAlignment="0" applyProtection="0"/>
    <xf numFmtId="0" fontId="111" fillId="39" borderId="0" applyNumberFormat="0" applyBorder="0" applyAlignment="0" applyProtection="0"/>
    <xf numFmtId="0" fontId="112" fillId="39" borderId="0" applyNumberFormat="0" applyBorder="0" applyAlignment="0" applyProtection="0"/>
    <xf numFmtId="0" fontId="111" fillId="39" borderId="0" applyNumberFormat="0" applyBorder="0" applyAlignment="0" applyProtection="0"/>
    <xf numFmtId="0" fontId="111" fillId="39" borderId="0" applyNumberFormat="0" applyBorder="0" applyAlignment="0" applyProtection="0"/>
    <xf numFmtId="0" fontId="112" fillId="39" borderId="0" applyNumberFormat="0" applyBorder="0" applyAlignment="0" applyProtection="0"/>
    <xf numFmtId="0" fontId="111" fillId="39" borderId="0" applyNumberFormat="0" applyBorder="0" applyAlignment="0" applyProtection="0"/>
    <xf numFmtId="0" fontId="112" fillId="39" borderId="0" applyNumberFormat="0" applyBorder="0" applyAlignment="0" applyProtection="0"/>
    <xf numFmtId="0" fontId="111" fillId="39" borderId="0" applyNumberFormat="0" applyBorder="0" applyAlignment="0" applyProtection="0"/>
    <xf numFmtId="0" fontId="111" fillId="39" borderId="0" applyNumberFormat="0" applyBorder="0" applyAlignment="0" applyProtection="0"/>
    <xf numFmtId="0" fontId="112" fillId="39" borderId="0" applyNumberFormat="0" applyBorder="0" applyAlignment="0" applyProtection="0"/>
    <xf numFmtId="0" fontId="111" fillId="39" borderId="0" applyNumberFormat="0" applyBorder="0" applyAlignment="0" applyProtection="0"/>
    <xf numFmtId="0" fontId="112" fillId="39" borderId="0" applyNumberFormat="0" applyBorder="0" applyAlignment="0" applyProtection="0"/>
    <xf numFmtId="0" fontId="111" fillId="39" borderId="0" applyNumberFormat="0" applyBorder="0" applyAlignment="0" applyProtection="0"/>
    <xf numFmtId="0" fontId="111" fillId="39" borderId="0" applyNumberFormat="0" applyBorder="0" applyAlignment="0" applyProtection="0"/>
    <xf numFmtId="0" fontId="112" fillId="39" borderId="0" applyNumberFormat="0" applyBorder="0" applyAlignment="0" applyProtection="0"/>
    <xf numFmtId="0" fontId="111" fillId="39" borderId="0" applyNumberFormat="0" applyBorder="0" applyAlignment="0" applyProtection="0"/>
    <xf numFmtId="0" fontId="112" fillId="39" borderId="0" applyNumberFormat="0" applyBorder="0" applyAlignment="0" applyProtection="0"/>
    <xf numFmtId="0" fontId="111" fillId="39" borderId="0" applyNumberFormat="0" applyBorder="0" applyAlignment="0" applyProtection="0"/>
    <xf numFmtId="0" fontId="111" fillId="39" borderId="0" applyNumberFormat="0" applyBorder="0" applyAlignment="0" applyProtection="0"/>
    <xf numFmtId="0" fontId="112" fillId="39" borderId="0" applyNumberFormat="0" applyBorder="0" applyAlignment="0" applyProtection="0"/>
    <xf numFmtId="49" fontId="113" fillId="0" borderId="0">
      <alignment horizontal="center"/>
    </xf>
    <xf numFmtId="0" fontId="114" fillId="0" borderId="0">
      <alignment horizontal="center"/>
    </xf>
    <xf numFmtId="0" fontId="115" fillId="0" borderId="17" applyNumberFormat="0" applyFill="0" applyAlignment="0" applyProtection="0"/>
    <xf numFmtId="0" fontId="116" fillId="0" borderId="17" applyNumberFormat="0" applyFill="0" applyAlignment="0" applyProtection="0"/>
    <xf numFmtId="0" fontId="115" fillId="0" borderId="17" applyNumberFormat="0" applyFill="0" applyAlignment="0" applyProtection="0"/>
    <xf numFmtId="0" fontId="115" fillId="0" borderId="17" applyNumberFormat="0" applyFill="0" applyAlignment="0" applyProtection="0"/>
    <xf numFmtId="0" fontId="116" fillId="0" borderId="17" applyNumberFormat="0" applyFill="0" applyAlignment="0" applyProtection="0"/>
    <xf numFmtId="0" fontId="116" fillId="0" borderId="17" applyNumberFormat="0" applyFill="0" applyAlignment="0" applyProtection="0"/>
    <xf numFmtId="0" fontId="116" fillId="0" borderId="17" applyNumberFormat="0" applyFill="0" applyAlignment="0" applyProtection="0"/>
    <xf numFmtId="0" fontId="116" fillId="0" borderId="17" applyNumberFormat="0" applyFill="0" applyAlignment="0" applyProtection="0"/>
    <xf numFmtId="0" fontId="116" fillId="0" borderId="17" applyNumberFormat="0" applyFill="0" applyAlignment="0" applyProtection="0"/>
    <xf numFmtId="0" fontId="14" fillId="0" borderId="2" applyNumberFormat="0" applyFill="0" applyAlignment="0" applyProtection="0"/>
    <xf numFmtId="0" fontId="116" fillId="0" borderId="17" applyNumberFormat="0" applyFill="0" applyAlignment="0" applyProtection="0"/>
    <xf numFmtId="0" fontId="14" fillId="0" borderId="2" applyNumberFormat="0" applyFill="0" applyAlignment="0" applyProtection="0"/>
    <xf numFmtId="0" fontId="116" fillId="0" borderId="17" applyNumberFormat="0" applyFill="0" applyAlignment="0" applyProtection="0"/>
    <xf numFmtId="0" fontId="116" fillId="0" borderId="17" applyNumberFormat="0" applyFill="0" applyAlignment="0" applyProtection="0"/>
    <xf numFmtId="0" fontId="116" fillId="0" borderId="17" applyNumberFormat="0" applyFill="0" applyAlignment="0" applyProtection="0"/>
    <xf numFmtId="0" fontId="116" fillId="0" borderId="17" applyNumberFormat="0" applyFill="0" applyAlignment="0" applyProtection="0"/>
    <xf numFmtId="0" fontId="115" fillId="0" borderId="17" applyNumberFormat="0" applyFill="0" applyAlignment="0" applyProtection="0"/>
    <xf numFmtId="0" fontId="115" fillId="0" borderId="17" applyNumberFormat="0" applyFill="0" applyAlignment="0" applyProtection="0"/>
    <xf numFmtId="0" fontId="116" fillId="0" borderId="17" applyNumberFormat="0" applyFill="0" applyAlignment="0" applyProtection="0"/>
    <xf numFmtId="0" fontId="115" fillId="0" borderId="17" applyNumberFormat="0" applyFill="0" applyAlignment="0" applyProtection="0"/>
    <xf numFmtId="0" fontId="115" fillId="0" borderId="17" applyNumberFormat="0" applyFill="0" applyAlignment="0" applyProtection="0"/>
    <xf numFmtId="0" fontId="115" fillId="0" borderId="17" applyNumberFormat="0" applyFill="0" applyAlignment="0" applyProtection="0"/>
    <xf numFmtId="0" fontId="116" fillId="0" borderId="17" applyNumberFormat="0" applyFill="0" applyAlignment="0" applyProtection="0"/>
    <xf numFmtId="0" fontId="115" fillId="0" borderId="17" applyNumberFormat="0" applyFill="0" applyAlignment="0" applyProtection="0"/>
    <xf numFmtId="0" fontId="115" fillId="0" borderId="17" applyNumberFormat="0" applyFill="0" applyAlignment="0" applyProtection="0"/>
    <xf numFmtId="0" fontId="116" fillId="0" borderId="17" applyNumberFormat="0" applyFill="0" applyAlignment="0" applyProtection="0"/>
    <xf numFmtId="0" fontId="115" fillId="0" borderId="17" applyNumberFormat="0" applyFill="0" applyAlignment="0" applyProtection="0"/>
    <xf numFmtId="0" fontId="116" fillId="0" borderId="17" applyNumberFormat="0" applyFill="0" applyAlignment="0" applyProtection="0"/>
    <xf numFmtId="0" fontId="116" fillId="0" borderId="17" applyNumberFormat="0" applyFill="0" applyAlignment="0" applyProtection="0"/>
    <xf numFmtId="0" fontId="115" fillId="0" borderId="17" applyNumberFormat="0" applyFill="0" applyAlignment="0" applyProtection="0"/>
    <xf numFmtId="0" fontId="116" fillId="0" borderId="17" applyNumberFormat="0" applyFill="0" applyAlignment="0" applyProtection="0"/>
    <xf numFmtId="0" fontId="116" fillId="0" borderId="17" applyNumberFormat="0" applyFill="0" applyAlignment="0" applyProtection="0"/>
    <xf numFmtId="0" fontId="115" fillId="0" borderId="17" applyNumberFormat="0" applyFill="0" applyAlignment="0" applyProtection="0"/>
    <xf numFmtId="0" fontId="116" fillId="0" borderId="17" applyNumberFormat="0" applyFill="0" applyAlignment="0" applyProtection="0"/>
    <xf numFmtId="0" fontId="115" fillId="0" borderId="17" applyNumberFormat="0" applyFill="0" applyAlignment="0" applyProtection="0"/>
    <xf numFmtId="0" fontId="115" fillId="0" borderId="17" applyNumberFormat="0" applyFill="0" applyAlignment="0" applyProtection="0"/>
    <xf numFmtId="0" fontId="116" fillId="0" borderId="17" applyNumberFormat="0" applyFill="0" applyAlignment="0" applyProtection="0"/>
    <xf numFmtId="0" fontId="116" fillId="0" borderId="17" applyNumberFormat="0" applyFill="0" applyAlignment="0" applyProtection="0"/>
    <xf numFmtId="0" fontId="116" fillId="0" borderId="17" applyNumberFormat="0" applyFill="0" applyAlignment="0" applyProtection="0"/>
    <xf numFmtId="0" fontId="116" fillId="0" borderId="17" applyNumberFormat="0" applyFill="0" applyAlignment="0" applyProtection="0"/>
    <xf numFmtId="0" fontId="116" fillId="0" borderId="17" applyNumberFormat="0" applyFill="0" applyAlignment="0" applyProtection="0"/>
    <xf numFmtId="0" fontId="116" fillId="0" borderId="17" applyNumberFormat="0" applyFill="0" applyAlignment="0" applyProtection="0"/>
    <xf numFmtId="0" fontId="115" fillId="0" borderId="17" applyNumberFormat="0" applyFill="0" applyAlignment="0" applyProtection="0"/>
    <xf numFmtId="0" fontId="116" fillId="0" borderId="17" applyNumberFormat="0" applyFill="0" applyAlignment="0" applyProtection="0"/>
    <xf numFmtId="0" fontId="115" fillId="0" borderId="17" applyNumberFormat="0" applyFill="0" applyAlignment="0" applyProtection="0"/>
    <xf numFmtId="0" fontId="115" fillId="0" borderId="17" applyNumberFormat="0" applyFill="0" applyAlignment="0" applyProtection="0"/>
    <xf numFmtId="0" fontId="116" fillId="0" borderId="17" applyNumberFormat="0" applyFill="0" applyAlignment="0" applyProtection="0"/>
    <xf numFmtId="0" fontId="116" fillId="0" borderId="17" applyNumberFormat="0" applyFill="0" applyAlignment="0" applyProtection="0"/>
    <xf numFmtId="0" fontId="116" fillId="0" borderId="17" applyNumberFormat="0" applyFill="0" applyAlignment="0" applyProtection="0"/>
    <xf numFmtId="0" fontId="116" fillId="0" borderId="17" applyNumberFormat="0" applyFill="0" applyAlignment="0" applyProtection="0"/>
    <xf numFmtId="0" fontId="116" fillId="0" borderId="17" applyNumberFormat="0" applyFill="0" applyAlignment="0" applyProtection="0"/>
    <xf numFmtId="0" fontId="116" fillId="0" borderId="17" applyNumberFormat="0" applyFill="0" applyAlignment="0" applyProtection="0"/>
    <xf numFmtId="0" fontId="116" fillId="0" borderId="17" applyNumberFormat="0" applyFill="0" applyAlignment="0" applyProtection="0"/>
    <xf numFmtId="0" fontId="116" fillId="0" borderId="17" applyNumberFormat="0" applyFill="0" applyAlignment="0" applyProtection="0"/>
    <xf numFmtId="0" fontId="116" fillId="0" borderId="17" applyNumberFormat="0" applyFill="0" applyAlignment="0" applyProtection="0"/>
    <xf numFmtId="0" fontId="116" fillId="0" borderId="17" applyNumberFormat="0" applyFill="0" applyAlignment="0" applyProtection="0"/>
    <xf numFmtId="0" fontId="116" fillId="0" borderId="17" applyNumberFormat="0" applyFill="0" applyAlignment="0" applyProtection="0"/>
    <xf numFmtId="0" fontId="115" fillId="0" borderId="17" applyNumberFormat="0" applyFill="0" applyAlignment="0" applyProtection="0"/>
    <xf numFmtId="0" fontId="116" fillId="0" borderId="17" applyNumberFormat="0" applyFill="0" applyAlignment="0" applyProtection="0"/>
    <xf numFmtId="0" fontId="115" fillId="0" borderId="17" applyNumberFormat="0" applyFill="0" applyAlignment="0" applyProtection="0"/>
    <xf numFmtId="0" fontId="115" fillId="0" borderId="17" applyNumberFormat="0" applyFill="0" applyAlignment="0" applyProtection="0"/>
    <xf numFmtId="0" fontId="116" fillId="0" borderId="17" applyNumberFormat="0" applyFill="0" applyAlignment="0" applyProtection="0"/>
    <xf numFmtId="0" fontId="116" fillId="0" borderId="17" applyNumberFormat="0" applyFill="0" applyAlignment="0" applyProtection="0"/>
    <xf numFmtId="0" fontId="116" fillId="0" borderId="17" applyNumberFormat="0" applyFill="0" applyAlignment="0" applyProtection="0"/>
    <xf numFmtId="0" fontId="116" fillId="0" borderId="17" applyNumberFormat="0" applyFill="0" applyAlignment="0" applyProtection="0"/>
    <xf numFmtId="0" fontId="116" fillId="0" borderId="17" applyNumberFormat="0" applyFill="0" applyAlignment="0" applyProtection="0"/>
    <xf numFmtId="0" fontId="116" fillId="0" borderId="17" applyNumberFormat="0" applyFill="0" applyAlignment="0" applyProtection="0"/>
    <xf numFmtId="0" fontId="116" fillId="0" borderId="17" applyNumberFormat="0" applyFill="0" applyAlignment="0" applyProtection="0"/>
    <xf numFmtId="0" fontId="116" fillId="0" borderId="17" applyNumberFormat="0" applyFill="0" applyAlignment="0" applyProtection="0"/>
    <xf numFmtId="0" fontId="116" fillId="0" borderId="17" applyNumberFormat="0" applyFill="0" applyAlignment="0" applyProtection="0"/>
    <xf numFmtId="0" fontId="116" fillId="0" borderId="17" applyNumberFormat="0" applyFill="0" applyAlignment="0" applyProtection="0"/>
    <xf numFmtId="0" fontId="116" fillId="0" borderId="17" applyNumberFormat="0" applyFill="0" applyAlignment="0" applyProtection="0"/>
    <xf numFmtId="0" fontId="115" fillId="0" borderId="17" applyNumberFormat="0" applyFill="0" applyAlignment="0" applyProtection="0"/>
    <xf numFmtId="0" fontId="116" fillId="0" borderId="17" applyNumberFormat="0" applyFill="0" applyAlignment="0" applyProtection="0"/>
    <xf numFmtId="0" fontId="115" fillId="0" borderId="17" applyNumberFormat="0" applyFill="0" applyAlignment="0" applyProtection="0"/>
    <xf numFmtId="0" fontId="115" fillId="0" borderId="17" applyNumberFormat="0" applyFill="0" applyAlignment="0" applyProtection="0"/>
    <xf numFmtId="0" fontId="116" fillId="0" borderId="17" applyNumberFormat="0" applyFill="0" applyAlignment="0" applyProtection="0"/>
    <xf numFmtId="0" fontId="115" fillId="0" borderId="17" applyNumberFormat="0" applyFill="0" applyAlignment="0" applyProtection="0"/>
    <xf numFmtId="0" fontId="115" fillId="0" borderId="17" applyNumberFormat="0" applyFill="0" applyAlignment="0" applyProtection="0"/>
    <xf numFmtId="0" fontId="116" fillId="0" borderId="17" applyNumberFormat="0" applyFill="0" applyAlignment="0" applyProtection="0"/>
    <xf numFmtId="0" fontId="115" fillId="0" borderId="17" applyNumberFormat="0" applyFill="0" applyAlignment="0" applyProtection="0"/>
    <xf numFmtId="0" fontId="115" fillId="0" borderId="17" applyNumberFormat="0" applyFill="0" applyAlignment="0" applyProtection="0"/>
    <xf numFmtId="0" fontId="116" fillId="0" borderId="17" applyNumberFormat="0" applyFill="0" applyAlignment="0" applyProtection="0"/>
    <xf numFmtId="0" fontId="115" fillId="0" borderId="17" applyNumberFormat="0" applyFill="0" applyAlignment="0" applyProtection="0"/>
    <xf numFmtId="0" fontId="116" fillId="0" borderId="17" applyNumberFormat="0" applyFill="0" applyAlignment="0" applyProtection="0"/>
    <xf numFmtId="0" fontId="115" fillId="0" borderId="17" applyNumberFormat="0" applyFill="0" applyAlignment="0" applyProtection="0"/>
    <xf numFmtId="0" fontId="115" fillId="0" borderId="17" applyNumberFormat="0" applyFill="0" applyAlignment="0" applyProtection="0"/>
    <xf numFmtId="0" fontId="116" fillId="0" borderId="17" applyNumberFormat="0" applyFill="0" applyAlignment="0" applyProtection="0"/>
    <xf numFmtId="0" fontId="115" fillId="0" borderId="17" applyNumberFormat="0" applyFill="0" applyAlignment="0" applyProtection="0"/>
    <xf numFmtId="0" fontId="116" fillId="0" borderId="17" applyNumberFormat="0" applyFill="0" applyAlignment="0" applyProtection="0"/>
    <xf numFmtId="0" fontId="115" fillId="0" borderId="17" applyNumberFormat="0" applyFill="0" applyAlignment="0" applyProtection="0"/>
    <xf numFmtId="0" fontId="115" fillId="0" borderId="17" applyNumberFormat="0" applyFill="0" applyAlignment="0" applyProtection="0"/>
    <xf numFmtId="0" fontId="116" fillId="0" borderId="17" applyNumberFormat="0" applyFill="0" applyAlignment="0" applyProtection="0"/>
    <xf numFmtId="0" fontId="115" fillId="0" borderId="17" applyNumberFormat="0" applyFill="0" applyAlignment="0" applyProtection="0"/>
    <xf numFmtId="0" fontId="116" fillId="0" borderId="17" applyNumberFormat="0" applyFill="0" applyAlignment="0" applyProtection="0"/>
    <xf numFmtId="0" fontId="115" fillId="0" borderId="17" applyNumberFormat="0" applyFill="0" applyAlignment="0" applyProtection="0"/>
    <xf numFmtId="0" fontId="115" fillId="0" borderId="17" applyNumberFormat="0" applyFill="0" applyAlignment="0" applyProtection="0"/>
    <xf numFmtId="0" fontId="116" fillId="0" borderId="17" applyNumberFormat="0" applyFill="0" applyAlignment="0" applyProtection="0"/>
    <xf numFmtId="0" fontId="117" fillId="0" borderId="18" applyNumberFormat="0" applyFill="0" applyAlignment="0" applyProtection="0"/>
    <xf numFmtId="0" fontId="118" fillId="0" borderId="18" applyNumberFormat="0" applyFill="0" applyAlignment="0" applyProtection="0"/>
    <xf numFmtId="0" fontId="117" fillId="0" borderId="18" applyNumberFormat="0" applyFill="0" applyAlignment="0" applyProtection="0"/>
    <xf numFmtId="0" fontId="117" fillId="0" borderId="18" applyNumberFormat="0" applyFill="0" applyAlignment="0" applyProtection="0"/>
    <xf numFmtId="0" fontId="118" fillId="0" borderId="18" applyNumberFormat="0" applyFill="0" applyAlignment="0" applyProtection="0"/>
    <xf numFmtId="0" fontId="118" fillId="0" borderId="18" applyNumberFormat="0" applyFill="0" applyAlignment="0" applyProtection="0"/>
    <xf numFmtId="0" fontId="118" fillId="0" borderId="18" applyNumberFormat="0" applyFill="0" applyAlignment="0" applyProtection="0"/>
    <xf numFmtId="0" fontId="118" fillId="0" borderId="18" applyNumberFormat="0" applyFill="0" applyAlignment="0" applyProtection="0"/>
    <xf numFmtId="0" fontId="118" fillId="0" borderId="18" applyNumberFormat="0" applyFill="0" applyAlignment="0" applyProtection="0"/>
    <xf numFmtId="0" fontId="15" fillId="0" borderId="3" applyNumberFormat="0" applyFill="0" applyAlignment="0" applyProtection="0"/>
    <xf numFmtId="0" fontId="118" fillId="0" borderId="18" applyNumberFormat="0" applyFill="0" applyAlignment="0" applyProtection="0"/>
    <xf numFmtId="0" fontId="15" fillId="0" borderId="3" applyNumberFormat="0" applyFill="0" applyAlignment="0" applyProtection="0"/>
    <xf numFmtId="0" fontId="118" fillId="0" borderId="18" applyNumberFormat="0" applyFill="0" applyAlignment="0" applyProtection="0"/>
    <xf numFmtId="0" fontId="118" fillId="0" borderId="18" applyNumberFormat="0" applyFill="0" applyAlignment="0" applyProtection="0"/>
    <xf numFmtId="0" fontId="118" fillId="0" borderId="18" applyNumberFormat="0" applyFill="0" applyAlignment="0" applyProtection="0"/>
    <xf numFmtId="0" fontId="118" fillId="0" borderId="18" applyNumberFormat="0" applyFill="0" applyAlignment="0" applyProtection="0"/>
    <xf numFmtId="0" fontId="117" fillId="0" borderId="18" applyNumberFormat="0" applyFill="0" applyAlignment="0" applyProtection="0"/>
    <xf numFmtId="0" fontId="117" fillId="0" borderId="18" applyNumberFormat="0" applyFill="0" applyAlignment="0" applyProtection="0"/>
    <xf numFmtId="0" fontId="118" fillId="0" borderId="18" applyNumberFormat="0" applyFill="0" applyAlignment="0" applyProtection="0"/>
    <xf numFmtId="0" fontId="117" fillId="0" borderId="18" applyNumberFormat="0" applyFill="0" applyAlignment="0" applyProtection="0"/>
    <xf numFmtId="0" fontId="117" fillId="0" borderId="18" applyNumberFormat="0" applyFill="0" applyAlignment="0" applyProtection="0"/>
    <xf numFmtId="0" fontId="117" fillId="0" borderId="18" applyNumberFormat="0" applyFill="0" applyAlignment="0" applyProtection="0"/>
    <xf numFmtId="0" fontId="118" fillId="0" borderId="18" applyNumberFormat="0" applyFill="0" applyAlignment="0" applyProtection="0"/>
    <xf numFmtId="0" fontId="117" fillId="0" borderId="18" applyNumberFormat="0" applyFill="0" applyAlignment="0" applyProtection="0"/>
    <xf numFmtId="0" fontId="117" fillId="0" borderId="18" applyNumberFormat="0" applyFill="0" applyAlignment="0" applyProtection="0"/>
    <xf numFmtId="0" fontId="118" fillId="0" borderId="18" applyNumberFormat="0" applyFill="0" applyAlignment="0" applyProtection="0"/>
    <xf numFmtId="0" fontId="117" fillId="0" borderId="18" applyNumberFormat="0" applyFill="0" applyAlignment="0" applyProtection="0"/>
    <xf numFmtId="0" fontId="118" fillId="0" borderId="18" applyNumberFormat="0" applyFill="0" applyAlignment="0" applyProtection="0"/>
    <xf numFmtId="0" fontId="118" fillId="0" borderId="18" applyNumberFormat="0" applyFill="0" applyAlignment="0" applyProtection="0"/>
    <xf numFmtId="0" fontId="117" fillId="0" borderId="18" applyNumberFormat="0" applyFill="0" applyAlignment="0" applyProtection="0"/>
    <xf numFmtId="0" fontId="118" fillId="0" borderId="18" applyNumberFormat="0" applyFill="0" applyAlignment="0" applyProtection="0"/>
    <xf numFmtId="0" fontId="118" fillId="0" borderId="18" applyNumberFormat="0" applyFill="0" applyAlignment="0" applyProtection="0"/>
    <xf numFmtId="0" fontId="117" fillId="0" borderId="18" applyNumberFormat="0" applyFill="0" applyAlignment="0" applyProtection="0"/>
    <xf numFmtId="0" fontId="118" fillId="0" borderId="18" applyNumberFormat="0" applyFill="0" applyAlignment="0" applyProtection="0"/>
    <xf numFmtId="0" fontId="117" fillId="0" borderId="18" applyNumberFormat="0" applyFill="0" applyAlignment="0" applyProtection="0"/>
    <xf numFmtId="0" fontId="117" fillId="0" borderId="18" applyNumberFormat="0" applyFill="0" applyAlignment="0" applyProtection="0"/>
    <xf numFmtId="0" fontId="118" fillId="0" borderId="18" applyNumberFormat="0" applyFill="0" applyAlignment="0" applyProtection="0"/>
    <xf numFmtId="0" fontId="118" fillId="0" borderId="18" applyNumberFormat="0" applyFill="0" applyAlignment="0" applyProtection="0"/>
    <xf numFmtId="0" fontId="118" fillId="0" borderId="18" applyNumberFormat="0" applyFill="0" applyAlignment="0" applyProtection="0"/>
    <xf numFmtId="0" fontId="118" fillId="0" borderId="18" applyNumberFormat="0" applyFill="0" applyAlignment="0" applyProtection="0"/>
    <xf numFmtId="0" fontId="118" fillId="0" borderId="18" applyNumberFormat="0" applyFill="0" applyAlignment="0" applyProtection="0"/>
    <xf numFmtId="0" fontId="118" fillId="0" borderId="18" applyNumberFormat="0" applyFill="0" applyAlignment="0" applyProtection="0"/>
    <xf numFmtId="0" fontId="117" fillId="0" borderId="18" applyNumberFormat="0" applyFill="0" applyAlignment="0" applyProtection="0"/>
    <xf numFmtId="0" fontId="118" fillId="0" borderId="18" applyNumberFormat="0" applyFill="0" applyAlignment="0" applyProtection="0"/>
    <xf numFmtId="0" fontId="117" fillId="0" borderId="18" applyNumberFormat="0" applyFill="0" applyAlignment="0" applyProtection="0"/>
    <xf numFmtId="0" fontId="117" fillId="0" borderId="18" applyNumberFormat="0" applyFill="0" applyAlignment="0" applyProtection="0"/>
    <xf numFmtId="0" fontId="118" fillId="0" borderId="18" applyNumberFormat="0" applyFill="0" applyAlignment="0" applyProtection="0"/>
    <xf numFmtId="0" fontId="118" fillId="0" borderId="18" applyNumberFormat="0" applyFill="0" applyAlignment="0" applyProtection="0"/>
    <xf numFmtId="0" fontId="118" fillId="0" borderId="18" applyNumberFormat="0" applyFill="0" applyAlignment="0" applyProtection="0"/>
    <xf numFmtId="0" fontId="118" fillId="0" borderId="18" applyNumberFormat="0" applyFill="0" applyAlignment="0" applyProtection="0"/>
    <xf numFmtId="0" fontId="118" fillId="0" borderId="18" applyNumberFormat="0" applyFill="0" applyAlignment="0" applyProtection="0"/>
    <xf numFmtId="0" fontId="118" fillId="0" borderId="18" applyNumberFormat="0" applyFill="0" applyAlignment="0" applyProtection="0"/>
    <xf numFmtId="0" fontId="118" fillId="0" borderId="18" applyNumberFormat="0" applyFill="0" applyAlignment="0" applyProtection="0"/>
    <xf numFmtId="0" fontId="118" fillId="0" borderId="18" applyNumberFormat="0" applyFill="0" applyAlignment="0" applyProtection="0"/>
    <xf numFmtId="0" fontId="118" fillId="0" borderId="18" applyNumberFormat="0" applyFill="0" applyAlignment="0" applyProtection="0"/>
    <xf numFmtId="0" fontId="118" fillId="0" borderId="18" applyNumberFormat="0" applyFill="0" applyAlignment="0" applyProtection="0"/>
    <xf numFmtId="0" fontId="118" fillId="0" borderId="18" applyNumberFormat="0" applyFill="0" applyAlignment="0" applyProtection="0"/>
    <xf numFmtId="0" fontId="117" fillId="0" borderId="18" applyNumberFormat="0" applyFill="0" applyAlignment="0" applyProtection="0"/>
    <xf numFmtId="0" fontId="118" fillId="0" borderId="18" applyNumberFormat="0" applyFill="0" applyAlignment="0" applyProtection="0"/>
    <xf numFmtId="0" fontId="117" fillId="0" borderId="18" applyNumberFormat="0" applyFill="0" applyAlignment="0" applyProtection="0"/>
    <xf numFmtId="0" fontId="117" fillId="0" borderId="18" applyNumberFormat="0" applyFill="0" applyAlignment="0" applyProtection="0"/>
    <xf numFmtId="0" fontId="118" fillId="0" borderId="18" applyNumberFormat="0" applyFill="0" applyAlignment="0" applyProtection="0"/>
    <xf numFmtId="0" fontId="118" fillId="0" borderId="18" applyNumberFormat="0" applyFill="0" applyAlignment="0" applyProtection="0"/>
    <xf numFmtId="0" fontId="118" fillId="0" borderId="18" applyNumberFormat="0" applyFill="0" applyAlignment="0" applyProtection="0"/>
    <xf numFmtId="0" fontId="118" fillId="0" borderId="18" applyNumberFormat="0" applyFill="0" applyAlignment="0" applyProtection="0"/>
    <xf numFmtId="0" fontId="118" fillId="0" borderId="18" applyNumberFormat="0" applyFill="0" applyAlignment="0" applyProtection="0"/>
    <xf numFmtId="0" fontId="118" fillId="0" borderId="18" applyNumberFormat="0" applyFill="0" applyAlignment="0" applyProtection="0"/>
    <xf numFmtId="0" fontId="118" fillId="0" borderId="18" applyNumberFormat="0" applyFill="0" applyAlignment="0" applyProtection="0"/>
    <xf numFmtId="0" fontId="118" fillId="0" borderId="18" applyNumberFormat="0" applyFill="0" applyAlignment="0" applyProtection="0"/>
    <xf numFmtId="0" fontId="118" fillId="0" borderId="18" applyNumberFormat="0" applyFill="0" applyAlignment="0" applyProtection="0"/>
    <xf numFmtId="0" fontId="118" fillId="0" borderId="18" applyNumberFormat="0" applyFill="0" applyAlignment="0" applyProtection="0"/>
    <xf numFmtId="0" fontId="118" fillId="0" borderId="18" applyNumberFormat="0" applyFill="0" applyAlignment="0" applyProtection="0"/>
    <xf numFmtId="0" fontId="117" fillId="0" borderId="18" applyNumberFormat="0" applyFill="0" applyAlignment="0" applyProtection="0"/>
    <xf numFmtId="0" fontId="118" fillId="0" borderId="18" applyNumberFormat="0" applyFill="0" applyAlignment="0" applyProtection="0"/>
    <xf numFmtId="0" fontId="117" fillId="0" borderId="18" applyNumberFormat="0" applyFill="0" applyAlignment="0" applyProtection="0"/>
    <xf numFmtId="0" fontId="117" fillId="0" borderId="18" applyNumberFormat="0" applyFill="0" applyAlignment="0" applyProtection="0"/>
    <xf numFmtId="0" fontId="118" fillId="0" borderId="18" applyNumberFormat="0" applyFill="0" applyAlignment="0" applyProtection="0"/>
    <xf numFmtId="0" fontId="117" fillId="0" borderId="18" applyNumberFormat="0" applyFill="0" applyAlignment="0" applyProtection="0"/>
    <xf numFmtId="0" fontId="117" fillId="0" borderId="18" applyNumberFormat="0" applyFill="0" applyAlignment="0" applyProtection="0"/>
    <xf numFmtId="0" fontId="118" fillId="0" borderId="18" applyNumberFormat="0" applyFill="0" applyAlignment="0" applyProtection="0"/>
    <xf numFmtId="0" fontId="117" fillId="0" borderId="18" applyNumberFormat="0" applyFill="0" applyAlignment="0" applyProtection="0"/>
    <xf numFmtId="0" fontId="117" fillId="0" borderId="18" applyNumberFormat="0" applyFill="0" applyAlignment="0" applyProtection="0"/>
    <xf numFmtId="0" fontId="118" fillId="0" borderId="18" applyNumberFormat="0" applyFill="0" applyAlignment="0" applyProtection="0"/>
    <xf numFmtId="0" fontId="117" fillId="0" borderId="18" applyNumberFormat="0" applyFill="0" applyAlignment="0" applyProtection="0"/>
    <xf numFmtId="0" fontId="118" fillId="0" borderId="18" applyNumberFormat="0" applyFill="0" applyAlignment="0" applyProtection="0"/>
    <xf numFmtId="0" fontId="117" fillId="0" borderId="18" applyNumberFormat="0" applyFill="0" applyAlignment="0" applyProtection="0"/>
    <xf numFmtId="0" fontId="117" fillId="0" borderId="18" applyNumberFormat="0" applyFill="0" applyAlignment="0" applyProtection="0"/>
    <xf numFmtId="0" fontId="118" fillId="0" borderId="18" applyNumberFormat="0" applyFill="0" applyAlignment="0" applyProtection="0"/>
    <xf numFmtId="0" fontId="117" fillId="0" borderId="18" applyNumberFormat="0" applyFill="0" applyAlignment="0" applyProtection="0"/>
    <xf numFmtId="0" fontId="118" fillId="0" borderId="18" applyNumberFormat="0" applyFill="0" applyAlignment="0" applyProtection="0"/>
    <xf numFmtId="0" fontId="117" fillId="0" borderId="18" applyNumberFormat="0" applyFill="0" applyAlignment="0" applyProtection="0"/>
    <xf numFmtId="0" fontId="117" fillId="0" borderId="18" applyNumberFormat="0" applyFill="0" applyAlignment="0" applyProtection="0"/>
    <xf numFmtId="0" fontId="118" fillId="0" borderId="18" applyNumberFormat="0" applyFill="0" applyAlignment="0" applyProtection="0"/>
    <xf numFmtId="0" fontId="117" fillId="0" borderId="18" applyNumberFormat="0" applyFill="0" applyAlignment="0" applyProtection="0"/>
    <xf numFmtId="0" fontId="118" fillId="0" borderId="18" applyNumberFormat="0" applyFill="0" applyAlignment="0" applyProtection="0"/>
    <xf numFmtId="0" fontId="117" fillId="0" borderId="18" applyNumberFormat="0" applyFill="0" applyAlignment="0" applyProtection="0"/>
    <xf numFmtId="0" fontId="117" fillId="0" borderId="18" applyNumberFormat="0" applyFill="0" applyAlignment="0" applyProtection="0"/>
    <xf numFmtId="0" fontId="118" fillId="0" borderId="18" applyNumberFormat="0" applyFill="0" applyAlignment="0" applyProtection="0"/>
    <xf numFmtId="0" fontId="119" fillId="0" borderId="19" applyNumberFormat="0" applyFill="0" applyAlignment="0" applyProtection="0"/>
    <xf numFmtId="0" fontId="120" fillId="0" borderId="19" applyNumberFormat="0" applyFill="0" applyAlignment="0" applyProtection="0"/>
    <xf numFmtId="0" fontId="119" fillId="0" borderId="19" applyNumberFormat="0" applyFill="0" applyAlignment="0" applyProtection="0"/>
    <xf numFmtId="0" fontId="119" fillId="0" borderId="19" applyNumberFormat="0" applyFill="0" applyAlignment="0" applyProtection="0"/>
    <xf numFmtId="0" fontId="120" fillId="0" borderId="19" applyNumberFormat="0" applyFill="0" applyAlignment="0" applyProtection="0"/>
    <xf numFmtId="0" fontId="120" fillId="0" borderId="19" applyNumberFormat="0" applyFill="0" applyAlignment="0" applyProtection="0"/>
    <xf numFmtId="0" fontId="120" fillId="0" borderId="19" applyNumberFormat="0" applyFill="0" applyAlignment="0" applyProtection="0"/>
    <xf numFmtId="0" fontId="120" fillId="0" borderId="19" applyNumberFormat="0" applyFill="0" applyAlignment="0" applyProtection="0"/>
    <xf numFmtId="0" fontId="120" fillId="0" borderId="19" applyNumberFormat="0" applyFill="0" applyAlignment="0" applyProtection="0"/>
    <xf numFmtId="0" fontId="16" fillId="0" borderId="4" applyNumberFormat="0" applyFill="0" applyAlignment="0" applyProtection="0"/>
    <xf numFmtId="0" fontId="120" fillId="0" borderId="19" applyNumberFormat="0" applyFill="0" applyAlignment="0" applyProtection="0"/>
    <xf numFmtId="0" fontId="16" fillId="0" borderId="4" applyNumberFormat="0" applyFill="0" applyAlignment="0" applyProtection="0"/>
    <xf numFmtId="0" fontId="120" fillId="0" borderId="19" applyNumberFormat="0" applyFill="0" applyAlignment="0" applyProtection="0"/>
    <xf numFmtId="0" fontId="120" fillId="0" borderId="19" applyNumberFormat="0" applyFill="0" applyAlignment="0" applyProtection="0"/>
    <xf numFmtId="0" fontId="120" fillId="0" borderId="19" applyNumberFormat="0" applyFill="0" applyAlignment="0" applyProtection="0"/>
    <xf numFmtId="0" fontId="120" fillId="0" borderId="19" applyNumberFormat="0" applyFill="0" applyAlignment="0" applyProtection="0"/>
    <xf numFmtId="0" fontId="119" fillId="0" borderId="19" applyNumberFormat="0" applyFill="0" applyAlignment="0" applyProtection="0"/>
    <xf numFmtId="0" fontId="119" fillId="0" borderId="19" applyNumberFormat="0" applyFill="0" applyAlignment="0" applyProtection="0"/>
    <xf numFmtId="0" fontId="120" fillId="0" borderId="19" applyNumberFormat="0" applyFill="0" applyAlignment="0" applyProtection="0"/>
    <xf numFmtId="0" fontId="119" fillId="0" borderId="19" applyNumberFormat="0" applyFill="0" applyAlignment="0" applyProtection="0"/>
    <xf numFmtId="0" fontId="119" fillId="0" borderId="19" applyNumberFormat="0" applyFill="0" applyAlignment="0" applyProtection="0"/>
    <xf numFmtId="0" fontId="119" fillId="0" borderId="19" applyNumberFormat="0" applyFill="0" applyAlignment="0" applyProtection="0"/>
    <xf numFmtId="0" fontId="120" fillId="0" borderId="19" applyNumberFormat="0" applyFill="0" applyAlignment="0" applyProtection="0"/>
    <xf numFmtId="0" fontId="119" fillId="0" borderId="19" applyNumberFormat="0" applyFill="0" applyAlignment="0" applyProtection="0"/>
    <xf numFmtId="0" fontId="119" fillId="0" borderId="19" applyNumberFormat="0" applyFill="0" applyAlignment="0" applyProtection="0"/>
    <xf numFmtId="0" fontId="120" fillId="0" borderId="19" applyNumberFormat="0" applyFill="0" applyAlignment="0" applyProtection="0"/>
    <xf numFmtId="0" fontId="119" fillId="0" borderId="19" applyNumberFormat="0" applyFill="0" applyAlignment="0" applyProtection="0"/>
    <xf numFmtId="0" fontId="120" fillId="0" borderId="19" applyNumberFormat="0" applyFill="0" applyAlignment="0" applyProtection="0"/>
    <xf numFmtId="0" fontId="120" fillId="0" borderId="19" applyNumberFormat="0" applyFill="0" applyAlignment="0" applyProtection="0"/>
    <xf numFmtId="0" fontId="119" fillId="0" borderId="19" applyNumberFormat="0" applyFill="0" applyAlignment="0" applyProtection="0"/>
    <xf numFmtId="0" fontId="120" fillId="0" borderId="19" applyNumberFormat="0" applyFill="0" applyAlignment="0" applyProtection="0"/>
    <xf numFmtId="0" fontId="120" fillId="0" borderId="19" applyNumberFormat="0" applyFill="0" applyAlignment="0" applyProtection="0"/>
    <xf numFmtId="0" fontId="119" fillId="0" borderId="19" applyNumberFormat="0" applyFill="0" applyAlignment="0" applyProtection="0"/>
    <xf numFmtId="0" fontId="120" fillId="0" borderId="19" applyNumberFormat="0" applyFill="0" applyAlignment="0" applyProtection="0"/>
    <xf numFmtId="0" fontId="119" fillId="0" borderId="19" applyNumberFormat="0" applyFill="0" applyAlignment="0" applyProtection="0"/>
    <xf numFmtId="0" fontId="119" fillId="0" borderId="19" applyNumberFormat="0" applyFill="0" applyAlignment="0" applyProtection="0"/>
    <xf numFmtId="0" fontId="120" fillId="0" borderId="19" applyNumberFormat="0" applyFill="0" applyAlignment="0" applyProtection="0"/>
    <xf numFmtId="0" fontId="120" fillId="0" borderId="19" applyNumberFormat="0" applyFill="0" applyAlignment="0" applyProtection="0"/>
    <xf numFmtId="0" fontId="120" fillId="0" borderId="19" applyNumberFormat="0" applyFill="0" applyAlignment="0" applyProtection="0"/>
    <xf numFmtId="0" fontId="120" fillId="0" borderId="19" applyNumberFormat="0" applyFill="0" applyAlignment="0" applyProtection="0"/>
    <xf numFmtId="0" fontId="120" fillId="0" borderId="19" applyNumberFormat="0" applyFill="0" applyAlignment="0" applyProtection="0"/>
    <xf numFmtId="0" fontId="120" fillId="0" borderId="19" applyNumberFormat="0" applyFill="0" applyAlignment="0" applyProtection="0"/>
    <xf numFmtId="0" fontId="119" fillId="0" borderId="19" applyNumberFormat="0" applyFill="0" applyAlignment="0" applyProtection="0"/>
    <xf numFmtId="0" fontId="120" fillId="0" borderId="19" applyNumberFormat="0" applyFill="0" applyAlignment="0" applyProtection="0"/>
    <xf numFmtId="0" fontId="119" fillId="0" borderId="19" applyNumberFormat="0" applyFill="0" applyAlignment="0" applyProtection="0"/>
    <xf numFmtId="0" fontId="119" fillId="0" borderId="19" applyNumberFormat="0" applyFill="0" applyAlignment="0" applyProtection="0"/>
    <xf numFmtId="0" fontId="120" fillId="0" borderId="19" applyNumberFormat="0" applyFill="0" applyAlignment="0" applyProtection="0"/>
    <xf numFmtId="0" fontId="120" fillId="0" borderId="19" applyNumberFormat="0" applyFill="0" applyAlignment="0" applyProtection="0"/>
    <xf numFmtId="0" fontId="120" fillId="0" borderId="19" applyNumberFormat="0" applyFill="0" applyAlignment="0" applyProtection="0"/>
    <xf numFmtId="0" fontId="120" fillId="0" borderId="19" applyNumberFormat="0" applyFill="0" applyAlignment="0" applyProtection="0"/>
    <xf numFmtId="0" fontId="120" fillId="0" borderId="19" applyNumberFormat="0" applyFill="0" applyAlignment="0" applyProtection="0"/>
    <xf numFmtId="0" fontId="120" fillId="0" borderId="19" applyNumberFormat="0" applyFill="0" applyAlignment="0" applyProtection="0"/>
    <xf numFmtId="0" fontId="120" fillId="0" borderId="19" applyNumberFormat="0" applyFill="0" applyAlignment="0" applyProtection="0"/>
    <xf numFmtId="0" fontId="120" fillId="0" borderId="19" applyNumberFormat="0" applyFill="0" applyAlignment="0" applyProtection="0"/>
    <xf numFmtId="0" fontId="120" fillId="0" borderId="19" applyNumberFormat="0" applyFill="0" applyAlignment="0" applyProtection="0"/>
    <xf numFmtId="0" fontId="120" fillId="0" borderId="19" applyNumberFormat="0" applyFill="0" applyAlignment="0" applyProtection="0"/>
    <xf numFmtId="0" fontId="120" fillId="0" borderId="19" applyNumberFormat="0" applyFill="0" applyAlignment="0" applyProtection="0"/>
    <xf numFmtId="0" fontId="119" fillId="0" borderId="19" applyNumberFormat="0" applyFill="0" applyAlignment="0" applyProtection="0"/>
    <xf numFmtId="0" fontId="120" fillId="0" borderId="19" applyNumberFormat="0" applyFill="0" applyAlignment="0" applyProtection="0"/>
    <xf numFmtId="0" fontId="119" fillId="0" borderId="19" applyNumberFormat="0" applyFill="0" applyAlignment="0" applyProtection="0"/>
    <xf numFmtId="0" fontId="119" fillId="0" borderId="19" applyNumberFormat="0" applyFill="0" applyAlignment="0" applyProtection="0"/>
    <xf numFmtId="0" fontId="120" fillId="0" borderId="19" applyNumberFormat="0" applyFill="0" applyAlignment="0" applyProtection="0"/>
    <xf numFmtId="0" fontId="120" fillId="0" borderId="19" applyNumberFormat="0" applyFill="0" applyAlignment="0" applyProtection="0"/>
    <xf numFmtId="0" fontId="120" fillId="0" borderId="19" applyNumberFormat="0" applyFill="0" applyAlignment="0" applyProtection="0"/>
    <xf numFmtId="0" fontId="120" fillId="0" borderId="19" applyNumberFormat="0" applyFill="0" applyAlignment="0" applyProtection="0"/>
    <xf numFmtId="0" fontId="120" fillId="0" borderId="19" applyNumberFormat="0" applyFill="0" applyAlignment="0" applyProtection="0"/>
    <xf numFmtId="0" fontId="120" fillId="0" borderId="19" applyNumberFormat="0" applyFill="0" applyAlignment="0" applyProtection="0"/>
    <xf numFmtId="0" fontId="120" fillId="0" borderId="19" applyNumberFormat="0" applyFill="0" applyAlignment="0" applyProtection="0"/>
    <xf numFmtId="0" fontId="120" fillId="0" borderId="19" applyNumberFormat="0" applyFill="0" applyAlignment="0" applyProtection="0"/>
    <xf numFmtId="0" fontId="120" fillId="0" borderId="19" applyNumberFormat="0" applyFill="0" applyAlignment="0" applyProtection="0"/>
    <xf numFmtId="0" fontId="120" fillId="0" borderId="19" applyNumberFormat="0" applyFill="0" applyAlignment="0" applyProtection="0"/>
    <xf numFmtId="0" fontId="120" fillId="0" borderId="19" applyNumberFormat="0" applyFill="0" applyAlignment="0" applyProtection="0"/>
    <xf numFmtId="0" fontId="119" fillId="0" borderId="19" applyNumberFormat="0" applyFill="0" applyAlignment="0" applyProtection="0"/>
    <xf numFmtId="0" fontId="120" fillId="0" borderId="19" applyNumberFormat="0" applyFill="0" applyAlignment="0" applyProtection="0"/>
    <xf numFmtId="0" fontId="119" fillId="0" borderId="19" applyNumberFormat="0" applyFill="0" applyAlignment="0" applyProtection="0"/>
    <xf numFmtId="0" fontId="119" fillId="0" borderId="19" applyNumberFormat="0" applyFill="0" applyAlignment="0" applyProtection="0"/>
    <xf numFmtId="0" fontId="120" fillId="0" borderId="19" applyNumberFormat="0" applyFill="0" applyAlignment="0" applyProtection="0"/>
    <xf numFmtId="0" fontId="119" fillId="0" borderId="19" applyNumberFormat="0" applyFill="0" applyAlignment="0" applyProtection="0"/>
    <xf numFmtId="0" fontId="119" fillId="0" borderId="19" applyNumberFormat="0" applyFill="0" applyAlignment="0" applyProtection="0"/>
    <xf numFmtId="0" fontId="120" fillId="0" borderId="19" applyNumberFormat="0" applyFill="0" applyAlignment="0" applyProtection="0"/>
    <xf numFmtId="0" fontId="119" fillId="0" borderId="19" applyNumberFormat="0" applyFill="0" applyAlignment="0" applyProtection="0"/>
    <xf numFmtId="0" fontId="119" fillId="0" borderId="19" applyNumberFormat="0" applyFill="0" applyAlignment="0" applyProtection="0"/>
    <xf numFmtId="0" fontId="120" fillId="0" borderId="19" applyNumberFormat="0" applyFill="0" applyAlignment="0" applyProtection="0"/>
    <xf numFmtId="0" fontId="119" fillId="0" borderId="19" applyNumberFormat="0" applyFill="0" applyAlignment="0" applyProtection="0"/>
    <xf numFmtId="0" fontId="120" fillId="0" borderId="19" applyNumberFormat="0" applyFill="0" applyAlignment="0" applyProtection="0"/>
    <xf numFmtId="0" fontId="119" fillId="0" borderId="19" applyNumberFormat="0" applyFill="0" applyAlignment="0" applyProtection="0"/>
    <xf numFmtId="0" fontId="119" fillId="0" borderId="19" applyNumberFormat="0" applyFill="0" applyAlignment="0" applyProtection="0"/>
    <xf numFmtId="0" fontId="120" fillId="0" borderId="19" applyNumberFormat="0" applyFill="0" applyAlignment="0" applyProtection="0"/>
    <xf numFmtId="0" fontId="119" fillId="0" borderId="19" applyNumberFormat="0" applyFill="0" applyAlignment="0" applyProtection="0"/>
    <xf numFmtId="0" fontId="120" fillId="0" borderId="19" applyNumberFormat="0" applyFill="0" applyAlignment="0" applyProtection="0"/>
    <xf numFmtId="0" fontId="119" fillId="0" borderId="19" applyNumberFormat="0" applyFill="0" applyAlignment="0" applyProtection="0"/>
    <xf numFmtId="0" fontId="119" fillId="0" borderId="19" applyNumberFormat="0" applyFill="0" applyAlignment="0" applyProtection="0"/>
    <xf numFmtId="0" fontId="120" fillId="0" borderId="19" applyNumberFormat="0" applyFill="0" applyAlignment="0" applyProtection="0"/>
    <xf numFmtId="0" fontId="119" fillId="0" borderId="19" applyNumberFormat="0" applyFill="0" applyAlignment="0" applyProtection="0"/>
    <xf numFmtId="0" fontId="120" fillId="0" borderId="19" applyNumberFormat="0" applyFill="0" applyAlignment="0" applyProtection="0"/>
    <xf numFmtId="0" fontId="119" fillId="0" borderId="19" applyNumberFormat="0" applyFill="0" applyAlignment="0" applyProtection="0"/>
    <xf numFmtId="0" fontId="119" fillId="0" borderId="19" applyNumberFormat="0" applyFill="0" applyAlignment="0" applyProtection="0"/>
    <xf numFmtId="0" fontId="120" fillId="0" borderId="19" applyNumberFormat="0" applyFill="0" applyAlignment="0" applyProtection="0"/>
    <xf numFmtId="0" fontId="119" fillId="0" borderId="0" applyNumberFormat="0" applyFill="0" applyBorder="0" applyAlignment="0" applyProtection="0"/>
    <xf numFmtId="0" fontId="120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20" fillId="0" borderId="0" applyNumberFormat="0" applyFill="0" applyBorder="0" applyAlignment="0" applyProtection="0"/>
    <xf numFmtId="0" fontId="120" fillId="0" borderId="0" applyNumberFormat="0" applyFill="0" applyBorder="0" applyAlignment="0" applyProtection="0"/>
    <xf numFmtId="0" fontId="120" fillId="0" borderId="0" applyNumberFormat="0" applyFill="0" applyBorder="0" applyAlignment="0" applyProtection="0"/>
    <xf numFmtId="0" fontId="120" fillId="0" borderId="0" applyNumberFormat="0" applyFill="0" applyBorder="0" applyAlignment="0" applyProtection="0"/>
    <xf numFmtId="0" fontId="120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20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20" fillId="0" borderId="0" applyNumberFormat="0" applyFill="0" applyBorder="0" applyAlignment="0" applyProtection="0"/>
    <xf numFmtId="0" fontId="120" fillId="0" borderId="0" applyNumberFormat="0" applyFill="0" applyBorder="0" applyAlignment="0" applyProtection="0"/>
    <xf numFmtId="0" fontId="120" fillId="0" borderId="0" applyNumberFormat="0" applyFill="0" applyBorder="0" applyAlignment="0" applyProtection="0"/>
    <xf numFmtId="0" fontId="120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20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20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20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20" fillId="0" borderId="0" applyNumberFormat="0" applyFill="0" applyBorder="0" applyAlignment="0" applyProtection="0"/>
    <xf numFmtId="0" fontId="120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20" fillId="0" borderId="0" applyNumberFormat="0" applyFill="0" applyBorder="0" applyAlignment="0" applyProtection="0"/>
    <xf numFmtId="0" fontId="120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20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20" fillId="0" borderId="0" applyNumberFormat="0" applyFill="0" applyBorder="0" applyAlignment="0" applyProtection="0"/>
    <xf numFmtId="0" fontId="120" fillId="0" borderId="0" applyNumberFormat="0" applyFill="0" applyBorder="0" applyAlignment="0" applyProtection="0"/>
    <xf numFmtId="0" fontId="120" fillId="0" borderId="0" applyNumberFormat="0" applyFill="0" applyBorder="0" applyAlignment="0" applyProtection="0"/>
    <xf numFmtId="0" fontId="120" fillId="0" borderId="0" applyNumberFormat="0" applyFill="0" applyBorder="0" applyAlignment="0" applyProtection="0"/>
    <xf numFmtId="0" fontId="120" fillId="0" borderId="0" applyNumberFormat="0" applyFill="0" applyBorder="0" applyAlignment="0" applyProtection="0"/>
    <xf numFmtId="0" fontId="120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20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20" fillId="0" borderId="0" applyNumberFormat="0" applyFill="0" applyBorder="0" applyAlignment="0" applyProtection="0"/>
    <xf numFmtId="0" fontId="120" fillId="0" borderId="0" applyNumberFormat="0" applyFill="0" applyBorder="0" applyAlignment="0" applyProtection="0"/>
    <xf numFmtId="0" fontId="120" fillId="0" borderId="0" applyNumberFormat="0" applyFill="0" applyBorder="0" applyAlignment="0" applyProtection="0"/>
    <xf numFmtId="0" fontId="120" fillId="0" borderId="0" applyNumberFormat="0" applyFill="0" applyBorder="0" applyAlignment="0" applyProtection="0"/>
    <xf numFmtId="0" fontId="120" fillId="0" borderId="0" applyNumberFormat="0" applyFill="0" applyBorder="0" applyAlignment="0" applyProtection="0"/>
    <xf numFmtId="0" fontId="120" fillId="0" borderId="0" applyNumberFormat="0" applyFill="0" applyBorder="0" applyAlignment="0" applyProtection="0"/>
    <xf numFmtId="0" fontId="120" fillId="0" borderId="0" applyNumberFormat="0" applyFill="0" applyBorder="0" applyAlignment="0" applyProtection="0"/>
    <xf numFmtId="0" fontId="120" fillId="0" borderId="0" applyNumberFormat="0" applyFill="0" applyBorder="0" applyAlignment="0" applyProtection="0"/>
    <xf numFmtId="0" fontId="120" fillId="0" borderId="0" applyNumberFormat="0" applyFill="0" applyBorder="0" applyAlignment="0" applyProtection="0"/>
    <xf numFmtId="0" fontId="120" fillId="0" borderId="0" applyNumberFormat="0" applyFill="0" applyBorder="0" applyAlignment="0" applyProtection="0"/>
    <xf numFmtId="0" fontId="120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20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20" fillId="0" borderId="0" applyNumberFormat="0" applyFill="0" applyBorder="0" applyAlignment="0" applyProtection="0"/>
    <xf numFmtId="0" fontId="120" fillId="0" borderId="0" applyNumberFormat="0" applyFill="0" applyBorder="0" applyAlignment="0" applyProtection="0"/>
    <xf numFmtId="0" fontId="120" fillId="0" borderId="0" applyNumberFormat="0" applyFill="0" applyBorder="0" applyAlignment="0" applyProtection="0"/>
    <xf numFmtId="0" fontId="120" fillId="0" borderId="0" applyNumberFormat="0" applyFill="0" applyBorder="0" applyAlignment="0" applyProtection="0"/>
    <xf numFmtId="0" fontId="120" fillId="0" borderId="0" applyNumberFormat="0" applyFill="0" applyBorder="0" applyAlignment="0" applyProtection="0"/>
    <xf numFmtId="0" fontId="120" fillId="0" borderId="0" applyNumberFormat="0" applyFill="0" applyBorder="0" applyAlignment="0" applyProtection="0"/>
    <xf numFmtId="0" fontId="120" fillId="0" borderId="0" applyNumberFormat="0" applyFill="0" applyBorder="0" applyAlignment="0" applyProtection="0"/>
    <xf numFmtId="0" fontId="120" fillId="0" borderId="0" applyNumberFormat="0" applyFill="0" applyBorder="0" applyAlignment="0" applyProtection="0"/>
    <xf numFmtId="0" fontId="120" fillId="0" borderId="0" applyNumberFormat="0" applyFill="0" applyBorder="0" applyAlignment="0" applyProtection="0"/>
    <xf numFmtId="0" fontId="120" fillId="0" borderId="0" applyNumberFormat="0" applyFill="0" applyBorder="0" applyAlignment="0" applyProtection="0"/>
    <xf numFmtId="0" fontId="120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20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20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20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20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20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20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20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20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20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20" fillId="0" borderId="0" applyNumberFormat="0" applyFill="0" applyBorder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2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2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20" fillId="5" borderId="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20" fillId="5" borderId="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2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2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2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2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2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2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2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2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2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2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2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2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2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2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2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2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2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3" fillId="0" borderId="20" applyNumberFormat="0" applyFill="0" applyAlignment="0" applyProtection="0"/>
    <xf numFmtId="0" fontId="124" fillId="0" borderId="20" applyNumberFormat="0" applyFill="0" applyAlignment="0" applyProtection="0"/>
    <xf numFmtId="0" fontId="123" fillId="0" borderId="20" applyNumberFormat="0" applyFill="0" applyAlignment="0" applyProtection="0"/>
    <xf numFmtId="0" fontId="123" fillId="0" borderId="20" applyNumberFormat="0" applyFill="0" applyAlignment="0" applyProtection="0"/>
    <xf numFmtId="0" fontId="124" fillId="0" borderId="20" applyNumberFormat="0" applyFill="0" applyAlignment="0" applyProtection="0"/>
    <xf numFmtId="0" fontId="124" fillId="0" borderId="20" applyNumberFormat="0" applyFill="0" applyAlignment="0" applyProtection="0"/>
    <xf numFmtId="0" fontId="124" fillId="0" borderId="20" applyNumberFormat="0" applyFill="0" applyAlignment="0" applyProtection="0"/>
    <xf numFmtId="0" fontId="124" fillId="0" borderId="20" applyNumberFormat="0" applyFill="0" applyAlignment="0" applyProtection="0"/>
    <xf numFmtId="0" fontId="124" fillId="0" borderId="20" applyNumberFormat="0" applyFill="0" applyAlignment="0" applyProtection="0"/>
    <xf numFmtId="0" fontId="23" fillId="0" borderId="7" applyNumberFormat="0" applyFill="0" applyAlignment="0" applyProtection="0"/>
    <xf numFmtId="0" fontId="124" fillId="0" borderId="20" applyNumberFormat="0" applyFill="0" applyAlignment="0" applyProtection="0"/>
    <xf numFmtId="0" fontId="23" fillId="0" borderId="7" applyNumberFormat="0" applyFill="0" applyAlignment="0" applyProtection="0"/>
    <xf numFmtId="0" fontId="124" fillId="0" borderId="20" applyNumberFormat="0" applyFill="0" applyAlignment="0" applyProtection="0"/>
    <xf numFmtId="0" fontId="124" fillId="0" borderId="20" applyNumberFormat="0" applyFill="0" applyAlignment="0" applyProtection="0"/>
    <xf numFmtId="0" fontId="124" fillId="0" borderId="20" applyNumberFormat="0" applyFill="0" applyAlignment="0" applyProtection="0"/>
    <xf numFmtId="0" fontId="124" fillId="0" borderId="20" applyNumberFormat="0" applyFill="0" applyAlignment="0" applyProtection="0"/>
    <xf numFmtId="0" fontId="123" fillId="0" borderId="20" applyNumberFormat="0" applyFill="0" applyAlignment="0" applyProtection="0"/>
    <xf numFmtId="0" fontId="123" fillId="0" borderId="20" applyNumberFormat="0" applyFill="0" applyAlignment="0" applyProtection="0"/>
    <xf numFmtId="0" fontId="124" fillId="0" borderId="20" applyNumberFormat="0" applyFill="0" applyAlignment="0" applyProtection="0"/>
    <xf numFmtId="0" fontId="123" fillId="0" borderId="20" applyNumberFormat="0" applyFill="0" applyAlignment="0" applyProtection="0"/>
    <xf numFmtId="0" fontId="123" fillId="0" borderId="20" applyNumberFormat="0" applyFill="0" applyAlignment="0" applyProtection="0"/>
    <xf numFmtId="0" fontId="123" fillId="0" borderId="20" applyNumberFormat="0" applyFill="0" applyAlignment="0" applyProtection="0"/>
    <xf numFmtId="0" fontId="124" fillId="0" borderId="20" applyNumberFormat="0" applyFill="0" applyAlignment="0" applyProtection="0"/>
    <xf numFmtId="0" fontId="123" fillId="0" borderId="20" applyNumberFormat="0" applyFill="0" applyAlignment="0" applyProtection="0"/>
    <xf numFmtId="0" fontId="123" fillId="0" borderId="20" applyNumberFormat="0" applyFill="0" applyAlignment="0" applyProtection="0"/>
    <xf numFmtId="0" fontId="124" fillId="0" borderId="20" applyNumberFormat="0" applyFill="0" applyAlignment="0" applyProtection="0"/>
    <xf numFmtId="0" fontId="123" fillId="0" borderId="20" applyNumberFormat="0" applyFill="0" applyAlignment="0" applyProtection="0"/>
    <xf numFmtId="0" fontId="124" fillId="0" borderId="20" applyNumberFormat="0" applyFill="0" applyAlignment="0" applyProtection="0"/>
    <xf numFmtId="0" fontId="124" fillId="0" borderId="20" applyNumberFormat="0" applyFill="0" applyAlignment="0" applyProtection="0"/>
    <xf numFmtId="0" fontId="123" fillId="0" borderId="20" applyNumberFormat="0" applyFill="0" applyAlignment="0" applyProtection="0"/>
    <xf numFmtId="0" fontId="124" fillId="0" borderId="20" applyNumberFormat="0" applyFill="0" applyAlignment="0" applyProtection="0"/>
    <xf numFmtId="0" fontId="124" fillId="0" borderId="20" applyNumberFormat="0" applyFill="0" applyAlignment="0" applyProtection="0"/>
    <xf numFmtId="0" fontId="123" fillId="0" borderId="20" applyNumberFormat="0" applyFill="0" applyAlignment="0" applyProtection="0"/>
    <xf numFmtId="0" fontId="124" fillId="0" borderId="20" applyNumberFormat="0" applyFill="0" applyAlignment="0" applyProtection="0"/>
    <xf numFmtId="0" fontId="123" fillId="0" borderId="20" applyNumberFormat="0" applyFill="0" applyAlignment="0" applyProtection="0"/>
    <xf numFmtId="0" fontId="123" fillId="0" borderId="20" applyNumberFormat="0" applyFill="0" applyAlignment="0" applyProtection="0"/>
    <xf numFmtId="0" fontId="124" fillId="0" borderId="20" applyNumberFormat="0" applyFill="0" applyAlignment="0" applyProtection="0"/>
    <xf numFmtId="0" fontId="124" fillId="0" borderId="20" applyNumberFormat="0" applyFill="0" applyAlignment="0" applyProtection="0"/>
    <xf numFmtId="0" fontId="124" fillId="0" borderId="20" applyNumberFormat="0" applyFill="0" applyAlignment="0" applyProtection="0"/>
    <xf numFmtId="0" fontId="124" fillId="0" borderId="20" applyNumberFormat="0" applyFill="0" applyAlignment="0" applyProtection="0"/>
    <xf numFmtId="0" fontId="124" fillId="0" borderId="20" applyNumberFormat="0" applyFill="0" applyAlignment="0" applyProtection="0"/>
    <xf numFmtId="0" fontId="124" fillId="0" borderId="20" applyNumberFormat="0" applyFill="0" applyAlignment="0" applyProtection="0"/>
    <xf numFmtId="0" fontId="123" fillId="0" borderId="20" applyNumberFormat="0" applyFill="0" applyAlignment="0" applyProtection="0"/>
    <xf numFmtId="0" fontId="124" fillId="0" borderId="20" applyNumberFormat="0" applyFill="0" applyAlignment="0" applyProtection="0"/>
    <xf numFmtId="0" fontId="123" fillId="0" borderId="20" applyNumberFormat="0" applyFill="0" applyAlignment="0" applyProtection="0"/>
    <xf numFmtId="0" fontId="123" fillId="0" borderId="20" applyNumberFormat="0" applyFill="0" applyAlignment="0" applyProtection="0"/>
    <xf numFmtId="0" fontId="124" fillId="0" borderId="20" applyNumberFormat="0" applyFill="0" applyAlignment="0" applyProtection="0"/>
    <xf numFmtId="0" fontId="124" fillId="0" borderId="20" applyNumberFormat="0" applyFill="0" applyAlignment="0" applyProtection="0"/>
    <xf numFmtId="0" fontId="124" fillId="0" borderId="20" applyNumberFormat="0" applyFill="0" applyAlignment="0" applyProtection="0"/>
    <xf numFmtId="0" fontId="124" fillId="0" borderId="20" applyNumberFormat="0" applyFill="0" applyAlignment="0" applyProtection="0"/>
    <xf numFmtId="0" fontId="124" fillId="0" borderId="20" applyNumberFormat="0" applyFill="0" applyAlignment="0" applyProtection="0"/>
    <xf numFmtId="0" fontId="124" fillId="0" borderId="20" applyNumberFormat="0" applyFill="0" applyAlignment="0" applyProtection="0"/>
    <xf numFmtId="0" fontId="124" fillId="0" borderId="20" applyNumberFormat="0" applyFill="0" applyAlignment="0" applyProtection="0"/>
    <xf numFmtId="0" fontId="124" fillId="0" borderId="20" applyNumberFormat="0" applyFill="0" applyAlignment="0" applyProtection="0"/>
    <xf numFmtId="0" fontId="124" fillId="0" borderId="20" applyNumberFormat="0" applyFill="0" applyAlignment="0" applyProtection="0"/>
    <xf numFmtId="0" fontId="124" fillId="0" borderId="20" applyNumberFormat="0" applyFill="0" applyAlignment="0" applyProtection="0"/>
    <xf numFmtId="0" fontId="124" fillId="0" borderId="20" applyNumberFormat="0" applyFill="0" applyAlignment="0" applyProtection="0"/>
    <xf numFmtId="0" fontId="123" fillId="0" borderId="20" applyNumberFormat="0" applyFill="0" applyAlignment="0" applyProtection="0"/>
    <xf numFmtId="0" fontId="124" fillId="0" borderId="20" applyNumberFormat="0" applyFill="0" applyAlignment="0" applyProtection="0"/>
    <xf numFmtId="0" fontId="123" fillId="0" borderId="20" applyNumberFormat="0" applyFill="0" applyAlignment="0" applyProtection="0"/>
    <xf numFmtId="0" fontId="123" fillId="0" borderId="20" applyNumberFormat="0" applyFill="0" applyAlignment="0" applyProtection="0"/>
    <xf numFmtId="0" fontId="124" fillId="0" borderId="20" applyNumberFormat="0" applyFill="0" applyAlignment="0" applyProtection="0"/>
    <xf numFmtId="0" fontId="124" fillId="0" borderId="20" applyNumberFormat="0" applyFill="0" applyAlignment="0" applyProtection="0"/>
    <xf numFmtId="0" fontId="124" fillId="0" borderId="20" applyNumberFormat="0" applyFill="0" applyAlignment="0" applyProtection="0"/>
    <xf numFmtId="0" fontId="124" fillId="0" borderId="20" applyNumberFormat="0" applyFill="0" applyAlignment="0" applyProtection="0"/>
    <xf numFmtId="0" fontId="124" fillId="0" borderId="20" applyNumberFormat="0" applyFill="0" applyAlignment="0" applyProtection="0"/>
    <xf numFmtId="0" fontId="124" fillId="0" borderId="20" applyNumberFormat="0" applyFill="0" applyAlignment="0" applyProtection="0"/>
    <xf numFmtId="0" fontId="124" fillId="0" borderId="20" applyNumberFormat="0" applyFill="0" applyAlignment="0" applyProtection="0"/>
    <xf numFmtId="0" fontId="124" fillId="0" borderId="20" applyNumberFormat="0" applyFill="0" applyAlignment="0" applyProtection="0"/>
    <xf numFmtId="0" fontId="124" fillId="0" borderId="20" applyNumberFormat="0" applyFill="0" applyAlignment="0" applyProtection="0"/>
    <xf numFmtId="0" fontId="124" fillId="0" borderId="20" applyNumberFormat="0" applyFill="0" applyAlignment="0" applyProtection="0"/>
    <xf numFmtId="0" fontId="124" fillId="0" borderId="20" applyNumberFormat="0" applyFill="0" applyAlignment="0" applyProtection="0"/>
    <xf numFmtId="0" fontId="123" fillId="0" borderId="20" applyNumberFormat="0" applyFill="0" applyAlignment="0" applyProtection="0"/>
    <xf numFmtId="0" fontId="124" fillId="0" borderId="20" applyNumberFormat="0" applyFill="0" applyAlignment="0" applyProtection="0"/>
    <xf numFmtId="0" fontId="123" fillId="0" borderId="20" applyNumberFormat="0" applyFill="0" applyAlignment="0" applyProtection="0"/>
    <xf numFmtId="0" fontId="123" fillId="0" borderId="20" applyNumberFormat="0" applyFill="0" applyAlignment="0" applyProtection="0"/>
    <xf numFmtId="0" fontId="124" fillId="0" borderId="20" applyNumberFormat="0" applyFill="0" applyAlignment="0" applyProtection="0"/>
    <xf numFmtId="0" fontId="123" fillId="0" borderId="20" applyNumberFormat="0" applyFill="0" applyAlignment="0" applyProtection="0"/>
    <xf numFmtId="0" fontId="123" fillId="0" borderId="20" applyNumberFormat="0" applyFill="0" applyAlignment="0" applyProtection="0"/>
    <xf numFmtId="0" fontId="124" fillId="0" borderId="20" applyNumberFormat="0" applyFill="0" applyAlignment="0" applyProtection="0"/>
    <xf numFmtId="0" fontId="123" fillId="0" borderId="20" applyNumberFormat="0" applyFill="0" applyAlignment="0" applyProtection="0"/>
    <xf numFmtId="0" fontId="123" fillId="0" borderId="20" applyNumberFormat="0" applyFill="0" applyAlignment="0" applyProtection="0"/>
    <xf numFmtId="0" fontId="124" fillId="0" borderId="20" applyNumberFormat="0" applyFill="0" applyAlignment="0" applyProtection="0"/>
    <xf numFmtId="0" fontId="123" fillId="0" borderId="20" applyNumberFormat="0" applyFill="0" applyAlignment="0" applyProtection="0"/>
    <xf numFmtId="0" fontId="124" fillId="0" borderId="20" applyNumberFormat="0" applyFill="0" applyAlignment="0" applyProtection="0"/>
    <xf numFmtId="0" fontId="123" fillId="0" borderId="20" applyNumberFormat="0" applyFill="0" applyAlignment="0" applyProtection="0"/>
    <xf numFmtId="0" fontId="123" fillId="0" borderId="20" applyNumberFormat="0" applyFill="0" applyAlignment="0" applyProtection="0"/>
    <xf numFmtId="0" fontId="124" fillId="0" borderId="20" applyNumberFormat="0" applyFill="0" applyAlignment="0" applyProtection="0"/>
    <xf numFmtId="0" fontId="123" fillId="0" borderId="20" applyNumberFormat="0" applyFill="0" applyAlignment="0" applyProtection="0"/>
    <xf numFmtId="0" fontId="124" fillId="0" borderId="20" applyNumberFormat="0" applyFill="0" applyAlignment="0" applyProtection="0"/>
    <xf numFmtId="0" fontId="123" fillId="0" borderId="20" applyNumberFormat="0" applyFill="0" applyAlignment="0" applyProtection="0"/>
    <xf numFmtId="0" fontId="123" fillId="0" borderId="20" applyNumberFormat="0" applyFill="0" applyAlignment="0" applyProtection="0"/>
    <xf numFmtId="0" fontId="124" fillId="0" borderId="20" applyNumberFormat="0" applyFill="0" applyAlignment="0" applyProtection="0"/>
    <xf numFmtId="0" fontId="123" fillId="0" borderId="20" applyNumberFormat="0" applyFill="0" applyAlignment="0" applyProtection="0"/>
    <xf numFmtId="0" fontId="124" fillId="0" borderId="20" applyNumberFormat="0" applyFill="0" applyAlignment="0" applyProtection="0"/>
    <xf numFmtId="0" fontId="123" fillId="0" borderId="20" applyNumberFormat="0" applyFill="0" applyAlignment="0" applyProtection="0"/>
    <xf numFmtId="0" fontId="123" fillId="0" borderId="20" applyNumberFormat="0" applyFill="0" applyAlignment="0" applyProtection="0"/>
    <xf numFmtId="0" fontId="124" fillId="0" borderId="20" applyNumberFormat="0" applyFill="0" applyAlignment="0" applyProtection="0"/>
    <xf numFmtId="0" fontId="125" fillId="57" borderId="0" applyNumberFormat="0" applyBorder="0" applyAlignment="0" applyProtection="0"/>
    <xf numFmtId="0" fontId="126" fillId="57" borderId="0" applyNumberFormat="0" applyBorder="0" applyAlignment="0" applyProtection="0"/>
    <xf numFmtId="0" fontId="125" fillId="57" borderId="0" applyNumberFormat="0" applyBorder="0" applyAlignment="0" applyProtection="0"/>
    <xf numFmtId="0" fontId="125" fillId="57" borderId="0" applyNumberFormat="0" applyBorder="0" applyAlignment="0" applyProtection="0"/>
    <xf numFmtId="0" fontId="126" fillId="57" borderId="0" applyNumberFormat="0" applyBorder="0" applyAlignment="0" applyProtection="0"/>
    <xf numFmtId="0" fontId="126" fillId="57" borderId="0" applyNumberFormat="0" applyBorder="0" applyAlignment="0" applyProtection="0"/>
    <xf numFmtId="0" fontId="126" fillId="57" borderId="0" applyNumberFormat="0" applyBorder="0" applyAlignment="0" applyProtection="0"/>
    <xf numFmtId="0" fontId="126" fillId="57" borderId="0" applyNumberFormat="0" applyBorder="0" applyAlignment="0" applyProtection="0"/>
    <xf numFmtId="0" fontId="126" fillId="57" borderId="0" applyNumberFormat="0" applyBorder="0" applyAlignment="0" applyProtection="0"/>
    <xf numFmtId="0" fontId="19" fillId="4" borderId="0" applyNumberFormat="0" applyBorder="0" applyAlignment="0" applyProtection="0"/>
    <xf numFmtId="0" fontId="126" fillId="57" borderId="0" applyNumberFormat="0" applyBorder="0" applyAlignment="0" applyProtection="0"/>
    <xf numFmtId="0" fontId="19" fillId="4" borderId="0" applyNumberFormat="0" applyBorder="0" applyAlignment="0" applyProtection="0"/>
    <xf numFmtId="0" fontId="126" fillId="57" borderId="0" applyNumberFormat="0" applyBorder="0" applyAlignment="0" applyProtection="0"/>
    <xf numFmtId="0" fontId="126" fillId="57" borderId="0" applyNumberFormat="0" applyBorder="0" applyAlignment="0" applyProtection="0"/>
    <xf numFmtId="0" fontId="126" fillId="57" borderId="0" applyNumberFormat="0" applyBorder="0" applyAlignment="0" applyProtection="0"/>
    <xf numFmtId="0" fontId="126" fillId="57" borderId="0" applyNumberFormat="0" applyBorder="0" applyAlignment="0" applyProtection="0"/>
    <xf numFmtId="0" fontId="125" fillId="57" borderId="0" applyNumberFormat="0" applyBorder="0" applyAlignment="0" applyProtection="0"/>
    <xf numFmtId="0" fontId="125" fillId="57" borderId="0" applyNumberFormat="0" applyBorder="0" applyAlignment="0" applyProtection="0"/>
    <xf numFmtId="0" fontId="126" fillId="57" borderId="0" applyNumberFormat="0" applyBorder="0" applyAlignment="0" applyProtection="0"/>
    <xf numFmtId="0" fontId="125" fillId="57" borderId="0" applyNumberFormat="0" applyBorder="0" applyAlignment="0" applyProtection="0"/>
    <xf numFmtId="0" fontId="125" fillId="57" borderId="0" applyNumberFormat="0" applyBorder="0" applyAlignment="0" applyProtection="0"/>
    <xf numFmtId="0" fontId="125" fillId="57" borderId="0" applyNumberFormat="0" applyBorder="0" applyAlignment="0" applyProtection="0"/>
    <xf numFmtId="0" fontId="126" fillId="57" borderId="0" applyNumberFormat="0" applyBorder="0" applyAlignment="0" applyProtection="0"/>
    <xf numFmtId="0" fontId="125" fillId="57" borderId="0" applyNumberFormat="0" applyBorder="0" applyAlignment="0" applyProtection="0"/>
    <xf numFmtId="0" fontId="125" fillId="57" borderId="0" applyNumberFormat="0" applyBorder="0" applyAlignment="0" applyProtection="0"/>
    <xf numFmtId="0" fontId="126" fillId="57" borderId="0" applyNumberFormat="0" applyBorder="0" applyAlignment="0" applyProtection="0"/>
    <xf numFmtId="0" fontId="125" fillId="57" borderId="0" applyNumberFormat="0" applyBorder="0" applyAlignment="0" applyProtection="0"/>
    <xf numFmtId="0" fontId="126" fillId="57" borderId="0" applyNumberFormat="0" applyBorder="0" applyAlignment="0" applyProtection="0"/>
    <xf numFmtId="0" fontId="126" fillId="57" borderId="0" applyNumberFormat="0" applyBorder="0" applyAlignment="0" applyProtection="0"/>
    <xf numFmtId="0" fontId="125" fillId="57" borderId="0" applyNumberFormat="0" applyBorder="0" applyAlignment="0" applyProtection="0"/>
    <xf numFmtId="0" fontId="126" fillId="57" borderId="0" applyNumberFormat="0" applyBorder="0" applyAlignment="0" applyProtection="0"/>
    <xf numFmtId="0" fontId="126" fillId="57" borderId="0" applyNumberFormat="0" applyBorder="0" applyAlignment="0" applyProtection="0"/>
    <xf numFmtId="0" fontId="125" fillId="57" borderId="0" applyNumberFormat="0" applyBorder="0" applyAlignment="0" applyProtection="0"/>
    <xf numFmtId="0" fontId="126" fillId="57" borderId="0" applyNumberFormat="0" applyBorder="0" applyAlignment="0" applyProtection="0"/>
    <xf numFmtId="0" fontId="125" fillId="57" borderId="0" applyNumberFormat="0" applyBorder="0" applyAlignment="0" applyProtection="0"/>
    <xf numFmtId="0" fontId="125" fillId="57" borderId="0" applyNumberFormat="0" applyBorder="0" applyAlignment="0" applyProtection="0"/>
    <xf numFmtId="0" fontId="126" fillId="57" borderId="0" applyNumberFormat="0" applyBorder="0" applyAlignment="0" applyProtection="0"/>
    <xf numFmtId="0" fontId="126" fillId="57" borderId="0" applyNumberFormat="0" applyBorder="0" applyAlignment="0" applyProtection="0"/>
    <xf numFmtId="0" fontId="126" fillId="57" borderId="0" applyNumberFormat="0" applyBorder="0" applyAlignment="0" applyProtection="0"/>
    <xf numFmtId="0" fontId="126" fillId="57" borderId="0" applyNumberFormat="0" applyBorder="0" applyAlignment="0" applyProtection="0"/>
    <xf numFmtId="0" fontId="126" fillId="57" borderId="0" applyNumberFormat="0" applyBorder="0" applyAlignment="0" applyProtection="0"/>
    <xf numFmtId="0" fontId="126" fillId="57" borderId="0" applyNumberFormat="0" applyBorder="0" applyAlignment="0" applyProtection="0"/>
    <xf numFmtId="0" fontId="125" fillId="57" borderId="0" applyNumberFormat="0" applyBorder="0" applyAlignment="0" applyProtection="0"/>
    <xf numFmtId="0" fontId="126" fillId="57" borderId="0" applyNumberFormat="0" applyBorder="0" applyAlignment="0" applyProtection="0"/>
    <xf numFmtId="0" fontId="125" fillId="57" borderId="0" applyNumberFormat="0" applyBorder="0" applyAlignment="0" applyProtection="0"/>
    <xf numFmtId="0" fontId="125" fillId="57" borderId="0" applyNumberFormat="0" applyBorder="0" applyAlignment="0" applyProtection="0"/>
    <xf numFmtId="0" fontId="126" fillId="57" borderId="0" applyNumberFormat="0" applyBorder="0" applyAlignment="0" applyProtection="0"/>
    <xf numFmtId="0" fontId="126" fillId="57" borderId="0" applyNumberFormat="0" applyBorder="0" applyAlignment="0" applyProtection="0"/>
    <xf numFmtId="0" fontId="126" fillId="57" borderId="0" applyNumberFormat="0" applyBorder="0" applyAlignment="0" applyProtection="0"/>
    <xf numFmtId="0" fontId="126" fillId="57" borderId="0" applyNumberFormat="0" applyBorder="0" applyAlignment="0" applyProtection="0"/>
    <xf numFmtId="0" fontId="126" fillId="57" borderId="0" applyNumberFormat="0" applyBorder="0" applyAlignment="0" applyProtection="0"/>
    <xf numFmtId="0" fontId="126" fillId="57" borderId="0" applyNumberFormat="0" applyBorder="0" applyAlignment="0" applyProtection="0"/>
    <xf numFmtId="0" fontId="126" fillId="57" borderId="0" applyNumberFormat="0" applyBorder="0" applyAlignment="0" applyProtection="0"/>
    <xf numFmtId="0" fontId="126" fillId="57" borderId="0" applyNumberFormat="0" applyBorder="0" applyAlignment="0" applyProtection="0"/>
    <xf numFmtId="0" fontId="126" fillId="57" borderId="0" applyNumberFormat="0" applyBorder="0" applyAlignment="0" applyProtection="0"/>
    <xf numFmtId="0" fontId="126" fillId="57" borderId="0" applyNumberFormat="0" applyBorder="0" applyAlignment="0" applyProtection="0"/>
    <xf numFmtId="0" fontId="126" fillId="57" borderId="0" applyNumberFormat="0" applyBorder="0" applyAlignment="0" applyProtection="0"/>
    <xf numFmtId="0" fontId="125" fillId="57" borderId="0" applyNumberFormat="0" applyBorder="0" applyAlignment="0" applyProtection="0"/>
    <xf numFmtId="0" fontId="126" fillId="57" borderId="0" applyNumberFormat="0" applyBorder="0" applyAlignment="0" applyProtection="0"/>
    <xf numFmtId="0" fontId="125" fillId="57" borderId="0" applyNumberFormat="0" applyBorder="0" applyAlignment="0" applyProtection="0"/>
    <xf numFmtId="0" fontId="125" fillId="57" borderId="0" applyNumberFormat="0" applyBorder="0" applyAlignment="0" applyProtection="0"/>
    <xf numFmtId="0" fontId="126" fillId="57" borderId="0" applyNumberFormat="0" applyBorder="0" applyAlignment="0" applyProtection="0"/>
    <xf numFmtId="0" fontId="126" fillId="57" borderId="0" applyNumberFormat="0" applyBorder="0" applyAlignment="0" applyProtection="0"/>
    <xf numFmtId="0" fontId="126" fillId="57" borderId="0" applyNumberFormat="0" applyBorder="0" applyAlignment="0" applyProtection="0"/>
    <xf numFmtId="0" fontId="126" fillId="57" borderId="0" applyNumberFormat="0" applyBorder="0" applyAlignment="0" applyProtection="0"/>
    <xf numFmtId="0" fontId="126" fillId="57" borderId="0" applyNumberFormat="0" applyBorder="0" applyAlignment="0" applyProtection="0"/>
    <xf numFmtId="0" fontId="126" fillId="57" borderId="0" applyNumberFormat="0" applyBorder="0" applyAlignment="0" applyProtection="0"/>
    <xf numFmtId="0" fontId="126" fillId="57" borderId="0" applyNumberFormat="0" applyBorder="0" applyAlignment="0" applyProtection="0"/>
    <xf numFmtId="0" fontId="126" fillId="57" borderId="0" applyNumberFormat="0" applyBorder="0" applyAlignment="0" applyProtection="0"/>
    <xf numFmtId="0" fontId="126" fillId="57" borderId="0" applyNumberFormat="0" applyBorder="0" applyAlignment="0" applyProtection="0"/>
    <xf numFmtId="0" fontId="126" fillId="57" borderId="0" applyNumberFormat="0" applyBorder="0" applyAlignment="0" applyProtection="0"/>
    <xf numFmtId="0" fontId="126" fillId="57" borderId="0" applyNumberFormat="0" applyBorder="0" applyAlignment="0" applyProtection="0"/>
    <xf numFmtId="0" fontId="125" fillId="57" borderId="0" applyNumberFormat="0" applyBorder="0" applyAlignment="0" applyProtection="0"/>
    <xf numFmtId="0" fontId="126" fillId="57" borderId="0" applyNumberFormat="0" applyBorder="0" applyAlignment="0" applyProtection="0"/>
    <xf numFmtId="0" fontId="125" fillId="57" borderId="0" applyNumberFormat="0" applyBorder="0" applyAlignment="0" applyProtection="0"/>
    <xf numFmtId="0" fontId="125" fillId="57" borderId="0" applyNumberFormat="0" applyBorder="0" applyAlignment="0" applyProtection="0"/>
    <xf numFmtId="0" fontId="126" fillId="57" borderId="0" applyNumberFormat="0" applyBorder="0" applyAlignment="0" applyProtection="0"/>
    <xf numFmtId="0" fontId="125" fillId="57" borderId="0" applyNumberFormat="0" applyBorder="0" applyAlignment="0" applyProtection="0"/>
    <xf numFmtId="0" fontId="125" fillId="57" borderId="0" applyNumberFormat="0" applyBorder="0" applyAlignment="0" applyProtection="0"/>
    <xf numFmtId="0" fontId="126" fillId="57" borderId="0" applyNumberFormat="0" applyBorder="0" applyAlignment="0" applyProtection="0"/>
    <xf numFmtId="0" fontId="125" fillId="57" borderId="0" applyNumberFormat="0" applyBorder="0" applyAlignment="0" applyProtection="0"/>
    <xf numFmtId="0" fontId="125" fillId="57" borderId="0" applyNumberFormat="0" applyBorder="0" applyAlignment="0" applyProtection="0"/>
    <xf numFmtId="0" fontId="126" fillId="57" borderId="0" applyNumberFormat="0" applyBorder="0" applyAlignment="0" applyProtection="0"/>
    <xf numFmtId="0" fontId="125" fillId="57" borderId="0" applyNumberFormat="0" applyBorder="0" applyAlignment="0" applyProtection="0"/>
    <xf numFmtId="0" fontId="126" fillId="57" borderId="0" applyNumberFormat="0" applyBorder="0" applyAlignment="0" applyProtection="0"/>
    <xf numFmtId="0" fontId="125" fillId="57" borderId="0" applyNumberFormat="0" applyBorder="0" applyAlignment="0" applyProtection="0"/>
    <xf numFmtId="0" fontId="125" fillId="57" borderId="0" applyNumberFormat="0" applyBorder="0" applyAlignment="0" applyProtection="0"/>
    <xf numFmtId="0" fontId="126" fillId="57" borderId="0" applyNumberFormat="0" applyBorder="0" applyAlignment="0" applyProtection="0"/>
    <xf numFmtId="0" fontId="125" fillId="57" borderId="0" applyNumberFormat="0" applyBorder="0" applyAlignment="0" applyProtection="0"/>
    <xf numFmtId="0" fontId="126" fillId="57" borderId="0" applyNumberFormat="0" applyBorder="0" applyAlignment="0" applyProtection="0"/>
    <xf numFmtId="0" fontId="125" fillId="57" borderId="0" applyNumberFormat="0" applyBorder="0" applyAlignment="0" applyProtection="0"/>
    <xf numFmtId="0" fontId="125" fillId="57" borderId="0" applyNumberFormat="0" applyBorder="0" applyAlignment="0" applyProtection="0"/>
    <xf numFmtId="0" fontId="126" fillId="57" borderId="0" applyNumberFormat="0" applyBorder="0" applyAlignment="0" applyProtection="0"/>
    <xf numFmtId="0" fontId="125" fillId="57" borderId="0" applyNumberFormat="0" applyBorder="0" applyAlignment="0" applyProtection="0"/>
    <xf numFmtId="0" fontId="126" fillId="57" borderId="0" applyNumberFormat="0" applyBorder="0" applyAlignment="0" applyProtection="0"/>
    <xf numFmtId="0" fontId="125" fillId="57" borderId="0" applyNumberFormat="0" applyBorder="0" applyAlignment="0" applyProtection="0"/>
    <xf numFmtId="0" fontId="125" fillId="57" borderId="0" applyNumberFormat="0" applyBorder="0" applyAlignment="0" applyProtection="0"/>
    <xf numFmtId="0" fontId="126" fillId="57" borderId="0" applyNumberFormat="0" applyBorder="0" applyAlignment="0" applyProtection="0"/>
    <xf numFmtId="0" fontId="33" fillId="0" borderId="0"/>
    <xf numFmtId="0" fontId="32" fillId="0" borderId="0"/>
    <xf numFmtId="0" fontId="11" fillId="0" borderId="0"/>
    <xf numFmtId="0" fontId="32" fillId="0" borderId="0"/>
    <xf numFmtId="0" fontId="11" fillId="0" borderId="0"/>
    <xf numFmtId="0" fontId="32" fillId="0" borderId="0"/>
    <xf numFmtId="0" fontId="11" fillId="0" borderId="0"/>
    <xf numFmtId="0" fontId="32" fillId="0" borderId="0"/>
    <xf numFmtId="0" fontId="11" fillId="0" borderId="0"/>
    <xf numFmtId="0" fontId="32" fillId="0" borderId="0"/>
    <xf numFmtId="0" fontId="11" fillId="0" borderId="0"/>
    <xf numFmtId="0" fontId="32" fillId="0" borderId="0"/>
    <xf numFmtId="0" fontId="11" fillId="0" borderId="0"/>
    <xf numFmtId="0" fontId="33" fillId="0" borderId="0"/>
    <xf numFmtId="0" fontId="33" fillId="0" borderId="0"/>
    <xf numFmtId="0" fontId="33" fillId="0" borderId="0"/>
    <xf numFmtId="0" fontId="97" fillId="0" borderId="0"/>
    <xf numFmtId="0" fontId="97" fillId="0" borderId="0"/>
    <xf numFmtId="0" fontId="33" fillId="0" borderId="0"/>
    <xf numFmtId="0" fontId="32" fillId="0" borderId="0"/>
    <xf numFmtId="0" fontId="11" fillId="0" borderId="0"/>
    <xf numFmtId="0" fontId="32" fillId="0" borderId="0"/>
    <xf numFmtId="0" fontId="11" fillId="0" borderId="0"/>
    <xf numFmtId="0" fontId="32" fillId="0" borderId="0"/>
    <xf numFmtId="0" fontId="11" fillId="0" borderId="0"/>
    <xf numFmtId="0" fontId="11" fillId="0" borderId="0"/>
    <xf numFmtId="0" fontId="11" fillId="0" borderId="0"/>
    <xf numFmtId="0" fontId="33" fillId="0" borderId="0"/>
    <xf numFmtId="0" fontId="5" fillId="0" borderId="0"/>
    <xf numFmtId="0" fontId="97" fillId="0" borderId="0"/>
    <xf numFmtId="0" fontId="97" fillId="0" borderId="0"/>
    <xf numFmtId="0" fontId="5" fillId="0" borderId="0"/>
    <xf numFmtId="0" fontId="11" fillId="0" borderId="0"/>
    <xf numFmtId="0" fontId="5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1" fillId="0" borderId="0"/>
    <xf numFmtId="0" fontId="97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1" fillId="0" borderId="0"/>
    <xf numFmtId="0" fontId="97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1" fillId="0" borderId="0"/>
    <xf numFmtId="0" fontId="97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1" fillId="0" borderId="0"/>
    <xf numFmtId="0" fontId="97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1" fillId="0" borderId="0"/>
    <xf numFmtId="0" fontId="97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5" fillId="0" borderId="0"/>
    <xf numFmtId="0" fontId="5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97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5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5" fillId="0" borderId="0"/>
    <xf numFmtId="0" fontId="11" fillId="0" borderId="0"/>
    <xf numFmtId="0" fontId="5" fillId="0" borderId="0"/>
    <xf numFmtId="0" fontId="11" fillId="0" borderId="0"/>
    <xf numFmtId="0" fontId="11" fillId="0" borderId="0"/>
    <xf numFmtId="0" fontId="5" fillId="0" borderId="0"/>
    <xf numFmtId="0" fontId="11" fillId="0" borderId="0"/>
    <xf numFmtId="0" fontId="11" fillId="0" borderId="0"/>
    <xf numFmtId="0" fontId="11" fillId="0" borderId="0"/>
    <xf numFmtId="0" fontId="97" fillId="0" borderId="0"/>
    <xf numFmtId="0" fontId="11" fillId="0" borderId="0"/>
    <xf numFmtId="0" fontId="5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97" fillId="0" borderId="0"/>
    <xf numFmtId="0" fontId="11" fillId="0" borderId="0"/>
    <xf numFmtId="0" fontId="11" fillId="0" borderId="0"/>
    <xf numFmtId="0" fontId="97" fillId="0" borderId="0"/>
    <xf numFmtId="0" fontId="11" fillId="0" borderId="0"/>
    <xf numFmtId="0" fontId="11" fillId="0" borderId="0"/>
    <xf numFmtId="0" fontId="5" fillId="0" borderId="0"/>
    <xf numFmtId="0" fontId="5" fillId="0" borderId="0"/>
    <xf numFmtId="0" fontId="97" fillId="0" borderId="0"/>
    <xf numFmtId="0" fontId="11" fillId="0" borderId="0"/>
    <xf numFmtId="0" fontId="11" fillId="0" borderId="0"/>
    <xf numFmtId="0" fontId="97" fillId="0" borderId="0"/>
    <xf numFmtId="0" fontId="11" fillId="0" borderId="0"/>
    <xf numFmtId="0" fontId="11" fillId="0" borderId="0"/>
    <xf numFmtId="0" fontId="97" fillId="0" borderId="0"/>
    <xf numFmtId="0" fontId="97" fillId="0" borderId="0"/>
    <xf numFmtId="0" fontId="5" fillId="0" borderId="0"/>
    <xf numFmtId="0" fontId="11" fillId="0" borderId="0"/>
    <xf numFmtId="0" fontId="11" fillId="0" borderId="0"/>
    <xf numFmtId="0" fontId="11" fillId="0" borderId="0"/>
    <xf numFmtId="0" fontId="5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33" fillId="0" borderId="0"/>
    <xf numFmtId="0" fontId="97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5" fillId="0" borderId="0"/>
    <xf numFmtId="0" fontId="5" fillId="0" borderId="0"/>
    <xf numFmtId="0" fontId="97" fillId="0" borderId="0"/>
    <xf numFmtId="0" fontId="97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5" fillId="0" borderId="0"/>
    <xf numFmtId="0" fontId="5" fillId="0" borderId="0"/>
    <xf numFmtId="0" fontId="97" fillId="0" borderId="0"/>
    <xf numFmtId="0" fontId="97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5" fillId="0" borderId="0"/>
    <xf numFmtId="0" fontId="5" fillId="0" borderId="0"/>
    <xf numFmtId="0" fontId="11" fillId="0" borderId="0"/>
    <xf numFmtId="0" fontId="11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5" fillId="0" borderId="0"/>
    <xf numFmtId="0" fontId="97" fillId="0" borderId="0"/>
    <xf numFmtId="0" fontId="97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5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1" fillId="0" borderId="0"/>
    <xf numFmtId="0" fontId="33" fillId="0" borderId="0"/>
    <xf numFmtId="0" fontId="11" fillId="0" borderId="0"/>
    <xf numFmtId="0" fontId="33" fillId="0" borderId="0"/>
    <xf numFmtId="0" fontId="11" fillId="0" borderId="0"/>
    <xf numFmtId="0" fontId="33" fillId="0" borderId="0"/>
    <xf numFmtId="0" fontId="11" fillId="0" borderId="0"/>
    <xf numFmtId="0" fontId="5" fillId="0" borderId="0"/>
    <xf numFmtId="0" fontId="10" fillId="0" borderId="0"/>
    <xf numFmtId="0" fontId="10" fillId="0" borderId="0"/>
    <xf numFmtId="0" fontId="11" fillId="0" borderId="0"/>
    <xf numFmtId="0" fontId="97" fillId="0" borderId="0"/>
    <xf numFmtId="0" fontId="11" fillId="0" borderId="0"/>
    <xf numFmtId="0" fontId="97" fillId="0" borderId="0"/>
    <xf numFmtId="0" fontId="11" fillId="0" borderId="0"/>
    <xf numFmtId="0" fontId="11" fillId="0" borderId="0"/>
    <xf numFmtId="0" fontId="11" fillId="0" borderId="0"/>
    <xf numFmtId="0" fontId="97" fillId="0" borderId="0"/>
    <xf numFmtId="0" fontId="97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97" fillId="0" borderId="0"/>
    <xf numFmtId="0" fontId="11" fillId="0" borderId="0"/>
    <xf numFmtId="0" fontId="11" fillId="0" borderId="0"/>
    <xf numFmtId="0" fontId="97" fillId="0" borderId="0"/>
    <xf numFmtId="0" fontId="97" fillId="0" borderId="0"/>
    <xf numFmtId="0" fontId="97" fillId="0" borderId="0"/>
    <xf numFmtId="0" fontId="11" fillId="0" borderId="0"/>
    <xf numFmtId="0" fontId="97" fillId="0" borderId="0"/>
    <xf numFmtId="0" fontId="97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97" fillId="0" borderId="0"/>
    <xf numFmtId="0" fontId="11" fillId="0" borderId="0"/>
    <xf numFmtId="0" fontId="11" fillId="0" borderId="0"/>
    <xf numFmtId="0" fontId="97" fillId="0" borderId="0"/>
    <xf numFmtId="0" fontId="33" fillId="0" borderId="0"/>
    <xf numFmtId="0" fontId="33" fillId="0" borderId="0"/>
    <xf numFmtId="0" fontId="11" fillId="0" borderId="0"/>
    <xf numFmtId="0" fontId="97" fillId="0" borderId="0"/>
    <xf numFmtId="0" fontId="11" fillId="0" borderId="0"/>
    <xf numFmtId="0" fontId="11" fillId="0" borderId="0"/>
    <xf numFmtId="0" fontId="97" fillId="0" borderId="0"/>
    <xf numFmtId="0" fontId="11" fillId="0" borderId="0"/>
    <xf numFmtId="0" fontId="11" fillId="0" borderId="0"/>
    <xf numFmtId="0" fontId="11" fillId="0" borderId="0"/>
    <xf numFmtId="0" fontId="32" fillId="0" borderId="0"/>
    <xf numFmtId="0" fontId="10" fillId="0" borderId="0"/>
    <xf numFmtId="0" fontId="33" fillId="0" borderId="0"/>
    <xf numFmtId="0" fontId="11" fillId="0" borderId="0"/>
    <xf numFmtId="0" fontId="33" fillId="0" borderId="0"/>
    <xf numFmtId="0" fontId="11" fillId="0" borderId="0"/>
    <xf numFmtId="0" fontId="11" fillId="0" borderId="0"/>
    <xf numFmtId="0" fontId="33" fillId="0" borderId="0"/>
    <xf numFmtId="0" fontId="11" fillId="0" borderId="0"/>
    <xf numFmtId="0" fontId="33" fillId="0" borderId="0"/>
    <xf numFmtId="0" fontId="33" fillId="0" borderId="0"/>
    <xf numFmtId="0" fontId="11" fillId="0" borderId="0"/>
    <xf numFmtId="0" fontId="33" fillId="0" borderId="0"/>
    <xf numFmtId="0" fontId="11" fillId="0" borderId="0"/>
    <xf numFmtId="0" fontId="33" fillId="0" borderId="0"/>
    <xf numFmtId="0" fontId="33" fillId="0" borderId="0"/>
    <xf numFmtId="0" fontId="97" fillId="0" borderId="0"/>
    <xf numFmtId="0" fontId="32" fillId="0" borderId="0"/>
    <xf numFmtId="0" fontId="32" fillId="0" borderId="0"/>
    <xf numFmtId="0" fontId="33" fillId="0" borderId="0"/>
    <xf numFmtId="0" fontId="33" fillId="0" borderId="0"/>
    <xf numFmtId="0" fontId="33" fillId="0" borderId="0"/>
    <xf numFmtId="0" fontId="32" fillId="0" borderId="0"/>
    <xf numFmtId="0" fontId="32" fillId="0" borderId="0"/>
    <xf numFmtId="0" fontId="33" fillId="0" borderId="0"/>
    <xf numFmtId="0" fontId="32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97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1" fillId="0" borderId="0"/>
    <xf numFmtId="0" fontId="32" fillId="0" borderId="0"/>
    <xf numFmtId="0" fontId="33" fillId="0" borderId="0"/>
    <xf numFmtId="0" fontId="97" fillId="0" borderId="0"/>
    <xf numFmtId="0" fontId="33" fillId="0" borderId="0"/>
    <xf numFmtId="0" fontId="11" fillId="0" borderId="0"/>
    <xf numFmtId="0" fontId="11" fillId="0" borderId="0"/>
    <xf numFmtId="0" fontId="33" fillId="0" borderId="0"/>
    <xf numFmtId="0" fontId="11" fillId="0" borderId="0"/>
    <xf numFmtId="0" fontId="32" fillId="0" borderId="0"/>
    <xf numFmtId="0" fontId="33" fillId="0" borderId="0"/>
    <xf numFmtId="0" fontId="32" fillId="0" borderId="0"/>
    <xf numFmtId="0" fontId="32" fillId="0" borderId="0"/>
    <xf numFmtId="0" fontId="32" fillId="0" borderId="0"/>
    <xf numFmtId="0" fontId="33" fillId="0" borderId="0"/>
    <xf numFmtId="0" fontId="33" fillId="0" borderId="0"/>
    <xf numFmtId="0" fontId="11" fillId="0" borderId="0"/>
    <xf numFmtId="0" fontId="32" fillId="0" borderId="0"/>
    <xf numFmtId="0" fontId="11" fillId="0" borderId="0"/>
    <xf numFmtId="0" fontId="32" fillId="0" borderId="0"/>
    <xf numFmtId="0" fontId="11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5" fillId="0" borderId="0"/>
    <xf numFmtId="3" fontId="31" fillId="0" borderId="0" applyBorder="0" applyProtection="0">
      <alignment horizontal="right" indent="1"/>
      <protection locked="0"/>
    </xf>
    <xf numFmtId="3" fontId="31" fillId="0" borderId="0" applyBorder="0" applyProtection="0">
      <alignment horizontal="right" indent="1"/>
      <protection locked="0"/>
    </xf>
    <xf numFmtId="0" fontId="11" fillId="0" borderId="0"/>
    <xf numFmtId="0" fontId="11" fillId="0" borderId="0"/>
    <xf numFmtId="0" fontId="11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3" fontId="31" fillId="0" borderId="0" applyBorder="0" applyProtection="0">
      <alignment horizontal="right" indent="1"/>
      <protection locked="0"/>
    </xf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1" fillId="0" borderId="0"/>
    <xf numFmtId="0" fontId="33" fillId="0" borderId="0"/>
    <xf numFmtId="0" fontId="31" fillId="0" borderId="0"/>
    <xf numFmtId="0" fontId="32" fillId="0" borderId="0"/>
    <xf numFmtId="0" fontId="11" fillId="0" borderId="0"/>
    <xf numFmtId="0" fontId="33" fillId="0" borderId="0"/>
    <xf numFmtId="0" fontId="33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33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2" fillId="0" borderId="0"/>
    <xf numFmtId="0" fontId="11" fillId="0" borderId="0"/>
    <xf numFmtId="0" fontId="32" fillId="0" borderId="0"/>
    <xf numFmtId="0" fontId="11" fillId="0" borderId="0"/>
    <xf numFmtId="0" fontId="32" fillId="0" borderId="0"/>
    <xf numFmtId="0" fontId="11" fillId="0" borderId="0"/>
    <xf numFmtId="0" fontId="32" fillId="0" borderId="0"/>
    <xf numFmtId="0" fontId="11" fillId="0" borderId="0"/>
    <xf numFmtId="0" fontId="32" fillId="0" borderId="0"/>
    <xf numFmtId="0" fontId="11" fillId="0" borderId="0"/>
    <xf numFmtId="0" fontId="32" fillId="0" borderId="0"/>
    <xf numFmtId="0" fontId="11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2" fillId="0" borderId="0"/>
    <xf numFmtId="0" fontId="11" fillId="0" borderId="0"/>
    <xf numFmtId="0" fontId="32" fillId="0" borderId="0"/>
    <xf numFmtId="0" fontId="11" fillId="0" borderId="0"/>
    <xf numFmtId="0" fontId="32" fillId="0" borderId="0"/>
    <xf numFmtId="0" fontId="11" fillId="0" borderId="0"/>
    <xf numFmtId="0" fontId="32" fillId="0" borderId="0"/>
    <xf numFmtId="0" fontId="11" fillId="0" borderId="0"/>
    <xf numFmtId="0" fontId="32" fillId="0" borderId="0"/>
    <xf numFmtId="0" fontId="11" fillId="0" borderId="0"/>
    <xf numFmtId="0" fontId="32" fillId="0" borderId="0"/>
    <xf numFmtId="0" fontId="11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2" fillId="0" borderId="0"/>
    <xf numFmtId="0" fontId="11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1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1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11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11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11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11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11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11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11" fillId="58" borderId="21" applyNumberFormat="0" applyFont="0" applyAlignment="0" applyProtection="0"/>
    <xf numFmtId="0" fontId="99" fillId="8" borderId="9" applyNumberFormat="0" applyFont="0" applyAlignment="0" applyProtection="0"/>
    <xf numFmtId="0" fontId="99" fillId="8" borderId="9" applyNumberFormat="0" applyFont="0" applyAlignment="0" applyProtection="0"/>
    <xf numFmtId="0" fontId="99" fillId="8" borderId="9" applyNumberFormat="0" applyFont="0" applyAlignment="0" applyProtection="0"/>
    <xf numFmtId="0" fontId="5" fillId="8" borderId="9" applyNumberFormat="0" applyFont="0" applyAlignment="0" applyProtection="0"/>
    <xf numFmtId="0" fontId="5" fillId="8" borderId="9" applyNumberFormat="0" applyFont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99" fillId="8" borderId="9" applyNumberFormat="0" applyFont="0" applyAlignment="0" applyProtection="0"/>
    <xf numFmtId="0" fontId="99" fillId="8" borderId="9" applyNumberFormat="0" applyFont="0" applyAlignment="0" applyProtection="0"/>
    <xf numFmtId="0" fontId="99" fillId="8" borderId="9" applyNumberFormat="0" applyFont="0" applyAlignment="0" applyProtection="0"/>
    <xf numFmtId="0" fontId="5" fillId="8" borderId="9" applyNumberFormat="0" applyFont="0" applyAlignment="0" applyProtection="0"/>
    <xf numFmtId="0" fontId="5" fillId="8" borderId="9" applyNumberFormat="0" applyFont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1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1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99" fillId="8" borderId="9" applyNumberFormat="0" applyFont="0" applyAlignment="0" applyProtection="0"/>
    <xf numFmtId="0" fontId="99" fillId="8" borderId="9" applyNumberFormat="0" applyFont="0" applyAlignment="0" applyProtection="0"/>
    <xf numFmtId="0" fontId="99" fillId="8" borderId="9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99" fillId="8" borderId="9" applyNumberFormat="0" applyFont="0" applyAlignment="0" applyProtection="0"/>
    <xf numFmtId="0" fontId="99" fillId="8" borderId="9" applyNumberFormat="0" applyFont="0" applyAlignment="0" applyProtection="0"/>
    <xf numFmtId="0" fontId="99" fillId="8" borderId="9" applyNumberFormat="0" applyFont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5" fillId="8" borderId="9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1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1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5" fillId="8" borderId="9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1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1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5" fillId="8" borderId="9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1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1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1" fillId="0" borderId="0" applyNumberFormat="0" applyFont="0" applyFill="0" applyBorder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1" fillId="0" borderId="0" applyNumberFormat="0" applyFont="0" applyFill="0" applyBorder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1" fillId="0" borderId="0" applyNumberFormat="0" applyFont="0" applyFill="0" applyBorder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1" fillId="0" borderId="0" applyNumberFormat="0" applyFont="0" applyFill="0" applyBorder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11" fillId="0" borderId="0" applyNumberFormat="0" applyFont="0" applyFill="0" applyBorder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1" fillId="0" borderId="0" applyNumberFormat="0" applyFont="0" applyFill="0" applyBorder="0" applyAlignment="0" applyProtection="0"/>
    <xf numFmtId="0" fontId="10" fillId="58" borderId="21" applyNumberFormat="0" applyFont="0" applyAlignment="0" applyProtection="0"/>
    <xf numFmtId="0" fontId="11" fillId="0" borderId="0" applyNumberFormat="0" applyFont="0" applyFill="0" applyBorder="0" applyAlignment="0" applyProtection="0"/>
    <xf numFmtId="0" fontId="10" fillId="58" borderId="21" applyNumberFormat="0" applyFont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1" fillId="0" borderId="0" applyNumberFormat="0" applyFont="0" applyFill="0" applyBorder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1" fillId="0" borderId="0" applyNumberFormat="0" applyFont="0" applyFill="0" applyBorder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1" fillId="0" borderId="0" applyNumberFormat="0" applyFont="0" applyFill="0" applyBorder="0" applyAlignment="0" applyProtection="0"/>
    <xf numFmtId="0" fontId="10" fillId="58" borderId="21" applyNumberFormat="0" applyFont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1" fillId="0" borderId="0" applyNumberFormat="0" applyFont="0" applyFill="0" applyBorder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1" fillId="0" borderId="0" applyNumberFormat="0" applyFont="0" applyFill="0" applyBorder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1" fillId="0" borderId="0" applyNumberFormat="0" applyFont="0" applyFill="0" applyBorder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1" fillId="0" borderId="0" applyNumberFormat="0" applyFont="0" applyFill="0" applyBorder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11" fillId="0" borderId="0" applyNumberFormat="0" applyFont="0" applyFill="0" applyBorder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1" fillId="0" borderId="0" applyNumberFormat="0" applyFont="0" applyFill="0" applyBorder="0" applyAlignment="0" applyProtection="0"/>
    <xf numFmtId="0" fontId="10" fillId="58" borderId="21" applyNumberFormat="0" applyFont="0" applyAlignment="0" applyProtection="0"/>
    <xf numFmtId="0" fontId="11" fillId="0" borderId="0" applyNumberFormat="0" applyFont="0" applyFill="0" applyBorder="0" applyAlignment="0" applyProtection="0"/>
    <xf numFmtId="0" fontId="10" fillId="58" borderId="21" applyNumberFormat="0" applyFont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1" fillId="0" borderId="0" applyNumberFormat="0" applyFont="0" applyFill="0" applyBorder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1" fillId="0" borderId="0" applyNumberFormat="0" applyFont="0" applyFill="0" applyBorder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1" fillId="0" borderId="0" applyNumberFormat="0" applyFont="0" applyFill="0" applyBorder="0" applyAlignment="0" applyProtection="0"/>
    <xf numFmtId="0" fontId="10" fillId="58" borderId="21" applyNumberFormat="0" applyFont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1" fillId="0" borderId="0" applyNumberFormat="0" applyFont="0" applyFill="0" applyBorder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1" fillId="0" borderId="0" applyNumberFormat="0" applyFont="0" applyFill="0" applyBorder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1" fillId="0" borderId="0" applyNumberFormat="0" applyFont="0" applyFill="0" applyBorder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1" fillId="0" borderId="0" applyNumberFormat="0" applyFont="0" applyFill="0" applyBorder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11" fillId="0" borderId="0" applyNumberFormat="0" applyFont="0" applyFill="0" applyBorder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1" fillId="0" borderId="0" applyNumberFormat="0" applyFont="0" applyFill="0" applyBorder="0" applyAlignment="0" applyProtection="0"/>
    <xf numFmtId="0" fontId="10" fillId="58" borderId="21" applyNumberFormat="0" applyFont="0" applyAlignment="0" applyProtection="0"/>
    <xf numFmtId="0" fontId="11" fillId="0" borderId="0" applyNumberFormat="0" applyFont="0" applyFill="0" applyBorder="0" applyAlignment="0" applyProtection="0"/>
    <xf numFmtId="0" fontId="10" fillId="58" borderId="21" applyNumberFormat="0" applyFont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1" fillId="0" borderId="0" applyNumberFormat="0" applyFont="0" applyFill="0" applyBorder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1" fillId="0" borderId="0" applyNumberFormat="0" applyFont="0" applyFill="0" applyBorder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1" fillId="0" borderId="0" applyNumberFormat="0" applyFont="0" applyFill="0" applyBorder="0" applyAlignment="0" applyProtection="0"/>
    <xf numFmtId="0" fontId="10" fillId="58" borderId="21" applyNumberFormat="0" applyFont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1" fillId="0" borderId="0" applyNumberFormat="0" applyFont="0" applyFill="0" applyBorder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1" fillId="0" borderId="0" applyNumberFormat="0" applyFont="0" applyFill="0" applyBorder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1" fillId="0" borderId="0" applyNumberFormat="0" applyFont="0" applyFill="0" applyBorder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1" fillId="0" borderId="0" applyNumberFormat="0" applyFont="0" applyFill="0" applyBorder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11" fillId="0" borderId="0" applyNumberFormat="0" applyFont="0" applyFill="0" applyBorder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1" fillId="0" borderId="0" applyNumberFormat="0" applyFont="0" applyFill="0" applyBorder="0" applyAlignment="0" applyProtection="0"/>
    <xf numFmtId="0" fontId="127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27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27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28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28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28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28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28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29" fillId="0" borderId="6" applyNumberFormat="0" applyFill="0" applyAlignment="0" applyProtection="0"/>
    <xf numFmtId="0" fontId="21" fillId="6" borderId="6" applyNumberFormat="0" applyAlignment="0" applyProtection="0"/>
    <xf numFmtId="0" fontId="21" fillId="6" borderId="6" applyNumberFormat="0" applyAlignment="0" applyProtection="0"/>
    <xf numFmtId="0" fontId="11" fillId="0" borderId="0" applyNumberFormat="0" applyFont="0" applyFill="0" applyBorder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29" fillId="0" borderId="6" applyNumberFormat="0" applyFill="0" applyAlignment="0" applyProtection="0"/>
    <xf numFmtId="0" fontId="21" fillId="6" borderId="6" applyNumberFormat="0" applyAlignment="0" applyProtection="0"/>
    <xf numFmtId="0" fontId="21" fillId="6" borderId="6" applyNumberFormat="0" applyAlignment="0" applyProtection="0"/>
    <xf numFmtId="0" fontId="11" fillId="0" borderId="0" applyNumberFormat="0" applyFont="0" applyFill="0" applyBorder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27" fillId="55" borderId="22" applyNumberFormat="0" applyAlignment="0" applyProtection="0"/>
    <xf numFmtId="0" fontId="129" fillId="0" borderId="6" applyNumberFormat="0" applyFill="0" applyAlignment="0" applyProtection="0"/>
    <xf numFmtId="0" fontId="127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27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27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27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27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27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27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27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27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27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27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27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27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27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27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27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27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27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27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27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27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27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27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1" fillId="0" borderId="0" applyNumberFormat="0" applyFont="0" applyFill="0" applyBorder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9" fontId="5" fillId="0" borderId="0" applyFont="0" applyFill="0" applyBorder="0" applyAlignment="0" applyProtection="0"/>
    <xf numFmtId="9" fontId="97" fillId="0" borderId="0" applyFont="0" applyFill="0" applyBorder="0" applyAlignment="0" applyProtection="0"/>
    <xf numFmtId="9" fontId="97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49" fontId="36" fillId="0" borderId="28">
      <alignment horizontal="left" wrapText="1"/>
    </xf>
    <xf numFmtId="0" fontId="36" fillId="0" borderId="0">
      <alignment horizontal="left"/>
    </xf>
    <xf numFmtId="0" fontId="130" fillId="0" borderId="0">
      <alignment horizontal="left" wrapText="1"/>
    </xf>
    <xf numFmtId="0" fontId="11" fillId="0" borderId="0" applyNumberFormat="0" applyFon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11" fillId="0" borderId="0" applyNumberFormat="0" applyFon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11" fillId="0" borderId="0" applyNumberFormat="0" applyFon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11" fillId="0" borderId="0" applyNumberFormat="0" applyFon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11" fillId="0" borderId="0" applyNumberFormat="0" applyFont="0" applyFill="0" applyBorder="0" applyAlignment="0" applyProtection="0"/>
    <xf numFmtId="0" fontId="13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11" fillId="0" borderId="0" applyNumberFormat="0" applyFont="0" applyFill="0" applyBorder="0" applyAlignment="0" applyProtection="0"/>
    <xf numFmtId="0" fontId="13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11" fillId="0" borderId="0" applyNumberFormat="0" applyFon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11" fillId="0" borderId="0" applyNumberFormat="0" applyFon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11" fillId="0" borderId="0" applyNumberFormat="0" applyFon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11" fillId="0" borderId="0" applyNumberFormat="0" applyFon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11" fillId="0" borderId="0" applyNumberFormat="0" applyFont="0" applyFill="0" applyBorder="0" applyAlignment="0" applyProtection="0"/>
    <xf numFmtId="0" fontId="131" fillId="0" borderId="0" applyNumberFormat="0" applyFill="0" applyBorder="0" applyAlignment="0" applyProtection="0"/>
    <xf numFmtId="0" fontId="11" fillId="0" borderId="0" applyNumberFormat="0" applyFon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11" fillId="0" borderId="0" applyNumberFormat="0" applyFon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11" fillId="0" borderId="0" applyNumberFormat="0" applyFon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11" fillId="0" borderId="0" applyNumberFormat="0" applyFon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11" fillId="0" borderId="0" applyNumberFormat="0" applyFon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11" fillId="0" borderId="0" applyNumberFormat="0" applyFon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11" fillId="0" borderId="0" applyNumberFormat="0" applyFon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11" fillId="0" borderId="0" applyNumberFormat="0" applyFon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11" fillId="0" borderId="0" applyNumberFormat="0" applyFont="0" applyFill="0" applyBorder="0" applyAlignment="0" applyProtection="0"/>
    <xf numFmtId="0" fontId="132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32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32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33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33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33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33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33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97" fillId="0" borderId="10" applyNumberFormat="0" applyFill="0" applyAlignment="0" applyProtection="0"/>
    <xf numFmtId="0" fontId="6" fillId="0" borderId="10" applyNumberFormat="0" applyFill="0" applyAlignment="0" applyProtection="0"/>
    <xf numFmtId="0" fontId="6" fillId="0" borderId="10" applyNumberFormat="0" applyFill="0" applyAlignment="0" applyProtection="0"/>
    <xf numFmtId="0" fontId="11" fillId="0" borderId="0" applyNumberFormat="0" applyFont="0" applyFill="0" applyBorder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97" fillId="0" borderId="10" applyNumberFormat="0" applyFill="0" applyAlignment="0" applyProtection="0"/>
    <xf numFmtId="0" fontId="6" fillId="0" borderId="10" applyNumberFormat="0" applyFill="0" applyAlignment="0" applyProtection="0"/>
    <xf numFmtId="0" fontId="6" fillId="0" borderId="10" applyNumberFormat="0" applyFill="0" applyAlignment="0" applyProtection="0"/>
    <xf numFmtId="0" fontId="11" fillId="0" borderId="0" applyNumberFormat="0" applyFont="0" applyFill="0" applyBorder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32" fillId="0" borderId="23" applyNumberFormat="0" applyFill="0" applyAlignment="0" applyProtection="0"/>
    <xf numFmtId="0" fontId="97" fillId="0" borderId="10" applyNumberFormat="0" applyFill="0" applyAlignment="0" applyProtection="0"/>
    <xf numFmtId="0" fontId="132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32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32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32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32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32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32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32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32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32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32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32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32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32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32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32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32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32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32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32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32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32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32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34" fillId="0" borderId="0" applyNumberFormat="0" applyFill="0" applyBorder="0" applyAlignment="0" applyProtection="0"/>
    <xf numFmtId="0" fontId="134" fillId="0" borderId="0" applyNumberFormat="0" applyFill="0" applyBorder="0" applyAlignment="0" applyProtection="0"/>
    <xf numFmtId="0" fontId="135" fillId="0" borderId="0" applyNumberFormat="0" applyFill="0" applyBorder="0" applyAlignment="0" applyProtection="0"/>
    <xf numFmtId="0" fontId="134" fillId="0" borderId="0" applyNumberFormat="0" applyFill="0" applyBorder="0" applyAlignment="0" applyProtection="0"/>
    <xf numFmtId="0" fontId="134" fillId="0" borderId="0" applyNumberFormat="0" applyFill="0" applyBorder="0" applyAlignment="0" applyProtection="0"/>
    <xf numFmtId="0" fontId="135" fillId="0" borderId="0" applyNumberFormat="0" applyFill="0" applyBorder="0" applyAlignment="0" applyProtection="0"/>
    <xf numFmtId="0" fontId="134" fillId="0" borderId="0" applyNumberFormat="0" applyFill="0" applyBorder="0" applyAlignment="0" applyProtection="0"/>
    <xf numFmtId="0" fontId="135" fillId="0" borderId="0" applyNumberFormat="0" applyFill="0" applyBorder="0" applyAlignment="0" applyProtection="0"/>
    <xf numFmtId="0" fontId="135" fillId="0" borderId="0" applyNumberFormat="0" applyFill="0" applyBorder="0" applyAlignment="0" applyProtection="0"/>
    <xf numFmtId="0" fontId="134" fillId="0" borderId="0" applyNumberFormat="0" applyFill="0" applyBorder="0" applyAlignment="0" applyProtection="0"/>
    <xf numFmtId="0" fontId="11" fillId="0" borderId="0" applyNumberFormat="0" applyFont="0" applyFill="0" applyBorder="0" applyAlignment="0" applyProtection="0"/>
    <xf numFmtId="0" fontId="135" fillId="0" borderId="0" applyNumberFormat="0" applyFill="0" applyBorder="0" applyAlignment="0" applyProtection="0"/>
    <xf numFmtId="0" fontId="135" fillId="0" borderId="0" applyNumberFormat="0" applyFill="0" applyBorder="0" applyAlignment="0" applyProtection="0"/>
    <xf numFmtId="0" fontId="11" fillId="0" borderId="0" applyNumberFormat="0" applyFont="0" applyFill="0" applyBorder="0" applyAlignment="0" applyProtection="0"/>
    <xf numFmtId="0" fontId="135" fillId="0" borderId="0" applyNumberFormat="0" applyFill="0" applyBorder="0" applyAlignment="0" applyProtection="0"/>
    <xf numFmtId="0" fontId="135" fillId="0" borderId="0" applyNumberFormat="0" applyFill="0" applyBorder="0" applyAlignment="0" applyProtection="0"/>
    <xf numFmtId="0" fontId="11" fillId="0" borderId="0" applyNumberFormat="0" applyFont="0" applyFill="0" applyBorder="0" applyAlignment="0" applyProtection="0"/>
    <xf numFmtId="0" fontId="135" fillId="0" borderId="0" applyNumberFormat="0" applyFill="0" applyBorder="0" applyAlignment="0" applyProtection="0"/>
    <xf numFmtId="0" fontId="135" fillId="0" borderId="0" applyNumberFormat="0" applyFill="0" applyBorder="0" applyAlignment="0" applyProtection="0"/>
    <xf numFmtId="0" fontId="11" fillId="0" borderId="0" applyNumberFormat="0" applyFont="0" applyFill="0" applyBorder="0" applyAlignment="0" applyProtection="0"/>
    <xf numFmtId="0" fontId="13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135" fillId="0" borderId="0" applyNumberFormat="0" applyFill="0" applyBorder="0" applyAlignment="0" applyProtection="0"/>
    <xf numFmtId="0" fontId="135" fillId="0" borderId="0" applyNumberFormat="0" applyFill="0" applyBorder="0" applyAlignment="0" applyProtection="0"/>
    <xf numFmtId="0" fontId="11" fillId="0" borderId="0" applyNumberFormat="0" applyFont="0" applyFill="0" applyBorder="0" applyAlignment="0" applyProtection="0"/>
    <xf numFmtId="0" fontId="13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135" fillId="0" borderId="0" applyNumberFormat="0" applyFill="0" applyBorder="0" applyAlignment="0" applyProtection="0"/>
    <xf numFmtId="0" fontId="135" fillId="0" borderId="0" applyNumberFormat="0" applyFill="0" applyBorder="0" applyAlignment="0" applyProtection="0"/>
    <xf numFmtId="0" fontId="11" fillId="0" borderId="0" applyNumberFormat="0" applyFont="0" applyFill="0" applyBorder="0" applyAlignment="0" applyProtection="0"/>
    <xf numFmtId="0" fontId="135" fillId="0" borderId="0" applyNumberFormat="0" applyFill="0" applyBorder="0" applyAlignment="0" applyProtection="0"/>
    <xf numFmtId="0" fontId="135" fillId="0" borderId="0" applyNumberFormat="0" applyFill="0" applyBorder="0" applyAlignment="0" applyProtection="0"/>
    <xf numFmtId="0" fontId="11" fillId="0" borderId="0" applyNumberFormat="0" applyFont="0" applyFill="0" applyBorder="0" applyAlignment="0" applyProtection="0"/>
    <xf numFmtId="0" fontId="135" fillId="0" borderId="0" applyNumberFormat="0" applyFill="0" applyBorder="0" applyAlignment="0" applyProtection="0"/>
    <xf numFmtId="0" fontId="135" fillId="0" borderId="0" applyNumberFormat="0" applyFill="0" applyBorder="0" applyAlignment="0" applyProtection="0"/>
    <xf numFmtId="0" fontId="11" fillId="0" borderId="0" applyNumberFormat="0" applyFont="0" applyFill="0" applyBorder="0" applyAlignment="0" applyProtection="0"/>
    <xf numFmtId="0" fontId="135" fillId="0" borderId="0" applyNumberFormat="0" applyFill="0" applyBorder="0" applyAlignment="0" applyProtection="0"/>
    <xf numFmtId="0" fontId="135" fillId="0" borderId="0" applyNumberFormat="0" applyFill="0" applyBorder="0" applyAlignment="0" applyProtection="0"/>
    <xf numFmtId="0" fontId="11" fillId="0" borderId="0" applyNumberFormat="0" applyFont="0" applyFill="0" applyBorder="0" applyAlignment="0" applyProtection="0"/>
    <xf numFmtId="0" fontId="135" fillId="0" borderId="0" applyNumberFormat="0" applyFill="0" applyBorder="0" applyAlignment="0" applyProtection="0"/>
    <xf numFmtId="0" fontId="135" fillId="0" borderId="0" applyNumberFormat="0" applyFill="0" applyBorder="0" applyAlignment="0" applyProtection="0"/>
    <xf numFmtId="0" fontId="11" fillId="0" borderId="0" applyNumberFormat="0" applyFont="0" applyFill="0" applyBorder="0" applyAlignment="0" applyProtection="0"/>
    <xf numFmtId="0" fontId="136" fillId="0" borderId="0" applyNumberForma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34" fillId="0" borderId="0" applyNumberFormat="0" applyFill="0" applyBorder="0" applyAlignment="0" applyProtection="0"/>
    <xf numFmtId="0" fontId="134" fillId="0" borderId="0" applyNumberFormat="0" applyFill="0" applyBorder="0" applyAlignment="0" applyProtection="0"/>
    <xf numFmtId="0" fontId="135" fillId="0" borderId="0" applyNumberFormat="0" applyFill="0" applyBorder="0" applyAlignment="0" applyProtection="0"/>
    <xf numFmtId="0" fontId="134" fillId="0" borderId="0" applyNumberFormat="0" applyFill="0" applyBorder="0" applyAlignment="0" applyProtection="0"/>
    <xf numFmtId="0" fontId="134" fillId="0" borderId="0" applyNumberFormat="0" applyFill="0" applyBorder="0" applyAlignment="0" applyProtection="0"/>
    <xf numFmtId="0" fontId="135" fillId="0" borderId="0" applyNumberFormat="0" applyFill="0" applyBorder="0" applyAlignment="0" applyProtection="0"/>
    <xf numFmtId="0" fontId="134" fillId="0" borderId="0" applyNumberFormat="0" applyFill="0" applyBorder="0" applyAlignment="0" applyProtection="0"/>
    <xf numFmtId="0" fontId="135" fillId="0" borderId="0" applyNumberFormat="0" applyFill="0" applyBorder="0" applyAlignment="0" applyProtection="0"/>
    <xf numFmtId="0" fontId="135" fillId="0" borderId="0" applyNumberFormat="0" applyFill="0" applyBorder="0" applyAlignment="0" applyProtection="0"/>
    <xf numFmtId="0" fontId="134" fillId="0" borderId="0" applyNumberFormat="0" applyFill="0" applyBorder="0" applyAlignment="0" applyProtection="0"/>
    <xf numFmtId="0" fontId="11" fillId="0" borderId="0" applyNumberFormat="0" applyFont="0" applyFill="0" applyBorder="0" applyAlignment="0" applyProtection="0"/>
    <xf numFmtId="0" fontId="135" fillId="0" borderId="0" applyNumberFormat="0" applyFill="0" applyBorder="0" applyAlignment="0" applyProtection="0"/>
    <xf numFmtId="0" fontId="135" fillId="0" borderId="0" applyNumberFormat="0" applyFill="0" applyBorder="0" applyAlignment="0" applyProtection="0"/>
    <xf numFmtId="0" fontId="11" fillId="0" borderId="0" applyNumberFormat="0" applyFont="0" applyFill="0" applyBorder="0" applyAlignment="0" applyProtection="0"/>
    <xf numFmtId="0" fontId="135" fillId="0" borderId="0" applyNumberFormat="0" applyFill="0" applyBorder="0" applyAlignment="0" applyProtection="0"/>
    <xf numFmtId="0" fontId="135" fillId="0" borderId="0" applyNumberFormat="0" applyFill="0" applyBorder="0" applyAlignment="0" applyProtection="0"/>
    <xf numFmtId="0" fontId="11" fillId="0" borderId="0" applyNumberFormat="0" applyFont="0" applyFill="0" applyBorder="0" applyAlignment="0" applyProtection="0"/>
    <xf numFmtId="0" fontId="134" fillId="0" borderId="0" applyNumberFormat="0" applyFill="0" applyBorder="0" applyAlignment="0" applyProtection="0"/>
    <xf numFmtId="0" fontId="134" fillId="0" borderId="0" applyNumberFormat="0" applyFill="0" applyBorder="0" applyAlignment="0" applyProtection="0"/>
    <xf numFmtId="0" fontId="11" fillId="0" borderId="0" applyNumberFormat="0" applyFont="0" applyFill="0" applyBorder="0" applyAlignment="0" applyProtection="0"/>
    <xf numFmtId="0" fontId="134" fillId="0" borderId="0" applyNumberFormat="0" applyFill="0" applyBorder="0" applyAlignment="0" applyProtection="0"/>
    <xf numFmtId="0" fontId="134" fillId="0" borderId="0" applyNumberForma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34" fillId="0" borderId="0" applyNumberFormat="0" applyFill="0" applyBorder="0" applyAlignment="0" applyProtection="0"/>
    <xf numFmtId="0" fontId="134" fillId="0" borderId="0" applyNumberFormat="0" applyFill="0" applyBorder="0" applyAlignment="0" applyProtection="0"/>
    <xf numFmtId="0" fontId="135" fillId="0" borderId="0" applyNumberFormat="0" applyFill="0" applyBorder="0" applyAlignment="0" applyProtection="0"/>
    <xf numFmtId="0" fontId="134" fillId="0" borderId="0" applyNumberFormat="0" applyFill="0" applyBorder="0" applyAlignment="0" applyProtection="0"/>
    <xf numFmtId="0" fontId="134" fillId="0" borderId="0" applyNumberFormat="0" applyFill="0" applyBorder="0" applyAlignment="0" applyProtection="0"/>
    <xf numFmtId="0" fontId="135" fillId="0" borderId="0" applyNumberFormat="0" applyFill="0" applyBorder="0" applyAlignment="0" applyProtection="0"/>
    <xf numFmtId="0" fontId="134" fillId="0" borderId="0" applyNumberFormat="0" applyFill="0" applyBorder="0" applyAlignment="0" applyProtection="0"/>
    <xf numFmtId="0" fontId="135" fillId="0" borderId="0" applyNumberFormat="0" applyFill="0" applyBorder="0" applyAlignment="0" applyProtection="0"/>
    <xf numFmtId="0" fontId="135" fillId="0" borderId="0" applyNumberFormat="0" applyFill="0" applyBorder="0" applyAlignment="0" applyProtection="0"/>
    <xf numFmtId="0" fontId="134" fillId="0" borderId="0" applyNumberForma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34" fillId="0" borderId="0" applyNumberFormat="0" applyFill="0" applyBorder="0" applyAlignment="0" applyProtection="0"/>
    <xf numFmtId="0" fontId="134" fillId="0" borderId="0" applyNumberFormat="0" applyFill="0" applyBorder="0" applyAlignment="0" applyProtection="0"/>
    <xf numFmtId="0" fontId="135" fillId="0" borderId="0" applyNumberFormat="0" applyFill="0" applyBorder="0" applyAlignment="0" applyProtection="0"/>
    <xf numFmtId="0" fontId="134" fillId="0" borderId="0" applyNumberFormat="0" applyFill="0" applyBorder="0" applyAlignment="0" applyProtection="0"/>
    <xf numFmtId="0" fontId="134" fillId="0" borderId="0" applyNumberFormat="0" applyFill="0" applyBorder="0" applyAlignment="0" applyProtection="0"/>
    <xf numFmtId="0" fontId="135" fillId="0" borderId="0" applyNumberFormat="0" applyFill="0" applyBorder="0" applyAlignment="0" applyProtection="0"/>
    <xf numFmtId="0" fontId="134" fillId="0" borderId="0" applyNumberFormat="0" applyFill="0" applyBorder="0" applyAlignment="0" applyProtection="0"/>
    <xf numFmtId="0" fontId="135" fillId="0" borderId="0" applyNumberFormat="0" applyFill="0" applyBorder="0" applyAlignment="0" applyProtection="0"/>
    <xf numFmtId="0" fontId="135" fillId="0" borderId="0" applyNumberFormat="0" applyFill="0" applyBorder="0" applyAlignment="0" applyProtection="0"/>
    <xf numFmtId="0" fontId="134" fillId="0" borderId="0" applyNumberForma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34" fillId="0" borderId="0" applyNumberFormat="0" applyFill="0" applyBorder="0" applyAlignment="0" applyProtection="0"/>
    <xf numFmtId="0" fontId="134" fillId="0" borderId="0" applyNumberFormat="0" applyFill="0" applyBorder="0" applyAlignment="0" applyProtection="0"/>
    <xf numFmtId="0" fontId="135" fillId="0" borderId="0" applyNumberFormat="0" applyFill="0" applyBorder="0" applyAlignment="0" applyProtection="0"/>
    <xf numFmtId="0" fontId="134" fillId="0" borderId="0" applyNumberFormat="0" applyFill="0" applyBorder="0" applyAlignment="0" applyProtection="0"/>
    <xf numFmtId="0" fontId="134" fillId="0" borderId="0" applyNumberFormat="0" applyFill="0" applyBorder="0" applyAlignment="0" applyProtection="0"/>
    <xf numFmtId="0" fontId="135" fillId="0" borderId="0" applyNumberFormat="0" applyFill="0" applyBorder="0" applyAlignment="0" applyProtection="0"/>
    <xf numFmtId="0" fontId="134" fillId="0" borderId="0" applyNumberFormat="0" applyFill="0" applyBorder="0" applyAlignment="0" applyProtection="0"/>
    <xf numFmtId="0" fontId="135" fillId="0" borderId="0" applyNumberFormat="0" applyFill="0" applyBorder="0" applyAlignment="0" applyProtection="0"/>
    <xf numFmtId="0" fontId="135" fillId="0" borderId="0" applyNumberFormat="0" applyFill="0" applyBorder="0" applyAlignment="0" applyProtection="0"/>
    <xf numFmtId="0" fontId="134" fillId="0" borderId="0" applyNumberForma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34" fillId="0" borderId="0" applyNumberFormat="0" applyFill="0" applyBorder="0" applyAlignment="0" applyProtection="0"/>
    <xf numFmtId="0" fontId="134" fillId="0" borderId="0" applyNumberFormat="0" applyFill="0" applyBorder="0" applyAlignment="0" applyProtection="0"/>
    <xf numFmtId="0" fontId="135" fillId="0" borderId="0" applyNumberFormat="0" applyFill="0" applyBorder="0" applyAlignment="0" applyProtection="0"/>
    <xf numFmtId="0" fontId="134" fillId="0" borderId="0" applyNumberFormat="0" applyFill="0" applyBorder="0" applyAlignment="0" applyProtection="0"/>
    <xf numFmtId="0" fontId="134" fillId="0" borderId="0" applyNumberFormat="0" applyFill="0" applyBorder="0" applyAlignment="0" applyProtection="0"/>
    <xf numFmtId="0" fontId="135" fillId="0" borderId="0" applyNumberFormat="0" applyFill="0" applyBorder="0" applyAlignment="0" applyProtection="0"/>
    <xf numFmtId="0" fontId="134" fillId="0" borderId="0" applyNumberFormat="0" applyFill="0" applyBorder="0" applyAlignment="0" applyProtection="0"/>
    <xf numFmtId="0" fontId="135" fillId="0" borderId="0" applyNumberFormat="0" applyFill="0" applyBorder="0" applyAlignment="0" applyProtection="0"/>
    <xf numFmtId="0" fontId="135" fillId="0" borderId="0" applyNumberFormat="0" applyFill="0" applyBorder="0" applyAlignment="0" applyProtection="0"/>
    <xf numFmtId="0" fontId="134" fillId="0" borderId="0" applyNumberForma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34" fillId="0" borderId="0" applyNumberFormat="0" applyFill="0" applyBorder="0" applyAlignment="0" applyProtection="0"/>
    <xf numFmtId="0" fontId="134" fillId="0" borderId="0" applyNumberFormat="0" applyFill="0" applyBorder="0" applyAlignment="0" applyProtection="0"/>
    <xf numFmtId="0" fontId="135" fillId="0" borderId="0" applyNumberFormat="0" applyFill="0" applyBorder="0" applyAlignment="0" applyProtection="0"/>
    <xf numFmtId="0" fontId="134" fillId="0" borderId="0" applyNumberFormat="0" applyFill="0" applyBorder="0" applyAlignment="0" applyProtection="0"/>
    <xf numFmtId="0" fontId="134" fillId="0" borderId="0" applyNumberFormat="0" applyFill="0" applyBorder="0" applyAlignment="0" applyProtection="0"/>
    <xf numFmtId="0" fontId="135" fillId="0" borderId="0" applyNumberFormat="0" applyFill="0" applyBorder="0" applyAlignment="0" applyProtection="0"/>
    <xf numFmtId="0" fontId="134" fillId="0" borderId="0" applyNumberFormat="0" applyFill="0" applyBorder="0" applyAlignment="0" applyProtection="0"/>
    <xf numFmtId="0" fontId="135" fillId="0" borderId="0" applyNumberFormat="0" applyFill="0" applyBorder="0" applyAlignment="0" applyProtection="0"/>
    <xf numFmtId="0" fontId="135" fillId="0" borderId="0" applyNumberFormat="0" applyFill="0" applyBorder="0" applyAlignment="0" applyProtection="0"/>
    <xf numFmtId="0" fontId="134" fillId="0" borderId="0" applyNumberForma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34" fillId="0" borderId="0" applyNumberFormat="0" applyFill="0" applyBorder="0" applyAlignment="0" applyProtection="0"/>
    <xf numFmtId="0" fontId="134" fillId="0" borderId="0" applyNumberFormat="0" applyFill="0" applyBorder="0" applyAlignment="0" applyProtection="0"/>
    <xf numFmtId="0" fontId="135" fillId="0" borderId="0" applyNumberFormat="0" applyFill="0" applyBorder="0" applyAlignment="0" applyProtection="0"/>
    <xf numFmtId="0" fontId="134" fillId="0" borderId="0" applyNumberFormat="0" applyFill="0" applyBorder="0" applyAlignment="0" applyProtection="0"/>
    <xf numFmtId="0" fontId="134" fillId="0" borderId="0" applyNumberFormat="0" applyFill="0" applyBorder="0" applyAlignment="0" applyProtection="0"/>
    <xf numFmtId="0" fontId="135" fillId="0" borderId="0" applyNumberFormat="0" applyFill="0" applyBorder="0" applyAlignment="0" applyProtection="0"/>
    <xf numFmtId="0" fontId="134" fillId="0" borderId="0" applyNumberFormat="0" applyFill="0" applyBorder="0" applyAlignment="0" applyProtection="0"/>
    <xf numFmtId="0" fontId="135" fillId="0" borderId="0" applyNumberFormat="0" applyFill="0" applyBorder="0" applyAlignment="0" applyProtection="0"/>
    <xf numFmtId="0" fontId="135" fillId="0" borderId="0" applyNumberFormat="0" applyFill="0" applyBorder="0" applyAlignment="0" applyProtection="0"/>
    <xf numFmtId="0" fontId="134" fillId="0" borderId="0" applyNumberForma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34" fillId="0" borderId="0" applyNumberFormat="0" applyFill="0" applyBorder="0" applyAlignment="0" applyProtection="0"/>
    <xf numFmtId="0" fontId="134" fillId="0" borderId="0" applyNumberFormat="0" applyFill="0" applyBorder="0" applyAlignment="0" applyProtection="0"/>
    <xf numFmtId="0" fontId="135" fillId="0" borderId="0" applyNumberFormat="0" applyFill="0" applyBorder="0" applyAlignment="0" applyProtection="0"/>
    <xf numFmtId="0" fontId="134" fillId="0" borderId="0" applyNumberFormat="0" applyFill="0" applyBorder="0" applyAlignment="0" applyProtection="0"/>
    <xf numFmtId="0" fontId="134" fillId="0" borderId="0" applyNumberFormat="0" applyFill="0" applyBorder="0" applyAlignment="0" applyProtection="0"/>
    <xf numFmtId="0" fontId="135" fillId="0" borderId="0" applyNumberFormat="0" applyFill="0" applyBorder="0" applyAlignment="0" applyProtection="0"/>
    <xf numFmtId="0" fontId="134" fillId="0" borderId="0" applyNumberFormat="0" applyFill="0" applyBorder="0" applyAlignment="0" applyProtection="0"/>
    <xf numFmtId="0" fontId="135" fillId="0" borderId="0" applyNumberFormat="0" applyFill="0" applyBorder="0" applyAlignment="0" applyProtection="0"/>
    <xf numFmtId="0" fontId="135" fillId="0" borderId="0" applyNumberFormat="0" applyFill="0" applyBorder="0" applyAlignment="0" applyProtection="0"/>
    <xf numFmtId="0" fontId="134" fillId="0" borderId="0" applyNumberFormat="0" applyFill="0" applyBorder="0" applyAlignment="0" applyProtection="0"/>
    <xf numFmtId="0" fontId="11" fillId="0" borderId="0"/>
    <xf numFmtId="0" fontId="11" fillId="0" borderId="0"/>
    <xf numFmtId="0" fontId="10" fillId="58" borderId="21" applyNumberFormat="0" applyFont="0" applyAlignment="0" applyProtection="0"/>
    <xf numFmtId="0" fontId="127" fillId="55" borderId="22" applyNumberFormat="0" applyAlignment="0" applyProtection="0"/>
    <xf numFmtId="0" fontId="52" fillId="0" borderId="0" applyNumberFormat="0" applyFill="0" applyBorder="0" applyAlignment="0" applyProtection="0"/>
    <xf numFmtId="0" fontId="132" fillId="0" borderId="23" applyNumberFormat="0" applyFill="0" applyAlignment="0" applyProtection="0"/>
    <xf numFmtId="0" fontId="134" fillId="0" borderId="0" applyNumberFormat="0" applyFill="0" applyBorder="0" applyAlignment="0" applyProtection="0"/>
    <xf numFmtId="0" fontId="11" fillId="0" borderId="0"/>
    <xf numFmtId="0" fontId="11" fillId="0" borderId="0"/>
    <xf numFmtId="0" fontId="10" fillId="58" borderId="21" applyNumberFormat="0" applyFont="0" applyAlignment="0" applyProtection="0"/>
    <xf numFmtId="0" fontId="127" fillId="55" borderId="22" applyNumberFormat="0" applyAlignment="0" applyProtection="0"/>
    <xf numFmtId="0" fontId="52" fillId="0" borderId="0" applyNumberFormat="0" applyFill="0" applyBorder="0" applyAlignment="0" applyProtection="0"/>
    <xf numFmtId="0" fontId="132" fillId="0" borderId="23" applyNumberFormat="0" applyFill="0" applyAlignment="0" applyProtection="0"/>
    <xf numFmtId="0" fontId="134" fillId="0" borderId="0" applyNumberFormat="0" applyFill="0" applyBorder="0" applyAlignment="0" applyProtection="0"/>
    <xf numFmtId="0" fontId="11" fillId="0" borderId="0"/>
    <xf numFmtId="0" fontId="10" fillId="58" borderId="21" applyNumberFormat="0" applyFont="0" applyAlignment="0" applyProtection="0"/>
    <xf numFmtId="0" fontId="127" fillId="55" borderId="22" applyNumberFormat="0" applyAlignment="0" applyProtection="0"/>
    <xf numFmtId="0" fontId="52" fillId="0" borderId="0" applyNumberFormat="0" applyFill="0" applyBorder="0" applyAlignment="0" applyProtection="0"/>
    <xf numFmtId="0" fontId="132" fillId="0" borderId="23" applyNumberFormat="0" applyFill="0" applyAlignment="0" applyProtection="0"/>
    <xf numFmtId="0" fontId="134" fillId="0" borderId="0" applyNumberFormat="0" applyFill="0" applyBorder="0" applyAlignment="0" applyProtection="0"/>
    <xf numFmtId="0" fontId="11" fillId="0" borderId="0"/>
    <xf numFmtId="0" fontId="11" fillId="0" borderId="0"/>
    <xf numFmtId="0" fontId="10" fillId="58" borderId="21" applyNumberFormat="0" applyFont="0" applyAlignment="0" applyProtection="0"/>
    <xf numFmtId="0" fontId="127" fillId="55" borderId="22" applyNumberFormat="0" applyAlignment="0" applyProtection="0"/>
    <xf numFmtId="0" fontId="52" fillId="0" borderId="0" applyNumberFormat="0" applyFill="0" applyBorder="0" applyAlignment="0" applyProtection="0"/>
    <xf numFmtId="0" fontId="132" fillId="0" borderId="23" applyNumberFormat="0" applyFill="0" applyAlignment="0" applyProtection="0"/>
    <xf numFmtId="0" fontId="134" fillId="0" borderId="0" applyNumberFormat="0" applyFill="0" applyBorder="0" applyAlignment="0" applyProtection="0"/>
    <xf numFmtId="0" fontId="11" fillId="0" borderId="0"/>
    <xf numFmtId="0" fontId="127" fillId="55" borderId="22" applyNumberFormat="0" applyAlignment="0" applyProtection="0"/>
    <xf numFmtId="0" fontId="52" fillId="0" borderId="0" applyNumberFormat="0" applyFill="0" applyBorder="0" applyAlignment="0" applyProtection="0"/>
    <xf numFmtId="0" fontId="132" fillId="0" borderId="23" applyNumberFormat="0" applyFill="0" applyAlignment="0" applyProtection="0"/>
    <xf numFmtId="0" fontId="134" fillId="0" borderId="0" applyNumberFormat="0" applyFill="0" applyBorder="0" applyAlignment="0" applyProtection="0"/>
    <xf numFmtId="0" fontId="11" fillId="0" borderId="0"/>
    <xf numFmtId="0" fontId="10" fillId="58" borderId="21" applyNumberFormat="0" applyFont="0" applyAlignment="0" applyProtection="0"/>
    <xf numFmtId="0" fontId="127" fillId="55" borderId="22" applyNumberFormat="0" applyAlignment="0" applyProtection="0"/>
    <xf numFmtId="0" fontId="52" fillId="0" borderId="0" applyNumberFormat="0" applyFill="0" applyBorder="0" applyAlignment="0" applyProtection="0"/>
    <xf numFmtId="0" fontId="132" fillId="0" borderId="23" applyNumberFormat="0" applyFill="0" applyAlignment="0" applyProtection="0"/>
    <xf numFmtId="0" fontId="134" fillId="0" borderId="0" applyNumberFormat="0" applyFill="0" applyBorder="0" applyAlignment="0" applyProtection="0"/>
    <xf numFmtId="0" fontId="11" fillId="0" borderId="0"/>
    <xf numFmtId="0" fontId="11" fillId="0" borderId="0"/>
    <xf numFmtId="0" fontId="10" fillId="58" borderId="21" applyNumberFormat="0" applyFont="0" applyAlignment="0" applyProtection="0"/>
    <xf numFmtId="0" fontId="127" fillId="55" borderId="22" applyNumberFormat="0" applyAlignment="0" applyProtection="0"/>
    <xf numFmtId="0" fontId="52" fillId="0" borderId="0" applyNumberFormat="0" applyFill="0" applyBorder="0" applyAlignment="0" applyProtection="0"/>
    <xf numFmtId="0" fontId="132" fillId="0" borderId="23" applyNumberFormat="0" applyFill="0" applyAlignment="0" applyProtection="0"/>
    <xf numFmtId="0" fontId="134" fillId="0" borderId="0" applyNumberFormat="0" applyFill="0" applyBorder="0" applyAlignment="0" applyProtection="0"/>
    <xf numFmtId="0" fontId="11" fillId="0" borderId="0"/>
    <xf numFmtId="0" fontId="10" fillId="58" borderId="21" applyNumberFormat="0" applyFont="0" applyAlignment="0" applyProtection="0"/>
    <xf numFmtId="0" fontId="127" fillId="55" borderId="22" applyNumberFormat="0" applyAlignment="0" applyProtection="0"/>
    <xf numFmtId="0" fontId="52" fillId="0" borderId="0" applyNumberFormat="0" applyFill="0" applyBorder="0" applyAlignment="0" applyProtection="0"/>
    <xf numFmtId="0" fontId="132" fillId="0" borderId="23" applyNumberFormat="0" applyFill="0" applyAlignment="0" applyProtection="0"/>
    <xf numFmtId="0" fontId="134" fillId="0" borderId="0" applyNumberFormat="0" applyFill="0" applyBorder="0" applyAlignment="0" applyProtection="0"/>
    <xf numFmtId="0" fontId="127" fillId="55" borderId="22" applyNumberFormat="0" applyAlignment="0" applyProtection="0"/>
    <xf numFmtId="0" fontId="52" fillId="0" borderId="0" applyNumberFormat="0" applyFill="0" applyBorder="0" applyAlignment="0" applyProtection="0"/>
    <xf numFmtId="0" fontId="132" fillId="0" borderId="23" applyNumberFormat="0" applyFill="0" applyAlignment="0" applyProtection="0"/>
    <xf numFmtId="0" fontId="134" fillId="0" borderId="0" applyNumberForma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28" fillId="55" borderId="22" applyNumberFormat="0" applyAlignment="0" applyProtection="0"/>
    <xf numFmtId="0" fontId="52" fillId="0" borderId="0" applyNumberFormat="0" applyFill="0" applyBorder="0" applyAlignment="0" applyProtection="0"/>
    <xf numFmtId="0" fontId="133" fillId="0" borderId="23" applyNumberFormat="0" applyFill="0" applyAlignment="0" applyProtection="0"/>
    <xf numFmtId="0" fontId="135" fillId="0" borderId="0" applyNumberFormat="0" applyFill="0" applyBorder="0" applyAlignment="0" applyProtection="0"/>
    <xf numFmtId="0" fontId="11" fillId="0" borderId="0"/>
    <xf numFmtId="0" fontId="11" fillId="0" borderId="0"/>
    <xf numFmtId="0" fontId="128" fillId="55" borderId="22" applyNumberFormat="0" applyAlignment="0" applyProtection="0"/>
    <xf numFmtId="0" fontId="52" fillId="0" borderId="0" applyNumberFormat="0" applyFill="0" applyBorder="0" applyAlignment="0" applyProtection="0"/>
    <xf numFmtId="0" fontId="133" fillId="0" borderId="23" applyNumberFormat="0" applyFill="0" applyAlignment="0" applyProtection="0"/>
    <xf numFmtId="0" fontId="135" fillId="0" borderId="0" applyNumberFormat="0" applyFill="0" applyBorder="0" applyAlignment="0" applyProtection="0"/>
    <xf numFmtId="0" fontId="97" fillId="0" borderId="0"/>
    <xf numFmtId="0" fontId="128" fillId="55" borderId="22" applyNumberFormat="0" applyAlignment="0" applyProtection="0"/>
    <xf numFmtId="0" fontId="132" fillId="0" borderId="23" applyNumberFormat="0" applyFill="0" applyAlignment="0" applyProtection="0"/>
    <xf numFmtId="0" fontId="102" fillId="38" borderId="0" applyNumberFormat="0" applyBorder="0" applyAlignment="0" applyProtection="0"/>
    <xf numFmtId="0" fontId="104" fillId="55" borderId="15" applyNumberFormat="0" applyAlignment="0" applyProtection="0"/>
    <xf numFmtId="0" fontId="121" fillId="42" borderId="15" applyNumberFormat="0" applyAlignment="0" applyProtection="0"/>
    <xf numFmtId="0" fontId="127" fillId="55" borderId="22" applyNumberFormat="0" applyAlignment="0" applyProtection="0"/>
    <xf numFmtId="0" fontId="132" fillId="0" borderId="23" applyNumberFormat="0" applyFill="0" applyAlignment="0" applyProtection="0"/>
    <xf numFmtId="0" fontId="11" fillId="0" borderId="0"/>
    <xf numFmtId="0" fontId="127" fillId="55" borderId="22" applyNumberFormat="0" applyAlignment="0" applyProtection="0"/>
    <xf numFmtId="0" fontId="132" fillId="0" borderId="23" applyNumberFormat="0" applyFill="0" applyAlignment="0" applyProtection="0"/>
    <xf numFmtId="0" fontId="10" fillId="58" borderId="21" applyNumberFormat="0" applyFont="0" applyAlignment="0" applyProtection="0"/>
    <xf numFmtId="0" fontId="127" fillId="55" borderId="22" applyNumberFormat="0" applyAlignment="0" applyProtection="0"/>
    <xf numFmtId="0" fontId="132" fillId="0" borderId="23" applyNumberFormat="0" applyFill="0" applyAlignment="0" applyProtection="0"/>
    <xf numFmtId="0" fontId="127" fillId="55" borderId="22" applyNumberFormat="0" applyAlignment="0" applyProtection="0"/>
    <xf numFmtId="0" fontId="11" fillId="0" borderId="0"/>
    <xf numFmtId="0" fontId="132" fillId="0" borderId="23" applyNumberFormat="0" applyFill="0" applyAlignment="0" applyProtection="0"/>
    <xf numFmtId="0" fontId="127" fillId="55" borderId="22" applyNumberFormat="0" applyAlignment="0" applyProtection="0"/>
    <xf numFmtId="0" fontId="132" fillId="0" borderId="23" applyNumberFormat="0" applyFill="0" applyAlignment="0" applyProtection="0"/>
    <xf numFmtId="0" fontId="11" fillId="0" borderId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32" fillId="0" borderId="23" applyNumberFormat="0" applyFill="0" applyAlignment="0" applyProtection="0"/>
    <xf numFmtId="0" fontId="11" fillId="0" borderId="0"/>
    <xf numFmtId="0" fontId="132" fillId="0" borderId="23" applyNumberFormat="0" applyFill="0" applyAlignment="0" applyProtection="0"/>
    <xf numFmtId="0" fontId="127" fillId="55" borderId="22" applyNumberFormat="0" applyAlignment="0" applyProtection="0"/>
    <xf numFmtId="0" fontId="97" fillId="0" borderId="0"/>
    <xf numFmtId="0" fontId="127" fillId="55" borderId="22" applyNumberFormat="0" applyAlignment="0" applyProtection="0"/>
    <xf numFmtId="0" fontId="132" fillId="0" borderId="23" applyNumberFormat="0" applyFill="0" applyAlignment="0" applyProtection="0"/>
    <xf numFmtId="0" fontId="11" fillId="0" borderId="0"/>
    <xf numFmtId="0" fontId="135" fillId="0" borderId="0" applyNumberFormat="0" applyFill="0" applyBorder="0" applyAlignment="0" applyProtection="0"/>
    <xf numFmtId="0" fontId="10" fillId="58" borderId="21" applyNumberFormat="0" applyFont="0" applyAlignment="0" applyProtection="0"/>
    <xf numFmtId="0" fontId="127" fillId="55" borderId="22" applyNumberFormat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27" fillId="55" borderId="22" applyNumberFormat="0" applyAlignment="0" applyProtection="0"/>
    <xf numFmtId="0" fontId="133" fillId="0" borderId="23" applyNumberFormat="0" applyFill="0" applyAlignment="0" applyProtection="0"/>
    <xf numFmtId="0" fontId="11" fillId="0" borderId="0"/>
    <xf numFmtId="0" fontId="10" fillId="58" borderId="21" applyNumberFormat="0" applyFont="0" applyAlignment="0" applyProtection="0"/>
    <xf numFmtId="0" fontId="127" fillId="55" borderId="22" applyNumberFormat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52" fillId="0" borderId="0" applyNumberFormat="0" applyFill="0" applyBorder="0" applyAlignment="0" applyProtection="0"/>
    <xf numFmtId="0" fontId="11" fillId="0" borderId="0"/>
    <xf numFmtId="0" fontId="10" fillId="58" borderId="21" applyNumberFormat="0" applyFont="0" applyAlignment="0" applyProtection="0"/>
    <xf numFmtId="0" fontId="127" fillId="55" borderId="22" applyNumberFormat="0" applyAlignment="0" applyProtection="0"/>
    <xf numFmtId="0" fontId="132" fillId="0" borderId="23" applyNumberFormat="0" applyFill="0" applyAlignment="0" applyProtection="0"/>
    <xf numFmtId="0" fontId="127" fillId="55" borderId="22" applyNumberFormat="0" applyAlignment="0" applyProtection="0"/>
    <xf numFmtId="0" fontId="11" fillId="0" borderId="0"/>
    <xf numFmtId="0" fontId="127" fillId="55" borderId="22" applyNumberFormat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0" fillId="58" borderId="21" applyNumberFormat="0" applyFont="0" applyAlignment="0" applyProtection="0"/>
    <xf numFmtId="0" fontId="127" fillId="55" borderId="22" applyNumberFormat="0" applyAlignment="0" applyProtection="0"/>
    <xf numFmtId="0" fontId="97" fillId="0" borderId="0"/>
    <xf numFmtId="0" fontId="128" fillId="55" borderId="22" applyNumberFormat="0" applyAlignment="0" applyProtection="0"/>
    <xf numFmtId="0" fontId="133" fillId="0" borderId="23" applyNumberFormat="0" applyFill="0" applyAlignment="0" applyProtection="0"/>
    <xf numFmtId="0" fontId="11" fillId="0" borderId="0"/>
    <xf numFmtId="0" fontId="10" fillId="58" borderId="21" applyNumberFormat="0" applyFont="0" applyAlignment="0" applyProtection="0"/>
    <xf numFmtId="0" fontId="127" fillId="55" borderId="22" applyNumberFormat="0" applyAlignment="0" applyProtection="0"/>
    <xf numFmtId="0" fontId="132" fillId="0" borderId="23" applyNumberFormat="0" applyFill="0" applyAlignment="0" applyProtection="0"/>
    <xf numFmtId="0" fontId="127" fillId="55" borderId="22" applyNumberFormat="0" applyAlignment="0" applyProtection="0"/>
    <xf numFmtId="0" fontId="132" fillId="0" borderId="23" applyNumberFormat="0" applyFill="0" applyAlignment="0" applyProtection="0"/>
    <xf numFmtId="0" fontId="97" fillId="0" borderId="0"/>
    <xf numFmtId="0" fontId="128" fillId="55" borderId="22" applyNumberFormat="0" applyAlignment="0" applyProtection="0"/>
    <xf numFmtId="0" fontId="133" fillId="0" borderId="23" applyNumberFormat="0" applyFill="0" applyAlignment="0" applyProtection="0"/>
    <xf numFmtId="0" fontId="5" fillId="0" borderId="0"/>
    <xf numFmtId="0" fontId="99" fillId="37" borderId="0" applyNumberFormat="0" applyBorder="0" applyAlignment="0" applyProtection="0"/>
    <xf numFmtId="0" fontId="99" fillId="38" borderId="0" applyNumberFormat="0" applyBorder="0" applyAlignment="0" applyProtection="0"/>
    <xf numFmtId="0" fontId="99" fillId="39" borderId="0" applyNumberFormat="0" applyBorder="0" applyAlignment="0" applyProtection="0"/>
    <xf numFmtId="0" fontId="99" fillId="40" borderId="0" applyNumberFormat="0" applyBorder="0" applyAlignment="0" applyProtection="0"/>
    <xf numFmtId="0" fontId="99" fillId="41" borderId="0" applyNumberFormat="0" applyBorder="0" applyAlignment="0" applyProtection="0"/>
    <xf numFmtId="0" fontId="99" fillId="42" borderId="0" applyNumberFormat="0" applyBorder="0" applyAlignment="0" applyProtection="0"/>
    <xf numFmtId="0" fontId="99" fillId="43" borderId="0" applyNumberFormat="0" applyBorder="0" applyAlignment="0" applyProtection="0"/>
    <xf numFmtId="0" fontId="99" fillId="44" borderId="0" applyNumberFormat="0" applyBorder="0" applyAlignment="0" applyProtection="0"/>
    <xf numFmtId="0" fontId="99" fillId="45" borderId="0" applyNumberFormat="0" applyBorder="0" applyAlignment="0" applyProtection="0"/>
    <xf numFmtId="0" fontId="99" fillId="40" borderId="0" applyNumberFormat="0" applyBorder="0" applyAlignment="0" applyProtection="0"/>
    <xf numFmtId="0" fontId="99" fillId="43" borderId="0" applyNumberFormat="0" applyBorder="0" applyAlignment="0" applyProtection="0"/>
    <xf numFmtId="0" fontId="99" fillId="46" borderId="0" applyNumberFormat="0" applyBorder="0" applyAlignment="0" applyProtection="0"/>
    <xf numFmtId="0" fontId="101" fillId="47" borderId="0" applyNumberFormat="0" applyBorder="0" applyAlignment="0" applyProtection="0"/>
    <xf numFmtId="0" fontId="101" fillId="44" borderId="0" applyNumberFormat="0" applyBorder="0" applyAlignment="0" applyProtection="0"/>
    <xf numFmtId="0" fontId="101" fillId="45" borderId="0" applyNumberFormat="0" applyBorder="0" applyAlignment="0" applyProtection="0"/>
    <xf numFmtId="0" fontId="101" fillId="48" borderId="0" applyNumberFormat="0" applyBorder="0" applyAlignment="0" applyProtection="0"/>
    <xf numFmtId="0" fontId="101" fillId="49" borderId="0" applyNumberFormat="0" applyBorder="0" applyAlignment="0" applyProtection="0"/>
    <xf numFmtId="0" fontId="101" fillId="50" borderId="0" applyNumberFormat="0" applyBorder="0" applyAlignment="0" applyProtection="0"/>
    <xf numFmtId="0" fontId="101" fillId="51" borderId="0" applyNumberFormat="0" applyBorder="0" applyAlignment="0" applyProtection="0"/>
    <xf numFmtId="0" fontId="101" fillId="52" borderId="0" applyNumberFormat="0" applyBorder="0" applyAlignment="0" applyProtection="0"/>
    <xf numFmtId="0" fontId="101" fillId="53" borderId="0" applyNumberFormat="0" applyBorder="0" applyAlignment="0" applyProtection="0"/>
    <xf numFmtId="0" fontId="101" fillId="48" borderId="0" applyNumberFormat="0" applyBorder="0" applyAlignment="0" applyProtection="0"/>
    <xf numFmtId="0" fontId="101" fillId="49" borderId="0" applyNumberFormat="0" applyBorder="0" applyAlignment="0" applyProtection="0"/>
    <xf numFmtId="0" fontId="101" fillId="54" borderId="0" applyNumberFormat="0" applyBorder="0" applyAlignment="0" applyProtection="0"/>
    <xf numFmtId="0" fontId="107" fillId="56" borderId="16" applyNumberFormat="0" applyAlignment="0" applyProtection="0"/>
    <xf numFmtId="0" fontId="110" fillId="0" borderId="0" applyNumberFormat="0" applyFill="0" applyBorder="0" applyAlignment="0" applyProtection="0"/>
    <xf numFmtId="0" fontId="112" fillId="39" borderId="0" applyNumberFormat="0" applyBorder="0" applyAlignment="0" applyProtection="0"/>
    <xf numFmtId="0" fontId="116" fillId="0" borderId="17" applyNumberFormat="0" applyFill="0" applyAlignment="0" applyProtection="0"/>
    <xf numFmtId="0" fontId="118" fillId="0" borderId="18" applyNumberFormat="0" applyFill="0" applyAlignment="0" applyProtection="0"/>
    <xf numFmtId="0" fontId="120" fillId="0" borderId="19" applyNumberFormat="0" applyFill="0" applyAlignment="0" applyProtection="0"/>
    <xf numFmtId="0" fontId="120" fillId="0" borderId="0" applyNumberFormat="0" applyFill="0" applyBorder="0" applyAlignment="0" applyProtection="0"/>
    <xf numFmtId="0" fontId="124" fillId="0" borderId="20" applyNumberFormat="0" applyFill="0" applyAlignment="0" applyProtection="0"/>
    <xf numFmtId="0" fontId="126" fillId="57" borderId="0" applyNumberFormat="0" applyBorder="0" applyAlignment="0" applyProtection="0"/>
    <xf numFmtId="0" fontId="128" fillId="55" borderId="22" applyNumberFormat="0" applyAlignment="0" applyProtection="0"/>
    <xf numFmtId="0" fontId="133" fillId="0" borderId="23" applyNumberFormat="0" applyFill="0" applyAlignment="0" applyProtection="0"/>
    <xf numFmtId="0" fontId="135" fillId="0" borderId="0" applyNumberFormat="0" applyFill="0" applyBorder="0" applyAlignment="0" applyProtection="0"/>
    <xf numFmtId="0" fontId="128" fillId="55" borderId="22" applyNumberFormat="0" applyAlignment="0" applyProtection="0"/>
    <xf numFmtId="0" fontId="11" fillId="0" borderId="0"/>
    <xf numFmtId="0" fontId="133" fillId="0" borderId="23" applyNumberFormat="0" applyFill="0" applyAlignment="0" applyProtection="0"/>
    <xf numFmtId="0" fontId="135" fillId="0" borderId="0" applyNumberFormat="0" applyFill="0" applyBorder="0" applyAlignment="0" applyProtection="0"/>
    <xf numFmtId="0" fontId="128" fillId="55" borderId="22" applyNumberFormat="0" applyAlignment="0" applyProtection="0"/>
    <xf numFmtId="0" fontId="133" fillId="0" borderId="23" applyNumberFormat="0" applyFill="0" applyAlignment="0" applyProtection="0"/>
    <xf numFmtId="0" fontId="135" fillId="0" borderId="0" applyNumberFormat="0" applyFill="0" applyBorder="0" applyAlignment="0" applyProtection="0"/>
    <xf numFmtId="0" fontId="128" fillId="55" borderId="22" applyNumberFormat="0" applyAlignment="0" applyProtection="0"/>
    <xf numFmtId="0" fontId="11" fillId="0" borderId="0"/>
    <xf numFmtId="0" fontId="133" fillId="0" borderId="23" applyNumberFormat="0" applyFill="0" applyAlignment="0" applyProtection="0"/>
    <xf numFmtId="0" fontId="135" fillId="0" borderId="0" applyNumberFormat="0" applyFill="0" applyBorder="0" applyAlignment="0" applyProtection="0"/>
    <xf numFmtId="0" fontId="11" fillId="58" borderId="21" applyNumberFormat="0" applyFont="0" applyAlignment="0" applyProtection="0"/>
    <xf numFmtId="0" fontId="128" fillId="55" borderId="22" applyNumberFormat="0" applyAlignment="0" applyProtection="0"/>
    <xf numFmtId="0" fontId="11" fillId="0" borderId="0"/>
    <xf numFmtId="0" fontId="133" fillId="0" borderId="23" applyNumberFormat="0" applyFill="0" applyAlignment="0" applyProtection="0"/>
    <xf numFmtId="0" fontId="135" fillId="0" borderId="0" applyNumberFormat="0" applyFill="0" applyBorder="0" applyAlignment="0" applyProtection="0"/>
    <xf numFmtId="0" fontId="11" fillId="58" borderId="21" applyNumberFormat="0" applyFont="0" applyAlignment="0" applyProtection="0"/>
    <xf numFmtId="0" fontId="128" fillId="55" borderId="22" applyNumberFormat="0" applyAlignment="0" applyProtection="0"/>
    <xf numFmtId="0" fontId="133" fillId="0" borderId="23" applyNumberFormat="0" applyFill="0" applyAlignment="0" applyProtection="0"/>
    <xf numFmtId="0" fontId="135" fillId="0" borderId="0" applyNumberFormat="0" applyFill="0" applyBorder="0" applyAlignment="0" applyProtection="0"/>
    <xf numFmtId="0" fontId="11" fillId="58" borderId="21" applyNumberFormat="0" applyFont="0" applyAlignment="0" applyProtection="0"/>
    <xf numFmtId="0" fontId="128" fillId="55" borderId="22" applyNumberFormat="0" applyAlignment="0" applyProtection="0"/>
    <xf numFmtId="0" fontId="133" fillId="0" borderId="23" applyNumberFormat="0" applyFill="0" applyAlignment="0" applyProtection="0"/>
    <xf numFmtId="0" fontId="135" fillId="0" borderId="0" applyNumberFormat="0" applyFill="0" applyBorder="0" applyAlignment="0" applyProtection="0"/>
    <xf numFmtId="0" fontId="11" fillId="0" borderId="0"/>
    <xf numFmtId="0" fontId="11" fillId="58" borderId="21" applyNumberFormat="0" applyFont="0" applyAlignment="0" applyProtection="0"/>
    <xf numFmtId="0" fontId="128" fillId="55" borderId="22" applyNumberFormat="0" applyAlignment="0" applyProtection="0"/>
    <xf numFmtId="0" fontId="133" fillId="0" borderId="23" applyNumberFormat="0" applyFill="0" applyAlignment="0" applyProtection="0"/>
    <xf numFmtId="0" fontId="135" fillId="0" borderId="0" applyNumberFormat="0" applyFill="0" applyBorder="0" applyAlignment="0" applyProtection="0"/>
    <xf numFmtId="0" fontId="11" fillId="0" borderId="0"/>
    <xf numFmtId="0" fontId="11" fillId="0" borderId="0"/>
    <xf numFmtId="0" fontId="128" fillId="55" borderId="22" applyNumberFormat="0" applyAlignment="0" applyProtection="0"/>
    <xf numFmtId="0" fontId="133" fillId="0" borderId="23" applyNumberFormat="0" applyFill="0" applyAlignment="0" applyProtection="0"/>
    <xf numFmtId="0" fontId="135" fillId="0" borderId="0" applyNumberFormat="0" applyFill="0" applyBorder="0" applyAlignment="0" applyProtection="0"/>
    <xf numFmtId="0" fontId="11" fillId="0" borderId="0"/>
    <xf numFmtId="0" fontId="97" fillId="0" borderId="0"/>
    <xf numFmtId="0" fontId="11" fillId="0" borderId="0"/>
    <xf numFmtId="0" fontId="128" fillId="55" borderId="22" applyNumberFormat="0" applyAlignment="0" applyProtection="0"/>
    <xf numFmtId="0" fontId="133" fillId="0" borderId="23" applyNumberFormat="0" applyFill="0" applyAlignment="0" applyProtection="0"/>
    <xf numFmtId="0" fontId="11" fillId="0" borderId="0"/>
    <xf numFmtId="0" fontId="128" fillId="55" borderId="22" applyNumberFormat="0" applyAlignment="0" applyProtection="0"/>
    <xf numFmtId="0" fontId="133" fillId="0" borderId="23" applyNumberFormat="0" applyFill="0" applyAlignment="0" applyProtection="0"/>
    <xf numFmtId="0" fontId="11" fillId="0" borderId="0"/>
    <xf numFmtId="0" fontId="128" fillId="55" borderId="22" applyNumberFormat="0" applyAlignment="0" applyProtection="0"/>
    <xf numFmtId="0" fontId="52" fillId="0" borderId="0" applyNumberFormat="0" applyFill="0" applyBorder="0" applyAlignment="0" applyProtection="0"/>
    <xf numFmtId="0" fontId="133" fillId="0" borderId="23" applyNumberFormat="0" applyFill="0" applyAlignment="0" applyProtection="0"/>
    <xf numFmtId="0" fontId="135" fillId="0" borderId="0" applyNumberFormat="0" applyFill="0" applyBorder="0" applyAlignment="0" applyProtection="0"/>
    <xf numFmtId="0" fontId="11" fillId="0" borderId="0"/>
    <xf numFmtId="0" fontId="128" fillId="55" borderId="22" applyNumberFormat="0" applyAlignment="0" applyProtection="0"/>
    <xf numFmtId="0" fontId="52" fillId="0" borderId="0" applyNumberFormat="0" applyFill="0" applyBorder="0" applyAlignment="0" applyProtection="0"/>
    <xf numFmtId="0" fontId="133" fillId="0" borderId="23" applyNumberFormat="0" applyFill="0" applyAlignment="0" applyProtection="0"/>
    <xf numFmtId="0" fontId="135" fillId="0" borderId="0" applyNumberFormat="0" applyFill="0" applyBorder="0" applyAlignment="0" applyProtection="0"/>
    <xf numFmtId="0" fontId="11" fillId="0" borderId="0"/>
    <xf numFmtId="0" fontId="128" fillId="55" borderId="22" applyNumberFormat="0" applyAlignment="0" applyProtection="0"/>
    <xf numFmtId="0" fontId="52" fillId="0" borderId="0" applyNumberFormat="0" applyFill="0" applyBorder="0" applyAlignment="0" applyProtection="0"/>
    <xf numFmtId="0" fontId="133" fillId="0" borderId="23" applyNumberFormat="0" applyFill="0" applyAlignment="0" applyProtection="0"/>
    <xf numFmtId="0" fontId="135" fillId="0" borderId="0" applyNumberFormat="0" applyFill="0" applyBorder="0" applyAlignment="0" applyProtection="0"/>
    <xf numFmtId="0" fontId="11" fillId="0" borderId="0"/>
    <xf numFmtId="0" fontId="128" fillId="55" borderId="22" applyNumberFormat="0" applyAlignment="0" applyProtection="0"/>
    <xf numFmtId="0" fontId="52" fillId="0" borderId="0" applyNumberFormat="0" applyFill="0" applyBorder="0" applyAlignment="0" applyProtection="0"/>
    <xf numFmtId="0" fontId="133" fillId="0" borderId="23" applyNumberFormat="0" applyFill="0" applyAlignment="0" applyProtection="0"/>
    <xf numFmtId="0" fontId="135" fillId="0" borderId="0" applyNumberFormat="0" applyFill="0" applyBorder="0" applyAlignment="0" applyProtection="0"/>
    <xf numFmtId="0" fontId="128" fillId="55" borderId="22" applyNumberFormat="0" applyAlignment="0" applyProtection="0"/>
    <xf numFmtId="0" fontId="52" fillId="0" borderId="0" applyNumberFormat="0" applyFill="0" applyBorder="0" applyAlignment="0" applyProtection="0"/>
    <xf numFmtId="0" fontId="133" fillId="0" borderId="23" applyNumberFormat="0" applyFill="0" applyAlignment="0" applyProtection="0"/>
    <xf numFmtId="0" fontId="135" fillId="0" borderId="0" applyNumberFormat="0" applyFill="0" applyBorder="0" applyAlignment="0" applyProtection="0"/>
    <xf numFmtId="0" fontId="128" fillId="55" borderId="22" applyNumberFormat="0" applyAlignment="0" applyProtection="0"/>
    <xf numFmtId="0" fontId="52" fillId="0" borderId="0" applyNumberFormat="0" applyFill="0" applyBorder="0" applyAlignment="0" applyProtection="0"/>
    <xf numFmtId="0" fontId="133" fillId="0" borderId="23" applyNumberFormat="0" applyFill="0" applyAlignment="0" applyProtection="0"/>
    <xf numFmtId="0" fontId="135" fillId="0" borderId="0" applyNumberFormat="0" applyFill="0" applyBorder="0" applyAlignment="0" applyProtection="0"/>
    <xf numFmtId="0" fontId="128" fillId="55" borderId="22" applyNumberFormat="0" applyAlignment="0" applyProtection="0"/>
    <xf numFmtId="0" fontId="52" fillId="0" borderId="0" applyNumberFormat="0" applyFill="0" applyBorder="0" applyAlignment="0" applyProtection="0"/>
    <xf numFmtId="0" fontId="133" fillId="0" borderId="23" applyNumberFormat="0" applyFill="0" applyAlignment="0" applyProtection="0"/>
    <xf numFmtId="0" fontId="135" fillId="0" borderId="0" applyNumberFormat="0" applyFill="0" applyBorder="0" applyAlignment="0" applyProtection="0"/>
    <xf numFmtId="0" fontId="128" fillId="55" borderId="22" applyNumberFormat="0" applyAlignment="0" applyProtection="0"/>
    <xf numFmtId="0" fontId="52" fillId="0" borderId="0" applyNumberFormat="0" applyFill="0" applyBorder="0" applyAlignment="0" applyProtection="0"/>
    <xf numFmtId="0" fontId="133" fillId="0" borderId="23" applyNumberFormat="0" applyFill="0" applyAlignment="0" applyProtection="0"/>
    <xf numFmtId="0" fontId="135" fillId="0" borderId="0" applyNumberFormat="0" applyFill="0" applyBorder="0" applyAlignment="0" applyProtection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52" fillId="0" borderId="0" applyNumberFormat="0" applyFill="0" applyBorder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4" fillId="0" borderId="0" applyNumberFormat="0" applyFill="0" applyBorder="0" applyAlignment="0" applyProtection="0"/>
    <xf numFmtId="0" fontId="134" fillId="0" borderId="0" applyNumberFormat="0" applyFill="0" applyBorder="0" applyAlignment="0" applyProtection="0"/>
    <xf numFmtId="0" fontId="134" fillId="0" borderId="0" applyNumberFormat="0" applyFill="0" applyBorder="0" applyAlignment="0" applyProtection="0"/>
    <xf numFmtId="0" fontId="134" fillId="0" borderId="0" applyNumberFormat="0" applyFill="0" applyBorder="0" applyAlignment="0" applyProtection="0"/>
    <xf numFmtId="0" fontId="134" fillId="0" borderId="0" applyNumberFormat="0" applyFill="0" applyBorder="0" applyAlignment="0" applyProtection="0"/>
    <xf numFmtId="0" fontId="134" fillId="0" borderId="0" applyNumberFormat="0" applyFill="0" applyBorder="0" applyAlignment="0" applyProtection="0"/>
    <xf numFmtId="0" fontId="134" fillId="0" borderId="0" applyNumberFormat="0" applyFill="0" applyBorder="0" applyAlignment="0" applyProtection="0"/>
    <xf numFmtId="0" fontId="134" fillId="0" borderId="0" applyNumberFormat="0" applyFill="0" applyBorder="0" applyAlignment="0" applyProtection="0"/>
    <xf numFmtId="0" fontId="134" fillId="0" borderId="0" applyNumberFormat="0" applyFill="0" applyBorder="0" applyAlignment="0" applyProtection="0"/>
    <xf numFmtId="0" fontId="134" fillId="0" borderId="0" applyNumberFormat="0" applyFill="0" applyBorder="0" applyAlignment="0" applyProtection="0"/>
    <xf numFmtId="0" fontId="5" fillId="0" borderId="0"/>
    <xf numFmtId="0" fontId="13" fillId="0" borderId="0" applyNumberFormat="0" applyFill="0" applyBorder="0" applyAlignment="0" applyProtection="0"/>
    <xf numFmtId="0" fontId="21" fillId="6" borderId="6" applyNumberFormat="0" applyAlignment="0" applyProtection="0"/>
    <xf numFmtId="0" fontId="25" fillId="0" borderId="0" applyNumberFormat="0" applyFill="0" applyBorder="0" applyAlignment="0" applyProtection="0"/>
    <xf numFmtId="0" fontId="5" fillId="8" borderId="9" applyNumberFormat="0" applyFont="0" applyAlignment="0" applyProtection="0"/>
    <xf numFmtId="0" fontId="6" fillId="0" borderId="10" applyNumberFormat="0" applyFill="0" applyAlignment="0" applyProtection="0"/>
    <xf numFmtId="0" fontId="5" fillId="0" borderId="0"/>
    <xf numFmtId="0" fontId="13" fillId="0" borderId="0" applyNumberFormat="0" applyFill="0" applyBorder="0" applyAlignment="0" applyProtection="0"/>
    <xf numFmtId="0" fontId="21" fillId="6" borderId="6" applyNumberFormat="0" applyAlignment="0" applyProtection="0"/>
    <xf numFmtId="0" fontId="25" fillId="0" borderId="0" applyNumberFormat="0" applyFill="0" applyBorder="0" applyAlignment="0" applyProtection="0"/>
    <xf numFmtId="0" fontId="5" fillId="8" borderId="9" applyNumberFormat="0" applyFont="0" applyAlignment="0" applyProtection="0"/>
    <xf numFmtId="0" fontId="6" fillId="0" borderId="10" applyNumberFormat="0" applyFill="0" applyAlignment="0" applyProtection="0"/>
    <xf numFmtId="0" fontId="97" fillId="0" borderId="0"/>
    <xf numFmtId="0" fontId="121" fillId="42" borderId="15" applyNumberFormat="0" applyAlignment="0" applyProtection="0"/>
    <xf numFmtId="0" fontId="104" fillId="55" borderId="15" applyNumberFormat="0" applyAlignment="0" applyProtection="0"/>
    <xf numFmtId="0" fontId="5" fillId="0" borderId="0"/>
    <xf numFmtId="0" fontId="5" fillId="0" borderId="0"/>
    <xf numFmtId="0" fontId="5" fillId="8" borderId="9" applyNumberFormat="0" applyFont="0" applyAlignment="0" applyProtection="0"/>
    <xf numFmtId="0" fontId="5" fillId="0" borderId="0"/>
    <xf numFmtId="0" fontId="5" fillId="8" borderId="9" applyNumberFormat="0" applyFont="0" applyAlignment="0" applyProtection="0"/>
    <xf numFmtId="0" fontId="5" fillId="0" borderId="0"/>
    <xf numFmtId="0" fontId="10" fillId="58" borderId="21" applyNumberFormat="0" applyFont="0" applyAlignment="0" applyProtection="0"/>
    <xf numFmtId="0" fontId="127" fillId="55" borderId="22" applyNumberFormat="0" applyAlignment="0" applyProtection="0"/>
    <xf numFmtId="0" fontId="10" fillId="58" borderId="21" applyNumberFormat="0" applyFont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8" fillId="55" borderId="22" applyNumberFormat="0" applyAlignment="0" applyProtection="0"/>
    <xf numFmtId="0" fontId="133" fillId="0" borderId="23" applyNumberFormat="0" applyFill="0" applyAlignment="0" applyProtection="0"/>
    <xf numFmtId="0" fontId="128" fillId="55" borderId="22" applyNumberFormat="0" applyAlignment="0" applyProtection="0"/>
    <xf numFmtId="0" fontId="132" fillId="0" borderId="23" applyNumberFormat="0" applyFill="0" applyAlignment="0" applyProtection="0"/>
    <xf numFmtId="0" fontId="127" fillId="55" borderId="22" applyNumberFormat="0" applyAlignment="0" applyProtection="0"/>
    <xf numFmtId="0" fontId="132" fillId="0" borderId="23" applyNumberFormat="0" applyFill="0" applyAlignment="0" applyProtection="0"/>
    <xf numFmtId="0" fontId="127" fillId="55" borderId="22" applyNumberFormat="0" applyAlignment="0" applyProtection="0"/>
    <xf numFmtId="0" fontId="132" fillId="0" borderId="23" applyNumberFormat="0" applyFill="0" applyAlignment="0" applyProtection="0"/>
    <xf numFmtId="0" fontId="10" fillId="58" borderId="21" applyNumberFormat="0" applyFont="0" applyAlignment="0" applyProtection="0"/>
    <xf numFmtId="0" fontId="127" fillId="55" borderId="22" applyNumberFormat="0" applyAlignment="0" applyProtection="0"/>
    <xf numFmtId="0" fontId="132" fillId="0" borderId="23" applyNumberFormat="0" applyFill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32" fillId="0" borderId="23" applyNumberFormat="0" applyFill="0" applyAlignment="0" applyProtection="0"/>
    <xf numFmtId="0" fontId="127" fillId="55" borderId="22" applyNumberFormat="0" applyAlignment="0" applyProtection="0"/>
    <xf numFmtId="0" fontId="132" fillId="0" borderId="23" applyNumberFormat="0" applyFill="0" applyAlignment="0" applyProtection="0"/>
    <xf numFmtId="0" fontId="10" fillId="58" borderId="21" applyNumberFormat="0" applyFon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32" fillId="0" borderId="23" applyNumberFormat="0" applyFill="0" applyAlignment="0" applyProtection="0"/>
    <xf numFmtId="0" fontId="10" fillId="58" borderId="21" applyNumberFormat="0" applyFont="0" applyAlignment="0" applyProtection="0"/>
    <xf numFmtId="0" fontId="127" fillId="55" borderId="22" applyNumberFormat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27" fillId="55" borderId="22" applyNumberFormat="0" applyAlignment="0" applyProtection="0"/>
    <xf numFmtId="0" fontId="133" fillId="0" borderId="23" applyNumberFormat="0" applyFill="0" applyAlignment="0" applyProtection="0"/>
    <xf numFmtId="0" fontId="10" fillId="58" borderId="21" applyNumberFormat="0" applyFont="0" applyAlignment="0" applyProtection="0"/>
    <xf numFmtId="0" fontId="127" fillId="55" borderId="22" applyNumberFormat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0" fillId="58" borderId="21" applyNumberFormat="0" applyFont="0" applyAlignment="0" applyProtection="0"/>
    <xf numFmtId="0" fontId="127" fillId="55" borderId="22" applyNumberFormat="0" applyAlignment="0" applyProtection="0"/>
    <xf numFmtId="0" fontId="132" fillId="0" borderId="23" applyNumberFormat="0" applyFill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0" fillId="58" borderId="21" applyNumberFormat="0" applyFont="0" applyAlignment="0" applyProtection="0"/>
    <xf numFmtId="0" fontId="127" fillId="55" borderId="22" applyNumberFormat="0" applyAlignment="0" applyProtection="0"/>
    <xf numFmtId="0" fontId="128" fillId="55" borderId="22" applyNumberFormat="0" applyAlignment="0" applyProtection="0"/>
    <xf numFmtId="0" fontId="133" fillId="0" borderId="23" applyNumberFormat="0" applyFill="0" applyAlignment="0" applyProtection="0"/>
    <xf numFmtId="0" fontId="128" fillId="55" borderId="22" applyNumberFormat="0" applyAlignment="0" applyProtection="0"/>
    <xf numFmtId="0" fontId="10" fillId="58" borderId="21" applyNumberFormat="0" applyFont="0" applyAlignment="0" applyProtection="0"/>
    <xf numFmtId="0" fontId="127" fillId="55" borderId="22" applyNumberFormat="0" applyAlignment="0" applyProtection="0"/>
    <xf numFmtId="0" fontId="132" fillId="0" borderId="23" applyNumberFormat="0" applyFill="0" applyAlignment="0" applyProtection="0"/>
    <xf numFmtId="0" fontId="133" fillId="0" borderId="23" applyNumberFormat="0" applyFill="0" applyAlignment="0" applyProtection="0"/>
    <xf numFmtId="0" fontId="127" fillId="55" borderId="22" applyNumberFormat="0" applyAlignment="0" applyProtection="0"/>
    <xf numFmtId="0" fontId="132" fillId="0" borderId="23" applyNumberFormat="0" applyFill="0" applyAlignment="0" applyProtection="0"/>
    <xf numFmtId="0" fontId="128" fillId="55" borderId="22" applyNumberFormat="0" applyAlignment="0" applyProtection="0"/>
    <xf numFmtId="0" fontId="133" fillId="0" borderId="23" applyNumberFormat="0" applyFill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8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0" fillId="58" borderId="21" applyNumberFormat="0" applyFon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5" fillId="8" borderId="9" applyNumberFormat="0" applyFont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3" fillId="0" borderId="23" applyNumberFormat="0" applyFill="0" applyAlignment="0" applyProtection="0"/>
    <xf numFmtId="0" fontId="127" fillId="55" borderId="22" applyNumberFormat="0" applyAlignment="0" applyProtection="0"/>
    <xf numFmtId="0" fontId="132" fillId="0" borderId="23" applyNumberFormat="0" applyFill="0" applyAlignment="0" applyProtection="0"/>
    <xf numFmtId="0" fontId="127" fillId="55" borderId="22" applyNumberFormat="0" applyAlignment="0" applyProtection="0"/>
    <xf numFmtId="0" fontId="132" fillId="0" borderId="23" applyNumberFormat="0" applyFill="0" applyAlignment="0" applyProtection="0"/>
    <xf numFmtId="0" fontId="127" fillId="55" borderId="22" applyNumberFormat="0" applyAlignment="0" applyProtection="0"/>
    <xf numFmtId="0" fontId="10" fillId="58" borderId="21" applyNumberFormat="0" applyFont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0" fillId="58" borderId="21" applyNumberFormat="0" applyFont="0" applyAlignment="0" applyProtection="0"/>
    <xf numFmtId="0" fontId="133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27" fillId="55" borderId="22" applyNumberFormat="0" applyAlignment="0" applyProtection="0"/>
    <xf numFmtId="0" fontId="10" fillId="58" borderId="21" applyNumberFormat="0" applyFont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0" fillId="58" borderId="21" applyNumberFormat="0" applyFont="0" applyAlignment="0" applyProtection="0"/>
    <xf numFmtId="0" fontId="132" fillId="0" borderId="23" applyNumberFormat="0" applyFill="0" applyAlignment="0" applyProtection="0"/>
    <xf numFmtId="0" fontId="127" fillId="55" borderId="22" applyNumberFormat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28" fillId="55" borderId="22" applyNumberFormat="0" applyAlignment="0" applyProtection="0"/>
    <xf numFmtId="0" fontId="133" fillId="0" borderId="23" applyNumberFormat="0" applyFill="0" applyAlignment="0" applyProtection="0"/>
    <xf numFmtId="0" fontId="11" fillId="0" borderId="0"/>
    <xf numFmtId="0" fontId="11" fillId="0" borderId="0"/>
    <xf numFmtId="0" fontId="5" fillId="0" borderId="0"/>
    <xf numFmtId="0" fontId="5" fillId="8" borderId="9" applyNumberFormat="0" applyFont="0" applyAlignment="0" applyProtection="0"/>
    <xf numFmtId="0" fontId="5" fillId="8" borderId="9" applyNumberFormat="0" applyFont="0" applyAlignment="0" applyProtection="0"/>
    <xf numFmtId="0" fontId="97" fillId="0" borderId="0"/>
    <xf numFmtId="0" fontId="5" fillId="8" borderId="9" applyNumberFormat="0" applyFont="0" applyAlignment="0" applyProtection="0"/>
    <xf numFmtId="0" fontId="5" fillId="8" borderId="9" applyNumberFormat="0" applyFont="0" applyAlignment="0" applyProtection="0"/>
    <xf numFmtId="0" fontId="127" fillId="55" borderId="22" applyNumberFormat="0" applyAlignment="0" applyProtection="0"/>
    <xf numFmtId="0" fontId="132" fillId="0" borderId="23" applyNumberFormat="0" applyFill="0" applyAlignment="0" applyProtection="0"/>
    <xf numFmtId="0" fontId="127" fillId="55" borderId="22" applyNumberFormat="0" applyAlignment="0" applyProtection="0"/>
    <xf numFmtId="0" fontId="132" fillId="0" borderId="23" applyNumberFormat="0" applyFill="0" applyAlignment="0" applyProtection="0"/>
    <xf numFmtId="0" fontId="127" fillId="55" borderId="22" applyNumberFormat="0" applyAlignment="0" applyProtection="0"/>
    <xf numFmtId="0" fontId="132" fillId="0" borderId="23" applyNumberFormat="0" applyFill="0" applyAlignment="0" applyProtection="0"/>
    <xf numFmtId="0" fontId="127" fillId="55" borderId="22" applyNumberFormat="0" applyAlignment="0" applyProtection="0"/>
    <xf numFmtId="0" fontId="132" fillId="0" borderId="23" applyNumberFormat="0" applyFill="0" applyAlignment="0" applyProtection="0"/>
    <xf numFmtId="0" fontId="10" fillId="58" borderId="21" applyNumberFormat="0" applyFont="0" applyAlignment="0" applyProtection="0"/>
    <xf numFmtId="0" fontId="127" fillId="55" borderId="22" applyNumberFormat="0" applyAlignment="0" applyProtection="0"/>
    <xf numFmtId="0" fontId="132" fillId="0" borderId="23" applyNumberFormat="0" applyFill="0" applyAlignment="0" applyProtection="0"/>
    <xf numFmtId="0" fontId="10" fillId="58" borderId="21" applyNumberFormat="0" applyFont="0" applyAlignment="0" applyProtection="0"/>
    <xf numFmtId="0" fontId="127" fillId="55" borderId="22" applyNumberFormat="0" applyAlignment="0" applyProtection="0"/>
    <xf numFmtId="0" fontId="132" fillId="0" borderId="23" applyNumberFormat="0" applyFill="0" applyAlignment="0" applyProtection="0"/>
    <xf numFmtId="0" fontId="10" fillId="58" borderId="21" applyNumberFormat="0" applyFont="0" applyAlignment="0" applyProtection="0"/>
    <xf numFmtId="0" fontId="127" fillId="55" borderId="22" applyNumberFormat="0" applyAlignment="0" applyProtection="0"/>
    <xf numFmtId="0" fontId="132" fillId="0" borderId="23" applyNumberFormat="0" applyFill="0" applyAlignment="0" applyProtection="0"/>
    <xf numFmtId="0" fontId="10" fillId="58" borderId="21" applyNumberFormat="0" applyFont="0" applyAlignment="0" applyProtection="0"/>
    <xf numFmtId="0" fontId="127" fillId="55" borderId="22" applyNumberFormat="0" applyAlignment="0" applyProtection="0"/>
    <xf numFmtId="0" fontId="132" fillId="0" borderId="23" applyNumberFormat="0" applyFill="0" applyAlignment="0" applyProtection="0"/>
    <xf numFmtId="0" fontId="127" fillId="55" borderId="22" applyNumberFormat="0" applyAlignment="0" applyProtection="0"/>
    <xf numFmtId="0" fontId="132" fillId="0" borderId="23" applyNumberFormat="0" applyFill="0" applyAlignment="0" applyProtection="0"/>
    <xf numFmtId="0" fontId="128" fillId="55" borderId="22" applyNumberFormat="0" applyAlignment="0" applyProtection="0"/>
    <xf numFmtId="0" fontId="133" fillId="0" borderId="23" applyNumberFormat="0" applyFill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8" fillId="55" borderId="22" applyNumberFormat="0" applyAlignment="0" applyProtection="0"/>
    <xf numFmtId="0" fontId="127" fillId="55" borderId="22" applyNumberFormat="0" applyAlignment="0" applyProtection="0"/>
    <xf numFmtId="0" fontId="11" fillId="0" borderId="0"/>
    <xf numFmtId="0" fontId="127" fillId="55" borderId="22" applyNumberFormat="0" applyAlignment="0" applyProtection="0"/>
    <xf numFmtId="0" fontId="128" fillId="55" borderId="22" applyNumberFormat="0" applyAlignment="0" applyProtection="0"/>
    <xf numFmtId="0" fontId="133" fillId="0" borderId="23" applyNumberFormat="0" applyFill="0" applyAlignment="0" applyProtection="0"/>
    <xf numFmtId="0" fontId="128" fillId="55" borderId="22" applyNumberFormat="0" applyAlignment="0" applyProtection="0"/>
    <xf numFmtId="0" fontId="133" fillId="0" borderId="23" applyNumberFormat="0" applyFill="0" applyAlignment="0" applyProtection="0"/>
    <xf numFmtId="0" fontId="128" fillId="55" borderId="22" applyNumberFormat="0" applyAlignment="0" applyProtection="0"/>
    <xf numFmtId="0" fontId="133" fillId="0" borderId="23" applyNumberFormat="0" applyFill="0" applyAlignment="0" applyProtection="0"/>
    <xf numFmtId="0" fontId="128" fillId="55" borderId="22" applyNumberFormat="0" applyAlignment="0" applyProtection="0"/>
    <xf numFmtId="0" fontId="133" fillId="0" borderId="23" applyNumberFormat="0" applyFill="0" applyAlignment="0" applyProtection="0"/>
    <xf numFmtId="0" fontId="11" fillId="58" borderId="21" applyNumberFormat="0" applyFont="0" applyAlignment="0" applyProtection="0"/>
    <xf numFmtId="0" fontId="128" fillId="55" borderId="22" applyNumberFormat="0" applyAlignment="0" applyProtection="0"/>
    <xf numFmtId="0" fontId="133" fillId="0" borderId="23" applyNumberFormat="0" applyFill="0" applyAlignment="0" applyProtection="0"/>
    <xf numFmtId="0" fontId="11" fillId="58" borderId="21" applyNumberFormat="0" applyFont="0" applyAlignment="0" applyProtection="0"/>
    <xf numFmtId="0" fontId="128" fillId="55" borderId="22" applyNumberFormat="0" applyAlignment="0" applyProtection="0"/>
    <xf numFmtId="0" fontId="133" fillId="0" borderId="23" applyNumberFormat="0" applyFill="0" applyAlignment="0" applyProtection="0"/>
    <xf numFmtId="0" fontId="11" fillId="58" borderId="21" applyNumberFormat="0" applyFont="0" applyAlignment="0" applyProtection="0"/>
    <xf numFmtId="0" fontId="128" fillId="55" borderId="22" applyNumberFormat="0" applyAlignment="0" applyProtection="0"/>
    <xf numFmtId="0" fontId="133" fillId="0" borderId="23" applyNumberFormat="0" applyFill="0" applyAlignment="0" applyProtection="0"/>
    <xf numFmtId="0" fontId="11" fillId="58" borderId="21" applyNumberFormat="0" applyFont="0" applyAlignment="0" applyProtection="0"/>
    <xf numFmtId="0" fontId="128" fillId="55" borderId="22" applyNumberFormat="0" applyAlignment="0" applyProtection="0"/>
    <xf numFmtId="0" fontId="133" fillId="0" borderId="23" applyNumberFormat="0" applyFill="0" applyAlignment="0" applyProtection="0"/>
    <xf numFmtId="0" fontId="128" fillId="55" borderId="22" applyNumberFormat="0" applyAlignment="0" applyProtection="0"/>
    <xf numFmtId="0" fontId="133" fillId="0" borderId="23" applyNumberFormat="0" applyFill="0" applyAlignment="0" applyProtection="0"/>
    <xf numFmtId="0" fontId="128" fillId="55" borderId="22" applyNumberFormat="0" applyAlignment="0" applyProtection="0"/>
    <xf numFmtId="0" fontId="133" fillId="0" borderId="23" applyNumberFormat="0" applyFill="0" applyAlignment="0" applyProtection="0"/>
    <xf numFmtId="0" fontId="128" fillId="55" borderId="22" applyNumberFormat="0" applyAlignment="0" applyProtection="0"/>
    <xf numFmtId="0" fontId="133" fillId="0" borderId="23" applyNumberFormat="0" applyFill="0" applyAlignment="0" applyProtection="0"/>
    <xf numFmtId="0" fontId="128" fillId="55" borderId="22" applyNumberFormat="0" applyAlignment="0" applyProtection="0"/>
    <xf numFmtId="0" fontId="133" fillId="0" borderId="23" applyNumberFormat="0" applyFill="0" applyAlignment="0" applyProtection="0"/>
    <xf numFmtId="0" fontId="128" fillId="55" borderId="22" applyNumberFormat="0" applyAlignment="0" applyProtection="0"/>
    <xf numFmtId="0" fontId="133" fillId="0" borderId="23" applyNumberFormat="0" applyFill="0" applyAlignment="0" applyProtection="0"/>
    <xf numFmtId="0" fontId="128" fillId="55" borderId="22" applyNumberFormat="0" applyAlignment="0" applyProtection="0"/>
    <xf numFmtId="0" fontId="133" fillId="0" borderId="23" applyNumberFormat="0" applyFill="0" applyAlignment="0" applyProtection="0"/>
    <xf numFmtId="0" fontId="128" fillId="55" borderId="22" applyNumberFormat="0" applyAlignment="0" applyProtection="0"/>
    <xf numFmtId="0" fontId="133" fillId="0" borderId="23" applyNumberFormat="0" applyFill="0" applyAlignment="0" applyProtection="0"/>
    <xf numFmtId="0" fontId="128" fillId="55" borderId="22" applyNumberFormat="0" applyAlignment="0" applyProtection="0"/>
    <xf numFmtId="0" fontId="133" fillId="0" borderId="23" applyNumberFormat="0" applyFill="0" applyAlignment="0" applyProtection="0"/>
    <xf numFmtId="0" fontId="128" fillId="55" borderId="22" applyNumberFormat="0" applyAlignment="0" applyProtection="0"/>
    <xf numFmtId="0" fontId="133" fillId="0" borderId="23" applyNumberFormat="0" applyFill="0" applyAlignment="0" applyProtection="0"/>
    <xf numFmtId="0" fontId="128" fillId="55" borderId="22" applyNumberFormat="0" applyAlignment="0" applyProtection="0"/>
    <xf numFmtId="0" fontId="133" fillId="0" borderId="23" applyNumberFormat="0" applyFill="0" applyAlignment="0" applyProtection="0"/>
    <xf numFmtId="0" fontId="128" fillId="55" borderId="22" applyNumberFormat="0" applyAlignment="0" applyProtection="0"/>
    <xf numFmtId="0" fontId="133" fillId="0" borderId="23" applyNumberFormat="0" applyFill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5" fillId="8" borderId="9" applyNumberFormat="0" applyFont="0" applyAlignment="0" applyProtection="0"/>
    <xf numFmtId="0" fontId="5" fillId="8" borderId="9" applyNumberFormat="0" applyFont="0" applyAlignment="0" applyProtection="0"/>
    <xf numFmtId="0" fontId="5" fillId="8" borderId="9" applyNumberFormat="0" applyFont="0" applyAlignment="0" applyProtection="0"/>
    <xf numFmtId="0" fontId="128" fillId="55" borderId="22" applyNumberFormat="0" applyAlignment="0" applyProtection="0"/>
    <xf numFmtId="0" fontId="52" fillId="0" borderId="0" applyNumberFormat="0" applyFill="0" applyBorder="0" applyAlignment="0" applyProtection="0"/>
    <xf numFmtId="0" fontId="133" fillId="0" borderId="23" applyNumberFormat="0" applyFill="0" applyAlignment="0" applyProtection="0"/>
    <xf numFmtId="0" fontId="135" fillId="0" borderId="0" applyNumberFormat="0" applyFill="0" applyBorder="0" applyAlignment="0" applyProtection="0"/>
    <xf numFmtId="0" fontId="128" fillId="55" borderId="22" applyNumberFormat="0" applyAlignment="0" applyProtection="0"/>
    <xf numFmtId="0" fontId="52" fillId="0" borderId="0" applyNumberFormat="0" applyFill="0" applyBorder="0" applyAlignment="0" applyProtection="0"/>
    <xf numFmtId="0" fontId="133" fillId="0" borderId="23" applyNumberFormat="0" applyFill="0" applyAlignment="0" applyProtection="0"/>
    <xf numFmtId="0" fontId="135" fillId="0" borderId="0" applyNumberFormat="0" applyFill="0" applyBorder="0" applyAlignment="0" applyProtection="0"/>
    <xf numFmtId="0" fontId="128" fillId="55" borderId="22" applyNumberFormat="0" applyAlignment="0" applyProtection="0"/>
    <xf numFmtId="0" fontId="52" fillId="0" borderId="0" applyNumberFormat="0" applyFill="0" applyBorder="0" applyAlignment="0" applyProtection="0"/>
    <xf numFmtId="0" fontId="133" fillId="0" borderId="23" applyNumberFormat="0" applyFill="0" applyAlignment="0" applyProtection="0"/>
    <xf numFmtId="0" fontId="135" fillId="0" borderId="0" applyNumberFormat="0" applyFill="0" applyBorder="0" applyAlignment="0" applyProtection="0"/>
    <xf numFmtId="0" fontId="128" fillId="55" borderId="22" applyNumberFormat="0" applyAlignment="0" applyProtection="0"/>
    <xf numFmtId="0" fontId="52" fillId="0" borderId="0" applyNumberFormat="0" applyFill="0" applyBorder="0" applyAlignment="0" applyProtection="0"/>
    <xf numFmtId="0" fontId="133" fillId="0" borderId="23" applyNumberFormat="0" applyFill="0" applyAlignment="0" applyProtection="0"/>
    <xf numFmtId="0" fontId="135" fillId="0" borderId="0" applyNumberFormat="0" applyFill="0" applyBorder="0" applyAlignment="0" applyProtection="0"/>
    <xf numFmtId="0" fontId="128" fillId="55" borderId="22" applyNumberFormat="0" applyAlignment="0" applyProtection="0"/>
    <xf numFmtId="0" fontId="52" fillId="0" borderId="0" applyNumberFormat="0" applyFill="0" applyBorder="0" applyAlignment="0" applyProtection="0"/>
    <xf numFmtId="0" fontId="133" fillId="0" borderId="23" applyNumberFormat="0" applyFill="0" applyAlignment="0" applyProtection="0"/>
    <xf numFmtId="0" fontId="135" fillId="0" borderId="0" applyNumberFormat="0" applyFill="0" applyBorder="0" applyAlignment="0" applyProtection="0"/>
    <xf numFmtId="0" fontId="128" fillId="55" borderId="22" applyNumberFormat="0" applyAlignment="0" applyProtection="0"/>
    <xf numFmtId="0" fontId="52" fillId="0" borderId="0" applyNumberFormat="0" applyFill="0" applyBorder="0" applyAlignment="0" applyProtection="0"/>
    <xf numFmtId="0" fontId="133" fillId="0" borderId="23" applyNumberFormat="0" applyFill="0" applyAlignment="0" applyProtection="0"/>
    <xf numFmtId="0" fontId="135" fillId="0" borderId="0" applyNumberFormat="0" applyFill="0" applyBorder="0" applyAlignment="0" applyProtection="0"/>
    <xf numFmtId="0" fontId="128" fillId="55" borderId="22" applyNumberFormat="0" applyAlignment="0" applyProtection="0"/>
    <xf numFmtId="0" fontId="52" fillId="0" borderId="0" applyNumberFormat="0" applyFill="0" applyBorder="0" applyAlignment="0" applyProtection="0"/>
    <xf numFmtId="0" fontId="133" fillId="0" borderId="23" applyNumberFormat="0" applyFill="0" applyAlignment="0" applyProtection="0"/>
    <xf numFmtId="0" fontId="135" fillId="0" borderId="0" applyNumberFormat="0" applyFill="0" applyBorder="0" applyAlignment="0" applyProtection="0"/>
    <xf numFmtId="0" fontId="128" fillId="55" borderId="22" applyNumberFormat="0" applyAlignment="0" applyProtection="0"/>
    <xf numFmtId="0" fontId="52" fillId="0" borderId="0" applyNumberFormat="0" applyFill="0" applyBorder="0" applyAlignment="0" applyProtection="0"/>
    <xf numFmtId="0" fontId="133" fillId="0" borderId="23" applyNumberFormat="0" applyFill="0" applyAlignment="0" applyProtection="0"/>
    <xf numFmtId="0" fontId="135" fillId="0" borderId="0" applyNumberFormat="0" applyFill="0" applyBorder="0" applyAlignment="0" applyProtection="0"/>
    <xf numFmtId="0" fontId="128" fillId="55" borderId="22" applyNumberFormat="0" applyAlignment="0" applyProtection="0"/>
    <xf numFmtId="0" fontId="52" fillId="0" borderId="0" applyNumberFormat="0" applyFill="0" applyBorder="0" applyAlignment="0" applyProtection="0"/>
    <xf numFmtId="0" fontId="133" fillId="0" borderId="23" applyNumberFormat="0" applyFill="0" applyAlignment="0" applyProtection="0"/>
    <xf numFmtId="0" fontId="135" fillId="0" borderId="0" applyNumberFormat="0" applyFill="0" applyBorder="0" applyAlignment="0" applyProtection="0"/>
    <xf numFmtId="0" fontId="128" fillId="55" borderId="22" applyNumberFormat="0" applyAlignment="0" applyProtection="0"/>
    <xf numFmtId="0" fontId="52" fillId="0" borderId="0" applyNumberFormat="0" applyFill="0" applyBorder="0" applyAlignment="0" applyProtection="0"/>
    <xf numFmtId="0" fontId="133" fillId="0" borderId="23" applyNumberFormat="0" applyFill="0" applyAlignment="0" applyProtection="0"/>
    <xf numFmtId="0" fontId="135" fillId="0" borderId="0" applyNumberFormat="0" applyFill="0" applyBorder="0" applyAlignment="0" applyProtection="0"/>
    <xf numFmtId="0" fontId="128" fillId="55" borderId="22" applyNumberFormat="0" applyAlignment="0" applyProtection="0"/>
    <xf numFmtId="0" fontId="52" fillId="0" borderId="0" applyNumberFormat="0" applyFill="0" applyBorder="0" applyAlignment="0" applyProtection="0"/>
    <xf numFmtId="0" fontId="133" fillId="0" borderId="23" applyNumberFormat="0" applyFill="0" applyAlignment="0" applyProtection="0"/>
    <xf numFmtId="0" fontId="135" fillId="0" borderId="0" applyNumberFormat="0" applyFill="0" applyBorder="0" applyAlignment="0" applyProtection="0"/>
    <xf numFmtId="0" fontId="128" fillId="55" borderId="22" applyNumberFormat="0" applyAlignment="0" applyProtection="0"/>
    <xf numFmtId="0" fontId="52" fillId="0" borderId="0" applyNumberFormat="0" applyFill="0" applyBorder="0" applyAlignment="0" applyProtection="0"/>
    <xf numFmtId="0" fontId="133" fillId="0" borderId="23" applyNumberFormat="0" applyFill="0" applyAlignment="0" applyProtection="0"/>
    <xf numFmtId="0" fontId="135" fillId="0" borderId="0" applyNumberFormat="0" applyFill="0" applyBorder="0" applyAlignment="0" applyProtection="0"/>
    <xf numFmtId="0" fontId="128" fillId="55" borderId="22" applyNumberFormat="0" applyAlignment="0" applyProtection="0"/>
    <xf numFmtId="0" fontId="52" fillId="0" borderId="0" applyNumberFormat="0" applyFill="0" applyBorder="0" applyAlignment="0" applyProtection="0"/>
    <xf numFmtId="0" fontId="133" fillId="0" borderId="23" applyNumberFormat="0" applyFill="0" applyAlignment="0" applyProtection="0"/>
    <xf numFmtId="0" fontId="135" fillId="0" borderId="0" applyNumberFormat="0" applyFill="0" applyBorder="0" applyAlignment="0" applyProtection="0"/>
    <xf numFmtId="0" fontId="128" fillId="55" borderId="22" applyNumberFormat="0" applyAlignment="0" applyProtection="0"/>
    <xf numFmtId="0" fontId="52" fillId="0" borderId="0" applyNumberFormat="0" applyFill="0" applyBorder="0" applyAlignment="0" applyProtection="0"/>
    <xf numFmtId="0" fontId="133" fillId="0" borderId="23" applyNumberFormat="0" applyFill="0" applyAlignment="0" applyProtection="0"/>
    <xf numFmtId="0" fontId="135" fillId="0" borderId="0" applyNumberFormat="0" applyFill="0" applyBorder="0" applyAlignment="0" applyProtection="0"/>
    <xf numFmtId="0" fontId="128" fillId="55" borderId="22" applyNumberFormat="0" applyAlignment="0" applyProtection="0"/>
    <xf numFmtId="0" fontId="52" fillId="0" borderId="0" applyNumberFormat="0" applyFill="0" applyBorder="0" applyAlignment="0" applyProtection="0"/>
    <xf numFmtId="0" fontId="133" fillId="0" borderId="23" applyNumberFormat="0" applyFill="0" applyAlignment="0" applyProtection="0"/>
    <xf numFmtId="0" fontId="135" fillId="0" borderId="0" applyNumberFormat="0" applyFill="0" applyBorder="0" applyAlignment="0" applyProtection="0"/>
    <xf numFmtId="0" fontId="128" fillId="55" borderId="22" applyNumberFormat="0" applyAlignment="0" applyProtection="0"/>
    <xf numFmtId="0" fontId="52" fillId="0" borderId="0" applyNumberFormat="0" applyFill="0" applyBorder="0" applyAlignment="0" applyProtection="0"/>
    <xf numFmtId="0" fontId="133" fillId="0" borderId="23" applyNumberFormat="0" applyFill="0" applyAlignment="0" applyProtection="0"/>
    <xf numFmtId="0" fontId="135" fillId="0" borderId="0" applyNumberFormat="0" applyFill="0" applyBorder="0" applyAlignment="0" applyProtection="0"/>
    <xf numFmtId="0" fontId="11" fillId="0" borderId="0"/>
    <xf numFmtId="0" fontId="128" fillId="55" borderId="22" applyNumberFormat="0" applyAlignment="0" applyProtection="0"/>
    <xf numFmtId="0" fontId="11" fillId="0" borderId="0"/>
    <xf numFmtId="0" fontId="52" fillId="0" borderId="0" applyNumberFormat="0" applyFill="0" applyBorder="0" applyAlignment="0" applyProtection="0"/>
    <xf numFmtId="0" fontId="133" fillId="0" borderId="23" applyNumberFormat="0" applyFill="0" applyAlignment="0" applyProtection="0"/>
    <xf numFmtId="0" fontId="135" fillId="0" borderId="0" applyNumberFormat="0" applyFill="0" applyBorder="0" applyAlignment="0" applyProtection="0"/>
    <xf numFmtId="0" fontId="128" fillId="55" borderId="22" applyNumberFormat="0" applyAlignment="0" applyProtection="0"/>
    <xf numFmtId="0" fontId="11" fillId="0" borderId="0"/>
    <xf numFmtId="0" fontId="52" fillId="0" borderId="0" applyNumberFormat="0" applyFill="0" applyBorder="0" applyAlignment="0" applyProtection="0"/>
    <xf numFmtId="0" fontId="133" fillId="0" borderId="23" applyNumberFormat="0" applyFill="0" applyAlignment="0" applyProtection="0"/>
    <xf numFmtId="0" fontId="135" fillId="0" borderId="0" applyNumberFormat="0" applyFill="0" applyBorder="0" applyAlignment="0" applyProtection="0"/>
    <xf numFmtId="0" fontId="128" fillId="55" borderId="22" applyNumberFormat="0" applyAlignment="0" applyProtection="0"/>
    <xf numFmtId="0" fontId="11" fillId="0" borderId="0"/>
    <xf numFmtId="0" fontId="52" fillId="0" borderId="0" applyNumberFormat="0" applyFill="0" applyBorder="0" applyAlignment="0" applyProtection="0"/>
    <xf numFmtId="0" fontId="133" fillId="0" borderId="23" applyNumberFormat="0" applyFill="0" applyAlignment="0" applyProtection="0"/>
    <xf numFmtId="0" fontId="135" fillId="0" borderId="0" applyNumberFormat="0" applyFill="0" applyBorder="0" applyAlignment="0" applyProtection="0"/>
    <xf numFmtId="0" fontId="128" fillId="55" borderId="22" applyNumberFormat="0" applyAlignment="0" applyProtection="0"/>
    <xf numFmtId="0" fontId="11" fillId="0" borderId="0"/>
    <xf numFmtId="0" fontId="52" fillId="0" borderId="0" applyNumberFormat="0" applyFill="0" applyBorder="0" applyAlignment="0" applyProtection="0"/>
    <xf numFmtId="0" fontId="133" fillId="0" borderId="23" applyNumberFormat="0" applyFill="0" applyAlignment="0" applyProtection="0"/>
    <xf numFmtId="0" fontId="135" fillId="0" borderId="0" applyNumberFormat="0" applyFill="0" applyBorder="0" applyAlignment="0" applyProtection="0"/>
    <xf numFmtId="0" fontId="128" fillId="55" borderId="22" applyNumberFormat="0" applyAlignment="0" applyProtection="0"/>
    <xf numFmtId="0" fontId="11" fillId="0" borderId="0"/>
    <xf numFmtId="0" fontId="52" fillId="0" borderId="0" applyNumberFormat="0" applyFill="0" applyBorder="0" applyAlignment="0" applyProtection="0"/>
    <xf numFmtId="0" fontId="133" fillId="0" borderId="23" applyNumberFormat="0" applyFill="0" applyAlignment="0" applyProtection="0"/>
    <xf numFmtId="0" fontId="135" fillId="0" borderId="0" applyNumberFormat="0" applyFill="0" applyBorder="0" applyAlignment="0" applyProtection="0"/>
    <xf numFmtId="0" fontId="11" fillId="0" borderId="0"/>
    <xf numFmtId="0" fontId="128" fillId="55" borderId="22" applyNumberFormat="0" applyAlignment="0" applyProtection="0"/>
    <xf numFmtId="0" fontId="52" fillId="0" borderId="0" applyNumberFormat="0" applyFill="0" applyBorder="0" applyAlignment="0" applyProtection="0"/>
    <xf numFmtId="0" fontId="133" fillId="0" borderId="23" applyNumberFormat="0" applyFill="0" applyAlignment="0" applyProtection="0"/>
    <xf numFmtId="0" fontId="135" fillId="0" borderId="0" applyNumberFormat="0" applyFill="0" applyBorder="0" applyAlignment="0" applyProtection="0"/>
    <xf numFmtId="0" fontId="128" fillId="55" borderId="22" applyNumberFormat="0" applyAlignment="0" applyProtection="0"/>
    <xf numFmtId="0" fontId="11" fillId="0" borderId="0"/>
    <xf numFmtId="0" fontId="52" fillId="0" borderId="0" applyNumberFormat="0" applyFill="0" applyBorder="0" applyAlignment="0" applyProtection="0"/>
    <xf numFmtId="0" fontId="133" fillId="0" borderId="23" applyNumberFormat="0" applyFill="0" applyAlignment="0" applyProtection="0"/>
    <xf numFmtId="0" fontId="135" fillId="0" borderId="0" applyNumberFormat="0" applyFill="0" applyBorder="0" applyAlignment="0" applyProtection="0"/>
    <xf numFmtId="0" fontId="128" fillId="55" borderId="22" applyNumberFormat="0" applyAlignment="0" applyProtection="0"/>
    <xf numFmtId="0" fontId="11" fillId="0" borderId="0"/>
    <xf numFmtId="0" fontId="52" fillId="0" borderId="0" applyNumberFormat="0" applyFill="0" applyBorder="0" applyAlignment="0" applyProtection="0"/>
    <xf numFmtId="0" fontId="133" fillId="0" borderId="23" applyNumberFormat="0" applyFill="0" applyAlignment="0" applyProtection="0"/>
    <xf numFmtId="0" fontId="135" fillId="0" borderId="0" applyNumberFormat="0" applyFill="0" applyBorder="0" applyAlignment="0" applyProtection="0"/>
    <xf numFmtId="0" fontId="128" fillId="55" borderId="22" applyNumberFormat="0" applyAlignment="0" applyProtection="0"/>
    <xf numFmtId="0" fontId="52" fillId="0" borderId="0" applyNumberFormat="0" applyFill="0" applyBorder="0" applyAlignment="0" applyProtection="0"/>
    <xf numFmtId="0" fontId="133" fillId="0" borderId="23" applyNumberFormat="0" applyFill="0" applyAlignment="0" applyProtection="0"/>
    <xf numFmtId="0" fontId="135" fillId="0" borderId="0" applyNumberFormat="0" applyFill="0" applyBorder="0" applyAlignment="0" applyProtection="0"/>
    <xf numFmtId="0" fontId="128" fillId="55" borderId="22" applyNumberFormat="0" applyAlignment="0" applyProtection="0"/>
    <xf numFmtId="0" fontId="11" fillId="0" borderId="0"/>
    <xf numFmtId="0" fontId="52" fillId="0" borderId="0" applyNumberFormat="0" applyFill="0" applyBorder="0" applyAlignment="0" applyProtection="0"/>
    <xf numFmtId="0" fontId="133" fillId="0" borderId="23" applyNumberFormat="0" applyFill="0" applyAlignment="0" applyProtection="0"/>
    <xf numFmtId="0" fontId="135" fillId="0" borderId="0" applyNumberFormat="0" applyFill="0" applyBorder="0" applyAlignment="0" applyProtection="0"/>
    <xf numFmtId="0" fontId="128" fillId="55" borderId="22" applyNumberFormat="0" applyAlignment="0" applyProtection="0"/>
    <xf numFmtId="0" fontId="52" fillId="0" borderId="0" applyNumberFormat="0" applyFill="0" applyBorder="0" applyAlignment="0" applyProtection="0"/>
    <xf numFmtId="0" fontId="133" fillId="0" borderId="23" applyNumberFormat="0" applyFill="0" applyAlignment="0" applyProtection="0"/>
    <xf numFmtId="0" fontId="135" fillId="0" borderId="0" applyNumberForma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8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52" fillId="0" borderId="0" applyNumberFormat="0" applyFill="0" applyBorder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3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4" fillId="0" borderId="0" applyNumberFormat="0" applyFill="0" applyBorder="0" applyAlignment="0" applyProtection="0"/>
    <xf numFmtId="0" fontId="11" fillId="0" borderId="0"/>
    <xf numFmtId="0" fontId="98" fillId="37" borderId="0" applyNumberFormat="0" applyBorder="0" applyAlignment="0" applyProtection="0"/>
    <xf numFmtId="0" fontId="98" fillId="38" borderId="0" applyNumberFormat="0" applyBorder="0" applyAlignment="0" applyProtection="0"/>
    <xf numFmtId="0" fontId="98" fillId="39" borderId="0" applyNumberFormat="0" applyBorder="0" applyAlignment="0" applyProtection="0"/>
    <xf numFmtId="0" fontId="98" fillId="40" borderId="0" applyNumberFormat="0" applyBorder="0" applyAlignment="0" applyProtection="0"/>
    <xf numFmtId="0" fontId="98" fillId="41" borderId="0" applyNumberFormat="0" applyBorder="0" applyAlignment="0" applyProtection="0"/>
    <xf numFmtId="0" fontId="98" fillId="42" borderId="0" applyNumberFormat="0" applyBorder="0" applyAlignment="0" applyProtection="0"/>
    <xf numFmtId="0" fontId="98" fillId="43" borderId="0" applyNumberFormat="0" applyBorder="0" applyAlignment="0" applyProtection="0"/>
    <xf numFmtId="0" fontId="98" fillId="44" borderId="0" applyNumberFormat="0" applyBorder="0" applyAlignment="0" applyProtection="0"/>
    <xf numFmtId="0" fontId="98" fillId="45" borderId="0" applyNumberFormat="0" applyBorder="0" applyAlignment="0" applyProtection="0"/>
    <xf numFmtId="0" fontId="98" fillId="40" borderId="0" applyNumberFormat="0" applyBorder="0" applyAlignment="0" applyProtection="0"/>
    <xf numFmtId="0" fontId="98" fillId="43" borderId="0" applyNumberFormat="0" applyBorder="0" applyAlignment="0" applyProtection="0"/>
    <xf numFmtId="0" fontId="98" fillId="46" borderId="0" applyNumberFormat="0" applyBorder="0" applyAlignment="0" applyProtection="0"/>
    <xf numFmtId="0" fontId="100" fillId="47" borderId="0" applyNumberFormat="0" applyBorder="0" applyAlignment="0" applyProtection="0"/>
    <xf numFmtId="0" fontId="100" fillId="44" borderId="0" applyNumberFormat="0" applyBorder="0" applyAlignment="0" applyProtection="0"/>
    <xf numFmtId="0" fontId="100" fillId="45" borderId="0" applyNumberFormat="0" applyBorder="0" applyAlignment="0" applyProtection="0"/>
    <xf numFmtId="0" fontId="100" fillId="48" borderId="0" applyNumberFormat="0" applyBorder="0" applyAlignment="0" applyProtection="0"/>
    <xf numFmtId="0" fontId="100" fillId="49" borderId="0" applyNumberFormat="0" applyBorder="0" applyAlignment="0" applyProtection="0"/>
    <xf numFmtId="0" fontId="100" fillId="50" borderId="0" applyNumberFormat="0" applyBorder="0" applyAlignment="0" applyProtection="0"/>
    <xf numFmtId="0" fontId="100" fillId="51" borderId="0" applyNumberFormat="0" applyBorder="0" applyAlignment="0" applyProtection="0"/>
    <xf numFmtId="0" fontId="100" fillId="52" borderId="0" applyNumberFormat="0" applyBorder="0" applyAlignment="0" applyProtection="0"/>
    <xf numFmtId="0" fontId="100" fillId="53" borderId="0" applyNumberFormat="0" applyBorder="0" applyAlignment="0" applyProtection="0"/>
    <xf numFmtId="0" fontId="100" fillId="48" borderId="0" applyNumberFormat="0" applyBorder="0" applyAlignment="0" applyProtection="0"/>
    <xf numFmtId="0" fontId="100" fillId="49" borderId="0" applyNumberFormat="0" applyBorder="0" applyAlignment="0" applyProtection="0"/>
    <xf numFmtId="0" fontId="100" fillId="54" borderId="0" applyNumberFormat="0" applyBorder="0" applyAlignment="0" applyProtection="0"/>
    <xf numFmtId="0" fontId="102" fillId="38" borderId="0" applyNumberFormat="0" applyBorder="0" applyAlignment="0" applyProtection="0"/>
    <xf numFmtId="0" fontId="104" fillId="55" borderId="15" applyNumberFormat="0" applyAlignment="0" applyProtection="0"/>
    <xf numFmtId="0" fontId="106" fillId="56" borderId="16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09" fillId="0" borderId="0" applyNumberFormat="0" applyFill="0" applyBorder="0" applyAlignment="0" applyProtection="0"/>
    <xf numFmtId="0" fontId="111" fillId="39" borderId="0" applyNumberFormat="0" applyBorder="0" applyAlignment="0" applyProtection="0"/>
    <xf numFmtId="0" fontId="115" fillId="0" borderId="17" applyNumberFormat="0" applyFill="0" applyAlignment="0" applyProtection="0"/>
    <xf numFmtId="0" fontId="117" fillId="0" borderId="18" applyNumberFormat="0" applyFill="0" applyAlignment="0" applyProtection="0"/>
    <xf numFmtId="0" fontId="119" fillId="0" borderId="19" applyNumberFormat="0" applyFill="0" applyAlignment="0" applyProtection="0"/>
    <xf numFmtId="0" fontId="119" fillId="0" borderId="0" applyNumberFormat="0" applyFill="0" applyBorder="0" applyAlignment="0" applyProtection="0"/>
    <xf numFmtId="0" fontId="121" fillId="42" borderId="15" applyNumberFormat="0" applyAlignment="0" applyProtection="0"/>
    <xf numFmtId="0" fontId="123" fillId="0" borderId="20" applyNumberFormat="0" applyFill="0" applyAlignment="0" applyProtection="0"/>
    <xf numFmtId="0" fontId="125" fillId="57" borderId="0" applyNumberFormat="0" applyBorder="0" applyAlignment="0" applyProtection="0"/>
    <xf numFmtId="0" fontId="11" fillId="0" borderId="0"/>
    <xf numFmtId="0" fontId="10" fillId="58" borderId="21" applyNumberFormat="0" applyFont="0" applyAlignment="0" applyProtection="0"/>
    <xf numFmtId="0" fontId="127" fillId="55" borderId="22" applyNumberFormat="0" applyAlignment="0" applyProtection="0"/>
    <xf numFmtId="0" fontId="52" fillId="0" borderId="0" applyNumberFormat="0" applyFill="0" applyBorder="0" applyAlignment="0" applyProtection="0"/>
    <xf numFmtId="0" fontId="132" fillId="0" borderId="23" applyNumberFormat="0" applyFill="0" applyAlignment="0" applyProtection="0"/>
    <xf numFmtId="0" fontId="134" fillId="0" borderId="0" applyNumberFormat="0" applyFill="0" applyBorder="0" applyAlignment="0" applyProtection="0"/>
    <xf numFmtId="0" fontId="97" fillId="0" borderId="0"/>
    <xf numFmtId="0" fontId="18" fillId="3" borderId="0" applyNumberFormat="0" applyBorder="0" applyAlignment="0" applyProtection="0"/>
    <xf numFmtId="0" fontId="98" fillId="37" borderId="0" applyNumberFormat="0" applyBorder="0" applyAlignment="0" applyProtection="0"/>
    <xf numFmtId="0" fontId="98" fillId="38" borderId="0" applyNumberFormat="0" applyBorder="0" applyAlignment="0" applyProtection="0"/>
    <xf numFmtId="0" fontId="98" fillId="39" borderId="0" applyNumberFormat="0" applyBorder="0" applyAlignment="0" applyProtection="0"/>
    <xf numFmtId="0" fontId="98" fillId="40" borderId="0" applyNumberFormat="0" applyBorder="0" applyAlignment="0" applyProtection="0"/>
    <xf numFmtId="0" fontId="98" fillId="41" borderId="0" applyNumberFormat="0" applyBorder="0" applyAlignment="0" applyProtection="0"/>
    <xf numFmtId="0" fontId="98" fillId="42" borderId="0" applyNumberFormat="0" applyBorder="0" applyAlignment="0" applyProtection="0"/>
    <xf numFmtId="0" fontId="98" fillId="43" borderId="0" applyNumberFormat="0" applyBorder="0" applyAlignment="0" applyProtection="0"/>
    <xf numFmtId="0" fontId="98" fillId="44" borderId="0" applyNumberFormat="0" applyBorder="0" applyAlignment="0" applyProtection="0"/>
    <xf numFmtId="0" fontId="98" fillId="45" borderId="0" applyNumberFormat="0" applyBorder="0" applyAlignment="0" applyProtection="0"/>
    <xf numFmtId="0" fontId="98" fillId="40" borderId="0" applyNumberFormat="0" applyBorder="0" applyAlignment="0" applyProtection="0"/>
    <xf numFmtId="0" fontId="98" fillId="43" borderId="0" applyNumberFormat="0" applyBorder="0" applyAlignment="0" applyProtection="0"/>
    <xf numFmtId="0" fontId="98" fillId="46" borderId="0" applyNumberFormat="0" applyBorder="0" applyAlignment="0" applyProtection="0"/>
    <xf numFmtId="0" fontId="100" fillId="47" borderId="0" applyNumberFormat="0" applyBorder="0" applyAlignment="0" applyProtection="0"/>
    <xf numFmtId="0" fontId="100" fillId="44" borderId="0" applyNumberFormat="0" applyBorder="0" applyAlignment="0" applyProtection="0"/>
    <xf numFmtId="0" fontId="100" fillId="45" borderId="0" applyNumberFormat="0" applyBorder="0" applyAlignment="0" applyProtection="0"/>
    <xf numFmtId="0" fontId="100" fillId="48" borderId="0" applyNumberFormat="0" applyBorder="0" applyAlignment="0" applyProtection="0"/>
    <xf numFmtId="0" fontId="100" fillId="49" borderId="0" applyNumberFormat="0" applyBorder="0" applyAlignment="0" applyProtection="0"/>
    <xf numFmtId="0" fontId="100" fillId="50" borderId="0" applyNumberFormat="0" applyBorder="0" applyAlignment="0" applyProtection="0"/>
    <xf numFmtId="0" fontId="100" fillId="51" borderId="0" applyNumberFormat="0" applyBorder="0" applyAlignment="0" applyProtection="0"/>
    <xf numFmtId="0" fontId="100" fillId="52" borderId="0" applyNumberFormat="0" applyBorder="0" applyAlignment="0" applyProtection="0"/>
    <xf numFmtId="0" fontId="100" fillId="53" borderId="0" applyNumberFormat="0" applyBorder="0" applyAlignment="0" applyProtection="0"/>
    <xf numFmtId="0" fontId="100" fillId="48" borderId="0" applyNumberFormat="0" applyBorder="0" applyAlignment="0" applyProtection="0"/>
    <xf numFmtId="0" fontId="100" fillId="49" borderId="0" applyNumberFormat="0" applyBorder="0" applyAlignment="0" applyProtection="0"/>
    <xf numFmtId="0" fontId="100" fillId="54" borderId="0" applyNumberFormat="0" applyBorder="0" applyAlignment="0" applyProtection="0"/>
    <xf numFmtId="0" fontId="106" fillId="56" borderId="16" applyNumberFormat="0" applyAlignment="0" applyProtection="0"/>
    <xf numFmtId="0" fontId="109" fillId="0" borderId="0" applyNumberFormat="0" applyFill="0" applyBorder="0" applyAlignment="0" applyProtection="0"/>
    <xf numFmtId="0" fontId="111" fillId="39" borderId="0" applyNumberFormat="0" applyBorder="0" applyAlignment="0" applyProtection="0"/>
    <xf numFmtId="0" fontId="115" fillId="0" borderId="17" applyNumberFormat="0" applyFill="0" applyAlignment="0" applyProtection="0"/>
    <xf numFmtId="0" fontId="117" fillId="0" borderId="18" applyNumberFormat="0" applyFill="0" applyAlignment="0" applyProtection="0"/>
    <xf numFmtId="0" fontId="119" fillId="0" borderId="19" applyNumberFormat="0" applyFill="0" applyAlignment="0" applyProtection="0"/>
    <xf numFmtId="0" fontId="119" fillId="0" borderId="0" applyNumberFormat="0" applyFill="0" applyBorder="0" applyAlignment="0" applyProtection="0"/>
    <xf numFmtId="0" fontId="123" fillId="0" borderId="20" applyNumberFormat="0" applyFill="0" applyAlignment="0" applyProtection="0"/>
    <xf numFmtId="0" fontId="125" fillId="57" borderId="0" applyNumberFormat="0" applyBorder="0" applyAlignment="0" applyProtection="0"/>
    <xf numFmtId="0" fontId="52" fillId="0" borderId="0" applyNumberFormat="0" applyFill="0" applyBorder="0" applyAlignment="0" applyProtection="0"/>
    <xf numFmtId="0" fontId="134" fillId="0" borderId="0" applyNumberFormat="0" applyFill="0" applyBorder="0" applyAlignment="0" applyProtection="0"/>
    <xf numFmtId="0" fontId="11" fillId="0" borderId="0"/>
    <xf numFmtId="43" fontId="11" fillId="0" borderId="0" applyFont="0" applyFill="0" applyBorder="0" applyAlignment="0" applyProtection="0"/>
    <xf numFmtId="0" fontId="11" fillId="0" borderId="0"/>
    <xf numFmtId="43" fontId="11" fillId="0" borderId="0" applyFont="0" applyFill="0" applyBorder="0" applyAlignment="0" applyProtection="0"/>
    <xf numFmtId="0" fontId="11" fillId="0" borderId="0"/>
    <xf numFmtId="43" fontId="11" fillId="0" borderId="0" applyFont="0" applyFill="0" applyBorder="0" applyAlignment="0" applyProtection="0"/>
    <xf numFmtId="0" fontId="11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97" fillId="0" borderId="0"/>
    <xf numFmtId="0" fontId="11" fillId="0" borderId="0"/>
    <xf numFmtId="43" fontId="11" fillId="0" borderId="0" applyFont="0" applyFill="0" applyBorder="0" applyAlignment="0" applyProtection="0"/>
    <xf numFmtId="0" fontId="11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35" fillId="0" borderId="0" applyNumberFormat="0" applyFill="0" applyBorder="0" applyAlignment="0" applyProtection="0"/>
    <xf numFmtId="0" fontId="5" fillId="0" borderId="0"/>
    <xf numFmtId="0" fontId="5" fillId="0" borderId="0"/>
    <xf numFmtId="0" fontId="97" fillId="0" borderId="0"/>
    <xf numFmtId="0" fontId="11" fillId="0" borderId="0"/>
    <xf numFmtId="0" fontId="134" fillId="0" borderId="0" applyNumberForma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13" fillId="0" borderId="0" applyNumberFormat="0" applyFill="0" applyBorder="0" applyAlignment="0" applyProtection="0"/>
    <xf numFmtId="0" fontId="14" fillId="0" borderId="2" applyNumberFormat="0" applyFill="0" applyAlignment="0" applyProtection="0"/>
    <xf numFmtId="0" fontId="15" fillId="0" borderId="3" applyNumberFormat="0" applyFill="0" applyAlignment="0" applyProtection="0"/>
    <xf numFmtId="0" fontId="16" fillId="0" borderId="4" applyNumberFormat="0" applyFill="0" applyAlignment="0" applyProtection="0"/>
    <xf numFmtId="0" fontId="16" fillId="0" borderId="0" applyNumberFormat="0" applyFill="0" applyBorder="0" applyAlignment="0" applyProtection="0"/>
    <xf numFmtId="0" fontId="17" fillId="2" borderId="0" applyNumberFormat="0" applyBorder="0" applyAlignment="0" applyProtection="0"/>
    <xf numFmtId="0" fontId="19" fillId="4" borderId="0" applyNumberFormat="0" applyBorder="0" applyAlignment="0" applyProtection="0"/>
    <xf numFmtId="0" fontId="20" fillId="5" borderId="5" applyNumberFormat="0" applyAlignment="0" applyProtection="0"/>
    <xf numFmtId="0" fontId="21" fillId="6" borderId="6" applyNumberFormat="0" applyAlignment="0" applyProtection="0"/>
    <xf numFmtId="0" fontId="22" fillId="6" borderId="5" applyNumberFormat="0" applyAlignment="0" applyProtection="0"/>
    <xf numFmtId="0" fontId="23" fillId="0" borderId="7" applyNumberFormat="0" applyFill="0" applyAlignment="0" applyProtection="0"/>
    <xf numFmtId="0" fontId="24" fillId="7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10" applyNumberFormat="0" applyFill="0" applyAlignment="0" applyProtection="0"/>
    <xf numFmtId="0" fontId="27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27" fillId="12" borderId="0" applyNumberFormat="0" applyBorder="0" applyAlignment="0" applyProtection="0"/>
    <xf numFmtId="0" fontId="27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27" fillId="3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8" borderId="9" applyNumberFormat="0" applyFont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18" borderId="0" applyNumberFormat="0" applyBorder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5" fillId="27" borderId="0" applyNumberFormat="0" applyBorder="0" applyAlignment="0" applyProtection="0"/>
    <xf numFmtId="0" fontId="5" fillId="0" borderId="0"/>
    <xf numFmtId="0" fontId="5" fillId="0" borderId="0"/>
    <xf numFmtId="0" fontId="5" fillId="11" borderId="0" applyNumberFormat="0" applyBorder="0" applyAlignment="0" applyProtection="0"/>
    <xf numFmtId="0" fontId="5" fillId="0" borderId="0"/>
    <xf numFmtId="0" fontId="5" fillId="31" borderId="0" applyNumberFormat="0" applyBorder="0" applyAlignment="0" applyProtection="0"/>
    <xf numFmtId="0" fontId="5" fillId="0" borderId="0"/>
    <xf numFmtId="0" fontId="5" fillId="26" borderId="0" applyNumberFormat="0" applyBorder="0" applyAlignment="0" applyProtection="0"/>
    <xf numFmtId="0" fontId="5" fillId="22" borderId="0" applyNumberFormat="0" applyBorder="0" applyAlignment="0" applyProtection="0"/>
    <xf numFmtId="0" fontId="5" fillId="19" borderId="0" applyNumberFormat="0" applyBorder="0" applyAlignment="0" applyProtection="0"/>
    <xf numFmtId="0" fontId="5" fillId="15" borderId="0" applyNumberFormat="0" applyBorder="0" applyAlignment="0" applyProtection="0"/>
    <xf numFmtId="0" fontId="5" fillId="14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30" borderId="0" applyNumberFormat="0" applyBorder="0" applyAlignment="0" applyProtection="0"/>
    <xf numFmtId="0" fontId="5" fillId="10" borderId="0" applyNumberFormat="0" applyBorder="0" applyAlignment="0" applyProtection="0"/>
    <xf numFmtId="0" fontId="5" fillId="0" borderId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0" fontId="5" fillId="23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121" fillId="42" borderId="15" applyNumberFormat="0" applyAlignment="0" applyProtection="0"/>
    <xf numFmtId="0" fontId="104" fillId="55" borderId="15" applyNumberFormat="0" applyAlignment="0" applyProtection="0"/>
    <xf numFmtId="0" fontId="5" fillId="0" borderId="0"/>
    <xf numFmtId="0" fontId="5" fillId="0" borderId="0"/>
    <xf numFmtId="0" fontId="5" fillId="0" borderId="0"/>
    <xf numFmtId="0" fontId="10" fillId="58" borderId="21" applyNumberFormat="0" applyFont="0" applyAlignment="0" applyProtection="0"/>
    <xf numFmtId="0" fontId="127" fillId="55" borderId="22" applyNumberFormat="0" applyAlignment="0" applyProtection="0"/>
    <xf numFmtId="0" fontId="132" fillId="0" borderId="23" applyNumberFormat="0" applyFill="0" applyAlignment="0" applyProtection="0"/>
    <xf numFmtId="0" fontId="104" fillId="55" borderId="15" applyNumberFormat="0" applyAlignment="0" applyProtection="0"/>
    <xf numFmtId="0" fontId="121" fillId="42" borderId="15" applyNumberFormat="0" applyAlignment="0" applyProtection="0"/>
    <xf numFmtId="0" fontId="10" fillId="58" borderId="21" applyNumberFormat="0" applyFont="0" applyAlignment="0" applyProtection="0"/>
    <xf numFmtId="0" fontId="127" fillId="55" borderId="22" applyNumberFormat="0" applyAlignment="0" applyProtection="0"/>
    <xf numFmtId="0" fontId="132" fillId="0" borderId="23" applyNumberFormat="0" applyFill="0" applyAlignment="0" applyProtection="0"/>
    <xf numFmtId="0" fontId="104" fillId="55" borderId="15" applyNumberFormat="0" applyAlignment="0" applyProtection="0"/>
    <xf numFmtId="0" fontId="121" fillId="42" borderId="15" applyNumberFormat="0" applyAlignment="0" applyProtection="0"/>
    <xf numFmtId="0" fontId="10" fillId="58" borderId="21" applyNumberFormat="0" applyFont="0" applyAlignment="0" applyProtection="0"/>
    <xf numFmtId="0" fontId="127" fillId="55" borderId="22" applyNumberFormat="0" applyAlignment="0" applyProtection="0"/>
    <xf numFmtId="0" fontId="132" fillId="0" borderId="23" applyNumberFormat="0" applyFill="0" applyAlignment="0" applyProtection="0"/>
    <xf numFmtId="0" fontId="104" fillId="55" borderId="15" applyNumberFormat="0" applyAlignment="0" applyProtection="0"/>
    <xf numFmtId="0" fontId="121" fillId="42" borderId="15" applyNumberFormat="0" applyAlignment="0" applyProtection="0"/>
    <xf numFmtId="0" fontId="10" fillId="58" borderId="21" applyNumberFormat="0" applyFont="0" applyAlignment="0" applyProtection="0"/>
    <xf numFmtId="0" fontId="127" fillId="55" borderId="22" applyNumberFormat="0" applyAlignment="0" applyProtection="0"/>
    <xf numFmtId="0" fontId="132" fillId="0" borderId="23" applyNumberFormat="0" applyFill="0" applyAlignment="0" applyProtection="0"/>
    <xf numFmtId="0" fontId="104" fillId="55" borderId="15" applyNumberFormat="0" applyAlignment="0" applyProtection="0"/>
    <xf numFmtId="0" fontId="121" fillId="42" borderId="15" applyNumberFormat="0" applyAlignment="0" applyProtection="0"/>
    <xf numFmtId="0" fontId="10" fillId="58" borderId="21" applyNumberFormat="0" applyFont="0" applyAlignment="0" applyProtection="0"/>
    <xf numFmtId="0" fontId="127" fillId="55" borderId="22" applyNumberFormat="0" applyAlignment="0" applyProtection="0"/>
    <xf numFmtId="0" fontId="132" fillId="0" borderId="23" applyNumberFormat="0" applyFill="0" applyAlignment="0" applyProtection="0"/>
    <xf numFmtId="0" fontId="104" fillId="55" borderId="15" applyNumberFormat="0" applyAlignment="0" applyProtection="0"/>
    <xf numFmtId="0" fontId="121" fillId="42" borderId="15" applyNumberFormat="0" applyAlignment="0" applyProtection="0"/>
    <xf numFmtId="0" fontId="10" fillId="58" borderId="21" applyNumberFormat="0" applyFont="0" applyAlignment="0" applyProtection="0"/>
    <xf numFmtId="0" fontId="127" fillId="55" borderId="22" applyNumberFormat="0" applyAlignment="0" applyProtection="0"/>
    <xf numFmtId="0" fontId="132" fillId="0" borderId="23" applyNumberFormat="0" applyFill="0" applyAlignment="0" applyProtection="0"/>
    <xf numFmtId="0" fontId="104" fillId="55" borderId="15" applyNumberFormat="0" applyAlignment="0" applyProtection="0"/>
    <xf numFmtId="0" fontId="121" fillId="42" borderId="15" applyNumberFormat="0" applyAlignment="0" applyProtection="0"/>
    <xf numFmtId="0" fontId="10" fillId="58" borderId="21" applyNumberFormat="0" applyFont="0" applyAlignment="0" applyProtection="0"/>
    <xf numFmtId="0" fontId="127" fillId="55" borderId="22" applyNumberFormat="0" applyAlignment="0" applyProtection="0"/>
    <xf numFmtId="0" fontId="132" fillId="0" borderId="23" applyNumberFormat="0" applyFill="0" applyAlignment="0" applyProtection="0"/>
    <xf numFmtId="0" fontId="104" fillId="55" borderId="15" applyNumberFormat="0" applyAlignment="0" applyProtection="0"/>
    <xf numFmtId="0" fontId="121" fillId="42" borderId="15" applyNumberFormat="0" applyAlignment="0" applyProtection="0"/>
    <xf numFmtId="0" fontId="10" fillId="58" borderId="21" applyNumberFormat="0" applyFont="0" applyAlignment="0" applyProtection="0"/>
    <xf numFmtId="0" fontId="127" fillId="55" borderId="22" applyNumberFormat="0" applyAlignment="0" applyProtection="0"/>
    <xf numFmtId="0" fontId="132" fillId="0" borderId="23" applyNumberFormat="0" applyFill="0" applyAlignment="0" applyProtection="0"/>
    <xf numFmtId="0" fontId="104" fillId="55" borderId="15" applyNumberFormat="0" applyAlignment="0" applyProtection="0"/>
    <xf numFmtId="0" fontId="121" fillId="42" borderId="15" applyNumberFormat="0" applyAlignment="0" applyProtection="0"/>
    <xf numFmtId="0" fontId="10" fillId="58" borderId="21" applyNumberFormat="0" applyFont="0" applyAlignment="0" applyProtection="0"/>
    <xf numFmtId="0" fontId="127" fillId="55" borderId="22" applyNumberFormat="0" applyAlignment="0" applyProtection="0"/>
    <xf numFmtId="0" fontId="132" fillId="0" borderId="23" applyNumberFormat="0" applyFill="0" applyAlignment="0" applyProtection="0"/>
    <xf numFmtId="0" fontId="99" fillId="58" borderId="21" applyNumberFormat="0" applyFont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1" fillId="58" borderId="21" applyNumberFormat="0" applyFont="0" applyAlignment="0" applyProtection="0"/>
    <xf numFmtId="0" fontId="128" fillId="55" borderId="22" applyNumberFormat="0" applyAlignment="0" applyProtection="0"/>
    <xf numFmtId="0" fontId="133" fillId="0" borderId="23" applyNumberFormat="0" applyFill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1" fillId="58" borderId="21" applyNumberFormat="0" applyFont="0" applyAlignment="0" applyProtection="0"/>
    <xf numFmtId="0" fontId="128" fillId="55" borderId="22" applyNumberFormat="0" applyAlignment="0" applyProtection="0"/>
    <xf numFmtId="0" fontId="133" fillId="0" borderId="23" applyNumberFormat="0" applyFill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1" fillId="58" borderId="21" applyNumberFormat="0" applyFont="0" applyAlignment="0" applyProtection="0"/>
    <xf numFmtId="0" fontId="128" fillId="55" borderId="22" applyNumberFormat="0" applyAlignment="0" applyProtection="0"/>
    <xf numFmtId="0" fontId="133" fillId="0" borderId="23" applyNumberFormat="0" applyFill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1" fillId="58" borderId="21" applyNumberFormat="0" applyFont="0" applyAlignment="0" applyProtection="0"/>
    <xf numFmtId="0" fontId="128" fillId="55" borderId="22" applyNumberFormat="0" applyAlignment="0" applyProtection="0"/>
    <xf numFmtId="0" fontId="133" fillId="0" borderId="23" applyNumberFormat="0" applyFill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1" fillId="58" borderId="21" applyNumberFormat="0" applyFont="0" applyAlignment="0" applyProtection="0"/>
    <xf numFmtId="0" fontId="128" fillId="55" borderId="22" applyNumberFormat="0" applyAlignment="0" applyProtection="0"/>
    <xf numFmtId="0" fontId="133" fillId="0" borderId="23" applyNumberFormat="0" applyFill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1" fillId="58" borderId="21" applyNumberFormat="0" applyFont="0" applyAlignment="0" applyProtection="0"/>
    <xf numFmtId="0" fontId="128" fillId="55" borderId="22" applyNumberFormat="0" applyAlignment="0" applyProtection="0"/>
    <xf numFmtId="0" fontId="133" fillId="0" borderId="23" applyNumberFormat="0" applyFill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1" fillId="58" borderId="21" applyNumberFormat="0" applyFont="0" applyAlignment="0" applyProtection="0"/>
    <xf numFmtId="0" fontId="128" fillId="55" borderId="22" applyNumberFormat="0" applyAlignment="0" applyProtection="0"/>
    <xf numFmtId="0" fontId="133" fillId="0" borderId="23" applyNumberFormat="0" applyFill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1" fillId="58" borderId="21" applyNumberFormat="0" applyFont="0" applyAlignment="0" applyProtection="0"/>
    <xf numFmtId="0" fontId="128" fillId="55" borderId="22" applyNumberFormat="0" applyAlignment="0" applyProtection="0"/>
    <xf numFmtId="0" fontId="133" fillId="0" borderId="23" applyNumberFormat="0" applyFill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1" fillId="58" borderId="21" applyNumberFormat="0" applyFont="0" applyAlignment="0" applyProtection="0"/>
    <xf numFmtId="0" fontId="128" fillId="55" borderId="22" applyNumberFormat="0" applyAlignment="0" applyProtection="0"/>
    <xf numFmtId="0" fontId="133" fillId="0" borderId="23" applyNumberFormat="0" applyFill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11" fillId="0" borderId="0"/>
    <xf numFmtId="0" fontId="101" fillId="52" borderId="0" applyNumberFormat="0" applyBorder="0" applyAlignment="0" applyProtection="0"/>
    <xf numFmtId="0" fontId="101" fillId="47" borderId="0" applyNumberFormat="0" applyBorder="0" applyAlignment="0" applyProtection="0"/>
    <xf numFmtId="0" fontId="101" fillId="53" borderId="0" applyNumberFormat="0" applyBorder="0" applyAlignment="0" applyProtection="0"/>
    <xf numFmtId="0" fontId="99" fillId="37" borderId="0" applyNumberFormat="0" applyBorder="0" applyAlignment="0" applyProtection="0"/>
    <xf numFmtId="0" fontId="99" fillId="38" borderId="0" applyNumberFormat="0" applyBorder="0" applyAlignment="0" applyProtection="0"/>
    <xf numFmtId="0" fontId="99" fillId="39" borderId="0" applyNumberFormat="0" applyBorder="0" applyAlignment="0" applyProtection="0"/>
    <xf numFmtId="0" fontId="99" fillId="40" borderId="0" applyNumberFormat="0" applyBorder="0" applyAlignment="0" applyProtection="0"/>
    <xf numFmtId="0" fontId="99" fillId="41" borderId="0" applyNumberFormat="0" applyBorder="0" applyAlignment="0" applyProtection="0"/>
    <xf numFmtId="0" fontId="99" fillId="42" borderId="0" applyNumberFormat="0" applyBorder="0" applyAlignment="0" applyProtection="0"/>
    <xf numFmtId="0" fontId="99" fillId="43" borderId="0" applyNumberFormat="0" applyBorder="0" applyAlignment="0" applyProtection="0"/>
    <xf numFmtId="0" fontId="99" fillId="44" borderId="0" applyNumberFormat="0" applyBorder="0" applyAlignment="0" applyProtection="0"/>
    <xf numFmtId="0" fontId="99" fillId="45" borderId="0" applyNumberFormat="0" applyBorder="0" applyAlignment="0" applyProtection="0"/>
    <xf numFmtId="0" fontId="99" fillId="40" borderId="0" applyNumberFormat="0" applyBorder="0" applyAlignment="0" applyProtection="0"/>
    <xf numFmtId="0" fontId="99" fillId="43" borderId="0" applyNumberFormat="0" applyBorder="0" applyAlignment="0" applyProtection="0"/>
    <xf numFmtId="0" fontId="99" fillId="46" borderId="0" applyNumberFormat="0" applyBorder="0" applyAlignment="0" applyProtection="0"/>
    <xf numFmtId="0" fontId="101" fillId="47" borderId="0" applyNumberFormat="0" applyBorder="0" applyAlignment="0" applyProtection="0"/>
    <xf numFmtId="0" fontId="101" fillId="44" borderId="0" applyNumberFormat="0" applyBorder="0" applyAlignment="0" applyProtection="0"/>
    <xf numFmtId="0" fontId="101" fillId="45" borderId="0" applyNumberFormat="0" applyBorder="0" applyAlignment="0" applyProtection="0"/>
    <xf numFmtId="0" fontId="101" fillId="48" borderId="0" applyNumberFormat="0" applyBorder="0" applyAlignment="0" applyProtection="0"/>
    <xf numFmtId="0" fontId="101" fillId="49" borderId="0" applyNumberFormat="0" applyBorder="0" applyAlignment="0" applyProtection="0"/>
    <xf numFmtId="0" fontId="101" fillId="50" borderId="0" applyNumberFormat="0" applyBorder="0" applyAlignment="0" applyProtection="0"/>
    <xf numFmtId="0" fontId="101" fillId="51" borderId="0" applyNumberFormat="0" applyBorder="0" applyAlignment="0" applyProtection="0"/>
    <xf numFmtId="0" fontId="101" fillId="52" borderId="0" applyNumberFormat="0" applyBorder="0" applyAlignment="0" applyProtection="0"/>
    <xf numFmtId="0" fontId="101" fillId="53" borderId="0" applyNumberFormat="0" applyBorder="0" applyAlignment="0" applyProtection="0"/>
    <xf numFmtId="0" fontId="101" fillId="48" borderId="0" applyNumberFormat="0" applyBorder="0" applyAlignment="0" applyProtection="0"/>
    <xf numFmtId="0" fontId="101" fillId="49" borderId="0" applyNumberFormat="0" applyBorder="0" applyAlignment="0" applyProtection="0"/>
    <xf numFmtId="0" fontId="101" fillId="54" borderId="0" applyNumberFormat="0" applyBorder="0" applyAlignment="0" applyProtection="0"/>
    <xf numFmtId="0" fontId="103" fillId="38" borderId="0" applyNumberFormat="0" applyBorder="0" applyAlignment="0" applyProtection="0"/>
    <xf numFmtId="0" fontId="105" fillId="55" borderId="15" applyNumberFormat="0" applyAlignment="0" applyProtection="0"/>
    <xf numFmtId="0" fontId="107" fillId="56" borderId="16" applyNumberFormat="0" applyAlignment="0" applyProtection="0"/>
    <xf numFmtId="0" fontId="135" fillId="0" borderId="0" applyNumberFormat="0" applyFill="0" applyBorder="0" applyAlignment="0" applyProtection="0"/>
    <xf numFmtId="0" fontId="99" fillId="41" borderId="0" applyNumberFormat="0" applyBorder="0" applyAlignment="0" applyProtection="0"/>
    <xf numFmtId="0" fontId="110" fillId="0" borderId="0" applyNumberFormat="0" applyFill="0" applyBorder="0" applyAlignment="0" applyProtection="0"/>
    <xf numFmtId="0" fontId="112" fillId="39" borderId="0" applyNumberFormat="0" applyBorder="0" applyAlignment="0" applyProtection="0"/>
    <xf numFmtId="0" fontId="116" fillId="0" borderId="17" applyNumberFormat="0" applyFill="0" applyAlignment="0" applyProtection="0"/>
    <xf numFmtId="0" fontId="118" fillId="0" borderId="18" applyNumberFormat="0" applyFill="0" applyAlignment="0" applyProtection="0"/>
    <xf numFmtId="0" fontId="120" fillId="0" borderId="19" applyNumberFormat="0" applyFill="0" applyAlignment="0" applyProtection="0"/>
    <xf numFmtId="0" fontId="120" fillId="0" borderId="0" applyNumberFormat="0" applyFill="0" applyBorder="0" applyAlignment="0" applyProtection="0"/>
    <xf numFmtId="0" fontId="122" fillId="42" borderId="15" applyNumberFormat="0" applyAlignment="0" applyProtection="0"/>
    <xf numFmtId="0" fontId="124" fillId="0" borderId="20" applyNumberFormat="0" applyFill="0" applyAlignment="0" applyProtection="0"/>
    <xf numFmtId="0" fontId="126" fillId="57" borderId="0" applyNumberFormat="0" applyBorder="0" applyAlignment="0" applyProtection="0"/>
    <xf numFmtId="0" fontId="99" fillId="40" borderId="0" applyNumberFormat="0" applyBorder="0" applyAlignment="0" applyProtection="0"/>
    <xf numFmtId="0" fontId="11" fillId="58" borderId="21" applyNumberFormat="0" applyFont="0" applyAlignment="0" applyProtection="0"/>
    <xf numFmtId="0" fontId="128" fillId="55" borderId="22" applyNumberFormat="0" applyAlignment="0" applyProtection="0"/>
    <xf numFmtId="0" fontId="99" fillId="46" borderId="0" applyNumberFormat="0" applyBorder="0" applyAlignment="0" applyProtection="0"/>
    <xf numFmtId="0" fontId="135" fillId="0" borderId="0" applyNumberFormat="0" applyFill="0" applyBorder="0" applyAlignment="0" applyProtection="0"/>
    <xf numFmtId="0" fontId="133" fillId="0" borderId="23" applyNumberFormat="0" applyFill="0" applyAlignment="0" applyProtection="0"/>
    <xf numFmtId="0" fontId="135" fillId="0" borderId="0" applyNumberFormat="0" applyFill="0" applyBorder="0" applyAlignment="0" applyProtection="0"/>
    <xf numFmtId="0" fontId="116" fillId="0" borderId="17" applyNumberFormat="0" applyFill="0" applyAlignment="0" applyProtection="0"/>
    <xf numFmtId="0" fontId="105" fillId="55" borderId="15" applyNumberFormat="0" applyAlignment="0" applyProtection="0"/>
    <xf numFmtId="0" fontId="101" fillId="50" borderId="0" applyNumberFormat="0" applyBorder="0" applyAlignment="0" applyProtection="0"/>
    <xf numFmtId="0" fontId="122" fillId="42" borderId="15" applyNumberFormat="0" applyAlignment="0" applyProtection="0"/>
    <xf numFmtId="0" fontId="101" fillId="50" borderId="0" applyNumberFormat="0" applyBorder="0" applyAlignment="0" applyProtection="0"/>
    <xf numFmtId="0" fontId="11" fillId="58" borderId="21" applyNumberFormat="0" applyFont="0" applyAlignment="0" applyProtection="0"/>
    <xf numFmtId="0" fontId="128" fillId="55" borderId="22" applyNumberFormat="0" applyAlignment="0" applyProtection="0"/>
    <xf numFmtId="0" fontId="11" fillId="0" borderId="0"/>
    <xf numFmtId="0" fontId="128" fillId="55" borderId="22" applyNumberFormat="0" applyAlignment="0" applyProtection="0"/>
    <xf numFmtId="0" fontId="133" fillId="0" borderId="23" applyNumberFormat="0" applyFill="0" applyAlignment="0" applyProtection="0"/>
    <xf numFmtId="0" fontId="135" fillId="0" borderId="0" applyNumberFormat="0" applyFill="0" applyBorder="0" applyAlignment="0" applyProtection="0"/>
    <xf numFmtId="0" fontId="105" fillId="55" borderId="15" applyNumberFormat="0" applyAlignment="0" applyProtection="0"/>
    <xf numFmtId="0" fontId="101" fillId="48" borderId="0" applyNumberFormat="0" applyBorder="0" applyAlignment="0" applyProtection="0"/>
    <xf numFmtId="0" fontId="122" fillId="42" borderId="15" applyNumberFormat="0" applyAlignment="0" applyProtection="0"/>
    <xf numFmtId="0" fontId="128" fillId="55" borderId="22" applyNumberFormat="0" applyAlignment="0" applyProtection="0"/>
    <xf numFmtId="0" fontId="11" fillId="58" borderId="21" applyNumberFormat="0" applyFont="0" applyAlignment="0" applyProtection="0"/>
    <xf numFmtId="0" fontId="128" fillId="55" borderId="22" applyNumberFormat="0" applyAlignment="0" applyProtection="0"/>
    <xf numFmtId="0" fontId="101" fillId="49" borderId="0" applyNumberFormat="0" applyBorder="0" applyAlignment="0" applyProtection="0"/>
    <xf numFmtId="0" fontId="11" fillId="58" borderId="21" applyNumberFormat="0" applyFont="0" applyAlignment="0" applyProtection="0"/>
    <xf numFmtId="0" fontId="133" fillId="0" borderId="23" applyNumberFormat="0" applyFill="0" applyAlignment="0" applyProtection="0"/>
    <xf numFmtId="0" fontId="135" fillId="0" borderId="0" applyNumberFormat="0" applyFill="0" applyBorder="0" applyAlignment="0" applyProtection="0"/>
    <xf numFmtId="0" fontId="105" fillId="55" borderId="15" applyNumberFormat="0" applyAlignment="0" applyProtection="0"/>
    <xf numFmtId="0" fontId="101" fillId="44" borderId="0" applyNumberFormat="0" applyBorder="0" applyAlignment="0" applyProtection="0"/>
    <xf numFmtId="0" fontId="122" fillId="42" borderId="15" applyNumberFormat="0" applyAlignment="0" applyProtection="0"/>
    <xf numFmtId="0" fontId="99" fillId="37" borderId="0" applyNumberFormat="0" applyBorder="0" applyAlignment="0" applyProtection="0"/>
    <xf numFmtId="0" fontId="11" fillId="58" borderId="21" applyNumberFormat="0" applyFont="0" applyAlignment="0" applyProtection="0"/>
    <xf numFmtId="0" fontId="128" fillId="55" borderId="22" applyNumberFormat="0" applyAlignment="0" applyProtection="0"/>
    <xf numFmtId="0" fontId="11" fillId="0" borderId="0"/>
    <xf numFmtId="0" fontId="99" fillId="39" borderId="0" applyNumberFormat="0" applyBorder="0" applyAlignment="0" applyProtection="0"/>
    <xf numFmtId="0" fontId="133" fillId="0" borderId="23" applyNumberFormat="0" applyFill="0" applyAlignment="0" applyProtection="0"/>
    <xf numFmtId="0" fontId="135" fillId="0" borderId="0" applyNumberFormat="0" applyFill="0" applyBorder="0" applyAlignment="0" applyProtection="0"/>
    <xf numFmtId="0" fontId="105" fillId="55" borderId="15" applyNumberFormat="0" applyAlignment="0" applyProtection="0"/>
    <xf numFmtId="0" fontId="99" fillId="46" borderId="0" applyNumberFormat="0" applyBorder="0" applyAlignment="0" applyProtection="0"/>
    <xf numFmtId="0" fontId="122" fillId="42" borderId="15" applyNumberFormat="0" applyAlignment="0" applyProtection="0"/>
    <xf numFmtId="0" fontId="101" fillId="54" borderId="0" applyNumberFormat="0" applyBorder="0" applyAlignment="0" applyProtection="0"/>
    <xf numFmtId="0" fontId="11" fillId="58" borderId="21" applyNumberFormat="0" applyFont="0" applyAlignment="0" applyProtection="0"/>
    <xf numFmtId="0" fontId="128" fillId="55" borderId="22" applyNumberFormat="0" applyAlignment="0" applyProtection="0"/>
    <xf numFmtId="0" fontId="11" fillId="0" borderId="0"/>
    <xf numFmtId="0" fontId="126" fillId="57" borderId="0" applyNumberFormat="0" applyBorder="0" applyAlignment="0" applyProtection="0"/>
    <xf numFmtId="0" fontId="133" fillId="0" borderId="23" applyNumberFormat="0" applyFill="0" applyAlignment="0" applyProtection="0"/>
    <xf numFmtId="0" fontId="135" fillId="0" borderId="0" applyNumberFormat="0" applyFill="0" applyBorder="0" applyAlignment="0" applyProtection="0"/>
    <xf numFmtId="0" fontId="105" fillId="55" borderId="15" applyNumberFormat="0" applyAlignment="0" applyProtection="0"/>
    <xf numFmtId="43" fontId="11" fillId="0" borderId="0" applyFont="0" applyFill="0" applyBorder="0" applyAlignment="0" applyProtection="0"/>
    <xf numFmtId="0" fontId="122" fillId="42" borderId="15" applyNumberFormat="0" applyAlignment="0" applyProtection="0"/>
    <xf numFmtId="0" fontId="11" fillId="0" borderId="0"/>
    <xf numFmtId="0" fontId="11" fillId="58" borderId="21" applyNumberFormat="0" applyFont="0" applyAlignment="0" applyProtection="0"/>
    <xf numFmtId="0" fontId="128" fillId="55" borderId="22" applyNumberFormat="0" applyAlignment="0" applyProtection="0"/>
    <xf numFmtId="0" fontId="101" fillId="48" borderId="0" applyNumberFormat="0" applyBorder="0" applyAlignment="0" applyProtection="0"/>
    <xf numFmtId="0" fontId="124" fillId="0" borderId="20" applyNumberFormat="0" applyFill="0" applyAlignment="0" applyProtection="0"/>
    <xf numFmtId="0" fontId="133" fillId="0" borderId="23" applyNumberFormat="0" applyFill="0" applyAlignment="0" applyProtection="0"/>
    <xf numFmtId="0" fontId="135" fillId="0" borderId="0" applyNumberFormat="0" applyFill="0" applyBorder="0" applyAlignment="0" applyProtection="0"/>
    <xf numFmtId="0" fontId="105" fillId="55" borderId="15" applyNumberFormat="0" applyAlignment="0" applyProtection="0"/>
    <xf numFmtId="43" fontId="11" fillId="0" borderId="0" applyFont="0" applyFill="0" applyBorder="0" applyAlignment="0" applyProtection="0"/>
    <xf numFmtId="0" fontId="122" fillId="42" borderId="15" applyNumberFormat="0" applyAlignment="0" applyProtection="0"/>
    <xf numFmtId="0" fontId="11" fillId="0" borderId="0"/>
    <xf numFmtId="0" fontId="11" fillId="58" borderId="21" applyNumberFormat="0" applyFont="0" applyAlignment="0" applyProtection="0"/>
    <xf numFmtId="0" fontId="128" fillId="55" borderId="22" applyNumberFormat="0" applyAlignment="0" applyProtection="0"/>
    <xf numFmtId="0" fontId="122" fillId="42" borderId="15" applyNumberFormat="0" applyAlignment="0" applyProtection="0"/>
    <xf numFmtId="0" fontId="133" fillId="0" borderId="23" applyNumberFormat="0" applyFill="0" applyAlignment="0" applyProtection="0"/>
    <xf numFmtId="0" fontId="135" fillId="0" borderId="0" applyNumberFormat="0" applyFill="0" applyBorder="0" applyAlignment="0" applyProtection="0"/>
    <xf numFmtId="0" fontId="11" fillId="0" borderId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1" fillId="58" borderId="21" applyNumberFormat="0" applyFont="0" applyAlignment="0" applyProtection="0"/>
    <xf numFmtId="0" fontId="128" fillId="55" borderId="22" applyNumberFormat="0" applyAlignment="0" applyProtection="0"/>
    <xf numFmtId="0" fontId="120" fillId="0" borderId="0" applyNumberFormat="0" applyFill="0" applyBorder="0" applyAlignment="0" applyProtection="0"/>
    <xf numFmtId="0" fontId="133" fillId="0" borderId="23" applyNumberFormat="0" applyFill="0" applyAlignment="0" applyProtection="0"/>
    <xf numFmtId="0" fontId="135" fillId="0" borderId="0" applyNumberFormat="0" applyFill="0" applyBorder="0" applyAlignment="0" applyProtection="0"/>
    <xf numFmtId="0" fontId="11" fillId="0" borderId="0"/>
    <xf numFmtId="0" fontId="105" fillId="55" borderId="15" applyNumberFormat="0" applyAlignment="0" applyProtection="0"/>
    <xf numFmtId="0" fontId="11" fillId="0" borderId="0"/>
    <xf numFmtId="0" fontId="122" fillId="42" borderId="15" applyNumberFormat="0" applyAlignment="0" applyProtection="0"/>
    <xf numFmtId="0" fontId="11" fillId="58" borderId="21" applyNumberFormat="0" applyFont="0" applyAlignment="0" applyProtection="0"/>
    <xf numFmtId="0" fontId="128" fillId="55" borderId="22" applyNumberFormat="0" applyAlignment="0" applyProtection="0"/>
    <xf numFmtId="0" fontId="99" fillId="43" borderId="0" applyNumberFormat="0" applyBorder="0" applyAlignment="0" applyProtection="0"/>
    <xf numFmtId="0" fontId="133" fillId="0" borderId="23" applyNumberFormat="0" applyFill="0" applyAlignment="0" applyProtection="0"/>
    <xf numFmtId="0" fontId="135" fillId="0" borderId="0" applyNumberFormat="0" applyFill="0" applyBorder="0" applyAlignment="0" applyProtection="0"/>
    <xf numFmtId="0" fontId="103" fillId="38" borderId="0" applyNumberFormat="0" applyBorder="0" applyAlignment="0" applyProtection="0"/>
    <xf numFmtId="0" fontId="137" fillId="12" borderId="0" applyNumberFormat="0" applyBorder="0" applyAlignment="0" applyProtection="0"/>
    <xf numFmtId="0" fontId="11" fillId="0" borderId="0"/>
    <xf numFmtId="0" fontId="107" fillId="56" borderId="16" applyNumberFormat="0" applyAlignment="0" applyProtection="0"/>
    <xf numFmtId="0" fontId="100" fillId="51" borderId="0" applyNumberFormat="0" applyBorder="0" applyAlignment="0" applyProtection="0"/>
    <xf numFmtId="0" fontId="101" fillId="50" borderId="0" applyNumberFormat="0" applyBorder="0" applyAlignment="0" applyProtection="0"/>
    <xf numFmtId="0" fontId="124" fillId="0" borderId="20" applyNumberFormat="0" applyFill="0" applyAlignment="0" applyProtection="0"/>
    <xf numFmtId="0" fontId="116" fillId="0" borderId="17" applyNumberFormat="0" applyFill="0" applyAlignment="0" applyProtection="0"/>
    <xf numFmtId="0" fontId="99" fillId="42" borderId="0" applyNumberFormat="0" applyBorder="0" applyAlignment="0" applyProtection="0"/>
    <xf numFmtId="0" fontId="98" fillId="41" borderId="0" applyNumberFormat="0" applyBorder="0" applyAlignment="0" applyProtection="0"/>
    <xf numFmtId="0" fontId="101" fillId="49" borderId="0" applyNumberFormat="0" applyBorder="0" applyAlignment="0" applyProtection="0"/>
    <xf numFmtId="0" fontId="105" fillId="55" borderId="15" applyNumberFormat="0" applyAlignment="0" applyProtection="0"/>
    <xf numFmtId="0" fontId="99" fillId="44" borderId="0" applyNumberFormat="0" applyBorder="0" applyAlignment="0" applyProtection="0"/>
    <xf numFmtId="0" fontId="135" fillId="0" borderId="0" applyNumberFormat="0" applyFill="0" applyBorder="0" applyAlignment="0" applyProtection="0"/>
    <xf numFmtId="0" fontId="101" fillId="44" borderId="0" applyNumberFormat="0" applyBorder="0" applyAlignment="0" applyProtection="0"/>
    <xf numFmtId="0" fontId="120" fillId="0" borderId="0" applyNumberFormat="0" applyFill="0" applyBorder="0" applyAlignment="0" applyProtection="0"/>
    <xf numFmtId="0" fontId="101" fillId="48" borderId="0" applyNumberFormat="0" applyBorder="0" applyAlignment="0" applyProtection="0"/>
    <xf numFmtId="0" fontId="99" fillId="40" borderId="0" applyNumberFormat="0" applyBorder="0" applyAlignment="0" applyProtection="0"/>
    <xf numFmtId="0" fontId="120" fillId="0" borderId="0" applyNumberFormat="0" applyFill="0" applyBorder="0" applyAlignment="0" applyProtection="0"/>
    <xf numFmtId="0" fontId="101" fillId="52" borderId="0" applyNumberFormat="0" applyBorder="0" applyAlignment="0" applyProtection="0"/>
    <xf numFmtId="0" fontId="99" fillId="42" borderId="0" applyNumberFormat="0" applyBorder="0" applyAlignment="0" applyProtection="0"/>
    <xf numFmtId="0" fontId="122" fillId="42" borderId="15" applyNumberFormat="0" applyAlignment="0" applyProtection="0"/>
    <xf numFmtId="0" fontId="101" fillId="48" borderId="0" applyNumberFormat="0" applyBorder="0" applyAlignment="0" applyProtection="0"/>
    <xf numFmtId="0" fontId="101" fillId="45" borderId="0" applyNumberFormat="0" applyBorder="0" applyAlignment="0" applyProtection="0"/>
    <xf numFmtId="0" fontId="101" fillId="44" borderId="0" applyNumberFormat="0" applyBorder="0" applyAlignment="0" applyProtection="0"/>
    <xf numFmtId="0" fontId="11" fillId="58" borderId="21" applyNumberFormat="0" applyFont="0" applyAlignment="0" applyProtection="0"/>
    <xf numFmtId="0" fontId="99" fillId="40" borderId="0" applyNumberFormat="0" applyBorder="0" applyAlignment="0" applyProtection="0"/>
    <xf numFmtId="0" fontId="99" fillId="40" borderId="0" applyNumberFormat="0" applyBorder="0" applyAlignment="0" applyProtection="0"/>
    <xf numFmtId="0" fontId="11" fillId="58" borderId="21" applyNumberFormat="0" applyFont="0" applyAlignment="0" applyProtection="0"/>
    <xf numFmtId="0" fontId="111" fillId="39" borderId="0" applyNumberFormat="0" applyBorder="0" applyAlignment="0" applyProtection="0"/>
    <xf numFmtId="0" fontId="112" fillId="39" borderId="0" applyNumberFormat="0" applyBorder="0" applyAlignment="0" applyProtection="0"/>
    <xf numFmtId="0" fontId="99" fillId="39" borderId="0" applyNumberFormat="0" applyBorder="0" applyAlignment="0" applyProtection="0"/>
    <xf numFmtId="0" fontId="116" fillId="0" borderId="17" applyNumberFormat="0" applyFill="0" applyAlignment="0" applyProtection="0"/>
    <xf numFmtId="0" fontId="99" fillId="43" borderId="0" applyNumberFormat="0" applyBorder="0" applyAlignment="0" applyProtection="0"/>
    <xf numFmtId="0" fontId="133" fillId="0" borderId="23" applyNumberFormat="0" applyFill="0" applyAlignment="0" applyProtection="0"/>
    <xf numFmtId="43" fontId="11" fillId="0" borderId="0" applyFont="0" applyFill="0" applyBorder="0" applyAlignment="0" applyProtection="0"/>
    <xf numFmtId="0" fontId="99" fillId="43" borderId="0" applyNumberFormat="0" applyBorder="0" applyAlignment="0" applyProtection="0"/>
    <xf numFmtId="0" fontId="101" fillId="52" borderId="0" applyNumberFormat="0" applyBorder="0" applyAlignment="0" applyProtection="0"/>
    <xf numFmtId="0" fontId="98" fillId="39" borderId="0" applyNumberFormat="0" applyBorder="0" applyAlignment="0" applyProtection="0"/>
    <xf numFmtId="0" fontId="124" fillId="0" borderId="20" applyNumberFormat="0" applyFill="0" applyAlignment="0" applyProtection="0"/>
    <xf numFmtId="0" fontId="101" fillId="47" borderId="0" applyNumberFormat="0" applyBorder="0" applyAlignment="0" applyProtection="0"/>
    <xf numFmtId="0" fontId="33" fillId="26" borderId="0" applyNumberFormat="0" applyBorder="0" applyAlignment="0" applyProtection="0"/>
    <xf numFmtId="0" fontId="99" fillId="45" borderId="0" applyNumberFormat="0" applyBorder="0" applyAlignment="0" applyProtection="0"/>
    <xf numFmtId="0" fontId="98" fillId="37" borderId="0" applyNumberFormat="0" applyBorder="0" applyAlignment="0" applyProtection="0"/>
    <xf numFmtId="0" fontId="120" fillId="0" borderId="19" applyNumberFormat="0" applyFill="0" applyAlignment="0" applyProtection="0"/>
    <xf numFmtId="0" fontId="99" fillId="42" borderId="0" applyNumberFormat="0" applyBorder="0" applyAlignment="0" applyProtection="0"/>
    <xf numFmtId="0" fontId="127" fillId="55" borderId="22" applyNumberFormat="0" applyAlignment="0" applyProtection="0"/>
    <xf numFmtId="0" fontId="99" fillId="39" borderId="0" applyNumberFormat="0" applyBorder="0" applyAlignment="0" applyProtection="0"/>
    <xf numFmtId="0" fontId="120" fillId="0" borderId="19" applyNumberFormat="0" applyFill="0" applyAlignment="0" applyProtection="0"/>
    <xf numFmtId="0" fontId="101" fillId="51" borderId="0" applyNumberFormat="0" applyBorder="0" applyAlignment="0" applyProtection="0"/>
    <xf numFmtId="0" fontId="99" fillId="41" borderId="0" applyNumberFormat="0" applyBorder="0" applyAlignment="0" applyProtection="0"/>
    <xf numFmtId="0" fontId="120" fillId="0" borderId="0" applyNumberFormat="0" applyFill="0" applyBorder="0" applyAlignment="0" applyProtection="0"/>
    <xf numFmtId="0" fontId="101" fillId="53" borderId="0" applyNumberFormat="0" applyBorder="0" applyAlignment="0" applyProtection="0"/>
    <xf numFmtId="0" fontId="99" fillId="40" borderId="0" applyNumberFormat="0" applyBorder="0" applyAlignment="0" applyProtection="0"/>
    <xf numFmtId="0" fontId="107" fillId="56" borderId="16" applyNumberFormat="0" applyAlignment="0" applyProtection="0"/>
    <xf numFmtId="0" fontId="101" fillId="47" borderId="0" applyNumberFormat="0" applyBorder="0" applyAlignment="0" applyProtection="0"/>
    <xf numFmtId="0" fontId="118" fillId="0" borderId="18" applyNumberFormat="0" applyFill="0" applyAlignment="0" applyProtection="0"/>
    <xf numFmtId="0" fontId="124" fillId="0" borderId="20" applyNumberFormat="0" applyFill="0" applyAlignment="0" applyProtection="0"/>
    <xf numFmtId="0" fontId="11" fillId="58" borderId="21" applyNumberFormat="0" applyFont="0" applyAlignment="0" applyProtection="0"/>
    <xf numFmtId="0" fontId="118" fillId="0" borderId="18" applyNumberFormat="0" applyFill="0" applyAlignment="0" applyProtection="0"/>
    <xf numFmtId="0" fontId="99" fillId="45" borderId="0" applyNumberFormat="0" applyBorder="0" applyAlignment="0" applyProtection="0"/>
    <xf numFmtId="0" fontId="110" fillId="0" borderId="0" applyNumberFormat="0" applyFill="0" applyBorder="0" applyAlignment="0" applyProtection="0"/>
    <xf numFmtId="0" fontId="99" fillId="45" borderId="0" applyNumberFormat="0" applyBorder="0" applyAlignment="0" applyProtection="0"/>
    <xf numFmtId="0" fontId="100" fillId="49" borderId="0" applyNumberFormat="0" applyBorder="0" applyAlignment="0" applyProtection="0"/>
    <xf numFmtId="0" fontId="99" fillId="44" borderId="0" applyNumberFormat="0" applyBorder="0" applyAlignment="0" applyProtection="0"/>
    <xf numFmtId="0" fontId="133" fillId="0" borderId="23" applyNumberFormat="0" applyFill="0" applyAlignment="0" applyProtection="0"/>
    <xf numFmtId="0" fontId="101" fillId="53" borderId="0" applyNumberFormat="0" applyBorder="0" applyAlignment="0" applyProtection="0"/>
    <xf numFmtId="0" fontId="99" fillId="46" borderId="0" applyNumberFormat="0" applyBorder="0" applyAlignment="0" applyProtection="0"/>
    <xf numFmtId="0" fontId="137" fillId="25" borderId="0" applyNumberFormat="0" applyBorder="0" applyAlignment="0" applyProtection="0"/>
    <xf numFmtId="0" fontId="120" fillId="0" borderId="19" applyNumberFormat="0" applyFill="0" applyAlignment="0" applyProtection="0"/>
    <xf numFmtId="0" fontId="128" fillId="55" borderId="22" applyNumberFormat="0" applyAlignment="0" applyProtection="0"/>
    <xf numFmtId="0" fontId="99" fillId="43" borderId="0" applyNumberFormat="0" applyBorder="0" applyAlignment="0" applyProtection="0"/>
    <xf numFmtId="0" fontId="101" fillId="54" borderId="0" applyNumberFormat="0" applyBorder="0" applyAlignment="0" applyProtection="0"/>
    <xf numFmtId="0" fontId="107" fillId="56" borderId="16" applyNumberFormat="0" applyAlignment="0" applyProtection="0"/>
    <xf numFmtId="0" fontId="11" fillId="0" borderId="0"/>
    <xf numFmtId="0" fontId="122" fillId="42" borderId="15" applyNumberFormat="0" applyAlignment="0" applyProtection="0"/>
    <xf numFmtId="0" fontId="118" fillId="0" borderId="18" applyNumberFormat="0" applyFill="0" applyAlignment="0" applyProtection="0"/>
    <xf numFmtId="43" fontId="11" fillId="0" borderId="0" applyFont="0" applyFill="0" applyBorder="0" applyAlignment="0" applyProtection="0"/>
    <xf numFmtId="0" fontId="99" fillId="43" borderId="0" applyNumberFormat="0" applyBorder="0" applyAlignment="0" applyProtection="0"/>
    <xf numFmtId="0" fontId="99" fillId="38" borderId="0" applyNumberFormat="0" applyBorder="0" applyAlignment="0" applyProtection="0"/>
    <xf numFmtId="0" fontId="118" fillId="0" borderId="18" applyNumberFormat="0" applyFill="0" applyAlignment="0" applyProtection="0"/>
    <xf numFmtId="0" fontId="101" fillId="50" borderId="0" applyNumberFormat="0" applyBorder="0" applyAlignment="0" applyProtection="0"/>
    <xf numFmtId="0" fontId="99" fillId="40" borderId="0" applyNumberFormat="0" applyBorder="0" applyAlignment="0" applyProtection="0"/>
    <xf numFmtId="0" fontId="120" fillId="0" borderId="19" applyNumberFormat="0" applyFill="0" applyAlignment="0" applyProtection="0"/>
    <xf numFmtId="0" fontId="101" fillId="52" borderId="0" applyNumberFormat="0" applyBorder="0" applyAlignment="0" applyProtection="0"/>
    <xf numFmtId="0" fontId="135" fillId="0" borderId="0" applyNumberFormat="0" applyFill="0" applyBorder="0" applyAlignment="0" applyProtection="0"/>
    <xf numFmtId="0" fontId="105" fillId="55" borderId="15" applyNumberFormat="0" applyAlignment="0" applyProtection="0"/>
    <xf numFmtId="0" fontId="99" fillId="46" borderId="0" applyNumberFormat="0" applyBorder="0" applyAlignment="0" applyProtection="0"/>
    <xf numFmtId="0" fontId="11" fillId="0" borderId="0"/>
    <xf numFmtId="0" fontId="100" fillId="49" borderId="0" applyNumberFormat="0" applyBorder="0" applyAlignment="0" applyProtection="0"/>
    <xf numFmtId="0" fontId="120" fillId="0" borderId="0" applyNumberFormat="0" applyFill="0" applyBorder="0" applyAlignment="0" applyProtection="0"/>
    <xf numFmtId="0" fontId="11" fillId="58" borderId="21" applyNumberFormat="0" applyFont="0" applyAlignment="0" applyProtection="0"/>
    <xf numFmtId="0" fontId="116" fillId="0" borderId="17" applyNumberFormat="0" applyFill="0" applyAlignment="0" applyProtection="0"/>
    <xf numFmtId="0" fontId="99" fillId="44" borderId="0" applyNumberFormat="0" applyBorder="0" applyAlignment="0" applyProtection="0"/>
    <xf numFmtId="0" fontId="99" fillId="44" borderId="0" applyNumberFormat="0" applyBorder="0" applyAlignment="0" applyProtection="0"/>
    <xf numFmtId="0" fontId="99" fillId="44" borderId="0" applyNumberFormat="0" applyBorder="0" applyAlignment="0" applyProtection="0"/>
    <xf numFmtId="0" fontId="33" fillId="26" borderId="0" applyNumberFormat="0" applyBorder="0" applyAlignment="0" applyProtection="0"/>
    <xf numFmtId="0" fontId="101" fillId="52" borderId="0" applyNumberFormat="0" applyBorder="0" applyAlignment="0" applyProtection="0"/>
    <xf numFmtId="0" fontId="107" fillId="56" borderId="16" applyNumberFormat="0" applyAlignment="0" applyProtection="0"/>
    <xf numFmtId="0" fontId="101" fillId="48" borderId="0" applyNumberFormat="0" applyBorder="0" applyAlignment="0" applyProtection="0"/>
    <xf numFmtId="0" fontId="122" fillId="42" borderId="15" applyNumberFormat="0" applyAlignment="0" applyProtection="0"/>
    <xf numFmtId="0" fontId="98" fillId="46" borderId="0" applyNumberFormat="0" applyBorder="0" applyAlignment="0" applyProtection="0"/>
    <xf numFmtId="0" fontId="97" fillId="0" borderId="0"/>
    <xf numFmtId="43" fontId="11" fillId="0" borderId="0" applyFont="0" applyFill="0" applyBorder="0" applyAlignment="0" applyProtection="0"/>
    <xf numFmtId="0" fontId="112" fillId="39" borderId="0" applyNumberFormat="0" applyBorder="0" applyAlignment="0" applyProtection="0"/>
    <xf numFmtId="0" fontId="99" fillId="40" borderId="0" applyNumberFormat="0" applyBorder="0" applyAlignment="0" applyProtection="0"/>
    <xf numFmtId="0" fontId="99" fillId="44" borderId="0" applyNumberFormat="0" applyBorder="0" applyAlignment="0" applyProtection="0"/>
    <xf numFmtId="0" fontId="101" fillId="53" borderId="0" applyNumberFormat="0" applyBorder="0" applyAlignment="0" applyProtection="0"/>
    <xf numFmtId="0" fontId="105" fillId="55" borderId="15" applyNumberFormat="0" applyAlignment="0" applyProtection="0"/>
    <xf numFmtId="0" fontId="100" fillId="45" borderId="0" applyNumberFormat="0" applyBorder="0" applyAlignment="0" applyProtection="0"/>
    <xf numFmtId="0" fontId="126" fillId="57" borderId="0" applyNumberFormat="0" applyBorder="0" applyAlignment="0" applyProtection="0"/>
    <xf numFmtId="0" fontId="133" fillId="0" borderId="23" applyNumberFormat="0" applyFill="0" applyAlignment="0" applyProtection="0"/>
    <xf numFmtId="0" fontId="103" fillId="38" borderId="0" applyNumberFormat="0" applyBorder="0" applyAlignment="0" applyProtection="0"/>
    <xf numFmtId="0" fontId="116" fillId="0" borderId="17" applyNumberFormat="0" applyFill="0" applyAlignment="0" applyProtection="0"/>
    <xf numFmtId="43" fontId="11" fillId="0" borderId="0" applyFont="0" applyFill="0" applyBorder="0" applyAlignment="0" applyProtection="0"/>
    <xf numFmtId="0" fontId="105" fillId="55" borderId="15" applyNumberFormat="0" applyAlignment="0" applyProtection="0"/>
    <xf numFmtId="0" fontId="99" fillId="37" borderId="0" applyNumberFormat="0" applyBorder="0" applyAlignment="0" applyProtection="0"/>
    <xf numFmtId="0" fontId="116" fillId="0" borderId="17" applyNumberFormat="0" applyFill="0" applyAlignment="0" applyProtection="0"/>
    <xf numFmtId="0" fontId="101" fillId="49" borderId="0" applyNumberFormat="0" applyBorder="0" applyAlignment="0" applyProtection="0"/>
    <xf numFmtId="0" fontId="135" fillId="0" borderId="0" applyNumberFormat="0" applyFill="0" applyBorder="0" applyAlignment="0" applyProtection="0"/>
    <xf numFmtId="0" fontId="118" fillId="0" borderId="18" applyNumberFormat="0" applyFill="0" applyAlignment="0" applyProtection="0"/>
    <xf numFmtId="0" fontId="101" fillId="51" borderId="0" applyNumberFormat="0" applyBorder="0" applyAlignment="0" applyProtection="0"/>
    <xf numFmtId="0" fontId="103" fillId="38" borderId="0" applyNumberFormat="0" applyBorder="0" applyAlignment="0" applyProtection="0"/>
    <xf numFmtId="0" fontId="99" fillId="43" borderId="0" applyNumberFormat="0" applyBorder="0" applyAlignment="0" applyProtection="0"/>
    <xf numFmtId="0" fontId="11" fillId="0" borderId="0"/>
    <xf numFmtId="0" fontId="11" fillId="0" borderId="0"/>
    <xf numFmtId="0" fontId="118" fillId="0" borderId="18" applyNumberFormat="0" applyFill="0" applyAlignment="0" applyProtection="0"/>
    <xf numFmtId="0" fontId="99" fillId="43" borderId="0" applyNumberFormat="0" applyBorder="0" applyAlignment="0" applyProtection="0"/>
    <xf numFmtId="0" fontId="99" fillId="43" borderId="0" applyNumberFormat="0" applyBorder="0" applyAlignment="0" applyProtection="0"/>
    <xf numFmtId="0" fontId="109" fillId="0" borderId="0" applyNumberFormat="0" applyFill="0" applyBorder="0" applyAlignment="0" applyProtection="0"/>
    <xf numFmtId="0" fontId="11" fillId="0" borderId="0"/>
    <xf numFmtId="0" fontId="101" fillId="49" borderId="0" applyNumberFormat="0" applyBorder="0" applyAlignment="0" applyProtection="0"/>
    <xf numFmtId="0" fontId="122" fillId="42" borderId="15" applyNumberFormat="0" applyAlignment="0" applyProtection="0"/>
    <xf numFmtId="0" fontId="33" fillId="14" borderId="0" applyNumberFormat="0" applyBorder="0" applyAlignment="0" applyProtection="0"/>
    <xf numFmtId="0" fontId="110" fillId="0" borderId="0" applyNumberFormat="0" applyFill="0" applyBorder="0" applyAlignment="0" applyProtection="0"/>
    <xf numFmtId="0" fontId="11" fillId="0" borderId="0"/>
    <xf numFmtId="0" fontId="100" fillId="53" borderId="0" applyNumberFormat="0" applyBorder="0" applyAlignment="0" applyProtection="0"/>
    <xf numFmtId="43" fontId="11" fillId="0" borderId="0" applyFont="0" applyFill="0" applyBorder="0" applyAlignment="0" applyProtection="0"/>
    <xf numFmtId="0" fontId="116" fillId="0" borderId="17" applyNumberFormat="0" applyFill="0" applyAlignment="0" applyProtection="0"/>
    <xf numFmtId="0" fontId="99" fillId="41" borderId="0" applyNumberFormat="0" applyBorder="0" applyAlignment="0" applyProtection="0"/>
    <xf numFmtId="0" fontId="98" fillId="40" borderId="0" applyNumberFormat="0" applyBorder="0" applyAlignment="0" applyProtection="0"/>
    <xf numFmtId="0" fontId="99" fillId="45" borderId="0" applyNumberFormat="0" applyBorder="0" applyAlignment="0" applyProtection="0"/>
    <xf numFmtId="0" fontId="101" fillId="48" borderId="0" applyNumberFormat="0" applyBorder="0" applyAlignment="0" applyProtection="0"/>
    <xf numFmtId="0" fontId="139" fillId="7" borderId="8" applyNumberFormat="0" applyAlignment="0" applyProtection="0"/>
    <xf numFmtId="0" fontId="110" fillId="0" borderId="0" applyNumberFormat="0" applyFill="0" applyBorder="0" applyAlignment="0" applyProtection="0"/>
    <xf numFmtId="43" fontId="11" fillId="0" borderId="0" applyFont="0" applyFill="0" applyBorder="0" applyAlignment="0" applyProtection="0"/>
    <xf numFmtId="0" fontId="135" fillId="0" borderId="0" applyNumberFormat="0" applyFill="0" applyBorder="0" applyAlignment="0" applyProtection="0"/>
    <xf numFmtId="0" fontId="110" fillId="0" borderId="0" applyNumberFormat="0" applyFill="0" applyBorder="0" applyAlignment="0" applyProtection="0"/>
    <xf numFmtId="0" fontId="101" fillId="45" borderId="0" applyNumberFormat="0" applyBorder="0" applyAlignment="0" applyProtection="0"/>
    <xf numFmtId="0" fontId="101" fillId="45" borderId="0" applyNumberFormat="0" applyBorder="0" applyAlignment="0" applyProtection="0"/>
    <xf numFmtId="0" fontId="112" fillId="39" borderId="0" applyNumberFormat="0" applyBorder="0" applyAlignment="0" applyProtection="0"/>
    <xf numFmtId="0" fontId="101" fillId="49" borderId="0" applyNumberFormat="0" applyBorder="0" applyAlignment="0" applyProtection="0"/>
    <xf numFmtId="0" fontId="101" fillId="49" borderId="0" applyNumberFormat="0" applyBorder="0" applyAlignment="0" applyProtection="0"/>
    <xf numFmtId="0" fontId="99" fillId="45" borderId="0" applyNumberFormat="0" applyBorder="0" applyAlignment="0" applyProtection="0"/>
    <xf numFmtId="0" fontId="11" fillId="0" borderId="0"/>
    <xf numFmtId="0" fontId="110" fillId="0" borderId="0" applyNumberFormat="0" applyFill="0" applyBorder="0" applyAlignment="0" applyProtection="0"/>
    <xf numFmtId="0" fontId="112" fillId="39" borderId="0" applyNumberFormat="0" applyBorder="0" applyAlignment="0" applyProtection="0"/>
    <xf numFmtId="0" fontId="99" fillId="41" borderId="0" applyNumberFormat="0" applyBorder="0" applyAlignment="0" applyProtection="0"/>
    <xf numFmtId="0" fontId="99" fillId="41" borderId="0" applyNumberFormat="0" applyBorder="0" applyAlignment="0" applyProtection="0"/>
    <xf numFmtId="0" fontId="99" fillId="38" borderId="0" applyNumberFormat="0" applyBorder="0" applyAlignment="0" applyProtection="0"/>
    <xf numFmtId="0" fontId="112" fillId="39" borderId="0" applyNumberFormat="0" applyBorder="0" applyAlignment="0" applyProtection="0"/>
    <xf numFmtId="0" fontId="99" fillId="42" borderId="0" applyNumberFormat="0" applyBorder="0" applyAlignment="0" applyProtection="0"/>
    <xf numFmtId="0" fontId="11" fillId="58" borderId="21" applyNumberFormat="0" applyFont="0" applyAlignment="0" applyProtection="0"/>
    <xf numFmtId="0" fontId="11" fillId="0" borderId="0"/>
    <xf numFmtId="0" fontId="140" fillId="0" borderId="0" applyNumberFormat="0" applyFill="0" applyBorder="0" applyAlignment="0" applyProtection="0"/>
    <xf numFmtId="0" fontId="120" fillId="0" borderId="19" applyNumberFormat="0" applyFill="0" applyAlignment="0" applyProtection="0"/>
    <xf numFmtId="0" fontId="101" fillId="49" borderId="0" applyNumberFormat="0" applyBorder="0" applyAlignment="0" applyProtection="0"/>
    <xf numFmtId="0" fontId="140" fillId="0" borderId="0" applyNumberFormat="0" applyFill="0" applyBorder="0" applyAlignment="0" applyProtection="0"/>
    <xf numFmtId="0" fontId="117" fillId="0" borderId="18" applyNumberFormat="0" applyFill="0" applyAlignment="0" applyProtection="0"/>
    <xf numFmtId="0" fontId="11" fillId="58" borderId="21" applyNumberFormat="0" applyFont="0" applyAlignment="0" applyProtection="0"/>
    <xf numFmtId="43" fontId="11" fillId="0" borderId="0" applyFont="0" applyFill="0" applyBorder="0" applyAlignment="0" applyProtection="0"/>
    <xf numFmtId="0" fontId="118" fillId="0" borderId="18" applyNumberFormat="0" applyFill="0" applyAlignment="0" applyProtection="0"/>
    <xf numFmtId="0" fontId="99" fillId="42" borderId="0" applyNumberFormat="0" applyBorder="0" applyAlignment="0" applyProtection="0"/>
    <xf numFmtId="0" fontId="106" fillId="56" borderId="16" applyNumberFormat="0" applyAlignment="0" applyProtection="0"/>
    <xf numFmtId="0" fontId="98" fillId="40" borderId="0" applyNumberFormat="0" applyBorder="0" applyAlignment="0" applyProtection="0"/>
    <xf numFmtId="0" fontId="99" fillId="45" borderId="0" applyNumberFormat="0" applyBorder="0" applyAlignment="0" applyProtection="0"/>
    <xf numFmtId="0" fontId="107" fillId="56" borderId="16" applyNumberFormat="0" applyAlignment="0" applyProtection="0"/>
    <xf numFmtId="0" fontId="99" fillId="45" borderId="0" applyNumberFormat="0" applyBorder="0" applyAlignment="0" applyProtection="0"/>
    <xf numFmtId="0" fontId="99" fillId="43" borderId="0" applyNumberFormat="0" applyBorder="0" applyAlignment="0" applyProtection="0"/>
    <xf numFmtId="0" fontId="101" fillId="44" borderId="0" applyNumberFormat="0" applyBorder="0" applyAlignment="0" applyProtection="0"/>
    <xf numFmtId="0" fontId="107" fillId="56" borderId="16" applyNumberFormat="0" applyAlignment="0" applyProtection="0"/>
    <xf numFmtId="0" fontId="101" fillId="47" borderId="0" applyNumberFormat="0" applyBorder="0" applyAlignment="0" applyProtection="0"/>
    <xf numFmtId="0" fontId="128" fillId="55" borderId="22" applyNumberFormat="0" applyAlignment="0" applyProtection="0"/>
    <xf numFmtId="0" fontId="99" fillId="39" borderId="0" applyNumberFormat="0" applyBorder="0" applyAlignment="0" applyProtection="0"/>
    <xf numFmtId="0" fontId="101" fillId="45" borderId="0" applyNumberFormat="0" applyBorder="0" applyAlignment="0" applyProtection="0"/>
    <xf numFmtId="0" fontId="101" fillId="53" borderId="0" applyNumberFormat="0" applyBorder="0" applyAlignment="0" applyProtection="0"/>
    <xf numFmtId="0" fontId="99" fillId="43" borderId="0" applyNumberFormat="0" applyBorder="0" applyAlignment="0" applyProtection="0"/>
    <xf numFmtId="0" fontId="11" fillId="0" borderId="0"/>
    <xf numFmtId="0" fontId="99" fillId="39" borderId="0" applyNumberFormat="0" applyBorder="0" applyAlignment="0" applyProtection="0"/>
    <xf numFmtId="0" fontId="99" fillId="39" borderId="0" applyNumberFormat="0" applyBorder="0" applyAlignment="0" applyProtection="0"/>
    <xf numFmtId="0" fontId="99" fillId="39" borderId="0" applyNumberFormat="0" applyBorder="0" applyAlignment="0" applyProtection="0"/>
    <xf numFmtId="0" fontId="101" fillId="52" borderId="0" applyNumberFormat="0" applyBorder="0" applyAlignment="0" applyProtection="0"/>
    <xf numFmtId="0" fontId="99" fillId="40" borderId="0" applyNumberFormat="0" applyBorder="0" applyAlignment="0" applyProtection="0"/>
    <xf numFmtId="0" fontId="122" fillId="42" borderId="15" applyNumberFormat="0" applyAlignment="0" applyProtection="0"/>
    <xf numFmtId="0" fontId="99" fillId="40" borderId="0" applyNumberFormat="0" applyBorder="0" applyAlignment="0" applyProtection="0"/>
    <xf numFmtId="0" fontId="11" fillId="58" borderId="21" applyNumberFormat="0" applyFont="0" applyAlignment="0" applyProtection="0"/>
    <xf numFmtId="0" fontId="11" fillId="0" borderId="0"/>
    <xf numFmtId="0" fontId="99" fillId="43" borderId="0" applyNumberFormat="0" applyBorder="0" applyAlignment="0" applyProtection="0"/>
    <xf numFmtId="0" fontId="98" fillId="38" borderId="0" applyNumberFormat="0" applyBorder="0" applyAlignment="0" applyProtection="0"/>
    <xf numFmtId="0" fontId="101" fillId="48" borderId="0" applyNumberFormat="0" applyBorder="0" applyAlignment="0" applyProtection="0"/>
    <xf numFmtId="0" fontId="120" fillId="0" borderId="19" applyNumberFormat="0" applyFill="0" applyAlignment="0" applyProtection="0"/>
    <xf numFmtId="0" fontId="137" fillId="25" borderId="0" applyNumberFormat="0" applyBorder="0" applyAlignment="0" applyProtection="0"/>
    <xf numFmtId="0" fontId="145" fillId="0" borderId="0" applyNumberFormat="0" applyFill="0" applyBorder="0" applyAlignment="0" applyProtection="0"/>
    <xf numFmtId="0" fontId="101" fillId="49" borderId="0" applyNumberFormat="0" applyBorder="0" applyAlignment="0" applyProtection="0"/>
    <xf numFmtId="0" fontId="105" fillId="55" borderId="15" applyNumberFormat="0" applyAlignment="0" applyProtection="0"/>
    <xf numFmtId="0" fontId="99" fillId="44" borderId="0" applyNumberFormat="0" applyBorder="0" applyAlignment="0" applyProtection="0"/>
    <xf numFmtId="0" fontId="101" fillId="51" borderId="0" applyNumberFormat="0" applyBorder="0" applyAlignment="0" applyProtection="0"/>
    <xf numFmtId="0" fontId="128" fillId="55" borderId="22" applyNumberFormat="0" applyAlignment="0" applyProtection="0"/>
    <xf numFmtId="0" fontId="105" fillId="55" borderId="15" applyNumberFormat="0" applyAlignment="0" applyProtection="0"/>
    <xf numFmtId="0" fontId="99" fillId="46" borderId="0" applyNumberFormat="0" applyBorder="0" applyAlignment="0" applyProtection="0"/>
    <xf numFmtId="0" fontId="11" fillId="58" borderId="21" applyNumberFormat="0" applyFont="0" applyAlignment="0" applyProtection="0"/>
    <xf numFmtId="43" fontId="11" fillId="0" borderId="0" applyFont="0" applyFill="0" applyBorder="0" applyAlignment="0" applyProtection="0"/>
    <xf numFmtId="0" fontId="101" fillId="44" borderId="0" applyNumberFormat="0" applyBorder="0" applyAlignment="0" applyProtection="0"/>
    <xf numFmtId="0" fontId="101" fillId="52" borderId="0" applyNumberFormat="0" applyBorder="0" applyAlignment="0" applyProtection="0"/>
    <xf numFmtId="0" fontId="99" fillId="42" borderId="0" applyNumberFormat="0" applyBorder="0" applyAlignment="0" applyProtection="0"/>
    <xf numFmtId="0" fontId="11" fillId="0" borderId="0"/>
    <xf numFmtId="0" fontId="101" fillId="49" borderId="0" applyNumberFormat="0" applyBorder="0" applyAlignment="0" applyProtection="0"/>
    <xf numFmtId="0" fontId="99" fillId="38" borderId="0" applyNumberFormat="0" applyBorder="0" applyAlignment="0" applyProtection="0"/>
    <xf numFmtId="0" fontId="99" fillId="38" borderId="0" applyNumberFormat="0" applyBorder="0" applyAlignment="0" applyProtection="0"/>
    <xf numFmtId="0" fontId="105" fillId="55" borderId="15" applyNumberFormat="0" applyAlignment="0" applyProtection="0"/>
    <xf numFmtId="0" fontId="101" fillId="45" borderId="0" applyNumberFormat="0" applyBorder="0" applyAlignment="0" applyProtection="0"/>
    <xf numFmtId="0" fontId="120" fillId="0" borderId="0" applyNumberFormat="0" applyFill="0" applyBorder="0" applyAlignment="0" applyProtection="0"/>
    <xf numFmtId="0" fontId="106" fillId="56" borderId="16" applyNumberFormat="0" applyAlignment="0" applyProtection="0"/>
    <xf numFmtId="0" fontId="125" fillId="57" borderId="0" applyNumberFormat="0" applyBorder="0" applyAlignment="0" applyProtection="0"/>
    <xf numFmtId="0" fontId="99" fillId="40" borderId="0" applyNumberFormat="0" applyBorder="0" applyAlignment="0" applyProtection="0"/>
    <xf numFmtId="0" fontId="144" fillId="0" borderId="10" applyNumberFormat="0" applyFill="0" applyAlignment="0" applyProtection="0"/>
    <xf numFmtId="0" fontId="99" fillId="45" borderId="0" applyNumberFormat="0" applyBorder="0" applyAlignment="0" applyProtection="0"/>
    <xf numFmtId="0" fontId="100" fillId="54" borderId="0" applyNumberFormat="0" applyBorder="0" applyAlignment="0" applyProtection="0"/>
    <xf numFmtId="0" fontId="122" fillId="42" borderId="15" applyNumberFormat="0" applyAlignment="0" applyProtection="0"/>
    <xf numFmtId="0" fontId="103" fillId="38" borderId="0" applyNumberFormat="0" applyBorder="0" applyAlignment="0" applyProtection="0"/>
    <xf numFmtId="0" fontId="33" fillId="15" borderId="0" applyNumberFormat="0" applyBorder="0" applyAlignment="0" applyProtection="0"/>
    <xf numFmtId="0" fontId="33" fillId="26" borderId="0" applyNumberFormat="0" applyBorder="0" applyAlignment="0" applyProtection="0"/>
    <xf numFmtId="0" fontId="11" fillId="58" borderId="21" applyNumberFormat="0" applyFont="0" applyAlignment="0" applyProtection="0"/>
    <xf numFmtId="0" fontId="99" fillId="45" borderId="0" applyNumberFormat="0" applyBorder="0" applyAlignment="0" applyProtection="0"/>
    <xf numFmtId="0" fontId="99" fillId="40" borderId="0" applyNumberFormat="0" applyBorder="0" applyAlignment="0" applyProtection="0"/>
    <xf numFmtId="0" fontId="124" fillId="0" borderId="20" applyNumberFormat="0" applyFill="0" applyAlignment="0" applyProtection="0"/>
    <xf numFmtId="0" fontId="103" fillId="38" borderId="0" applyNumberFormat="0" applyBorder="0" applyAlignment="0" applyProtection="0"/>
    <xf numFmtId="0" fontId="99" fillId="42" borderId="0" applyNumberFormat="0" applyBorder="0" applyAlignment="0" applyProtection="0"/>
    <xf numFmtId="0" fontId="120" fillId="0" borderId="0" applyNumberFormat="0" applyFill="0" applyBorder="0" applyAlignment="0" applyProtection="0"/>
    <xf numFmtId="0" fontId="11" fillId="58" borderId="21" applyNumberFormat="0" applyFont="0" applyAlignment="0" applyProtection="0"/>
    <xf numFmtId="0" fontId="103" fillId="38" borderId="0" applyNumberFormat="0" applyBorder="0" applyAlignment="0" applyProtection="0"/>
    <xf numFmtId="0" fontId="99" fillId="43" borderId="0" applyNumberFormat="0" applyBorder="0" applyAlignment="0" applyProtection="0"/>
    <xf numFmtId="0" fontId="99" fillId="37" borderId="0" applyNumberFormat="0" applyBorder="0" applyAlignment="0" applyProtection="0"/>
    <xf numFmtId="0" fontId="107" fillId="56" borderId="16" applyNumberFormat="0" applyAlignment="0" applyProtection="0"/>
    <xf numFmtId="0" fontId="101" fillId="47" borderId="0" applyNumberFormat="0" applyBorder="0" applyAlignment="0" applyProtection="0"/>
    <xf numFmtId="0" fontId="101" fillId="51" borderId="0" applyNumberFormat="0" applyBorder="0" applyAlignment="0" applyProtection="0"/>
    <xf numFmtId="0" fontId="99" fillId="41" borderId="0" applyNumberFormat="0" applyBorder="0" applyAlignment="0" applyProtection="0"/>
    <xf numFmtId="0" fontId="11" fillId="0" borderId="0"/>
    <xf numFmtId="0" fontId="101" fillId="48" borderId="0" applyNumberFormat="0" applyBorder="0" applyAlignment="0" applyProtection="0"/>
    <xf numFmtId="0" fontId="99" fillId="37" borderId="0" applyNumberFormat="0" applyBorder="0" applyAlignment="0" applyProtection="0"/>
    <xf numFmtId="0" fontId="99" fillId="37" borderId="0" applyNumberFormat="0" applyBorder="0" applyAlignment="0" applyProtection="0"/>
    <xf numFmtId="0" fontId="99" fillId="39" borderId="0" applyNumberFormat="0" applyBorder="0" applyAlignment="0" applyProtection="0"/>
    <xf numFmtId="0" fontId="11" fillId="0" borderId="0"/>
    <xf numFmtId="43" fontId="11" fillId="0" borderId="0" applyFont="0" applyFill="0" applyBorder="0" applyAlignment="0" applyProtection="0"/>
    <xf numFmtId="0" fontId="11" fillId="0" borderId="0"/>
    <xf numFmtId="0" fontId="101" fillId="52" borderId="0" applyNumberFormat="0" applyBorder="0" applyAlignment="0" applyProtection="0"/>
    <xf numFmtId="0" fontId="101" fillId="49" borderId="0" applyNumberFormat="0" applyBorder="0" applyAlignment="0" applyProtection="0"/>
    <xf numFmtId="0" fontId="122" fillId="42" borderId="15" applyNumberFormat="0" applyAlignment="0" applyProtection="0"/>
    <xf numFmtId="0" fontId="99" fillId="42" borderId="0" applyNumberFormat="0" applyBorder="0" applyAlignment="0" applyProtection="0"/>
    <xf numFmtId="0" fontId="11" fillId="0" borderId="0"/>
    <xf numFmtId="0" fontId="99" fillId="46" borderId="0" applyNumberFormat="0" applyBorder="0" applyAlignment="0" applyProtection="0"/>
    <xf numFmtId="0" fontId="101" fillId="50" borderId="0" applyNumberFormat="0" applyBorder="0" applyAlignment="0" applyProtection="0"/>
    <xf numFmtId="0" fontId="120" fillId="0" borderId="0" applyNumberFormat="0" applyFill="0" applyBorder="0" applyAlignment="0" applyProtection="0"/>
    <xf numFmtId="0" fontId="99" fillId="43" borderId="0" applyNumberFormat="0" applyBorder="0" applyAlignment="0" applyProtection="0"/>
    <xf numFmtId="0" fontId="101" fillId="54" borderId="0" applyNumberFormat="0" applyBorder="0" applyAlignment="0" applyProtection="0"/>
    <xf numFmtId="0" fontId="99" fillId="40" borderId="0" applyNumberFormat="0" applyBorder="0" applyAlignment="0" applyProtection="0"/>
    <xf numFmtId="0" fontId="99" fillId="41" borderId="0" applyNumberFormat="0" applyBorder="0" applyAlignment="0" applyProtection="0"/>
    <xf numFmtId="0" fontId="11" fillId="0" borderId="0"/>
    <xf numFmtId="0" fontId="101" fillId="54" borderId="0" applyNumberFormat="0" applyBorder="0" applyAlignment="0" applyProtection="0"/>
    <xf numFmtId="0" fontId="99" fillId="40" borderId="0" applyNumberFormat="0" applyBorder="0" applyAlignment="0" applyProtection="0"/>
    <xf numFmtId="0" fontId="99" fillId="38" borderId="0" applyNumberFormat="0" applyBorder="0" applyAlignment="0" applyProtection="0"/>
    <xf numFmtId="0" fontId="105" fillId="55" borderId="15" applyNumberFormat="0" applyAlignment="0" applyProtection="0"/>
    <xf numFmtId="0" fontId="99" fillId="46" borderId="0" applyNumberFormat="0" applyBorder="0" applyAlignment="0" applyProtection="0"/>
    <xf numFmtId="0" fontId="101" fillId="50" borderId="0" applyNumberFormat="0" applyBorder="0" applyAlignment="0" applyProtection="0"/>
    <xf numFmtId="0" fontId="99" fillId="40" borderId="0" applyNumberFormat="0" applyBorder="0" applyAlignment="0" applyProtection="0"/>
    <xf numFmtId="0" fontId="99" fillId="45" borderId="0" applyNumberFormat="0" applyBorder="0" applyAlignment="0" applyProtection="0"/>
    <xf numFmtId="0" fontId="110" fillId="0" borderId="0" applyNumberFormat="0" applyFill="0" applyBorder="0" applyAlignment="0" applyProtection="0"/>
    <xf numFmtId="0" fontId="101" fillId="47" borderId="0" applyNumberFormat="0" applyBorder="0" applyAlignment="0" applyProtection="0"/>
    <xf numFmtId="0" fontId="99" fillId="38" borderId="0" applyNumberFormat="0" applyBorder="0" applyAlignment="0" applyProtection="0"/>
    <xf numFmtId="0" fontId="128" fillId="55" borderId="22" applyNumberFormat="0" applyAlignment="0" applyProtection="0"/>
    <xf numFmtId="0" fontId="100" fillId="49" borderId="0" applyNumberFormat="0" applyBorder="0" applyAlignment="0" applyProtection="0"/>
    <xf numFmtId="0" fontId="116" fillId="0" borderId="17" applyNumberFormat="0" applyFill="0" applyAlignment="0" applyProtection="0"/>
    <xf numFmtId="0" fontId="99" fillId="41" borderId="0" applyNumberFormat="0" applyBorder="0" applyAlignment="0" applyProtection="0"/>
    <xf numFmtId="0" fontId="120" fillId="0" borderId="19" applyNumberFormat="0" applyFill="0" applyAlignment="0" applyProtection="0"/>
    <xf numFmtId="0" fontId="126" fillId="57" borderId="0" applyNumberFormat="0" applyBorder="0" applyAlignment="0" applyProtection="0"/>
    <xf numFmtId="0" fontId="99" fillId="43" borderId="0" applyNumberFormat="0" applyBorder="0" applyAlignment="0" applyProtection="0"/>
    <xf numFmtId="0" fontId="99" fillId="43" borderId="0" applyNumberFormat="0" applyBorder="0" applyAlignment="0" applyProtection="0"/>
    <xf numFmtId="43" fontId="11" fillId="0" borderId="0" applyFont="0" applyFill="0" applyBorder="0" applyAlignment="0" applyProtection="0"/>
    <xf numFmtId="0" fontId="124" fillId="0" borderId="20" applyNumberFormat="0" applyFill="0" applyAlignment="0" applyProtection="0"/>
    <xf numFmtId="0" fontId="105" fillId="55" borderId="15" applyNumberFormat="0" applyAlignment="0" applyProtection="0"/>
    <xf numFmtId="0" fontId="100" fillId="44" borderId="0" applyNumberFormat="0" applyBorder="0" applyAlignment="0" applyProtection="0"/>
    <xf numFmtId="0" fontId="145" fillId="0" borderId="0" applyNumberFormat="0" applyFill="0" applyBorder="0" applyAlignment="0" applyProtection="0"/>
    <xf numFmtId="0" fontId="120" fillId="0" borderId="19" applyNumberFormat="0" applyFill="0" applyAlignment="0" applyProtection="0"/>
    <xf numFmtId="0" fontId="11" fillId="0" borderId="0"/>
    <xf numFmtId="0" fontId="101" fillId="49" borderId="0" applyNumberFormat="0" applyBorder="0" applyAlignment="0" applyProtection="0"/>
    <xf numFmtId="0" fontId="99" fillId="38" borderId="0" applyNumberFormat="0" applyBorder="0" applyAlignment="0" applyProtection="0"/>
    <xf numFmtId="0" fontId="101" fillId="51" borderId="0" applyNumberFormat="0" applyBorder="0" applyAlignment="0" applyProtection="0"/>
    <xf numFmtId="0" fontId="126" fillId="57" borderId="0" applyNumberFormat="0" applyBorder="0" applyAlignment="0" applyProtection="0"/>
    <xf numFmtId="0" fontId="101" fillId="49" borderId="0" applyNumberFormat="0" applyBorder="0" applyAlignment="0" applyProtection="0"/>
    <xf numFmtId="0" fontId="99" fillId="45" borderId="0" applyNumberFormat="0" applyBorder="0" applyAlignment="0" applyProtection="0"/>
    <xf numFmtId="0" fontId="11" fillId="0" borderId="0"/>
    <xf numFmtId="0" fontId="103" fillId="38" borderId="0" applyNumberFormat="0" applyBorder="0" applyAlignment="0" applyProtection="0"/>
    <xf numFmtId="0" fontId="99" fillId="43" borderId="0" applyNumberFormat="0" applyBorder="0" applyAlignment="0" applyProtection="0"/>
    <xf numFmtId="0" fontId="101" fillId="49" borderId="0" applyNumberFormat="0" applyBorder="0" applyAlignment="0" applyProtection="0"/>
    <xf numFmtId="0" fontId="135" fillId="0" borderId="0" applyNumberFormat="0" applyFill="0" applyBorder="0" applyAlignment="0" applyProtection="0"/>
    <xf numFmtId="0" fontId="99" fillId="44" borderId="0" applyNumberFormat="0" applyBorder="0" applyAlignment="0" applyProtection="0"/>
    <xf numFmtId="0" fontId="11" fillId="0" borderId="0"/>
    <xf numFmtId="0" fontId="133" fillId="0" borderId="23" applyNumberFormat="0" applyFill="0" applyAlignment="0" applyProtection="0"/>
    <xf numFmtId="0" fontId="124" fillId="0" borderId="20" applyNumberFormat="0" applyFill="0" applyAlignment="0" applyProtection="0"/>
    <xf numFmtId="0" fontId="104" fillId="55" borderId="15" applyNumberFormat="0" applyAlignment="0" applyProtection="0"/>
    <xf numFmtId="0" fontId="99" fillId="45" borderId="0" applyNumberFormat="0" applyBorder="0" applyAlignment="0" applyProtection="0"/>
    <xf numFmtId="43" fontId="11" fillId="0" borderId="0" applyFont="0" applyFill="0" applyBorder="0" applyAlignment="0" applyProtection="0"/>
    <xf numFmtId="0" fontId="133" fillId="0" borderId="23" applyNumberFormat="0" applyFill="0" applyAlignment="0" applyProtection="0"/>
    <xf numFmtId="0" fontId="99" fillId="45" borderId="0" applyNumberFormat="0" applyBorder="0" applyAlignment="0" applyProtection="0"/>
    <xf numFmtId="0" fontId="99" fillId="40" borderId="0" applyNumberFormat="0" applyBorder="0" applyAlignment="0" applyProtection="0"/>
    <xf numFmtId="0" fontId="109" fillId="0" borderId="0" applyNumberFormat="0" applyFill="0" applyBorder="0" applyAlignment="0" applyProtection="0"/>
    <xf numFmtId="0" fontId="101" fillId="48" borderId="0" applyNumberFormat="0" applyBorder="0" applyAlignment="0" applyProtection="0"/>
    <xf numFmtId="0" fontId="103" fillId="38" borderId="0" applyNumberFormat="0" applyBorder="0" applyAlignment="0" applyProtection="0"/>
    <xf numFmtId="0" fontId="11" fillId="0" borderId="0"/>
    <xf numFmtId="0" fontId="99" fillId="43" borderId="0" applyNumberFormat="0" applyBorder="0" applyAlignment="0" applyProtection="0"/>
    <xf numFmtId="0" fontId="133" fillId="0" borderId="23" applyNumberFormat="0" applyFill="0" applyAlignment="0" applyProtection="0"/>
    <xf numFmtId="0" fontId="101" fillId="44" borderId="0" applyNumberFormat="0" applyBorder="0" applyAlignment="0" applyProtection="0"/>
    <xf numFmtId="0" fontId="101" fillId="47" borderId="0" applyNumberFormat="0" applyBorder="0" applyAlignment="0" applyProtection="0"/>
    <xf numFmtId="0" fontId="101" fillId="48" borderId="0" applyNumberFormat="0" applyBorder="0" applyAlignment="0" applyProtection="0"/>
    <xf numFmtId="0" fontId="99" fillId="37" borderId="0" applyNumberFormat="0" applyBorder="0" applyAlignment="0" applyProtection="0"/>
    <xf numFmtId="0" fontId="124" fillId="0" borderId="20" applyNumberFormat="0" applyFill="0" applyAlignment="0" applyProtection="0"/>
    <xf numFmtId="0" fontId="101" fillId="48" borderId="0" applyNumberFormat="0" applyBorder="0" applyAlignment="0" applyProtection="0"/>
    <xf numFmtId="0" fontId="99" fillId="44" borderId="0" applyNumberFormat="0" applyBorder="0" applyAlignment="0" applyProtection="0"/>
    <xf numFmtId="0" fontId="126" fillId="57" borderId="0" applyNumberFormat="0" applyBorder="0" applyAlignment="0" applyProtection="0"/>
    <xf numFmtId="0" fontId="101" fillId="54" borderId="0" applyNumberFormat="0" applyBorder="0" applyAlignment="0" applyProtection="0"/>
    <xf numFmtId="0" fontId="99" fillId="40" borderId="0" applyNumberFormat="0" applyBorder="0" applyAlignment="0" applyProtection="0"/>
    <xf numFmtId="0" fontId="101" fillId="48" borderId="0" applyNumberFormat="0" applyBorder="0" applyAlignment="0" applyProtection="0"/>
    <xf numFmtId="0" fontId="133" fillId="0" borderId="23" applyNumberFormat="0" applyFill="0" applyAlignment="0" applyProtection="0"/>
    <xf numFmtId="0" fontId="99" fillId="43" borderId="0" applyNumberFormat="0" applyBorder="0" applyAlignment="0" applyProtection="0"/>
    <xf numFmtId="0" fontId="101" fillId="49" borderId="0" applyNumberFormat="0" applyBorder="0" applyAlignment="0" applyProtection="0"/>
    <xf numFmtId="0" fontId="101" fillId="53" borderId="0" applyNumberFormat="0" applyBorder="0" applyAlignment="0" applyProtection="0"/>
    <xf numFmtId="0" fontId="5" fillId="0" borderId="0"/>
    <xf numFmtId="0" fontId="101" fillId="44" borderId="0" applyNumberFormat="0" applyBorder="0" applyAlignment="0" applyProtection="0"/>
    <xf numFmtId="0" fontId="98" fillId="37" borderId="0" applyNumberFormat="0" applyBorder="0" applyAlignment="0" applyProtection="0"/>
    <xf numFmtId="0" fontId="120" fillId="0" borderId="19" applyNumberFormat="0" applyFill="0" applyAlignment="0" applyProtection="0"/>
    <xf numFmtId="0" fontId="98" fillId="38" borderId="0" applyNumberFormat="0" applyBorder="0" applyAlignment="0" applyProtection="0"/>
    <xf numFmtId="0" fontId="52" fillId="0" borderId="0" applyNumberFormat="0" applyFill="0" applyBorder="0" applyAlignment="0" applyProtection="0"/>
    <xf numFmtId="0" fontId="98" fillId="39" borderId="0" applyNumberFormat="0" applyBorder="0" applyAlignment="0" applyProtection="0"/>
    <xf numFmtId="0" fontId="98" fillId="40" borderId="0" applyNumberFormat="0" applyBorder="0" applyAlignment="0" applyProtection="0"/>
    <xf numFmtId="0" fontId="99" fillId="45" borderId="0" applyNumberFormat="0" applyBorder="0" applyAlignment="0" applyProtection="0"/>
    <xf numFmtId="0" fontId="98" fillId="41" borderId="0" applyNumberFormat="0" applyBorder="0" applyAlignment="0" applyProtection="0"/>
    <xf numFmtId="0" fontId="98" fillId="42" borderId="0" applyNumberFormat="0" applyBorder="0" applyAlignment="0" applyProtection="0"/>
    <xf numFmtId="0" fontId="105" fillId="55" borderId="15" applyNumberFormat="0" applyAlignment="0" applyProtection="0"/>
    <xf numFmtId="0" fontId="98" fillId="43" borderId="0" applyNumberFormat="0" applyBorder="0" applyAlignment="0" applyProtection="0"/>
    <xf numFmtId="0" fontId="98" fillId="44" borderId="0" applyNumberFormat="0" applyBorder="0" applyAlignment="0" applyProtection="0"/>
    <xf numFmtId="0" fontId="101" fillId="53" borderId="0" applyNumberFormat="0" applyBorder="0" applyAlignment="0" applyProtection="0"/>
    <xf numFmtId="0" fontId="98" fillId="45" borderId="0" applyNumberFormat="0" applyBorder="0" applyAlignment="0" applyProtection="0"/>
    <xf numFmtId="0" fontId="98" fillId="44" borderId="0" applyNumberFormat="0" applyBorder="0" applyAlignment="0" applyProtection="0"/>
    <xf numFmtId="0" fontId="98" fillId="40" borderId="0" applyNumberFormat="0" applyBorder="0" applyAlignment="0" applyProtection="0"/>
    <xf numFmtId="0" fontId="33" fillId="30" borderId="0" applyNumberFormat="0" applyBorder="0" applyAlignment="0" applyProtection="0"/>
    <xf numFmtId="0" fontId="98" fillId="43" borderId="0" applyNumberFormat="0" applyBorder="0" applyAlignment="0" applyProtection="0"/>
    <xf numFmtId="0" fontId="101" fillId="50" borderId="0" applyNumberFormat="0" applyBorder="0" applyAlignment="0" applyProtection="0"/>
    <xf numFmtId="0" fontId="98" fillId="46" borderId="0" applyNumberFormat="0" applyBorder="0" applyAlignment="0" applyProtection="0"/>
    <xf numFmtId="0" fontId="100" fillId="47" borderId="0" applyNumberFormat="0" applyBorder="0" applyAlignment="0" applyProtection="0"/>
    <xf numFmtId="43" fontId="11" fillId="0" borderId="0" applyFont="0" applyFill="0" applyBorder="0" applyAlignment="0" applyProtection="0"/>
    <xf numFmtId="0" fontId="100" fillId="44" borderId="0" applyNumberFormat="0" applyBorder="0" applyAlignment="0" applyProtection="0"/>
    <xf numFmtId="0" fontId="122" fillId="42" borderId="15" applyNumberFormat="0" applyAlignment="0" applyProtection="0"/>
    <xf numFmtId="0" fontId="100" fillId="45" borderId="0" applyNumberFormat="0" applyBorder="0" applyAlignment="0" applyProtection="0"/>
    <xf numFmtId="0" fontId="128" fillId="55" borderId="22" applyNumberFormat="0" applyAlignment="0" applyProtection="0"/>
    <xf numFmtId="0" fontId="100" fillId="48" borderId="0" applyNumberFormat="0" applyBorder="0" applyAlignment="0" applyProtection="0"/>
    <xf numFmtId="0" fontId="100" fillId="49" borderId="0" applyNumberFormat="0" applyBorder="0" applyAlignment="0" applyProtection="0"/>
    <xf numFmtId="0" fontId="100" fillId="50" borderId="0" applyNumberFormat="0" applyBorder="0" applyAlignment="0" applyProtection="0"/>
    <xf numFmtId="0" fontId="99" fillId="46" borderId="0" applyNumberFormat="0" applyBorder="0" applyAlignment="0" applyProtection="0"/>
    <xf numFmtId="0" fontId="100" fillId="51" borderId="0" applyNumberFormat="0" applyBorder="0" applyAlignment="0" applyProtection="0"/>
    <xf numFmtId="0" fontId="105" fillId="55" borderId="15" applyNumberFormat="0" applyAlignment="0" applyProtection="0"/>
    <xf numFmtId="0" fontId="100" fillId="52" borderId="0" applyNumberFormat="0" applyBorder="0" applyAlignment="0" applyProtection="0"/>
    <xf numFmtId="0" fontId="126" fillId="57" borderId="0" applyNumberFormat="0" applyBorder="0" applyAlignment="0" applyProtection="0"/>
    <xf numFmtId="0" fontId="100" fillId="53" borderId="0" applyNumberFormat="0" applyBorder="0" applyAlignment="0" applyProtection="0"/>
    <xf numFmtId="0" fontId="107" fillId="56" borderId="16" applyNumberFormat="0" applyAlignment="0" applyProtection="0"/>
    <xf numFmtId="0" fontId="100" fillId="48" borderId="0" applyNumberFormat="0" applyBorder="0" applyAlignment="0" applyProtection="0"/>
    <xf numFmtId="0" fontId="100" fillId="49" borderId="0" applyNumberFormat="0" applyBorder="0" applyAlignment="0" applyProtection="0"/>
    <xf numFmtId="0" fontId="11" fillId="58" borderId="21" applyNumberFormat="0" applyFont="0" applyAlignment="0" applyProtection="0"/>
    <xf numFmtId="0" fontId="100" fillId="54" borderId="0" applyNumberFormat="0" applyBorder="0" applyAlignment="0" applyProtection="0"/>
    <xf numFmtId="0" fontId="101" fillId="52" borderId="0" applyNumberFormat="0" applyBorder="0" applyAlignment="0" applyProtection="0"/>
    <xf numFmtId="0" fontId="122" fillId="42" borderId="15" applyNumberFormat="0" applyAlignment="0" applyProtection="0"/>
    <xf numFmtId="0" fontId="105" fillId="55" borderId="15" applyNumberFormat="0" applyAlignment="0" applyProtection="0"/>
    <xf numFmtId="0" fontId="101" fillId="44" borderId="0" applyNumberFormat="0" applyBorder="0" applyAlignment="0" applyProtection="0"/>
    <xf numFmtId="0" fontId="110" fillId="0" borderId="0" applyNumberFormat="0" applyFill="0" applyBorder="0" applyAlignment="0" applyProtection="0"/>
    <xf numFmtId="0" fontId="11" fillId="0" borderId="0"/>
    <xf numFmtId="0" fontId="101" fillId="44" borderId="0" applyNumberFormat="0" applyBorder="0" applyAlignment="0" applyProtection="0"/>
    <xf numFmtId="0" fontId="33" fillId="30" borderId="0" applyNumberFormat="0" applyBorder="0" applyAlignment="0" applyProtection="0"/>
    <xf numFmtId="0" fontId="104" fillId="55" borderId="15" applyNumberFormat="0" applyAlignment="0" applyProtection="0"/>
    <xf numFmtId="0" fontId="11" fillId="58" borderId="21" applyNumberFormat="0" applyFont="0" applyAlignment="0" applyProtection="0"/>
    <xf numFmtId="0" fontId="98" fillId="43" borderId="0" applyNumberFormat="0" applyBorder="0" applyAlignment="0" applyProtection="0"/>
    <xf numFmtId="43" fontId="11" fillId="0" borderId="0" applyFont="0" applyFill="0" applyBorder="0" applyAlignment="0" applyProtection="0"/>
    <xf numFmtId="0" fontId="104" fillId="55" borderId="15" applyNumberFormat="0" applyAlignment="0" applyProtection="0"/>
    <xf numFmtId="0" fontId="33" fillId="15" borderId="0" applyNumberFormat="0" applyBorder="0" applyAlignment="0" applyProtection="0"/>
    <xf numFmtId="0" fontId="104" fillId="55" borderId="15" applyNumberFormat="0" applyAlignment="0" applyProtection="0"/>
    <xf numFmtId="0" fontId="5" fillId="11" borderId="0" applyNumberFormat="0" applyBorder="0" applyAlignment="0" applyProtection="0"/>
    <xf numFmtId="0" fontId="104" fillId="55" borderId="15" applyNumberFormat="0" applyAlignment="0" applyProtection="0"/>
    <xf numFmtId="0" fontId="121" fillId="42" borderId="15" applyNumberFormat="0" applyAlignment="0" applyProtection="0"/>
    <xf numFmtId="0" fontId="119" fillId="0" borderId="0" applyNumberFormat="0" applyFill="0" applyBorder="0" applyAlignment="0" applyProtection="0"/>
    <xf numFmtId="0" fontId="104" fillId="55" borderId="15" applyNumberFormat="0" applyAlignment="0" applyProtection="0"/>
    <xf numFmtId="0" fontId="135" fillId="0" borderId="0" applyNumberFormat="0" applyFill="0" applyBorder="0" applyAlignment="0" applyProtection="0"/>
    <xf numFmtId="0" fontId="133" fillId="0" borderId="23" applyNumberFormat="0" applyFill="0" applyAlignment="0" applyProtection="0"/>
    <xf numFmtId="0" fontId="104" fillId="55" borderId="15" applyNumberFormat="0" applyAlignment="0" applyProtection="0"/>
    <xf numFmtId="0" fontId="120" fillId="0" borderId="0" applyNumberFormat="0" applyFill="0" applyBorder="0" applyAlignment="0" applyProtection="0"/>
    <xf numFmtId="0" fontId="128" fillId="55" borderId="22" applyNumberFormat="0" applyAlignment="0" applyProtection="0"/>
    <xf numFmtId="0" fontId="104" fillId="55" borderId="15" applyNumberFormat="0" applyAlignment="0" applyProtection="0"/>
    <xf numFmtId="0" fontId="11" fillId="58" borderId="21" applyNumberFormat="0" applyFont="0" applyAlignment="0" applyProtection="0"/>
    <xf numFmtId="0" fontId="126" fillId="57" borderId="0" applyNumberFormat="0" applyBorder="0" applyAlignment="0" applyProtection="0"/>
    <xf numFmtId="0" fontId="104" fillId="55" borderId="15" applyNumberFormat="0" applyAlignment="0" applyProtection="0"/>
    <xf numFmtId="0" fontId="124" fillId="0" borderId="20" applyNumberFormat="0" applyFill="0" applyAlignment="0" applyProtection="0"/>
    <xf numFmtId="0" fontId="122" fillId="42" borderId="15" applyNumberFormat="0" applyAlignment="0" applyProtection="0"/>
    <xf numFmtId="0" fontId="104" fillId="55" borderId="15" applyNumberFormat="0" applyAlignment="0" applyProtection="0"/>
    <xf numFmtId="0" fontId="101" fillId="53" borderId="0" applyNumberFormat="0" applyBorder="0" applyAlignment="0" applyProtection="0"/>
    <xf numFmtId="0" fontId="106" fillId="56" borderId="16" applyNumberFormat="0" applyAlignment="0" applyProtection="0"/>
    <xf numFmtId="43" fontId="11" fillId="0" borderId="0" applyFont="0" applyFill="0" applyBorder="0" applyAlignment="0" applyProtection="0"/>
    <xf numFmtId="0" fontId="101" fillId="51" borderId="0" applyNumberFormat="0" applyBorder="0" applyAlignment="0" applyProtection="0"/>
    <xf numFmtId="0" fontId="101" fillId="50" borderId="0" applyNumberFormat="0" applyBorder="0" applyAlignment="0" applyProtection="0"/>
    <xf numFmtId="0" fontId="101" fillId="49" borderId="0" applyNumberFormat="0" applyBorder="0" applyAlignment="0" applyProtection="0"/>
    <xf numFmtId="0" fontId="101" fillId="48" borderId="0" applyNumberFormat="0" applyBorder="0" applyAlignment="0" applyProtection="0"/>
    <xf numFmtId="0" fontId="101" fillId="45" borderId="0" applyNumberFormat="0" applyBorder="0" applyAlignment="0" applyProtection="0"/>
    <xf numFmtId="0" fontId="101" fillId="44" borderId="0" applyNumberFormat="0" applyBorder="0" applyAlignment="0" applyProtection="0"/>
    <xf numFmtId="0" fontId="101" fillId="47" borderId="0" applyNumberFormat="0" applyBorder="0" applyAlignment="0" applyProtection="0"/>
    <xf numFmtId="0" fontId="99" fillId="46" borderId="0" applyNumberFormat="0" applyBorder="0" applyAlignment="0" applyProtection="0"/>
    <xf numFmtId="0" fontId="99" fillId="43" borderId="0" applyNumberFormat="0" applyBorder="0" applyAlignment="0" applyProtection="0"/>
    <xf numFmtId="0" fontId="99" fillId="40" borderId="0" applyNumberFormat="0" applyBorder="0" applyAlignment="0" applyProtection="0"/>
    <xf numFmtId="0" fontId="99" fillId="43" borderId="0" applyNumberFormat="0" applyBorder="0" applyAlignment="0" applyProtection="0"/>
    <xf numFmtId="0" fontId="99" fillId="41" borderId="0" applyNumberFormat="0" applyBorder="0" applyAlignment="0" applyProtection="0"/>
    <xf numFmtId="0" fontId="99" fillId="39" borderId="0" applyNumberFormat="0" applyBorder="0" applyAlignment="0" applyProtection="0"/>
    <xf numFmtId="0" fontId="11" fillId="0" borderId="0"/>
    <xf numFmtId="0" fontId="133" fillId="0" borderId="23" applyNumberFormat="0" applyFill="0" applyAlignment="0" applyProtection="0"/>
    <xf numFmtId="43" fontId="11" fillId="0" borderId="0" applyFont="0" applyFill="0" applyBorder="0" applyAlignment="0" applyProtection="0"/>
    <xf numFmtId="0" fontId="101" fillId="47" borderId="0" applyNumberFormat="0" applyBorder="0" applyAlignment="0" applyProtection="0"/>
    <xf numFmtId="0" fontId="128" fillId="55" borderId="22" applyNumberFormat="0" applyAlignment="0" applyProtection="0"/>
    <xf numFmtId="0" fontId="11" fillId="58" borderId="21" applyNumberFormat="0" applyFont="0" applyAlignment="0" applyProtection="0"/>
    <xf numFmtId="0" fontId="126" fillId="57" borderId="0" applyNumberFormat="0" applyBorder="0" applyAlignment="0" applyProtection="0"/>
    <xf numFmtId="0" fontId="124" fillId="0" borderId="20" applyNumberFormat="0" applyFill="0" applyAlignment="0" applyProtection="0"/>
    <xf numFmtId="0" fontId="122" fillId="42" borderId="15" applyNumberFormat="0" applyAlignment="0" applyProtection="0"/>
    <xf numFmtId="0" fontId="120" fillId="0" borderId="0" applyNumberFormat="0" applyFill="0" applyBorder="0" applyAlignment="0" applyProtection="0"/>
    <xf numFmtId="0" fontId="120" fillId="0" borderId="19" applyNumberFormat="0" applyFill="0" applyAlignment="0" applyProtection="0"/>
    <xf numFmtId="0" fontId="118" fillId="0" borderId="18" applyNumberFormat="0" applyFill="0" applyAlignment="0" applyProtection="0"/>
    <xf numFmtId="0" fontId="116" fillId="0" borderId="17" applyNumberFormat="0" applyFill="0" applyAlignment="0" applyProtection="0"/>
    <xf numFmtId="0" fontId="112" fillId="39" borderId="0" applyNumberFormat="0" applyBorder="0" applyAlignment="0" applyProtection="0"/>
    <xf numFmtId="0" fontId="110" fillId="0" borderId="0" applyNumberFormat="0" applyFill="0" applyBorder="0" applyAlignment="0" applyProtection="0"/>
    <xf numFmtId="0" fontId="107" fillId="56" borderId="16" applyNumberFormat="0" applyAlignment="0" applyProtection="0"/>
    <xf numFmtId="43" fontId="11" fillId="0" borderId="0" applyFont="0" applyFill="0" applyBorder="0" applyAlignment="0" applyProtection="0"/>
    <xf numFmtId="0" fontId="105" fillId="55" borderId="15" applyNumberFormat="0" applyAlignment="0" applyProtection="0"/>
    <xf numFmtId="0" fontId="103" fillId="38" borderId="0" applyNumberFormat="0" applyBorder="0" applyAlignment="0" applyProtection="0"/>
    <xf numFmtId="0" fontId="101" fillId="54" borderId="0" applyNumberFormat="0" applyBorder="0" applyAlignment="0" applyProtection="0"/>
    <xf numFmtId="0" fontId="101" fillId="49" borderId="0" applyNumberFormat="0" applyBorder="0" applyAlignment="0" applyProtection="0"/>
    <xf numFmtId="0" fontId="101" fillId="48" borderId="0" applyNumberFormat="0" applyBorder="0" applyAlignment="0" applyProtection="0"/>
    <xf numFmtId="0" fontId="101" fillId="53" borderId="0" applyNumberFormat="0" applyBorder="0" applyAlignment="0" applyProtection="0"/>
    <xf numFmtId="0" fontId="101" fillId="52" borderId="0" applyNumberFormat="0" applyBorder="0" applyAlignment="0" applyProtection="0"/>
    <xf numFmtId="0" fontId="101" fillId="51" borderId="0" applyNumberFormat="0" applyBorder="0" applyAlignment="0" applyProtection="0"/>
    <xf numFmtId="0" fontId="101" fillId="49" borderId="0" applyNumberFormat="0" applyBorder="0" applyAlignment="0" applyProtection="0"/>
    <xf numFmtId="0" fontId="101" fillId="45" borderId="0" applyNumberFormat="0" applyBorder="0" applyAlignment="0" applyProtection="0"/>
    <xf numFmtId="0" fontId="101" fillId="47" borderId="0" applyNumberFormat="0" applyBorder="0" applyAlignment="0" applyProtection="0"/>
    <xf numFmtId="0" fontId="99" fillId="43" borderId="0" applyNumberFormat="0" applyBorder="0" applyAlignment="0" applyProtection="0"/>
    <xf numFmtId="0" fontId="99" fillId="40" borderId="0" applyNumberFormat="0" applyBorder="0" applyAlignment="0" applyProtection="0"/>
    <xf numFmtId="0" fontId="99" fillId="45" borderId="0" applyNumberFormat="0" applyBorder="0" applyAlignment="0" applyProtection="0"/>
    <xf numFmtId="0" fontId="99" fillId="44" borderId="0" applyNumberFormat="0" applyBorder="0" applyAlignment="0" applyProtection="0"/>
    <xf numFmtId="0" fontId="99" fillId="43" borderId="0" applyNumberFormat="0" applyBorder="0" applyAlignment="0" applyProtection="0"/>
    <xf numFmtId="0" fontId="122" fillId="42" borderId="15" applyNumberFormat="0" applyAlignment="0" applyProtection="0"/>
    <xf numFmtId="0" fontId="109" fillId="0" borderId="0" applyNumberFormat="0" applyFill="0" applyBorder="0" applyAlignment="0" applyProtection="0"/>
    <xf numFmtId="0" fontId="101" fillId="53" borderId="0" applyNumberFormat="0" applyBorder="0" applyAlignment="0" applyProtection="0"/>
    <xf numFmtId="0" fontId="111" fillId="39" borderId="0" applyNumberFormat="0" applyBorder="0" applyAlignment="0" applyProtection="0"/>
    <xf numFmtId="0" fontId="99" fillId="43" borderId="0" applyNumberFormat="0" applyBorder="0" applyAlignment="0" applyProtection="0"/>
    <xf numFmtId="0" fontId="115" fillId="0" borderId="17" applyNumberFormat="0" applyFill="0" applyAlignment="0" applyProtection="0"/>
    <xf numFmtId="0" fontId="124" fillId="0" borderId="20" applyNumberFormat="0" applyFill="0" applyAlignment="0" applyProtection="0"/>
    <xf numFmtId="0" fontId="117" fillId="0" borderId="18" applyNumberFormat="0" applyFill="0" applyAlignment="0" applyProtection="0"/>
    <xf numFmtId="0" fontId="101" fillId="49" borderId="0" applyNumberFormat="0" applyBorder="0" applyAlignment="0" applyProtection="0"/>
    <xf numFmtId="0" fontId="119" fillId="0" borderId="19" applyNumberFormat="0" applyFill="0" applyAlignment="0" applyProtection="0"/>
    <xf numFmtId="0" fontId="99" fillId="45" borderId="0" applyNumberFormat="0" applyBorder="0" applyAlignment="0" applyProtection="0"/>
    <xf numFmtId="0" fontId="119" fillId="0" borderId="0" applyNumberFormat="0" applyFill="0" applyBorder="0" applyAlignment="0" applyProtection="0"/>
    <xf numFmtId="0" fontId="99" fillId="44" borderId="0" applyNumberFormat="0" applyBorder="0" applyAlignment="0" applyProtection="0"/>
    <xf numFmtId="0" fontId="99" fillId="43" borderId="0" applyNumberFormat="0" applyBorder="0" applyAlignment="0" applyProtection="0"/>
    <xf numFmtId="0" fontId="121" fillId="42" borderId="15" applyNumberFormat="0" applyAlignment="0" applyProtection="0"/>
    <xf numFmtId="0" fontId="99" fillId="42" borderId="0" applyNumberFormat="0" applyBorder="0" applyAlignment="0" applyProtection="0"/>
    <xf numFmtId="0" fontId="99" fillId="41" borderId="0" applyNumberFormat="0" applyBorder="0" applyAlignment="0" applyProtection="0"/>
    <xf numFmtId="0" fontId="11" fillId="0" borderId="0"/>
    <xf numFmtId="0" fontId="128" fillId="55" borderId="22" applyNumberFormat="0" applyAlignment="0" applyProtection="0"/>
    <xf numFmtId="0" fontId="121" fillId="42" borderId="15" applyNumberFormat="0" applyAlignment="0" applyProtection="0"/>
    <xf numFmtId="0" fontId="11" fillId="58" borderId="21" applyNumberFormat="0" applyFont="0" applyAlignment="0" applyProtection="0"/>
    <xf numFmtId="0" fontId="99" fillId="37" borderId="0" applyNumberFormat="0" applyBorder="0" applyAlignment="0" applyProtection="0"/>
    <xf numFmtId="0" fontId="121" fillId="42" borderId="15" applyNumberFormat="0" applyAlignment="0" applyProtection="0"/>
    <xf numFmtId="0" fontId="99" fillId="38" borderId="0" applyNumberFormat="0" applyBorder="0" applyAlignment="0" applyProtection="0"/>
    <xf numFmtId="0" fontId="101" fillId="52" borderId="0" applyNumberFormat="0" applyBorder="0" applyAlignment="0" applyProtection="0"/>
    <xf numFmtId="0" fontId="121" fillId="42" borderId="15" applyNumberFormat="0" applyAlignment="0" applyProtection="0"/>
    <xf numFmtId="0" fontId="126" fillId="57" borderId="0" applyNumberFormat="0" applyBorder="0" applyAlignment="0" applyProtection="0"/>
    <xf numFmtId="0" fontId="124" fillId="0" borderId="20" applyNumberFormat="0" applyFill="0" applyAlignment="0" applyProtection="0"/>
    <xf numFmtId="0" fontId="121" fillId="42" borderId="15" applyNumberFormat="0" applyAlignment="0" applyProtection="0"/>
    <xf numFmtId="0" fontId="122" fillId="42" borderId="15" applyNumberFormat="0" applyAlignment="0" applyProtection="0"/>
    <xf numFmtId="0" fontId="120" fillId="0" borderId="0" applyNumberFormat="0" applyFill="0" applyBorder="0" applyAlignment="0" applyProtection="0"/>
    <xf numFmtId="0" fontId="121" fillId="42" borderId="15" applyNumberFormat="0" applyAlignment="0" applyProtection="0"/>
    <xf numFmtId="0" fontId="120" fillId="0" borderId="19" applyNumberFormat="0" applyFill="0" applyAlignment="0" applyProtection="0"/>
    <xf numFmtId="0" fontId="118" fillId="0" borderId="18" applyNumberFormat="0" applyFill="0" applyAlignment="0" applyProtection="0"/>
    <xf numFmtId="0" fontId="121" fillId="42" borderId="15" applyNumberFormat="0" applyAlignment="0" applyProtection="0"/>
    <xf numFmtId="0" fontId="116" fillId="0" borderId="17" applyNumberFormat="0" applyFill="0" applyAlignment="0" applyProtection="0"/>
    <xf numFmtId="0" fontId="112" fillId="39" borderId="0" applyNumberFormat="0" applyBorder="0" applyAlignment="0" applyProtection="0"/>
    <xf numFmtId="0" fontId="121" fillId="42" borderId="15" applyNumberFormat="0" applyAlignment="0" applyProtection="0"/>
    <xf numFmtId="0" fontId="110" fillId="0" borderId="0" applyNumberFormat="0" applyFill="0" applyBorder="0" applyAlignment="0" applyProtection="0"/>
    <xf numFmtId="0" fontId="99" fillId="39" borderId="0" applyNumberFormat="0" applyBorder="0" applyAlignment="0" applyProtection="0"/>
    <xf numFmtId="0" fontId="121" fillId="42" borderId="15" applyNumberFormat="0" applyAlignment="0" applyProtection="0"/>
    <xf numFmtId="0" fontId="101" fillId="45" borderId="0" applyNumberFormat="0" applyBorder="0" applyAlignment="0" applyProtection="0"/>
    <xf numFmtId="0" fontId="123" fillId="0" borderId="20" applyNumberFormat="0" applyFill="0" applyAlignment="0" applyProtection="0"/>
    <xf numFmtId="0" fontId="101" fillId="49" borderId="0" applyNumberFormat="0" applyBorder="0" applyAlignment="0" applyProtection="0"/>
    <xf numFmtId="0" fontId="125" fillId="57" borderId="0" applyNumberFormat="0" applyBorder="0" applyAlignment="0" applyProtection="0"/>
    <xf numFmtId="0" fontId="128" fillId="55" borderId="22" applyNumberFormat="0" applyAlignment="0" applyProtection="0"/>
    <xf numFmtId="0" fontId="11" fillId="58" borderId="21" applyNumberFormat="0" applyFont="0" applyAlignment="0" applyProtection="0"/>
    <xf numFmtId="0" fontId="99" fillId="37" borderId="0" applyNumberFormat="0" applyBorder="0" applyAlignment="0" applyProtection="0"/>
    <xf numFmtId="0" fontId="99" fillId="38" borderId="0" applyNumberFormat="0" applyBorder="0" applyAlignment="0" applyProtection="0"/>
    <xf numFmtId="0" fontId="126" fillId="57" borderId="0" applyNumberFormat="0" applyBorder="0" applyAlignment="0" applyProtection="0"/>
    <xf numFmtId="0" fontId="122" fillId="42" borderId="15" applyNumberFormat="0" applyAlignment="0" applyProtection="0"/>
    <xf numFmtId="0" fontId="120" fillId="0" borderId="19" applyNumberFormat="0" applyFill="0" applyAlignment="0" applyProtection="0"/>
    <xf numFmtId="0" fontId="116" fillId="0" borderId="17" applyNumberFormat="0" applyFill="0" applyAlignment="0" applyProtection="0"/>
    <xf numFmtId="0" fontId="110" fillId="0" borderId="0" applyNumberFormat="0" applyFill="0" applyBorder="0" applyAlignment="0" applyProtection="0"/>
    <xf numFmtId="0" fontId="99" fillId="42" borderId="0" applyNumberFormat="0" applyBorder="0" applyAlignment="0" applyProtection="0"/>
    <xf numFmtId="0" fontId="107" fillId="56" borderId="16" applyNumberFormat="0" applyAlignment="0" applyProtection="0"/>
    <xf numFmtId="0" fontId="105" fillId="55" borderId="15" applyNumberFormat="0" applyAlignment="0" applyProtection="0"/>
    <xf numFmtId="0" fontId="103" fillId="38" borderId="0" applyNumberFormat="0" applyBorder="0" applyAlignment="0" applyProtection="0"/>
    <xf numFmtId="0" fontId="101" fillId="54" borderId="0" applyNumberFormat="0" applyBorder="0" applyAlignment="0" applyProtection="0"/>
    <xf numFmtId="0" fontId="101" fillId="49" borderId="0" applyNumberFormat="0" applyBorder="0" applyAlignment="0" applyProtection="0"/>
    <xf numFmtId="0" fontId="101" fillId="48" borderId="0" applyNumberFormat="0" applyBorder="0" applyAlignment="0" applyProtection="0"/>
    <xf numFmtId="0" fontId="101" fillId="53" borderId="0" applyNumberFormat="0" applyBorder="0" applyAlignment="0" applyProtection="0"/>
    <xf numFmtId="0" fontId="101" fillId="52" borderId="0" applyNumberFormat="0" applyBorder="0" applyAlignment="0" applyProtection="0"/>
    <xf numFmtId="0" fontId="101" fillId="51" borderId="0" applyNumberFormat="0" applyBorder="0" applyAlignment="0" applyProtection="0"/>
    <xf numFmtId="0" fontId="101" fillId="50" borderId="0" applyNumberFormat="0" applyBorder="0" applyAlignment="0" applyProtection="0"/>
    <xf numFmtId="0" fontId="101" fillId="49" borderId="0" applyNumberFormat="0" applyBorder="0" applyAlignment="0" applyProtection="0"/>
    <xf numFmtId="0" fontId="101" fillId="48" borderId="0" applyNumberFormat="0" applyBorder="0" applyAlignment="0" applyProtection="0"/>
    <xf numFmtId="0" fontId="101" fillId="45" borderId="0" applyNumberFormat="0" applyBorder="0" applyAlignment="0" applyProtection="0"/>
    <xf numFmtId="0" fontId="101" fillId="44" borderId="0" applyNumberFormat="0" applyBorder="0" applyAlignment="0" applyProtection="0"/>
    <xf numFmtId="0" fontId="101" fillId="47" borderId="0" applyNumberFormat="0" applyBorder="0" applyAlignment="0" applyProtection="0"/>
    <xf numFmtId="0" fontId="99" fillId="46" borderId="0" applyNumberFormat="0" applyBorder="0" applyAlignment="0" applyProtection="0"/>
    <xf numFmtId="0" fontId="99" fillId="43" borderId="0" applyNumberFormat="0" applyBorder="0" applyAlignment="0" applyProtection="0"/>
    <xf numFmtId="0" fontId="99" fillId="40" borderId="0" applyNumberFormat="0" applyBorder="0" applyAlignment="0" applyProtection="0"/>
    <xf numFmtId="0" fontId="99" fillId="41" borderId="0" applyNumberFormat="0" applyBorder="0" applyAlignment="0" applyProtection="0"/>
    <xf numFmtId="0" fontId="135" fillId="0" borderId="0" applyNumberFormat="0" applyFill="0" applyBorder="0" applyAlignment="0" applyProtection="0"/>
    <xf numFmtId="0" fontId="133" fillId="0" borderId="23" applyNumberFormat="0" applyFill="0" applyAlignment="0" applyProtection="0"/>
    <xf numFmtId="0" fontId="99" fillId="40" borderId="0" applyNumberFormat="0" applyBorder="0" applyAlignment="0" applyProtection="0"/>
    <xf numFmtId="0" fontId="11" fillId="58" borderId="21" applyNumberFormat="0" applyFont="0" applyAlignment="0" applyProtection="0"/>
    <xf numFmtId="0" fontId="99" fillId="38" borderId="0" applyNumberFormat="0" applyBorder="0" applyAlignment="0" applyProtection="0"/>
    <xf numFmtId="0" fontId="126" fillId="57" borderId="0" applyNumberFormat="0" applyBorder="0" applyAlignment="0" applyProtection="0"/>
    <xf numFmtId="0" fontId="124" fillId="0" borderId="20" applyNumberFormat="0" applyFill="0" applyAlignment="0" applyProtection="0"/>
    <xf numFmtId="0" fontId="122" fillId="42" borderId="15" applyNumberFormat="0" applyAlignment="0" applyProtection="0"/>
    <xf numFmtId="0" fontId="120" fillId="0" borderId="0" applyNumberFormat="0" applyFill="0" applyBorder="0" applyAlignment="0" applyProtection="0"/>
    <xf numFmtId="0" fontId="120" fillId="0" borderId="19" applyNumberFormat="0" applyFill="0" applyAlignment="0" applyProtection="0"/>
    <xf numFmtId="0" fontId="11" fillId="0" borderId="0"/>
    <xf numFmtId="0" fontId="97" fillId="0" borderId="0"/>
    <xf numFmtId="0" fontId="11" fillId="0" borderId="0"/>
    <xf numFmtId="0" fontId="112" fillId="39" borderId="0" applyNumberFormat="0" applyBorder="0" applyAlignment="0" applyProtection="0"/>
    <xf numFmtId="0" fontId="110" fillId="0" borderId="0" applyNumberFormat="0" applyFill="0" applyBorder="0" applyAlignment="0" applyProtection="0"/>
    <xf numFmtId="0" fontId="99" fillId="39" borderId="0" applyNumberFormat="0" applyBorder="0" applyAlignment="0" applyProtection="0"/>
    <xf numFmtId="0" fontId="101" fillId="51" borderId="0" applyNumberFormat="0" applyBorder="0" applyAlignment="0" applyProtection="0"/>
    <xf numFmtId="0" fontId="107" fillId="56" borderId="16" applyNumberFormat="0" applyAlignment="0" applyProtection="0"/>
    <xf numFmtId="0" fontId="105" fillId="55" borderId="15" applyNumberFormat="0" applyAlignment="0" applyProtection="0"/>
    <xf numFmtId="0" fontId="103" fillId="38" borderId="0" applyNumberFormat="0" applyBorder="0" applyAlignment="0" applyProtection="0"/>
    <xf numFmtId="0" fontId="101" fillId="54" borderId="0" applyNumberFormat="0" applyBorder="0" applyAlignment="0" applyProtection="0"/>
    <xf numFmtId="0" fontId="101" fillId="48" borderId="0" applyNumberFormat="0" applyBorder="0" applyAlignment="0" applyProtection="0"/>
    <xf numFmtId="0" fontId="101" fillId="52" borderId="0" applyNumberFormat="0" applyBorder="0" applyAlignment="0" applyProtection="0"/>
    <xf numFmtId="0" fontId="101" fillId="51" borderId="0" applyNumberFormat="0" applyBorder="0" applyAlignment="0" applyProtection="0"/>
    <xf numFmtId="0" fontId="101" fillId="50" borderId="0" applyNumberFormat="0" applyBorder="0" applyAlignment="0" applyProtection="0"/>
    <xf numFmtId="0" fontId="101" fillId="49" borderId="0" applyNumberFormat="0" applyBorder="0" applyAlignment="0" applyProtection="0"/>
    <xf numFmtId="0" fontId="101" fillId="45" borderId="0" applyNumberFormat="0" applyBorder="0" applyAlignment="0" applyProtection="0"/>
    <xf numFmtId="0" fontId="101" fillId="47" borderId="0" applyNumberFormat="0" applyBorder="0" applyAlignment="0" applyProtection="0"/>
    <xf numFmtId="0" fontId="99" fillId="46" borderId="0" applyNumberFormat="0" applyBorder="0" applyAlignment="0" applyProtection="0"/>
    <xf numFmtId="0" fontId="10" fillId="58" borderId="21" applyNumberFormat="0" applyFont="0" applyAlignment="0" applyProtection="0"/>
    <xf numFmtId="0" fontId="99" fillId="43" borderId="0" applyNumberFormat="0" applyBorder="0" applyAlignment="0" applyProtection="0"/>
    <xf numFmtId="0" fontId="99" fillId="40" borderId="0" applyNumberFormat="0" applyBorder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45" borderId="0" applyNumberFormat="0" applyBorder="0" applyAlignment="0" applyProtection="0"/>
    <xf numFmtId="0" fontId="99" fillId="44" borderId="0" applyNumberFormat="0" applyBorder="0" applyAlignment="0" applyProtection="0"/>
    <xf numFmtId="0" fontId="10" fillId="58" borderId="21" applyNumberFormat="0" applyFont="0" applyAlignment="0" applyProtection="0"/>
    <xf numFmtId="0" fontId="99" fillId="43" borderId="0" applyNumberFormat="0" applyBorder="0" applyAlignment="0" applyProtection="0"/>
    <xf numFmtId="0" fontId="99" fillId="42" borderId="0" applyNumberFormat="0" applyBorder="0" applyAlignment="0" applyProtection="0"/>
    <xf numFmtId="0" fontId="10" fillId="58" borderId="21" applyNumberFormat="0" applyFont="0" applyAlignment="0" applyProtection="0"/>
    <xf numFmtId="0" fontId="99" fillId="41" borderId="0" applyNumberFormat="0" applyBorder="0" applyAlignment="0" applyProtection="0"/>
    <xf numFmtId="0" fontId="99" fillId="40" borderId="0" applyNumberFormat="0" applyBorder="0" applyAlignment="0" applyProtection="0"/>
    <xf numFmtId="0" fontId="10" fillId="58" borderId="21" applyNumberFormat="0" applyFont="0" applyAlignment="0" applyProtection="0"/>
    <xf numFmtId="0" fontId="135" fillId="0" borderId="0" applyNumberFormat="0" applyFill="0" applyBorder="0" applyAlignment="0" applyProtection="0"/>
    <xf numFmtId="0" fontId="133" fillId="0" borderId="23" applyNumberFormat="0" applyFill="0" applyAlignment="0" applyProtection="0"/>
    <xf numFmtId="0" fontId="10" fillId="58" borderId="21" applyNumberFormat="0" applyFont="0" applyAlignment="0" applyProtection="0"/>
    <xf numFmtId="0" fontId="101" fillId="51" borderId="0" applyNumberFormat="0" applyBorder="0" applyAlignment="0" applyProtection="0"/>
    <xf numFmtId="0" fontId="11" fillId="0" borderId="0"/>
    <xf numFmtId="0" fontId="10" fillId="58" borderId="21" applyNumberFormat="0" applyFont="0" applyAlignment="0" applyProtection="0"/>
    <xf numFmtId="0" fontId="128" fillId="55" borderId="22" applyNumberFormat="0" applyAlignment="0" applyProtection="0"/>
    <xf numFmtId="0" fontId="11" fillId="58" borderId="21" applyNumberFormat="0" applyFont="0" applyAlignment="0" applyProtection="0"/>
    <xf numFmtId="0" fontId="10" fillId="58" borderId="21" applyNumberFormat="0" applyFont="0" applyAlignment="0" applyProtection="0"/>
    <xf numFmtId="0" fontId="99" fillId="37" borderId="0" applyNumberFormat="0" applyBorder="0" applyAlignment="0" applyProtection="0"/>
    <xf numFmtId="0" fontId="99" fillId="38" borderId="0" applyNumberFormat="0" applyBorder="0" applyAlignment="0" applyProtection="0"/>
    <xf numFmtId="0" fontId="10" fillId="58" borderId="21" applyNumberFormat="0" applyFont="0" applyAlignment="0" applyProtection="0"/>
    <xf numFmtId="0" fontId="105" fillId="55" borderId="15" applyNumberFormat="0" applyAlignment="0" applyProtection="0"/>
    <xf numFmtId="0" fontId="126" fillId="57" borderId="0" applyNumberFormat="0" applyBorder="0" applyAlignment="0" applyProtection="0"/>
    <xf numFmtId="0" fontId="10" fillId="58" borderId="21" applyNumberFormat="0" applyFont="0" applyAlignment="0" applyProtection="0"/>
    <xf numFmtId="0" fontId="124" fillId="0" borderId="20" applyNumberFormat="0" applyFill="0" applyAlignment="0" applyProtection="0"/>
    <xf numFmtId="0" fontId="122" fillId="42" borderId="15" applyNumberFormat="0" applyAlignment="0" applyProtection="0"/>
    <xf numFmtId="0" fontId="127" fillId="55" borderId="22" applyNumberFormat="0" applyAlignment="0" applyProtection="0"/>
    <xf numFmtId="0" fontId="120" fillId="0" borderId="0" applyNumberFormat="0" applyFill="0" applyBorder="0" applyAlignment="0" applyProtection="0"/>
    <xf numFmtId="0" fontId="120" fillId="0" borderId="19" applyNumberFormat="0" applyFill="0" applyAlignment="0" applyProtection="0"/>
    <xf numFmtId="0" fontId="99" fillId="39" borderId="0" applyNumberFormat="0" applyBorder="0" applyAlignment="0" applyProtection="0"/>
    <xf numFmtId="0" fontId="101" fillId="53" borderId="0" applyNumberFormat="0" applyBorder="0" applyAlignment="0" applyProtection="0"/>
    <xf numFmtId="0" fontId="127" fillId="55" borderId="22" applyNumberFormat="0" applyAlignment="0" applyProtection="0"/>
    <xf numFmtId="0" fontId="107" fillId="56" borderId="16" applyNumberFormat="0" applyAlignment="0" applyProtection="0"/>
    <xf numFmtId="0" fontId="105" fillId="55" borderId="15" applyNumberFormat="0" applyAlignment="0" applyProtection="0"/>
    <xf numFmtId="0" fontId="127" fillId="55" borderId="22" applyNumberFormat="0" applyAlignment="0" applyProtection="0"/>
    <xf numFmtId="0" fontId="103" fillId="38" borderId="0" applyNumberFormat="0" applyBorder="0" applyAlignment="0" applyProtection="0"/>
    <xf numFmtId="0" fontId="101" fillId="54" borderId="0" applyNumberFormat="0" applyBorder="0" applyAlignment="0" applyProtection="0"/>
    <xf numFmtId="0" fontId="127" fillId="55" borderId="22" applyNumberFormat="0" applyAlignment="0" applyProtection="0"/>
    <xf numFmtId="0" fontId="101" fillId="49" borderId="0" applyNumberFormat="0" applyBorder="0" applyAlignment="0" applyProtection="0"/>
    <xf numFmtId="0" fontId="101" fillId="48" borderId="0" applyNumberFormat="0" applyBorder="0" applyAlignment="0" applyProtection="0"/>
    <xf numFmtId="0" fontId="127" fillId="55" borderId="22" applyNumberFormat="0" applyAlignment="0" applyProtection="0"/>
    <xf numFmtId="0" fontId="101" fillId="53" borderId="0" applyNumberFormat="0" applyBorder="0" applyAlignment="0" applyProtection="0"/>
    <xf numFmtId="0" fontId="101" fillId="52" borderId="0" applyNumberFormat="0" applyBorder="0" applyAlignment="0" applyProtection="0"/>
    <xf numFmtId="0" fontId="127" fillId="55" borderId="22" applyNumberFormat="0" applyAlignment="0" applyProtection="0"/>
    <xf numFmtId="0" fontId="101" fillId="51" borderId="0" applyNumberFormat="0" applyBorder="0" applyAlignment="0" applyProtection="0"/>
    <xf numFmtId="0" fontId="101" fillId="50" borderId="0" applyNumberFormat="0" applyBorder="0" applyAlignment="0" applyProtection="0"/>
    <xf numFmtId="0" fontId="127" fillId="55" borderId="22" applyNumberFormat="0" applyAlignment="0" applyProtection="0"/>
    <xf numFmtId="0" fontId="101" fillId="49" borderId="0" applyNumberFormat="0" applyBorder="0" applyAlignment="0" applyProtection="0"/>
    <xf numFmtId="0" fontId="101" fillId="48" borderId="0" applyNumberFormat="0" applyBorder="0" applyAlignment="0" applyProtection="0"/>
    <xf numFmtId="0" fontId="127" fillId="55" borderId="22" applyNumberFormat="0" applyAlignment="0" applyProtection="0"/>
    <xf numFmtId="0" fontId="101" fillId="45" borderId="0" applyNumberFormat="0" applyBorder="0" applyAlignment="0" applyProtection="0"/>
    <xf numFmtId="0" fontId="101" fillId="44" borderId="0" applyNumberFormat="0" applyBorder="0" applyAlignment="0" applyProtection="0"/>
    <xf numFmtId="0" fontId="127" fillId="55" borderId="22" applyNumberFormat="0" applyAlignment="0" applyProtection="0"/>
    <xf numFmtId="0" fontId="122" fillId="42" borderId="15" applyNumberFormat="0" applyAlignment="0" applyProtection="0"/>
    <xf numFmtId="0" fontId="120" fillId="0" borderId="19" applyNumberFormat="0" applyFill="0" applyAlignment="0" applyProtection="0"/>
    <xf numFmtId="0" fontId="118" fillId="0" borderId="18" applyNumberFormat="0" applyFill="0" applyAlignment="0" applyProtection="0"/>
    <xf numFmtId="0" fontId="132" fillId="0" borderId="23" applyNumberFormat="0" applyFill="0" applyAlignment="0" applyProtection="0"/>
    <xf numFmtId="0" fontId="116" fillId="0" borderId="17" applyNumberFormat="0" applyFill="0" applyAlignment="0" applyProtection="0"/>
    <xf numFmtId="0" fontId="112" fillId="39" borderId="0" applyNumberFormat="0" applyBorder="0" applyAlignment="0" applyProtection="0"/>
    <xf numFmtId="0" fontId="105" fillId="55" borderId="15" applyNumberFormat="0" applyAlignment="0" applyProtection="0"/>
    <xf numFmtId="0" fontId="103" fillId="38" borderId="0" applyNumberFormat="0" applyBorder="0" applyAlignment="0" applyProtection="0"/>
    <xf numFmtId="0" fontId="132" fillId="0" borderId="23" applyNumberFormat="0" applyFill="0" applyAlignment="0" applyProtection="0"/>
    <xf numFmtId="0" fontId="101" fillId="54" borderId="0" applyNumberFormat="0" applyBorder="0" applyAlignment="0" applyProtection="0"/>
    <xf numFmtId="0" fontId="101" fillId="49" borderId="0" applyNumberFormat="0" applyBorder="0" applyAlignment="0" applyProtection="0"/>
    <xf numFmtId="0" fontId="132" fillId="0" borderId="23" applyNumberFormat="0" applyFill="0" applyAlignment="0" applyProtection="0"/>
    <xf numFmtId="0" fontId="101" fillId="48" borderId="0" applyNumberFormat="0" applyBorder="0" applyAlignment="0" applyProtection="0"/>
    <xf numFmtId="0" fontId="101" fillId="53" borderId="0" applyNumberFormat="0" applyBorder="0" applyAlignment="0" applyProtection="0"/>
    <xf numFmtId="0" fontId="132" fillId="0" borderId="23" applyNumberFormat="0" applyFill="0" applyAlignment="0" applyProtection="0"/>
    <xf numFmtId="0" fontId="101" fillId="52" borderId="0" applyNumberFormat="0" applyBorder="0" applyAlignment="0" applyProtection="0"/>
    <xf numFmtId="0" fontId="101" fillId="51" borderId="0" applyNumberFormat="0" applyBorder="0" applyAlignment="0" applyProtection="0"/>
    <xf numFmtId="0" fontId="132" fillId="0" borderId="23" applyNumberFormat="0" applyFill="0" applyAlignment="0" applyProtection="0"/>
    <xf numFmtId="0" fontId="101" fillId="50" borderId="0" applyNumberFormat="0" applyBorder="0" applyAlignment="0" applyProtection="0"/>
    <xf numFmtId="0" fontId="101" fillId="49" borderId="0" applyNumberFormat="0" applyBorder="0" applyAlignment="0" applyProtection="0"/>
    <xf numFmtId="0" fontId="132" fillId="0" borderId="23" applyNumberFormat="0" applyFill="0" applyAlignment="0" applyProtection="0"/>
    <xf numFmtId="0" fontId="101" fillId="48" borderId="0" applyNumberFormat="0" applyBorder="0" applyAlignment="0" applyProtection="0"/>
    <xf numFmtId="0" fontId="101" fillId="45" borderId="0" applyNumberFormat="0" applyBorder="0" applyAlignment="0" applyProtection="0"/>
    <xf numFmtId="0" fontId="132" fillId="0" borderId="23" applyNumberFormat="0" applyFill="0" applyAlignment="0" applyProtection="0"/>
    <xf numFmtId="0" fontId="101" fillId="44" borderId="0" applyNumberFormat="0" applyBorder="0" applyAlignment="0" applyProtection="0"/>
    <xf numFmtId="0" fontId="101" fillId="47" borderId="0" applyNumberFormat="0" applyBorder="0" applyAlignment="0" applyProtection="0"/>
    <xf numFmtId="0" fontId="132" fillId="0" borderId="23" applyNumberFormat="0" applyFill="0" applyAlignment="0" applyProtection="0"/>
    <xf numFmtId="0" fontId="99" fillId="46" borderId="0" applyNumberFormat="0" applyBorder="0" applyAlignment="0" applyProtection="0"/>
    <xf numFmtId="0" fontId="99" fillId="43" borderId="0" applyNumberFormat="0" applyBorder="0" applyAlignment="0" applyProtection="0"/>
    <xf numFmtId="0" fontId="132" fillId="0" borderId="23" applyNumberFormat="0" applyFill="0" applyAlignment="0" applyProtection="0"/>
    <xf numFmtId="0" fontId="103" fillId="38" borderId="0" applyNumberFormat="0" applyBorder="0" applyAlignment="0" applyProtection="0"/>
    <xf numFmtId="0" fontId="134" fillId="0" borderId="0" applyNumberFormat="0" applyFill="0" applyBorder="0" applyAlignment="0" applyProtection="0"/>
    <xf numFmtId="0" fontId="134" fillId="0" borderId="0" applyNumberFormat="0" applyFill="0" applyBorder="0" applyAlignment="0" applyProtection="0"/>
    <xf numFmtId="0" fontId="134" fillId="0" borderId="0" applyNumberFormat="0" applyFill="0" applyBorder="0" applyAlignment="0" applyProtection="0"/>
    <xf numFmtId="0" fontId="134" fillId="0" borderId="0" applyNumberFormat="0" applyFill="0" applyBorder="0" applyAlignment="0" applyProtection="0"/>
    <xf numFmtId="0" fontId="134" fillId="0" borderId="0" applyNumberFormat="0" applyFill="0" applyBorder="0" applyAlignment="0" applyProtection="0"/>
    <xf numFmtId="0" fontId="134" fillId="0" borderId="0" applyNumberFormat="0" applyFill="0" applyBorder="0" applyAlignment="0" applyProtection="0"/>
    <xf numFmtId="0" fontId="134" fillId="0" borderId="0" applyNumberFormat="0" applyFill="0" applyBorder="0" applyAlignment="0" applyProtection="0"/>
    <xf numFmtId="0" fontId="134" fillId="0" borderId="0" applyNumberFormat="0" applyFill="0" applyBorder="0" applyAlignment="0" applyProtection="0"/>
    <xf numFmtId="0" fontId="134" fillId="0" borderId="0" applyNumberFormat="0" applyFill="0" applyBorder="0" applyAlignment="0" applyProtection="0"/>
    <xf numFmtId="0" fontId="5" fillId="0" borderId="0"/>
    <xf numFmtId="0" fontId="99" fillId="42" borderId="0" applyNumberFormat="0" applyBorder="0" applyAlignment="0" applyProtection="0"/>
    <xf numFmtId="0" fontId="101" fillId="48" borderId="0" applyNumberFormat="0" applyBorder="0" applyAlignment="0" applyProtection="0"/>
    <xf numFmtId="0" fontId="133" fillId="0" borderId="23" applyNumberFormat="0" applyFill="0" applyAlignment="0" applyProtection="0"/>
    <xf numFmtId="0" fontId="116" fillId="0" borderId="17" applyNumberFormat="0" applyFill="0" applyAlignment="0" applyProtection="0"/>
    <xf numFmtId="0" fontId="101" fillId="50" borderId="0" applyNumberFormat="0" applyBorder="0" applyAlignment="0" applyProtection="0"/>
    <xf numFmtId="0" fontId="112" fillId="39" borderId="0" applyNumberFormat="0" applyBorder="0" applyAlignment="0" applyProtection="0"/>
    <xf numFmtId="0" fontId="135" fillId="0" borderId="0" applyNumberFormat="0" applyFill="0" applyBorder="0" applyAlignment="0" applyProtection="0"/>
    <xf numFmtId="0" fontId="99" fillId="40" borderId="0" applyNumberFormat="0" applyBorder="0" applyAlignment="0" applyProtection="0"/>
    <xf numFmtId="0" fontId="133" fillId="0" borderId="23" applyNumberFormat="0" applyFill="0" applyAlignment="0" applyProtection="0"/>
    <xf numFmtId="0" fontId="112" fillId="39" borderId="0" applyNumberFormat="0" applyBorder="0" applyAlignment="0" applyProtection="0"/>
    <xf numFmtId="0" fontId="132" fillId="0" borderId="23" applyNumberFormat="0" applyFill="0" applyAlignment="0" applyProtection="0"/>
    <xf numFmtId="0" fontId="101" fillId="54" borderId="0" applyNumberFormat="0" applyBorder="0" applyAlignment="0" applyProtection="0"/>
    <xf numFmtId="0" fontId="112" fillId="39" borderId="0" applyNumberFormat="0" applyBorder="0" applyAlignment="0" applyProtection="0"/>
    <xf numFmtId="0" fontId="99" fillId="42" borderId="0" applyNumberFormat="0" applyBorder="0" applyAlignment="0" applyProtection="0"/>
    <xf numFmtId="0" fontId="11" fillId="0" borderId="0"/>
    <xf numFmtId="0" fontId="120" fillId="0" borderId="0" applyNumberForma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112" fillId="39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11" fillId="58" borderId="21" applyNumberFormat="0" applyFont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99" fillId="44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100" fillId="5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123" fillId="0" borderId="20" applyNumberFormat="0" applyFill="0" applyAlignment="0" applyProtection="0"/>
    <xf numFmtId="0" fontId="104" fillId="55" borderId="15" applyNumberFormat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0" fontId="99" fillId="40" borderId="0" applyNumberFormat="0" applyBorder="0" applyAlignment="0" applyProtection="0"/>
    <xf numFmtId="0" fontId="101" fillId="44" borderId="0" applyNumberFormat="0" applyBorder="0" applyAlignment="0" applyProtection="0"/>
    <xf numFmtId="0" fontId="110" fillId="0" borderId="0" applyNumberFormat="0" applyFill="0" applyBorder="0" applyAlignment="0" applyProtection="0"/>
    <xf numFmtId="0" fontId="101" fillId="48" borderId="0" applyNumberFormat="0" applyBorder="0" applyAlignment="0" applyProtection="0"/>
    <xf numFmtId="43" fontId="11" fillId="0" borderId="0" applyFont="0" applyFill="0" applyBorder="0" applyAlignment="0" applyProtection="0"/>
    <xf numFmtId="0" fontId="99" fillId="44" borderId="0" applyNumberFormat="0" applyBorder="0" applyAlignment="0" applyProtection="0"/>
    <xf numFmtId="0" fontId="101" fillId="48" borderId="0" applyNumberFormat="0" applyBorder="0" applyAlignment="0" applyProtection="0"/>
    <xf numFmtId="0" fontId="110" fillId="0" borderId="0" applyNumberFormat="0" applyFill="0" applyBorder="0" applyAlignment="0" applyProtection="0"/>
    <xf numFmtId="0" fontId="106" fillId="56" borderId="16" applyNumberFormat="0" applyAlignment="0" applyProtection="0"/>
    <xf numFmtId="0" fontId="101" fillId="48" borderId="0" applyNumberFormat="0" applyBorder="0" applyAlignment="0" applyProtection="0"/>
    <xf numFmtId="0" fontId="11" fillId="0" borderId="0"/>
    <xf numFmtId="0" fontId="99" fillId="40" borderId="0" applyNumberFormat="0" applyBorder="0" applyAlignment="0" applyProtection="0"/>
    <xf numFmtId="0" fontId="133" fillId="0" borderId="23" applyNumberFormat="0" applyFill="0" applyAlignment="0" applyProtection="0"/>
    <xf numFmtId="0" fontId="107" fillId="56" borderId="16" applyNumberFormat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99" fillId="40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101" fillId="44" borderId="0" applyNumberFormat="0" applyBorder="0" applyAlignment="0" applyProtection="0"/>
    <xf numFmtId="0" fontId="122" fillId="42" borderId="15" applyNumberFormat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118" fillId="0" borderId="18" applyNumberFormat="0" applyFill="0" applyAlignment="0" applyProtection="0"/>
    <xf numFmtId="0" fontId="133" fillId="0" borderId="23" applyNumberFormat="0" applyFill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106" fillId="56" borderId="16" applyNumberFormat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101" fillId="44" borderId="0" applyNumberFormat="0" applyBorder="0" applyAlignment="0" applyProtection="0"/>
    <xf numFmtId="0" fontId="99" fillId="37" borderId="0" applyNumberFormat="0" applyBorder="0" applyAlignment="0" applyProtection="0"/>
    <xf numFmtId="0" fontId="122" fillId="42" borderId="15" applyNumberFormat="0" applyAlignment="0" applyProtection="0"/>
    <xf numFmtId="0" fontId="115" fillId="0" borderId="17" applyNumberFormat="0" applyFill="0" applyAlignment="0" applyProtection="0"/>
    <xf numFmtId="0" fontId="98" fillId="45" borderId="0" applyNumberFormat="0" applyBorder="0" applyAlignment="0" applyProtection="0"/>
    <xf numFmtId="0" fontId="100" fillId="49" borderId="0" applyNumberFormat="0" applyBorder="0" applyAlignment="0" applyProtection="0"/>
    <xf numFmtId="0" fontId="98" fillId="45" borderId="0" applyNumberFormat="0" applyBorder="0" applyAlignment="0" applyProtection="0"/>
    <xf numFmtId="43" fontId="11" fillId="0" borderId="0" applyFont="0" applyFill="0" applyBorder="0" applyAlignment="0" applyProtection="0"/>
    <xf numFmtId="0" fontId="5" fillId="15" borderId="0" applyNumberFormat="0" applyBorder="0" applyAlignment="0" applyProtection="0"/>
    <xf numFmtId="0" fontId="133" fillId="0" borderId="23" applyNumberFormat="0" applyFill="0" applyAlignment="0" applyProtection="0"/>
    <xf numFmtId="0" fontId="118" fillId="0" borderId="18" applyNumberFormat="0" applyFill="0" applyAlignment="0" applyProtection="0"/>
    <xf numFmtId="0" fontId="101" fillId="50" borderId="0" applyNumberFormat="0" applyBorder="0" applyAlignment="0" applyProtection="0"/>
    <xf numFmtId="0" fontId="99" fillId="40" borderId="0" applyNumberFormat="0" applyBorder="0" applyAlignment="0" applyProtection="0"/>
    <xf numFmtId="0" fontId="120" fillId="0" borderId="19" applyNumberFormat="0" applyFill="0" applyAlignment="0" applyProtection="0"/>
    <xf numFmtId="0" fontId="101" fillId="50" borderId="0" applyNumberFormat="0" applyBorder="0" applyAlignment="0" applyProtection="0"/>
    <xf numFmtId="0" fontId="99" fillId="42" borderId="0" applyNumberFormat="0" applyBorder="0" applyAlignment="0" applyProtection="0"/>
    <xf numFmtId="0" fontId="103" fillId="38" borderId="0" applyNumberFormat="0" applyBorder="0" applyAlignment="0" applyProtection="0"/>
    <xf numFmtId="0" fontId="99" fillId="41" borderId="0" applyNumberFormat="0" applyBorder="0" applyAlignment="0" applyProtection="0"/>
    <xf numFmtId="0" fontId="99" fillId="37" borderId="0" applyNumberFormat="0" applyBorder="0" applyAlignment="0" applyProtection="0"/>
    <xf numFmtId="0" fontId="107" fillId="56" borderId="16" applyNumberFormat="0" applyAlignment="0" applyProtection="0"/>
    <xf numFmtId="0" fontId="101" fillId="47" borderId="0" applyNumberFormat="0" applyBorder="0" applyAlignment="0" applyProtection="0"/>
    <xf numFmtId="0" fontId="128" fillId="55" borderId="22" applyNumberFormat="0" applyAlignment="0" applyProtection="0"/>
    <xf numFmtId="0" fontId="99" fillId="39" borderId="0" applyNumberFormat="0" applyBorder="0" applyAlignment="0" applyProtection="0"/>
    <xf numFmtId="0" fontId="101" fillId="45" borderId="0" applyNumberFormat="0" applyBorder="0" applyAlignment="0" applyProtection="0"/>
    <xf numFmtId="0" fontId="128" fillId="55" borderId="22" applyNumberFormat="0" applyAlignment="0" applyProtection="0"/>
    <xf numFmtId="0" fontId="99" fillId="39" borderId="0" applyNumberFormat="0" applyBorder="0" applyAlignment="0" applyProtection="0"/>
    <xf numFmtId="0" fontId="120" fillId="0" borderId="19" applyNumberFormat="0" applyFill="0" applyAlignment="0" applyProtection="0"/>
    <xf numFmtId="0" fontId="123" fillId="0" borderId="20" applyNumberFormat="0" applyFill="0" applyAlignment="0" applyProtection="0"/>
    <xf numFmtId="0" fontId="101" fillId="54" borderId="0" applyNumberFormat="0" applyBorder="0" applyAlignment="0" applyProtection="0"/>
    <xf numFmtId="0" fontId="127" fillId="55" borderId="22" applyNumberFormat="0" applyAlignment="0" applyProtection="0"/>
    <xf numFmtId="0" fontId="5" fillId="27" borderId="0" applyNumberFormat="0" applyBorder="0" applyAlignment="0" applyProtection="0"/>
    <xf numFmtId="0" fontId="11" fillId="0" borderId="0"/>
    <xf numFmtId="0" fontId="33" fillId="15" borderId="0" applyNumberFormat="0" applyBorder="0" applyAlignment="0" applyProtection="0"/>
    <xf numFmtId="0" fontId="132" fillId="0" borderId="23" applyNumberFormat="0" applyFill="0" applyAlignment="0" applyProtection="0"/>
    <xf numFmtId="0" fontId="116" fillId="0" borderId="17" applyNumberFormat="0" applyFill="0" applyAlignment="0" applyProtection="0"/>
    <xf numFmtId="0" fontId="101" fillId="49" borderId="0" applyNumberFormat="0" applyBorder="0" applyAlignment="0" applyProtection="0"/>
    <xf numFmtId="0" fontId="99" fillId="39" borderId="0" applyNumberFormat="0" applyBorder="0" applyAlignment="0" applyProtection="0"/>
    <xf numFmtId="0" fontId="118" fillId="0" borderId="18" applyNumberFormat="0" applyFill="0" applyAlignment="0" applyProtection="0"/>
    <xf numFmtId="0" fontId="101" fillId="49" borderId="0" applyNumberFormat="0" applyBorder="0" applyAlignment="0" applyProtection="0"/>
    <xf numFmtId="0" fontId="133" fillId="0" borderId="23" applyNumberFormat="0" applyFill="0" applyAlignment="0" applyProtection="0"/>
    <xf numFmtId="0" fontId="101" fillId="54" borderId="0" applyNumberFormat="0" applyBorder="0" applyAlignment="0" applyProtection="0"/>
    <xf numFmtId="0" fontId="135" fillId="0" borderId="0" applyNumberFormat="0" applyFill="0" applyBorder="0" applyAlignment="0" applyProtection="0"/>
    <xf numFmtId="0" fontId="99" fillId="38" borderId="0" applyNumberFormat="0" applyBorder="0" applyAlignment="0" applyProtection="0"/>
    <xf numFmtId="0" fontId="105" fillId="55" borderId="15" applyNumberFormat="0" applyAlignment="0" applyProtection="0"/>
    <xf numFmtId="0" fontId="99" fillId="46" borderId="0" applyNumberFormat="0" applyBorder="0" applyAlignment="0" applyProtection="0"/>
    <xf numFmtId="0" fontId="11" fillId="58" borderId="21" applyNumberFormat="0" applyFont="0" applyAlignment="0" applyProtection="0"/>
    <xf numFmtId="0" fontId="137" fillId="20" borderId="0" applyNumberFormat="0" applyBorder="0" applyAlignment="0" applyProtection="0"/>
    <xf numFmtId="0" fontId="101" fillId="44" borderId="0" applyNumberFormat="0" applyBorder="0" applyAlignment="0" applyProtection="0"/>
    <xf numFmtId="0" fontId="11" fillId="58" borderId="21" applyNumberFormat="0" applyFont="0" applyAlignment="0" applyProtection="0"/>
    <xf numFmtId="0" fontId="137" fillId="28" borderId="0" applyNumberFormat="0" applyBorder="0" applyAlignment="0" applyProtection="0"/>
    <xf numFmtId="0" fontId="118" fillId="0" borderId="18" applyNumberFormat="0" applyFill="0" applyAlignment="0" applyProtection="0"/>
    <xf numFmtId="0" fontId="101" fillId="48" borderId="0" applyNumberFormat="0" applyBorder="0" applyAlignment="0" applyProtection="0"/>
    <xf numFmtId="0" fontId="98" fillId="38" borderId="0" applyNumberFormat="0" applyBorder="0" applyAlignment="0" applyProtection="0"/>
    <xf numFmtId="0" fontId="11" fillId="58" borderId="21" applyNumberFormat="0" applyFont="0" applyAlignment="0" applyProtection="0"/>
    <xf numFmtId="0" fontId="33" fillId="10" borderId="0" applyNumberFormat="0" applyBorder="0" applyAlignment="0" applyProtection="0"/>
    <xf numFmtId="0" fontId="98" fillId="41" borderId="0" applyNumberFormat="0" applyBorder="0" applyAlignment="0" applyProtection="0"/>
    <xf numFmtId="0" fontId="33" fillId="18" borderId="0" applyNumberFormat="0" applyBorder="0" applyAlignment="0" applyProtection="0"/>
    <xf numFmtId="0" fontId="109" fillId="0" borderId="0" applyNumberFormat="0" applyFill="0" applyBorder="0" applyAlignment="0" applyProtection="0"/>
    <xf numFmtId="0" fontId="5" fillId="30" borderId="0" applyNumberFormat="0" applyBorder="0" applyAlignment="0" applyProtection="0"/>
    <xf numFmtId="0" fontId="112" fillId="39" borderId="0" applyNumberFormat="0" applyBorder="0" applyAlignment="0" applyProtection="0"/>
    <xf numFmtId="0" fontId="101" fillId="48" borderId="0" applyNumberFormat="0" applyBorder="0" applyAlignment="0" applyProtection="0"/>
    <xf numFmtId="0" fontId="99" fillId="38" borderId="0" applyNumberFormat="0" applyBorder="0" applyAlignment="0" applyProtection="0"/>
    <xf numFmtId="0" fontId="116" fillId="0" borderId="17" applyNumberFormat="0" applyFill="0" applyAlignment="0" applyProtection="0"/>
    <xf numFmtId="0" fontId="101" fillId="48" borderId="0" applyNumberFormat="0" applyBorder="0" applyAlignment="0" applyProtection="0"/>
    <xf numFmtId="0" fontId="128" fillId="55" borderId="22" applyNumberFormat="0" applyAlignment="0" applyProtection="0"/>
    <xf numFmtId="0" fontId="101" fillId="49" borderId="0" applyNumberFormat="0" applyBorder="0" applyAlignment="0" applyProtection="0"/>
    <xf numFmtId="0" fontId="133" fillId="0" borderId="23" applyNumberFormat="0" applyFill="0" applyAlignment="0" applyProtection="0"/>
    <xf numFmtId="0" fontId="103" fillId="38" borderId="0" applyNumberFormat="0" applyBorder="0" applyAlignment="0" applyProtection="0"/>
    <xf numFmtId="0" fontId="99" fillId="43" borderId="0" applyNumberFormat="0" applyBorder="0" applyAlignment="0" applyProtection="0"/>
    <xf numFmtId="0" fontId="99" fillId="37" borderId="0" applyNumberFormat="0" applyBorder="0" applyAlignment="0" applyProtection="0"/>
    <xf numFmtId="0" fontId="107" fillId="56" borderId="16" applyNumberFormat="0" applyAlignment="0" applyProtection="0"/>
    <xf numFmtId="0" fontId="101" fillId="47" borderId="0" applyNumberFormat="0" applyBorder="0" applyAlignment="0" applyProtection="0"/>
    <xf numFmtId="0" fontId="99" fillId="37" borderId="0" applyNumberFormat="0" applyBorder="0" applyAlignment="0" applyProtection="0"/>
    <xf numFmtId="0" fontId="107" fillId="56" borderId="16" applyNumberFormat="0" applyAlignment="0" applyProtection="0"/>
    <xf numFmtId="0" fontId="116" fillId="0" borderId="17" applyNumberFormat="0" applyFill="0" applyAlignment="0" applyProtection="0"/>
    <xf numFmtId="0" fontId="101" fillId="53" borderId="0" applyNumberFormat="0" applyBorder="0" applyAlignment="0" applyProtection="0"/>
    <xf numFmtId="0" fontId="148" fillId="0" borderId="3" applyNumberFormat="0" applyFill="0" applyAlignment="0" applyProtection="0"/>
    <xf numFmtId="0" fontId="128" fillId="55" borderId="22" applyNumberFormat="0" applyAlignment="0" applyProtection="0"/>
    <xf numFmtId="0" fontId="98" fillId="37" borderId="0" applyNumberFormat="0" applyBorder="0" applyAlignment="0" applyProtection="0"/>
    <xf numFmtId="0" fontId="98" fillId="37" borderId="0" applyNumberFormat="0" applyBorder="0" applyAlignment="0" applyProtection="0"/>
    <xf numFmtId="0" fontId="98" fillId="37" borderId="0" applyNumberFormat="0" applyBorder="0" applyAlignment="0" applyProtection="0"/>
    <xf numFmtId="0" fontId="98" fillId="37" borderId="0" applyNumberFormat="0" applyBorder="0" applyAlignment="0" applyProtection="0"/>
    <xf numFmtId="0" fontId="98" fillId="37" borderId="0" applyNumberFormat="0" applyBorder="0" applyAlignment="0" applyProtection="0"/>
    <xf numFmtId="0" fontId="98" fillId="37" borderId="0" applyNumberFormat="0" applyBorder="0" applyAlignment="0" applyProtection="0"/>
    <xf numFmtId="0" fontId="98" fillId="37" borderId="0" applyNumberFormat="0" applyBorder="0" applyAlignment="0" applyProtection="0"/>
    <xf numFmtId="0" fontId="98" fillId="37" borderId="0" applyNumberFormat="0" applyBorder="0" applyAlignment="0" applyProtection="0"/>
    <xf numFmtId="0" fontId="98" fillId="37" borderId="0" applyNumberFormat="0" applyBorder="0" applyAlignment="0" applyProtection="0"/>
    <xf numFmtId="0" fontId="98" fillId="38" borderId="0" applyNumberFormat="0" applyBorder="0" applyAlignment="0" applyProtection="0"/>
    <xf numFmtId="0" fontId="98" fillId="38" borderId="0" applyNumberFormat="0" applyBorder="0" applyAlignment="0" applyProtection="0"/>
    <xf numFmtId="0" fontId="98" fillId="38" borderId="0" applyNumberFormat="0" applyBorder="0" applyAlignment="0" applyProtection="0"/>
    <xf numFmtId="0" fontId="98" fillId="38" borderId="0" applyNumberFormat="0" applyBorder="0" applyAlignment="0" applyProtection="0"/>
    <xf numFmtId="0" fontId="98" fillId="38" borderId="0" applyNumberFormat="0" applyBorder="0" applyAlignment="0" applyProtection="0"/>
    <xf numFmtId="0" fontId="98" fillId="38" borderId="0" applyNumberFormat="0" applyBorder="0" applyAlignment="0" applyProtection="0"/>
    <xf numFmtId="0" fontId="98" fillId="38" borderId="0" applyNumberFormat="0" applyBorder="0" applyAlignment="0" applyProtection="0"/>
    <xf numFmtId="0" fontId="98" fillId="38" borderId="0" applyNumberFormat="0" applyBorder="0" applyAlignment="0" applyProtection="0"/>
    <xf numFmtId="0" fontId="98" fillId="38" borderId="0" applyNumberFormat="0" applyBorder="0" applyAlignment="0" applyProtection="0"/>
    <xf numFmtId="0" fontId="98" fillId="39" borderId="0" applyNumberFormat="0" applyBorder="0" applyAlignment="0" applyProtection="0"/>
    <xf numFmtId="0" fontId="98" fillId="39" borderId="0" applyNumberFormat="0" applyBorder="0" applyAlignment="0" applyProtection="0"/>
    <xf numFmtId="0" fontId="98" fillId="39" borderId="0" applyNumberFormat="0" applyBorder="0" applyAlignment="0" applyProtection="0"/>
    <xf numFmtId="0" fontId="98" fillId="39" borderId="0" applyNumberFormat="0" applyBorder="0" applyAlignment="0" applyProtection="0"/>
    <xf numFmtId="0" fontId="98" fillId="39" borderId="0" applyNumberFormat="0" applyBorder="0" applyAlignment="0" applyProtection="0"/>
    <xf numFmtId="0" fontId="98" fillId="39" borderId="0" applyNumberFormat="0" applyBorder="0" applyAlignment="0" applyProtection="0"/>
    <xf numFmtId="0" fontId="98" fillId="39" borderId="0" applyNumberFormat="0" applyBorder="0" applyAlignment="0" applyProtection="0"/>
    <xf numFmtId="0" fontId="98" fillId="39" borderId="0" applyNumberFormat="0" applyBorder="0" applyAlignment="0" applyProtection="0"/>
    <xf numFmtId="0" fontId="98" fillId="39" borderId="0" applyNumberFormat="0" applyBorder="0" applyAlignment="0" applyProtection="0"/>
    <xf numFmtId="0" fontId="98" fillId="43" borderId="0" applyNumberFormat="0" applyBorder="0" applyAlignment="0" applyProtection="0"/>
    <xf numFmtId="0" fontId="98" fillId="40" borderId="0" applyNumberFormat="0" applyBorder="0" applyAlignment="0" applyProtection="0"/>
    <xf numFmtId="0" fontId="98" fillId="40" borderId="0" applyNumberFormat="0" applyBorder="0" applyAlignment="0" applyProtection="0"/>
    <xf numFmtId="0" fontId="98" fillId="40" borderId="0" applyNumberFormat="0" applyBorder="0" applyAlignment="0" applyProtection="0"/>
    <xf numFmtId="0" fontId="98" fillId="40" borderId="0" applyNumberFormat="0" applyBorder="0" applyAlignment="0" applyProtection="0"/>
    <xf numFmtId="0" fontId="98" fillId="40" borderId="0" applyNumberFormat="0" applyBorder="0" applyAlignment="0" applyProtection="0"/>
    <xf numFmtId="0" fontId="98" fillId="40" borderId="0" applyNumberFormat="0" applyBorder="0" applyAlignment="0" applyProtection="0"/>
    <xf numFmtId="0" fontId="98" fillId="40" borderId="0" applyNumberFormat="0" applyBorder="0" applyAlignment="0" applyProtection="0"/>
    <xf numFmtId="0" fontId="98" fillId="40" borderId="0" applyNumberFormat="0" applyBorder="0" applyAlignment="0" applyProtection="0"/>
    <xf numFmtId="0" fontId="98" fillId="40" borderId="0" applyNumberFormat="0" applyBorder="0" applyAlignment="0" applyProtection="0"/>
    <xf numFmtId="0" fontId="98" fillId="41" borderId="0" applyNumberFormat="0" applyBorder="0" applyAlignment="0" applyProtection="0"/>
    <xf numFmtId="0" fontId="98" fillId="41" borderId="0" applyNumberFormat="0" applyBorder="0" applyAlignment="0" applyProtection="0"/>
    <xf numFmtId="0" fontId="98" fillId="41" borderId="0" applyNumberFormat="0" applyBorder="0" applyAlignment="0" applyProtection="0"/>
    <xf numFmtId="0" fontId="98" fillId="41" borderId="0" applyNumberFormat="0" applyBorder="0" applyAlignment="0" applyProtection="0"/>
    <xf numFmtId="0" fontId="98" fillId="41" borderId="0" applyNumberFormat="0" applyBorder="0" applyAlignment="0" applyProtection="0"/>
    <xf numFmtId="0" fontId="98" fillId="41" borderId="0" applyNumberFormat="0" applyBorder="0" applyAlignment="0" applyProtection="0"/>
    <xf numFmtId="0" fontId="98" fillId="41" borderId="0" applyNumberFormat="0" applyBorder="0" applyAlignment="0" applyProtection="0"/>
    <xf numFmtId="0" fontId="98" fillId="41" borderId="0" applyNumberFormat="0" applyBorder="0" applyAlignment="0" applyProtection="0"/>
    <xf numFmtId="0" fontId="98" fillId="41" borderId="0" applyNumberFormat="0" applyBorder="0" applyAlignment="0" applyProtection="0"/>
    <xf numFmtId="0" fontId="98" fillId="42" borderId="0" applyNumberFormat="0" applyBorder="0" applyAlignment="0" applyProtection="0"/>
    <xf numFmtId="0" fontId="98" fillId="42" borderId="0" applyNumberFormat="0" applyBorder="0" applyAlignment="0" applyProtection="0"/>
    <xf numFmtId="0" fontId="98" fillId="42" borderId="0" applyNumberFormat="0" applyBorder="0" applyAlignment="0" applyProtection="0"/>
    <xf numFmtId="0" fontId="98" fillId="42" borderId="0" applyNumberFormat="0" applyBorder="0" applyAlignment="0" applyProtection="0"/>
    <xf numFmtId="0" fontId="98" fillId="42" borderId="0" applyNumberFormat="0" applyBorder="0" applyAlignment="0" applyProtection="0"/>
    <xf numFmtId="0" fontId="98" fillId="42" borderId="0" applyNumberFormat="0" applyBorder="0" applyAlignment="0" applyProtection="0"/>
    <xf numFmtId="0" fontId="98" fillId="42" borderId="0" applyNumberFormat="0" applyBorder="0" applyAlignment="0" applyProtection="0"/>
    <xf numFmtId="0" fontId="98" fillId="42" borderId="0" applyNumberFormat="0" applyBorder="0" applyAlignment="0" applyProtection="0"/>
    <xf numFmtId="0" fontId="98" fillId="42" borderId="0" applyNumberFormat="0" applyBorder="0" applyAlignment="0" applyProtection="0"/>
    <xf numFmtId="0" fontId="98" fillId="43" borderId="0" applyNumberFormat="0" applyBorder="0" applyAlignment="0" applyProtection="0"/>
    <xf numFmtId="0" fontId="98" fillId="43" borderId="0" applyNumberFormat="0" applyBorder="0" applyAlignment="0" applyProtection="0"/>
    <xf numFmtId="0" fontId="98" fillId="43" borderId="0" applyNumberFormat="0" applyBorder="0" applyAlignment="0" applyProtection="0"/>
    <xf numFmtId="0" fontId="98" fillId="43" borderId="0" applyNumberFormat="0" applyBorder="0" applyAlignment="0" applyProtection="0"/>
    <xf numFmtId="0" fontId="98" fillId="43" borderId="0" applyNumberFormat="0" applyBorder="0" applyAlignment="0" applyProtection="0"/>
    <xf numFmtId="0" fontId="98" fillId="43" borderId="0" applyNumberFormat="0" applyBorder="0" applyAlignment="0" applyProtection="0"/>
    <xf numFmtId="0" fontId="98" fillId="43" borderId="0" applyNumberFormat="0" applyBorder="0" applyAlignment="0" applyProtection="0"/>
    <xf numFmtId="0" fontId="98" fillId="43" borderId="0" applyNumberFormat="0" applyBorder="0" applyAlignment="0" applyProtection="0"/>
    <xf numFmtId="0" fontId="98" fillId="43" borderId="0" applyNumberFormat="0" applyBorder="0" applyAlignment="0" applyProtection="0"/>
    <xf numFmtId="0" fontId="98" fillId="44" borderId="0" applyNumberFormat="0" applyBorder="0" applyAlignment="0" applyProtection="0"/>
    <xf numFmtId="0" fontId="98" fillId="44" borderId="0" applyNumberFormat="0" applyBorder="0" applyAlignment="0" applyProtection="0"/>
    <xf numFmtId="0" fontId="98" fillId="44" borderId="0" applyNumberFormat="0" applyBorder="0" applyAlignment="0" applyProtection="0"/>
    <xf numFmtId="0" fontId="98" fillId="44" borderId="0" applyNumberFormat="0" applyBorder="0" applyAlignment="0" applyProtection="0"/>
    <xf numFmtId="0" fontId="98" fillId="44" borderId="0" applyNumberFormat="0" applyBorder="0" applyAlignment="0" applyProtection="0"/>
    <xf numFmtId="0" fontId="98" fillId="44" borderId="0" applyNumberFormat="0" applyBorder="0" applyAlignment="0" applyProtection="0"/>
    <xf numFmtId="0" fontId="98" fillId="44" borderId="0" applyNumberFormat="0" applyBorder="0" applyAlignment="0" applyProtection="0"/>
    <xf numFmtId="0" fontId="98" fillId="44" borderId="0" applyNumberFormat="0" applyBorder="0" applyAlignment="0" applyProtection="0"/>
    <xf numFmtId="0" fontId="98" fillId="44" borderId="0" applyNumberFormat="0" applyBorder="0" applyAlignment="0" applyProtection="0"/>
    <xf numFmtId="0" fontId="98" fillId="45" borderId="0" applyNumberFormat="0" applyBorder="0" applyAlignment="0" applyProtection="0"/>
    <xf numFmtId="0" fontId="98" fillId="45" borderId="0" applyNumberFormat="0" applyBorder="0" applyAlignment="0" applyProtection="0"/>
    <xf numFmtId="0" fontId="98" fillId="45" borderId="0" applyNumberFormat="0" applyBorder="0" applyAlignment="0" applyProtection="0"/>
    <xf numFmtId="0" fontId="98" fillId="45" borderId="0" applyNumberFormat="0" applyBorder="0" applyAlignment="0" applyProtection="0"/>
    <xf numFmtId="0" fontId="98" fillId="45" borderId="0" applyNumberFormat="0" applyBorder="0" applyAlignment="0" applyProtection="0"/>
    <xf numFmtId="0" fontId="98" fillId="45" borderId="0" applyNumberFormat="0" applyBorder="0" applyAlignment="0" applyProtection="0"/>
    <xf numFmtId="0" fontId="98" fillId="45" borderId="0" applyNumberFormat="0" applyBorder="0" applyAlignment="0" applyProtection="0"/>
    <xf numFmtId="0" fontId="98" fillId="45" borderId="0" applyNumberFormat="0" applyBorder="0" applyAlignment="0" applyProtection="0"/>
    <xf numFmtId="0" fontId="98" fillId="45" borderId="0" applyNumberFormat="0" applyBorder="0" applyAlignment="0" applyProtection="0"/>
    <xf numFmtId="0" fontId="98" fillId="40" borderId="0" applyNumberFormat="0" applyBorder="0" applyAlignment="0" applyProtection="0"/>
    <xf numFmtId="0" fontId="98" fillId="40" borderId="0" applyNumberFormat="0" applyBorder="0" applyAlignment="0" applyProtection="0"/>
    <xf numFmtId="0" fontId="98" fillId="40" borderId="0" applyNumberFormat="0" applyBorder="0" applyAlignment="0" applyProtection="0"/>
    <xf numFmtId="0" fontId="98" fillId="40" borderId="0" applyNumberFormat="0" applyBorder="0" applyAlignment="0" applyProtection="0"/>
    <xf numFmtId="0" fontId="98" fillId="40" borderId="0" applyNumberFormat="0" applyBorder="0" applyAlignment="0" applyProtection="0"/>
    <xf numFmtId="0" fontId="98" fillId="40" borderId="0" applyNumberFormat="0" applyBorder="0" applyAlignment="0" applyProtection="0"/>
    <xf numFmtId="0" fontId="98" fillId="40" borderId="0" applyNumberFormat="0" applyBorder="0" applyAlignment="0" applyProtection="0"/>
    <xf numFmtId="0" fontId="98" fillId="40" borderId="0" applyNumberFormat="0" applyBorder="0" applyAlignment="0" applyProtection="0"/>
    <xf numFmtId="0" fontId="98" fillId="40" borderId="0" applyNumberFormat="0" applyBorder="0" applyAlignment="0" applyProtection="0"/>
    <xf numFmtId="0" fontId="98" fillId="44" borderId="0" applyNumberFormat="0" applyBorder="0" applyAlignment="0" applyProtection="0"/>
    <xf numFmtId="0" fontId="98" fillId="43" borderId="0" applyNumberFormat="0" applyBorder="0" applyAlignment="0" applyProtection="0"/>
    <xf numFmtId="0" fontId="98" fillId="43" borderId="0" applyNumberFormat="0" applyBorder="0" applyAlignment="0" applyProtection="0"/>
    <xf numFmtId="0" fontId="98" fillId="43" borderId="0" applyNumberFormat="0" applyBorder="0" applyAlignment="0" applyProtection="0"/>
    <xf numFmtId="0" fontId="98" fillId="43" borderId="0" applyNumberFormat="0" applyBorder="0" applyAlignment="0" applyProtection="0"/>
    <xf numFmtId="0" fontId="98" fillId="43" borderId="0" applyNumberFormat="0" applyBorder="0" applyAlignment="0" applyProtection="0"/>
    <xf numFmtId="0" fontId="98" fillId="43" borderId="0" applyNumberFormat="0" applyBorder="0" applyAlignment="0" applyProtection="0"/>
    <xf numFmtId="0" fontId="98" fillId="43" borderId="0" applyNumberFormat="0" applyBorder="0" applyAlignment="0" applyProtection="0"/>
    <xf numFmtId="0" fontId="98" fillId="43" borderId="0" applyNumberFormat="0" applyBorder="0" applyAlignment="0" applyProtection="0"/>
    <xf numFmtId="0" fontId="98" fillId="43" borderId="0" applyNumberFormat="0" applyBorder="0" applyAlignment="0" applyProtection="0"/>
    <xf numFmtId="0" fontId="104" fillId="55" borderId="15" applyNumberFormat="0" applyAlignment="0" applyProtection="0"/>
    <xf numFmtId="0" fontId="98" fillId="46" borderId="0" applyNumberFormat="0" applyBorder="0" applyAlignment="0" applyProtection="0"/>
    <xf numFmtId="0" fontId="98" fillId="46" borderId="0" applyNumberFormat="0" applyBorder="0" applyAlignment="0" applyProtection="0"/>
    <xf numFmtId="0" fontId="98" fillId="46" borderId="0" applyNumberFormat="0" applyBorder="0" applyAlignment="0" applyProtection="0"/>
    <xf numFmtId="0" fontId="98" fillId="46" borderId="0" applyNumberFormat="0" applyBorder="0" applyAlignment="0" applyProtection="0"/>
    <xf numFmtId="0" fontId="98" fillId="46" borderId="0" applyNumberFormat="0" applyBorder="0" applyAlignment="0" applyProtection="0"/>
    <xf numFmtId="0" fontId="98" fillId="46" borderId="0" applyNumberFormat="0" applyBorder="0" applyAlignment="0" applyProtection="0"/>
    <xf numFmtId="0" fontId="98" fillId="46" borderId="0" applyNumberFormat="0" applyBorder="0" applyAlignment="0" applyProtection="0"/>
    <xf numFmtId="0" fontId="98" fillId="46" borderId="0" applyNumberFormat="0" applyBorder="0" applyAlignment="0" applyProtection="0"/>
    <xf numFmtId="0" fontId="98" fillId="46" borderId="0" applyNumberFormat="0" applyBorder="0" applyAlignment="0" applyProtection="0"/>
    <xf numFmtId="0" fontId="100" fillId="47" borderId="0" applyNumberFormat="0" applyBorder="0" applyAlignment="0" applyProtection="0"/>
    <xf numFmtId="0" fontId="100" fillId="47" borderId="0" applyNumberFormat="0" applyBorder="0" applyAlignment="0" applyProtection="0"/>
    <xf numFmtId="0" fontId="100" fillId="47" borderId="0" applyNumberFormat="0" applyBorder="0" applyAlignment="0" applyProtection="0"/>
    <xf numFmtId="0" fontId="100" fillId="47" borderId="0" applyNumberFormat="0" applyBorder="0" applyAlignment="0" applyProtection="0"/>
    <xf numFmtId="0" fontId="100" fillId="47" borderId="0" applyNumberFormat="0" applyBorder="0" applyAlignment="0" applyProtection="0"/>
    <xf numFmtId="0" fontId="100" fillId="47" borderId="0" applyNumberFormat="0" applyBorder="0" applyAlignment="0" applyProtection="0"/>
    <xf numFmtId="0" fontId="100" fillId="47" borderId="0" applyNumberFormat="0" applyBorder="0" applyAlignment="0" applyProtection="0"/>
    <xf numFmtId="0" fontId="100" fillId="47" borderId="0" applyNumberFormat="0" applyBorder="0" applyAlignment="0" applyProtection="0"/>
    <xf numFmtId="0" fontId="100" fillId="47" borderId="0" applyNumberFormat="0" applyBorder="0" applyAlignment="0" applyProtection="0"/>
    <xf numFmtId="0" fontId="100" fillId="44" borderId="0" applyNumberFormat="0" applyBorder="0" applyAlignment="0" applyProtection="0"/>
    <xf numFmtId="0" fontId="100" fillId="44" borderId="0" applyNumberFormat="0" applyBorder="0" applyAlignment="0" applyProtection="0"/>
    <xf numFmtId="0" fontId="100" fillId="44" borderId="0" applyNumberFormat="0" applyBorder="0" applyAlignment="0" applyProtection="0"/>
    <xf numFmtId="0" fontId="100" fillId="44" borderId="0" applyNumberFormat="0" applyBorder="0" applyAlignment="0" applyProtection="0"/>
    <xf numFmtId="0" fontId="100" fillId="44" borderId="0" applyNumberFormat="0" applyBorder="0" applyAlignment="0" applyProtection="0"/>
    <xf numFmtId="0" fontId="100" fillId="44" borderId="0" applyNumberFormat="0" applyBorder="0" applyAlignment="0" applyProtection="0"/>
    <xf numFmtId="0" fontId="100" fillId="44" borderId="0" applyNumberFormat="0" applyBorder="0" applyAlignment="0" applyProtection="0"/>
    <xf numFmtId="0" fontId="100" fillId="44" borderId="0" applyNumberFormat="0" applyBorder="0" applyAlignment="0" applyProtection="0"/>
    <xf numFmtId="0" fontId="100" fillId="44" borderId="0" applyNumberFormat="0" applyBorder="0" applyAlignment="0" applyProtection="0"/>
    <xf numFmtId="0" fontId="134" fillId="0" borderId="0" applyNumberFormat="0" applyFill="0" applyBorder="0" applyAlignment="0" applyProtection="0"/>
    <xf numFmtId="0" fontId="100" fillId="45" borderId="0" applyNumberFormat="0" applyBorder="0" applyAlignment="0" applyProtection="0"/>
    <xf numFmtId="0" fontId="100" fillId="45" borderId="0" applyNumberFormat="0" applyBorder="0" applyAlignment="0" applyProtection="0"/>
    <xf numFmtId="0" fontId="100" fillId="45" borderId="0" applyNumberFormat="0" applyBorder="0" applyAlignment="0" applyProtection="0"/>
    <xf numFmtId="0" fontId="100" fillId="45" borderId="0" applyNumberFormat="0" applyBorder="0" applyAlignment="0" applyProtection="0"/>
    <xf numFmtId="0" fontId="100" fillId="45" borderId="0" applyNumberFormat="0" applyBorder="0" applyAlignment="0" applyProtection="0"/>
    <xf numFmtId="0" fontId="100" fillId="45" borderId="0" applyNumberFormat="0" applyBorder="0" applyAlignment="0" applyProtection="0"/>
    <xf numFmtId="0" fontId="100" fillId="45" borderId="0" applyNumberFormat="0" applyBorder="0" applyAlignment="0" applyProtection="0"/>
    <xf numFmtId="0" fontId="100" fillId="45" borderId="0" applyNumberFormat="0" applyBorder="0" applyAlignment="0" applyProtection="0"/>
    <xf numFmtId="0" fontId="100" fillId="45" borderId="0" applyNumberFormat="0" applyBorder="0" applyAlignment="0" applyProtection="0"/>
    <xf numFmtId="0" fontId="121" fillId="42" borderId="15" applyNumberFormat="0" applyAlignment="0" applyProtection="0"/>
    <xf numFmtId="0" fontId="100" fillId="48" borderId="0" applyNumberFormat="0" applyBorder="0" applyAlignment="0" applyProtection="0"/>
    <xf numFmtId="0" fontId="100" fillId="48" borderId="0" applyNumberFormat="0" applyBorder="0" applyAlignment="0" applyProtection="0"/>
    <xf numFmtId="0" fontId="100" fillId="48" borderId="0" applyNumberFormat="0" applyBorder="0" applyAlignment="0" applyProtection="0"/>
    <xf numFmtId="0" fontId="100" fillId="48" borderId="0" applyNumberFormat="0" applyBorder="0" applyAlignment="0" applyProtection="0"/>
    <xf numFmtId="0" fontId="100" fillId="48" borderId="0" applyNumberFormat="0" applyBorder="0" applyAlignment="0" applyProtection="0"/>
    <xf numFmtId="0" fontId="100" fillId="48" borderId="0" applyNumberFormat="0" applyBorder="0" applyAlignment="0" applyProtection="0"/>
    <xf numFmtId="0" fontId="100" fillId="48" borderId="0" applyNumberFormat="0" applyBorder="0" applyAlignment="0" applyProtection="0"/>
    <xf numFmtId="0" fontId="100" fillId="48" borderId="0" applyNumberFormat="0" applyBorder="0" applyAlignment="0" applyProtection="0"/>
    <xf numFmtId="0" fontId="100" fillId="48" borderId="0" applyNumberFormat="0" applyBorder="0" applyAlignment="0" applyProtection="0"/>
    <xf numFmtId="0" fontId="33" fillId="22" borderId="0" applyNumberFormat="0" applyBorder="0" applyAlignment="0" applyProtection="0"/>
    <xf numFmtId="0" fontId="100" fillId="49" borderId="0" applyNumberFormat="0" applyBorder="0" applyAlignment="0" applyProtection="0"/>
    <xf numFmtId="0" fontId="100" fillId="49" borderId="0" applyNumberFormat="0" applyBorder="0" applyAlignment="0" applyProtection="0"/>
    <xf numFmtId="0" fontId="100" fillId="49" borderId="0" applyNumberFormat="0" applyBorder="0" applyAlignment="0" applyProtection="0"/>
    <xf numFmtId="0" fontId="100" fillId="49" borderId="0" applyNumberFormat="0" applyBorder="0" applyAlignment="0" applyProtection="0"/>
    <xf numFmtId="0" fontId="100" fillId="49" borderId="0" applyNumberFormat="0" applyBorder="0" applyAlignment="0" applyProtection="0"/>
    <xf numFmtId="0" fontId="100" fillId="49" borderId="0" applyNumberFormat="0" applyBorder="0" applyAlignment="0" applyProtection="0"/>
    <xf numFmtId="0" fontId="100" fillId="49" borderId="0" applyNumberFormat="0" applyBorder="0" applyAlignment="0" applyProtection="0"/>
    <xf numFmtId="0" fontId="100" fillId="49" borderId="0" applyNumberFormat="0" applyBorder="0" applyAlignment="0" applyProtection="0"/>
    <xf numFmtId="0" fontId="100" fillId="49" borderId="0" applyNumberFormat="0" applyBorder="0" applyAlignment="0" applyProtection="0"/>
    <xf numFmtId="0" fontId="100" fillId="48" borderId="0" applyNumberFormat="0" applyBorder="0" applyAlignment="0" applyProtection="0"/>
    <xf numFmtId="0" fontId="100" fillId="50" borderId="0" applyNumberFormat="0" applyBorder="0" applyAlignment="0" applyProtection="0"/>
    <xf numFmtId="0" fontId="100" fillId="50" borderId="0" applyNumberFormat="0" applyBorder="0" applyAlignment="0" applyProtection="0"/>
    <xf numFmtId="0" fontId="100" fillId="50" borderId="0" applyNumberFormat="0" applyBorder="0" applyAlignment="0" applyProtection="0"/>
    <xf numFmtId="0" fontId="100" fillId="50" borderId="0" applyNumberFormat="0" applyBorder="0" applyAlignment="0" applyProtection="0"/>
    <xf numFmtId="0" fontId="100" fillId="50" borderId="0" applyNumberFormat="0" applyBorder="0" applyAlignment="0" applyProtection="0"/>
    <xf numFmtId="0" fontId="100" fillId="50" borderId="0" applyNumberFormat="0" applyBorder="0" applyAlignment="0" applyProtection="0"/>
    <xf numFmtId="0" fontId="100" fillId="50" borderId="0" applyNumberFormat="0" applyBorder="0" applyAlignment="0" applyProtection="0"/>
    <xf numFmtId="0" fontId="100" fillId="50" borderId="0" applyNumberFormat="0" applyBorder="0" applyAlignment="0" applyProtection="0"/>
    <xf numFmtId="0" fontId="100" fillId="50" borderId="0" applyNumberFormat="0" applyBorder="0" applyAlignment="0" applyProtection="0"/>
    <xf numFmtId="0" fontId="100" fillId="51" borderId="0" applyNumberFormat="0" applyBorder="0" applyAlignment="0" applyProtection="0"/>
    <xf numFmtId="0" fontId="100" fillId="51" borderId="0" applyNumberFormat="0" applyBorder="0" applyAlignment="0" applyProtection="0"/>
    <xf numFmtId="0" fontId="100" fillId="51" borderId="0" applyNumberFormat="0" applyBorder="0" applyAlignment="0" applyProtection="0"/>
    <xf numFmtId="0" fontId="100" fillId="51" borderId="0" applyNumberFormat="0" applyBorder="0" applyAlignment="0" applyProtection="0"/>
    <xf numFmtId="0" fontId="100" fillId="51" borderId="0" applyNumberFormat="0" applyBorder="0" applyAlignment="0" applyProtection="0"/>
    <xf numFmtId="0" fontId="100" fillId="51" borderId="0" applyNumberFormat="0" applyBorder="0" applyAlignment="0" applyProtection="0"/>
    <xf numFmtId="0" fontId="100" fillId="51" borderId="0" applyNumberFormat="0" applyBorder="0" applyAlignment="0" applyProtection="0"/>
    <xf numFmtId="0" fontId="100" fillId="51" borderId="0" applyNumberFormat="0" applyBorder="0" applyAlignment="0" applyProtection="0"/>
    <xf numFmtId="0" fontId="100" fillId="51" borderId="0" applyNumberFormat="0" applyBorder="0" applyAlignment="0" applyProtection="0"/>
    <xf numFmtId="0" fontId="110" fillId="0" borderId="0" applyNumberFormat="0" applyFill="0" applyBorder="0" applyAlignment="0" applyProtection="0"/>
    <xf numFmtId="0" fontId="100" fillId="52" borderId="0" applyNumberFormat="0" applyBorder="0" applyAlignment="0" applyProtection="0"/>
    <xf numFmtId="0" fontId="100" fillId="52" borderId="0" applyNumberFormat="0" applyBorder="0" applyAlignment="0" applyProtection="0"/>
    <xf numFmtId="0" fontId="100" fillId="52" borderId="0" applyNumberFormat="0" applyBorder="0" applyAlignment="0" applyProtection="0"/>
    <xf numFmtId="0" fontId="100" fillId="52" borderId="0" applyNumberFormat="0" applyBorder="0" applyAlignment="0" applyProtection="0"/>
    <xf numFmtId="0" fontId="100" fillId="52" borderId="0" applyNumberFormat="0" applyBorder="0" applyAlignment="0" applyProtection="0"/>
    <xf numFmtId="0" fontId="100" fillId="52" borderId="0" applyNumberFormat="0" applyBorder="0" applyAlignment="0" applyProtection="0"/>
    <xf numFmtId="0" fontId="100" fillId="52" borderId="0" applyNumberFormat="0" applyBorder="0" applyAlignment="0" applyProtection="0"/>
    <xf numFmtId="0" fontId="100" fillId="52" borderId="0" applyNumberFormat="0" applyBorder="0" applyAlignment="0" applyProtection="0"/>
    <xf numFmtId="0" fontId="100" fillId="52" borderId="0" applyNumberFormat="0" applyBorder="0" applyAlignment="0" applyProtection="0"/>
    <xf numFmtId="0" fontId="101" fillId="45" borderId="0" applyNumberFormat="0" applyBorder="0" applyAlignment="0" applyProtection="0"/>
    <xf numFmtId="0" fontId="100" fillId="53" borderId="0" applyNumberFormat="0" applyBorder="0" applyAlignment="0" applyProtection="0"/>
    <xf numFmtId="0" fontId="100" fillId="53" borderId="0" applyNumberFormat="0" applyBorder="0" applyAlignment="0" applyProtection="0"/>
    <xf numFmtId="0" fontId="100" fillId="53" borderId="0" applyNumberFormat="0" applyBorder="0" applyAlignment="0" applyProtection="0"/>
    <xf numFmtId="0" fontId="100" fillId="53" borderId="0" applyNumberFormat="0" applyBorder="0" applyAlignment="0" applyProtection="0"/>
    <xf numFmtId="0" fontId="100" fillId="53" borderId="0" applyNumberFormat="0" applyBorder="0" applyAlignment="0" applyProtection="0"/>
    <xf numFmtId="0" fontId="100" fillId="53" borderId="0" applyNumberFormat="0" applyBorder="0" applyAlignment="0" applyProtection="0"/>
    <xf numFmtId="0" fontId="100" fillId="53" borderId="0" applyNumberFormat="0" applyBorder="0" applyAlignment="0" applyProtection="0"/>
    <xf numFmtId="0" fontId="100" fillId="53" borderId="0" applyNumberFormat="0" applyBorder="0" applyAlignment="0" applyProtection="0"/>
    <xf numFmtId="0" fontId="100" fillId="53" borderId="0" applyNumberFormat="0" applyBorder="0" applyAlignment="0" applyProtection="0"/>
    <xf numFmtId="0" fontId="99" fillId="37" borderId="0" applyNumberFormat="0" applyBorder="0" applyAlignment="0" applyProtection="0"/>
    <xf numFmtId="0" fontId="100" fillId="48" borderId="0" applyNumberFormat="0" applyBorder="0" applyAlignment="0" applyProtection="0"/>
    <xf numFmtId="0" fontId="100" fillId="48" borderId="0" applyNumberFormat="0" applyBorder="0" applyAlignment="0" applyProtection="0"/>
    <xf numFmtId="0" fontId="100" fillId="48" borderId="0" applyNumberFormat="0" applyBorder="0" applyAlignment="0" applyProtection="0"/>
    <xf numFmtId="0" fontId="100" fillId="48" borderId="0" applyNumberFormat="0" applyBorder="0" applyAlignment="0" applyProtection="0"/>
    <xf numFmtId="0" fontId="100" fillId="48" borderId="0" applyNumberFormat="0" applyBorder="0" applyAlignment="0" applyProtection="0"/>
    <xf numFmtId="0" fontId="100" fillId="48" borderId="0" applyNumberFormat="0" applyBorder="0" applyAlignment="0" applyProtection="0"/>
    <xf numFmtId="0" fontId="100" fillId="48" borderId="0" applyNumberFormat="0" applyBorder="0" applyAlignment="0" applyProtection="0"/>
    <xf numFmtId="0" fontId="100" fillId="48" borderId="0" applyNumberFormat="0" applyBorder="0" applyAlignment="0" applyProtection="0"/>
    <xf numFmtId="0" fontId="100" fillId="48" borderId="0" applyNumberFormat="0" applyBorder="0" applyAlignment="0" applyProtection="0"/>
    <xf numFmtId="0" fontId="112" fillId="39" borderId="0" applyNumberFormat="0" applyBorder="0" applyAlignment="0" applyProtection="0"/>
    <xf numFmtId="0" fontId="100" fillId="49" borderId="0" applyNumberFormat="0" applyBorder="0" applyAlignment="0" applyProtection="0"/>
    <xf numFmtId="0" fontId="100" fillId="49" borderId="0" applyNumberFormat="0" applyBorder="0" applyAlignment="0" applyProtection="0"/>
    <xf numFmtId="0" fontId="100" fillId="49" borderId="0" applyNumberFormat="0" applyBorder="0" applyAlignment="0" applyProtection="0"/>
    <xf numFmtId="0" fontId="100" fillId="49" borderId="0" applyNumberFormat="0" applyBorder="0" applyAlignment="0" applyProtection="0"/>
    <xf numFmtId="0" fontId="100" fillId="49" borderId="0" applyNumberFormat="0" applyBorder="0" applyAlignment="0" applyProtection="0"/>
    <xf numFmtId="0" fontId="100" fillId="49" borderId="0" applyNumberFormat="0" applyBorder="0" applyAlignment="0" applyProtection="0"/>
    <xf numFmtId="0" fontId="100" fillId="49" borderId="0" applyNumberFormat="0" applyBorder="0" applyAlignment="0" applyProtection="0"/>
    <xf numFmtId="0" fontId="100" fillId="49" borderId="0" applyNumberFormat="0" applyBorder="0" applyAlignment="0" applyProtection="0"/>
    <xf numFmtId="0" fontId="100" fillId="49" borderId="0" applyNumberFormat="0" applyBorder="0" applyAlignment="0" applyProtection="0"/>
    <xf numFmtId="0" fontId="101" fillId="45" borderId="0" applyNumberFormat="0" applyBorder="0" applyAlignment="0" applyProtection="0"/>
    <xf numFmtId="0" fontId="100" fillId="54" borderId="0" applyNumberFormat="0" applyBorder="0" applyAlignment="0" applyProtection="0"/>
    <xf numFmtId="0" fontId="100" fillId="54" borderId="0" applyNumberFormat="0" applyBorder="0" applyAlignment="0" applyProtection="0"/>
    <xf numFmtId="0" fontId="100" fillId="54" borderId="0" applyNumberFormat="0" applyBorder="0" applyAlignment="0" applyProtection="0"/>
    <xf numFmtId="0" fontId="100" fillId="54" borderId="0" applyNumberFormat="0" applyBorder="0" applyAlignment="0" applyProtection="0"/>
    <xf numFmtId="0" fontId="100" fillId="54" borderId="0" applyNumberFormat="0" applyBorder="0" applyAlignment="0" applyProtection="0"/>
    <xf numFmtId="0" fontId="100" fillId="54" borderId="0" applyNumberFormat="0" applyBorder="0" applyAlignment="0" applyProtection="0"/>
    <xf numFmtId="0" fontId="100" fillId="54" borderId="0" applyNumberFormat="0" applyBorder="0" applyAlignment="0" applyProtection="0"/>
    <xf numFmtId="0" fontId="100" fillId="54" borderId="0" applyNumberFormat="0" applyBorder="0" applyAlignment="0" applyProtection="0"/>
    <xf numFmtId="0" fontId="100" fillId="54" borderId="0" applyNumberFormat="0" applyBorder="0" applyAlignment="0" applyProtection="0"/>
    <xf numFmtId="0" fontId="11" fillId="0" borderId="0"/>
    <xf numFmtId="0" fontId="102" fillId="38" borderId="0" applyNumberFormat="0" applyBorder="0" applyAlignment="0" applyProtection="0"/>
    <xf numFmtId="0" fontId="99" fillId="41" borderId="0" applyNumberFormat="0" applyBorder="0" applyAlignment="0" applyProtection="0"/>
    <xf numFmtId="0" fontId="99" fillId="40" borderId="0" applyNumberFormat="0" applyBorder="0" applyAlignment="0" applyProtection="0"/>
    <xf numFmtId="0" fontId="102" fillId="38" borderId="0" applyNumberFormat="0" applyBorder="0" applyAlignment="0" applyProtection="0"/>
    <xf numFmtId="0" fontId="99" fillId="39" borderId="0" applyNumberFormat="0" applyBorder="0" applyAlignment="0" applyProtection="0"/>
    <xf numFmtId="0" fontId="99" fillId="38" borderId="0" applyNumberFormat="0" applyBorder="0" applyAlignment="0" applyProtection="0"/>
    <xf numFmtId="0" fontId="99" fillId="37" borderId="0" applyNumberFormat="0" applyBorder="0" applyAlignment="0" applyProtection="0"/>
    <xf numFmtId="0" fontId="11" fillId="0" borderId="0"/>
    <xf numFmtId="0" fontId="135" fillId="0" borderId="0" applyNumberFormat="0" applyFill="0" applyBorder="0" applyAlignment="0" applyProtection="0"/>
    <xf numFmtId="0" fontId="102" fillId="38" borderId="0" applyNumberFormat="0" applyBorder="0" applyAlignment="0" applyProtection="0"/>
    <xf numFmtId="0" fontId="102" fillId="38" borderId="0" applyNumberFormat="0" applyBorder="0" applyAlignment="0" applyProtection="0"/>
    <xf numFmtId="0" fontId="102" fillId="38" borderId="0" applyNumberFormat="0" applyBorder="0" applyAlignment="0" applyProtection="0"/>
    <xf numFmtId="0" fontId="102" fillId="38" borderId="0" applyNumberFormat="0" applyBorder="0" applyAlignment="0" applyProtection="0"/>
    <xf numFmtId="0" fontId="102" fillId="38" borderId="0" applyNumberFormat="0" applyBorder="0" applyAlignment="0" applyProtection="0"/>
    <xf numFmtId="0" fontId="102" fillId="38" borderId="0" applyNumberFormat="0" applyBorder="0" applyAlignment="0" applyProtection="0"/>
    <xf numFmtId="0" fontId="102" fillId="38" borderId="0" applyNumberFormat="0" applyBorder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1" fillId="48" borderId="0" applyNumberFormat="0" applyBorder="0" applyAlignment="0" applyProtection="0"/>
    <xf numFmtId="0" fontId="106" fillId="56" borderId="16" applyNumberFormat="0" applyAlignment="0" applyProtection="0"/>
    <xf numFmtId="0" fontId="106" fillId="56" borderId="16" applyNumberFormat="0" applyAlignment="0" applyProtection="0"/>
    <xf numFmtId="0" fontId="106" fillId="56" borderId="16" applyNumberFormat="0" applyAlignment="0" applyProtection="0"/>
    <xf numFmtId="0" fontId="106" fillId="56" borderId="16" applyNumberFormat="0" applyAlignment="0" applyProtection="0"/>
    <xf numFmtId="0" fontId="106" fillId="56" borderId="16" applyNumberFormat="0" applyAlignment="0" applyProtection="0"/>
    <xf numFmtId="0" fontId="106" fillId="56" borderId="16" applyNumberFormat="0" applyAlignment="0" applyProtection="0"/>
    <xf numFmtId="0" fontId="106" fillId="56" borderId="16" applyNumberFormat="0" applyAlignment="0" applyProtection="0"/>
    <xf numFmtId="0" fontId="106" fillId="56" borderId="16" applyNumberFormat="0" applyAlignment="0" applyProtection="0"/>
    <xf numFmtId="0" fontId="106" fillId="56" borderId="16" applyNumberFormat="0" applyAlignment="0" applyProtection="0"/>
    <xf numFmtId="43" fontId="11" fillId="0" borderId="0" applyFont="0" applyFill="0" applyBorder="0" applyAlignment="0" applyProtection="0"/>
    <xf numFmtId="0" fontId="101" fillId="52" borderId="0" applyNumberFormat="0" applyBorder="0" applyAlignment="0" applyProtection="0"/>
    <xf numFmtId="0" fontId="101" fillId="51" borderId="0" applyNumberFormat="0" applyBorder="0" applyAlignment="0" applyProtection="0"/>
    <xf numFmtId="0" fontId="101" fillId="50" borderId="0" applyNumberFormat="0" applyBorder="0" applyAlignment="0" applyProtection="0"/>
    <xf numFmtId="0" fontId="101" fillId="49" borderId="0" applyNumberFormat="0" applyBorder="0" applyAlignment="0" applyProtection="0"/>
    <xf numFmtId="0" fontId="101" fillId="48" borderId="0" applyNumberFormat="0" applyBorder="0" applyAlignment="0" applyProtection="0"/>
    <xf numFmtId="0" fontId="101" fillId="45" borderId="0" applyNumberFormat="0" applyBorder="0" applyAlignment="0" applyProtection="0"/>
    <xf numFmtId="0" fontId="101" fillId="44" borderId="0" applyNumberFormat="0" applyBorder="0" applyAlignment="0" applyProtection="0"/>
    <xf numFmtId="0" fontId="101" fillId="47" borderId="0" applyNumberFormat="0" applyBorder="0" applyAlignment="0" applyProtection="0"/>
    <xf numFmtId="0" fontId="99" fillId="46" borderId="0" applyNumberFormat="0" applyBorder="0" applyAlignment="0" applyProtection="0"/>
    <xf numFmtId="0" fontId="99" fillId="43" borderId="0" applyNumberFormat="0" applyBorder="0" applyAlignment="0" applyProtection="0"/>
    <xf numFmtId="0" fontId="99" fillId="44" borderId="0" applyNumberFormat="0" applyBorder="0" applyAlignment="0" applyProtection="0"/>
    <xf numFmtId="0" fontId="99" fillId="42" borderId="0" applyNumberFormat="0" applyBorder="0" applyAlignment="0" applyProtection="0"/>
    <xf numFmtId="0" fontId="99" fillId="40" borderId="0" applyNumberFormat="0" applyBorder="0" applyAlignment="0" applyProtection="0"/>
    <xf numFmtId="0" fontId="128" fillId="55" borderId="22" applyNumberFormat="0" applyAlignment="0" applyProtection="0"/>
    <xf numFmtId="43" fontId="11" fillId="0" borderId="0" applyFont="0" applyFill="0" applyBorder="0" applyAlignment="0" applyProtection="0"/>
    <xf numFmtId="0" fontId="11" fillId="58" borderId="21" applyNumberFormat="0" applyFont="0" applyAlignment="0" applyProtection="0"/>
    <xf numFmtId="0" fontId="99" fillId="37" borderId="0" applyNumberFormat="0" applyBorder="0" applyAlignment="0" applyProtection="0"/>
    <xf numFmtId="0" fontId="99" fillId="38" borderId="0" applyNumberFormat="0" applyBorder="0" applyAlignment="0" applyProtection="0"/>
    <xf numFmtId="0" fontId="11" fillId="0" borderId="0"/>
    <xf numFmtId="0" fontId="126" fillId="57" borderId="0" applyNumberFormat="0" applyBorder="0" applyAlignment="0" applyProtection="0"/>
    <xf numFmtId="0" fontId="124" fillId="0" borderId="20" applyNumberFormat="0" applyFill="0" applyAlignment="0" applyProtection="0"/>
    <xf numFmtId="0" fontId="122" fillId="42" borderId="15" applyNumberFormat="0" applyAlignment="0" applyProtection="0"/>
    <xf numFmtId="0" fontId="120" fillId="0" borderId="0" applyNumberFormat="0" applyFill="0" applyBorder="0" applyAlignment="0" applyProtection="0"/>
    <xf numFmtId="0" fontId="120" fillId="0" borderId="19" applyNumberFormat="0" applyFill="0" applyAlignment="0" applyProtection="0"/>
    <xf numFmtId="0" fontId="118" fillId="0" borderId="18" applyNumberFormat="0" applyFill="0" applyAlignment="0" applyProtection="0"/>
    <xf numFmtId="0" fontId="116" fillId="0" borderId="17" applyNumberFormat="0" applyFill="0" applyAlignment="0" applyProtection="0"/>
    <xf numFmtId="0" fontId="112" fillId="39" borderId="0" applyNumberFormat="0" applyBorder="0" applyAlignment="0" applyProtection="0"/>
    <xf numFmtId="0" fontId="110" fillId="0" borderId="0" applyNumberFormat="0" applyFill="0" applyBorder="0" applyAlignment="0" applyProtection="0"/>
    <xf numFmtId="43" fontId="11" fillId="0" borderId="0" applyFont="0" applyFill="0" applyBorder="0" applyAlignment="0" applyProtection="0"/>
    <xf numFmtId="0" fontId="99" fillId="39" borderId="0" applyNumberFormat="0" applyBorder="0" applyAlignment="0" applyProtection="0"/>
    <xf numFmtId="43" fontId="11" fillId="0" borderId="0" applyFont="0" applyFill="0" applyBorder="0" applyAlignment="0" applyProtection="0"/>
    <xf numFmtId="0" fontId="107" fillId="56" borderId="16" applyNumberFormat="0" applyAlignment="0" applyProtection="0"/>
    <xf numFmtId="0" fontId="105" fillId="55" borderId="15" applyNumberFormat="0" applyAlignment="0" applyProtection="0"/>
    <xf numFmtId="0" fontId="103" fillId="38" borderId="0" applyNumberFormat="0" applyBorder="0" applyAlignment="0" applyProtection="0"/>
    <xf numFmtId="0" fontId="101" fillId="54" borderId="0" applyNumberFormat="0" applyBorder="0" applyAlignment="0" applyProtection="0"/>
    <xf numFmtId="0" fontId="101" fillId="49" borderId="0" applyNumberFormat="0" applyBorder="0" applyAlignment="0" applyProtection="0"/>
    <xf numFmtId="0" fontId="101" fillId="48" borderId="0" applyNumberFormat="0" applyBorder="0" applyAlignment="0" applyProtection="0"/>
    <xf numFmtId="0" fontId="101" fillId="52" borderId="0" applyNumberFormat="0" applyBorder="0" applyAlignment="0" applyProtection="0"/>
    <xf numFmtId="0" fontId="101" fillId="50" borderId="0" applyNumberFormat="0" applyBorder="0" applyAlignment="0" applyProtection="0"/>
    <xf numFmtId="0" fontId="101" fillId="48" borderId="0" applyNumberFormat="0" applyBorder="0" applyAlignment="0" applyProtection="0"/>
    <xf numFmtId="0" fontId="101" fillId="44" borderId="0" applyNumberFormat="0" applyBorder="0" applyAlignment="0" applyProtection="0"/>
    <xf numFmtId="0" fontId="101" fillId="47" borderId="0" applyNumberFormat="0" applyBorder="0" applyAlignment="0" applyProtection="0"/>
    <xf numFmtId="0" fontId="99" fillId="46" borderId="0" applyNumberFormat="0" applyBorder="0" applyAlignment="0" applyProtection="0"/>
    <xf numFmtId="0" fontId="99" fillId="43" borderId="0" applyNumberFormat="0" applyBorder="0" applyAlignment="0" applyProtection="0"/>
    <xf numFmtId="0" fontId="99" fillId="40" borderId="0" applyNumberFormat="0" applyBorder="0" applyAlignment="0" applyProtection="0"/>
    <xf numFmtId="0" fontId="126" fillId="57" borderId="0" applyNumberFormat="0" applyBorder="0" applyAlignment="0" applyProtection="0"/>
    <xf numFmtId="0" fontId="109" fillId="0" borderId="0" applyNumberFormat="0" applyFill="0" applyBorder="0" applyAlignment="0" applyProtection="0"/>
    <xf numFmtId="0" fontId="109" fillId="0" borderId="0" applyNumberFormat="0" applyFill="0" applyBorder="0" applyAlignment="0" applyProtection="0"/>
    <xf numFmtId="0" fontId="109" fillId="0" borderId="0" applyNumberFormat="0" applyFill="0" applyBorder="0" applyAlignment="0" applyProtection="0"/>
    <xf numFmtId="0" fontId="109" fillId="0" borderId="0" applyNumberFormat="0" applyFill="0" applyBorder="0" applyAlignment="0" applyProtection="0"/>
    <xf numFmtId="0" fontId="109" fillId="0" borderId="0" applyNumberFormat="0" applyFill="0" applyBorder="0" applyAlignment="0" applyProtection="0"/>
    <xf numFmtId="0" fontId="109" fillId="0" borderId="0" applyNumberFormat="0" applyFill="0" applyBorder="0" applyAlignment="0" applyProtection="0"/>
    <xf numFmtId="0" fontId="109" fillId="0" borderId="0" applyNumberFormat="0" applyFill="0" applyBorder="0" applyAlignment="0" applyProtection="0"/>
    <xf numFmtId="0" fontId="109" fillId="0" borderId="0" applyNumberFormat="0" applyFill="0" applyBorder="0" applyAlignment="0" applyProtection="0"/>
    <xf numFmtId="0" fontId="109" fillId="0" borderId="0" applyNumberFormat="0" applyFill="0" applyBorder="0" applyAlignment="0" applyProtection="0"/>
    <xf numFmtId="0" fontId="101" fillId="54" borderId="0" applyNumberFormat="0" applyBorder="0" applyAlignment="0" applyProtection="0"/>
    <xf numFmtId="0" fontId="111" fillId="39" borderId="0" applyNumberFormat="0" applyBorder="0" applyAlignment="0" applyProtection="0"/>
    <xf numFmtId="0" fontId="111" fillId="39" borderId="0" applyNumberFormat="0" applyBorder="0" applyAlignment="0" applyProtection="0"/>
    <xf numFmtId="0" fontId="111" fillId="39" borderId="0" applyNumberFormat="0" applyBorder="0" applyAlignment="0" applyProtection="0"/>
    <xf numFmtId="0" fontId="111" fillId="39" borderId="0" applyNumberFormat="0" applyBorder="0" applyAlignment="0" applyProtection="0"/>
    <xf numFmtId="0" fontId="111" fillId="39" borderId="0" applyNumberFormat="0" applyBorder="0" applyAlignment="0" applyProtection="0"/>
    <xf numFmtId="0" fontId="111" fillId="39" borderId="0" applyNumberFormat="0" applyBorder="0" applyAlignment="0" applyProtection="0"/>
    <xf numFmtId="0" fontId="111" fillId="39" borderId="0" applyNumberFormat="0" applyBorder="0" applyAlignment="0" applyProtection="0"/>
    <xf numFmtId="0" fontId="111" fillId="39" borderId="0" applyNumberFormat="0" applyBorder="0" applyAlignment="0" applyProtection="0"/>
    <xf numFmtId="0" fontId="111" fillId="39" borderId="0" applyNumberFormat="0" applyBorder="0" applyAlignment="0" applyProtection="0"/>
    <xf numFmtId="0" fontId="99" fillId="40" borderId="0" applyNumberFormat="0" applyBorder="0" applyAlignment="0" applyProtection="0"/>
    <xf numFmtId="0" fontId="115" fillId="0" borderId="17" applyNumberFormat="0" applyFill="0" applyAlignment="0" applyProtection="0"/>
    <xf numFmtId="0" fontId="115" fillId="0" borderId="17" applyNumberFormat="0" applyFill="0" applyAlignment="0" applyProtection="0"/>
    <xf numFmtId="0" fontId="115" fillId="0" borderId="17" applyNumberFormat="0" applyFill="0" applyAlignment="0" applyProtection="0"/>
    <xf numFmtId="0" fontId="115" fillId="0" borderId="17" applyNumberFormat="0" applyFill="0" applyAlignment="0" applyProtection="0"/>
    <xf numFmtId="0" fontId="115" fillId="0" borderId="17" applyNumberFormat="0" applyFill="0" applyAlignment="0" applyProtection="0"/>
    <xf numFmtId="0" fontId="115" fillId="0" borderId="17" applyNumberFormat="0" applyFill="0" applyAlignment="0" applyProtection="0"/>
    <xf numFmtId="0" fontId="115" fillId="0" borderId="17" applyNumberFormat="0" applyFill="0" applyAlignment="0" applyProtection="0"/>
    <xf numFmtId="0" fontId="115" fillId="0" borderId="17" applyNumberFormat="0" applyFill="0" applyAlignment="0" applyProtection="0"/>
    <xf numFmtId="0" fontId="115" fillId="0" borderId="17" applyNumberFormat="0" applyFill="0" applyAlignment="0" applyProtection="0"/>
    <xf numFmtId="0" fontId="99" fillId="38" borderId="0" applyNumberFormat="0" applyBorder="0" applyAlignment="0" applyProtection="0"/>
    <xf numFmtId="0" fontId="117" fillId="0" borderId="18" applyNumberFormat="0" applyFill="0" applyAlignment="0" applyProtection="0"/>
    <xf numFmtId="0" fontId="117" fillId="0" borderId="18" applyNumberFormat="0" applyFill="0" applyAlignment="0" applyProtection="0"/>
    <xf numFmtId="0" fontId="117" fillId="0" borderId="18" applyNumberFormat="0" applyFill="0" applyAlignment="0" applyProtection="0"/>
    <xf numFmtId="0" fontId="117" fillId="0" borderId="18" applyNumberFormat="0" applyFill="0" applyAlignment="0" applyProtection="0"/>
    <xf numFmtId="0" fontId="117" fillId="0" borderId="18" applyNumberFormat="0" applyFill="0" applyAlignment="0" applyProtection="0"/>
    <xf numFmtId="0" fontId="117" fillId="0" borderId="18" applyNumberFormat="0" applyFill="0" applyAlignment="0" applyProtection="0"/>
    <xf numFmtId="0" fontId="117" fillId="0" borderId="18" applyNumberFormat="0" applyFill="0" applyAlignment="0" applyProtection="0"/>
    <xf numFmtId="0" fontId="117" fillId="0" borderId="18" applyNumberFormat="0" applyFill="0" applyAlignment="0" applyProtection="0"/>
    <xf numFmtId="0" fontId="117" fillId="0" borderId="18" applyNumberFormat="0" applyFill="0" applyAlignment="0" applyProtection="0"/>
    <xf numFmtId="0" fontId="105" fillId="55" borderId="15" applyNumberFormat="0" applyAlignment="0" applyProtection="0"/>
    <xf numFmtId="0" fontId="119" fillId="0" borderId="19" applyNumberFormat="0" applyFill="0" applyAlignment="0" applyProtection="0"/>
    <xf numFmtId="0" fontId="119" fillId="0" borderId="19" applyNumberFormat="0" applyFill="0" applyAlignment="0" applyProtection="0"/>
    <xf numFmtId="0" fontId="119" fillId="0" borderId="19" applyNumberFormat="0" applyFill="0" applyAlignment="0" applyProtection="0"/>
    <xf numFmtId="0" fontId="119" fillId="0" borderId="19" applyNumberFormat="0" applyFill="0" applyAlignment="0" applyProtection="0"/>
    <xf numFmtId="0" fontId="119" fillId="0" borderId="19" applyNumberFormat="0" applyFill="0" applyAlignment="0" applyProtection="0"/>
    <xf numFmtId="0" fontId="119" fillId="0" borderId="19" applyNumberFormat="0" applyFill="0" applyAlignment="0" applyProtection="0"/>
    <xf numFmtId="0" fontId="119" fillId="0" borderId="19" applyNumberFormat="0" applyFill="0" applyAlignment="0" applyProtection="0"/>
    <xf numFmtId="0" fontId="119" fillId="0" borderId="19" applyNumberFormat="0" applyFill="0" applyAlignment="0" applyProtection="0"/>
    <xf numFmtId="0" fontId="119" fillId="0" borderId="19" applyNumberFormat="0" applyFill="0" applyAlignment="0" applyProtection="0"/>
    <xf numFmtId="0" fontId="99" fillId="46" borderId="0" applyNumberFormat="0" applyBorder="0" applyAlignment="0" applyProtection="0"/>
    <xf numFmtId="0" fontId="119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99" fillId="38" borderId="0" applyNumberFormat="0" applyBorder="0" applyAlignment="0" applyProtection="0"/>
    <xf numFmtId="0" fontId="123" fillId="0" borderId="20" applyNumberFormat="0" applyFill="0" applyAlignment="0" applyProtection="0"/>
    <xf numFmtId="0" fontId="123" fillId="0" borderId="20" applyNumberFormat="0" applyFill="0" applyAlignment="0" applyProtection="0"/>
    <xf numFmtId="0" fontId="123" fillId="0" borderId="20" applyNumberFormat="0" applyFill="0" applyAlignment="0" applyProtection="0"/>
    <xf numFmtId="0" fontId="123" fillId="0" borderId="20" applyNumberFormat="0" applyFill="0" applyAlignment="0" applyProtection="0"/>
    <xf numFmtId="0" fontId="123" fillId="0" borderId="20" applyNumberFormat="0" applyFill="0" applyAlignment="0" applyProtection="0"/>
    <xf numFmtId="0" fontId="123" fillId="0" borderId="20" applyNumberFormat="0" applyFill="0" applyAlignment="0" applyProtection="0"/>
    <xf numFmtId="0" fontId="123" fillId="0" borderId="20" applyNumberFormat="0" applyFill="0" applyAlignment="0" applyProtection="0"/>
    <xf numFmtId="0" fontId="123" fillId="0" borderId="20" applyNumberFormat="0" applyFill="0" applyAlignment="0" applyProtection="0"/>
    <xf numFmtId="0" fontId="123" fillId="0" borderId="20" applyNumberFormat="0" applyFill="0" applyAlignment="0" applyProtection="0"/>
    <xf numFmtId="0" fontId="105" fillId="55" borderId="15" applyNumberFormat="0" applyAlignment="0" applyProtection="0"/>
    <xf numFmtId="0" fontId="125" fillId="57" borderId="0" applyNumberFormat="0" applyBorder="0" applyAlignment="0" applyProtection="0"/>
    <xf numFmtId="0" fontId="125" fillId="57" borderId="0" applyNumberFormat="0" applyBorder="0" applyAlignment="0" applyProtection="0"/>
    <xf numFmtId="0" fontId="125" fillId="57" borderId="0" applyNumberFormat="0" applyBorder="0" applyAlignment="0" applyProtection="0"/>
    <xf numFmtId="0" fontId="125" fillId="57" borderId="0" applyNumberFormat="0" applyBorder="0" applyAlignment="0" applyProtection="0"/>
    <xf numFmtId="0" fontId="125" fillId="57" borderId="0" applyNumberFormat="0" applyBorder="0" applyAlignment="0" applyProtection="0"/>
    <xf numFmtId="0" fontId="125" fillId="57" borderId="0" applyNumberFormat="0" applyBorder="0" applyAlignment="0" applyProtection="0"/>
    <xf numFmtId="0" fontId="125" fillId="57" borderId="0" applyNumberFormat="0" applyBorder="0" applyAlignment="0" applyProtection="0"/>
    <xf numFmtId="0" fontId="125" fillId="57" borderId="0" applyNumberFormat="0" applyBorder="0" applyAlignment="0" applyProtection="0"/>
    <xf numFmtId="0" fontId="125" fillId="57" borderId="0" applyNumberFormat="0" applyBorder="0" applyAlignment="0" applyProtection="0"/>
    <xf numFmtId="0" fontId="101" fillId="54" borderId="0" applyNumberFormat="0" applyBorder="0" applyAlignment="0" applyProtection="0"/>
    <xf numFmtId="0" fontId="101" fillId="49" borderId="0" applyNumberFormat="0" applyBorder="0" applyAlignment="0" applyProtection="0"/>
    <xf numFmtId="0" fontId="101" fillId="48" borderId="0" applyNumberFormat="0" applyBorder="0" applyAlignment="0" applyProtection="0"/>
    <xf numFmtId="0" fontId="101" fillId="53" borderId="0" applyNumberFormat="0" applyBorder="0" applyAlignment="0" applyProtection="0"/>
    <xf numFmtId="0" fontId="97" fillId="0" borderId="0"/>
    <xf numFmtId="0" fontId="101" fillId="51" borderId="0" applyNumberFormat="0" applyBorder="0" applyAlignment="0" applyProtection="0"/>
    <xf numFmtId="0" fontId="101" fillId="49" borderId="0" applyNumberFormat="0" applyBorder="0" applyAlignment="0" applyProtection="0"/>
    <xf numFmtId="0" fontId="101" fillId="45" borderId="0" applyNumberFormat="0" applyBorder="0" applyAlignment="0" applyProtection="0"/>
    <xf numFmtId="0" fontId="101" fillId="47" borderId="0" applyNumberFormat="0" applyBorder="0" applyAlignment="0" applyProtection="0"/>
    <xf numFmtId="0" fontId="99" fillId="43" borderId="0" applyNumberFormat="0" applyBorder="0" applyAlignment="0" applyProtection="0"/>
    <xf numFmtId="0" fontId="112" fillId="39" borderId="0" applyNumberFormat="0" applyBorder="0" applyAlignment="0" applyProtection="0"/>
    <xf numFmtId="0" fontId="99" fillId="44" borderId="0" applyNumberFormat="0" applyBorder="0" applyAlignment="0" applyProtection="0"/>
    <xf numFmtId="0" fontId="99" fillId="43" borderId="0" applyNumberFormat="0" applyBorder="0" applyAlignment="0" applyProtection="0"/>
    <xf numFmtId="0" fontId="99" fillId="42" borderId="0" applyNumberFormat="0" applyBorder="0" applyAlignment="0" applyProtection="0"/>
    <xf numFmtId="0" fontId="99" fillId="41" borderId="0" applyNumberFormat="0" applyBorder="0" applyAlignment="0" applyProtection="0"/>
    <xf numFmtId="0" fontId="99" fillId="40" borderId="0" applyNumberFormat="0" applyBorder="0" applyAlignment="0" applyProtection="0"/>
    <xf numFmtId="0" fontId="135" fillId="0" borderId="0" applyNumberFormat="0" applyFill="0" applyBorder="0" applyAlignment="0" applyProtection="0"/>
    <xf numFmtId="0" fontId="133" fillId="0" borderId="23" applyNumberFormat="0" applyFill="0" applyAlignment="0" applyProtection="0"/>
    <xf numFmtId="0" fontId="11" fillId="0" borderId="0"/>
    <xf numFmtId="0" fontId="128" fillId="55" borderId="22" applyNumberFormat="0" applyAlignment="0" applyProtection="0"/>
    <xf numFmtId="0" fontId="11" fillId="58" borderId="21" applyNumberFormat="0" applyFont="0" applyAlignment="0" applyProtection="0"/>
    <xf numFmtId="0" fontId="99" fillId="37" borderId="0" applyNumberFormat="0" applyBorder="0" applyAlignment="0" applyProtection="0"/>
    <xf numFmtId="0" fontId="99" fillId="38" borderId="0" applyNumberFormat="0" applyBorder="0" applyAlignment="0" applyProtection="0"/>
    <xf numFmtId="0" fontId="126" fillId="57" borderId="0" applyNumberFormat="0" applyBorder="0" applyAlignment="0" applyProtection="0"/>
    <xf numFmtId="0" fontId="124" fillId="0" borderId="20" applyNumberFormat="0" applyFill="0" applyAlignment="0" applyProtection="0"/>
    <xf numFmtId="0" fontId="122" fillId="42" borderId="15" applyNumberFormat="0" applyAlignment="0" applyProtection="0"/>
    <xf numFmtId="0" fontId="120" fillId="0" borderId="0" applyNumberFormat="0" applyFill="0" applyBorder="0" applyAlignment="0" applyProtection="0"/>
    <xf numFmtId="0" fontId="110" fillId="0" borderId="0" applyNumberFormat="0" applyFill="0" applyBorder="0" applyAlignment="0" applyProtection="0"/>
    <xf numFmtId="0" fontId="137" fillId="9" borderId="0" applyNumberFormat="0" applyBorder="0" applyAlignment="0" applyProtection="0"/>
    <xf numFmtId="0" fontId="107" fillId="56" borderId="16" applyNumberFormat="0" applyAlignment="0" applyProtection="0"/>
    <xf numFmtId="0" fontId="103" fillId="38" borderId="0" applyNumberFormat="0" applyBorder="0" applyAlignment="0" applyProtection="0"/>
    <xf numFmtId="0" fontId="101" fillId="49" borderId="0" applyNumberFormat="0" applyBorder="0" applyAlignment="0" applyProtection="0"/>
    <xf numFmtId="0" fontId="101" fillId="53" borderId="0" applyNumberFormat="0" applyBorder="0" applyAlignment="0" applyProtection="0"/>
    <xf numFmtId="0" fontId="101" fillId="51" borderId="0" applyNumberFormat="0" applyBorder="0" applyAlignment="0" applyProtection="0"/>
    <xf numFmtId="0" fontId="101" fillId="50" borderId="0" applyNumberFormat="0" applyBorder="0" applyAlignment="0" applyProtection="0"/>
    <xf numFmtId="0" fontId="101" fillId="49" borderId="0" applyNumberFormat="0" applyBorder="0" applyAlignment="0" applyProtection="0"/>
    <xf numFmtId="0" fontId="101" fillId="48" borderId="0" applyNumberFormat="0" applyBorder="0" applyAlignment="0" applyProtection="0"/>
    <xf numFmtId="0" fontId="101" fillId="45" borderId="0" applyNumberFormat="0" applyBorder="0" applyAlignment="0" applyProtection="0"/>
    <xf numFmtId="0" fontId="11" fillId="0" borderId="0"/>
    <xf numFmtId="0" fontId="97" fillId="0" borderId="0"/>
    <xf numFmtId="0" fontId="11" fillId="0" borderId="0"/>
    <xf numFmtId="0" fontId="99" fillId="46" borderId="0" applyNumberFormat="0" applyBorder="0" applyAlignment="0" applyProtection="0"/>
    <xf numFmtId="0" fontId="99" fillId="43" borderId="0" applyNumberFormat="0" applyBorder="0" applyAlignment="0" applyProtection="0"/>
    <xf numFmtId="0" fontId="99" fillId="40" borderId="0" applyNumberFormat="0" applyBorder="0" applyAlignment="0" applyProtection="0"/>
    <xf numFmtId="0" fontId="99" fillId="45" borderId="0" applyNumberFormat="0" applyBorder="0" applyAlignment="0" applyProtection="0"/>
    <xf numFmtId="0" fontId="99" fillId="44" borderId="0" applyNumberFormat="0" applyBorder="0" applyAlignment="0" applyProtection="0"/>
    <xf numFmtId="0" fontId="99" fillId="43" borderId="0" applyNumberFormat="0" applyBorder="0" applyAlignment="0" applyProtection="0"/>
    <xf numFmtId="0" fontId="99" fillId="42" borderId="0" applyNumberFormat="0" applyBorder="0" applyAlignment="0" applyProtection="0"/>
    <xf numFmtId="0" fontId="99" fillId="41" borderId="0" applyNumberFormat="0" applyBorder="0" applyAlignment="0" applyProtection="0"/>
    <xf numFmtId="0" fontId="99" fillId="39" borderId="0" applyNumberFormat="0" applyBorder="0" applyAlignment="0" applyProtection="0"/>
    <xf numFmtId="0" fontId="99" fillId="37" borderId="0" applyNumberFormat="0" applyBorder="0" applyAlignment="0" applyProtection="0"/>
    <xf numFmtId="0" fontId="135" fillId="0" borderId="0" applyNumberFormat="0" applyFill="0" applyBorder="0" applyAlignment="0" applyProtection="0"/>
    <xf numFmtId="0" fontId="133" fillId="0" borderId="23" applyNumberFormat="0" applyFill="0" applyAlignment="0" applyProtection="0"/>
    <xf numFmtId="0" fontId="10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01" fillId="52" borderId="0" applyNumberFormat="0" applyBorder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4" fillId="0" borderId="0" applyNumberFormat="0" applyFill="0" applyBorder="0" applyAlignment="0" applyProtection="0"/>
    <xf numFmtId="0" fontId="134" fillId="0" borderId="0" applyNumberFormat="0" applyFill="0" applyBorder="0" applyAlignment="0" applyProtection="0"/>
    <xf numFmtId="0" fontId="134" fillId="0" borderId="0" applyNumberFormat="0" applyFill="0" applyBorder="0" applyAlignment="0" applyProtection="0"/>
    <xf numFmtId="0" fontId="134" fillId="0" borderId="0" applyNumberFormat="0" applyFill="0" applyBorder="0" applyAlignment="0" applyProtection="0"/>
    <xf numFmtId="0" fontId="134" fillId="0" borderId="0" applyNumberFormat="0" applyFill="0" applyBorder="0" applyAlignment="0" applyProtection="0"/>
    <xf numFmtId="0" fontId="134" fillId="0" borderId="0" applyNumberFormat="0" applyFill="0" applyBorder="0" applyAlignment="0" applyProtection="0"/>
    <xf numFmtId="0" fontId="134" fillId="0" borderId="0" applyNumberFormat="0" applyFill="0" applyBorder="0" applyAlignment="0" applyProtection="0"/>
    <xf numFmtId="0" fontId="134" fillId="0" borderId="0" applyNumberFormat="0" applyFill="0" applyBorder="0" applyAlignment="0" applyProtection="0"/>
    <xf numFmtId="0" fontId="134" fillId="0" borderId="0" applyNumberFormat="0" applyFill="0" applyBorder="0" applyAlignment="0" applyProtection="0"/>
    <xf numFmtId="0" fontId="5" fillId="0" borderId="0"/>
    <xf numFmtId="0" fontId="110" fillId="0" borderId="0" applyNumberFormat="0" applyFill="0" applyBorder="0" applyAlignment="0" applyProtection="0"/>
    <xf numFmtId="0" fontId="101" fillId="51" borderId="0" applyNumberFormat="0" applyBorder="0" applyAlignment="0" applyProtection="0"/>
    <xf numFmtId="0" fontId="99" fillId="41" borderId="0" applyNumberFormat="0" applyBorder="0" applyAlignment="0" applyProtection="0"/>
    <xf numFmtId="0" fontId="120" fillId="0" borderId="0" applyNumberFormat="0" applyFill="0" applyBorder="0" applyAlignment="0" applyProtection="0"/>
    <xf numFmtId="0" fontId="101" fillId="53" borderId="0" applyNumberFormat="0" applyBorder="0" applyAlignment="0" applyProtection="0"/>
    <xf numFmtId="0" fontId="118" fillId="0" borderId="18" applyNumberFormat="0" applyFill="0" applyAlignment="0" applyProtection="0"/>
    <xf numFmtId="0" fontId="120" fillId="0" borderId="0" applyNumberFormat="0" applyFill="0" applyBorder="0" applyAlignment="0" applyProtection="0"/>
    <xf numFmtId="0" fontId="99" fillId="43" borderId="0" applyNumberFormat="0" applyBorder="0" applyAlignment="0" applyProtection="0"/>
    <xf numFmtId="0" fontId="126" fillId="57" borderId="0" applyNumberFormat="0" applyBorder="0" applyAlignment="0" applyProtection="0"/>
    <xf numFmtId="0" fontId="99" fillId="41" borderId="0" applyNumberFormat="0" applyBorder="0" applyAlignment="0" applyProtection="0"/>
    <xf numFmtId="0" fontId="116" fillId="0" borderId="17" applyNumberFormat="0" applyFill="0" applyAlignment="0" applyProtection="0"/>
    <xf numFmtId="0" fontId="99" fillId="42" borderId="0" applyNumberFormat="0" applyBorder="0" applyAlignment="0" applyProtection="0"/>
    <xf numFmtId="0" fontId="135" fillId="0" borderId="0" applyNumberFormat="0" applyFill="0" applyBorder="0" applyAlignment="0" applyProtection="0"/>
    <xf numFmtId="0" fontId="99" fillId="46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10" fillId="58" borderId="21" applyNumberFormat="0" applyFont="0" applyAlignment="0" applyProtection="0"/>
    <xf numFmtId="0" fontId="11" fillId="58" borderId="21" applyNumberFormat="0" applyFont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101" fillId="54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100" fillId="48" borderId="0" applyNumberFormat="0" applyBorder="0" applyAlignment="0" applyProtection="0"/>
    <xf numFmtId="0" fontId="99" fillId="4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128" fillId="55" borderId="22" applyNumberFormat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11" fillId="58" borderId="21" applyNumberFormat="0" applyFont="0" applyAlignment="0" applyProtection="0"/>
    <xf numFmtId="0" fontId="101" fillId="54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0" fontId="33" fillId="0" borderId="0"/>
    <xf numFmtId="0" fontId="101" fillId="49" borderId="0" applyNumberFormat="0" applyBorder="0" applyAlignment="0" applyProtection="0"/>
    <xf numFmtId="0" fontId="135" fillId="0" borderId="0" applyNumberFormat="0" applyFill="0" applyBorder="0" applyAlignment="0" applyProtection="0"/>
    <xf numFmtId="0" fontId="118" fillId="0" borderId="18" applyNumberFormat="0" applyFill="0" applyAlignment="0" applyProtection="0"/>
    <xf numFmtId="0" fontId="101" fillId="51" borderId="0" applyNumberFormat="0" applyBorder="0" applyAlignment="0" applyProtection="0"/>
    <xf numFmtId="0" fontId="112" fillId="39" borderId="0" applyNumberFormat="0" applyBorder="0" applyAlignment="0" applyProtection="0"/>
    <xf numFmtId="0" fontId="11" fillId="58" borderId="21" applyNumberFormat="0" applyFont="0" applyAlignment="0" applyProtection="0"/>
    <xf numFmtId="0" fontId="118" fillId="0" borderId="18" applyNumberFormat="0" applyFill="0" applyAlignment="0" applyProtection="0"/>
    <xf numFmtId="0" fontId="99" fillId="40" borderId="0" applyNumberFormat="0" applyBorder="0" applyAlignment="0" applyProtection="0"/>
    <xf numFmtId="0" fontId="126" fillId="57" borderId="0" applyNumberFormat="0" applyBorder="0" applyAlignment="0" applyProtection="0"/>
    <xf numFmtId="0" fontId="124" fillId="0" borderId="20" applyNumberFormat="0" applyFill="0" applyAlignment="0" applyProtection="0"/>
    <xf numFmtId="0" fontId="135" fillId="0" borderId="0" applyNumberFormat="0" applyFill="0" applyBorder="0" applyAlignment="0" applyProtection="0"/>
    <xf numFmtId="0" fontId="110" fillId="0" borderId="0" applyNumberFormat="0" applyFill="0" applyBorder="0" applyAlignment="0" applyProtection="0"/>
    <xf numFmtId="0" fontId="99" fillId="40" borderId="0" applyNumberFormat="0" applyBorder="0" applyAlignment="0" applyProtection="0"/>
    <xf numFmtId="0" fontId="99" fillId="43" borderId="0" applyNumberFormat="0" applyBorder="0" applyAlignment="0" applyProtection="0"/>
    <xf numFmtId="0" fontId="99" fillId="46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124" fillId="0" borderId="20" applyNumberFormat="0" applyFill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101" fillId="48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98" fillId="45" borderId="0" applyNumberFormat="0" applyBorder="0" applyAlignment="0" applyProtection="0"/>
    <xf numFmtId="0" fontId="99" fillId="44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127" fillId="55" borderId="22" applyNumberFormat="0" applyAlignment="0" applyProtection="0"/>
    <xf numFmtId="0" fontId="126" fillId="57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101" fillId="4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100" fillId="49" borderId="0" applyNumberFormat="0" applyBorder="0" applyAlignment="0" applyProtection="0"/>
    <xf numFmtId="0" fontId="11" fillId="58" borderId="21" applyNumberFormat="0" applyFont="0" applyAlignment="0" applyProtection="0"/>
    <xf numFmtId="0" fontId="100" fillId="52" borderId="0" applyNumberFormat="0" applyBorder="0" applyAlignment="0" applyProtection="0"/>
    <xf numFmtId="0" fontId="105" fillId="55" borderId="15" applyNumberFormat="0" applyAlignment="0" applyProtection="0"/>
    <xf numFmtId="0" fontId="143" fillId="6" borderId="6" applyNumberFormat="0" applyAlignment="0" applyProtection="0"/>
    <xf numFmtId="0" fontId="137" fillId="28" borderId="0" applyNumberFormat="0" applyBorder="0" applyAlignment="0" applyProtection="0"/>
    <xf numFmtId="0" fontId="139" fillId="7" borderId="8" applyNumberFormat="0" applyAlignment="0" applyProtection="0"/>
    <xf numFmtId="0" fontId="5" fillId="23" borderId="0" applyNumberFormat="0" applyBorder="0" applyAlignment="0" applyProtection="0"/>
    <xf numFmtId="0" fontId="122" fillId="42" borderId="15" applyNumberFormat="0" applyAlignment="0" applyProtection="0"/>
    <xf numFmtId="0" fontId="11" fillId="0" borderId="0"/>
    <xf numFmtId="0" fontId="11" fillId="58" borderId="21" applyNumberFormat="0" applyFont="0" applyAlignment="0" applyProtection="0"/>
    <xf numFmtId="0" fontId="10" fillId="58" borderId="21" applyNumberFormat="0" applyFont="0" applyAlignment="0" applyProtection="0"/>
    <xf numFmtId="0" fontId="121" fillId="42" borderId="15" applyNumberFormat="0" applyAlignment="0" applyProtection="0"/>
    <xf numFmtId="0" fontId="100" fillId="49" borderId="0" applyNumberFormat="0" applyBorder="0" applyAlignment="0" applyProtection="0"/>
    <xf numFmtId="0" fontId="134" fillId="0" borderId="0" applyNumberFormat="0" applyFill="0" applyBorder="0" applyAlignment="0" applyProtection="0"/>
    <xf numFmtId="0" fontId="134" fillId="0" borderId="0" applyNumberFormat="0" applyFill="0" applyBorder="0" applyAlignment="0" applyProtection="0"/>
    <xf numFmtId="0" fontId="123" fillId="0" borderId="20" applyNumberFormat="0" applyFill="0" applyAlignment="0" applyProtection="0"/>
    <xf numFmtId="0" fontId="11" fillId="0" borderId="0"/>
    <xf numFmtId="0" fontId="145" fillId="0" borderId="0" applyNumberFormat="0" applyFill="0" applyBorder="0" applyAlignment="0" applyProtection="0"/>
    <xf numFmtId="0" fontId="139" fillId="7" borderId="8" applyNumberFormat="0" applyAlignment="0" applyProtection="0"/>
    <xf numFmtId="0" fontId="100" fillId="53" borderId="0" applyNumberFormat="0" applyBorder="0" applyAlignment="0" applyProtection="0"/>
    <xf numFmtId="0" fontId="33" fillId="26" borderId="0" applyNumberFormat="0" applyBorder="0" applyAlignment="0" applyProtection="0"/>
    <xf numFmtId="0" fontId="100" fillId="49" borderId="0" applyNumberFormat="0" applyBorder="0" applyAlignment="0" applyProtection="0"/>
    <xf numFmtId="0" fontId="98" fillId="37" borderId="0" applyNumberFormat="0" applyBorder="0" applyAlignment="0" applyProtection="0"/>
    <xf numFmtId="0" fontId="105" fillId="55" borderId="15" applyNumberFormat="0" applyAlignment="0" applyProtection="0"/>
    <xf numFmtId="0" fontId="33" fillId="8" borderId="9" applyNumberFormat="0" applyFont="0" applyAlignment="0" applyProtection="0"/>
    <xf numFmtId="0" fontId="137" fillId="24" borderId="0" applyNumberFormat="0" applyBorder="0" applyAlignment="0" applyProtection="0"/>
    <xf numFmtId="0" fontId="137" fillId="25" borderId="0" applyNumberFormat="0" applyBorder="0" applyAlignment="0" applyProtection="0"/>
    <xf numFmtId="0" fontId="5" fillId="22" borderId="0" applyNumberFormat="0" applyBorder="0" applyAlignment="0" applyProtection="0"/>
    <xf numFmtId="0" fontId="99" fillId="44" borderId="0" applyNumberFormat="0" applyBorder="0" applyAlignment="0" applyProtection="0"/>
    <xf numFmtId="0" fontId="122" fillId="42" borderId="15" applyNumberFormat="0" applyAlignment="0" applyProtection="0"/>
    <xf numFmtId="0" fontId="5" fillId="0" borderId="0"/>
    <xf numFmtId="0" fontId="11" fillId="0" borderId="0"/>
    <xf numFmtId="0" fontId="11" fillId="58" borderId="21" applyNumberFormat="0" applyFont="0" applyAlignment="0" applyProtection="0"/>
    <xf numFmtId="0" fontId="11" fillId="0" borderId="0"/>
    <xf numFmtId="0" fontId="11" fillId="0" borderId="0"/>
    <xf numFmtId="0" fontId="104" fillId="55" borderId="15" applyNumberFormat="0" applyAlignment="0" applyProtection="0"/>
    <xf numFmtId="0" fontId="132" fillId="0" borderId="23" applyNumberFormat="0" applyFill="0" applyAlignment="0" applyProtection="0"/>
    <xf numFmtId="0" fontId="98" fillId="41" borderId="0" applyNumberFormat="0" applyBorder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98" fillId="38" borderId="0" applyNumberFormat="0" applyBorder="0" applyAlignment="0" applyProtection="0"/>
    <xf numFmtId="0" fontId="100" fillId="48" borderId="0" applyNumberFormat="0" applyBorder="0" applyAlignment="0" applyProtection="0"/>
    <xf numFmtId="0" fontId="140" fillId="0" borderId="0" applyNumberFormat="0" applyFill="0" applyBorder="0" applyAlignment="0" applyProtection="0"/>
    <xf numFmtId="0" fontId="11" fillId="0" borderId="0"/>
    <xf numFmtId="0" fontId="137" fillId="25" borderId="0" applyNumberFormat="0" applyBorder="0" applyAlignment="0" applyProtection="0"/>
    <xf numFmtId="0" fontId="98" fillId="41" borderId="0" applyNumberFormat="0" applyBorder="0" applyAlignment="0" applyProtection="0"/>
    <xf numFmtId="0" fontId="105" fillId="55" borderId="15" applyNumberFormat="0" applyAlignment="0" applyProtection="0"/>
    <xf numFmtId="0" fontId="151" fillId="4" borderId="0" applyNumberFormat="0" applyBorder="0" applyAlignment="0" applyProtection="0"/>
    <xf numFmtId="0" fontId="137" fillId="16" borderId="0" applyNumberFormat="0" applyBorder="0" applyAlignment="0" applyProtection="0"/>
    <xf numFmtId="0" fontId="33" fillId="15" borderId="0" applyNumberFormat="0" applyBorder="0" applyAlignment="0" applyProtection="0"/>
    <xf numFmtId="0" fontId="124" fillId="0" borderId="20" applyNumberFormat="0" applyFill="0" applyAlignment="0" applyProtection="0"/>
    <xf numFmtId="0" fontId="122" fillId="42" borderId="15" applyNumberFormat="0" applyAlignment="0" applyProtection="0"/>
    <xf numFmtId="0" fontId="11" fillId="0" borderId="0"/>
    <xf numFmtId="0" fontId="11" fillId="58" borderId="21" applyNumberFormat="0" applyFont="0" applyAlignment="0" applyProtection="0"/>
    <xf numFmtId="0" fontId="134" fillId="0" borderId="0" applyNumberFormat="0" applyFill="0" applyBorder="0" applyAlignment="0" applyProtection="0"/>
    <xf numFmtId="0" fontId="101" fillId="47" borderId="0" applyNumberFormat="0" applyBorder="0" applyAlignment="0" applyProtection="0"/>
    <xf numFmtId="0" fontId="52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98" fillId="45" borderId="0" applyNumberFormat="0" applyBorder="0" applyAlignment="0" applyProtection="0"/>
    <xf numFmtId="0" fontId="100" fillId="50" borderId="0" applyNumberFormat="0" applyBorder="0" applyAlignment="0" applyProtection="0"/>
    <xf numFmtId="0" fontId="98" fillId="46" borderId="0" applyNumberFormat="0" applyBorder="0" applyAlignment="0" applyProtection="0"/>
    <xf numFmtId="0" fontId="98" fillId="40" borderId="0" applyNumberFormat="0" applyBorder="0" applyAlignment="0" applyProtection="0"/>
    <xf numFmtId="0" fontId="123" fillId="0" borderId="20" applyNumberFormat="0" applyFill="0" applyAlignment="0" applyProtection="0"/>
    <xf numFmtId="0" fontId="109" fillId="0" borderId="0" applyNumberFormat="0" applyFill="0" applyBorder="0" applyAlignment="0" applyProtection="0"/>
    <xf numFmtId="0" fontId="137" fillId="25" borderId="0" applyNumberFormat="0" applyBorder="0" applyAlignment="0" applyProtection="0"/>
    <xf numFmtId="0" fontId="105" fillId="55" borderId="15" applyNumberFormat="0" applyAlignment="0" applyProtection="0"/>
    <xf numFmtId="0" fontId="150" fillId="0" borderId="7" applyNumberFormat="0" applyFill="0" applyAlignment="0" applyProtection="0"/>
    <xf numFmtId="0" fontId="33" fillId="31" borderId="0" applyNumberFormat="0" applyBorder="0" applyAlignment="0" applyProtection="0"/>
    <xf numFmtId="0" fontId="33" fillId="26" borderId="0" applyNumberFormat="0" applyBorder="0" applyAlignment="0" applyProtection="0"/>
    <xf numFmtId="0" fontId="5" fillId="0" borderId="0"/>
    <xf numFmtId="0" fontId="122" fillId="42" borderId="15" applyNumberFormat="0" applyAlignment="0" applyProtection="0"/>
    <xf numFmtId="0" fontId="11" fillId="58" borderId="21" applyNumberFormat="0" applyFont="0" applyAlignment="0" applyProtection="0"/>
    <xf numFmtId="0" fontId="11" fillId="0" borderId="0"/>
    <xf numFmtId="0" fontId="132" fillId="0" borderId="23" applyNumberFormat="0" applyFill="0" applyAlignment="0" applyProtection="0"/>
    <xf numFmtId="0" fontId="98" fillId="38" borderId="0" applyNumberFormat="0" applyBorder="0" applyAlignment="0" applyProtection="0"/>
    <xf numFmtId="0" fontId="98" fillId="44" borderId="0" applyNumberFormat="0" applyBorder="0" applyAlignment="0" applyProtection="0"/>
    <xf numFmtId="0" fontId="127" fillId="55" borderId="22" applyNumberFormat="0" applyAlignment="0" applyProtection="0"/>
    <xf numFmtId="0" fontId="119" fillId="0" borderId="19" applyNumberFormat="0" applyFill="0" applyAlignment="0" applyProtection="0"/>
    <xf numFmtId="0" fontId="98" fillId="43" borderId="0" applyNumberFormat="0" applyBorder="0" applyAlignment="0" applyProtection="0"/>
    <xf numFmtId="0" fontId="100" fillId="48" borderId="0" applyNumberFormat="0" applyBorder="0" applyAlignment="0" applyProtection="0"/>
    <xf numFmtId="0" fontId="126" fillId="57" borderId="0" applyNumberFormat="0" applyBorder="0" applyAlignment="0" applyProtection="0"/>
    <xf numFmtId="0" fontId="98" fillId="43" borderId="0" applyNumberFormat="0" applyBorder="0" applyAlignment="0" applyProtection="0"/>
    <xf numFmtId="0" fontId="98" fillId="39" borderId="0" applyNumberFormat="0" applyBorder="0" applyAlignment="0" applyProtection="0"/>
    <xf numFmtId="0" fontId="125" fillId="57" borderId="0" applyNumberFormat="0" applyBorder="0" applyAlignment="0" applyProtection="0"/>
    <xf numFmtId="0" fontId="98" fillId="44" borderId="0" applyNumberFormat="0" applyBorder="0" applyAlignment="0" applyProtection="0"/>
    <xf numFmtId="0" fontId="105" fillId="55" borderId="15" applyNumberFormat="0" applyAlignment="0" applyProtection="0"/>
    <xf numFmtId="0" fontId="142" fillId="5" borderId="5" applyNumberFormat="0" applyAlignment="0" applyProtection="0"/>
    <xf numFmtId="0" fontId="33" fillId="23" borderId="0" applyNumberFormat="0" applyBorder="0" applyAlignment="0" applyProtection="0"/>
    <xf numFmtId="0" fontId="122" fillId="42" borderId="15" applyNumberFormat="0" applyAlignment="0" applyProtection="0"/>
    <xf numFmtId="0" fontId="5" fillId="19" borderId="0" applyNumberFormat="0" applyBorder="0" applyAlignment="0" applyProtection="0"/>
    <xf numFmtId="0" fontId="122" fillId="42" borderId="15" applyNumberFormat="0" applyAlignment="0" applyProtection="0"/>
    <xf numFmtId="0" fontId="11" fillId="58" borderId="21" applyNumberFormat="0" applyFont="0" applyAlignment="0" applyProtection="0"/>
    <xf numFmtId="0" fontId="11" fillId="0" borderId="0"/>
    <xf numFmtId="0" fontId="121" fillId="42" borderId="15" applyNumberFormat="0" applyAlignment="0" applyProtection="0"/>
    <xf numFmtId="0" fontId="134" fillId="0" borderId="0" applyNumberFormat="0" applyFill="0" applyBorder="0" applyAlignment="0" applyProtection="0"/>
    <xf numFmtId="0" fontId="10" fillId="58" borderId="21" applyNumberFormat="0" applyFont="0" applyAlignment="0" applyProtection="0"/>
    <xf numFmtId="0" fontId="117" fillId="0" borderId="18" applyNumberFormat="0" applyFill="0" applyAlignment="0" applyProtection="0"/>
    <xf numFmtId="0" fontId="100" fillId="47" borderId="0" applyNumberFormat="0" applyBorder="0" applyAlignment="0" applyProtection="0"/>
    <xf numFmtId="0" fontId="33" fillId="15" borderId="0" applyNumberFormat="0" applyBorder="0" applyAlignment="0" applyProtection="0"/>
    <xf numFmtId="0" fontId="100" fillId="51" borderId="0" applyNumberFormat="0" applyBorder="0" applyAlignment="0" applyProtection="0"/>
    <xf numFmtId="0" fontId="98" fillId="40" borderId="0" applyNumberFormat="0" applyBorder="0" applyAlignment="0" applyProtection="0"/>
    <xf numFmtId="0" fontId="100" fillId="50" borderId="0" applyNumberFormat="0" applyBorder="0" applyAlignment="0" applyProtection="0"/>
    <xf numFmtId="0" fontId="98" fillId="43" borderId="0" applyNumberFormat="0" applyBorder="0" applyAlignment="0" applyProtection="0"/>
    <xf numFmtId="0" fontId="105" fillId="55" borderId="15" applyNumberFormat="0" applyAlignment="0" applyProtection="0"/>
    <xf numFmtId="0" fontId="149" fillId="0" borderId="0" applyNumberFormat="0" applyFill="0" applyBorder="0" applyAlignment="0" applyProtection="0"/>
    <xf numFmtId="0" fontId="33" fillId="19" borderId="0" applyNumberFormat="0" applyBorder="0" applyAlignment="0" applyProtection="0"/>
    <xf numFmtId="0" fontId="5" fillId="18" borderId="0" applyNumberFormat="0" applyBorder="0" applyAlignment="0" applyProtection="0"/>
    <xf numFmtId="0" fontId="122" fillId="42" borderId="15" applyNumberFormat="0" applyAlignment="0" applyProtection="0"/>
    <xf numFmtId="0" fontId="11" fillId="58" borderId="21" applyNumberFormat="0" applyFont="0" applyAlignment="0" applyProtection="0"/>
    <xf numFmtId="0" fontId="11" fillId="0" borderId="0"/>
    <xf numFmtId="0" fontId="5" fillId="0" borderId="0"/>
    <xf numFmtId="0" fontId="104" fillId="55" borderId="15" applyNumberFormat="0" applyAlignment="0" applyProtection="0"/>
    <xf numFmtId="0" fontId="98" fillId="37" borderId="0" applyNumberFormat="0" applyBorder="0" applyAlignment="0" applyProtection="0"/>
    <xf numFmtId="0" fontId="98" fillId="37" borderId="0" applyNumberFormat="0" applyBorder="0" applyAlignment="0" applyProtection="0"/>
    <xf numFmtId="0" fontId="98" fillId="37" borderId="0" applyNumberFormat="0" applyBorder="0" applyAlignment="0" applyProtection="0"/>
    <xf numFmtId="0" fontId="98" fillId="37" borderId="0" applyNumberFormat="0" applyBorder="0" applyAlignment="0" applyProtection="0"/>
    <xf numFmtId="0" fontId="98" fillId="37" borderId="0" applyNumberFormat="0" applyBorder="0" applyAlignment="0" applyProtection="0"/>
    <xf numFmtId="0" fontId="98" fillId="37" borderId="0" applyNumberFormat="0" applyBorder="0" applyAlignment="0" applyProtection="0"/>
    <xf numFmtId="0" fontId="98" fillId="37" borderId="0" applyNumberFormat="0" applyBorder="0" applyAlignment="0" applyProtection="0"/>
    <xf numFmtId="0" fontId="98" fillId="37" borderId="0" applyNumberFormat="0" applyBorder="0" applyAlignment="0" applyProtection="0"/>
    <xf numFmtId="0" fontId="98" fillId="37" borderId="0" applyNumberFormat="0" applyBorder="0" applyAlignment="0" applyProtection="0"/>
    <xf numFmtId="0" fontId="98" fillId="38" borderId="0" applyNumberFormat="0" applyBorder="0" applyAlignment="0" applyProtection="0"/>
    <xf numFmtId="0" fontId="98" fillId="38" borderId="0" applyNumberFormat="0" applyBorder="0" applyAlignment="0" applyProtection="0"/>
    <xf numFmtId="0" fontId="98" fillId="38" borderId="0" applyNumberFormat="0" applyBorder="0" applyAlignment="0" applyProtection="0"/>
    <xf numFmtId="0" fontId="98" fillId="38" borderId="0" applyNumberFormat="0" applyBorder="0" applyAlignment="0" applyProtection="0"/>
    <xf numFmtId="0" fontId="98" fillId="38" borderId="0" applyNumberFormat="0" applyBorder="0" applyAlignment="0" applyProtection="0"/>
    <xf numFmtId="0" fontId="98" fillId="38" borderId="0" applyNumberFormat="0" applyBorder="0" applyAlignment="0" applyProtection="0"/>
    <xf numFmtId="0" fontId="98" fillId="38" borderId="0" applyNumberFormat="0" applyBorder="0" applyAlignment="0" applyProtection="0"/>
    <xf numFmtId="0" fontId="98" fillId="38" borderId="0" applyNumberFormat="0" applyBorder="0" applyAlignment="0" applyProtection="0"/>
    <xf numFmtId="0" fontId="98" fillId="38" borderId="0" applyNumberFormat="0" applyBorder="0" applyAlignment="0" applyProtection="0"/>
    <xf numFmtId="0" fontId="98" fillId="39" borderId="0" applyNumberFormat="0" applyBorder="0" applyAlignment="0" applyProtection="0"/>
    <xf numFmtId="0" fontId="98" fillId="39" borderId="0" applyNumberFormat="0" applyBorder="0" applyAlignment="0" applyProtection="0"/>
    <xf numFmtId="0" fontId="98" fillId="39" borderId="0" applyNumberFormat="0" applyBorder="0" applyAlignment="0" applyProtection="0"/>
    <xf numFmtId="0" fontId="98" fillId="39" borderId="0" applyNumberFormat="0" applyBorder="0" applyAlignment="0" applyProtection="0"/>
    <xf numFmtId="0" fontId="98" fillId="39" borderId="0" applyNumberFormat="0" applyBorder="0" applyAlignment="0" applyProtection="0"/>
    <xf numFmtId="0" fontId="98" fillId="39" borderId="0" applyNumberFormat="0" applyBorder="0" applyAlignment="0" applyProtection="0"/>
    <xf numFmtId="0" fontId="98" fillId="39" borderId="0" applyNumberFormat="0" applyBorder="0" applyAlignment="0" applyProtection="0"/>
    <xf numFmtId="0" fontId="98" fillId="39" borderId="0" applyNumberFormat="0" applyBorder="0" applyAlignment="0" applyProtection="0"/>
    <xf numFmtId="0" fontId="98" fillId="39" borderId="0" applyNumberFormat="0" applyBorder="0" applyAlignment="0" applyProtection="0"/>
    <xf numFmtId="0" fontId="98" fillId="40" borderId="0" applyNumberFormat="0" applyBorder="0" applyAlignment="0" applyProtection="0"/>
    <xf numFmtId="0" fontId="98" fillId="40" borderId="0" applyNumberFormat="0" applyBorder="0" applyAlignment="0" applyProtection="0"/>
    <xf numFmtId="0" fontId="98" fillId="40" borderId="0" applyNumberFormat="0" applyBorder="0" applyAlignment="0" applyProtection="0"/>
    <xf numFmtId="0" fontId="98" fillId="40" borderId="0" applyNumberFormat="0" applyBorder="0" applyAlignment="0" applyProtection="0"/>
    <xf numFmtId="0" fontId="98" fillId="40" borderId="0" applyNumberFormat="0" applyBorder="0" applyAlignment="0" applyProtection="0"/>
    <xf numFmtId="0" fontId="98" fillId="40" borderId="0" applyNumberFormat="0" applyBorder="0" applyAlignment="0" applyProtection="0"/>
    <xf numFmtId="0" fontId="98" fillId="40" borderId="0" applyNumberFormat="0" applyBorder="0" applyAlignment="0" applyProtection="0"/>
    <xf numFmtId="0" fontId="98" fillId="40" borderId="0" applyNumberFormat="0" applyBorder="0" applyAlignment="0" applyProtection="0"/>
    <xf numFmtId="0" fontId="98" fillId="40" borderId="0" applyNumberFormat="0" applyBorder="0" applyAlignment="0" applyProtection="0"/>
    <xf numFmtId="0" fontId="98" fillId="41" borderId="0" applyNumberFormat="0" applyBorder="0" applyAlignment="0" applyProtection="0"/>
    <xf numFmtId="0" fontId="98" fillId="41" borderId="0" applyNumberFormat="0" applyBorder="0" applyAlignment="0" applyProtection="0"/>
    <xf numFmtId="0" fontId="98" fillId="41" borderId="0" applyNumberFormat="0" applyBorder="0" applyAlignment="0" applyProtection="0"/>
    <xf numFmtId="0" fontId="98" fillId="41" borderId="0" applyNumberFormat="0" applyBorder="0" applyAlignment="0" applyProtection="0"/>
    <xf numFmtId="0" fontId="98" fillId="41" borderId="0" applyNumberFormat="0" applyBorder="0" applyAlignment="0" applyProtection="0"/>
    <xf numFmtId="0" fontId="98" fillId="41" borderId="0" applyNumberFormat="0" applyBorder="0" applyAlignment="0" applyProtection="0"/>
    <xf numFmtId="0" fontId="98" fillId="41" borderId="0" applyNumberFormat="0" applyBorder="0" applyAlignment="0" applyProtection="0"/>
    <xf numFmtId="0" fontId="98" fillId="41" borderId="0" applyNumberFormat="0" applyBorder="0" applyAlignment="0" applyProtection="0"/>
    <xf numFmtId="0" fontId="98" fillId="41" borderId="0" applyNumberFormat="0" applyBorder="0" applyAlignment="0" applyProtection="0"/>
    <xf numFmtId="0" fontId="98" fillId="42" borderId="0" applyNumberFormat="0" applyBorder="0" applyAlignment="0" applyProtection="0"/>
    <xf numFmtId="0" fontId="98" fillId="42" borderId="0" applyNumberFormat="0" applyBorder="0" applyAlignment="0" applyProtection="0"/>
    <xf numFmtId="0" fontId="98" fillId="42" borderId="0" applyNumberFormat="0" applyBorder="0" applyAlignment="0" applyProtection="0"/>
    <xf numFmtId="0" fontId="98" fillId="42" borderId="0" applyNumberFormat="0" applyBorder="0" applyAlignment="0" applyProtection="0"/>
    <xf numFmtId="0" fontId="98" fillId="42" borderId="0" applyNumberFormat="0" applyBorder="0" applyAlignment="0" applyProtection="0"/>
    <xf numFmtId="0" fontId="98" fillId="42" borderId="0" applyNumberFormat="0" applyBorder="0" applyAlignment="0" applyProtection="0"/>
    <xf numFmtId="0" fontId="98" fillId="42" borderId="0" applyNumberFormat="0" applyBorder="0" applyAlignment="0" applyProtection="0"/>
    <xf numFmtId="0" fontId="98" fillId="42" borderId="0" applyNumberFormat="0" applyBorder="0" applyAlignment="0" applyProtection="0"/>
    <xf numFmtId="0" fontId="98" fillId="42" borderId="0" applyNumberFormat="0" applyBorder="0" applyAlignment="0" applyProtection="0"/>
    <xf numFmtId="0" fontId="132" fillId="0" borderId="23" applyNumberFormat="0" applyFill="0" applyAlignment="0" applyProtection="0"/>
    <xf numFmtId="0" fontId="98" fillId="43" borderId="0" applyNumberFormat="0" applyBorder="0" applyAlignment="0" applyProtection="0"/>
    <xf numFmtId="0" fontId="98" fillId="43" borderId="0" applyNumberFormat="0" applyBorder="0" applyAlignment="0" applyProtection="0"/>
    <xf numFmtId="0" fontId="98" fillId="43" borderId="0" applyNumberFormat="0" applyBorder="0" applyAlignment="0" applyProtection="0"/>
    <xf numFmtId="0" fontId="98" fillId="43" borderId="0" applyNumberFormat="0" applyBorder="0" applyAlignment="0" applyProtection="0"/>
    <xf numFmtId="0" fontId="98" fillId="43" borderId="0" applyNumberFormat="0" applyBorder="0" applyAlignment="0" applyProtection="0"/>
    <xf numFmtId="0" fontId="98" fillId="43" borderId="0" applyNumberFormat="0" applyBorder="0" applyAlignment="0" applyProtection="0"/>
    <xf numFmtId="0" fontId="98" fillId="43" borderId="0" applyNumberFormat="0" applyBorder="0" applyAlignment="0" applyProtection="0"/>
    <xf numFmtId="0" fontId="98" fillId="43" borderId="0" applyNumberFormat="0" applyBorder="0" applyAlignment="0" applyProtection="0"/>
    <xf numFmtId="0" fontId="98" fillId="43" borderId="0" applyNumberFormat="0" applyBorder="0" applyAlignment="0" applyProtection="0"/>
    <xf numFmtId="0" fontId="98" fillId="44" borderId="0" applyNumberFormat="0" applyBorder="0" applyAlignment="0" applyProtection="0"/>
    <xf numFmtId="0" fontId="98" fillId="44" borderId="0" applyNumberFormat="0" applyBorder="0" applyAlignment="0" applyProtection="0"/>
    <xf numFmtId="0" fontId="98" fillId="44" borderId="0" applyNumberFormat="0" applyBorder="0" applyAlignment="0" applyProtection="0"/>
    <xf numFmtId="0" fontId="98" fillId="44" borderId="0" applyNumberFormat="0" applyBorder="0" applyAlignment="0" applyProtection="0"/>
    <xf numFmtId="0" fontId="98" fillId="44" borderId="0" applyNumberFormat="0" applyBorder="0" applyAlignment="0" applyProtection="0"/>
    <xf numFmtId="0" fontId="98" fillId="44" borderId="0" applyNumberFormat="0" applyBorder="0" applyAlignment="0" applyProtection="0"/>
    <xf numFmtId="0" fontId="98" fillId="44" borderId="0" applyNumberFormat="0" applyBorder="0" applyAlignment="0" applyProtection="0"/>
    <xf numFmtId="0" fontId="98" fillId="44" borderId="0" applyNumberFormat="0" applyBorder="0" applyAlignment="0" applyProtection="0"/>
    <xf numFmtId="0" fontId="98" fillId="44" borderId="0" applyNumberFormat="0" applyBorder="0" applyAlignment="0" applyProtection="0"/>
    <xf numFmtId="0" fontId="98" fillId="45" borderId="0" applyNumberFormat="0" applyBorder="0" applyAlignment="0" applyProtection="0"/>
    <xf numFmtId="0" fontId="98" fillId="45" borderId="0" applyNumberFormat="0" applyBorder="0" applyAlignment="0" applyProtection="0"/>
    <xf numFmtId="0" fontId="98" fillId="45" borderId="0" applyNumberFormat="0" applyBorder="0" applyAlignment="0" applyProtection="0"/>
    <xf numFmtId="0" fontId="98" fillId="45" borderId="0" applyNumberFormat="0" applyBorder="0" applyAlignment="0" applyProtection="0"/>
    <xf numFmtId="0" fontId="98" fillId="45" borderId="0" applyNumberFormat="0" applyBorder="0" applyAlignment="0" applyProtection="0"/>
    <xf numFmtId="0" fontId="98" fillId="45" borderId="0" applyNumberFormat="0" applyBorder="0" applyAlignment="0" applyProtection="0"/>
    <xf numFmtId="0" fontId="98" fillId="45" borderId="0" applyNumberFormat="0" applyBorder="0" applyAlignment="0" applyProtection="0"/>
    <xf numFmtId="0" fontId="98" fillId="45" borderId="0" applyNumberFormat="0" applyBorder="0" applyAlignment="0" applyProtection="0"/>
    <xf numFmtId="0" fontId="98" fillId="45" borderId="0" applyNumberFormat="0" applyBorder="0" applyAlignment="0" applyProtection="0"/>
    <xf numFmtId="0" fontId="98" fillId="40" borderId="0" applyNumberFormat="0" applyBorder="0" applyAlignment="0" applyProtection="0"/>
    <xf numFmtId="0" fontId="98" fillId="40" borderId="0" applyNumberFormat="0" applyBorder="0" applyAlignment="0" applyProtection="0"/>
    <xf numFmtId="0" fontId="98" fillId="40" borderId="0" applyNumberFormat="0" applyBorder="0" applyAlignment="0" applyProtection="0"/>
    <xf numFmtId="0" fontId="98" fillId="40" borderId="0" applyNumberFormat="0" applyBorder="0" applyAlignment="0" applyProtection="0"/>
    <xf numFmtId="0" fontId="98" fillId="40" borderId="0" applyNumberFormat="0" applyBorder="0" applyAlignment="0" applyProtection="0"/>
    <xf numFmtId="0" fontId="98" fillId="40" borderId="0" applyNumberFormat="0" applyBorder="0" applyAlignment="0" applyProtection="0"/>
    <xf numFmtId="0" fontId="98" fillId="40" borderId="0" applyNumberFormat="0" applyBorder="0" applyAlignment="0" applyProtection="0"/>
    <xf numFmtId="0" fontId="98" fillId="40" borderId="0" applyNumberFormat="0" applyBorder="0" applyAlignment="0" applyProtection="0"/>
    <xf numFmtId="0" fontId="98" fillId="40" borderId="0" applyNumberFormat="0" applyBorder="0" applyAlignment="0" applyProtection="0"/>
    <xf numFmtId="0" fontId="11" fillId="0" borderId="0"/>
    <xf numFmtId="0" fontId="98" fillId="43" borderId="0" applyNumberFormat="0" applyBorder="0" applyAlignment="0" applyProtection="0"/>
    <xf numFmtId="0" fontId="98" fillId="43" borderId="0" applyNumberFormat="0" applyBorder="0" applyAlignment="0" applyProtection="0"/>
    <xf numFmtId="0" fontId="98" fillId="43" borderId="0" applyNumberFormat="0" applyBorder="0" applyAlignment="0" applyProtection="0"/>
    <xf numFmtId="0" fontId="98" fillId="43" borderId="0" applyNumberFormat="0" applyBorder="0" applyAlignment="0" applyProtection="0"/>
    <xf numFmtId="0" fontId="98" fillId="43" borderId="0" applyNumberFormat="0" applyBorder="0" applyAlignment="0" applyProtection="0"/>
    <xf numFmtId="0" fontId="98" fillId="43" borderId="0" applyNumberFormat="0" applyBorder="0" applyAlignment="0" applyProtection="0"/>
    <xf numFmtId="0" fontId="98" fillId="43" borderId="0" applyNumberFormat="0" applyBorder="0" applyAlignment="0" applyProtection="0"/>
    <xf numFmtId="0" fontId="98" fillId="43" borderId="0" applyNumberFormat="0" applyBorder="0" applyAlignment="0" applyProtection="0"/>
    <xf numFmtId="0" fontId="98" fillId="43" borderId="0" applyNumberFormat="0" applyBorder="0" applyAlignment="0" applyProtection="0"/>
    <xf numFmtId="0" fontId="109" fillId="0" borderId="0" applyNumberFormat="0" applyFill="0" applyBorder="0" applyAlignment="0" applyProtection="0"/>
    <xf numFmtId="0" fontId="98" fillId="46" borderId="0" applyNumberFormat="0" applyBorder="0" applyAlignment="0" applyProtection="0"/>
    <xf numFmtId="0" fontId="98" fillId="46" borderId="0" applyNumberFormat="0" applyBorder="0" applyAlignment="0" applyProtection="0"/>
    <xf numFmtId="0" fontId="98" fillId="46" borderId="0" applyNumberFormat="0" applyBorder="0" applyAlignment="0" applyProtection="0"/>
    <xf numFmtId="0" fontId="98" fillId="46" borderId="0" applyNumberFormat="0" applyBorder="0" applyAlignment="0" applyProtection="0"/>
    <xf numFmtId="0" fontId="98" fillId="46" borderId="0" applyNumberFormat="0" applyBorder="0" applyAlignment="0" applyProtection="0"/>
    <xf numFmtId="0" fontId="98" fillId="46" borderId="0" applyNumberFormat="0" applyBorder="0" applyAlignment="0" applyProtection="0"/>
    <xf numFmtId="0" fontId="98" fillId="46" borderId="0" applyNumberFormat="0" applyBorder="0" applyAlignment="0" applyProtection="0"/>
    <xf numFmtId="0" fontId="98" fillId="46" borderId="0" applyNumberFormat="0" applyBorder="0" applyAlignment="0" applyProtection="0"/>
    <xf numFmtId="0" fontId="98" fillId="46" borderId="0" applyNumberFormat="0" applyBorder="0" applyAlignment="0" applyProtection="0"/>
    <xf numFmtId="0" fontId="100" fillId="47" borderId="0" applyNumberFormat="0" applyBorder="0" applyAlignment="0" applyProtection="0"/>
    <xf numFmtId="0" fontId="100" fillId="47" borderId="0" applyNumberFormat="0" applyBorder="0" applyAlignment="0" applyProtection="0"/>
    <xf numFmtId="0" fontId="100" fillId="47" borderId="0" applyNumberFormat="0" applyBorder="0" applyAlignment="0" applyProtection="0"/>
    <xf numFmtId="0" fontId="100" fillId="47" borderId="0" applyNumberFormat="0" applyBorder="0" applyAlignment="0" applyProtection="0"/>
    <xf numFmtId="0" fontId="100" fillId="47" borderId="0" applyNumberFormat="0" applyBorder="0" applyAlignment="0" applyProtection="0"/>
    <xf numFmtId="0" fontId="100" fillId="47" borderId="0" applyNumberFormat="0" applyBorder="0" applyAlignment="0" applyProtection="0"/>
    <xf numFmtId="0" fontId="100" fillId="47" borderId="0" applyNumberFormat="0" applyBorder="0" applyAlignment="0" applyProtection="0"/>
    <xf numFmtId="0" fontId="100" fillId="47" borderId="0" applyNumberFormat="0" applyBorder="0" applyAlignment="0" applyProtection="0"/>
    <xf numFmtId="0" fontId="100" fillId="47" borderId="0" applyNumberFormat="0" applyBorder="0" applyAlignment="0" applyProtection="0"/>
    <xf numFmtId="0" fontId="100" fillId="44" borderId="0" applyNumberFormat="0" applyBorder="0" applyAlignment="0" applyProtection="0"/>
    <xf numFmtId="0" fontId="100" fillId="44" borderId="0" applyNumberFormat="0" applyBorder="0" applyAlignment="0" applyProtection="0"/>
    <xf numFmtId="0" fontId="100" fillId="44" borderId="0" applyNumberFormat="0" applyBorder="0" applyAlignment="0" applyProtection="0"/>
    <xf numFmtId="0" fontId="100" fillId="44" borderId="0" applyNumberFormat="0" applyBorder="0" applyAlignment="0" applyProtection="0"/>
    <xf numFmtId="0" fontId="100" fillId="44" borderId="0" applyNumberFormat="0" applyBorder="0" applyAlignment="0" applyProtection="0"/>
    <xf numFmtId="0" fontId="100" fillId="44" borderId="0" applyNumberFormat="0" applyBorder="0" applyAlignment="0" applyProtection="0"/>
    <xf numFmtId="0" fontId="100" fillId="44" borderId="0" applyNumberFormat="0" applyBorder="0" applyAlignment="0" applyProtection="0"/>
    <xf numFmtId="0" fontId="100" fillId="44" borderId="0" applyNumberFormat="0" applyBorder="0" applyAlignment="0" applyProtection="0"/>
    <xf numFmtId="0" fontId="100" fillId="44" borderId="0" applyNumberFormat="0" applyBorder="0" applyAlignment="0" applyProtection="0"/>
    <xf numFmtId="0" fontId="100" fillId="45" borderId="0" applyNumberFormat="0" applyBorder="0" applyAlignment="0" applyProtection="0"/>
    <xf numFmtId="0" fontId="100" fillId="45" borderId="0" applyNumberFormat="0" applyBorder="0" applyAlignment="0" applyProtection="0"/>
    <xf numFmtId="0" fontId="100" fillId="45" borderId="0" applyNumberFormat="0" applyBorder="0" applyAlignment="0" applyProtection="0"/>
    <xf numFmtId="0" fontId="100" fillId="45" borderId="0" applyNumberFormat="0" applyBorder="0" applyAlignment="0" applyProtection="0"/>
    <xf numFmtId="0" fontId="100" fillId="45" borderId="0" applyNumberFormat="0" applyBorder="0" applyAlignment="0" applyProtection="0"/>
    <xf numFmtId="0" fontId="100" fillId="45" borderId="0" applyNumberFormat="0" applyBorder="0" applyAlignment="0" applyProtection="0"/>
    <xf numFmtId="0" fontId="100" fillId="45" borderId="0" applyNumberFormat="0" applyBorder="0" applyAlignment="0" applyProtection="0"/>
    <xf numFmtId="0" fontId="100" fillId="45" borderId="0" applyNumberFormat="0" applyBorder="0" applyAlignment="0" applyProtection="0"/>
    <xf numFmtId="0" fontId="100" fillId="45" borderId="0" applyNumberFormat="0" applyBorder="0" applyAlignment="0" applyProtection="0"/>
    <xf numFmtId="0" fontId="100" fillId="48" borderId="0" applyNumberFormat="0" applyBorder="0" applyAlignment="0" applyProtection="0"/>
    <xf numFmtId="0" fontId="100" fillId="48" borderId="0" applyNumberFormat="0" applyBorder="0" applyAlignment="0" applyProtection="0"/>
    <xf numFmtId="0" fontId="100" fillId="48" borderId="0" applyNumberFormat="0" applyBorder="0" applyAlignment="0" applyProtection="0"/>
    <xf numFmtId="0" fontId="100" fillId="48" borderId="0" applyNumberFormat="0" applyBorder="0" applyAlignment="0" applyProtection="0"/>
    <xf numFmtId="0" fontId="100" fillId="48" borderId="0" applyNumberFormat="0" applyBorder="0" applyAlignment="0" applyProtection="0"/>
    <xf numFmtId="0" fontId="100" fillId="48" borderId="0" applyNumberFormat="0" applyBorder="0" applyAlignment="0" applyProtection="0"/>
    <xf numFmtId="0" fontId="100" fillId="48" borderId="0" applyNumberFormat="0" applyBorder="0" applyAlignment="0" applyProtection="0"/>
    <xf numFmtId="0" fontId="100" fillId="48" borderId="0" applyNumberFormat="0" applyBorder="0" applyAlignment="0" applyProtection="0"/>
    <xf numFmtId="0" fontId="100" fillId="48" borderId="0" applyNumberFormat="0" applyBorder="0" applyAlignment="0" applyProtection="0"/>
    <xf numFmtId="0" fontId="100" fillId="49" borderId="0" applyNumberFormat="0" applyBorder="0" applyAlignment="0" applyProtection="0"/>
    <xf numFmtId="0" fontId="100" fillId="49" borderId="0" applyNumberFormat="0" applyBorder="0" applyAlignment="0" applyProtection="0"/>
    <xf numFmtId="0" fontId="100" fillId="49" borderId="0" applyNumberFormat="0" applyBorder="0" applyAlignment="0" applyProtection="0"/>
    <xf numFmtId="0" fontId="100" fillId="49" borderId="0" applyNumberFormat="0" applyBorder="0" applyAlignment="0" applyProtection="0"/>
    <xf numFmtId="0" fontId="100" fillId="49" borderId="0" applyNumberFormat="0" applyBorder="0" applyAlignment="0" applyProtection="0"/>
    <xf numFmtId="0" fontId="100" fillId="49" borderId="0" applyNumberFormat="0" applyBorder="0" applyAlignment="0" applyProtection="0"/>
    <xf numFmtId="0" fontId="100" fillId="49" borderId="0" applyNumberFormat="0" applyBorder="0" applyAlignment="0" applyProtection="0"/>
    <xf numFmtId="0" fontId="100" fillId="49" borderId="0" applyNumberFormat="0" applyBorder="0" applyAlignment="0" applyProtection="0"/>
    <xf numFmtId="0" fontId="100" fillId="49" borderId="0" applyNumberFormat="0" applyBorder="0" applyAlignment="0" applyProtection="0"/>
    <xf numFmtId="0" fontId="115" fillId="0" borderId="17" applyNumberFormat="0" applyFill="0" applyAlignment="0" applyProtection="0"/>
    <xf numFmtId="0" fontId="100" fillId="50" borderId="0" applyNumberFormat="0" applyBorder="0" applyAlignment="0" applyProtection="0"/>
    <xf numFmtId="0" fontId="100" fillId="50" borderId="0" applyNumberFormat="0" applyBorder="0" applyAlignment="0" applyProtection="0"/>
    <xf numFmtId="0" fontId="100" fillId="50" borderId="0" applyNumberFormat="0" applyBorder="0" applyAlignment="0" applyProtection="0"/>
    <xf numFmtId="0" fontId="100" fillId="50" borderId="0" applyNumberFormat="0" applyBorder="0" applyAlignment="0" applyProtection="0"/>
    <xf numFmtId="0" fontId="100" fillId="50" borderId="0" applyNumberFormat="0" applyBorder="0" applyAlignment="0" applyProtection="0"/>
    <xf numFmtId="0" fontId="100" fillId="50" borderId="0" applyNumberFormat="0" applyBorder="0" applyAlignment="0" applyProtection="0"/>
    <xf numFmtId="0" fontId="100" fillId="50" borderId="0" applyNumberFormat="0" applyBorder="0" applyAlignment="0" applyProtection="0"/>
    <xf numFmtId="0" fontId="100" fillId="50" borderId="0" applyNumberFormat="0" applyBorder="0" applyAlignment="0" applyProtection="0"/>
    <xf numFmtId="0" fontId="100" fillId="50" borderId="0" applyNumberFormat="0" applyBorder="0" applyAlignment="0" applyProtection="0"/>
    <xf numFmtId="0" fontId="100" fillId="45" borderId="0" applyNumberFormat="0" applyBorder="0" applyAlignment="0" applyProtection="0"/>
    <xf numFmtId="0" fontId="100" fillId="51" borderId="0" applyNumberFormat="0" applyBorder="0" applyAlignment="0" applyProtection="0"/>
    <xf numFmtId="0" fontId="100" fillId="51" borderId="0" applyNumberFormat="0" applyBorder="0" applyAlignment="0" applyProtection="0"/>
    <xf numFmtId="0" fontId="100" fillId="51" borderId="0" applyNumberFormat="0" applyBorder="0" applyAlignment="0" applyProtection="0"/>
    <xf numFmtId="0" fontId="100" fillId="51" borderId="0" applyNumberFormat="0" applyBorder="0" applyAlignment="0" applyProtection="0"/>
    <xf numFmtId="0" fontId="100" fillId="51" borderId="0" applyNumberFormat="0" applyBorder="0" applyAlignment="0" applyProtection="0"/>
    <xf numFmtId="0" fontId="100" fillId="51" borderId="0" applyNumberFormat="0" applyBorder="0" applyAlignment="0" applyProtection="0"/>
    <xf numFmtId="0" fontId="100" fillId="51" borderId="0" applyNumberFormat="0" applyBorder="0" applyAlignment="0" applyProtection="0"/>
    <xf numFmtId="0" fontId="100" fillId="51" borderId="0" applyNumberFormat="0" applyBorder="0" applyAlignment="0" applyProtection="0"/>
    <xf numFmtId="0" fontId="100" fillId="51" borderId="0" applyNumberFormat="0" applyBorder="0" applyAlignment="0" applyProtection="0"/>
    <xf numFmtId="0" fontId="139" fillId="7" borderId="8" applyNumberFormat="0" applyAlignment="0" applyProtection="0"/>
    <xf numFmtId="0" fontId="100" fillId="52" borderId="0" applyNumberFormat="0" applyBorder="0" applyAlignment="0" applyProtection="0"/>
    <xf numFmtId="0" fontId="100" fillId="52" borderId="0" applyNumberFormat="0" applyBorder="0" applyAlignment="0" applyProtection="0"/>
    <xf numFmtId="0" fontId="100" fillId="52" borderId="0" applyNumberFormat="0" applyBorder="0" applyAlignment="0" applyProtection="0"/>
    <xf numFmtId="0" fontId="100" fillId="52" borderId="0" applyNumberFormat="0" applyBorder="0" applyAlignment="0" applyProtection="0"/>
    <xf numFmtId="0" fontId="100" fillId="52" borderId="0" applyNumberFormat="0" applyBorder="0" applyAlignment="0" applyProtection="0"/>
    <xf numFmtId="0" fontId="100" fillId="52" borderId="0" applyNumberFormat="0" applyBorder="0" applyAlignment="0" applyProtection="0"/>
    <xf numFmtId="0" fontId="100" fillId="52" borderId="0" applyNumberFormat="0" applyBorder="0" applyAlignment="0" applyProtection="0"/>
    <xf numFmtId="0" fontId="100" fillId="52" borderId="0" applyNumberFormat="0" applyBorder="0" applyAlignment="0" applyProtection="0"/>
    <xf numFmtId="0" fontId="100" fillId="52" borderId="0" applyNumberFormat="0" applyBorder="0" applyAlignment="0" applyProtection="0"/>
    <xf numFmtId="0" fontId="100" fillId="54" borderId="0" applyNumberFormat="0" applyBorder="0" applyAlignment="0" applyProtection="0"/>
    <xf numFmtId="0" fontId="100" fillId="53" borderId="0" applyNumberFormat="0" applyBorder="0" applyAlignment="0" applyProtection="0"/>
    <xf numFmtId="0" fontId="100" fillId="53" borderId="0" applyNumberFormat="0" applyBorder="0" applyAlignment="0" applyProtection="0"/>
    <xf numFmtId="0" fontId="100" fillId="53" borderId="0" applyNumberFormat="0" applyBorder="0" applyAlignment="0" applyProtection="0"/>
    <xf numFmtId="0" fontId="100" fillId="53" borderId="0" applyNumberFormat="0" applyBorder="0" applyAlignment="0" applyProtection="0"/>
    <xf numFmtId="0" fontId="100" fillId="53" borderId="0" applyNumberFormat="0" applyBorder="0" applyAlignment="0" applyProtection="0"/>
    <xf numFmtId="0" fontId="100" fillId="53" borderId="0" applyNumberFormat="0" applyBorder="0" applyAlignment="0" applyProtection="0"/>
    <xf numFmtId="0" fontId="100" fillId="53" borderId="0" applyNumberFormat="0" applyBorder="0" applyAlignment="0" applyProtection="0"/>
    <xf numFmtId="0" fontId="100" fillId="53" borderId="0" applyNumberFormat="0" applyBorder="0" applyAlignment="0" applyProtection="0"/>
    <xf numFmtId="0" fontId="100" fillId="53" borderId="0" applyNumberFormat="0" applyBorder="0" applyAlignment="0" applyProtection="0"/>
    <xf numFmtId="0" fontId="100" fillId="48" borderId="0" applyNumberFormat="0" applyBorder="0" applyAlignment="0" applyProtection="0"/>
    <xf numFmtId="0" fontId="100" fillId="48" borderId="0" applyNumberFormat="0" applyBorder="0" applyAlignment="0" applyProtection="0"/>
    <xf numFmtId="0" fontId="100" fillId="48" borderId="0" applyNumberFormat="0" applyBorder="0" applyAlignment="0" applyProtection="0"/>
    <xf numFmtId="0" fontId="100" fillId="48" borderId="0" applyNumberFormat="0" applyBorder="0" applyAlignment="0" applyProtection="0"/>
    <xf numFmtId="0" fontId="100" fillId="48" borderId="0" applyNumberFormat="0" applyBorder="0" applyAlignment="0" applyProtection="0"/>
    <xf numFmtId="0" fontId="100" fillId="48" borderId="0" applyNumberFormat="0" applyBorder="0" applyAlignment="0" applyProtection="0"/>
    <xf numFmtId="0" fontId="100" fillId="48" borderId="0" applyNumberFormat="0" applyBorder="0" applyAlignment="0" applyProtection="0"/>
    <xf numFmtId="0" fontId="100" fillId="48" borderId="0" applyNumberFormat="0" applyBorder="0" applyAlignment="0" applyProtection="0"/>
    <xf numFmtId="0" fontId="100" fillId="48" borderId="0" applyNumberFormat="0" applyBorder="0" applyAlignment="0" applyProtection="0"/>
    <xf numFmtId="0" fontId="119" fillId="0" borderId="19" applyNumberFormat="0" applyFill="0" applyAlignment="0" applyProtection="0"/>
    <xf numFmtId="0" fontId="100" fillId="49" borderId="0" applyNumberFormat="0" applyBorder="0" applyAlignment="0" applyProtection="0"/>
    <xf numFmtId="0" fontId="100" fillId="49" borderId="0" applyNumberFormat="0" applyBorder="0" applyAlignment="0" applyProtection="0"/>
    <xf numFmtId="0" fontId="100" fillId="49" borderId="0" applyNumberFormat="0" applyBorder="0" applyAlignment="0" applyProtection="0"/>
    <xf numFmtId="0" fontId="100" fillId="49" borderId="0" applyNumberFormat="0" applyBorder="0" applyAlignment="0" applyProtection="0"/>
    <xf numFmtId="0" fontId="100" fillId="49" borderId="0" applyNumberFormat="0" applyBorder="0" applyAlignment="0" applyProtection="0"/>
    <xf numFmtId="0" fontId="100" fillId="49" borderId="0" applyNumberFormat="0" applyBorder="0" applyAlignment="0" applyProtection="0"/>
    <xf numFmtId="0" fontId="100" fillId="49" borderId="0" applyNumberFormat="0" applyBorder="0" applyAlignment="0" applyProtection="0"/>
    <xf numFmtId="0" fontId="100" fillId="49" borderId="0" applyNumberFormat="0" applyBorder="0" applyAlignment="0" applyProtection="0"/>
    <xf numFmtId="0" fontId="100" fillId="49" borderId="0" applyNumberFormat="0" applyBorder="0" applyAlignment="0" applyProtection="0"/>
    <xf numFmtId="0" fontId="115" fillId="0" borderId="17" applyNumberFormat="0" applyFill="0" applyAlignment="0" applyProtection="0"/>
    <xf numFmtId="0" fontId="100" fillId="54" borderId="0" applyNumberFormat="0" applyBorder="0" applyAlignment="0" applyProtection="0"/>
    <xf numFmtId="0" fontId="100" fillId="54" borderId="0" applyNumberFormat="0" applyBorder="0" applyAlignment="0" applyProtection="0"/>
    <xf numFmtId="0" fontId="100" fillId="54" borderId="0" applyNumberFormat="0" applyBorder="0" applyAlignment="0" applyProtection="0"/>
    <xf numFmtId="0" fontId="100" fillId="54" borderId="0" applyNumberFormat="0" applyBorder="0" applyAlignment="0" applyProtection="0"/>
    <xf numFmtId="0" fontId="100" fillId="54" borderId="0" applyNumberFormat="0" applyBorder="0" applyAlignment="0" applyProtection="0"/>
    <xf numFmtId="0" fontId="100" fillId="54" borderId="0" applyNumberFormat="0" applyBorder="0" applyAlignment="0" applyProtection="0"/>
    <xf numFmtId="0" fontId="100" fillId="54" borderId="0" applyNumberFormat="0" applyBorder="0" applyAlignment="0" applyProtection="0"/>
    <xf numFmtId="0" fontId="100" fillId="54" borderId="0" applyNumberFormat="0" applyBorder="0" applyAlignment="0" applyProtection="0"/>
    <xf numFmtId="0" fontId="100" fillId="54" borderId="0" applyNumberFormat="0" applyBorder="0" applyAlignment="0" applyProtection="0"/>
    <xf numFmtId="0" fontId="98" fillId="41" borderId="0" applyNumberFormat="0" applyBorder="0" applyAlignment="0" applyProtection="0"/>
    <xf numFmtId="0" fontId="102" fillId="38" borderId="0" applyNumberFormat="0" applyBorder="0" applyAlignment="0" applyProtection="0"/>
    <xf numFmtId="0" fontId="98" fillId="40" borderId="0" applyNumberFormat="0" applyBorder="0" applyAlignment="0" applyProtection="0"/>
    <xf numFmtId="0" fontId="100" fillId="44" borderId="0" applyNumberFormat="0" applyBorder="0" applyAlignment="0" applyProtection="0"/>
    <xf numFmtId="0" fontId="102" fillId="38" borderId="0" applyNumberFormat="0" applyBorder="0" applyAlignment="0" applyProtection="0"/>
    <xf numFmtId="0" fontId="111" fillId="39" borderId="0" applyNumberFormat="0" applyBorder="0" applyAlignment="0" applyProtection="0"/>
    <xf numFmtId="0" fontId="98" fillId="42" borderId="0" applyNumberFormat="0" applyBorder="0" applyAlignment="0" applyProtection="0"/>
    <xf numFmtId="0" fontId="100" fillId="44" borderId="0" applyNumberFormat="0" applyBorder="0" applyAlignment="0" applyProtection="0"/>
    <xf numFmtId="0" fontId="102" fillId="38" borderId="0" applyNumberFormat="0" applyBorder="0" applyAlignment="0" applyProtection="0"/>
    <xf numFmtId="0" fontId="102" fillId="38" borderId="0" applyNumberFormat="0" applyBorder="0" applyAlignment="0" applyProtection="0"/>
    <xf numFmtId="0" fontId="102" fillId="38" borderId="0" applyNumberFormat="0" applyBorder="0" applyAlignment="0" applyProtection="0"/>
    <xf numFmtId="0" fontId="102" fillId="38" borderId="0" applyNumberFormat="0" applyBorder="0" applyAlignment="0" applyProtection="0"/>
    <xf numFmtId="0" fontId="102" fillId="38" borderId="0" applyNumberFormat="0" applyBorder="0" applyAlignment="0" applyProtection="0"/>
    <xf numFmtId="0" fontId="102" fillId="38" borderId="0" applyNumberFormat="0" applyBorder="0" applyAlignment="0" applyProtection="0"/>
    <xf numFmtId="0" fontId="102" fillId="38" borderId="0" applyNumberFormat="0" applyBorder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49" fillId="0" borderId="4" applyNumberFormat="0" applyFill="0" applyAlignment="0" applyProtection="0"/>
    <xf numFmtId="0" fontId="106" fillId="56" borderId="16" applyNumberFormat="0" applyAlignment="0" applyProtection="0"/>
    <xf numFmtId="0" fontId="106" fillId="56" borderId="16" applyNumberFormat="0" applyAlignment="0" applyProtection="0"/>
    <xf numFmtId="0" fontId="106" fillId="56" borderId="16" applyNumberFormat="0" applyAlignment="0" applyProtection="0"/>
    <xf numFmtId="0" fontId="106" fillId="56" borderId="16" applyNumberFormat="0" applyAlignment="0" applyProtection="0"/>
    <xf numFmtId="0" fontId="106" fillId="56" borderId="16" applyNumberFormat="0" applyAlignment="0" applyProtection="0"/>
    <xf numFmtId="0" fontId="106" fillId="56" borderId="16" applyNumberFormat="0" applyAlignment="0" applyProtection="0"/>
    <xf numFmtId="0" fontId="106" fillId="56" borderId="16" applyNumberFormat="0" applyAlignment="0" applyProtection="0"/>
    <xf numFmtId="0" fontId="106" fillId="56" borderId="16" applyNumberFormat="0" applyAlignment="0" applyProtection="0"/>
    <xf numFmtId="0" fontId="106" fillId="56" borderId="16" applyNumberFormat="0" applyAlignment="0" applyProtection="0"/>
    <xf numFmtId="43" fontId="11" fillId="0" borderId="0" applyFont="0" applyFill="0" applyBorder="0" applyAlignment="0" applyProtection="0"/>
    <xf numFmtId="0" fontId="147" fillId="0" borderId="2" applyNumberFormat="0" applyFill="0" applyAlignment="0" applyProtection="0"/>
    <xf numFmtId="0" fontId="141" fillId="2" borderId="0" applyNumberFormat="0" applyBorder="0" applyAlignment="0" applyProtection="0"/>
    <xf numFmtId="0" fontId="146" fillId="6" borderId="5" applyNumberFormat="0" applyAlignment="0" applyProtection="0"/>
    <xf numFmtId="0" fontId="138" fillId="3" borderId="0" applyNumberFormat="0" applyBorder="0" applyAlignment="0" applyProtection="0"/>
    <xf numFmtId="0" fontId="137" fillId="29" borderId="0" applyNumberFormat="0" applyBorder="0" applyAlignment="0" applyProtection="0"/>
    <xf numFmtId="0" fontId="137" fillId="21" borderId="0" applyNumberFormat="0" applyBorder="0" applyAlignment="0" applyProtection="0"/>
    <xf numFmtId="0" fontId="137" fillId="17" borderId="0" applyNumberFormat="0" applyBorder="0" applyAlignment="0" applyProtection="0"/>
    <xf numFmtId="0" fontId="137" fillId="13" borderId="0" applyNumberFormat="0" applyBorder="0" applyAlignment="0" applyProtection="0"/>
    <xf numFmtId="0" fontId="137" fillId="9" borderId="0" applyNumberFormat="0" applyBorder="0" applyAlignment="0" applyProtection="0"/>
    <xf numFmtId="0" fontId="137" fillId="32" borderId="0" applyNumberFormat="0" applyBorder="0" applyAlignment="0" applyProtection="0"/>
    <xf numFmtId="0" fontId="137" fillId="20" borderId="0" applyNumberFormat="0" applyBorder="0" applyAlignment="0" applyProtection="0"/>
    <xf numFmtId="0" fontId="137" fillId="12" borderId="0" applyNumberFormat="0" applyBorder="0" applyAlignment="0" applyProtection="0"/>
    <xf numFmtId="0" fontId="33" fillId="27" borderId="0" applyNumberFormat="0" applyBorder="0" applyAlignment="0" applyProtection="0"/>
    <xf numFmtId="0" fontId="33" fillId="11" borderId="0" applyNumberFormat="0" applyBorder="0" applyAlignment="0" applyProtection="0"/>
    <xf numFmtId="0" fontId="144" fillId="0" borderId="10" applyNumberFormat="0" applyFill="0" applyAlignment="0" applyProtection="0"/>
    <xf numFmtId="43" fontId="11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143" fillId="6" borderId="6" applyNumberFormat="0" applyAlignment="0" applyProtection="0"/>
    <xf numFmtId="0" fontId="33" fillId="8" borderId="9" applyNumberFormat="0" applyFont="0" applyAlignment="0" applyProtection="0"/>
    <xf numFmtId="0" fontId="33" fillId="10" borderId="0" applyNumberFormat="0" applyBorder="0" applyAlignment="0" applyProtection="0"/>
    <xf numFmtId="0" fontId="151" fillId="4" borderId="0" applyNumberFormat="0" applyBorder="0" applyAlignment="0" applyProtection="0"/>
    <xf numFmtId="0" fontId="150" fillId="0" borderId="7" applyNumberFormat="0" applyFill="0" applyAlignment="0" applyProtection="0"/>
    <xf numFmtId="0" fontId="142" fillId="5" borderId="5" applyNumberFormat="0" applyAlignment="0" applyProtection="0"/>
    <xf numFmtId="0" fontId="149" fillId="0" borderId="0" applyNumberFormat="0" applyFill="0" applyBorder="0" applyAlignment="0" applyProtection="0"/>
    <xf numFmtId="0" fontId="149" fillId="0" borderId="4" applyNumberFormat="0" applyFill="0" applyAlignment="0" applyProtection="0"/>
    <xf numFmtId="0" fontId="148" fillId="0" borderId="3" applyNumberFormat="0" applyFill="0" applyAlignment="0" applyProtection="0"/>
    <xf numFmtId="0" fontId="147" fillId="0" borderId="2" applyNumberFormat="0" applyFill="0" applyAlignment="0" applyProtection="0"/>
    <xf numFmtId="0" fontId="141" fillId="2" borderId="0" applyNumberFormat="0" applyBorder="0" applyAlignment="0" applyProtection="0"/>
    <xf numFmtId="0" fontId="33" fillId="14" borderId="0" applyNumberFormat="0" applyBorder="0" applyAlignment="0" applyProtection="0"/>
    <xf numFmtId="43" fontId="11" fillId="0" borderId="0" applyFont="0" applyFill="0" applyBorder="0" applyAlignment="0" applyProtection="0"/>
    <xf numFmtId="0" fontId="33" fillId="18" borderId="0" applyNumberFormat="0" applyBorder="0" applyAlignment="0" applyProtection="0"/>
    <xf numFmtId="0" fontId="146" fillId="6" borderId="5" applyNumberFormat="0" applyAlignment="0" applyProtection="0"/>
    <xf numFmtId="0" fontId="138" fillId="3" borderId="0" applyNumberFormat="0" applyBorder="0" applyAlignment="0" applyProtection="0"/>
    <xf numFmtId="0" fontId="137" fillId="29" borderId="0" applyNumberFormat="0" applyBorder="0" applyAlignment="0" applyProtection="0"/>
    <xf numFmtId="0" fontId="33" fillId="22" borderId="0" applyNumberFormat="0" applyBorder="0" applyAlignment="0" applyProtection="0"/>
    <xf numFmtId="0" fontId="137" fillId="21" borderId="0" applyNumberFormat="0" applyBorder="0" applyAlignment="0" applyProtection="0"/>
    <xf numFmtId="0" fontId="137" fillId="17" borderId="0" applyNumberFormat="0" applyBorder="0" applyAlignment="0" applyProtection="0"/>
    <xf numFmtId="0" fontId="137" fillId="13" borderId="0" applyNumberFormat="0" applyBorder="0" applyAlignment="0" applyProtection="0"/>
    <xf numFmtId="0" fontId="137" fillId="32" borderId="0" applyNumberFormat="0" applyBorder="0" applyAlignment="0" applyProtection="0"/>
    <xf numFmtId="0" fontId="137" fillId="24" borderId="0" applyNumberFormat="0" applyBorder="0" applyAlignment="0" applyProtection="0"/>
    <xf numFmtId="0" fontId="137" fillId="16" borderId="0" applyNumberFormat="0" applyBorder="0" applyAlignment="0" applyProtection="0"/>
    <xf numFmtId="0" fontId="33" fillId="31" borderId="0" applyNumberFormat="0" applyBorder="0" applyAlignment="0" applyProtection="0"/>
    <xf numFmtId="0" fontId="33" fillId="27" borderId="0" applyNumberFormat="0" applyBorder="0" applyAlignment="0" applyProtection="0"/>
    <xf numFmtId="0" fontId="33" fillId="23" borderId="0" applyNumberFormat="0" applyBorder="0" applyAlignment="0" applyProtection="0"/>
    <xf numFmtId="0" fontId="33" fillId="19" borderId="0" applyNumberFormat="0" applyBorder="0" applyAlignment="0" applyProtection="0"/>
    <xf numFmtId="0" fontId="33" fillId="11" borderId="0" applyNumberFormat="0" applyBorder="0" applyAlignment="0" applyProtection="0"/>
    <xf numFmtId="0" fontId="5" fillId="31" borderId="0" applyNumberFormat="0" applyBorder="0" applyAlignment="0" applyProtection="0"/>
    <xf numFmtId="0" fontId="109" fillId="0" borderId="0" applyNumberFormat="0" applyFill="0" applyBorder="0" applyAlignment="0" applyProtection="0"/>
    <xf numFmtId="0" fontId="109" fillId="0" borderId="0" applyNumberFormat="0" applyFill="0" applyBorder="0" applyAlignment="0" applyProtection="0"/>
    <xf numFmtId="0" fontId="109" fillId="0" borderId="0" applyNumberFormat="0" applyFill="0" applyBorder="0" applyAlignment="0" applyProtection="0"/>
    <xf numFmtId="0" fontId="109" fillId="0" borderId="0" applyNumberFormat="0" applyFill="0" applyBorder="0" applyAlignment="0" applyProtection="0"/>
    <xf numFmtId="0" fontId="109" fillId="0" borderId="0" applyNumberFormat="0" applyFill="0" applyBorder="0" applyAlignment="0" applyProtection="0"/>
    <xf numFmtId="0" fontId="109" fillId="0" borderId="0" applyNumberFormat="0" applyFill="0" applyBorder="0" applyAlignment="0" applyProtection="0"/>
    <xf numFmtId="0" fontId="109" fillId="0" borderId="0" applyNumberFormat="0" applyFill="0" applyBorder="0" applyAlignment="0" applyProtection="0"/>
    <xf numFmtId="0" fontId="109" fillId="0" borderId="0" applyNumberFormat="0" applyFill="0" applyBorder="0" applyAlignment="0" applyProtection="0"/>
    <xf numFmtId="0" fontId="109" fillId="0" borderId="0" applyNumberFormat="0" applyFill="0" applyBorder="0" applyAlignment="0" applyProtection="0"/>
    <xf numFmtId="0" fontId="111" fillId="39" borderId="0" applyNumberFormat="0" applyBorder="0" applyAlignment="0" applyProtection="0"/>
    <xf numFmtId="0" fontId="111" fillId="39" borderId="0" applyNumberFormat="0" applyBorder="0" applyAlignment="0" applyProtection="0"/>
    <xf numFmtId="0" fontId="111" fillId="39" borderId="0" applyNumberFormat="0" applyBorder="0" applyAlignment="0" applyProtection="0"/>
    <xf numFmtId="0" fontId="111" fillId="39" borderId="0" applyNumberFormat="0" applyBorder="0" applyAlignment="0" applyProtection="0"/>
    <xf numFmtId="0" fontId="111" fillId="39" borderId="0" applyNumberFormat="0" applyBorder="0" applyAlignment="0" applyProtection="0"/>
    <xf numFmtId="0" fontId="111" fillId="39" borderId="0" applyNumberFormat="0" applyBorder="0" applyAlignment="0" applyProtection="0"/>
    <xf numFmtId="0" fontId="111" fillId="39" borderId="0" applyNumberFormat="0" applyBorder="0" applyAlignment="0" applyProtection="0"/>
    <xf numFmtId="0" fontId="111" fillId="39" borderId="0" applyNumberFormat="0" applyBorder="0" applyAlignment="0" applyProtection="0"/>
    <xf numFmtId="0" fontId="111" fillId="39" borderId="0" applyNumberFormat="0" applyBorder="0" applyAlignment="0" applyProtection="0"/>
    <xf numFmtId="0" fontId="115" fillId="0" borderId="17" applyNumberFormat="0" applyFill="0" applyAlignment="0" applyProtection="0"/>
    <xf numFmtId="0" fontId="115" fillId="0" borderId="17" applyNumberFormat="0" applyFill="0" applyAlignment="0" applyProtection="0"/>
    <xf numFmtId="0" fontId="115" fillId="0" borderId="17" applyNumberFormat="0" applyFill="0" applyAlignment="0" applyProtection="0"/>
    <xf numFmtId="0" fontId="115" fillId="0" borderId="17" applyNumberFormat="0" applyFill="0" applyAlignment="0" applyProtection="0"/>
    <xf numFmtId="0" fontId="115" fillId="0" borderId="17" applyNumberFormat="0" applyFill="0" applyAlignment="0" applyProtection="0"/>
    <xf numFmtId="0" fontId="115" fillId="0" borderId="17" applyNumberFormat="0" applyFill="0" applyAlignment="0" applyProtection="0"/>
    <xf numFmtId="0" fontId="115" fillId="0" borderId="17" applyNumberFormat="0" applyFill="0" applyAlignment="0" applyProtection="0"/>
    <xf numFmtId="0" fontId="115" fillId="0" borderId="17" applyNumberFormat="0" applyFill="0" applyAlignment="0" applyProtection="0"/>
    <xf numFmtId="0" fontId="115" fillId="0" borderId="17" applyNumberFormat="0" applyFill="0" applyAlignment="0" applyProtection="0"/>
    <xf numFmtId="0" fontId="117" fillId="0" borderId="18" applyNumberFormat="0" applyFill="0" applyAlignment="0" applyProtection="0"/>
    <xf numFmtId="0" fontId="117" fillId="0" borderId="18" applyNumberFormat="0" applyFill="0" applyAlignment="0" applyProtection="0"/>
    <xf numFmtId="0" fontId="117" fillId="0" borderId="18" applyNumberFormat="0" applyFill="0" applyAlignment="0" applyProtection="0"/>
    <xf numFmtId="0" fontId="117" fillId="0" borderId="18" applyNumberFormat="0" applyFill="0" applyAlignment="0" applyProtection="0"/>
    <xf numFmtId="0" fontId="117" fillId="0" borderId="18" applyNumberFormat="0" applyFill="0" applyAlignment="0" applyProtection="0"/>
    <xf numFmtId="0" fontId="117" fillId="0" borderId="18" applyNumberFormat="0" applyFill="0" applyAlignment="0" applyProtection="0"/>
    <xf numFmtId="0" fontId="117" fillId="0" borderId="18" applyNumberFormat="0" applyFill="0" applyAlignment="0" applyProtection="0"/>
    <xf numFmtId="0" fontId="117" fillId="0" borderId="18" applyNumberFormat="0" applyFill="0" applyAlignment="0" applyProtection="0"/>
    <xf numFmtId="0" fontId="117" fillId="0" borderId="18" applyNumberFormat="0" applyFill="0" applyAlignment="0" applyProtection="0"/>
    <xf numFmtId="0" fontId="119" fillId="0" borderId="19" applyNumberFormat="0" applyFill="0" applyAlignment="0" applyProtection="0"/>
    <xf numFmtId="0" fontId="119" fillId="0" borderId="19" applyNumberFormat="0" applyFill="0" applyAlignment="0" applyProtection="0"/>
    <xf numFmtId="0" fontId="119" fillId="0" borderId="19" applyNumberFormat="0" applyFill="0" applyAlignment="0" applyProtection="0"/>
    <xf numFmtId="0" fontId="119" fillId="0" borderId="19" applyNumberFormat="0" applyFill="0" applyAlignment="0" applyProtection="0"/>
    <xf numFmtId="0" fontId="119" fillId="0" borderId="19" applyNumberFormat="0" applyFill="0" applyAlignment="0" applyProtection="0"/>
    <xf numFmtId="0" fontId="119" fillId="0" borderId="19" applyNumberFormat="0" applyFill="0" applyAlignment="0" applyProtection="0"/>
    <xf numFmtId="0" fontId="119" fillId="0" borderId="19" applyNumberFormat="0" applyFill="0" applyAlignment="0" applyProtection="0"/>
    <xf numFmtId="0" fontId="119" fillId="0" borderId="19" applyNumberFormat="0" applyFill="0" applyAlignment="0" applyProtection="0"/>
    <xf numFmtId="0" fontId="119" fillId="0" borderId="19" applyNumberFormat="0" applyFill="0" applyAlignment="0" applyProtection="0"/>
    <xf numFmtId="0" fontId="119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3" fillId="0" borderId="20" applyNumberFormat="0" applyFill="0" applyAlignment="0" applyProtection="0"/>
    <xf numFmtId="0" fontId="123" fillId="0" borderId="20" applyNumberFormat="0" applyFill="0" applyAlignment="0" applyProtection="0"/>
    <xf numFmtId="0" fontId="123" fillId="0" borderId="20" applyNumberFormat="0" applyFill="0" applyAlignment="0" applyProtection="0"/>
    <xf numFmtId="0" fontId="123" fillId="0" borderId="20" applyNumberFormat="0" applyFill="0" applyAlignment="0" applyProtection="0"/>
    <xf numFmtId="0" fontId="123" fillId="0" borderId="20" applyNumberFormat="0" applyFill="0" applyAlignment="0" applyProtection="0"/>
    <xf numFmtId="0" fontId="123" fillId="0" borderId="20" applyNumberFormat="0" applyFill="0" applyAlignment="0" applyProtection="0"/>
    <xf numFmtId="0" fontId="123" fillId="0" borderId="20" applyNumberFormat="0" applyFill="0" applyAlignment="0" applyProtection="0"/>
    <xf numFmtId="0" fontId="123" fillId="0" borderId="20" applyNumberFormat="0" applyFill="0" applyAlignment="0" applyProtection="0"/>
    <xf numFmtId="0" fontId="123" fillId="0" borderId="20" applyNumberFormat="0" applyFill="0" applyAlignment="0" applyProtection="0"/>
    <xf numFmtId="0" fontId="125" fillId="57" borderId="0" applyNumberFormat="0" applyBorder="0" applyAlignment="0" applyProtection="0"/>
    <xf numFmtId="0" fontId="125" fillId="57" borderId="0" applyNumberFormat="0" applyBorder="0" applyAlignment="0" applyProtection="0"/>
    <xf numFmtId="0" fontId="125" fillId="57" borderId="0" applyNumberFormat="0" applyBorder="0" applyAlignment="0" applyProtection="0"/>
    <xf numFmtId="0" fontId="125" fillId="57" borderId="0" applyNumberFormat="0" applyBorder="0" applyAlignment="0" applyProtection="0"/>
    <xf numFmtId="0" fontId="125" fillId="57" borderId="0" applyNumberFormat="0" applyBorder="0" applyAlignment="0" applyProtection="0"/>
    <xf numFmtId="0" fontId="125" fillId="57" borderId="0" applyNumberFormat="0" applyBorder="0" applyAlignment="0" applyProtection="0"/>
    <xf numFmtId="0" fontId="125" fillId="57" borderId="0" applyNumberFormat="0" applyBorder="0" applyAlignment="0" applyProtection="0"/>
    <xf numFmtId="0" fontId="125" fillId="57" borderId="0" applyNumberFormat="0" applyBorder="0" applyAlignment="0" applyProtection="0"/>
    <xf numFmtId="0" fontId="125" fillId="57" borderId="0" applyNumberFormat="0" applyBorder="0" applyAlignment="0" applyProtection="0"/>
    <xf numFmtId="0" fontId="97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5" fillId="0" borderId="0"/>
    <xf numFmtId="0" fontId="11" fillId="0" borderId="0"/>
    <xf numFmtId="0" fontId="97" fillId="0" borderId="0"/>
    <xf numFmtId="0" fontId="11" fillId="0" borderId="0"/>
    <xf numFmtId="0" fontId="11" fillId="0" borderId="0"/>
    <xf numFmtId="0" fontId="11" fillId="0" borderId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4" fillId="0" borderId="0" applyNumberFormat="0" applyFill="0" applyBorder="0" applyAlignment="0" applyProtection="0"/>
    <xf numFmtId="0" fontId="134" fillId="0" borderId="0" applyNumberFormat="0" applyFill="0" applyBorder="0" applyAlignment="0" applyProtection="0"/>
    <xf numFmtId="0" fontId="134" fillId="0" borderId="0" applyNumberFormat="0" applyFill="0" applyBorder="0" applyAlignment="0" applyProtection="0"/>
    <xf numFmtId="0" fontId="134" fillId="0" borderId="0" applyNumberFormat="0" applyFill="0" applyBorder="0" applyAlignment="0" applyProtection="0"/>
    <xf numFmtId="0" fontId="134" fillId="0" borderId="0" applyNumberFormat="0" applyFill="0" applyBorder="0" applyAlignment="0" applyProtection="0"/>
    <xf numFmtId="0" fontId="134" fillId="0" borderId="0" applyNumberFormat="0" applyFill="0" applyBorder="0" applyAlignment="0" applyProtection="0"/>
    <xf numFmtId="0" fontId="134" fillId="0" borderId="0" applyNumberFormat="0" applyFill="0" applyBorder="0" applyAlignment="0" applyProtection="0"/>
    <xf numFmtId="0" fontId="134" fillId="0" borderId="0" applyNumberFormat="0" applyFill="0" applyBorder="0" applyAlignment="0" applyProtection="0"/>
    <xf numFmtId="0" fontId="134" fillId="0" borderId="0" applyNumberFormat="0" applyFill="0" applyBorder="0" applyAlignment="0" applyProtection="0"/>
    <xf numFmtId="0" fontId="5" fillId="0" borderId="0"/>
    <xf numFmtId="0" fontId="5" fillId="26" borderId="0" applyNumberFormat="0" applyBorder="0" applyAlignment="0" applyProtection="0"/>
    <xf numFmtId="0" fontId="145" fillId="0" borderId="0" applyNumberFormat="0" applyFill="0" applyBorder="0" applyAlignment="0" applyProtection="0"/>
    <xf numFmtId="0" fontId="100" fillId="53" borderId="0" applyNumberFormat="0" applyBorder="0" applyAlignment="0" applyProtection="0"/>
    <xf numFmtId="0" fontId="11" fillId="0" borderId="0"/>
    <xf numFmtId="0" fontId="117" fillId="0" borderId="18" applyNumberFormat="0" applyFill="0" applyAlignment="0" applyProtection="0"/>
    <xf numFmtId="0" fontId="5" fillId="8" borderId="9" applyNumberFormat="0" applyFont="0" applyAlignment="0" applyProtection="0"/>
    <xf numFmtId="0" fontId="145" fillId="0" borderId="0" applyNumberFormat="0" applyFill="0" applyBorder="0" applyAlignment="0" applyProtection="0"/>
    <xf numFmtId="0" fontId="106" fillId="56" borderId="16" applyNumberFormat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11" fillId="0" borderId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134" fillId="0" borderId="0" applyNumberFormat="0" applyFill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127" fillId="55" borderId="22" applyNumberFormat="0" applyAlignment="0" applyProtection="0"/>
    <xf numFmtId="0" fontId="100" fillId="45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104" fillId="55" borderId="15" applyNumberFormat="0" applyAlignment="0" applyProtection="0"/>
    <xf numFmtId="0" fontId="100" fillId="47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100" fillId="4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0" fontId="5" fillId="10" borderId="0" applyNumberFormat="0" applyBorder="0" applyAlignment="0" applyProtection="0"/>
    <xf numFmtId="0" fontId="98" fillId="42" borderId="0" applyNumberFormat="0" applyBorder="0" applyAlignment="0" applyProtection="0"/>
    <xf numFmtId="0" fontId="140" fillId="0" borderId="0" applyNumberFormat="0" applyFill="0" applyBorder="0" applyAlignment="0" applyProtection="0"/>
    <xf numFmtId="0" fontId="11" fillId="0" borderId="0"/>
    <xf numFmtId="0" fontId="13" fillId="0" borderId="0" applyNumberFormat="0" applyFill="0" applyBorder="0" applyAlignment="0" applyProtection="0"/>
    <xf numFmtId="0" fontId="5" fillId="8" borderId="9" applyNumberFormat="0" applyFont="0" applyAlignment="0" applyProtection="0"/>
    <xf numFmtId="0" fontId="140" fillId="0" borderId="0" applyNumberFormat="0" applyFill="0" applyBorder="0" applyAlignment="0" applyProtection="0"/>
    <xf numFmtId="0" fontId="102" fillId="38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139" fillId="7" borderId="8" applyNumberFormat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98" fillId="44" borderId="0" applyNumberFormat="0" applyBorder="0" applyAlignment="0" applyProtection="0"/>
    <xf numFmtId="0" fontId="123" fillId="0" borderId="20" applyNumberFormat="0" applyFill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98" fillId="46" borderId="0" applyNumberFormat="0" applyBorder="0" applyAlignment="0" applyProtection="0"/>
    <xf numFmtId="0" fontId="10" fillId="58" borderId="21" applyNumberFormat="0" applyFont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100" fillId="52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98" fillId="4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100" fillId="47" borderId="0" applyNumberFormat="0" applyBorder="0" applyAlignment="0" applyProtection="0"/>
    <xf numFmtId="43" fontId="5" fillId="0" borderId="0" applyFont="0" applyFill="0" applyBorder="0" applyAlignment="0" applyProtection="0"/>
    <xf numFmtId="0" fontId="98" fillId="40" borderId="0" applyNumberFormat="0" applyBorder="0" applyAlignment="0" applyProtection="0"/>
    <xf numFmtId="0" fontId="127" fillId="55" borderId="22" applyNumberFormat="0" applyAlignment="0" applyProtection="0"/>
    <xf numFmtId="0" fontId="11" fillId="0" borderId="0"/>
    <xf numFmtId="0" fontId="10" fillId="58" borderId="21" applyNumberFormat="0" applyFont="0" applyAlignment="0" applyProtection="0"/>
    <xf numFmtId="0" fontId="127" fillId="55" borderId="22" applyNumberFormat="0" applyAlignment="0" applyProtection="0"/>
    <xf numFmtId="0" fontId="99" fillId="40" borderId="0" applyNumberFormat="0" applyBorder="0" applyAlignment="0" applyProtection="0"/>
    <xf numFmtId="0" fontId="132" fillId="0" borderId="23" applyNumberFormat="0" applyFill="0" applyAlignment="0" applyProtection="0"/>
    <xf numFmtId="0" fontId="104" fillId="55" borderId="15" applyNumberFormat="0" applyAlignment="0" applyProtection="0"/>
    <xf numFmtId="43" fontId="11" fillId="0" borderId="0" applyFont="0" applyFill="0" applyBorder="0" applyAlignment="0" applyProtection="0"/>
    <xf numFmtId="0" fontId="121" fillId="42" borderId="15" applyNumberFormat="0" applyAlignment="0" applyProtection="0"/>
    <xf numFmtId="0" fontId="125" fillId="57" borderId="0" applyNumberFormat="0" applyBorder="0" applyAlignment="0" applyProtection="0"/>
    <xf numFmtId="0" fontId="100" fillId="44" borderId="0" applyNumberFormat="0" applyBorder="0" applyAlignment="0" applyProtection="0"/>
    <xf numFmtId="0" fontId="11" fillId="0" borderId="0"/>
    <xf numFmtId="0" fontId="11" fillId="0" borderId="0"/>
    <xf numFmtId="0" fontId="10" fillId="58" borderId="21" applyNumberFormat="0" applyFont="0" applyAlignment="0" applyProtection="0"/>
    <xf numFmtId="0" fontId="127" fillId="55" borderId="22" applyNumberFormat="0" applyAlignment="0" applyProtection="0"/>
    <xf numFmtId="0" fontId="99" fillId="45" borderId="0" applyNumberFormat="0" applyBorder="0" applyAlignment="0" applyProtection="0"/>
    <xf numFmtId="0" fontId="132" fillId="0" borderId="23" applyNumberFormat="0" applyFill="0" applyAlignment="0" applyProtection="0"/>
    <xf numFmtId="0" fontId="104" fillId="55" borderId="15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21" fillId="42" borderId="15" applyNumberFormat="0" applyAlignment="0" applyProtection="0"/>
    <xf numFmtId="0" fontId="10" fillId="58" borderId="21" applyNumberFormat="0" applyFont="0" applyAlignment="0" applyProtection="0"/>
    <xf numFmtId="0" fontId="100" fillId="48" borderId="0" applyNumberFormat="0" applyBorder="0" applyAlignment="0" applyProtection="0"/>
    <xf numFmtId="0" fontId="11" fillId="0" borderId="0"/>
    <xf numFmtId="0" fontId="10" fillId="58" borderId="21" applyNumberFormat="0" applyFont="0" applyAlignment="0" applyProtection="0"/>
    <xf numFmtId="0" fontId="127" fillId="55" borderId="22" applyNumberFormat="0" applyAlignment="0" applyProtection="0"/>
    <xf numFmtId="0" fontId="122" fillId="42" borderId="15" applyNumberFormat="0" applyAlignment="0" applyProtection="0"/>
    <xf numFmtId="0" fontId="132" fillId="0" borderId="23" applyNumberFormat="0" applyFill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98" fillId="43" borderId="0" applyNumberFormat="0" applyBorder="0" applyAlignment="0" applyProtection="0"/>
    <xf numFmtId="0" fontId="115" fillId="0" borderId="17" applyNumberFormat="0" applyFill="0" applyAlignment="0" applyProtection="0"/>
    <xf numFmtId="0" fontId="11" fillId="0" borderId="0"/>
    <xf numFmtId="0" fontId="99" fillId="58" borderId="21" applyNumberFormat="0" applyFont="0" applyAlignment="0" applyProtection="0"/>
    <xf numFmtId="0" fontId="128" fillId="55" borderId="22" applyNumberFormat="0" applyAlignment="0" applyProtection="0"/>
    <xf numFmtId="0" fontId="120" fillId="0" borderId="0" applyNumberFormat="0" applyFill="0" applyBorder="0" applyAlignment="0" applyProtection="0"/>
    <xf numFmtId="0" fontId="133" fillId="0" borderId="23" applyNumberFormat="0" applyFill="0" applyAlignment="0" applyProtection="0"/>
    <xf numFmtId="0" fontId="11" fillId="0" borderId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27" fillId="55" borderId="22" applyNumberFormat="0" applyAlignment="0" applyProtection="0"/>
    <xf numFmtId="0" fontId="132" fillId="0" borderId="23" applyNumberFormat="0" applyFill="0" applyAlignment="0" applyProtection="0"/>
    <xf numFmtId="0" fontId="11" fillId="0" borderId="0"/>
    <xf numFmtId="0" fontId="99" fillId="58" borderId="21" applyNumberFormat="0" applyFont="0" applyAlignment="0" applyProtection="0"/>
    <xf numFmtId="0" fontId="120" fillId="0" borderId="19" applyNumberFormat="0" applyFill="0" applyAlignment="0" applyProtection="0"/>
    <xf numFmtId="0" fontId="97" fillId="0" borderId="0"/>
    <xf numFmtId="0" fontId="121" fillId="42" borderId="15" applyNumberFormat="0" applyAlignment="0" applyProtection="0"/>
    <xf numFmtId="0" fontId="111" fillId="39" borderId="0" applyNumberFormat="0" applyBorder="0" applyAlignment="0" applyProtection="0"/>
    <xf numFmtId="0" fontId="10" fillId="58" borderId="21" applyNumberFormat="0" applyFont="0" applyAlignment="0" applyProtection="0"/>
    <xf numFmtId="0" fontId="98" fillId="44" borderId="0" applyNumberFormat="0" applyBorder="0" applyAlignment="0" applyProtection="0"/>
    <xf numFmtId="0" fontId="100" fillId="50" borderId="0" applyNumberFormat="0" applyBorder="0" applyAlignment="0" applyProtection="0"/>
    <xf numFmtId="0" fontId="98" fillId="41" borderId="0" applyNumberFormat="0" applyBorder="0" applyAlignment="0" applyProtection="0"/>
    <xf numFmtId="0" fontId="98" fillId="38" borderId="0" applyNumberFormat="0" applyBorder="0" applyAlignment="0" applyProtection="0"/>
    <xf numFmtId="0" fontId="11" fillId="0" borderId="0"/>
    <xf numFmtId="0" fontId="100" fillId="49" borderId="0" applyNumberFormat="0" applyBorder="0" applyAlignment="0" applyProtection="0"/>
    <xf numFmtId="0" fontId="99" fillId="58" borderId="21" applyNumberFormat="0" applyFont="0" applyAlignment="0" applyProtection="0"/>
    <xf numFmtId="0" fontId="98" fillId="40" borderId="0" applyNumberFormat="0" applyBorder="0" applyAlignment="0" applyProtection="0"/>
    <xf numFmtId="0" fontId="98" fillId="37" borderId="0" applyNumberFormat="0" applyBorder="0" applyAlignment="0" applyProtection="0"/>
    <xf numFmtId="0" fontId="105" fillId="55" borderId="15" applyNumberFormat="0" applyAlignment="0" applyProtection="0"/>
    <xf numFmtId="0" fontId="104" fillId="55" borderId="15" applyNumberFormat="0" applyAlignment="0" applyProtection="0"/>
    <xf numFmtId="0" fontId="100" fillId="54" borderId="0" applyNumberFormat="0" applyBorder="0" applyAlignment="0" applyProtection="0"/>
    <xf numFmtId="0" fontId="104" fillId="55" borderId="15" applyNumberFormat="0" applyAlignment="0" applyProtection="0"/>
    <xf numFmtId="0" fontId="121" fillId="42" borderId="15" applyNumberFormat="0" applyAlignment="0" applyProtection="0"/>
    <xf numFmtId="0" fontId="10" fillId="58" borderId="21" applyNumberFormat="0" applyFont="0" applyAlignment="0" applyProtection="0"/>
    <xf numFmtId="0" fontId="121" fillId="42" borderId="15" applyNumberFormat="0" applyAlignment="0" applyProtection="0"/>
    <xf numFmtId="0" fontId="10" fillId="58" borderId="21" applyNumberFormat="0" applyFon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0" fillId="58" borderId="21" applyNumberFormat="0" applyFont="0" applyAlignment="0" applyProtection="0"/>
    <xf numFmtId="0" fontId="98" fillId="43" borderId="0" applyNumberFormat="0" applyBorder="0" applyAlignment="0" applyProtection="0"/>
    <xf numFmtId="0" fontId="104" fillId="55" borderId="15" applyNumberFormat="0" applyAlignment="0" applyProtection="0"/>
    <xf numFmtId="0" fontId="121" fillId="42" borderId="15" applyNumberFormat="0" applyAlignment="0" applyProtection="0"/>
    <xf numFmtId="0" fontId="10" fillId="58" borderId="21" applyNumberFormat="0" applyFon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21" fillId="42" borderId="15" applyNumberFormat="0" applyAlignment="0" applyProtection="0"/>
    <xf numFmtId="0" fontId="10" fillId="58" borderId="21" applyNumberFormat="0" applyFont="0" applyAlignment="0" applyProtection="0"/>
    <xf numFmtId="0" fontId="99" fillId="58" borderId="21" applyNumberFormat="0" applyFont="0" applyAlignment="0" applyProtection="0"/>
    <xf numFmtId="0" fontId="10" fillId="58" borderId="21" applyNumberFormat="0" applyFont="0" applyAlignment="0" applyProtection="0"/>
    <xf numFmtId="0" fontId="98" fillId="42" borderId="0" applyNumberFormat="0" applyBorder="0" applyAlignment="0" applyProtection="0"/>
    <xf numFmtId="0" fontId="104" fillId="55" borderId="15" applyNumberFormat="0" applyAlignment="0" applyProtection="0"/>
    <xf numFmtId="0" fontId="10" fillId="58" borderId="21" applyNumberFormat="0" applyFont="0" applyAlignment="0" applyProtection="0"/>
    <xf numFmtId="0" fontId="121" fillId="42" borderId="15" applyNumberFormat="0" applyAlignment="0" applyProtection="0"/>
    <xf numFmtId="0" fontId="100" fillId="48" borderId="0" applyNumberFormat="0" applyBorder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0" fillId="58" borderId="21" applyNumberFormat="0" applyFon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21" fillId="42" borderId="15" applyNumberFormat="0" applyAlignment="0" applyProtection="0"/>
    <xf numFmtId="0" fontId="118" fillId="0" borderId="18" applyNumberFormat="0" applyFill="0" applyAlignment="0" applyProtection="0"/>
    <xf numFmtId="0" fontId="98" fillId="45" borderId="0" applyNumberFormat="0" applyBorder="0" applyAlignment="0" applyProtection="0"/>
    <xf numFmtId="0" fontId="121" fillId="42" borderId="15" applyNumberFormat="0" applyAlignment="0" applyProtection="0"/>
    <xf numFmtId="0" fontId="104" fillId="55" borderId="15" applyNumberFormat="0" applyAlignment="0" applyProtection="0"/>
    <xf numFmtId="0" fontId="98" fillId="42" borderId="0" applyNumberFormat="0" applyBorder="0" applyAlignment="0" applyProtection="0"/>
    <xf numFmtId="0" fontId="121" fillId="42" borderId="15" applyNumberFormat="0" applyAlignment="0" applyProtection="0"/>
    <xf numFmtId="0" fontId="104" fillId="55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00" fillId="51" borderId="0" applyNumberFormat="0" applyBorder="0" applyAlignment="0" applyProtection="0"/>
    <xf numFmtId="0" fontId="10" fillId="58" borderId="21" applyNumberFormat="0" applyFont="0" applyAlignment="0" applyProtection="0"/>
    <xf numFmtId="0" fontId="105" fillId="55" borderId="15" applyNumberFormat="0" applyAlignment="0" applyProtection="0"/>
    <xf numFmtId="43" fontId="11" fillId="0" borderId="0" applyFont="0" applyFill="0" applyBorder="0" applyAlignment="0" applyProtection="0"/>
    <xf numFmtId="0" fontId="122" fillId="42" borderId="15" applyNumberFormat="0" applyAlignment="0" applyProtection="0"/>
    <xf numFmtId="0" fontId="97" fillId="0" borderId="0"/>
    <xf numFmtId="0" fontId="99" fillId="58" borderId="21" applyNumberFormat="0" applyFont="0" applyAlignment="0" applyProtection="0"/>
    <xf numFmtId="0" fontId="98" fillId="37" borderId="0" applyNumberFormat="0" applyBorder="0" applyAlignment="0" applyProtection="0"/>
    <xf numFmtId="0" fontId="125" fillId="57" borderId="0" applyNumberFormat="0" applyBorder="0" applyAlignment="0" applyProtection="0"/>
    <xf numFmtId="0" fontId="100" fillId="48" borderId="0" applyNumberFormat="0" applyBorder="0" applyAlignment="0" applyProtection="0"/>
    <xf numFmtId="0" fontId="122" fillId="42" borderId="15" applyNumberFormat="0" applyAlignment="0" applyProtection="0"/>
    <xf numFmtId="0" fontId="11" fillId="0" borderId="0"/>
    <xf numFmtId="43" fontId="11" fillId="0" borderId="0" applyFont="0" applyFill="0" applyBorder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00" fillId="47" borderId="0" applyNumberFormat="0" applyBorder="0" applyAlignment="0" applyProtection="0"/>
    <xf numFmtId="0" fontId="104" fillId="55" borderId="15" applyNumberFormat="0" applyAlignment="0" applyProtection="0"/>
    <xf numFmtId="0" fontId="121" fillId="42" borderId="15" applyNumberFormat="0" applyAlignment="0" applyProtection="0"/>
    <xf numFmtId="0" fontId="98" fillId="37" borderId="0" applyNumberFormat="0" applyBorder="0" applyAlignment="0" applyProtection="0"/>
    <xf numFmtId="0" fontId="10" fillId="58" borderId="21" applyNumberFormat="0" applyFont="0" applyAlignment="0" applyProtection="0"/>
    <xf numFmtId="0" fontId="105" fillId="55" borderId="15" applyNumberFormat="0" applyAlignment="0" applyProtection="0"/>
    <xf numFmtId="43" fontId="11" fillId="0" borderId="0" applyFont="0" applyFill="0" applyBorder="0" applyAlignment="0" applyProtection="0"/>
    <xf numFmtId="0" fontId="122" fillId="42" borderId="15" applyNumberFormat="0" applyAlignment="0" applyProtection="0"/>
    <xf numFmtId="0" fontId="121" fillId="42" borderId="15" applyNumberFormat="0" applyAlignment="0" applyProtection="0"/>
    <xf numFmtId="0" fontId="99" fillId="58" borderId="21" applyNumberFormat="0" applyFont="0" applyAlignment="0" applyProtection="0"/>
    <xf numFmtId="0" fontId="121" fillId="42" borderId="15" applyNumberFormat="0" applyAlignment="0" applyProtection="0"/>
    <xf numFmtId="0" fontId="5" fillId="0" borderId="0"/>
    <xf numFmtId="0" fontId="99" fillId="37" borderId="0" applyNumberFormat="0" applyBorder="0" applyAlignment="0" applyProtection="0"/>
    <xf numFmtId="0" fontId="99" fillId="38" borderId="0" applyNumberFormat="0" applyBorder="0" applyAlignment="0" applyProtection="0"/>
    <xf numFmtId="0" fontId="99" fillId="39" borderId="0" applyNumberFormat="0" applyBorder="0" applyAlignment="0" applyProtection="0"/>
    <xf numFmtId="0" fontId="99" fillId="40" borderId="0" applyNumberFormat="0" applyBorder="0" applyAlignment="0" applyProtection="0"/>
    <xf numFmtId="0" fontId="99" fillId="41" borderId="0" applyNumberFormat="0" applyBorder="0" applyAlignment="0" applyProtection="0"/>
    <xf numFmtId="0" fontId="99" fillId="42" borderId="0" applyNumberFormat="0" applyBorder="0" applyAlignment="0" applyProtection="0"/>
    <xf numFmtId="0" fontId="99" fillId="43" borderId="0" applyNumberFormat="0" applyBorder="0" applyAlignment="0" applyProtection="0"/>
    <xf numFmtId="0" fontId="99" fillId="44" borderId="0" applyNumberFormat="0" applyBorder="0" applyAlignment="0" applyProtection="0"/>
    <xf numFmtId="0" fontId="99" fillId="45" borderId="0" applyNumberFormat="0" applyBorder="0" applyAlignment="0" applyProtection="0"/>
    <xf numFmtId="0" fontId="99" fillId="40" borderId="0" applyNumberFormat="0" applyBorder="0" applyAlignment="0" applyProtection="0"/>
    <xf numFmtId="0" fontId="99" fillId="43" borderId="0" applyNumberFormat="0" applyBorder="0" applyAlignment="0" applyProtection="0"/>
    <xf numFmtId="0" fontId="99" fillId="46" borderId="0" applyNumberFormat="0" applyBorder="0" applyAlignment="0" applyProtection="0"/>
    <xf numFmtId="0" fontId="101" fillId="47" borderId="0" applyNumberFormat="0" applyBorder="0" applyAlignment="0" applyProtection="0"/>
    <xf numFmtId="0" fontId="101" fillId="44" borderId="0" applyNumberFormat="0" applyBorder="0" applyAlignment="0" applyProtection="0"/>
    <xf numFmtId="0" fontId="101" fillId="45" borderId="0" applyNumberFormat="0" applyBorder="0" applyAlignment="0" applyProtection="0"/>
    <xf numFmtId="0" fontId="101" fillId="48" borderId="0" applyNumberFormat="0" applyBorder="0" applyAlignment="0" applyProtection="0"/>
    <xf numFmtId="0" fontId="101" fillId="49" borderId="0" applyNumberFormat="0" applyBorder="0" applyAlignment="0" applyProtection="0"/>
    <xf numFmtId="0" fontId="101" fillId="50" borderId="0" applyNumberFormat="0" applyBorder="0" applyAlignment="0" applyProtection="0"/>
    <xf numFmtId="0" fontId="101" fillId="51" borderId="0" applyNumberFormat="0" applyBorder="0" applyAlignment="0" applyProtection="0"/>
    <xf numFmtId="0" fontId="101" fillId="52" borderId="0" applyNumberFormat="0" applyBorder="0" applyAlignment="0" applyProtection="0"/>
    <xf numFmtId="0" fontId="101" fillId="53" borderId="0" applyNumberFormat="0" applyBorder="0" applyAlignment="0" applyProtection="0"/>
    <xf numFmtId="0" fontId="101" fillId="48" borderId="0" applyNumberFormat="0" applyBorder="0" applyAlignment="0" applyProtection="0"/>
    <xf numFmtId="0" fontId="101" fillId="49" borderId="0" applyNumberFormat="0" applyBorder="0" applyAlignment="0" applyProtection="0"/>
    <xf numFmtId="0" fontId="101" fillId="54" borderId="0" applyNumberFormat="0" applyBorder="0" applyAlignment="0" applyProtection="0"/>
    <xf numFmtId="0" fontId="105" fillId="55" borderId="15" applyNumberFormat="0" applyAlignment="0" applyProtection="0"/>
    <xf numFmtId="0" fontId="107" fillId="56" borderId="16" applyNumberFormat="0" applyAlignment="0" applyProtection="0"/>
    <xf numFmtId="0" fontId="110" fillId="0" borderId="0" applyNumberFormat="0" applyFill="0" applyBorder="0" applyAlignment="0" applyProtection="0"/>
    <xf numFmtId="0" fontId="112" fillId="39" borderId="0" applyNumberFormat="0" applyBorder="0" applyAlignment="0" applyProtection="0"/>
    <xf numFmtId="0" fontId="116" fillId="0" borderId="17" applyNumberFormat="0" applyFill="0" applyAlignment="0" applyProtection="0"/>
    <xf numFmtId="0" fontId="118" fillId="0" borderId="18" applyNumberFormat="0" applyFill="0" applyAlignment="0" applyProtection="0"/>
    <xf numFmtId="0" fontId="120" fillId="0" borderId="19" applyNumberFormat="0" applyFill="0" applyAlignment="0" applyProtection="0"/>
    <xf numFmtId="0" fontId="120" fillId="0" borderId="0" applyNumberFormat="0" applyFill="0" applyBorder="0" applyAlignment="0" applyProtection="0"/>
    <xf numFmtId="0" fontId="122" fillId="42" borderId="15" applyNumberFormat="0" applyAlignment="0" applyProtection="0"/>
    <xf numFmtId="0" fontId="124" fillId="0" borderId="20" applyNumberFormat="0" applyFill="0" applyAlignment="0" applyProtection="0"/>
    <xf numFmtId="0" fontId="126" fillId="57" borderId="0" applyNumberFormat="0" applyBorder="0" applyAlignment="0" applyProtection="0"/>
    <xf numFmtId="0" fontId="11" fillId="58" borderId="21" applyNumberFormat="0" applyFont="0" applyAlignment="0" applyProtection="0"/>
    <xf numFmtId="0" fontId="128" fillId="55" borderId="22" applyNumberFormat="0" applyAlignment="0" applyProtection="0"/>
    <xf numFmtId="0" fontId="133" fillId="0" borderId="23" applyNumberFormat="0" applyFill="0" applyAlignment="0" applyProtection="0"/>
    <xf numFmtId="0" fontId="135" fillId="0" borderId="0" applyNumberFormat="0" applyFill="0" applyBorder="0" applyAlignment="0" applyProtection="0"/>
    <xf numFmtId="0" fontId="99" fillId="37" borderId="0" applyNumberFormat="0" applyBorder="0" applyAlignment="0" applyProtection="0"/>
    <xf numFmtId="0" fontId="99" fillId="38" borderId="0" applyNumberFormat="0" applyBorder="0" applyAlignment="0" applyProtection="0"/>
    <xf numFmtId="0" fontId="99" fillId="39" borderId="0" applyNumberFormat="0" applyBorder="0" applyAlignment="0" applyProtection="0"/>
    <xf numFmtId="0" fontId="99" fillId="40" borderId="0" applyNumberFormat="0" applyBorder="0" applyAlignment="0" applyProtection="0"/>
    <xf numFmtId="0" fontId="99" fillId="41" borderId="0" applyNumberFormat="0" applyBorder="0" applyAlignment="0" applyProtection="0"/>
    <xf numFmtId="0" fontId="99" fillId="42" borderId="0" applyNumberFormat="0" applyBorder="0" applyAlignment="0" applyProtection="0"/>
    <xf numFmtId="0" fontId="99" fillId="43" borderId="0" applyNumberFormat="0" applyBorder="0" applyAlignment="0" applyProtection="0"/>
    <xf numFmtId="0" fontId="99" fillId="44" borderId="0" applyNumberFormat="0" applyBorder="0" applyAlignment="0" applyProtection="0"/>
    <xf numFmtId="0" fontId="99" fillId="45" borderId="0" applyNumberFormat="0" applyBorder="0" applyAlignment="0" applyProtection="0"/>
    <xf numFmtId="0" fontId="99" fillId="40" borderId="0" applyNumberFormat="0" applyBorder="0" applyAlignment="0" applyProtection="0"/>
    <xf numFmtId="0" fontId="99" fillId="43" borderId="0" applyNumberFormat="0" applyBorder="0" applyAlignment="0" applyProtection="0"/>
    <xf numFmtId="0" fontId="99" fillId="46" borderId="0" applyNumberFormat="0" applyBorder="0" applyAlignment="0" applyProtection="0"/>
    <xf numFmtId="0" fontId="101" fillId="47" borderId="0" applyNumberFormat="0" applyBorder="0" applyAlignment="0" applyProtection="0"/>
    <xf numFmtId="0" fontId="101" fillId="44" borderId="0" applyNumberFormat="0" applyBorder="0" applyAlignment="0" applyProtection="0"/>
    <xf numFmtId="0" fontId="101" fillId="45" borderId="0" applyNumberFormat="0" applyBorder="0" applyAlignment="0" applyProtection="0"/>
    <xf numFmtId="0" fontId="101" fillId="48" borderId="0" applyNumberFormat="0" applyBorder="0" applyAlignment="0" applyProtection="0"/>
    <xf numFmtId="0" fontId="101" fillId="49" borderId="0" applyNumberFormat="0" applyBorder="0" applyAlignment="0" applyProtection="0"/>
    <xf numFmtId="0" fontId="101" fillId="50" borderId="0" applyNumberFormat="0" applyBorder="0" applyAlignment="0" applyProtection="0"/>
    <xf numFmtId="0" fontId="101" fillId="51" borderId="0" applyNumberFormat="0" applyBorder="0" applyAlignment="0" applyProtection="0"/>
    <xf numFmtId="0" fontId="101" fillId="52" borderId="0" applyNumberFormat="0" applyBorder="0" applyAlignment="0" applyProtection="0"/>
    <xf numFmtId="0" fontId="101" fillId="53" borderId="0" applyNumberFormat="0" applyBorder="0" applyAlignment="0" applyProtection="0"/>
    <xf numFmtId="0" fontId="101" fillId="48" borderId="0" applyNumberFormat="0" applyBorder="0" applyAlignment="0" applyProtection="0"/>
    <xf numFmtId="0" fontId="101" fillId="49" borderId="0" applyNumberFormat="0" applyBorder="0" applyAlignment="0" applyProtection="0"/>
    <xf numFmtId="0" fontId="101" fillId="54" borderId="0" applyNumberFormat="0" applyBorder="0" applyAlignment="0" applyProtection="0"/>
    <xf numFmtId="0" fontId="103" fillId="38" borderId="0" applyNumberFormat="0" applyBorder="0" applyAlignment="0" applyProtection="0"/>
    <xf numFmtId="0" fontId="105" fillId="55" borderId="15" applyNumberFormat="0" applyAlignment="0" applyProtection="0"/>
    <xf numFmtId="0" fontId="107" fillId="56" borderId="16" applyNumberFormat="0" applyAlignment="0" applyProtection="0"/>
    <xf numFmtId="0" fontId="110" fillId="0" borderId="0" applyNumberFormat="0" applyFill="0" applyBorder="0" applyAlignment="0" applyProtection="0"/>
    <xf numFmtId="0" fontId="112" fillId="39" borderId="0" applyNumberFormat="0" applyBorder="0" applyAlignment="0" applyProtection="0"/>
    <xf numFmtId="0" fontId="116" fillId="0" borderId="17" applyNumberFormat="0" applyFill="0" applyAlignment="0" applyProtection="0"/>
    <xf numFmtId="0" fontId="118" fillId="0" borderId="18" applyNumberFormat="0" applyFill="0" applyAlignment="0" applyProtection="0"/>
    <xf numFmtId="0" fontId="120" fillId="0" borderId="19" applyNumberFormat="0" applyFill="0" applyAlignment="0" applyProtection="0"/>
    <xf numFmtId="0" fontId="120" fillId="0" borderId="0" applyNumberFormat="0" applyFill="0" applyBorder="0" applyAlignment="0" applyProtection="0"/>
    <xf numFmtId="0" fontId="122" fillId="42" borderId="15" applyNumberFormat="0" applyAlignment="0" applyProtection="0"/>
    <xf numFmtId="0" fontId="124" fillId="0" borderId="20" applyNumberFormat="0" applyFill="0" applyAlignment="0" applyProtection="0"/>
    <xf numFmtId="0" fontId="126" fillId="57" borderId="0" applyNumberFormat="0" applyBorder="0" applyAlignment="0" applyProtection="0"/>
    <xf numFmtId="0" fontId="11" fillId="58" borderId="21" applyNumberFormat="0" applyFon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33" fillId="0" borderId="23" applyNumberFormat="0" applyFill="0" applyAlignment="0" applyProtection="0"/>
    <xf numFmtId="0" fontId="135" fillId="0" borderId="0" applyNumberFormat="0" applyFill="0" applyBorder="0" applyAlignment="0" applyProtection="0"/>
    <xf numFmtId="0" fontId="99" fillId="41" borderId="0" applyNumberFormat="0" applyBorder="0" applyAlignment="0" applyProtection="0"/>
    <xf numFmtId="0" fontId="99" fillId="44" borderId="0" applyNumberFormat="0" applyBorder="0" applyAlignment="0" applyProtection="0"/>
    <xf numFmtId="0" fontId="101" fillId="49" borderId="0" applyNumberFormat="0" applyBorder="0" applyAlignment="0" applyProtection="0"/>
    <xf numFmtId="0" fontId="105" fillId="55" borderId="15" applyNumberFormat="0" applyAlignment="0" applyProtection="0"/>
    <xf numFmtId="0" fontId="107" fillId="56" borderId="16" applyNumberFormat="0" applyAlignment="0" applyProtection="0"/>
    <xf numFmtId="0" fontId="110" fillId="0" borderId="0" applyNumberFormat="0" applyFill="0" applyBorder="0" applyAlignment="0" applyProtection="0"/>
    <xf numFmtId="0" fontId="122" fillId="42" borderId="15" applyNumberFormat="0" applyAlignment="0" applyProtection="0"/>
    <xf numFmtId="0" fontId="98" fillId="44" borderId="0" applyNumberFormat="0" applyBorder="0" applyAlignment="0" applyProtection="0"/>
    <xf numFmtId="0" fontId="100" fillId="47" borderId="0" applyNumberFormat="0" applyBorder="0" applyAlignment="0" applyProtection="0"/>
    <xf numFmtId="0" fontId="11" fillId="58" borderId="21" applyNumberFormat="0" applyFont="0" applyAlignment="0" applyProtection="0"/>
    <xf numFmtId="0" fontId="128" fillId="55" borderId="22" applyNumberFormat="0" applyAlignment="0" applyProtection="0"/>
    <xf numFmtId="0" fontId="133" fillId="0" borderId="23" applyNumberFormat="0" applyFill="0" applyAlignment="0" applyProtection="0"/>
    <xf numFmtId="0" fontId="135" fillId="0" borderId="0" applyNumberFormat="0" applyFill="0" applyBorder="0" applyAlignment="0" applyProtection="0"/>
    <xf numFmtId="0" fontId="99" fillId="41" borderId="0" applyNumberFormat="0" applyBorder="0" applyAlignment="0" applyProtection="0"/>
    <xf numFmtId="0" fontId="99" fillId="44" borderId="0" applyNumberFormat="0" applyBorder="0" applyAlignment="0" applyProtection="0"/>
    <xf numFmtId="0" fontId="101" fillId="49" borderId="0" applyNumberFormat="0" applyBorder="0" applyAlignment="0" applyProtection="0"/>
    <xf numFmtId="0" fontId="105" fillId="55" borderId="15" applyNumberFormat="0" applyAlignment="0" applyProtection="0"/>
    <xf numFmtId="0" fontId="107" fillId="56" borderId="16" applyNumberFormat="0" applyAlignment="0" applyProtection="0"/>
    <xf numFmtId="0" fontId="110" fillId="0" borderId="0" applyNumberFormat="0" applyFill="0" applyBorder="0" applyAlignment="0" applyProtection="0"/>
    <xf numFmtId="0" fontId="122" fillId="42" borderId="15" applyNumberFormat="0" applyAlignment="0" applyProtection="0"/>
    <xf numFmtId="0" fontId="109" fillId="0" borderId="0" applyNumberFormat="0" applyFill="0" applyBorder="0" applyAlignment="0" applyProtection="0"/>
    <xf numFmtId="0" fontId="104" fillId="55" borderId="15" applyNumberFormat="0" applyAlignment="0" applyProtection="0"/>
    <xf numFmtId="0" fontId="11" fillId="58" borderId="21" applyNumberFormat="0" applyFont="0" applyAlignment="0" applyProtection="0"/>
    <xf numFmtId="0" fontId="128" fillId="55" borderId="22" applyNumberFormat="0" applyAlignment="0" applyProtection="0"/>
    <xf numFmtId="0" fontId="100" fillId="49" borderId="0" applyNumberFormat="0" applyBorder="0" applyAlignment="0" applyProtection="0"/>
    <xf numFmtId="0" fontId="133" fillId="0" borderId="23" applyNumberFormat="0" applyFill="0" applyAlignment="0" applyProtection="0"/>
    <xf numFmtId="0" fontId="135" fillId="0" borderId="0" applyNumberFormat="0" applyFill="0" applyBorder="0" applyAlignment="0" applyProtection="0"/>
    <xf numFmtId="0" fontId="99" fillId="41" borderId="0" applyNumberFormat="0" applyBorder="0" applyAlignment="0" applyProtection="0"/>
    <xf numFmtId="0" fontId="99" fillId="44" borderId="0" applyNumberFormat="0" applyBorder="0" applyAlignment="0" applyProtection="0"/>
    <xf numFmtId="0" fontId="101" fillId="49" borderId="0" applyNumberFormat="0" applyBorder="0" applyAlignment="0" applyProtection="0"/>
    <xf numFmtId="0" fontId="105" fillId="55" borderId="15" applyNumberFormat="0" applyAlignment="0" applyProtection="0"/>
    <xf numFmtId="0" fontId="107" fillId="56" borderId="16" applyNumberFormat="0" applyAlignment="0" applyProtection="0"/>
    <xf numFmtId="0" fontId="110" fillId="0" borderId="0" applyNumberFormat="0" applyFill="0" applyBorder="0" applyAlignment="0" applyProtection="0"/>
    <xf numFmtId="0" fontId="122" fillId="42" borderId="15" applyNumberFormat="0" applyAlignment="0" applyProtection="0"/>
    <xf numFmtId="0" fontId="119" fillId="0" borderId="0" applyNumberFormat="0" applyFill="0" applyBorder="0" applyAlignment="0" applyProtection="0"/>
    <xf numFmtId="0" fontId="11" fillId="58" borderId="21" applyNumberFormat="0" applyFont="0" applyAlignment="0" applyProtection="0"/>
    <xf numFmtId="0" fontId="128" fillId="55" borderId="22" applyNumberFormat="0" applyAlignment="0" applyProtection="0"/>
    <xf numFmtId="0" fontId="100" fillId="49" borderId="0" applyNumberFormat="0" applyBorder="0" applyAlignment="0" applyProtection="0"/>
    <xf numFmtId="0" fontId="133" fillId="0" borderId="23" applyNumberFormat="0" applyFill="0" applyAlignment="0" applyProtection="0"/>
    <xf numFmtId="0" fontId="135" fillId="0" borderId="0" applyNumberFormat="0" applyFill="0" applyBorder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21" fillId="42" borderId="15" applyNumberFormat="0" applyAlignment="0" applyProtection="0"/>
    <xf numFmtId="0" fontId="100" fillId="51" borderId="0" applyNumberFormat="0" applyBorder="0" applyAlignment="0" applyProtection="0"/>
    <xf numFmtId="0" fontId="11" fillId="58" borderId="21" applyNumberFormat="0" applyFont="0" applyAlignment="0" applyProtection="0"/>
    <xf numFmtId="0" fontId="128" fillId="55" borderId="22" applyNumberFormat="0" applyAlignment="0" applyProtection="0"/>
    <xf numFmtId="0" fontId="133" fillId="0" borderId="23" applyNumberFormat="0" applyFill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98" fillId="45" borderId="0" applyNumberFormat="0" applyBorder="0" applyAlignment="0" applyProtection="0"/>
    <xf numFmtId="0" fontId="100" fillId="54" borderId="0" applyNumberFormat="0" applyBorder="0" applyAlignment="0" applyProtection="0"/>
    <xf numFmtId="0" fontId="100" fillId="53" borderId="0" applyNumberFormat="0" applyBorder="0" applyAlignment="0" applyProtection="0"/>
    <xf numFmtId="0" fontId="11" fillId="58" borderId="21" applyNumberFormat="0" applyFont="0" applyAlignment="0" applyProtection="0"/>
    <xf numFmtId="0" fontId="128" fillId="55" borderId="22" applyNumberFormat="0" applyAlignment="0" applyProtection="0"/>
    <xf numFmtId="0" fontId="133" fillId="0" borderId="23" applyNumberFormat="0" applyFill="0" applyAlignment="0" applyProtection="0"/>
    <xf numFmtId="43" fontId="11" fillId="0" borderId="0" applyFont="0" applyFill="0" applyBorder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98" fillId="40" borderId="0" applyNumberFormat="0" applyBorder="0" applyAlignment="0" applyProtection="0"/>
    <xf numFmtId="0" fontId="119" fillId="0" borderId="19" applyNumberFormat="0" applyFill="0" applyAlignment="0" applyProtection="0"/>
    <xf numFmtId="0" fontId="11" fillId="58" borderId="21" applyNumberFormat="0" applyFont="0" applyAlignment="0" applyProtection="0"/>
    <xf numFmtId="0" fontId="128" fillId="55" borderId="22" applyNumberFormat="0" applyAlignment="0" applyProtection="0"/>
    <xf numFmtId="0" fontId="133" fillId="0" borderId="23" applyNumberFormat="0" applyFill="0" applyAlignment="0" applyProtection="0"/>
    <xf numFmtId="0" fontId="117" fillId="0" borderId="18" applyNumberFormat="0" applyFill="0" applyAlignment="0" applyProtection="0"/>
    <xf numFmtId="0" fontId="105" fillId="55" borderId="15" applyNumberFormat="0" applyAlignment="0" applyProtection="0"/>
    <xf numFmtId="0" fontId="100" fillId="47" borderId="0" applyNumberFormat="0" applyBorder="0" applyAlignment="0" applyProtection="0"/>
    <xf numFmtId="0" fontId="122" fillId="42" borderId="15" applyNumberFormat="0" applyAlignment="0" applyProtection="0"/>
    <xf numFmtId="0" fontId="10" fillId="58" borderId="21" applyNumberFormat="0" applyFont="0" applyAlignment="0" applyProtection="0"/>
    <xf numFmtId="0" fontId="11" fillId="58" borderId="21" applyNumberFormat="0" applyFont="0" applyAlignment="0" applyProtection="0"/>
    <xf numFmtId="0" fontId="128" fillId="55" borderId="22" applyNumberFormat="0" applyAlignment="0" applyProtection="0"/>
    <xf numFmtId="0" fontId="133" fillId="0" borderId="23" applyNumberFormat="0" applyFill="0" applyAlignment="0" applyProtection="0"/>
    <xf numFmtId="0" fontId="98" fillId="45" borderId="0" applyNumberFormat="0" applyBorder="0" applyAlignment="0" applyProtection="0"/>
    <xf numFmtId="0" fontId="11" fillId="58" borderId="21" applyNumberFormat="0" applyFont="0" applyAlignment="0" applyProtection="0"/>
    <xf numFmtId="0" fontId="100" fillId="48" borderId="0" applyNumberFormat="0" applyBorder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98" fillId="41" borderId="0" applyNumberFormat="0" applyBorder="0" applyAlignment="0" applyProtection="0"/>
    <xf numFmtId="0" fontId="11" fillId="58" borderId="21" applyNumberFormat="0" applyFont="0" applyAlignment="0" applyProtection="0"/>
    <xf numFmtId="0" fontId="128" fillId="55" borderId="22" applyNumberFormat="0" applyAlignment="0" applyProtection="0"/>
    <xf numFmtId="0" fontId="133" fillId="0" borderId="23" applyNumberFormat="0" applyFill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98" fillId="40" borderId="0" applyNumberFormat="0" applyBorder="0" applyAlignment="0" applyProtection="0"/>
    <xf numFmtId="0" fontId="134" fillId="0" borderId="0" applyNumberFormat="0" applyFill="0" applyBorder="0" applyAlignment="0" applyProtection="0"/>
    <xf numFmtId="0" fontId="11" fillId="58" borderId="21" applyNumberFormat="0" applyFont="0" applyAlignment="0" applyProtection="0"/>
    <xf numFmtId="0" fontId="128" fillId="55" borderId="22" applyNumberFormat="0" applyAlignment="0" applyProtection="0"/>
    <xf numFmtId="0" fontId="133" fillId="0" borderId="23" applyNumberFormat="0" applyFill="0" applyAlignment="0" applyProtection="0"/>
    <xf numFmtId="0" fontId="5" fillId="0" borderId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00" fillId="48" borderId="0" applyNumberFormat="0" applyBorder="0" applyAlignment="0" applyProtection="0"/>
    <xf numFmtId="0" fontId="10" fillId="58" borderId="21" applyNumberFormat="0" applyFont="0" applyAlignment="0" applyProtection="0"/>
    <xf numFmtId="0" fontId="100" fillId="53" borderId="0" applyNumberFormat="0" applyBorder="0" applyAlignment="0" applyProtection="0"/>
    <xf numFmtId="0" fontId="100" fillId="45" borderId="0" applyNumberFormat="0" applyBorder="0" applyAlignment="0" applyProtection="0"/>
    <xf numFmtId="0" fontId="11" fillId="58" borderId="21" applyNumberFormat="0" applyFont="0" applyAlignment="0" applyProtection="0"/>
    <xf numFmtId="0" fontId="128" fillId="55" borderId="22" applyNumberFormat="0" applyAlignment="0" applyProtection="0"/>
    <xf numFmtId="0" fontId="116" fillId="0" borderId="17" applyNumberFormat="0" applyFill="0" applyAlignment="0" applyProtection="0"/>
    <xf numFmtId="0" fontId="133" fillId="0" borderId="23" applyNumberFormat="0" applyFill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21" fillId="42" borderId="15" applyNumberFormat="0" applyAlignment="0" applyProtection="0"/>
    <xf numFmtId="0" fontId="132" fillId="0" borderId="23" applyNumberFormat="0" applyFill="0" applyAlignment="0" applyProtection="0"/>
    <xf numFmtId="0" fontId="98" fillId="40" borderId="0" applyNumberFormat="0" applyBorder="0" applyAlignment="0" applyProtection="0"/>
    <xf numFmtId="0" fontId="99" fillId="58" borderId="21" applyNumberFormat="0" applyFont="0" applyAlignment="0" applyProtection="0"/>
    <xf numFmtId="0" fontId="11" fillId="58" borderId="21" applyNumberFormat="0" applyFont="0" applyAlignment="0" applyProtection="0"/>
    <xf numFmtId="0" fontId="128" fillId="55" borderId="22" applyNumberFormat="0" applyAlignment="0" applyProtection="0"/>
    <xf numFmtId="0" fontId="110" fillId="0" borderId="0" applyNumberFormat="0" applyFill="0" applyBorder="0" applyAlignment="0" applyProtection="0"/>
    <xf numFmtId="0" fontId="133" fillId="0" borderId="23" applyNumberFormat="0" applyFill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98" fillId="40" borderId="0" applyNumberFormat="0" applyBorder="0" applyAlignment="0" applyProtection="0"/>
    <xf numFmtId="0" fontId="97" fillId="0" borderId="0"/>
    <xf numFmtId="0" fontId="11" fillId="58" borderId="21" applyNumberFormat="0" applyFont="0" applyAlignment="0" applyProtection="0"/>
    <xf numFmtId="0" fontId="128" fillId="55" borderId="22" applyNumberFormat="0" applyAlignment="0" applyProtection="0"/>
    <xf numFmtId="0" fontId="107" fillId="56" borderId="16" applyNumberFormat="0" applyAlignment="0" applyProtection="0"/>
    <xf numFmtId="0" fontId="133" fillId="0" borderId="23" applyNumberFormat="0" applyFill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00" fillId="54" borderId="0" applyNumberFormat="0" applyBorder="0" applyAlignment="0" applyProtection="0"/>
    <xf numFmtId="0" fontId="11" fillId="58" borderId="21" applyNumberFormat="0" applyFont="0" applyAlignment="0" applyProtection="0"/>
    <xf numFmtId="0" fontId="128" fillId="55" borderId="22" applyNumberFormat="0" applyAlignment="0" applyProtection="0"/>
    <xf numFmtId="0" fontId="105" fillId="55" borderId="15" applyNumberFormat="0" applyAlignment="0" applyProtection="0"/>
    <xf numFmtId="0" fontId="133" fillId="0" borderId="23" applyNumberFormat="0" applyFill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00" fillId="52" borderId="0" applyNumberFormat="0" applyBorder="0" applyAlignment="0" applyProtection="0"/>
    <xf numFmtId="0" fontId="121" fillId="42" borderId="15" applyNumberFormat="0" applyAlignment="0" applyProtection="0"/>
    <xf numFmtId="0" fontId="100" fillId="45" borderId="0" applyNumberFormat="0" applyBorder="0" applyAlignment="0" applyProtection="0"/>
    <xf numFmtId="0" fontId="11" fillId="58" borderId="21" applyNumberFormat="0" applyFont="0" applyAlignment="0" applyProtection="0"/>
    <xf numFmtId="0" fontId="128" fillId="55" borderId="22" applyNumberFormat="0" applyAlignment="0" applyProtection="0"/>
    <xf numFmtId="0" fontId="103" fillId="38" borderId="0" applyNumberFormat="0" applyBorder="0" applyAlignment="0" applyProtection="0"/>
    <xf numFmtId="0" fontId="133" fillId="0" borderId="23" applyNumberFormat="0" applyFill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98" fillId="37" borderId="0" applyNumberFormat="0" applyBorder="0" applyAlignment="0" applyProtection="0"/>
    <xf numFmtId="0" fontId="98" fillId="43" borderId="0" applyNumberFormat="0" applyBorder="0" applyAlignment="0" applyProtection="0"/>
    <xf numFmtId="0" fontId="119" fillId="0" borderId="0" applyNumberFormat="0" applyFill="0" applyBorder="0" applyAlignment="0" applyProtection="0"/>
    <xf numFmtId="0" fontId="11" fillId="58" borderId="21" applyNumberFormat="0" applyFont="0" applyAlignment="0" applyProtection="0"/>
    <xf numFmtId="0" fontId="128" fillId="55" borderId="22" applyNumberFormat="0" applyAlignment="0" applyProtection="0"/>
    <xf numFmtId="0" fontId="101" fillId="54" borderId="0" applyNumberFormat="0" applyBorder="0" applyAlignment="0" applyProtection="0"/>
    <xf numFmtId="0" fontId="133" fillId="0" borderId="23" applyNumberFormat="0" applyFill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19" fillId="0" borderId="19" applyNumberFormat="0" applyFill="0" applyAlignment="0" applyProtection="0"/>
    <xf numFmtId="0" fontId="111" fillId="39" borderId="0" applyNumberFormat="0" applyBorder="0" applyAlignment="0" applyProtection="0"/>
    <xf numFmtId="0" fontId="100" fillId="52" borderId="0" applyNumberFormat="0" applyBorder="0" applyAlignment="0" applyProtection="0"/>
    <xf numFmtId="0" fontId="11" fillId="58" borderId="21" applyNumberFormat="0" applyFont="0" applyAlignment="0" applyProtection="0"/>
    <xf numFmtId="0" fontId="128" fillId="55" borderId="22" applyNumberFormat="0" applyAlignment="0" applyProtection="0"/>
    <xf numFmtId="0" fontId="101" fillId="49" borderId="0" applyNumberFormat="0" applyBorder="0" applyAlignment="0" applyProtection="0"/>
    <xf numFmtId="0" fontId="133" fillId="0" borderId="23" applyNumberFormat="0" applyFill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98" fillId="40" borderId="0" applyNumberFormat="0" applyBorder="0" applyAlignment="0" applyProtection="0"/>
    <xf numFmtId="0" fontId="132" fillId="0" borderId="23" applyNumberFormat="0" applyFill="0" applyAlignment="0" applyProtection="0"/>
    <xf numFmtId="0" fontId="98" fillId="38" borderId="0" applyNumberFormat="0" applyBorder="0" applyAlignment="0" applyProtection="0"/>
    <xf numFmtId="0" fontId="11" fillId="58" borderId="21" applyNumberFormat="0" applyFont="0" applyAlignment="0" applyProtection="0"/>
    <xf numFmtId="0" fontId="128" fillId="55" borderId="22" applyNumberFormat="0" applyAlignment="0" applyProtection="0"/>
    <xf numFmtId="0" fontId="101" fillId="48" borderId="0" applyNumberFormat="0" applyBorder="0" applyAlignment="0" applyProtection="0"/>
    <xf numFmtId="0" fontId="133" fillId="0" borderId="23" applyNumberFormat="0" applyFill="0" applyAlignment="0" applyProtection="0"/>
    <xf numFmtId="0" fontId="5" fillId="0" borderId="0"/>
    <xf numFmtId="0" fontId="98" fillId="37" borderId="0" applyNumberFormat="0" applyBorder="0" applyAlignment="0" applyProtection="0"/>
    <xf numFmtId="0" fontId="98" fillId="37" borderId="0" applyNumberFormat="0" applyBorder="0" applyAlignment="0" applyProtection="0"/>
    <xf numFmtId="0" fontId="98" fillId="38" borderId="0" applyNumberFormat="0" applyBorder="0" applyAlignment="0" applyProtection="0"/>
    <xf numFmtId="0" fontId="98" fillId="38" borderId="0" applyNumberFormat="0" applyBorder="0" applyAlignment="0" applyProtection="0"/>
    <xf numFmtId="0" fontId="98" fillId="39" borderId="0" applyNumberFormat="0" applyBorder="0" applyAlignment="0" applyProtection="0"/>
    <xf numFmtId="0" fontId="98" fillId="39" borderId="0" applyNumberFormat="0" applyBorder="0" applyAlignment="0" applyProtection="0"/>
    <xf numFmtId="0" fontId="98" fillId="40" borderId="0" applyNumberFormat="0" applyBorder="0" applyAlignment="0" applyProtection="0"/>
    <xf numFmtId="0" fontId="98" fillId="40" borderId="0" applyNumberFormat="0" applyBorder="0" applyAlignment="0" applyProtection="0"/>
    <xf numFmtId="0" fontId="98" fillId="41" borderId="0" applyNumberFormat="0" applyBorder="0" applyAlignment="0" applyProtection="0"/>
    <xf numFmtId="0" fontId="98" fillId="41" borderId="0" applyNumberFormat="0" applyBorder="0" applyAlignment="0" applyProtection="0"/>
    <xf numFmtId="0" fontId="98" fillId="41" borderId="0" applyNumberFormat="0" applyBorder="0" applyAlignment="0" applyProtection="0"/>
    <xf numFmtId="0" fontId="98" fillId="41" borderId="0" applyNumberFormat="0" applyBorder="0" applyAlignment="0" applyProtection="0"/>
    <xf numFmtId="0" fontId="98" fillId="41" borderId="0" applyNumberFormat="0" applyBorder="0" applyAlignment="0" applyProtection="0"/>
    <xf numFmtId="0" fontId="98" fillId="42" borderId="0" applyNumberFormat="0" applyBorder="0" applyAlignment="0" applyProtection="0"/>
    <xf numFmtId="0" fontId="98" fillId="42" borderId="0" applyNumberFormat="0" applyBorder="0" applyAlignment="0" applyProtection="0"/>
    <xf numFmtId="0" fontId="98" fillId="43" borderId="0" applyNumberFormat="0" applyBorder="0" applyAlignment="0" applyProtection="0"/>
    <xf numFmtId="0" fontId="98" fillId="43" borderId="0" applyNumberFormat="0" applyBorder="0" applyAlignment="0" applyProtection="0"/>
    <xf numFmtId="0" fontId="98" fillId="44" borderId="0" applyNumberFormat="0" applyBorder="0" applyAlignment="0" applyProtection="0"/>
    <xf numFmtId="0" fontId="98" fillId="44" borderId="0" applyNumberFormat="0" applyBorder="0" applyAlignment="0" applyProtection="0"/>
    <xf numFmtId="0" fontId="98" fillId="44" borderId="0" applyNumberFormat="0" applyBorder="0" applyAlignment="0" applyProtection="0"/>
    <xf numFmtId="0" fontId="98" fillId="44" borderId="0" applyNumberFormat="0" applyBorder="0" applyAlignment="0" applyProtection="0"/>
    <xf numFmtId="0" fontId="98" fillId="44" borderId="0" applyNumberFormat="0" applyBorder="0" applyAlignment="0" applyProtection="0"/>
    <xf numFmtId="0" fontId="98" fillId="45" borderId="0" applyNumberFormat="0" applyBorder="0" applyAlignment="0" applyProtection="0"/>
    <xf numFmtId="0" fontId="98" fillId="45" borderId="0" applyNumberFormat="0" applyBorder="0" applyAlignment="0" applyProtection="0"/>
    <xf numFmtId="0" fontId="98" fillId="40" borderId="0" applyNumberFormat="0" applyBorder="0" applyAlignment="0" applyProtection="0"/>
    <xf numFmtId="0" fontId="98" fillId="40" borderId="0" applyNumberFormat="0" applyBorder="0" applyAlignment="0" applyProtection="0"/>
    <xf numFmtId="0" fontId="98" fillId="43" borderId="0" applyNumberFormat="0" applyBorder="0" applyAlignment="0" applyProtection="0"/>
    <xf numFmtId="0" fontId="98" fillId="43" borderId="0" applyNumberFormat="0" applyBorder="0" applyAlignment="0" applyProtection="0"/>
    <xf numFmtId="0" fontId="98" fillId="46" borderId="0" applyNumberFormat="0" applyBorder="0" applyAlignment="0" applyProtection="0"/>
    <xf numFmtId="0" fontId="98" fillId="46" borderId="0" applyNumberFormat="0" applyBorder="0" applyAlignment="0" applyProtection="0"/>
    <xf numFmtId="0" fontId="100" fillId="47" borderId="0" applyNumberFormat="0" applyBorder="0" applyAlignment="0" applyProtection="0"/>
    <xf numFmtId="0" fontId="100" fillId="47" borderId="0" applyNumberFormat="0" applyBorder="0" applyAlignment="0" applyProtection="0"/>
    <xf numFmtId="0" fontId="100" fillId="44" borderId="0" applyNumberFormat="0" applyBorder="0" applyAlignment="0" applyProtection="0"/>
    <xf numFmtId="0" fontId="100" fillId="44" borderId="0" applyNumberFormat="0" applyBorder="0" applyAlignment="0" applyProtection="0"/>
    <xf numFmtId="0" fontId="100" fillId="45" borderId="0" applyNumberFormat="0" applyBorder="0" applyAlignment="0" applyProtection="0"/>
    <xf numFmtId="0" fontId="100" fillId="45" borderId="0" applyNumberFormat="0" applyBorder="0" applyAlignment="0" applyProtection="0"/>
    <xf numFmtId="0" fontId="100" fillId="48" borderId="0" applyNumberFormat="0" applyBorder="0" applyAlignment="0" applyProtection="0"/>
    <xf numFmtId="0" fontId="100" fillId="48" borderId="0" applyNumberFormat="0" applyBorder="0" applyAlignment="0" applyProtection="0"/>
    <xf numFmtId="0" fontId="100" fillId="49" borderId="0" applyNumberFormat="0" applyBorder="0" applyAlignment="0" applyProtection="0"/>
    <xf numFmtId="0" fontId="100" fillId="49" borderId="0" applyNumberFormat="0" applyBorder="0" applyAlignment="0" applyProtection="0"/>
    <xf numFmtId="0" fontId="100" fillId="50" borderId="0" applyNumberFormat="0" applyBorder="0" applyAlignment="0" applyProtection="0"/>
    <xf numFmtId="0" fontId="100" fillId="50" borderId="0" applyNumberFormat="0" applyBorder="0" applyAlignment="0" applyProtection="0"/>
    <xf numFmtId="0" fontId="100" fillId="51" borderId="0" applyNumberFormat="0" applyBorder="0" applyAlignment="0" applyProtection="0"/>
    <xf numFmtId="0" fontId="100" fillId="51" borderId="0" applyNumberFormat="0" applyBorder="0" applyAlignment="0" applyProtection="0"/>
    <xf numFmtId="0" fontId="100" fillId="52" borderId="0" applyNumberFormat="0" applyBorder="0" applyAlignment="0" applyProtection="0"/>
    <xf numFmtId="0" fontId="100" fillId="52" borderId="0" applyNumberFormat="0" applyBorder="0" applyAlignment="0" applyProtection="0"/>
    <xf numFmtId="0" fontId="100" fillId="53" borderId="0" applyNumberFormat="0" applyBorder="0" applyAlignment="0" applyProtection="0"/>
    <xf numFmtId="0" fontId="100" fillId="53" borderId="0" applyNumberFormat="0" applyBorder="0" applyAlignment="0" applyProtection="0"/>
    <xf numFmtId="0" fontId="100" fillId="48" borderId="0" applyNumberFormat="0" applyBorder="0" applyAlignment="0" applyProtection="0"/>
    <xf numFmtId="0" fontId="100" fillId="48" borderId="0" applyNumberFormat="0" applyBorder="0" applyAlignment="0" applyProtection="0"/>
    <xf numFmtId="0" fontId="100" fillId="49" borderId="0" applyNumberFormat="0" applyBorder="0" applyAlignment="0" applyProtection="0"/>
    <xf numFmtId="0" fontId="100" fillId="49" borderId="0" applyNumberFormat="0" applyBorder="0" applyAlignment="0" applyProtection="0"/>
    <xf numFmtId="0" fontId="100" fillId="49" borderId="0" applyNumberFormat="0" applyBorder="0" applyAlignment="0" applyProtection="0"/>
    <xf numFmtId="0" fontId="100" fillId="49" borderId="0" applyNumberFormat="0" applyBorder="0" applyAlignment="0" applyProtection="0"/>
    <xf numFmtId="0" fontId="100" fillId="49" borderId="0" applyNumberFormat="0" applyBorder="0" applyAlignment="0" applyProtection="0"/>
    <xf numFmtId="0" fontId="100" fillId="54" borderId="0" applyNumberFormat="0" applyBorder="0" applyAlignment="0" applyProtection="0"/>
    <xf numFmtId="0" fontId="100" fillId="54" borderId="0" applyNumberFormat="0" applyBorder="0" applyAlignment="0" applyProtection="0"/>
    <xf numFmtId="0" fontId="102" fillId="38" borderId="0" applyNumberFormat="0" applyBorder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6" fillId="56" borderId="16" applyNumberFormat="0" applyAlignment="0" applyProtection="0"/>
    <xf numFmtId="0" fontId="106" fillId="56" borderId="16" applyNumberFormat="0" applyAlignment="0" applyProtection="0"/>
    <xf numFmtId="0" fontId="106" fillId="56" borderId="16" applyNumberFormat="0" applyAlignment="0" applyProtection="0"/>
    <xf numFmtId="0" fontId="106" fillId="56" borderId="16" applyNumberFormat="0" applyAlignment="0" applyProtection="0"/>
    <xf numFmtId="0" fontId="106" fillId="56" borderId="16" applyNumberFormat="0" applyAlignment="0" applyProtection="0"/>
    <xf numFmtId="0" fontId="109" fillId="0" borderId="0" applyNumberFormat="0" applyFill="0" applyBorder="0" applyAlignment="0" applyProtection="0"/>
    <xf numFmtId="0" fontId="109" fillId="0" borderId="0" applyNumberFormat="0" applyFill="0" applyBorder="0" applyAlignment="0" applyProtection="0"/>
    <xf numFmtId="0" fontId="109" fillId="0" borderId="0" applyNumberFormat="0" applyFill="0" applyBorder="0" applyAlignment="0" applyProtection="0"/>
    <xf numFmtId="0" fontId="109" fillId="0" borderId="0" applyNumberFormat="0" applyFill="0" applyBorder="0" applyAlignment="0" applyProtection="0"/>
    <xf numFmtId="0" fontId="109" fillId="0" borderId="0" applyNumberFormat="0" applyFill="0" applyBorder="0" applyAlignment="0" applyProtection="0"/>
    <xf numFmtId="0" fontId="111" fillId="39" borderId="0" applyNumberFormat="0" applyBorder="0" applyAlignment="0" applyProtection="0"/>
    <xf numFmtId="0" fontId="111" fillId="39" borderId="0" applyNumberFormat="0" applyBorder="0" applyAlignment="0" applyProtection="0"/>
    <xf numFmtId="0" fontId="115" fillId="0" borderId="17" applyNumberFormat="0" applyFill="0" applyAlignment="0" applyProtection="0"/>
    <xf numFmtId="0" fontId="115" fillId="0" borderId="17" applyNumberFormat="0" applyFill="0" applyAlignment="0" applyProtection="0"/>
    <xf numFmtId="0" fontId="117" fillId="0" borderId="18" applyNumberFormat="0" applyFill="0" applyAlignment="0" applyProtection="0"/>
    <xf numFmtId="0" fontId="117" fillId="0" borderId="18" applyNumberFormat="0" applyFill="0" applyAlignment="0" applyProtection="0"/>
    <xf numFmtId="0" fontId="119" fillId="0" borderId="19" applyNumberFormat="0" applyFill="0" applyAlignment="0" applyProtection="0"/>
    <xf numFmtId="0" fontId="119" fillId="0" borderId="19" applyNumberFormat="0" applyFill="0" applyAlignment="0" applyProtection="0"/>
    <xf numFmtId="0" fontId="119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09" fillId="0" borderId="0" applyNumberFormat="0" applyFill="0" applyBorder="0" applyAlignment="0" applyProtection="0"/>
    <xf numFmtId="0" fontId="123" fillId="0" borderId="20" applyNumberFormat="0" applyFill="0" applyAlignment="0" applyProtection="0"/>
    <xf numFmtId="0" fontId="123" fillId="0" borderId="20" applyNumberFormat="0" applyFill="0" applyAlignment="0" applyProtection="0"/>
    <xf numFmtId="0" fontId="98" fillId="44" borderId="0" applyNumberFormat="0" applyBorder="0" applyAlignment="0" applyProtection="0"/>
    <xf numFmtId="0" fontId="98" fillId="41" borderId="0" applyNumberFormat="0" applyBorder="0" applyAlignment="0" applyProtection="0"/>
    <xf numFmtId="0" fontId="98" fillId="43" borderId="0" applyNumberFormat="0" applyBorder="0" applyAlignment="0" applyProtection="0"/>
    <xf numFmtId="0" fontId="133" fillId="0" borderId="23" applyNumberFormat="0" applyFill="0" applyAlignment="0" applyProtection="0"/>
    <xf numFmtId="0" fontId="109" fillId="0" borderId="0" applyNumberFormat="0" applyFill="0" applyBorder="0" applyAlignment="0" applyProtection="0"/>
    <xf numFmtId="0" fontId="111" fillId="39" borderId="0" applyNumberFormat="0" applyBorder="0" applyAlignment="0" applyProtection="0"/>
    <xf numFmtId="0" fontId="100" fillId="50" borderId="0" applyNumberFormat="0" applyBorder="0" applyAlignment="0" applyProtection="0"/>
    <xf numFmtId="0" fontId="10" fillId="58" borderId="21" applyNumberFormat="0" applyFont="0" applyAlignment="0" applyProtection="0"/>
    <xf numFmtId="0" fontId="125" fillId="57" borderId="0" applyNumberFormat="0" applyBorder="0" applyAlignment="0" applyProtection="0"/>
    <xf numFmtId="0" fontId="125" fillId="57" borderId="0" applyNumberFormat="0" applyBorder="0" applyAlignment="0" applyProtection="0"/>
    <xf numFmtId="0" fontId="117" fillId="0" borderId="18" applyNumberFormat="0" applyFill="0" applyAlignment="0" applyProtection="0"/>
    <xf numFmtId="0" fontId="98" fillId="46" borderId="0" applyNumberFormat="0" applyBorder="0" applyAlignment="0" applyProtection="0"/>
    <xf numFmtId="0" fontId="98" fillId="46" borderId="0" applyNumberFormat="0" applyBorder="0" applyAlignment="0" applyProtection="0"/>
    <xf numFmtId="0" fontId="132" fillId="0" borderId="23" applyNumberFormat="0" applyFill="0" applyAlignment="0" applyProtection="0"/>
    <xf numFmtId="0" fontId="97" fillId="0" borderId="0"/>
    <xf numFmtId="0" fontId="119" fillId="0" borderId="19" applyNumberFormat="0" applyFill="0" applyAlignment="0" applyProtection="0"/>
    <xf numFmtId="0" fontId="109" fillId="0" borderId="0" applyNumberFormat="0" applyFill="0" applyBorder="0" applyAlignment="0" applyProtection="0"/>
    <xf numFmtId="0" fontId="102" fillId="38" borderId="0" applyNumberFormat="0" applyBorder="0" applyAlignment="0" applyProtection="0"/>
    <xf numFmtId="0" fontId="100" fillId="51" borderId="0" applyNumberFormat="0" applyBorder="0" applyAlignment="0" applyProtection="0"/>
    <xf numFmtId="0" fontId="119" fillId="0" borderId="0" applyNumberFormat="0" applyFill="0" applyBorder="0" applyAlignment="0" applyProtection="0"/>
    <xf numFmtId="0" fontId="121" fillId="42" borderId="15" applyNumberFormat="0" applyAlignment="0" applyProtection="0"/>
    <xf numFmtId="0" fontId="100" fillId="48" borderId="0" applyNumberFormat="0" applyBorder="0" applyAlignment="0" applyProtection="0"/>
    <xf numFmtId="0" fontId="111" fillId="39" borderId="0" applyNumberFormat="0" applyBorder="0" applyAlignment="0" applyProtection="0"/>
    <xf numFmtId="0" fontId="98" fillId="42" borderId="0" applyNumberFormat="0" applyBorder="0" applyAlignment="0" applyProtection="0"/>
    <xf numFmtId="0" fontId="104" fillId="55" borderId="15" applyNumberFormat="0" applyAlignment="0" applyProtection="0"/>
    <xf numFmtId="0" fontId="100" fillId="48" borderId="0" applyNumberFormat="0" applyBorder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21" fillId="42" borderId="15" applyNumberFormat="0" applyAlignment="0" applyProtection="0"/>
    <xf numFmtId="0" fontId="98" fillId="43" borderId="0" applyNumberFormat="0" applyBorder="0" applyAlignment="0" applyProtection="0"/>
    <xf numFmtId="0" fontId="100" fillId="49" borderId="0" applyNumberFormat="0" applyBorder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98" fillId="41" borderId="0" applyNumberFormat="0" applyBorder="0" applyAlignment="0" applyProtection="0"/>
    <xf numFmtId="0" fontId="97" fillId="0" borderId="0"/>
    <xf numFmtId="0" fontId="11" fillId="0" borderId="0"/>
    <xf numFmtId="0" fontId="98" fillId="44" borderId="0" applyNumberFormat="0" applyBorder="0" applyAlignment="0" applyProtection="0"/>
    <xf numFmtId="0" fontId="100" fillId="45" borderId="0" applyNumberFormat="0" applyBorder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01" fillId="53" borderId="0" applyNumberFormat="0" applyBorder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4" fillId="0" borderId="0" applyNumberFormat="0" applyFill="0" applyBorder="0" applyAlignment="0" applyProtection="0"/>
    <xf numFmtId="0" fontId="134" fillId="0" borderId="0" applyNumberFormat="0" applyFill="0" applyBorder="0" applyAlignment="0" applyProtection="0"/>
    <xf numFmtId="0" fontId="134" fillId="0" borderId="0" applyNumberFormat="0" applyFill="0" applyBorder="0" applyAlignment="0" applyProtection="0"/>
    <xf numFmtId="0" fontId="134" fillId="0" borderId="0" applyNumberFormat="0" applyFill="0" applyBorder="0" applyAlignment="0" applyProtection="0"/>
    <xf numFmtId="0" fontId="134" fillId="0" borderId="0" applyNumberFormat="0" applyFill="0" applyBorder="0" applyAlignment="0" applyProtection="0"/>
    <xf numFmtId="0" fontId="5" fillId="0" borderId="0"/>
    <xf numFmtId="0" fontId="112" fillId="39" borderId="0" applyNumberFormat="0" applyBorder="0" applyAlignment="0" applyProtection="0"/>
    <xf numFmtId="0" fontId="100" fillId="45" borderId="0" applyNumberFormat="0" applyBorder="0" applyAlignment="0" applyProtection="0"/>
    <xf numFmtId="0" fontId="5" fillId="8" borderId="9" applyNumberFormat="0" applyFont="0" applyAlignment="0" applyProtection="0"/>
    <xf numFmtId="0" fontId="103" fillId="38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3" fontId="11" fillId="0" borderId="0" applyFont="0" applyFill="0" applyBorder="0" applyAlignment="0" applyProtection="0"/>
    <xf numFmtId="0" fontId="127" fillId="55" borderId="22" applyNumberFormat="0" applyAlignment="0" applyProtection="0"/>
    <xf numFmtId="0" fontId="98" fillId="44" borderId="0" applyNumberFormat="0" applyBorder="0" applyAlignment="0" applyProtection="0"/>
    <xf numFmtId="0" fontId="5" fillId="8" borderId="9" applyNumberFormat="0" applyFont="0" applyAlignment="0" applyProtection="0"/>
    <xf numFmtId="0" fontId="101" fillId="48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100" fillId="49" borderId="0" applyNumberFormat="0" applyBorder="0" applyAlignment="0" applyProtection="0"/>
    <xf numFmtId="0" fontId="100" fillId="48" borderId="0" applyNumberFormat="0" applyBorder="0" applyAlignment="0" applyProtection="0"/>
    <xf numFmtId="0" fontId="100" fillId="53" borderId="0" applyNumberFormat="0" applyBorder="0" applyAlignment="0" applyProtection="0"/>
    <xf numFmtId="0" fontId="100" fillId="52" borderId="0" applyNumberFormat="0" applyBorder="0" applyAlignment="0" applyProtection="0"/>
    <xf numFmtId="0" fontId="100" fillId="54" borderId="0" applyNumberFormat="0" applyBorder="0" applyAlignment="0" applyProtection="0"/>
    <xf numFmtId="0" fontId="100" fillId="45" borderId="0" applyNumberFormat="0" applyBorder="0" applyAlignment="0" applyProtection="0"/>
    <xf numFmtId="0" fontId="100" fillId="51" borderId="0" applyNumberFormat="0" applyBorder="0" applyAlignment="0" applyProtection="0"/>
    <xf numFmtId="0" fontId="98" fillId="39" borderId="0" applyNumberFormat="0" applyBorder="0" applyAlignment="0" applyProtection="0"/>
    <xf numFmtId="0" fontId="109" fillId="0" borderId="0" applyNumberFormat="0" applyFill="0" applyBorder="0" applyAlignment="0" applyProtection="0"/>
    <xf numFmtId="0" fontId="100" fillId="48" borderId="0" applyNumberFormat="0" applyBorder="0" applyAlignment="0" applyProtection="0"/>
    <xf numFmtId="0" fontId="106" fillId="56" borderId="16" applyNumberFormat="0" applyAlignment="0" applyProtection="0"/>
    <xf numFmtId="0" fontId="97" fillId="0" borderId="0"/>
    <xf numFmtId="0" fontId="102" fillId="38" borderId="0" applyNumberFormat="0" applyBorder="0" applyAlignment="0" applyProtection="0"/>
    <xf numFmtId="0" fontId="125" fillId="57" borderId="0" applyNumberFormat="0" applyBorder="0" applyAlignment="0" applyProtection="0"/>
    <xf numFmtId="0" fontId="98" fillId="40" borderId="0" applyNumberFormat="0" applyBorder="0" applyAlignment="0" applyProtection="0"/>
    <xf numFmtId="0" fontId="98" fillId="40" borderId="0" applyNumberFormat="0" applyBorder="0" applyAlignment="0" applyProtection="0"/>
    <xf numFmtId="0" fontId="123" fillId="0" borderId="20" applyNumberFormat="0" applyFill="0" applyAlignment="0" applyProtection="0"/>
    <xf numFmtId="0" fontId="98" fillId="45" borderId="0" applyNumberFormat="0" applyBorder="0" applyAlignment="0" applyProtection="0"/>
    <xf numFmtId="0" fontId="98" fillId="39" borderId="0" applyNumberFormat="0" applyBorder="0" applyAlignment="0" applyProtection="0"/>
    <xf numFmtId="0" fontId="52" fillId="0" borderId="0" applyNumberFormat="0" applyFill="0" applyBorder="0" applyAlignment="0" applyProtection="0"/>
    <xf numFmtId="0" fontId="98" fillId="44" borderId="0" applyNumberFormat="0" applyBorder="0" applyAlignment="0" applyProtection="0"/>
    <xf numFmtId="0" fontId="98" fillId="38" borderId="0" applyNumberFormat="0" applyBorder="0" applyAlignment="0" applyProtection="0"/>
    <xf numFmtId="0" fontId="119" fillId="0" borderId="0" applyNumberFormat="0" applyFill="0" applyBorder="0" applyAlignment="0" applyProtection="0"/>
    <xf numFmtId="0" fontId="98" fillId="43" borderId="0" applyNumberFormat="0" applyBorder="0" applyAlignment="0" applyProtection="0"/>
    <xf numFmtId="0" fontId="98" fillId="37" borderId="0" applyNumberFormat="0" applyBorder="0" applyAlignment="0" applyProtection="0"/>
    <xf numFmtId="0" fontId="119" fillId="0" borderId="19" applyNumberFormat="0" applyFill="0" applyAlignment="0" applyProtection="0"/>
    <xf numFmtId="0" fontId="98" fillId="42" borderId="0" applyNumberFormat="0" applyBorder="0" applyAlignment="0" applyProtection="0"/>
    <xf numFmtId="0" fontId="11" fillId="0" borderId="0"/>
    <xf numFmtId="0" fontId="117" fillId="0" borderId="18" applyNumberFormat="0" applyFill="0" applyAlignment="0" applyProtection="0"/>
    <xf numFmtId="0" fontId="98" fillId="41" borderId="0" applyNumberFormat="0" applyBorder="0" applyAlignment="0" applyProtection="0"/>
    <xf numFmtId="0" fontId="134" fillId="0" borderId="0" applyNumberFormat="0" applyFill="0" applyBorder="0" applyAlignment="0" applyProtection="0"/>
    <xf numFmtId="0" fontId="5" fillId="0" borderId="0"/>
    <xf numFmtId="0" fontId="5" fillId="0" borderId="0"/>
    <xf numFmtId="0" fontId="5" fillId="8" borderId="9" applyNumberFormat="0" applyFont="0" applyAlignment="0" applyProtection="0"/>
    <xf numFmtId="0" fontId="5" fillId="0" borderId="0"/>
    <xf numFmtId="0" fontId="5" fillId="8" borderId="9" applyNumberFormat="0" applyFont="0" applyAlignment="0" applyProtection="0"/>
    <xf numFmtId="0" fontId="5" fillId="0" borderId="0"/>
    <xf numFmtId="0" fontId="98" fillId="40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115" fillId="0" borderId="17" applyNumberFormat="0" applyFill="0" applyAlignment="0" applyProtection="0"/>
    <xf numFmtId="0" fontId="98" fillId="43" borderId="0" applyNumberFormat="0" applyBorder="0" applyAlignment="0" applyProtection="0"/>
    <xf numFmtId="0" fontId="100" fillId="47" borderId="0" applyNumberFormat="0" applyBorder="0" applyAlignment="0" applyProtection="0"/>
    <xf numFmtId="0" fontId="5" fillId="18" borderId="0" applyNumberFormat="0" applyBorder="0" applyAlignment="0" applyProtection="0"/>
    <xf numFmtId="0" fontId="98" fillId="43" borderId="0" applyNumberFormat="0" applyBorder="0" applyAlignment="0" applyProtection="0"/>
    <xf numFmtId="0" fontId="125" fillId="57" borderId="0" applyNumberFormat="0" applyBorder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98" fillId="39" borderId="0" applyNumberFormat="0" applyBorder="0" applyAlignment="0" applyProtection="0"/>
    <xf numFmtId="0" fontId="100" fillId="49" borderId="0" applyNumberFormat="0" applyBorder="0" applyAlignment="0" applyProtection="0"/>
    <xf numFmtId="0" fontId="100" fillId="44" borderId="0" applyNumberFormat="0" applyBorder="0" applyAlignment="0" applyProtection="0"/>
    <xf numFmtId="0" fontId="100" fillId="50" borderId="0" applyNumberFormat="0" applyBorder="0" applyAlignment="0" applyProtection="0"/>
    <xf numFmtId="0" fontId="100" fillId="44" borderId="0" applyNumberFormat="0" applyBorder="0" applyAlignment="0" applyProtection="0"/>
    <xf numFmtId="0" fontId="98" fillId="39" borderId="0" applyNumberFormat="0" applyBorder="0" applyAlignment="0" applyProtection="0"/>
    <xf numFmtId="0" fontId="100" fillId="44" borderId="0" applyNumberFormat="0" applyBorder="0" applyAlignment="0" applyProtection="0"/>
    <xf numFmtId="0" fontId="104" fillId="55" borderId="15" applyNumberForma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5" fillId="27" borderId="0" applyNumberFormat="0" applyBorder="0" applyAlignment="0" applyProtection="0"/>
    <xf numFmtId="0" fontId="10" fillId="58" borderId="21" applyNumberFormat="0" applyFont="0" applyAlignment="0" applyProtection="0"/>
    <xf numFmtId="0" fontId="5" fillId="0" borderId="0"/>
    <xf numFmtId="0" fontId="5" fillId="0" borderId="0"/>
    <xf numFmtId="0" fontId="5" fillId="11" borderId="0" applyNumberFormat="0" applyBorder="0" applyAlignment="0" applyProtection="0"/>
    <xf numFmtId="0" fontId="5" fillId="0" borderId="0"/>
    <xf numFmtId="0" fontId="5" fillId="31" borderId="0" applyNumberFormat="0" applyBorder="0" applyAlignment="0" applyProtection="0"/>
    <xf numFmtId="0" fontId="5" fillId="0" borderId="0"/>
    <xf numFmtId="0" fontId="5" fillId="26" borderId="0" applyNumberFormat="0" applyBorder="0" applyAlignment="0" applyProtection="0"/>
    <xf numFmtId="0" fontId="5" fillId="22" borderId="0" applyNumberFormat="0" applyBorder="0" applyAlignment="0" applyProtection="0"/>
    <xf numFmtId="0" fontId="5" fillId="19" borderId="0" applyNumberFormat="0" applyBorder="0" applyAlignment="0" applyProtection="0"/>
    <xf numFmtId="0" fontId="5" fillId="15" borderId="0" applyNumberFormat="0" applyBorder="0" applyAlignment="0" applyProtection="0"/>
    <xf numFmtId="0" fontId="5" fillId="14" borderId="0" applyNumberFormat="0" applyBorder="0" applyAlignment="0" applyProtection="0"/>
    <xf numFmtId="0" fontId="5" fillId="0" borderId="0"/>
    <xf numFmtId="0" fontId="5" fillId="0" borderId="0"/>
    <xf numFmtId="0" fontId="5" fillId="8" borderId="9" applyNumberFormat="0" applyFont="0" applyAlignment="0" applyProtection="0"/>
    <xf numFmtId="0" fontId="5" fillId="0" borderId="0"/>
    <xf numFmtId="0" fontId="119" fillId="0" borderId="0" applyNumberFormat="0" applyFill="0" applyBorder="0" applyAlignment="0" applyProtection="0"/>
    <xf numFmtId="0" fontId="100" fillId="52" borderId="0" applyNumberFormat="0" applyBorder="0" applyAlignment="0" applyProtection="0"/>
    <xf numFmtId="0" fontId="100" fillId="49" borderId="0" applyNumberFormat="0" applyBorder="0" applyAlignment="0" applyProtection="0"/>
    <xf numFmtId="0" fontId="100" fillId="51" borderId="0" applyNumberFormat="0" applyBorder="0" applyAlignment="0" applyProtection="0"/>
    <xf numFmtId="0" fontId="5" fillId="30" borderId="0" applyNumberFormat="0" applyBorder="0" applyAlignment="0" applyProtection="0"/>
    <xf numFmtId="0" fontId="5" fillId="10" borderId="0" applyNumberFormat="0" applyBorder="0" applyAlignment="0" applyProtection="0"/>
    <xf numFmtId="0" fontId="5" fillId="0" borderId="0"/>
    <xf numFmtId="0" fontId="5" fillId="8" borderId="9" applyNumberFormat="0" applyFont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0" fontId="5" fillId="23" borderId="0" applyNumberFormat="0" applyBorder="0" applyAlignment="0" applyProtection="0"/>
    <xf numFmtId="0" fontId="5" fillId="8" borderId="9" applyNumberFormat="0" applyFont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123" fillId="0" borderId="20" applyNumberFormat="0" applyFill="0" applyAlignment="0" applyProtection="0"/>
    <xf numFmtId="0" fontId="121" fillId="42" borderId="15" applyNumberFormat="0" applyAlignment="0" applyProtection="0"/>
    <xf numFmtId="0" fontId="104" fillId="55" borderId="15" applyNumberFormat="0" applyAlignment="0" applyProtection="0"/>
    <xf numFmtId="0" fontId="5" fillId="0" borderId="0"/>
    <xf numFmtId="0" fontId="5" fillId="0" borderId="0"/>
    <xf numFmtId="0" fontId="5" fillId="8" borderId="9" applyNumberFormat="0" applyFont="0" applyAlignment="0" applyProtection="0"/>
    <xf numFmtId="0" fontId="5" fillId="0" borderId="0"/>
    <xf numFmtId="0" fontId="5" fillId="8" borderId="9" applyNumberFormat="0" applyFont="0" applyAlignment="0" applyProtection="0"/>
    <xf numFmtId="0" fontId="10" fillId="58" borderId="21" applyNumberFormat="0" applyFont="0" applyAlignment="0" applyProtection="0"/>
    <xf numFmtId="0" fontId="127" fillId="55" borderId="22" applyNumberFormat="0" applyAlignment="0" applyProtection="0"/>
    <xf numFmtId="0" fontId="132" fillId="0" borderId="23" applyNumberFormat="0" applyFill="0" applyAlignment="0" applyProtection="0"/>
    <xf numFmtId="0" fontId="104" fillId="55" borderId="15" applyNumberFormat="0" applyAlignment="0" applyProtection="0"/>
    <xf numFmtId="0" fontId="121" fillId="42" borderId="15" applyNumberFormat="0" applyAlignment="0" applyProtection="0"/>
    <xf numFmtId="0" fontId="10" fillId="58" borderId="21" applyNumberFormat="0" applyFont="0" applyAlignment="0" applyProtection="0"/>
    <xf numFmtId="0" fontId="127" fillId="55" borderId="22" applyNumberFormat="0" applyAlignment="0" applyProtection="0"/>
    <xf numFmtId="0" fontId="132" fillId="0" borderId="23" applyNumberFormat="0" applyFill="0" applyAlignment="0" applyProtection="0"/>
    <xf numFmtId="0" fontId="104" fillId="55" borderId="15" applyNumberFormat="0" applyAlignment="0" applyProtection="0"/>
    <xf numFmtId="0" fontId="121" fillId="42" borderId="15" applyNumberFormat="0" applyAlignment="0" applyProtection="0"/>
    <xf numFmtId="0" fontId="10" fillId="58" borderId="21" applyNumberFormat="0" applyFont="0" applyAlignment="0" applyProtection="0"/>
    <xf numFmtId="0" fontId="127" fillId="55" borderId="22" applyNumberFormat="0" applyAlignment="0" applyProtection="0"/>
    <xf numFmtId="0" fontId="132" fillId="0" borderId="23" applyNumberFormat="0" applyFill="0" applyAlignment="0" applyProtection="0"/>
    <xf numFmtId="0" fontId="104" fillId="55" borderId="15" applyNumberFormat="0" applyAlignment="0" applyProtection="0"/>
    <xf numFmtId="0" fontId="121" fillId="42" borderId="15" applyNumberFormat="0" applyAlignment="0" applyProtection="0"/>
    <xf numFmtId="0" fontId="10" fillId="58" borderId="21" applyNumberFormat="0" applyFont="0" applyAlignment="0" applyProtection="0"/>
    <xf numFmtId="0" fontId="127" fillId="55" borderId="22" applyNumberFormat="0" applyAlignment="0" applyProtection="0"/>
    <xf numFmtId="0" fontId="132" fillId="0" borderId="23" applyNumberFormat="0" applyFill="0" applyAlignment="0" applyProtection="0"/>
    <xf numFmtId="0" fontId="104" fillId="55" borderId="15" applyNumberFormat="0" applyAlignment="0" applyProtection="0"/>
    <xf numFmtId="0" fontId="121" fillId="42" borderId="15" applyNumberFormat="0" applyAlignment="0" applyProtection="0"/>
    <xf numFmtId="0" fontId="10" fillId="58" borderId="21" applyNumberFormat="0" applyFont="0" applyAlignment="0" applyProtection="0"/>
    <xf numFmtId="0" fontId="127" fillId="55" borderId="22" applyNumberFormat="0" applyAlignment="0" applyProtection="0"/>
    <xf numFmtId="0" fontId="132" fillId="0" borderId="23" applyNumberFormat="0" applyFill="0" applyAlignment="0" applyProtection="0"/>
    <xf numFmtId="0" fontId="104" fillId="55" borderId="15" applyNumberFormat="0" applyAlignment="0" applyProtection="0"/>
    <xf numFmtId="0" fontId="121" fillId="42" borderId="15" applyNumberFormat="0" applyAlignment="0" applyProtection="0"/>
    <xf numFmtId="0" fontId="10" fillId="58" borderId="21" applyNumberFormat="0" applyFont="0" applyAlignment="0" applyProtection="0"/>
    <xf numFmtId="0" fontId="127" fillId="55" borderId="22" applyNumberFormat="0" applyAlignment="0" applyProtection="0"/>
    <xf numFmtId="0" fontId="132" fillId="0" borderId="23" applyNumberFormat="0" applyFill="0" applyAlignment="0" applyProtection="0"/>
    <xf numFmtId="0" fontId="104" fillId="55" borderId="15" applyNumberFormat="0" applyAlignment="0" applyProtection="0"/>
    <xf numFmtId="0" fontId="121" fillId="42" borderId="15" applyNumberFormat="0" applyAlignment="0" applyProtection="0"/>
    <xf numFmtId="0" fontId="10" fillId="58" borderId="21" applyNumberFormat="0" applyFont="0" applyAlignment="0" applyProtection="0"/>
    <xf numFmtId="0" fontId="127" fillId="55" borderId="22" applyNumberFormat="0" applyAlignment="0" applyProtection="0"/>
    <xf numFmtId="0" fontId="132" fillId="0" borderId="23" applyNumberFormat="0" applyFill="0" applyAlignment="0" applyProtection="0"/>
    <xf numFmtId="0" fontId="104" fillId="55" borderId="15" applyNumberFormat="0" applyAlignment="0" applyProtection="0"/>
    <xf numFmtId="0" fontId="121" fillId="42" borderId="15" applyNumberFormat="0" applyAlignment="0" applyProtection="0"/>
    <xf numFmtId="0" fontId="10" fillId="58" borderId="21" applyNumberFormat="0" applyFont="0" applyAlignment="0" applyProtection="0"/>
    <xf numFmtId="0" fontId="127" fillId="55" borderId="22" applyNumberFormat="0" applyAlignment="0" applyProtection="0"/>
    <xf numFmtId="0" fontId="132" fillId="0" borderId="23" applyNumberFormat="0" applyFill="0" applyAlignment="0" applyProtection="0"/>
    <xf numFmtId="0" fontId="104" fillId="55" borderId="15" applyNumberFormat="0" applyAlignment="0" applyProtection="0"/>
    <xf numFmtId="0" fontId="121" fillId="42" borderId="15" applyNumberFormat="0" applyAlignment="0" applyProtection="0"/>
    <xf numFmtId="0" fontId="10" fillId="58" borderId="21" applyNumberFormat="0" applyFont="0" applyAlignment="0" applyProtection="0"/>
    <xf numFmtId="0" fontId="127" fillId="55" borderId="22" applyNumberFormat="0" applyAlignment="0" applyProtection="0"/>
    <xf numFmtId="0" fontId="132" fillId="0" borderId="23" applyNumberFormat="0" applyFill="0" applyAlignment="0" applyProtection="0"/>
    <xf numFmtId="0" fontId="99" fillId="58" borderId="21" applyNumberFormat="0" applyFont="0" applyAlignment="0" applyProtection="0"/>
    <xf numFmtId="0" fontId="119" fillId="0" borderId="19" applyNumberFormat="0" applyFill="0" applyAlignment="0" applyProtection="0"/>
    <xf numFmtId="0" fontId="106" fillId="56" borderId="16" applyNumberFormat="0" applyAlignment="0" applyProtection="0"/>
    <xf numFmtId="0" fontId="100" fillId="52" borderId="0" applyNumberFormat="0" applyBorder="0" applyAlignment="0" applyProtection="0"/>
    <xf numFmtId="0" fontId="100" fillId="47" borderId="0" applyNumberFormat="0" applyBorder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1" fillId="58" borderId="21" applyNumberFormat="0" applyFont="0" applyAlignment="0" applyProtection="0"/>
    <xf numFmtId="0" fontId="128" fillId="55" borderId="22" applyNumberFormat="0" applyAlignment="0" applyProtection="0"/>
    <xf numFmtId="0" fontId="133" fillId="0" borderId="23" applyNumberFormat="0" applyFill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1" fillId="58" borderId="21" applyNumberFormat="0" applyFont="0" applyAlignment="0" applyProtection="0"/>
    <xf numFmtId="0" fontId="128" fillId="55" borderId="22" applyNumberFormat="0" applyAlignment="0" applyProtection="0"/>
    <xf numFmtId="0" fontId="133" fillId="0" borderId="23" applyNumberFormat="0" applyFill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1" fillId="58" borderId="21" applyNumberFormat="0" applyFont="0" applyAlignment="0" applyProtection="0"/>
    <xf numFmtId="0" fontId="128" fillId="55" borderId="22" applyNumberFormat="0" applyAlignment="0" applyProtection="0"/>
    <xf numFmtId="0" fontId="133" fillId="0" borderId="23" applyNumberFormat="0" applyFill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1" fillId="58" borderId="21" applyNumberFormat="0" applyFont="0" applyAlignment="0" applyProtection="0"/>
    <xf numFmtId="0" fontId="128" fillId="55" borderId="22" applyNumberFormat="0" applyAlignment="0" applyProtection="0"/>
    <xf numFmtId="0" fontId="133" fillId="0" borderId="23" applyNumberFormat="0" applyFill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1" fillId="58" borderId="21" applyNumberFormat="0" applyFont="0" applyAlignment="0" applyProtection="0"/>
    <xf numFmtId="0" fontId="128" fillId="55" borderId="22" applyNumberFormat="0" applyAlignment="0" applyProtection="0"/>
    <xf numFmtId="0" fontId="133" fillId="0" borderId="23" applyNumberFormat="0" applyFill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1" fillId="58" borderId="21" applyNumberFormat="0" applyFont="0" applyAlignment="0" applyProtection="0"/>
    <xf numFmtId="0" fontId="128" fillId="55" borderId="22" applyNumberFormat="0" applyAlignment="0" applyProtection="0"/>
    <xf numFmtId="0" fontId="133" fillId="0" borderId="23" applyNumberFormat="0" applyFill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1" fillId="58" borderId="21" applyNumberFormat="0" applyFont="0" applyAlignment="0" applyProtection="0"/>
    <xf numFmtId="0" fontId="128" fillId="55" borderId="22" applyNumberFormat="0" applyAlignment="0" applyProtection="0"/>
    <xf numFmtId="0" fontId="133" fillId="0" borderId="23" applyNumberFormat="0" applyFill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1" fillId="58" borderId="21" applyNumberFormat="0" applyFont="0" applyAlignment="0" applyProtection="0"/>
    <xf numFmtId="0" fontId="128" fillId="55" borderId="22" applyNumberFormat="0" applyAlignment="0" applyProtection="0"/>
    <xf numFmtId="0" fontId="133" fillId="0" borderId="23" applyNumberFormat="0" applyFill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1" fillId="58" borderId="21" applyNumberFormat="0" applyFont="0" applyAlignment="0" applyProtection="0"/>
    <xf numFmtId="0" fontId="128" fillId="55" borderId="22" applyNumberFormat="0" applyAlignment="0" applyProtection="0"/>
    <xf numFmtId="0" fontId="133" fillId="0" borderId="23" applyNumberFormat="0" applyFill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0" fontId="5" fillId="8" borderId="9" applyNumberFormat="0" applyFont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98" fillId="46" borderId="0" applyNumberFormat="0" applyBorder="0" applyAlignment="0" applyProtection="0"/>
    <xf numFmtId="0" fontId="5" fillId="0" borderId="0"/>
    <xf numFmtId="0" fontId="5" fillId="0" borderId="0"/>
    <xf numFmtId="0" fontId="5" fillId="8" borderId="9" applyNumberFormat="0" applyFont="0" applyAlignment="0" applyProtection="0"/>
    <xf numFmtId="0" fontId="5" fillId="0" borderId="0"/>
    <xf numFmtId="0" fontId="5" fillId="8" borderId="9" applyNumberFormat="0" applyFont="0" applyAlignment="0" applyProtection="0"/>
    <xf numFmtId="0" fontId="98" fillId="43" borderId="0" applyNumberFormat="0" applyBorder="0" applyAlignment="0" applyProtection="0"/>
    <xf numFmtId="0" fontId="98" fillId="46" borderId="0" applyNumberFormat="0" applyBorder="0" applyAlignment="0" applyProtection="0"/>
    <xf numFmtId="0" fontId="100" fillId="47" borderId="0" applyNumberFormat="0" applyBorder="0" applyAlignment="0" applyProtection="0"/>
    <xf numFmtId="0" fontId="100" fillId="44" borderId="0" applyNumberFormat="0" applyBorder="0" applyAlignment="0" applyProtection="0"/>
    <xf numFmtId="0" fontId="100" fillId="45" borderId="0" applyNumberFormat="0" applyBorder="0" applyAlignment="0" applyProtection="0"/>
    <xf numFmtId="0" fontId="100" fillId="48" borderId="0" applyNumberFormat="0" applyBorder="0" applyAlignment="0" applyProtection="0"/>
    <xf numFmtId="0" fontId="100" fillId="49" borderId="0" applyNumberFormat="0" applyBorder="0" applyAlignment="0" applyProtection="0"/>
    <xf numFmtId="0" fontId="100" fillId="50" borderId="0" applyNumberFormat="0" applyBorder="0" applyAlignment="0" applyProtection="0"/>
    <xf numFmtId="0" fontId="100" fillId="51" borderId="0" applyNumberFormat="0" applyBorder="0" applyAlignment="0" applyProtection="0"/>
    <xf numFmtId="0" fontId="100" fillId="52" borderId="0" applyNumberFormat="0" applyBorder="0" applyAlignment="0" applyProtection="0"/>
    <xf numFmtId="0" fontId="100" fillId="53" borderId="0" applyNumberFormat="0" applyBorder="0" applyAlignment="0" applyProtection="0"/>
    <xf numFmtId="0" fontId="100" fillId="48" borderId="0" applyNumberFormat="0" applyBorder="0" applyAlignment="0" applyProtection="0"/>
    <xf numFmtId="0" fontId="100" fillId="49" borderId="0" applyNumberFormat="0" applyBorder="0" applyAlignment="0" applyProtection="0"/>
    <xf numFmtId="0" fontId="100" fillId="54" borderId="0" applyNumberFormat="0" applyBorder="0" applyAlignment="0" applyProtection="0"/>
    <xf numFmtId="0" fontId="102" fillId="38" borderId="0" applyNumberFormat="0" applyBorder="0" applyAlignment="0" applyProtection="0"/>
    <xf numFmtId="0" fontId="106" fillId="56" borderId="16" applyNumberFormat="0" applyAlignment="0" applyProtection="0"/>
    <xf numFmtId="0" fontId="98" fillId="44" borderId="0" applyNumberFormat="0" applyBorder="0" applyAlignment="0" applyProtection="0"/>
    <xf numFmtId="0" fontId="109" fillId="0" borderId="0" applyNumberFormat="0" applyFill="0" applyBorder="0" applyAlignment="0" applyProtection="0"/>
    <xf numFmtId="0" fontId="111" fillId="39" borderId="0" applyNumberFormat="0" applyBorder="0" applyAlignment="0" applyProtection="0"/>
    <xf numFmtId="0" fontId="115" fillId="0" borderId="17" applyNumberFormat="0" applyFill="0" applyAlignment="0" applyProtection="0"/>
    <xf numFmtId="0" fontId="117" fillId="0" borderId="18" applyNumberFormat="0" applyFill="0" applyAlignment="0" applyProtection="0"/>
    <xf numFmtId="0" fontId="119" fillId="0" borderId="19" applyNumberFormat="0" applyFill="0" applyAlignment="0" applyProtection="0"/>
    <xf numFmtId="0" fontId="119" fillId="0" borderId="0" applyNumberFormat="0" applyFill="0" applyBorder="0" applyAlignment="0" applyProtection="0"/>
    <xf numFmtId="0" fontId="123" fillId="0" borderId="20" applyNumberFormat="0" applyFill="0" applyAlignment="0" applyProtection="0"/>
    <xf numFmtId="0" fontId="125" fillId="57" borderId="0" applyNumberFormat="0" applyBorder="0" applyAlignment="0" applyProtection="0"/>
    <xf numFmtId="0" fontId="98" fillId="41" borderId="0" applyNumberFormat="0" applyBorder="0" applyAlignment="0" applyProtection="0"/>
    <xf numFmtId="0" fontId="134" fillId="0" borderId="0" applyNumberFormat="0" applyFill="0" applyBorder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0" fillId="49" borderId="0" applyNumberFormat="0" applyBorder="0" applyAlignment="0" applyProtection="0"/>
    <xf numFmtId="0" fontId="106" fillId="56" borderId="16" applyNumberFormat="0" applyAlignment="0" applyProtection="0"/>
    <xf numFmtId="0" fontId="109" fillId="0" borderId="0" applyNumberFormat="0" applyFill="0" applyBorder="0" applyAlignment="0" applyProtection="0"/>
    <xf numFmtId="0" fontId="122" fillId="42" borderId="15" applyNumberFormat="0" applyAlignment="0" applyProtection="0"/>
    <xf numFmtId="0" fontId="128" fillId="55" borderId="22" applyNumberFormat="0" applyAlignment="0" applyProtection="0"/>
    <xf numFmtId="0" fontId="124" fillId="0" borderId="20" applyNumberFormat="0" applyFill="0" applyAlignment="0" applyProtection="0"/>
    <xf numFmtId="0" fontId="117" fillId="0" borderId="18" applyNumberFormat="0" applyFill="0" applyAlignment="0" applyProtection="0"/>
    <xf numFmtId="0" fontId="134" fillId="0" borderId="0" applyNumberFormat="0" applyFill="0" applyBorder="0" applyAlignment="0" applyProtection="0"/>
    <xf numFmtId="0" fontId="98" fillId="41" borderId="0" applyNumberFormat="0" applyBorder="0" applyAlignment="0" applyProtection="0"/>
    <xf numFmtId="0" fontId="11" fillId="0" borderId="0"/>
    <xf numFmtId="0" fontId="98" fillId="44" borderId="0" applyNumberFormat="0" applyBorder="0" applyAlignment="0" applyProtection="0"/>
    <xf numFmtId="0" fontId="124" fillId="0" borderId="20" applyNumberFormat="0" applyFill="0" applyAlignment="0" applyProtection="0"/>
    <xf numFmtId="0" fontId="100" fillId="49" borderId="0" applyNumberFormat="0" applyBorder="0" applyAlignment="0" applyProtection="0"/>
    <xf numFmtId="0" fontId="106" fillId="56" borderId="16" applyNumberFormat="0" applyAlignment="0" applyProtection="0"/>
    <xf numFmtId="0" fontId="109" fillId="0" borderId="0" applyNumberFormat="0" applyFill="0" applyBorder="0" applyAlignment="0" applyProtection="0"/>
    <xf numFmtId="0" fontId="120" fillId="0" borderId="0" applyNumberFormat="0" applyFill="0" applyBorder="0" applyAlignment="0" applyProtection="0"/>
    <xf numFmtId="0" fontId="118" fillId="0" borderId="18" applyNumberFormat="0" applyFill="0" applyAlignment="0" applyProtection="0"/>
    <xf numFmtId="0" fontId="115" fillId="0" borderId="17" applyNumberFormat="0" applyFill="0" applyAlignment="0" applyProtection="0"/>
    <xf numFmtId="0" fontId="134" fillId="0" borderId="0" applyNumberFormat="0" applyFill="0" applyBorder="0" applyAlignment="0" applyProtection="0"/>
    <xf numFmtId="0" fontId="119" fillId="0" borderId="19" applyNumberFormat="0" applyFill="0" applyAlignment="0" applyProtection="0"/>
    <xf numFmtId="0" fontId="98" fillId="41" borderId="0" applyNumberFormat="0" applyBorder="0" applyAlignment="0" applyProtection="0"/>
    <xf numFmtId="0" fontId="98" fillId="44" borderId="0" applyNumberFormat="0" applyBorder="0" applyAlignment="0" applyProtection="0"/>
    <xf numFmtId="0" fontId="103" fillId="38" borderId="0" applyNumberFormat="0" applyBorder="0" applyAlignment="0" applyProtection="0"/>
    <xf numFmtId="0" fontId="133" fillId="0" borderId="23" applyNumberFormat="0" applyFill="0" applyAlignment="0" applyProtection="0"/>
    <xf numFmtId="0" fontId="100" fillId="49" borderId="0" applyNumberFormat="0" applyBorder="0" applyAlignment="0" applyProtection="0"/>
    <xf numFmtId="0" fontId="106" fillId="56" borderId="16" applyNumberFormat="0" applyAlignment="0" applyProtection="0"/>
    <xf numFmtId="0" fontId="109" fillId="0" borderId="0" applyNumberFormat="0" applyFill="0" applyBorder="0" applyAlignment="0" applyProtection="0"/>
    <xf numFmtId="0" fontId="11" fillId="58" borderId="21" applyNumberFormat="0" applyFont="0" applyAlignment="0" applyProtection="0"/>
    <xf numFmtId="0" fontId="112" fillId="39" borderId="0" applyNumberFormat="0" applyBorder="0" applyAlignment="0" applyProtection="0"/>
    <xf numFmtId="0" fontId="111" fillId="39" borderId="0" applyNumberFormat="0" applyBorder="0" applyAlignment="0" applyProtection="0"/>
    <xf numFmtId="0" fontId="134" fillId="0" borderId="0" applyNumberFormat="0" applyFill="0" applyBorder="0" applyAlignment="0" applyProtection="0"/>
    <xf numFmtId="0" fontId="110" fillId="0" borderId="0" applyNumberFormat="0" applyFill="0" applyBorder="0" applyAlignment="0" applyProtection="0"/>
    <xf numFmtId="0" fontId="11" fillId="58" borderId="21" applyNumberFormat="0" applyFon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1" fillId="49" borderId="0" applyNumberFormat="0" applyBorder="0" applyAlignment="0" applyProtection="0"/>
    <xf numFmtId="0" fontId="109" fillId="0" borderId="0" applyNumberFormat="0" applyFill="0" applyBorder="0" applyAlignment="0" applyProtection="0"/>
    <xf numFmtId="0" fontId="98" fillId="42" borderId="0" applyNumberFormat="0" applyBorder="0" applyAlignment="0" applyProtection="0"/>
    <xf numFmtId="0" fontId="101" fillId="54" borderId="0" applyNumberFormat="0" applyBorder="0" applyAlignment="0" applyProtection="0"/>
    <xf numFmtId="0" fontId="128" fillId="55" borderId="22" applyNumberFormat="0" applyAlignment="0" applyProtection="0"/>
    <xf numFmtId="0" fontId="122" fillId="42" borderId="15" applyNumberFormat="0" applyAlignment="0" applyProtection="0"/>
    <xf numFmtId="0" fontId="98" fillId="45" borderId="0" applyNumberFormat="0" applyBorder="0" applyAlignment="0" applyProtection="0"/>
    <xf numFmtId="0" fontId="101" fillId="49" borderId="0" applyNumberFormat="0" applyBorder="0" applyAlignment="0" applyProtection="0"/>
    <xf numFmtId="0" fontId="105" fillId="55" borderId="15" applyNumberFormat="0" applyAlignment="0" applyProtection="0"/>
    <xf numFmtId="0" fontId="98" fillId="39" borderId="0" applyNumberFormat="0" applyBorder="0" applyAlignment="0" applyProtection="0"/>
    <xf numFmtId="0" fontId="100" fillId="48" borderId="0" applyNumberFormat="0" applyBorder="0" applyAlignment="0" applyProtection="0"/>
    <xf numFmtId="0" fontId="10" fillId="58" borderId="21" applyNumberFormat="0" applyFont="0" applyAlignment="0" applyProtection="0"/>
    <xf numFmtId="0" fontId="105" fillId="55" borderId="15" applyNumberFormat="0" applyAlignment="0" applyProtection="0"/>
    <xf numFmtId="0" fontId="128" fillId="55" borderId="22" applyNumberFormat="0" applyAlignment="0" applyProtection="0"/>
    <xf numFmtId="0" fontId="122" fillId="42" borderId="15" applyNumberFormat="0" applyAlignment="0" applyProtection="0"/>
    <xf numFmtId="0" fontId="128" fillId="55" borderId="22" applyNumberFormat="0" applyAlignment="0" applyProtection="0"/>
    <xf numFmtId="0" fontId="11" fillId="58" borderId="21" applyNumberFormat="0" applyFont="0" applyAlignment="0" applyProtection="0"/>
    <xf numFmtId="0" fontId="10" fillId="58" borderId="21" applyNumberFormat="0" applyFont="0" applyAlignment="0" applyProtection="0"/>
    <xf numFmtId="0" fontId="100" fillId="49" borderId="0" applyNumberFormat="0" applyBorder="0" applyAlignment="0" applyProtection="0"/>
    <xf numFmtId="0" fontId="11" fillId="0" borderId="0"/>
    <xf numFmtId="0" fontId="121" fillId="42" borderId="15" applyNumberFormat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05" fillId="55" borderId="15" applyNumberFormat="0" applyAlignment="0" applyProtection="0"/>
    <xf numFmtId="0" fontId="100" fillId="52" borderId="0" applyNumberFormat="0" applyBorder="0" applyAlignment="0" applyProtection="0"/>
    <xf numFmtId="0" fontId="98" fillId="44" borderId="0" applyNumberFormat="0" applyBorder="0" applyAlignment="0" applyProtection="0"/>
    <xf numFmtId="0" fontId="128" fillId="55" borderId="22" applyNumberFormat="0" applyAlignment="0" applyProtection="0"/>
    <xf numFmtId="0" fontId="133" fillId="0" borderId="23" applyNumberFormat="0" applyFill="0" applyAlignment="0" applyProtection="0"/>
    <xf numFmtId="0" fontId="99" fillId="58" borderId="21" applyNumberFormat="0" applyFont="0" applyAlignment="0" applyProtection="0"/>
    <xf numFmtId="0" fontId="122" fillId="42" borderId="15" applyNumberFormat="0" applyAlignment="0" applyProtection="0"/>
    <xf numFmtId="0" fontId="100" fillId="51" borderId="0" applyNumberFormat="0" applyBorder="0" applyAlignment="0" applyProtection="0"/>
    <xf numFmtId="0" fontId="97" fillId="0" borderId="0"/>
    <xf numFmtId="0" fontId="101" fillId="53" borderId="0" applyNumberFormat="0" applyBorder="0" applyAlignment="0" applyProtection="0"/>
    <xf numFmtId="0" fontId="99" fillId="38" borderId="0" applyNumberFormat="0" applyBorder="0" applyAlignment="0" applyProtection="0"/>
    <xf numFmtId="0" fontId="133" fillId="0" borderId="23" applyNumberFormat="0" applyFill="0" applyAlignment="0" applyProtection="0"/>
    <xf numFmtId="0" fontId="11" fillId="0" borderId="0"/>
    <xf numFmtId="0" fontId="105" fillId="55" borderId="15" applyNumberFormat="0" applyAlignment="0" applyProtection="0"/>
    <xf numFmtId="0" fontId="101" fillId="49" borderId="0" applyNumberFormat="0" applyBorder="0" applyAlignment="0" applyProtection="0"/>
    <xf numFmtId="0" fontId="98" fillId="42" borderId="0" applyNumberFormat="0" applyBorder="0" applyAlignment="0" applyProtection="0"/>
    <xf numFmtId="0" fontId="99" fillId="58" borderId="21" applyNumberFormat="0" applyFont="0" applyAlignment="0" applyProtection="0"/>
    <xf numFmtId="0" fontId="101" fillId="45" borderId="0" applyNumberFormat="0" applyBorder="0" applyAlignment="0" applyProtection="0"/>
    <xf numFmtId="0" fontId="124" fillId="0" borderId="20" applyNumberFormat="0" applyFill="0" applyAlignment="0" applyProtection="0"/>
    <xf numFmtId="0" fontId="122" fillId="42" borderId="15" applyNumberFormat="0" applyAlignment="0" applyProtection="0"/>
    <xf numFmtId="0" fontId="100" fillId="53" borderId="0" applyNumberFormat="0" applyBorder="0" applyAlignment="0" applyProtection="0"/>
    <xf numFmtId="0" fontId="11" fillId="58" borderId="21" applyNumberFormat="0" applyFont="0" applyAlignment="0" applyProtection="0"/>
    <xf numFmtId="0" fontId="118" fillId="0" borderId="18" applyNumberFormat="0" applyFill="0" applyAlignment="0" applyProtection="0"/>
    <xf numFmtId="0" fontId="122" fillId="42" borderId="15" applyNumberFormat="0" applyAlignment="0" applyProtection="0"/>
    <xf numFmtId="0" fontId="98" fillId="41" borderId="0" applyNumberFormat="0" applyBorder="0" applyAlignment="0" applyProtection="0"/>
    <xf numFmtId="0" fontId="102" fillId="38" borderId="0" applyNumberFormat="0" applyBorder="0" applyAlignment="0" applyProtection="0"/>
    <xf numFmtId="0" fontId="100" fillId="44" borderId="0" applyNumberFormat="0" applyBorder="0" applyAlignment="0" applyProtection="0"/>
    <xf numFmtId="0" fontId="99" fillId="43" borderId="0" applyNumberFormat="0" applyBorder="0" applyAlignment="0" applyProtection="0"/>
    <xf numFmtId="0" fontId="100" fillId="49" borderId="0" applyNumberFormat="0" applyBorder="0" applyAlignment="0" applyProtection="0"/>
    <xf numFmtId="0" fontId="107" fillId="56" borderId="16" applyNumberFormat="0" applyAlignment="0" applyProtection="0"/>
    <xf numFmtId="0" fontId="100" fillId="49" borderId="0" applyNumberFormat="0" applyBorder="0" applyAlignment="0" applyProtection="0"/>
    <xf numFmtId="0" fontId="102" fillId="38" borderId="0" applyNumberFormat="0" applyBorder="0" applyAlignment="0" applyProtection="0"/>
    <xf numFmtId="0" fontId="97" fillId="0" borderId="0"/>
    <xf numFmtId="0" fontId="110" fillId="0" borderId="0" applyNumberFormat="0" applyFill="0" applyBorder="0" applyAlignment="0" applyProtection="0"/>
    <xf numFmtId="0" fontId="103" fillId="38" borderId="0" applyNumberFormat="0" applyBorder="0" applyAlignment="0" applyProtection="0"/>
    <xf numFmtId="0" fontId="100" fillId="50" borderId="0" applyNumberFormat="0" applyBorder="0" applyAlignment="0" applyProtection="0"/>
    <xf numFmtId="0" fontId="101" fillId="48" borderId="0" applyNumberFormat="0" applyBorder="0" applyAlignment="0" applyProtection="0"/>
    <xf numFmtId="0" fontId="101" fillId="52" borderId="0" applyNumberFormat="0" applyBorder="0" applyAlignment="0" applyProtection="0"/>
    <xf numFmtId="0" fontId="97" fillId="0" borderId="0"/>
    <xf numFmtId="0" fontId="122" fillId="42" borderId="15" applyNumberFormat="0" applyAlignment="0" applyProtection="0"/>
    <xf numFmtId="0" fontId="105" fillId="55" borderId="15" applyNumberFormat="0" applyAlignment="0" applyProtection="0"/>
    <xf numFmtId="0" fontId="98" fillId="37" borderId="0" applyNumberFormat="0" applyBorder="0" applyAlignment="0" applyProtection="0"/>
    <xf numFmtId="0" fontId="126" fillId="57" borderId="0" applyNumberFormat="0" applyBorder="0" applyAlignment="0" applyProtection="0"/>
    <xf numFmtId="0" fontId="101" fillId="51" borderId="0" applyNumberFormat="0" applyBorder="0" applyAlignment="0" applyProtection="0"/>
    <xf numFmtId="0" fontId="119" fillId="0" borderId="19" applyNumberFormat="0" applyFill="0" applyAlignment="0" applyProtection="0"/>
    <xf numFmtId="0" fontId="99" fillId="41" borderId="0" applyNumberFormat="0" applyBorder="0" applyAlignment="0" applyProtection="0"/>
    <xf numFmtId="0" fontId="98" fillId="42" borderId="0" applyNumberFormat="0" applyBorder="0" applyAlignment="0" applyProtection="0"/>
    <xf numFmtId="0" fontId="134" fillId="0" borderId="0" applyNumberFormat="0" applyFill="0" applyBorder="0" applyAlignment="0" applyProtection="0"/>
    <xf numFmtId="0" fontId="128" fillId="55" borderId="22" applyNumberFormat="0" applyAlignment="0" applyProtection="0"/>
    <xf numFmtId="0" fontId="99" fillId="40" borderId="0" applyNumberFormat="0" applyBorder="0" applyAlignment="0" applyProtection="0"/>
    <xf numFmtId="0" fontId="98" fillId="38" borderId="0" applyNumberFormat="0" applyBorder="0" applyAlignment="0" applyProtection="0"/>
    <xf numFmtId="0" fontId="99" fillId="40" borderId="0" applyNumberFormat="0" applyBorder="0" applyAlignment="0" applyProtection="0"/>
    <xf numFmtId="0" fontId="132" fillId="0" borderId="23" applyNumberFormat="0" applyFill="0" applyAlignment="0" applyProtection="0"/>
    <xf numFmtId="0" fontId="123" fillId="0" borderId="20" applyNumberFormat="0" applyFill="0" applyAlignment="0" applyProtection="0"/>
    <xf numFmtId="0" fontId="100" fillId="52" borderId="0" applyNumberFormat="0" applyBorder="0" applyAlignment="0" applyProtection="0"/>
    <xf numFmtId="0" fontId="11" fillId="58" borderId="21" applyNumberFormat="0" applyFont="0" applyAlignment="0" applyProtection="0"/>
    <xf numFmtId="0" fontId="99" fillId="45" borderId="0" applyNumberFormat="0" applyBorder="0" applyAlignment="0" applyProtection="0"/>
    <xf numFmtId="0" fontId="97" fillId="0" borderId="0"/>
    <xf numFmtId="0" fontId="101" fillId="48" borderId="0" applyNumberFormat="0" applyBorder="0" applyAlignment="0" applyProtection="0"/>
    <xf numFmtId="0" fontId="100" fillId="49" borderId="0" applyNumberFormat="0" applyBorder="0" applyAlignment="0" applyProtection="0"/>
    <xf numFmtId="0" fontId="101" fillId="51" borderId="0" applyNumberFormat="0" applyBorder="0" applyAlignment="0" applyProtection="0"/>
    <xf numFmtId="0" fontId="100" fillId="49" borderId="0" applyNumberFormat="0" applyBorder="0" applyAlignment="0" applyProtection="0"/>
    <xf numFmtId="0" fontId="11" fillId="58" borderId="21" applyNumberFormat="0" applyFont="0" applyAlignment="0" applyProtection="0"/>
    <xf numFmtId="0" fontId="11" fillId="0" borderId="0"/>
    <xf numFmtId="0" fontId="122" fillId="42" borderId="15" applyNumberFormat="0" applyAlignment="0" applyProtection="0"/>
    <xf numFmtId="0" fontId="100" fillId="48" borderId="0" applyNumberFormat="0" applyBorder="0" applyAlignment="0" applyProtection="0"/>
    <xf numFmtId="0" fontId="116" fillId="0" borderId="17" applyNumberFormat="0" applyFill="0" applyAlignment="0" applyProtection="0"/>
    <xf numFmtId="0" fontId="5" fillId="0" borderId="0"/>
    <xf numFmtId="0" fontId="99" fillId="42" borderId="0" applyNumberFormat="0" applyBorder="0" applyAlignment="0" applyProtection="0"/>
    <xf numFmtId="0" fontId="105" fillId="55" borderId="15" applyNumberFormat="0" applyAlignment="0" applyProtection="0"/>
    <xf numFmtId="0" fontId="99" fillId="37" borderId="0" applyNumberFormat="0" applyBorder="0" applyAlignment="0" applyProtection="0"/>
    <xf numFmtId="0" fontId="99" fillId="38" borderId="0" applyNumberFormat="0" applyBorder="0" applyAlignment="0" applyProtection="0"/>
    <xf numFmtId="0" fontId="99" fillId="39" borderId="0" applyNumberFormat="0" applyBorder="0" applyAlignment="0" applyProtection="0"/>
    <xf numFmtId="0" fontId="99" fillId="40" borderId="0" applyNumberFormat="0" applyBorder="0" applyAlignment="0" applyProtection="0"/>
    <xf numFmtId="0" fontId="99" fillId="41" borderId="0" applyNumberFormat="0" applyBorder="0" applyAlignment="0" applyProtection="0"/>
    <xf numFmtId="0" fontId="99" fillId="42" borderId="0" applyNumberFormat="0" applyBorder="0" applyAlignment="0" applyProtection="0"/>
    <xf numFmtId="0" fontId="99" fillId="43" borderId="0" applyNumberFormat="0" applyBorder="0" applyAlignment="0" applyProtection="0"/>
    <xf numFmtId="0" fontId="99" fillId="44" borderId="0" applyNumberFormat="0" applyBorder="0" applyAlignment="0" applyProtection="0"/>
    <xf numFmtId="0" fontId="99" fillId="45" borderId="0" applyNumberFormat="0" applyBorder="0" applyAlignment="0" applyProtection="0"/>
    <xf numFmtId="0" fontId="99" fillId="40" borderId="0" applyNumberFormat="0" applyBorder="0" applyAlignment="0" applyProtection="0"/>
    <xf numFmtId="0" fontId="99" fillId="43" borderId="0" applyNumberFormat="0" applyBorder="0" applyAlignment="0" applyProtection="0"/>
    <xf numFmtId="0" fontId="99" fillId="46" borderId="0" applyNumberFormat="0" applyBorder="0" applyAlignment="0" applyProtection="0"/>
    <xf numFmtId="0" fontId="101" fillId="47" borderId="0" applyNumberFormat="0" applyBorder="0" applyAlignment="0" applyProtection="0"/>
    <xf numFmtId="0" fontId="101" fillId="44" borderId="0" applyNumberFormat="0" applyBorder="0" applyAlignment="0" applyProtection="0"/>
    <xf numFmtId="0" fontId="101" fillId="45" borderId="0" applyNumberFormat="0" applyBorder="0" applyAlignment="0" applyProtection="0"/>
    <xf numFmtId="0" fontId="101" fillId="48" borderId="0" applyNumberFormat="0" applyBorder="0" applyAlignment="0" applyProtection="0"/>
    <xf numFmtId="0" fontId="101" fillId="49" borderId="0" applyNumberFormat="0" applyBorder="0" applyAlignment="0" applyProtection="0"/>
    <xf numFmtId="0" fontId="101" fillId="50" borderId="0" applyNumberFormat="0" applyBorder="0" applyAlignment="0" applyProtection="0"/>
    <xf numFmtId="0" fontId="101" fillId="51" borderId="0" applyNumberFormat="0" applyBorder="0" applyAlignment="0" applyProtection="0"/>
    <xf numFmtId="0" fontId="101" fillId="52" borderId="0" applyNumberFormat="0" applyBorder="0" applyAlignment="0" applyProtection="0"/>
    <xf numFmtId="0" fontId="101" fillId="53" borderId="0" applyNumberFormat="0" applyBorder="0" applyAlignment="0" applyProtection="0"/>
    <xf numFmtId="0" fontId="101" fillId="48" borderId="0" applyNumberFormat="0" applyBorder="0" applyAlignment="0" applyProtection="0"/>
    <xf numFmtId="0" fontId="101" fillId="49" borderId="0" applyNumberFormat="0" applyBorder="0" applyAlignment="0" applyProtection="0"/>
    <xf numFmtId="0" fontId="101" fillId="54" borderId="0" applyNumberFormat="0" applyBorder="0" applyAlignment="0" applyProtection="0"/>
    <xf numFmtId="0" fontId="105" fillId="55" borderId="15" applyNumberFormat="0" applyAlignment="0" applyProtection="0"/>
    <xf numFmtId="0" fontId="107" fillId="56" borderId="16" applyNumberFormat="0" applyAlignment="0" applyProtection="0"/>
    <xf numFmtId="0" fontId="110" fillId="0" borderId="0" applyNumberFormat="0" applyFill="0" applyBorder="0" applyAlignment="0" applyProtection="0"/>
    <xf numFmtId="0" fontId="112" fillId="39" borderId="0" applyNumberFormat="0" applyBorder="0" applyAlignment="0" applyProtection="0"/>
    <xf numFmtId="0" fontId="116" fillId="0" borderId="17" applyNumberFormat="0" applyFill="0" applyAlignment="0" applyProtection="0"/>
    <xf numFmtId="0" fontId="118" fillId="0" borderId="18" applyNumberFormat="0" applyFill="0" applyAlignment="0" applyProtection="0"/>
    <xf numFmtId="0" fontId="120" fillId="0" borderId="19" applyNumberFormat="0" applyFill="0" applyAlignment="0" applyProtection="0"/>
    <xf numFmtId="0" fontId="120" fillId="0" borderId="0" applyNumberFormat="0" applyFill="0" applyBorder="0" applyAlignment="0" applyProtection="0"/>
    <xf numFmtId="0" fontId="122" fillId="42" borderId="15" applyNumberFormat="0" applyAlignment="0" applyProtection="0"/>
    <xf numFmtId="0" fontId="124" fillId="0" borderId="20" applyNumberFormat="0" applyFill="0" applyAlignment="0" applyProtection="0"/>
    <xf numFmtId="0" fontId="126" fillId="57" borderId="0" applyNumberFormat="0" applyBorder="0" applyAlignment="0" applyProtection="0"/>
    <xf numFmtId="0" fontId="11" fillId="58" borderId="21" applyNumberFormat="0" applyFont="0" applyAlignment="0" applyProtection="0"/>
    <xf numFmtId="0" fontId="135" fillId="0" borderId="0" applyNumberFormat="0" applyFill="0" applyBorder="0" applyAlignment="0" applyProtection="0"/>
    <xf numFmtId="0" fontId="99" fillId="37" borderId="0" applyNumberFormat="0" applyBorder="0" applyAlignment="0" applyProtection="0"/>
    <xf numFmtId="0" fontId="99" fillId="38" borderId="0" applyNumberFormat="0" applyBorder="0" applyAlignment="0" applyProtection="0"/>
    <xf numFmtId="0" fontId="99" fillId="39" borderId="0" applyNumberFormat="0" applyBorder="0" applyAlignment="0" applyProtection="0"/>
    <xf numFmtId="0" fontId="99" fillId="40" borderId="0" applyNumberFormat="0" applyBorder="0" applyAlignment="0" applyProtection="0"/>
    <xf numFmtId="0" fontId="99" fillId="41" borderId="0" applyNumberFormat="0" applyBorder="0" applyAlignment="0" applyProtection="0"/>
    <xf numFmtId="0" fontId="99" fillId="42" borderId="0" applyNumberFormat="0" applyBorder="0" applyAlignment="0" applyProtection="0"/>
    <xf numFmtId="0" fontId="99" fillId="43" borderId="0" applyNumberFormat="0" applyBorder="0" applyAlignment="0" applyProtection="0"/>
    <xf numFmtId="0" fontId="99" fillId="44" borderId="0" applyNumberFormat="0" applyBorder="0" applyAlignment="0" applyProtection="0"/>
    <xf numFmtId="0" fontId="99" fillId="45" borderId="0" applyNumberFormat="0" applyBorder="0" applyAlignment="0" applyProtection="0"/>
    <xf numFmtId="0" fontId="99" fillId="40" borderId="0" applyNumberFormat="0" applyBorder="0" applyAlignment="0" applyProtection="0"/>
    <xf numFmtId="0" fontId="99" fillId="43" borderId="0" applyNumberFormat="0" applyBorder="0" applyAlignment="0" applyProtection="0"/>
    <xf numFmtId="0" fontId="99" fillId="46" borderId="0" applyNumberFormat="0" applyBorder="0" applyAlignment="0" applyProtection="0"/>
    <xf numFmtId="0" fontId="101" fillId="47" borderId="0" applyNumberFormat="0" applyBorder="0" applyAlignment="0" applyProtection="0"/>
    <xf numFmtId="0" fontId="101" fillId="44" borderId="0" applyNumberFormat="0" applyBorder="0" applyAlignment="0" applyProtection="0"/>
    <xf numFmtId="0" fontId="101" fillId="45" borderId="0" applyNumberFormat="0" applyBorder="0" applyAlignment="0" applyProtection="0"/>
    <xf numFmtId="0" fontId="101" fillId="48" borderId="0" applyNumberFormat="0" applyBorder="0" applyAlignment="0" applyProtection="0"/>
    <xf numFmtId="0" fontId="101" fillId="49" borderId="0" applyNumberFormat="0" applyBorder="0" applyAlignment="0" applyProtection="0"/>
    <xf numFmtId="0" fontId="101" fillId="50" borderId="0" applyNumberFormat="0" applyBorder="0" applyAlignment="0" applyProtection="0"/>
    <xf numFmtId="0" fontId="101" fillId="51" borderId="0" applyNumberFormat="0" applyBorder="0" applyAlignment="0" applyProtection="0"/>
    <xf numFmtId="0" fontId="101" fillId="52" borderId="0" applyNumberFormat="0" applyBorder="0" applyAlignment="0" applyProtection="0"/>
    <xf numFmtId="0" fontId="101" fillId="53" borderId="0" applyNumberFormat="0" applyBorder="0" applyAlignment="0" applyProtection="0"/>
    <xf numFmtId="0" fontId="101" fillId="48" borderId="0" applyNumberFormat="0" applyBorder="0" applyAlignment="0" applyProtection="0"/>
    <xf numFmtId="0" fontId="101" fillId="49" borderId="0" applyNumberFormat="0" applyBorder="0" applyAlignment="0" applyProtection="0"/>
    <xf numFmtId="0" fontId="101" fillId="54" borderId="0" applyNumberFormat="0" applyBorder="0" applyAlignment="0" applyProtection="0"/>
    <xf numFmtId="0" fontId="103" fillId="38" borderId="0" applyNumberFormat="0" applyBorder="0" applyAlignment="0" applyProtection="0"/>
    <xf numFmtId="0" fontId="105" fillId="55" borderId="15" applyNumberFormat="0" applyAlignment="0" applyProtection="0"/>
    <xf numFmtId="0" fontId="107" fillId="56" borderId="16" applyNumberFormat="0" applyAlignment="0" applyProtection="0"/>
    <xf numFmtId="0" fontId="110" fillId="0" borderId="0" applyNumberFormat="0" applyFill="0" applyBorder="0" applyAlignment="0" applyProtection="0"/>
    <xf numFmtId="0" fontId="112" fillId="39" borderId="0" applyNumberFormat="0" applyBorder="0" applyAlignment="0" applyProtection="0"/>
    <xf numFmtId="0" fontId="116" fillId="0" borderId="17" applyNumberFormat="0" applyFill="0" applyAlignment="0" applyProtection="0"/>
    <xf numFmtId="0" fontId="118" fillId="0" borderId="18" applyNumberFormat="0" applyFill="0" applyAlignment="0" applyProtection="0"/>
    <xf numFmtId="0" fontId="120" fillId="0" borderId="19" applyNumberFormat="0" applyFill="0" applyAlignment="0" applyProtection="0"/>
    <xf numFmtId="0" fontId="120" fillId="0" borderId="0" applyNumberFormat="0" applyFill="0" applyBorder="0" applyAlignment="0" applyProtection="0"/>
    <xf numFmtId="0" fontId="122" fillId="42" borderId="15" applyNumberFormat="0" applyAlignment="0" applyProtection="0"/>
    <xf numFmtId="0" fontId="124" fillId="0" borderId="20" applyNumberFormat="0" applyFill="0" applyAlignment="0" applyProtection="0"/>
    <xf numFmtId="0" fontId="126" fillId="57" borderId="0" applyNumberFormat="0" applyBorder="0" applyAlignment="0" applyProtection="0"/>
    <xf numFmtId="0" fontId="11" fillId="58" borderId="21" applyNumberFormat="0" applyFont="0" applyAlignment="0" applyProtection="0"/>
    <xf numFmtId="0" fontId="135" fillId="0" borderId="0" applyNumberFormat="0" applyFill="0" applyBorder="0" applyAlignment="0" applyProtection="0"/>
    <xf numFmtId="0" fontId="99" fillId="41" borderId="0" applyNumberFormat="0" applyBorder="0" applyAlignment="0" applyProtection="0"/>
    <xf numFmtId="0" fontId="99" fillId="38" borderId="0" applyNumberFormat="0" applyBorder="0" applyAlignment="0" applyProtection="0"/>
    <xf numFmtId="0" fontId="99" fillId="44" borderId="0" applyNumberFormat="0" applyBorder="0" applyAlignment="0" applyProtection="0"/>
    <xf numFmtId="0" fontId="115" fillId="0" borderId="17" applyNumberFormat="0" applyFill="0" applyAlignment="0" applyProtection="0"/>
    <xf numFmtId="0" fontId="99" fillId="45" borderId="0" applyNumberFormat="0" applyBorder="0" applyAlignment="0" applyProtection="0"/>
    <xf numFmtId="0" fontId="101" fillId="49" borderId="0" applyNumberFormat="0" applyBorder="0" applyAlignment="0" applyProtection="0"/>
    <xf numFmtId="0" fontId="105" fillId="55" borderId="15" applyNumberFormat="0" applyAlignment="0" applyProtection="0"/>
    <xf numFmtId="0" fontId="107" fillId="56" borderId="16" applyNumberFormat="0" applyAlignment="0" applyProtection="0"/>
    <xf numFmtId="0" fontId="110" fillId="0" borderId="0" applyNumberFormat="0" applyFill="0" applyBorder="0" applyAlignment="0" applyProtection="0"/>
    <xf numFmtId="0" fontId="105" fillId="55" borderId="15" applyNumberFormat="0" applyAlignment="0" applyProtection="0"/>
    <xf numFmtId="0" fontId="11" fillId="58" borderId="21" applyNumberFormat="0" applyFont="0" applyAlignment="0" applyProtection="0"/>
    <xf numFmtId="0" fontId="122" fillId="42" borderId="15" applyNumberFormat="0" applyAlignment="0" applyProtection="0"/>
    <xf numFmtId="0" fontId="11" fillId="58" borderId="21" applyNumberFormat="0" applyFont="0" applyAlignment="0" applyProtection="0"/>
    <xf numFmtId="0" fontId="135" fillId="0" borderId="0" applyNumberFormat="0" applyFill="0" applyBorder="0" applyAlignment="0" applyProtection="0"/>
    <xf numFmtId="0" fontId="99" fillId="41" borderId="0" applyNumberFormat="0" applyBorder="0" applyAlignment="0" applyProtection="0"/>
    <xf numFmtId="0" fontId="99" fillId="44" borderId="0" applyNumberFormat="0" applyBorder="0" applyAlignment="0" applyProtection="0"/>
    <xf numFmtId="0" fontId="99" fillId="42" borderId="0" applyNumberFormat="0" applyBorder="0" applyAlignment="0" applyProtection="0"/>
    <xf numFmtId="0" fontId="98" fillId="42" borderId="0" applyNumberFormat="0" applyBorder="0" applyAlignment="0" applyProtection="0"/>
    <xf numFmtId="0" fontId="5" fillId="0" borderId="0"/>
    <xf numFmtId="0" fontId="101" fillId="49" borderId="0" applyNumberFormat="0" applyBorder="0" applyAlignment="0" applyProtection="0"/>
    <xf numFmtId="0" fontId="105" fillId="55" borderId="15" applyNumberFormat="0" applyAlignment="0" applyProtection="0"/>
    <xf numFmtId="0" fontId="107" fillId="56" borderId="16" applyNumberFormat="0" applyAlignment="0" applyProtection="0"/>
    <xf numFmtId="0" fontId="110" fillId="0" borderId="0" applyNumberFormat="0" applyFill="0" applyBorder="0" applyAlignment="0" applyProtection="0"/>
    <xf numFmtId="0" fontId="122" fillId="42" borderId="15" applyNumberFormat="0" applyAlignment="0" applyProtection="0"/>
    <xf numFmtId="0" fontId="132" fillId="0" borderId="23" applyNumberFormat="0" applyFill="0" applyAlignment="0" applyProtection="0"/>
    <xf numFmtId="0" fontId="11" fillId="58" borderId="21" applyNumberFormat="0" applyFont="0" applyAlignment="0" applyProtection="0"/>
    <xf numFmtId="0" fontId="122" fillId="42" borderId="15" applyNumberFormat="0" applyAlignment="0" applyProtection="0"/>
    <xf numFmtId="0" fontId="135" fillId="0" borderId="0" applyNumberFormat="0" applyFill="0" applyBorder="0" applyAlignment="0" applyProtection="0"/>
    <xf numFmtId="0" fontId="99" fillId="41" borderId="0" applyNumberFormat="0" applyBorder="0" applyAlignment="0" applyProtection="0"/>
    <xf numFmtId="0" fontId="101" fillId="50" borderId="0" applyNumberFormat="0" applyBorder="0" applyAlignment="0" applyProtection="0"/>
    <xf numFmtId="0" fontId="99" fillId="44" borderId="0" applyNumberFormat="0" applyBorder="0" applyAlignment="0" applyProtection="0"/>
    <xf numFmtId="0" fontId="132" fillId="0" borderId="23" applyNumberFormat="0" applyFill="0" applyAlignment="0" applyProtection="0"/>
    <xf numFmtId="0" fontId="105" fillId="55" borderId="15" applyNumberFormat="0" applyAlignment="0" applyProtection="0"/>
    <xf numFmtId="0" fontId="101" fillId="49" borderId="0" applyNumberFormat="0" applyBorder="0" applyAlignment="0" applyProtection="0"/>
    <xf numFmtId="0" fontId="105" fillId="55" borderId="15" applyNumberFormat="0" applyAlignment="0" applyProtection="0"/>
    <xf numFmtId="0" fontId="107" fillId="56" borderId="16" applyNumberFormat="0" applyAlignment="0" applyProtection="0"/>
    <xf numFmtId="0" fontId="110" fillId="0" borderId="0" applyNumberFormat="0" applyFill="0" applyBorder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35" fillId="0" borderId="0" applyNumberFormat="0" applyFill="0" applyBorder="0" applyAlignment="0" applyProtection="0"/>
    <xf numFmtId="0" fontId="104" fillId="55" borderId="15" applyNumberFormat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00" fillId="49" borderId="0" applyNumberFormat="0" applyBorder="0" applyAlignment="0" applyProtection="0"/>
    <xf numFmtId="0" fontId="133" fillId="0" borderId="23" applyNumberFormat="0" applyFill="0" applyAlignment="0" applyProtection="0"/>
    <xf numFmtId="0" fontId="105" fillId="55" borderId="15" applyNumberFormat="0" applyAlignment="0" applyProtection="0"/>
    <xf numFmtId="0" fontId="98" fillId="41" borderId="0" applyNumberFormat="0" applyBorder="0" applyAlignment="0" applyProtection="0"/>
    <xf numFmtId="0" fontId="101" fillId="45" borderId="0" applyNumberFormat="0" applyBorder="0" applyAlignment="0" applyProtection="0"/>
    <xf numFmtId="0" fontId="122" fillId="42" borderId="15" applyNumberFormat="0" applyAlignment="0" applyProtection="0"/>
    <xf numFmtId="0" fontId="128" fillId="55" borderId="22" applyNumberFormat="0" applyAlignment="0" applyProtection="0"/>
    <xf numFmtId="0" fontId="133" fillId="0" borderId="23" applyNumberFormat="0" applyFill="0" applyAlignment="0" applyProtection="0"/>
    <xf numFmtId="0" fontId="105" fillId="55" borderId="15" applyNumberFormat="0" applyAlignment="0" applyProtection="0"/>
    <xf numFmtId="0" fontId="11" fillId="58" borderId="21" applyNumberFormat="0" applyFont="0" applyAlignment="0" applyProtection="0"/>
    <xf numFmtId="0" fontId="122" fillId="42" borderId="15" applyNumberFormat="0" applyAlignment="0" applyProtection="0"/>
    <xf numFmtId="0" fontId="128" fillId="55" borderId="22" applyNumberFormat="0" applyAlignment="0" applyProtection="0"/>
    <xf numFmtId="0" fontId="101" fillId="52" borderId="0" applyNumberFormat="0" applyBorder="0" applyAlignment="0" applyProtection="0"/>
    <xf numFmtId="0" fontId="98" fillId="38" borderId="0" applyNumberFormat="0" applyBorder="0" applyAlignment="0" applyProtection="0"/>
    <xf numFmtId="0" fontId="102" fillId="38" borderId="0" applyNumberFormat="0" applyBorder="0" applyAlignment="0" applyProtection="0"/>
    <xf numFmtId="0" fontId="11" fillId="58" borderId="21" applyNumberFormat="0" applyFont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33" fillId="0" borderId="23" applyNumberFormat="0" applyFill="0" applyAlignment="0" applyProtection="0"/>
    <xf numFmtId="0" fontId="122" fillId="42" borderId="15" applyNumberFormat="0" applyAlignment="0" applyProtection="0"/>
    <xf numFmtId="0" fontId="128" fillId="55" borderId="22" applyNumberFormat="0" applyAlignment="0" applyProtection="0"/>
    <xf numFmtId="0" fontId="105" fillId="55" borderId="15" applyNumberFormat="0" applyAlignment="0" applyProtection="0"/>
    <xf numFmtId="0" fontId="11" fillId="58" borderId="21" applyNumberFormat="0" applyFont="0" applyAlignment="0" applyProtection="0"/>
    <xf numFmtId="0" fontId="98" fillId="46" borderId="0" applyNumberFormat="0" applyBorder="0" applyAlignment="0" applyProtection="0"/>
    <xf numFmtId="0" fontId="122" fillId="42" borderId="15" applyNumberFormat="0" applyAlignment="0" applyProtection="0"/>
    <xf numFmtId="0" fontId="11" fillId="58" borderId="21" applyNumberFormat="0" applyFont="0" applyAlignment="0" applyProtection="0"/>
    <xf numFmtId="0" fontId="100" fillId="48" borderId="0" applyNumberFormat="0" applyBorder="0" applyAlignment="0" applyProtection="0"/>
    <xf numFmtId="0" fontId="11" fillId="58" borderId="21" applyNumberFormat="0" applyFont="0" applyAlignment="0" applyProtection="0"/>
    <xf numFmtId="0" fontId="101" fillId="48" borderId="0" applyNumberFormat="0" applyBorder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1" fillId="58" borderId="21" applyNumberFormat="0" applyFont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1" fillId="58" borderId="21" applyNumberFormat="0" applyFont="0" applyAlignment="0" applyProtection="0"/>
    <xf numFmtId="0" fontId="99" fillId="43" borderId="0" applyNumberFormat="0" applyBorder="0" applyAlignment="0" applyProtection="0"/>
    <xf numFmtId="0" fontId="97" fillId="0" borderId="0"/>
    <xf numFmtId="0" fontId="133" fillId="0" borderId="23" applyNumberFormat="0" applyFill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28" fillId="55" borderId="22" applyNumberFormat="0" applyAlignment="0" applyProtection="0"/>
    <xf numFmtId="0" fontId="122" fillId="42" borderId="15" applyNumberFormat="0" applyAlignment="0" applyProtection="0"/>
    <xf numFmtId="0" fontId="11" fillId="58" borderId="21" applyNumberFormat="0" applyFont="0" applyAlignment="0" applyProtection="0"/>
    <xf numFmtId="0" fontId="100" fillId="49" borderId="0" applyNumberFormat="0" applyBorder="0" applyAlignment="0" applyProtection="0"/>
    <xf numFmtId="0" fontId="132" fillId="0" borderId="23" applyNumberFormat="0" applyFill="0" applyAlignment="0" applyProtection="0"/>
    <xf numFmtId="0" fontId="5" fillId="0" borderId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8" fillId="55" borderId="22" applyNumberFormat="0" applyAlignment="0" applyProtection="0"/>
    <xf numFmtId="0" fontId="105" fillId="55" borderId="15" applyNumberFormat="0" applyAlignment="0" applyProtection="0"/>
    <xf numFmtId="0" fontId="132" fillId="0" borderId="23" applyNumberFormat="0" applyFill="0" applyAlignment="0" applyProtection="0"/>
    <xf numFmtId="0" fontId="122" fillId="42" borderId="15" applyNumberFormat="0" applyAlignment="0" applyProtection="0"/>
    <xf numFmtId="0" fontId="11" fillId="58" borderId="21" applyNumberFormat="0" applyFont="0" applyAlignment="0" applyProtection="0"/>
    <xf numFmtId="0" fontId="100" fillId="45" borderId="0" applyNumberFormat="0" applyBorder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1" fillId="0" borderId="0"/>
    <xf numFmtId="0" fontId="122" fillId="42" borderId="15" applyNumberFormat="0" applyAlignment="0" applyProtection="0"/>
    <xf numFmtId="0" fontId="133" fillId="0" borderId="23" applyNumberFormat="0" applyFill="0" applyAlignment="0" applyProtection="0"/>
    <xf numFmtId="0" fontId="122" fillId="42" borderId="15" applyNumberFormat="0" applyAlignment="0" applyProtection="0"/>
    <xf numFmtId="0" fontId="11" fillId="58" borderId="21" applyNumberFormat="0" applyFont="0" applyAlignment="0" applyProtection="0"/>
    <xf numFmtId="0" fontId="10" fillId="58" borderId="21" applyNumberFormat="0" applyFont="0" applyAlignment="0" applyProtection="0"/>
    <xf numFmtId="0" fontId="100" fillId="47" borderId="0" applyNumberFormat="0" applyBorder="0" applyAlignment="0" applyProtection="0"/>
    <xf numFmtId="0" fontId="132" fillId="0" borderId="23" applyNumberFormat="0" applyFill="0" applyAlignment="0" applyProtection="0"/>
    <xf numFmtId="0" fontId="121" fillId="42" borderId="15" applyNumberFormat="0" applyAlignment="0" applyProtection="0"/>
    <xf numFmtId="0" fontId="99" fillId="39" borderId="0" applyNumberFormat="0" applyBorder="0" applyAlignment="0" applyProtection="0"/>
    <xf numFmtId="0" fontId="11" fillId="0" borderId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1" fillId="58" borderId="21" applyNumberFormat="0" applyFont="0" applyAlignment="0" applyProtection="0"/>
    <xf numFmtId="0" fontId="98" fillId="46" borderId="0" applyNumberFormat="0" applyBorder="0" applyAlignment="0" applyProtection="0"/>
    <xf numFmtId="0" fontId="5" fillId="0" borderId="0"/>
    <xf numFmtId="0" fontId="102" fillId="38" borderId="0" applyNumberFormat="0" applyBorder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28" fillId="55" borderId="22" applyNumberFormat="0" applyAlignment="0" applyProtection="0"/>
    <xf numFmtId="0" fontId="122" fillId="42" borderId="15" applyNumberFormat="0" applyAlignment="0" applyProtection="0"/>
    <xf numFmtId="0" fontId="11" fillId="58" borderId="21" applyNumberFormat="0" applyFont="0" applyAlignment="0" applyProtection="0"/>
    <xf numFmtId="0" fontId="125" fillId="57" borderId="0" applyNumberFormat="0" applyBorder="0" applyAlignment="0" applyProtection="0"/>
    <xf numFmtId="0" fontId="98" fillId="43" borderId="0" applyNumberFormat="0" applyBorder="0" applyAlignment="0" applyProtection="0"/>
    <xf numFmtId="0" fontId="133" fillId="0" borderId="23" applyNumberFormat="0" applyFill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05" fillId="55" borderId="15" applyNumberFormat="0" applyAlignment="0" applyProtection="0"/>
    <xf numFmtId="0" fontId="11" fillId="58" borderId="21" applyNumberFormat="0" applyFont="0" applyAlignment="0" applyProtection="0"/>
    <xf numFmtId="0" fontId="122" fillId="42" borderId="15" applyNumberFormat="0" applyAlignment="0" applyProtection="0"/>
    <xf numFmtId="0" fontId="11" fillId="58" borderId="21" applyNumberFormat="0" applyFont="0" applyAlignment="0" applyProtection="0"/>
    <xf numFmtId="0" fontId="123" fillId="0" borderId="20" applyNumberFormat="0" applyFill="0" applyAlignment="0" applyProtection="0"/>
    <xf numFmtId="0" fontId="98" fillId="40" borderId="0" applyNumberFormat="0" applyBorder="0" applyAlignment="0" applyProtection="0"/>
    <xf numFmtId="0" fontId="11" fillId="58" borderId="21" applyNumberFormat="0" applyFont="0" applyAlignment="0" applyProtection="0"/>
    <xf numFmtId="0" fontId="101" fillId="44" borderId="0" applyNumberFormat="0" applyBorder="0" applyAlignment="0" applyProtection="0"/>
    <xf numFmtId="0" fontId="122" fillId="42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33" fillId="0" borderId="23" applyNumberFormat="0" applyFill="0" applyAlignment="0" applyProtection="0"/>
    <xf numFmtId="0" fontId="122" fillId="42" borderId="15" applyNumberFormat="0" applyAlignment="0" applyProtection="0"/>
    <xf numFmtId="0" fontId="11" fillId="58" borderId="21" applyNumberFormat="0" applyFont="0" applyAlignment="0" applyProtection="0"/>
    <xf numFmtId="0" fontId="98" fillId="45" borderId="0" applyNumberFormat="0" applyBorder="0" applyAlignment="0" applyProtection="0"/>
    <xf numFmtId="0" fontId="100" fillId="48" borderId="0" applyNumberFormat="0" applyBorder="0" applyAlignment="0" applyProtection="0"/>
    <xf numFmtId="0" fontId="5" fillId="0" borderId="0"/>
    <xf numFmtId="0" fontId="128" fillId="55" borderId="22" applyNumberFormat="0" applyAlignment="0" applyProtection="0"/>
    <xf numFmtId="0" fontId="105" fillId="55" borderId="15" applyNumberFormat="0" applyAlignment="0" applyProtection="0"/>
    <xf numFmtId="0" fontId="125" fillId="57" borderId="0" applyNumberFormat="0" applyBorder="0" applyAlignment="0" applyProtection="0"/>
    <xf numFmtId="0" fontId="122" fillId="42" borderId="15" applyNumberFormat="0" applyAlignment="0" applyProtection="0"/>
    <xf numFmtId="0" fontId="127" fillId="55" borderId="22" applyNumberFormat="0" applyAlignment="0" applyProtection="0"/>
    <xf numFmtId="0" fontId="11" fillId="58" borderId="21" applyNumberFormat="0" applyFont="0" applyAlignment="0" applyProtection="0"/>
    <xf numFmtId="0" fontId="119" fillId="0" borderId="0" applyNumberFormat="0" applyFill="0" applyBorder="0" applyAlignment="0" applyProtection="0"/>
    <xf numFmtId="0" fontId="98" fillId="44" borderId="0" applyNumberFormat="0" applyBorder="0" applyAlignment="0" applyProtection="0"/>
    <xf numFmtId="0" fontId="98" fillId="37" borderId="0" applyNumberFormat="0" applyBorder="0" applyAlignment="0" applyProtection="0"/>
    <xf numFmtId="0" fontId="98" fillId="37" borderId="0" applyNumberFormat="0" applyBorder="0" applyAlignment="0" applyProtection="0"/>
    <xf numFmtId="0" fontId="98" fillId="38" borderId="0" applyNumberFormat="0" applyBorder="0" applyAlignment="0" applyProtection="0"/>
    <xf numFmtId="0" fontId="98" fillId="38" borderId="0" applyNumberFormat="0" applyBorder="0" applyAlignment="0" applyProtection="0"/>
    <xf numFmtId="0" fontId="98" fillId="39" borderId="0" applyNumberFormat="0" applyBorder="0" applyAlignment="0" applyProtection="0"/>
    <xf numFmtId="0" fontId="98" fillId="39" borderId="0" applyNumberFormat="0" applyBorder="0" applyAlignment="0" applyProtection="0"/>
    <xf numFmtId="0" fontId="98" fillId="40" borderId="0" applyNumberFormat="0" applyBorder="0" applyAlignment="0" applyProtection="0"/>
    <xf numFmtId="0" fontId="98" fillId="40" borderId="0" applyNumberFormat="0" applyBorder="0" applyAlignment="0" applyProtection="0"/>
    <xf numFmtId="0" fontId="98" fillId="41" borderId="0" applyNumberFormat="0" applyBorder="0" applyAlignment="0" applyProtection="0"/>
    <xf numFmtId="0" fontId="98" fillId="41" borderId="0" applyNumberFormat="0" applyBorder="0" applyAlignment="0" applyProtection="0"/>
    <xf numFmtId="0" fontId="98" fillId="41" borderId="0" applyNumberFormat="0" applyBorder="0" applyAlignment="0" applyProtection="0"/>
    <xf numFmtId="0" fontId="98" fillId="41" borderId="0" applyNumberFormat="0" applyBorder="0" applyAlignment="0" applyProtection="0"/>
    <xf numFmtId="0" fontId="98" fillId="41" borderId="0" applyNumberFormat="0" applyBorder="0" applyAlignment="0" applyProtection="0"/>
    <xf numFmtId="0" fontId="101" fillId="48" borderId="0" applyNumberFormat="0" applyBorder="0" applyAlignment="0" applyProtection="0"/>
    <xf numFmtId="0" fontId="104" fillId="55" borderId="15" applyNumberFormat="0" applyAlignment="0" applyProtection="0"/>
    <xf numFmtId="0" fontId="98" fillId="42" borderId="0" applyNumberFormat="0" applyBorder="0" applyAlignment="0" applyProtection="0"/>
    <xf numFmtId="0" fontId="98" fillId="42" borderId="0" applyNumberFormat="0" applyBorder="0" applyAlignment="0" applyProtection="0"/>
    <xf numFmtId="0" fontId="98" fillId="43" borderId="0" applyNumberFormat="0" applyBorder="0" applyAlignment="0" applyProtection="0"/>
    <xf numFmtId="0" fontId="98" fillId="43" borderId="0" applyNumberFormat="0" applyBorder="0" applyAlignment="0" applyProtection="0"/>
    <xf numFmtId="0" fontId="98" fillId="44" borderId="0" applyNumberFormat="0" applyBorder="0" applyAlignment="0" applyProtection="0"/>
    <xf numFmtId="0" fontId="98" fillId="44" borderId="0" applyNumberFormat="0" applyBorder="0" applyAlignment="0" applyProtection="0"/>
    <xf numFmtId="0" fontId="98" fillId="44" borderId="0" applyNumberFormat="0" applyBorder="0" applyAlignment="0" applyProtection="0"/>
    <xf numFmtId="0" fontId="98" fillId="44" borderId="0" applyNumberFormat="0" applyBorder="0" applyAlignment="0" applyProtection="0"/>
    <xf numFmtId="0" fontId="98" fillId="44" borderId="0" applyNumberFormat="0" applyBorder="0" applyAlignment="0" applyProtection="0"/>
    <xf numFmtId="0" fontId="111" fillId="39" borderId="0" applyNumberFormat="0" applyBorder="0" applyAlignment="0" applyProtection="0"/>
    <xf numFmtId="0" fontId="98" fillId="41" borderId="0" applyNumberFormat="0" applyBorder="0" applyAlignment="0" applyProtection="0"/>
    <xf numFmtId="0" fontId="98" fillId="45" borderId="0" applyNumberFormat="0" applyBorder="0" applyAlignment="0" applyProtection="0"/>
    <xf numFmtId="0" fontId="98" fillId="45" borderId="0" applyNumberFormat="0" applyBorder="0" applyAlignment="0" applyProtection="0"/>
    <xf numFmtId="0" fontId="100" fillId="50" borderId="0" applyNumberFormat="0" applyBorder="0" applyAlignment="0" applyProtection="0"/>
    <xf numFmtId="0" fontId="98" fillId="40" borderId="0" applyNumberFormat="0" applyBorder="0" applyAlignment="0" applyProtection="0"/>
    <xf numFmtId="0" fontId="98" fillId="40" borderId="0" applyNumberFormat="0" applyBorder="0" applyAlignment="0" applyProtection="0"/>
    <xf numFmtId="0" fontId="98" fillId="43" borderId="0" applyNumberFormat="0" applyBorder="0" applyAlignment="0" applyProtection="0"/>
    <xf numFmtId="0" fontId="98" fillId="43" borderId="0" applyNumberFormat="0" applyBorder="0" applyAlignment="0" applyProtection="0"/>
    <xf numFmtId="0" fontId="99" fillId="58" borderId="21" applyNumberFormat="0" applyFont="0" applyAlignment="0" applyProtection="0"/>
    <xf numFmtId="0" fontId="98" fillId="46" borderId="0" applyNumberFormat="0" applyBorder="0" applyAlignment="0" applyProtection="0"/>
    <xf numFmtId="0" fontId="98" fillId="46" borderId="0" applyNumberFormat="0" applyBorder="0" applyAlignment="0" applyProtection="0"/>
    <xf numFmtId="0" fontId="100" fillId="47" borderId="0" applyNumberFormat="0" applyBorder="0" applyAlignment="0" applyProtection="0"/>
    <xf numFmtId="0" fontId="100" fillId="47" borderId="0" applyNumberFormat="0" applyBorder="0" applyAlignment="0" applyProtection="0"/>
    <xf numFmtId="0" fontId="100" fillId="44" borderId="0" applyNumberFormat="0" applyBorder="0" applyAlignment="0" applyProtection="0"/>
    <xf numFmtId="0" fontId="100" fillId="44" borderId="0" applyNumberFormat="0" applyBorder="0" applyAlignment="0" applyProtection="0"/>
    <xf numFmtId="0" fontId="11" fillId="0" borderId="0"/>
    <xf numFmtId="0" fontId="100" fillId="45" borderId="0" applyNumberFormat="0" applyBorder="0" applyAlignment="0" applyProtection="0"/>
    <xf numFmtId="0" fontId="100" fillId="45" borderId="0" applyNumberFormat="0" applyBorder="0" applyAlignment="0" applyProtection="0"/>
    <xf numFmtId="0" fontId="127" fillId="55" borderId="22" applyNumberFormat="0" applyAlignment="0" applyProtection="0"/>
    <xf numFmtId="0" fontId="104" fillId="55" borderId="15" applyNumberFormat="0" applyAlignment="0" applyProtection="0"/>
    <xf numFmtId="0" fontId="111" fillId="39" borderId="0" applyNumberFormat="0" applyBorder="0" applyAlignment="0" applyProtection="0"/>
    <xf numFmtId="0" fontId="100" fillId="48" borderId="0" applyNumberFormat="0" applyBorder="0" applyAlignment="0" applyProtection="0"/>
    <xf numFmtId="0" fontId="100" fillId="48" borderId="0" applyNumberFormat="0" applyBorder="0" applyAlignment="0" applyProtection="0"/>
    <xf numFmtId="0" fontId="101" fillId="51" borderId="0" applyNumberFormat="0" applyBorder="0" applyAlignment="0" applyProtection="0"/>
    <xf numFmtId="0" fontId="5" fillId="0" borderId="0"/>
    <xf numFmtId="0" fontId="100" fillId="49" borderId="0" applyNumberFormat="0" applyBorder="0" applyAlignment="0" applyProtection="0"/>
    <xf numFmtId="0" fontId="100" fillId="49" borderId="0" applyNumberFormat="0" applyBorder="0" applyAlignment="0" applyProtection="0"/>
    <xf numFmtId="0" fontId="128" fillId="55" borderId="22" applyNumberFormat="0" applyAlignment="0" applyProtection="0"/>
    <xf numFmtId="0" fontId="100" fillId="50" borderId="0" applyNumberFormat="0" applyBorder="0" applyAlignment="0" applyProtection="0"/>
    <xf numFmtId="0" fontId="100" fillId="50" borderId="0" applyNumberFormat="0" applyBorder="0" applyAlignment="0" applyProtection="0"/>
    <xf numFmtId="0" fontId="133" fillId="0" borderId="23" applyNumberFormat="0" applyFill="0" applyAlignment="0" applyProtection="0"/>
    <xf numFmtId="0" fontId="11" fillId="58" borderId="21" applyNumberFormat="0" applyFont="0" applyAlignment="0" applyProtection="0"/>
    <xf numFmtId="0" fontId="100" fillId="51" borderId="0" applyNumberFormat="0" applyBorder="0" applyAlignment="0" applyProtection="0"/>
    <xf numFmtId="0" fontId="100" fillId="51" borderId="0" applyNumberFormat="0" applyBorder="0" applyAlignment="0" applyProtection="0"/>
    <xf numFmtId="0" fontId="11" fillId="58" borderId="21" applyNumberFormat="0" applyFont="0" applyAlignment="0" applyProtection="0"/>
    <xf numFmtId="0" fontId="100" fillId="52" borderId="0" applyNumberFormat="0" applyBorder="0" applyAlignment="0" applyProtection="0"/>
    <xf numFmtId="0" fontId="100" fillId="52" borderId="0" applyNumberFormat="0" applyBorder="0" applyAlignment="0" applyProtection="0"/>
    <xf numFmtId="0" fontId="100" fillId="53" borderId="0" applyNumberFormat="0" applyBorder="0" applyAlignment="0" applyProtection="0"/>
    <xf numFmtId="0" fontId="100" fillId="53" borderId="0" applyNumberFormat="0" applyBorder="0" applyAlignment="0" applyProtection="0"/>
    <xf numFmtId="0" fontId="11" fillId="58" borderId="21" applyNumberFormat="0" applyFont="0" applyAlignment="0" applyProtection="0"/>
    <xf numFmtId="0" fontId="100" fillId="48" borderId="0" applyNumberFormat="0" applyBorder="0" applyAlignment="0" applyProtection="0"/>
    <xf numFmtId="0" fontId="100" fillId="48" borderId="0" applyNumberFormat="0" applyBorder="0" applyAlignment="0" applyProtection="0"/>
    <xf numFmtId="0" fontId="122" fillId="42" borderId="15" applyNumberFormat="0" applyAlignment="0" applyProtection="0"/>
    <xf numFmtId="0" fontId="100" fillId="49" borderId="0" applyNumberFormat="0" applyBorder="0" applyAlignment="0" applyProtection="0"/>
    <xf numFmtId="0" fontId="100" fillId="49" borderId="0" applyNumberFormat="0" applyBorder="0" applyAlignment="0" applyProtection="0"/>
    <xf numFmtId="0" fontId="100" fillId="49" borderId="0" applyNumberFormat="0" applyBorder="0" applyAlignment="0" applyProtection="0"/>
    <xf numFmtId="0" fontId="100" fillId="49" borderId="0" applyNumberFormat="0" applyBorder="0" applyAlignment="0" applyProtection="0"/>
    <xf numFmtId="0" fontId="100" fillId="49" borderId="0" applyNumberFormat="0" applyBorder="0" applyAlignment="0" applyProtection="0"/>
    <xf numFmtId="0" fontId="100" fillId="54" borderId="0" applyNumberFormat="0" applyBorder="0" applyAlignment="0" applyProtection="0"/>
    <xf numFmtId="0" fontId="100" fillId="54" borderId="0" applyNumberFormat="0" applyBorder="0" applyAlignment="0" applyProtection="0"/>
    <xf numFmtId="0" fontId="133" fillId="0" borderId="23" applyNumberFormat="0" applyFill="0" applyAlignment="0" applyProtection="0"/>
    <xf numFmtId="0" fontId="102" fillId="38" borderId="0" applyNumberFormat="0" applyBorder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6" fillId="56" borderId="16" applyNumberFormat="0" applyAlignment="0" applyProtection="0"/>
    <xf numFmtId="0" fontId="106" fillId="56" borderId="16" applyNumberFormat="0" applyAlignment="0" applyProtection="0"/>
    <xf numFmtId="0" fontId="106" fillId="56" borderId="16" applyNumberFormat="0" applyAlignment="0" applyProtection="0"/>
    <xf numFmtId="0" fontId="106" fillId="56" borderId="16" applyNumberFormat="0" applyAlignment="0" applyProtection="0"/>
    <xf numFmtId="0" fontId="106" fillId="56" borderId="16" applyNumberFormat="0" applyAlignment="0" applyProtection="0"/>
    <xf numFmtId="0" fontId="105" fillId="55" borderId="15" applyNumberFormat="0" applyAlignment="0" applyProtection="0"/>
    <xf numFmtId="0" fontId="109" fillId="0" borderId="0" applyNumberFormat="0" applyFill="0" applyBorder="0" applyAlignment="0" applyProtection="0"/>
    <xf numFmtId="0" fontId="109" fillId="0" borderId="0" applyNumberFormat="0" applyFill="0" applyBorder="0" applyAlignment="0" applyProtection="0"/>
    <xf numFmtId="0" fontId="109" fillId="0" borderId="0" applyNumberFormat="0" applyFill="0" applyBorder="0" applyAlignment="0" applyProtection="0"/>
    <xf numFmtId="0" fontId="109" fillId="0" borderId="0" applyNumberFormat="0" applyFill="0" applyBorder="0" applyAlignment="0" applyProtection="0"/>
    <xf numFmtId="0" fontId="109" fillId="0" borderId="0" applyNumberFormat="0" applyFill="0" applyBorder="0" applyAlignment="0" applyProtection="0"/>
    <xf numFmtId="0" fontId="111" fillId="39" borderId="0" applyNumberFormat="0" applyBorder="0" applyAlignment="0" applyProtection="0"/>
    <xf numFmtId="0" fontId="111" fillId="39" borderId="0" applyNumberFormat="0" applyBorder="0" applyAlignment="0" applyProtection="0"/>
    <xf numFmtId="0" fontId="115" fillId="0" borderId="17" applyNumberFormat="0" applyFill="0" applyAlignment="0" applyProtection="0"/>
    <xf numFmtId="0" fontId="115" fillId="0" borderId="17" applyNumberFormat="0" applyFill="0" applyAlignment="0" applyProtection="0"/>
    <xf numFmtId="0" fontId="117" fillId="0" borderId="18" applyNumberFormat="0" applyFill="0" applyAlignment="0" applyProtection="0"/>
    <xf numFmtId="0" fontId="117" fillId="0" borderId="18" applyNumberFormat="0" applyFill="0" applyAlignment="0" applyProtection="0"/>
    <xf numFmtId="0" fontId="100" fillId="49" borderId="0" applyNumberFormat="0" applyBorder="0" applyAlignment="0" applyProtection="0"/>
    <xf numFmtId="0" fontId="119" fillId="0" borderId="19" applyNumberFormat="0" applyFill="0" applyAlignment="0" applyProtection="0"/>
    <xf numFmtId="0" fontId="119" fillId="0" borderId="19" applyNumberFormat="0" applyFill="0" applyAlignment="0" applyProtection="0"/>
    <xf numFmtId="0" fontId="119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98" fillId="44" borderId="0" applyNumberFormat="0" applyBorder="0" applyAlignment="0" applyProtection="0"/>
    <xf numFmtId="0" fontId="105" fillId="55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3" fillId="0" borderId="20" applyNumberFormat="0" applyFill="0" applyAlignment="0" applyProtection="0"/>
    <xf numFmtId="0" fontId="123" fillId="0" borderId="20" applyNumberFormat="0" applyFill="0" applyAlignment="0" applyProtection="0"/>
    <xf numFmtId="0" fontId="133" fillId="0" borderId="23" applyNumberFormat="0" applyFill="0" applyAlignment="0" applyProtection="0"/>
    <xf numFmtId="0" fontId="128" fillId="55" borderId="22" applyNumberFormat="0" applyAlignment="0" applyProtection="0"/>
    <xf numFmtId="0" fontId="127" fillId="55" borderId="22" applyNumberFormat="0" applyAlignment="0" applyProtection="0"/>
    <xf numFmtId="0" fontId="125" fillId="57" borderId="0" applyNumberFormat="0" applyBorder="0" applyAlignment="0" applyProtection="0"/>
    <xf numFmtId="0" fontId="125" fillId="57" borderId="0" applyNumberFormat="0" applyBorder="0" applyAlignment="0" applyProtection="0"/>
    <xf numFmtId="0" fontId="11" fillId="58" borderId="21" applyNumberFormat="0" applyFont="0" applyAlignment="0" applyProtection="0"/>
    <xf numFmtId="0" fontId="126" fillId="57" borderId="0" applyNumberFormat="0" applyBorder="0" applyAlignment="0" applyProtection="0"/>
    <xf numFmtId="0" fontId="122" fillId="42" borderId="15" applyNumberFormat="0" applyAlignment="0" applyProtection="0"/>
    <xf numFmtId="0" fontId="120" fillId="0" borderId="19" applyNumberFormat="0" applyFill="0" applyAlignment="0" applyProtection="0"/>
    <xf numFmtId="0" fontId="116" fillId="0" borderId="17" applyNumberFormat="0" applyFill="0" applyAlignment="0" applyProtection="0"/>
    <xf numFmtId="0" fontId="99" fillId="37" borderId="0" applyNumberFormat="0" applyBorder="0" applyAlignment="0" applyProtection="0"/>
    <xf numFmtId="0" fontId="97" fillId="0" borderId="0"/>
    <xf numFmtId="0" fontId="11" fillId="0" borderId="0"/>
    <xf numFmtId="0" fontId="133" fillId="0" borderId="23" applyNumberFormat="0" applyFill="0" applyAlignment="0" applyProtection="0"/>
    <xf numFmtId="0" fontId="105" fillId="55" borderId="15" applyNumberForma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19" fillId="0" borderId="19" applyNumberFormat="0" applyFill="0" applyAlignment="0" applyProtection="0"/>
    <xf numFmtId="0" fontId="98" fillId="43" borderId="0" applyNumberFormat="0" applyBorder="0" applyAlignment="0" applyProtection="0"/>
    <xf numFmtId="0" fontId="100" fillId="53" borderId="0" applyNumberFormat="0" applyBorder="0" applyAlignment="0" applyProtection="0"/>
    <xf numFmtId="0" fontId="134" fillId="0" borderId="0" applyNumberFormat="0" applyFill="0" applyBorder="0" applyAlignment="0" applyProtection="0"/>
    <xf numFmtId="0" fontId="98" fillId="40" borderId="0" applyNumberFormat="0" applyBorder="0" applyAlignment="0" applyProtection="0"/>
    <xf numFmtId="0" fontId="98" fillId="37" borderId="0" applyNumberFormat="0" applyBorder="0" applyAlignment="0" applyProtection="0"/>
    <xf numFmtId="0" fontId="97" fillId="0" borderId="0"/>
    <xf numFmtId="0" fontId="11" fillId="58" borderId="21" applyNumberFormat="0" applyFont="0" applyAlignment="0" applyProtection="0"/>
    <xf numFmtId="0" fontId="122" fillId="42" borderId="15" applyNumberFormat="0" applyAlignment="0" applyProtection="0"/>
    <xf numFmtId="0" fontId="100" fillId="48" borderId="0" applyNumberFormat="0" applyBorder="0" applyAlignment="0" applyProtection="0"/>
    <xf numFmtId="0" fontId="122" fillId="42" borderId="15" applyNumberFormat="0" applyAlignment="0" applyProtection="0"/>
    <xf numFmtId="0" fontId="106" fillId="56" borderId="16" applyNumberFormat="0" applyAlignment="0" applyProtection="0"/>
    <xf numFmtId="0" fontId="116" fillId="0" borderId="17" applyNumberFormat="0" applyFill="0" applyAlignment="0" applyProtection="0"/>
    <xf numFmtId="0" fontId="104" fillId="55" borderId="15" applyNumberFormat="0" applyAlignment="0" applyProtection="0"/>
    <xf numFmtId="0" fontId="133" fillId="0" borderId="23" applyNumberFormat="0" applyFill="0" applyAlignment="0" applyProtection="0"/>
    <xf numFmtId="0" fontId="100" fillId="44" borderId="0" applyNumberFormat="0" applyBorder="0" applyAlignment="0" applyProtection="0"/>
    <xf numFmtId="0" fontId="102" fillId="38" borderId="0" applyNumberFormat="0" applyBorder="0" applyAlignment="0" applyProtection="0"/>
    <xf numFmtId="0" fontId="11" fillId="58" borderId="21" applyNumberFormat="0" applyFont="0" applyAlignment="0" applyProtection="0"/>
    <xf numFmtId="0" fontId="99" fillId="37" borderId="0" applyNumberFormat="0" applyBorder="0" applyAlignment="0" applyProtection="0"/>
    <xf numFmtId="0" fontId="128" fillId="55" borderId="22" applyNumberFormat="0" applyAlignment="0" applyProtection="0"/>
    <xf numFmtId="0" fontId="100" fillId="54" borderId="0" applyNumberFormat="0" applyBorder="0" applyAlignment="0" applyProtection="0"/>
    <xf numFmtId="0" fontId="106" fillId="56" borderId="16" applyNumberFormat="0" applyAlignment="0" applyProtection="0"/>
    <xf numFmtId="0" fontId="117" fillId="0" borderId="18" applyNumberFormat="0" applyFill="0" applyAlignment="0" applyProtection="0"/>
    <xf numFmtId="0" fontId="133" fillId="0" borderId="23" applyNumberFormat="0" applyFill="0" applyAlignment="0" applyProtection="0"/>
    <xf numFmtId="0" fontId="101" fillId="45" borderId="0" applyNumberFormat="0" applyBorder="0" applyAlignment="0" applyProtection="0"/>
    <xf numFmtId="0" fontId="99" fillId="46" borderId="0" applyNumberFormat="0" applyBorder="0" applyAlignment="0" applyProtection="0"/>
    <xf numFmtId="0" fontId="99" fillId="45" borderId="0" applyNumberFormat="0" applyBorder="0" applyAlignment="0" applyProtection="0"/>
    <xf numFmtId="0" fontId="99" fillId="42" borderId="0" applyNumberFormat="0" applyBorder="0" applyAlignment="0" applyProtection="0"/>
    <xf numFmtId="0" fontId="11" fillId="58" borderId="21" applyNumberFormat="0" applyFont="0" applyAlignment="0" applyProtection="0"/>
    <xf numFmtId="0" fontId="122" fillId="42" borderId="15" applyNumberFormat="0" applyAlignment="0" applyProtection="0"/>
    <xf numFmtId="0" fontId="135" fillId="0" borderId="0" applyNumberFormat="0" applyFill="0" applyBorder="0" applyAlignment="0" applyProtection="0"/>
    <xf numFmtId="0" fontId="133" fillId="0" borderId="23" applyNumberFormat="0" applyFill="0" applyAlignment="0" applyProtection="0"/>
    <xf numFmtId="0" fontId="104" fillId="55" borderId="15" applyNumberFormat="0" applyAlignment="0" applyProtection="0"/>
    <xf numFmtId="0" fontId="101" fillId="54" borderId="0" applyNumberFormat="0" applyBorder="0" applyAlignment="0" applyProtection="0"/>
    <xf numFmtId="0" fontId="10" fillId="58" borderId="21" applyNumberFormat="0" applyFont="0" applyAlignment="0" applyProtection="0"/>
    <xf numFmtId="0" fontId="127" fillId="55" borderId="22" applyNumberFormat="0" applyAlignment="0" applyProtection="0"/>
    <xf numFmtId="0" fontId="10" fillId="58" borderId="21" applyNumberFormat="0" applyFont="0" applyAlignment="0" applyProtection="0"/>
    <xf numFmtId="0" fontId="103" fillId="38" borderId="0" applyNumberFormat="0" applyBorder="0" applyAlignment="0" applyProtection="0"/>
    <xf numFmtId="0" fontId="122" fillId="42" borderId="15" applyNumberFormat="0" applyAlignment="0" applyProtection="0"/>
    <xf numFmtId="0" fontId="101" fillId="51" borderId="0" applyNumberFormat="0" applyBorder="0" applyAlignment="0" applyProtection="0"/>
    <xf numFmtId="0" fontId="122" fillId="42" borderId="15" applyNumberFormat="0" applyAlignment="0" applyProtection="0"/>
    <xf numFmtId="0" fontId="11" fillId="58" borderId="21" applyNumberFormat="0" applyFont="0" applyAlignment="0" applyProtection="0"/>
    <xf numFmtId="0" fontId="120" fillId="0" borderId="0" applyNumberFormat="0" applyFill="0" applyBorder="0" applyAlignment="0" applyProtection="0"/>
    <xf numFmtId="0" fontId="121" fillId="42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28" fillId="55" borderId="22" applyNumberFormat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28" fillId="55" borderId="22" applyNumberFormat="0" applyAlignment="0" applyProtection="0"/>
    <xf numFmtId="0" fontId="133" fillId="0" borderId="23" applyNumberFormat="0" applyFill="0" applyAlignment="0" applyProtection="0"/>
    <xf numFmtId="0" fontId="128" fillId="55" borderId="22" applyNumberFormat="0" applyAlignment="0" applyProtection="0"/>
    <xf numFmtId="0" fontId="132" fillId="0" borderId="23" applyNumberFormat="0" applyFill="0" applyAlignment="0" applyProtection="0"/>
    <xf numFmtId="0" fontId="104" fillId="55" borderId="15" applyNumberFormat="0" applyAlignment="0" applyProtection="0"/>
    <xf numFmtId="0" fontId="10" fillId="58" borderId="21" applyNumberFormat="0" applyFont="0" applyAlignment="0" applyProtection="0"/>
    <xf numFmtId="0" fontId="121" fillId="42" borderId="15" applyNumberFormat="0" applyAlignment="0" applyProtection="0"/>
    <xf numFmtId="0" fontId="10" fillId="58" borderId="21" applyNumberFormat="0" applyFont="0" applyAlignment="0" applyProtection="0"/>
    <xf numFmtId="0" fontId="127" fillId="55" borderId="22" applyNumberFormat="0" applyAlignment="0" applyProtection="0"/>
    <xf numFmtId="0" fontId="132" fillId="0" borderId="23" applyNumberFormat="0" applyFill="0" applyAlignment="0" applyProtection="0"/>
    <xf numFmtId="0" fontId="127" fillId="55" borderId="22" applyNumberFormat="0" applyAlignment="0" applyProtection="0"/>
    <xf numFmtId="0" fontId="132" fillId="0" borderId="23" applyNumberFormat="0" applyFill="0" applyAlignment="0" applyProtection="0"/>
    <xf numFmtId="0" fontId="104" fillId="55" borderId="15" applyNumberFormat="0" applyAlignment="0" applyProtection="0"/>
    <xf numFmtId="0" fontId="121" fillId="42" borderId="15" applyNumberForma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27" fillId="55" borderId="22" applyNumberFormat="0" applyAlignment="0" applyProtection="0"/>
    <xf numFmtId="0" fontId="105" fillId="55" borderId="15" applyNumberFormat="0" applyAlignment="0" applyProtection="0"/>
    <xf numFmtId="0" fontId="132" fillId="0" borderId="23" applyNumberFormat="0" applyFill="0" applyAlignment="0" applyProtection="0"/>
    <xf numFmtId="0" fontId="104" fillId="55" borderId="15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04" fillId="55" borderId="15" applyNumberFormat="0" applyAlignment="0" applyProtection="0"/>
    <xf numFmtId="0" fontId="132" fillId="0" borderId="23" applyNumberFormat="0" applyFill="0" applyAlignment="0" applyProtection="0"/>
    <xf numFmtId="0" fontId="121" fillId="42" borderId="15" applyNumberFormat="0" applyAlignment="0" applyProtection="0"/>
    <xf numFmtId="0" fontId="10" fillId="58" borderId="21" applyNumberFormat="0" applyFont="0" applyAlignment="0" applyProtection="0"/>
    <xf numFmtId="0" fontId="127" fillId="55" borderId="22" applyNumberFormat="0" applyAlignment="0" applyProtection="0"/>
    <xf numFmtId="0" fontId="132" fillId="0" borderId="23" applyNumberFormat="0" applyFill="0" applyAlignment="0" applyProtection="0"/>
    <xf numFmtId="0" fontId="121" fillId="42" borderId="15" applyNumberFormat="0" applyAlignment="0" applyProtection="0"/>
    <xf numFmtId="0" fontId="10" fillId="58" borderId="21" applyNumberFormat="0" applyFont="0" applyAlignment="0" applyProtection="0"/>
    <xf numFmtId="0" fontId="104" fillId="55" borderId="15" applyNumberFormat="0" applyAlignment="0" applyProtection="0"/>
    <xf numFmtId="0" fontId="127" fillId="55" borderId="22" applyNumberFormat="0" applyAlignment="0" applyProtection="0"/>
    <xf numFmtId="0" fontId="104" fillId="55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0" fillId="58" borderId="21" applyNumberFormat="0" applyFont="0" applyAlignment="0" applyProtection="0"/>
    <xf numFmtId="0" fontId="127" fillId="55" borderId="22" applyNumberFormat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04" fillId="55" borderId="15" applyNumberFormat="0" applyAlignment="0" applyProtection="0"/>
    <xf numFmtId="0" fontId="132" fillId="0" borderId="23" applyNumberFormat="0" applyFill="0" applyAlignment="0" applyProtection="0"/>
    <xf numFmtId="0" fontId="121" fillId="42" borderId="15" applyNumberFormat="0" applyAlignment="0" applyProtection="0"/>
    <xf numFmtId="0" fontId="10" fillId="58" borderId="21" applyNumberFormat="0" applyFon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27" fillId="55" borderId="22" applyNumberFormat="0" applyAlignment="0" applyProtection="0"/>
    <xf numFmtId="0" fontId="121" fillId="42" borderId="15" applyNumberFormat="0" applyAlignment="0" applyProtection="0"/>
    <xf numFmtId="0" fontId="99" fillId="58" borderId="21" applyNumberFormat="0" applyFont="0" applyAlignment="0" applyProtection="0"/>
    <xf numFmtId="0" fontId="10" fillId="58" borderId="21" applyNumberFormat="0" applyFont="0" applyAlignment="0" applyProtection="0"/>
    <xf numFmtId="0" fontId="127" fillId="55" borderId="22" applyNumberFormat="0" applyAlignment="0" applyProtection="0"/>
    <xf numFmtId="0" fontId="132" fillId="0" borderId="23" applyNumberFormat="0" applyFill="0" applyAlignment="0" applyProtection="0"/>
    <xf numFmtId="0" fontId="104" fillId="55" borderId="15" applyNumberFormat="0" applyAlignment="0" applyProtection="0"/>
    <xf numFmtId="0" fontId="10" fillId="58" borderId="21" applyNumberFormat="0" applyFont="0" applyAlignment="0" applyProtection="0"/>
    <xf numFmtId="0" fontId="121" fillId="42" borderId="15" applyNumberFormat="0" applyAlignment="0" applyProtection="0"/>
    <xf numFmtId="0" fontId="10" fillId="58" borderId="21" applyNumberFormat="0" applyFont="0" applyAlignment="0" applyProtection="0"/>
    <xf numFmtId="0" fontId="127" fillId="55" borderId="22" applyNumberFormat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04" fillId="55" borderId="15" applyNumberFormat="0" applyAlignment="0" applyProtection="0"/>
    <xf numFmtId="0" fontId="127" fillId="55" borderId="22" applyNumberFormat="0" applyAlignment="0" applyProtection="0"/>
    <xf numFmtId="0" fontId="104" fillId="55" borderId="15" applyNumberFormat="0" applyAlignment="0" applyProtection="0"/>
    <xf numFmtId="0" fontId="121" fillId="42" borderId="15" applyNumberFormat="0" applyAlignment="0" applyProtection="0"/>
    <xf numFmtId="0" fontId="133" fillId="0" borderId="23" applyNumberFormat="0" applyFill="0" applyAlignment="0" applyProtection="0"/>
    <xf numFmtId="0" fontId="10" fillId="58" borderId="21" applyNumberFormat="0" applyFont="0" applyAlignment="0" applyProtection="0"/>
    <xf numFmtId="0" fontId="127" fillId="55" borderId="22" applyNumberFormat="0" applyAlignment="0" applyProtection="0"/>
    <xf numFmtId="0" fontId="132" fillId="0" borderId="23" applyNumberFormat="0" applyFill="0" applyAlignment="0" applyProtection="0"/>
    <xf numFmtId="0" fontId="121" fillId="42" borderId="15" applyNumberFormat="0" applyAlignment="0" applyProtection="0"/>
    <xf numFmtId="0" fontId="10" fillId="58" borderId="21" applyNumberFormat="0" applyFont="0" applyAlignment="0" applyProtection="0"/>
    <xf numFmtId="0" fontId="104" fillId="55" borderId="15" applyNumberFormat="0" applyAlignment="0" applyProtection="0"/>
    <xf numFmtId="0" fontId="132" fillId="0" borderId="23" applyNumberFormat="0" applyFill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21" fillId="42" borderId="15" applyNumberFormat="0" applyAlignment="0" applyProtection="0"/>
    <xf numFmtId="0" fontId="10" fillId="58" borderId="21" applyNumberFormat="0" applyFont="0" applyAlignment="0" applyProtection="0"/>
    <xf numFmtId="0" fontId="127" fillId="55" borderId="22" applyNumberFormat="0" applyAlignment="0" applyProtection="0"/>
    <xf numFmtId="0" fontId="132" fillId="0" borderId="23" applyNumberFormat="0" applyFill="0" applyAlignment="0" applyProtection="0"/>
    <xf numFmtId="0" fontId="121" fillId="42" borderId="15" applyNumberFormat="0" applyAlignment="0" applyProtection="0"/>
    <xf numFmtId="0" fontId="104" fillId="55" borderId="15" applyNumberFormat="0" applyAlignment="0" applyProtection="0"/>
    <xf numFmtId="0" fontId="127" fillId="55" borderId="22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04" fillId="55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0" fillId="58" borderId="21" applyNumberFormat="0" applyFont="0" applyAlignment="0" applyProtection="0"/>
    <xf numFmtId="0" fontId="127" fillId="55" borderId="22" applyNumberFormat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0" fillId="58" borderId="21" applyNumberFormat="0" applyFont="0" applyAlignment="0" applyProtection="0"/>
    <xf numFmtId="0" fontId="105" fillId="55" borderId="15" applyNumberFormat="0" applyAlignment="0" applyProtection="0"/>
    <xf numFmtId="0" fontId="127" fillId="55" borderId="22" applyNumberFormat="0" applyAlignment="0" applyProtection="0"/>
    <xf numFmtId="0" fontId="122" fillId="42" borderId="15" applyNumberFormat="0" applyAlignment="0" applyProtection="0"/>
    <xf numFmtId="0" fontId="99" fillId="58" borderId="21" applyNumberFormat="0" applyFont="0" applyAlignment="0" applyProtection="0"/>
    <xf numFmtId="0" fontId="128" fillId="55" borderId="22" applyNumberFormat="0" applyAlignment="0" applyProtection="0"/>
    <xf numFmtId="0" fontId="133" fillId="0" borderId="23" applyNumberFormat="0" applyFill="0" applyAlignment="0" applyProtection="0"/>
    <xf numFmtId="0" fontId="105" fillId="55" borderId="15" applyNumberFormat="0" applyAlignment="0" applyProtection="0"/>
    <xf numFmtId="0" fontId="128" fillId="55" borderId="22" applyNumberFormat="0" applyAlignment="0" applyProtection="0"/>
    <xf numFmtId="0" fontId="122" fillId="42" borderId="15" applyNumberFormat="0" applyAlignment="0" applyProtection="0"/>
    <xf numFmtId="0" fontId="121" fillId="42" borderId="15" applyNumberFormat="0" applyAlignment="0" applyProtection="0"/>
    <xf numFmtId="0" fontId="10" fillId="58" borderId="21" applyNumberFormat="0" applyFont="0" applyAlignment="0" applyProtection="0"/>
    <xf numFmtId="0" fontId="127" fillId="55" borderId="22" applyNumberFormat="0" applyAlignment="0" applyProtection="0"/>
    <xf numFmtId="0" fontId="132" fillId="0" borderId="23" applyNumberFormat="0" applyFill="0" applyAlignment="0" applyProtection="0"/>
    <xf numFmtId="0" fontId="104" fillId="55" borderId="15" applyNumberFormat="0" applyAlignment="0" applyProtection="0"/>
    <xf numFmtId="0" fontId="121" fillId="42" borderId="15" applyNumberFormat="0" applyAlignment="0" applyProtection="0"/>
    <xf numFmtId="0" fontId="133" fillId="0" borderId="23" applyNumberFormat="0" applyFill="0" applyAlignment="0" applyProtection="0"/>
    <xf numFmtId="0" fontId="10" fillId="58" borderId="21" applyNumberFormat="0" applyFont="0" applyAlignment="0" applyProtection="0"/>
    <xf numFmtId="0" fontId="127" fillId="55" borderId="22" applyNumberFormat="0" applyAlignment="0" applyProtection="0"/>
    <xf numFmtId="0" fontId="132" fillId="0" borderId="23" applyNumberFormat="0" applyFill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99" fillId="58" borderId="21" applyNumberFormat="0" applyFont="0" applyAlignment="0" applyProtection="0"/>
    <xf numFmtId="0" fontId="128" fillId="55" borderId="22" applyNumberFormat="0" applyAlignment="0" applyProtection="0"/>
    <xf numFmtId="0" fontId="133" fillId="0" borderId="23" applyNumberFormat="0" applyFill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04" fillId="55" borderId="15" applyNumberFormat="0" applyAlignment="0" applyProtection="0"/>
    <xf numFmtId="0" fontId="127" fillId="55" borderId="22" applyNumberFormat="0" applyAlignment="0" applyProtection="0"/>
    <xf numFmtId="0" fontId="99" fillId="58" borderId="21" applyNumberFormat="0" applyFont="0" applyAlignment="0" applyProtection="0"/>
    <xf numFmtId="0" fontId="10" fillId="58" borderId="21" applyNumberFormat="0" applyFont="0" applyAlignment="0" applyProtection="0"/>
    <xf numFmtId="0" fontId="121" fillId="42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" fillId="58" borderId="21" applyNumberFormat="0" applyFont="0" applyAlignment="0" applyProtection="0"/>
    <xf numFmtId="0" fontId="128" fillId="55" borderId="22" applyNumberFormat="0" applyAlignment="0" applyProtection="0"/>
    <xf numFmtId="0" fontId="127" fillId="55" borderId="22" applyNumberFormat="0" applyAlignment="0" applyProtection="0"/>
    <xf numFmtId="0" fontId="99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27" fillId="55" borderId="22" applyNumberFormat="0" applyAlignment="0" applyProtection="0"/>
    <xf numFmtId="0" fontId="121" fillId="42" borderId="15" applyNumberFormat="0" applyAlignment="0" applyProtection="0"/>
    <xf numFmtId="0" fontId="10" fillId="58" borderId="21" applyNumberFormat="0" applyFont="0" applyAlignment="0" applyProtection="0"/>
    <xf numFmtId="0" fontId="127" fillId="55" borderId="22" applyNumberFormat="0" applyAlignment="0" applyProtection="0"/>
    <xf numFmtId="0" fontId="104" fillId="55" borderId="15" applyNumberFormat="0" applyAlignment="0" applyProtection="0"/>
    <xf numFmtId="0" fontId="127" fillId="55" borderId="22" applyNumberFormat="0" applyAlignment="0" applyProtection="0"/>
    <xf numFmtId="0" fontId="121" fillId="42" borderId="15" applyNumberFormat="0" applyAlignment="0" applyProtection="0"/>
    <xf numFmtId="0" fontId="122" fillId="42" borderId="15" applyNumberFormat="0" applyAlignment="0" applyProtection="0"/>
    <xf numFmtId="0" fontId="132" fillId="0" borderId="23" applyNumberFormat="0" applyFill="0" applyAlignment="0" applyProtection="0"/>
    <xf numFmtId="0" fontId="121" fillId="42" borderId="15" applyNumberFormat="0" applyAlignment="0" applyProtection="0"/>
    <xf numFmtId="0" fontId="104" fillId="55" borderId="15" applyNumberFormat="0" applyAlignment="0" applyProtection="0"/>
    <xf numFmtId="0" fontId="132" fillId="0" borderId="23" applyNumberFormat="0" applyFill="0" applyAlignment="0" applyProtection="0"/>
    <xf numFmtId="0" fontId="133" fillId="0" borderId="23" applyNumberFormat="0" applyFill="0" applyAlignment="0" applyProtection="0"/>
    <xf numFmtId="0" fontId="127" fillId="55" borderId="22" applyNumberFormat="0" applyAlignment="0" applyProtection="0"/>
    <xf numFmtId="0" fontId="105" fillId="55" borderId="15" applyNumberFormat="0" applyAlignment="0" applyProtection="0"/>
    <xf numFmtId="0" fontId="132" fillId="0" borderId="23" applyNumberFormat="0" applyFill="0" applyAlignment="0" applyProtection="0"/>
    <xf numFmtId="0" fontId="104" fillId="55" borderId="15" applyNumberFormat="0" applyAlignment="0" applyProtection="0"/>
    <xf numFmtId="0" fontId="127" fillId="55" borderId="22" applyNumberFormat="0" applyAlignment="0" applyProtection="0"/>
    <xf numFmtId="0" fontId="104" fillId="55" borderId="15" applyNumberFormat="0" applyAlignment="0" applyProtection="0"/>
    <xf numFmtId="0" fontId="121" fillId="42" borderId="15" applyNumberFormat="0" applyAlignment="0" applyProtection="0"/>
    <xf numFmtId="0" fontId="132" fillId="0" borderId="23" applyNumberFormat="0" applyFill="0" applyAlignment="0" applyProtection="0"/>
    <xf numFmtId="0" fontId="127" fillId="55" borderId="22" applyNumberFormat="0" applyAlignment="0" applyProtection="0"/>
    <xf numFmtId="0" fontId="10" fillId="58" borderId="21" applyNumberFormat="0" applyFont="0" applyAlignment="0" applyProtection="0"/>
    <xf numFmtId="0" fontId="104" fillId="55" borderId="15" applyNumberFormat="0" applyAlignment="0" applyProtection="0"/>
    <xf numFmtId="0" fontId="132" fillId="0" borderId="23" applyNumberFormat="0" applyFill="0" applyAlignment="0" applyProtection="0"/>
    <xf numFmtId="0" fontId="10" fillId="58" borderId="21" applyNumberFormat="0" applyFont="0" applyAlignment="0" applyProtection="0"/>
    <xf numFmtId="0" fontId="121" fillId="42" borderId="15" applyNumberFormat="0" applyAlignment="0" applyProtection="0"/>
    <xf numFmtId="0" fontId="132" fillId="0" borderId="23" applyNumberFormat="0" applyFill="0" applyAlignment="0" applyProtection="0"/>
    <xf numFmtId="0" fontId="10" fillId="58" borderId="21" applyNumberFormat="0" applyFont="0" applyAlignment="0" applyProtection="0"/>
    <xf numFmtId="0" fontId="133" fillId="0" borderId="23" applyNumberFormat="0" applyFill="0" applyAlignment="0" applyProtection="0"/>
    <xf numFmtId="0" fontId="121" fillId="42" borderId="15" applyNumberFormat="0" applyAlignment="0" applyProtection="0"/>
    <xf numFmtId="0" fontId="104" fillId="55" borderId="15" applyNumberFormat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27" fillId="55" borderId="22" applyNumberFormat="0" applyAlignment="0" applyProtection="0"/>
    <xf numFmtId="0" fontId="10" fillId="58" borderId="21" applyNumberFormat="0" applyFont="0" applyAlignment="0" applyProtection="0"/>
    <xf numFmtId="0" fontId="121" fillId="42" borderId="15" applyNumberFormat="0" applyAlignment="0" applyProtection="0"/>
    <xf numFmtId="0" fontId="104" fillId="55" borderId="15" applyNumberFormat="0" applyAlignment="0" applyProtection="0"/>
    <xf numFmtId="0" fontId="132" fillId="0" borderId="23" applyNumberFormat="0" applyFill="0" applyAlignment="0" applyProtection="0"/>
    <xf numFmtId="0" fontId="104" fillId="55" borderId="15" applyNumberFormat="0" applyAlignment="0" applyProtection="0"/>
    <xf numFmtId="0" fontId="10" fillId="58" borderId="21" applyNumberFormat="0" applyFont="0" applyAlignment="0" applyProtection="0"/>
    <xf numFmtId="0" fontId="121" fillId="42" borderId="15" applyNumberFormat="0" applyAlignment="0" applyProtection="0"/>
    <xf numFmtId="0" fontId="132" fillId="0" borderId="23" applyNumberFormat="0" applyFill="0" applyAlignment="0" applyProtection="0"/>
    <xf numFmtId="0" fontId="104" fillId="55" borderId="15" applyNumberFormat="0" applyAlignment="0" applyProtection="0"/>
    <xf numFmtId="0" fontId="132" fillId="0" borderId="23" applyNumberFormat="0" applyFill="0" applyAlignment="0" applyProtection="0"/>
    <xf numFmtId="0" fontId="10" fillId="58" borderId="21" applyNumberFormat="0" applyFon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32" fillId="0" borderId="23" applyNumberFormat="0" applyFill="0" applyAlignment="0" applyProtection="0"/>
    <xf numFmtId="0" fontId="10" fillId="58" borderId="21" applyNumberFormat="0" applyFont="0" applyAlignment="0" applyProtection="0"/>
    <xf numFmtId="0" fontId="121" fillId="42" borderId="15" applyNumberFormat="0" applyAlignment="0" applyProtection="0"/>
    <xf numFmtId="0" fontId="132" fillId="0" borderId="23" applyNumberFormat="0" applyFill="0" applyAlignment="0" applyProtection="0"/>
    <xf numFmtId="0" fontId="104" fillId="55" borderId="15" applyNumberFormat="0" applyAlignment="0" applyProtection="0"/>
    <xf numFmtId="0" fontId="132" fillId="0" borderId="23" applyNumberFormat="0" applyFill="0" applyAlignment="0" applyProtection="0"/>
    <xf numFmtId="0" fontId="105" fillId="55" borderId="15" applyNumberForma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99" fillId="58" borderId="21" applyNumberFormat="0" applyFont="0" applyAlignment="0" applyProtection="0"/>
    <xf numFmtId="0" fontId="121" fillId="42" borderId="15" applyNumberFormat="0" applyAlignment="0" applyProtection="0"/>
    <xf numFmtId="0" fontId="132" fillId="0" borderId="23" applyNumberFormat="0" applyFill="0" applyAlignment="0" applyProtection="0"/>
    <xf numFmtId="0" fontId="127" fillId="55" borderId="22" applyNumberFormat="0" applyAlignment="0" applyProtection="0"/>
    <xf numFmtId="0" fontId="132" fillId="0" borderId="23" applyNumberFormat="0" applyFill="0" applyAlignment="0" applyProtection="0"/>
    <xf numFmtId="0" fontId="10" fillId="58" borderId="21" applyNumberFormat="0" applyFont="0" applyAlignment="0" applyProtection="0"/>
    <xf numFmtId="0" fontId="121" fillId="42" borderId="15" applyNumberFormat="0" applyAlignment="0" applyProtection="0"/>
    <xf numFmtId="0" fontId="10" fillId="58" borderId="21" applyNumberFormat="0" applyFont="0" applyAlignment="0" applyProtection="0"/>
    <xf numFmtId="0" fontId="104" fillId="55" borderId="15" applyNumberFormat="0" applyAlignment="0" applyProtection="0"/>
    <xf numFmtId="0" fontId="132" fillId="0" borderId="23" applyNumberFormat="0" applyFill="0" applyAlignment="0" applyProtection="0"/>
    <xf numFmtId="0" fontId="128" fillId="55" borderId="22" applyNumberFormat="0" applyAlignment="0" applyProtection="0"/>
    <xf numFmtId="0" fontId="133" fillId="0" borderId="23" applyNumberFormat="0" applyFill="0" applyAlignment="0" applyProtection="0"/>
    <xf numFmtId="0" fontId="105" fillId="55" borderId="15" applyNumberFormat="0" applyAlignment="0" applyProtection="0"/>
    <xf numFmtId="0" fontId="101" fillId="50" borderId="0" applyNumberFormat="0" applyBorder="0" applyAlignment="0" applyProtection="0"/>
    <xf numFmtId="0" fontId="99" fillId="39" borderId="0" applyNumberFormat="0" applyBorder="0" applyAlignment="0" applyProtection="0"/>
    <xf numFmtId="0" fontId="100" fillId="49" borderId="0" applyNumberFormat="0" applyBorder="0" applyAlignment="0" applyProtection="0"/>
    <xf numFmtId="0" fontId="119" fillId="0" borderId="19" applyNumberFormat="0" applyFill="0" applyAlignment="0" applyProtection="0"/>
    <xf numFmtId="0" fontId="133" fillId="0" borderId="23" applyNumberFormat="0" applyFill="0" applyAlignment="0" applyProtection="0"/>
    <xf numFmtId="0" fontId="99" fillId="41" borderId="0" applyNumberFormat="0" applyBorder="0" applyAlignment="0" applyProtection="0"/>
    <xf numFmtId="0" fontId="101" fillId="44" borderId="0" applyNumberFormat="0" applyBorder="0" applyAlignment="0" applyProtection="0"/>
    <xf numFmtId="0" fontId="99" fillId="43" borderId="0" applyNumberFormat="0" applyBorder="0" applyAlignment="0" applyProtection="0"/>
    <xf numFmtId="0" fontId="99" fillId="44" borderId="0" applyNumberFormat="0" applyBorder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28" fillId="55" borderId="22" applyNumberFormat="0" applyAlignment="0" applyProtection="0"/>
    <xf numFmtId="0" fontId="133" fillId="0" borderId="23" applyNumberFormat="0" applyFill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04" fillId="55" borderId="15" applyNumberFormat="0" applyAlignment="0" applyProtection="0"/>
    <xf numFmtId="0" fontId="128" fillId="55" borderId="22" applyNumberFormat="0" applyAlignment="0" applyProtection="0"/>
    <xf numFmtId="0" fontId="105" fillId="55" borderId="15" applyNumberFormat="0" applyAlignment="0" applyProtection="0"/>
    <xf numFmtId="0" fontId="128" fillId="55" borderId="22" applyNumberFormat="0" applyAlignment="0" applyProtection="0"/>
    <xf numFmtId="0" fontId="127" fillId="55" borderId="22" applyNumberFormat="0" applyAlignment="0" applyProtection="0"/>
    <xf numFmtId="0" fontId="121" fillId="42" borderId="15" applyNumberFormat="0" applyAlignment="0" applyProtection="0"/>
    <xf numFmtId="0" fontId="127" fillId="55" borderId="22" applyNumberFormat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28" fillId="55" borderId="22" applyNumberFormat="0" applyAlignment="0" applyProtection="0"/>
    <xf numFmtId="0" fontId="133" fillId="0" borderId="23" applyNumberFormat="0" applyFill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28" fillId="55" borderId="22" applyNumberFormat="0" applyAlignment="0" applyProtection="0"/>
    <xf numFmtId="0" fontId="133" fillId="0" borderId="23" applyNumberFormat="0" applyFill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1" fillId="58" borderId="21" applyNumberFormat="0" applyFont="0" applyAlignment="0" applyProtection="0"/>
    <xf numFmtId="0" fontId="128" fillId="55" borderId="22" applyNumberFormat="0" applyAlignment="0" applyProtection="0"/>
    <xf numFmtId="0" fontId="133" fillId="0" borderId="23" applyNumberFormat="0" applyFill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1" fillId="58" borderId="21" applyNumberFormat="0" applyFont="0" applyAlignment="0" applyProtection="0"/>
    <xf numFmtId="0" fontId="128" fillId="55" borderId="22" applyNumberFormat="0" applyAlignment="0" applyProtection="0"/>
    <xf numFmtId="0" fontId="133" fillId="0" borderId="23" applyNumberFormat="0" applyFill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1" fillId="58" borderId="21" applyNumberFormat="0" applyFont="0" applyAlignment="0" applyProtection="0"/>
    <xf numFmtId="0" fontId="128" fillId="55" borderId="22" applyNumberFormat="0" applyAlignment="0" applyProtection="0"/>
    <xf numFmtId="0" fontId="133" fillId="0" borderId="23" applyNumberFormat="0" applyFill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1" fillId="58" borderId="21" applyNumberFormat="0" applyFont="0" applyAlignment="0" applyProtection="0"/>
    <xf numFmtId="0" fontId="128" fillId="55" borderId="22" applyNumberFormat="0" applyAlignment="0" applyProtection="0"/>
    <xf numFmtId="0" fontId="133" fillId="0" borderId="23" applyNumberFormat="0" applyFill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1" fillId="58" borderId="21" applyNumberFormat="0" applyFont="0" applyAlignment="0" applyProtection="0"/>
    <xf numFmtId="0" fontId="128" fillId="55" borderId="22" applyNumberFormat="0" applyAlignment="0" applyProtection="0"/>
    <xf numFmtId="0" fontId="133" fillId="0" borderId="23" applyNumberFormat="0" applyFill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1" fillId="58" borderId="21" applyNumberFormat="0" applyFont="0" applyAlignment="0" applyProtection="0"/>
    <xf numFmtId="0" fontId="128" fillId="55" borderId="22" applyNumberFormat="0" applyAlignment="0" applyProtection="0"/>
    <xf numFmtId="0" fontId="133" fillId="0" borderId="23" applyNumberFormat="0" applyFill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1" fillId="58" borderId="21" applyNumberFormat="0" applyFont="0" applyAlignment="0" applyProtection="0"/>
    <xf numFmtId="0" fontId="128" fillId="55" borderId="22" applyNumberFormat="0" applyAlignment="0" applyProtection="0"/>
    <xf numFmtId="0" fontId="133" fillId="0" borderId="23" applyNumberFormat="0" applyFill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1" fillId="58" borderId="21" applyNumberFormat="0" applyFont="0" applyAlignment="0" applyProtection="0"/>
    <xf numFmtId="0" fontId="128" fillId="55" borderId="22" applyNumberFormat="0" applyAlignment="0" applyProtection="0"/>
    <xf numFmtId="0" fontId="133" fillId="0" borderId="23" applyNumberFormat="0" applyFill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1" fillId="0" borderId="0"/>
    <xf numFmtId="0" fontId="100" fillId="48" borderId="0" applyNumberFormat="0" applyBorder="0" applyAlignment="0" applyProtection="0"/>
    <xf numFmtId="0" fontId="97" fillId="0" borderId="0"/>
    <xf numFmtId="0" fontId="99" fillId="40" borderId="0" applyNumberFormat="0" applyBorder="0" applyAlignment="0" applyProtection="0"/>
    <xf numFmtId="0" fontId="101" fillId="47" borderId="0" applyNumberFormat="0" applyBorder="0" applyAlignment="0" applyProtection="0"/>
    <xf numFmtId="0" fontId="99" fillId="40" borderId="0" applyNumberFormat="0" applyBorder="0" applyAlignment="0" applyProtection="0"/>
    <xf numFmtId="0" fontId="99" fillId="43" borderId="0" applyNumberFormat="0" applyBorder="0" applyAlignment="0" applyProtection="0"/>
    <xf numFmtId="0" fontId="97" fillId="0" borderId="0"/>
    <xf numFmtId="0" fontId="11" fillId="0" borderId="0"/>
    <xf numFmtId="0" fontId="98" fillId="37" borderId="0" applyNumberFormat="0" applyBorder="0" applyAlignment="0" applyProtection="0"/>
    <xf numFmtId="0" fontId="98" fillId="38" borderId="0" applyNumberFormat="0" applyBorder="0" applyAlignment="0" applyProtection="0"/>
    <xf numFmtId="0" fontId="98" fillId="39" borderId="0" applyNumberFormat="0" applyBorder="0" applyAlignment="0" applyProtection="0"/>
    <xf numFmtId="0" fontId="98" fillId="40" borderId="0" applyNumberFormat="0" applyBorder="0" applyAlignment="0" applyProtection="0"/>
    <xf numFmtId="0" fontId="98" fillId="41" borderId="0" applyNumberFormat="0" applyBorder="0" applyAlignment="0" applyProtection="0"/>
    <xf numFmtId="0" fontId="98" fillId="42" borderId="0" applyNumberFormat="0" applyBorder="0" applyAlignment="0" applyProtection="0"/>
    <xf numFmtId="0" fontId="98" fillId="43" borderId="0" applyNumberFormat="0" applyBorder="0" applyAlignment="0" applyProtection="0"/>
    <xf numFmtId="0" fontId="98" fillId="44" borderId="0" applyNumberFormat="0" applyBorder="0" applyAlignment="0" applyProtection="0"/>
    <xf numFmtId="0" fontId="98" fillId="45" borderId="0" applyNumberFormat="0" applyBorder="0" applyAlignment="0" applyProtection="0"/>
    <xf numFmtId="0" fontId="98" fillId="40" borderId="0" applyNumberFormat="0" applyBorder="0" applyAlignment="0" applyProtection="0"/>
    <xf numFmtId="0" fontId="98" fillId="43" borderId="0" applyNumberFormat="0" applyBorder="0" applyAlignment="0" applyProtection="0"/>
    <xf numFmtId="0" fontId="98" fillId="46" borderId="0" applyNumberFormat="0" applyBorder="0" applyAlignment="0" applyProtection="0"/>
    <xf numFmtId="0" fontId="100" fillId="47" borderId="0" applyNumberFormat="0" applyBorder="0" applyAlignment="0" applyProtection="0"/>
    <xf numFmtId="0" fontId="100" fillId="44" borderId="0" applyNumberFormat="0" applyBorder="0" applyAlignment="0" applyProtection="0"/>
    <xf numFmtId="0" fontId="100" fillId="45" borderId="0" applyNumberFormat="0" applyBorder="0" applyAlignment="0" applyProtection="0"/>
    <xf numFmtId="0" fontId="100" fillId="48" borderId="0" applyNumberFormat="0" applyBorder="0" applyAlignment="0" applyProtection="0"/>
    <xf numFmtId="0" fontId="100" fillId="49" borderId="0" applyNumberFormat="0" applyBorder="0" applyAlignment="0" applyProtection="0"/>
    <xf numFmtId="0" fontId="100" fillId="50" borderId="0" applyNumberFormat="0" applyBorder="0" applyAlignment="0" applyProtection="0"/>
    <xf numFmtId="0" fontId="100" fillId="51" borderId="0" applyNumberFormat="0" applyBorder="0" applyAlignment="0" applyProtection="0"/>
    <xf numFmtId="0" fontId="100" fillId="52" borderId="0" applyNumberFormat="0" applyBorder="0" applyAlignment="0" applyProtection="0"/>
    <xf numFmtId="0" fontId="100" fillId="53" borderId="0" applyNumberFormat="0" applyBorder="0" applyAlignment="0" applyProtection="0"/>
    <xf numFmtId="0" fontId="100" fillId="48" borderId="0" applyNumberFormat="0" applyBorder="0" applyAlignment="0" applyProtection="0"/>
    <xf numFmtId="0" fontId="100" fillId="49" borderId="0" applyNumberFormat="0" applyBorder="0" applyAlignment="0" applyProtection="0"/>
    <xf numFmtId="0" fontId="100" fillId="54" borderId="0" applyNumberFormat="0" applyBorder="0" applyAlignment="0" applyProtection="0"/>
    <xf numFmtId="0" fontId="102" fillId="38" borderId="0" applyNumberFormat="0" applyBorder="0" applyAlignment="0" applyProtection="0"/>
    <xf numFmtId="0" fontId="104" fillId="55" borderId="15" applyNumberFormat="0" applyAlignment="0" applyProtection="0"/>
    <xf numFmtId="0" fontId="106" fillId="56" borderId="16" applyNumberFormat="0" applyAlignment="0" applyProtection="0"/>
    <xf numFmtId="0" fontId="109" fillId="0" borderId="0" applyNumberFormat="0" applyFill="0" applyBorder="0" applyAlignment="0" applyProtection="0"/>
    <xf numFmtId="0" fontId="111" fillId="39" borderId="0" applyNumberFormat="0" applyBorder="0" applyAlignment="0" applyProtection="0"/>
    <xf numFmtId="0" fontId="115" fillId="0" borderId="17" applyNumberFormat="0" applyFill="0" applyAlignment="0" applyProtection="0"/>
    <xf numFmtId="0" fontId="117" fillId="0" borderId="18" applyNumberFormat="0" applyFill="0" applyAlignment="0" applyProtection="0"/>
    <xf numFmtId="0" fontId="119" fillId="0" borderId="19" applyNumberFormat="0" applyFill="0" applyAlignment="0" applyProtection="0"/>
    <xf numFmtId="0" fontId="119" fillId="0" borderId="0" applyNumberFormat="0" applyFill="0" applyBorder="0" applyAlignment="0" applyProtection="0"/>
    <xf numFmtId="0" fontId="121" fillId="42" borderId="15" applyNumberFormat="0" applyAlignment="0" applyProtection="0"/>
    <xf numFmtId="0" fontId="123" fillId="0" borderId="20" applyNumberFormat="0" applyFill="0" applyAlignment="0" applyProtection="0"/>
    <xf numFmtId="0" fontId="125" fillId="57" borderId="0" applyNumberFormat="0" applyBorder="0" applyAlignment="0" applyProtection="0"/>
    <xf numFmtId="0" fontId="32" fillId="0" borderId="0"/>
    <xf numFmtId="0" fontId="10" fillId="58" borderId="21" applyNumberFormat="0" applyFont="0" applyAlignment="0" applyProtection="0"/>
    <xf numFmtId="0" fontId="127" fillId="55" borderId="22" applyNumberFormat="0" applyAlignment="0" applyProtection="0"/>
    <xf numFmtId="0" fontId="132" fillId="0" borderId="23" applyNumberFormat="0" applyFill="0" applyAlignment="0" applyProtection="0"/>
    <xf numFmtId="0" fontId="134" fillId="0" borderId="0" applyNumberFormat="0" applyFill="0" applyBorder="0" applyAlignment="0" applyProtection="0"/>
    <xf numFmtId="0" fontId="11" fillId="0" borderId="0"/>
    <xf numFmtId="0" fontId="98" fillId="37" borderId="0" applyNumberFormat="0" applyBorder="0" applyAlignment="0" applyProtection="0"/>
    <xf numFmtId="0" fontId="98" fillId="38" borderId="0" applyNumberFormat="0" applyBorder="0" applyAlignment="0" applyProtection="0"/>
    <xf numFmtId="0" fontId="98" fillId="39" borderId="0" applyNumberFormat="0" applyBorder="0" applyAlignment="0" applyProtection="0"/>
    <xf numFmtId="0" fontId="98" fillId="40" borderId="0" applyNumberFormat="0" applyBorder="0" applyAlignment="0" applyProtection="0"/>
    <xf numFmtId="0" fontId="98" fillId="41" borderId="0" applyNumberFormat="0" applyBorder="0" applyAlignment="0" applyProtection="0"/>
    <xf numFmtId="0" fontId="98" fillId="42" borderId="0" applyNumberFormat="0" applyBorder="0" applyAlignment="0" applyProtection="0"/>
    <xf numFmtId="0" fontId="98" fillId="43" borderId="0" applyNumberFormat="0" applyBorder="0" applyAlignment="0" applyProtection="0"/>
    <xf numFmtId="0" fontId="98" fillId="44" borderId="0" applyNumberFormat="0" applyBorder="0" applyAlignment="0" applyProtection="0"/>
    <xf numFmtId="0" fontId="98" fillId="45" borderId="0" applyNumberFormat="0" applyBorder="0" applyAlignment="0" applyProtection="0"/>
    <xf numFmtId="0" fontId="98" fillId="40" borderId="0" applyNumberFormat="0" applyBorder="0" applyAlignment="0" applyProtection="0"/>
    <xf numFmtId="0" fontId="98" fillId="43" borderId="0" applyNumberFormat="0" applyBorder="0" applyAlignment="0" applyProtection="0"/>
    <xf numFmtId="0" fontId="98" fillId="46" borderId="0" applyNumberFormat="0" applyBorder="0" applyAlignment="0" applyProtection="0"/>
    <xf numFmtId="0" fontId="100" fillId="47" borderId="0" applyNumberFormat="0" applyBorder="0" applyAlignment="0" applyProtection="0"/>
    <xf numFmtId="0" fontId="100" fillId="44" borderId="0" applyNumberFormat="0" applyBorder="0" applyAlignment="0" applyProtection="0"/>
    <xf numFmtId="0" fontId="100" fillId="45" borderId="0" applyNumberFormat="0" applyBorder="0" applyAlignment="0" applyProtection="0"/>
    <xf numFmtId="0" fontId="100" fillId="48" borderId="0" applyNumberFormat="0" applyBorder="0" applyAlignment="0" applyProtection="0"/>
    <xf numFmtId="0" fontId="100" fillId="49" borderId="0" applyNumberFormat="0" applyBorder="0" applyAlignment="0" applyProtection="0"/>
    <xf numFmtId="0" fontId="100" fillId="50" borderId="0" applyNumberFormat="0" applyBorder="0" applyAlignment="0" applyProtection="0"/>
    <xf numFmtId="0" fontId="100" fillId="51" borderId="0" applyNumberFormat="0" applyBorder="0" applyAlignment="0" applyProtection="0"/>
    <xf numFmtId="0" fontId="100" fillId="52" borderId="0" applyNumberFormat="0" applyBorder="0" applyAlignment="0" applyProtection="0"/>
    <xf numFmtId="0" fontId="100" fillId="53" borderId="0" applyNumberFormat="0" applyBorder="0" applyAlignment="0" applyProtection="0"/>
    <xf numFmtId="0" fontId="100" fillId="48" borderId="0" applyNumberFormat="0" applyBorder="0" applyAlignment="0" applyProtection="0"/>
    <xf numFmtId="0" fontId="100" fillId="49" borderId="0" applyNumberFormat="0" applyBorder="0" applyAlignment="0" applyProtection="0"/>
    <xf numFmtId="0" fontId="100" fillId="54" borderId="0" applyNumberFormat="0" applyBorder="0" applyAlignment="0" applyProtection="0"/>
    <xf numFmtId="0" fontId="102" fillId="38" borderId="0" applyNumberFormat="0" applyBorder="0" applyAlignment="0" applyProtection="0"/>
    <xf numFmtId="0" fontId="104" fillId="55" borderId="15" applyNumberFormat="0" applyAlignment="0" applyProtection="0"/>
    <xf numFmtId="0" fontId="106" fillId="56" borderId="16" applyNumberFormat="0" applyAlignment="0" applyProtection="0"/>
    <xf numFmtId="0" fontId="98" fillId="44" borderId="0" applyNumberFormat="0" applyBorder="0" applyAlignment="0" applyProtection="0"/>
    <xf numFmtId="0" fontId="109" fillId="0" borderId="0" applyNumberFormat="0" applyFill="0" applyBorder="0" applyAlignment="0" applyProtection="0"/>
    <xf numFmtId="0" fontId="111" fillId="39" borderId="0" applyNumberFormat="0" applyBorder="0" applyAlignment="0" applyProtection="0"/>
    <xf numFmtId="0" fontId="115" fillId="0" borderId="17" applyNumberFormat="0" applyFill="0" applyAlignment="0" applyProtection="0"/>
    <xf numFmtId="0" fontId="117" fillId="0" borderId="18" applyNumberFormat="0" applyFill="0" applyAlignment="0" applyProtection="0"/>
    <xf numFmtId="0" fontId="119" fillId="0" borderId="19" applyNumberFormat="0" applyFill="0" applyAlignment="0" applyProtection="0"/>
    <xf numFmtId="0" fontId="119" fillId="0" borderId="0" applyNumberFormat="0" applyFill="0" applyBorder="0" applyAlignment="0" applyProtection="0"/>
    <xf numFmtId="0" fontId="121" fillId="42" borderId="15" applyNumberFormat="0" applyAlignment="0" applyProtection="0"/>
    <xf numFmtId="0" fontId="123" fillId="0" borderId="20" applyNumberFormat="0" applyFill="0" applyAlignment="0" applyProtection="0"/>
    <xf numFmtId="0" fontId="125" fillId="57" borderId="0" applyNumberFormat="0" applyBorder="0" applyAlignment="0" applyProtection="0"/>
    <xf numFmtId="0" fontId="98" fillId="41" borderId="0" applyNumberFormat="0" applyBorder="0" applyAlignment="0" applyProtection="0"/>
    <xf numFmtId="0" fontId="10" fillId="58" borderId="21" applyNumberFormat="0" applyFont="0" applyAlignment="0" applyProtection="0"/>
    <xf numFmtId="0" fontId="127" fillId="55" borderId="22" applyNumberFormat="0" applyAlignment="0" applyProtection="0"/>
    <xf numFmtId="0" fontId="52" fillId="0" borderId="0" applyNumberFormat="0" applyFill="0" applyBorder="0" applyAlignment="0" applyProtection="0"/>
    <xf numFmtId="0" fontId="132" fillId="0" borderId="23" applyNumberFormat="0" applyFill="0" applyAlignment="0" applyProtection="0"/>
    <xf numFmtId="0" fontId="134" fillId="0" borderId="0" applyNumberFormat="0" applyFill="0" applyBorder="0" applyAlignment="0" applyProtection="0"/>
    <xf numFmtId="0" fontId="100" fillId="49" borderId="0" applyNumberFormat="0" applyBorder="0" applyAlignment="0" applyProtection="0"/>
    <xf numFmtId="0" fontId="104" fillId="55" borderId="15" applyNumberFormat="0" applyAlignment="0" applyProtection="0"/>
    <xf numFmtId="0" fontId="106" fillId="56" borderId="16" applyNumberFormat="0" applyAlignment="0" applyProtection="0"/>
    <xf numFmtId="0" fontId="109" fillId="0" borderId="0" applyNumberFormat="0" applyFill="0" applyBorder="0" applyAlignment="0" applyProtection="0"/>
    <xf numFmtId="0" fontId="121" fillId="42" borderId="15" applyNumberFormat="0" applyAlignment="0" applyProtection="0"/>
    <xf numFmtId="0" fontId="10" fillId="58" borderId="21" applyNumberFormat="0" applyFont="0" applyAlignment="0" applyProtection="0"/>
    <xf numFmtId="0" fontId="127" fillId="55" borderId="22" applyNumberFormat="0" applyAlignment="0" applyProtection="0"/>
    <xf numFmtId="0" fontId="150" fillId="0" borderId="7" applyNumberFormat="0" applyFill="0" applyAlignment="0" applyProtection="0"/>
    <xf numFmtId="0" fontId="132" fillId="0" borderId="23" applyNumberFormat="0" applyFill="0" applyAlignment="0" applyProtection="0"/>
    <xf numFmtId="0" fontId="134" fillId="0" borderId="0" applyNumberFormat="0" applyFill="0" applyBorder="0" applyAlignment="0" applyProtection="0"/>
    <xf numFmtId="0" fontId="98" fillId="41" borderId="0" applyNumberFormat="0" applyBorder="0" applyAlignment="0" applyProtection="0"/>
    <xf numFmtId="0" fontId="98" fillId="44" borderId="0" applyNumberFormat="0" applyBorder="0" applyAlignment="0" applyProtection="0"/>
    <xf numFmtId="0" fontId="100" fillId="49" borderId="0" applyNumberFormat="0" applyBorder="0" applyAlignment="0" applyProtection="0"/>
    <xf numFmtId="0" fontId="104" fillId="55" borderId="15" applyNumberFormat="0" applyAlignment="0" applyProtection="0"/>
    <xf numFmtId="0" fontId="106" fillId="56" borderId="16" applyNumberFormat="0" applyAlignment="0" applyProtection="0"/>
    <xf numFmtId="0" fontId="109" fillId="0" borderId="0" applyNumberFormat="0" applyFill="0" applyBorder="0" applyAlignment="0" applyProtection="0"/>
    <xf numFmtId="0" fontId="121" fillId="42" borderId="15" applyNumberFormat="0" applyAlignment="0" applyProtection="0"/>
    <xf numFmtId="0" fontId="145" fillId="0" borderId="0" applyNumberFormat="0" applyFill="0" applyBorder="0" applyAlignment="0" applyProtection="0"/>
    <xf numFmtId="0" fontId="10" fillId="58" borderId="21" applyNumberFormat="0" applyFont="0" applyAlignment="0" applyProtection="0"/>
    <xf numFmtId="0" fontId="127" fillId="55" borderId="22" applyNumberFormat="0" applyAlignment="0" applyProtection="0"/>
    <xf numFmtId="0" fontId="142" fillId="5" borderId="5" applyNumberFormat="0" applyAlignment="0" applyProtection="0"/>
    <xf numFmtId="0" fontId="132" fillId="0" borderId="23" applyNumberFormat="0" applyFill="0" applyAlignment="0" applyProtection="0"/>
    <xf numFmtId="0" fontId="134" fillId="0" borderId="0" applyNumberFormat="0" applyFill="0" applyBorder="0" applyAlignment="0" applyProtection="0"/>
    <xf numFmtId="0" fontId="98" fillId="41" borderId="0" applyNumberFormat="0" applyBorder="0" applyAlignment="0" applyProtection="0"/>
    <xf numFmtId="0" fontId="101" fillId="48" borderId="0" applyNumberFormat="0" applyBorder="0" applyAlignment="0" applyProtection="0"/>
    <xf numFmtId="0" fontId="98" fillId="44" borderId="0" applyNumberFormat="0" applyBorder="0" applyAlignment="0" applyProtection="0"/>
    <xf numFmtId="0" fontId="106" fillId="56" borderId="16" applyNumberFormat="0" applyAlignment="0" applyProtection="0"/>
    <xf numFmtId="0" fontId="100" fillId="49" borderId="0" applyNumberFormat="0" applyBorder="0" applyAlignment="0" applyProtection="0"/>
    <xf numFmtId="0" fontId="104" fillId="55" borderId="15" applyNumberFormat="0" applyAlignment="0" applyProtection="0"/>
    <xf numFmtId="0" fontId="106" fillId="56" borderId="16" applyNumberFormat="0" applyAlignment="0" applyProtection="0"/>
    <xf numFmtId="0" fontId="109" fillId="0" borderId="0" applyNumberFormat="0" applyFill="0" applyBorder="0" applyAlignment="0" applyProtection="0"/>
    <xf numFmtId="0" fontId="121" fillId="42" borderId="15" applyNumberFormat="0" applyAlignment="0" applyProtection="0"/>
    <xf numFmtId="0" fontId="10" fillId="58" borderId="21" applyNumberFormat="0" applyFont="0" applyAlignment="0" applyProtection="0"/>
    <xf numFmtId="0" fontId="127" fillId="55" borderId="22" applyNumberFormat="0" applyAlignment="0" applyProtection="0"/>
    <xf numFmtId="0" fontId="149" fillId="0" borderId="0" applyNumberFormat="0" applyFill="0" applyBorder="0" applyAlignment="0" applyProtection="0"/>
    <xf numFmtId="0" fontId="132" fillId="0" borderId="23" applyNumberFormat="0" applyFill="0" applyAlignment="0" applyProtection="0"/>
    <xf numFmtId="0" fontId="134" fillId="0" borderId="0" applyNumberFormat="0" applyFill="0" applyBorder="0" applyAlignment="0" applyProtection="0"/>
    <xf numFmtId="0" fontId="11" fillId="58" borderId="21" applyNumberFormat="0" applyFont="0" applyAlignment="0" applyProtection="0"/>
    <xf numFmtId="0" fontId="101" fillId="51" borderId="0" applyNumberFormat="0" applyBorder="0" applyAlignment="0" applyProtection="0"/>
    <xf numFmtId="0" fontId="104" fillId="55" borderId="15" applyNumberFormat="0" applyAlignment="0" applyProtection="0"/>
    <xf numFmtId="0" fontId="121" fillId="42" borderId="15" applyNumberFormat="0" applyAlignment="0" applyProtection="0"/>
    <xf numFmtId="0" fontId="11" fillId="0" borderId="0"/>
    <xf numFmtId="0" fontId="10" fillId="58" borderId="21" applyNumberFormat="0" applyFont="0" applyAlignment="0" applyProtection="0"/>
    <xf numFmtId="0" fontId="127" fillId="55" borderId="22" applyNumberFormat="0" applyAlignment="0" applyProtection="0"/>
    <xf numFmtId="0" fontId="149" fillId="0" borderId="4" applyNumberFormat="0" applyFill="0" applyAlignment="0" applyProtection="0"/>
    <xf numFmtId="0" fontId="132" fillId="0" borderId="23" applyNumberFormat="0" applyFill="0" applyAlignment="0" applyProtection="0"/>
    <xf numFmtId="0" fontId="33" fillId="15" borderId="0" applyNumberFormat="0" applyBorder="0" applyAlignment="0" applyProtection="0"/>
    <xf numFmtId="0" fontId="11" fillId="0" borderId="0"/>
    <xf numFmtId="0" fontId="11" fillId="58" borderId="21" applyNumberFormat="0" applyFont="0" applyAlignment="0" applyProtection="0"/>
    <xf numFmtId="0" fontId="104" fillId="55" borderId="15" applyNumberFormat="0" applyAlignment="0" applyProtection="0"/>
    <xf numFmtId="0" fontId="121" fillId="42" borderId="15" applyNumberFormat="0" applyAlignment="0" applyProtection="0"/>
    <xf numFmtId="0" fontId="33" fillId="26" borderId="0" applyNumberFormat="0" applyBorder="0" applyAlignment="0" applyProtection="0"/>
    <xf numFmtId="0" fontId="10" fillId="58" borderId="21" applyNumberFormat="0" applyFont="0" applyAlignment="0" applyProtection="0"/>
    <xf numFmtId="0" fontId="127" fillId="55" borderId="22" applyNumberFormat="0" applyAlignment="0" applyProtection="0"/>
    <xf numFmtId="0" fontId="148" fillId="0" borderId="3" applyNumberFormat="0" applyFill="0" applyAlignment="0" applyProtection="0"/>
    <xf numFmtId="0" fontId="132" fillId="0" borderId="23" applyNumberFormat="0" applyFill="0" applyAlignment="0" applyProtection="0"/>
    <xf numFmtId="0" fontId="33" fillId="26" borderId="0" applyNumberFormat="0" applyBorder="0" applyAlignment="0" applyProtection="0"/>
    <xf numFmtId="0" fontId="122" fillId="42" borderId="15" applyNumberFormat="0" applyAlignment="0" applyProtection="0"/>
    <xf numFmtId="0" fontId="104" fillId="55" borderId="15" applyNumberFormat="0" applyAlignment="0" applyProtection="0"/>
    <xf numFmtId="0" fontId="11" fillId="58" borderId="21" applyNumberFormat="0" applyFont="0" applyAlignment="0" applyProtection="0"/>
    <xf numFmtId="0" fontId="121" fillId="42" borderId="15" applyNumberFormat="0" applyAlignment="0" applyProtection="0"/>
    <xf numFmtId="0" fontId="10" fillId="58" borderId="21" applyNumberFormat="0" applyFont="0" applyAlignment="0" applyProtection="0"/>
    <xf numFmtId="0" fontId="127" fillId="55" borderId="22" applyNumberFormat="0" applyAlignment="0" applyProtection="0"/>
    <xf numFmtId="0" fontId="147" fillId="0" borderId="2" applyNumberFormat="0" applyFill="0" applyAlignment="0" applyProtection="0"/>
    <xf numFmtId="0" fontId="132" fillId="0" borderId="23" applyNumberFormat="0" applyFill="0" applyAlignment="0" applyProtection="0"/>
    <xf numFmtId="0" fontId="33" fillId="14" borderId="0" applyNumberFormat="0" applyBorder="0" applyAlignment="0" applyProtection="0"/>
    <xf numFmtId="0" fontId="105" fillId="55" borderId="15" applyNumberFormat="0" applyAlignment="0" applyProtection="0"/>
    <xf numFmtId="0" fontId="104" fillId="55" borderId="15" applyNumberFormat="0" applyAlignment="0" applyProtection="0"/>
    <xf numFmtId="0" fontId="121" fillId="42" borderId="15" applyNumberFormat="0" applyAlignment="0" applyProtection="0"/>
    <xf numFmtId="0" fontId="10" fillId="58" borderId="21" applyNumberFormat="0" applyFont="0" applyAlignment="0" applyProtection="0"/>
    <xf numFmtId="0" fontId="127" fillId="55" borderId="22" applyNumberFormat="0" applyAlignment="0" applyProtection="0"/>
    <xf numFmtId="0" fontId="132" fillId="0" borderId="23" applyNumberFormat="0" applyFill="0" applyAlignment="0" applyProtection="0"/>
    <xf numFmtId="0" fontId="138" fillId="3" borderId="0" applyNumberFormat="0" applyBorder="0" applyAlignment="0" applyProtection="0"/>
    <xf numFmtId="0" fontId="11" fillId="0" borderId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99" fillId="58" borderId="21" applyNumberFormat="0" applyFont="0" applyAlignment="0" applyProtection="0"/>
    <xf numFmtId="0" fontId="128" fillId="55" borderId="22" applyNumberFormat="0" applyAlignment="0" applyProtection="0"/>
    <xf numFmtId="0" fontId="133" fillId="0" borderId="23" applyNumberFormat="0" applyFill="0" applyAlignment="0" applyProtection="0"/>
    <xf numFmtId="0" fontId="137" fillId="21" borderId="0" applyNumberFormat="0" applyBorder="0" applyAlignment="0" applyProtection="0"/>
    <xf numFmtId="0" fontId="100" fillId="49" borderId="0" applyNumberFormat="0" applyBorder="0" applyAlignment="0" applyProtection="0"/>
    <xf numFmtId="0" fontId="99" fillId="58" borderId="21" applyNumberFormat="0" applyFont="0" applyAlignment="0" applyProtection="0"/>
    <xf numFmtId="0" fontId="11" fillId="0" borderId="0"/>
    <xf numFmtId="0" fontId="137" fillId="17" borderId="0" applyNumberFormat="0" applyBorder="0" applyAlignment="0" applyProtection="0"/>
    <xf numFmtId="0" fontId="97" fillId="0" borderId="0"/>
    <xf numFmtId="43" fontId="11" fillId="0" borderId="0" applyFont="0" applyFill="0" applyBorder="0" applyAlignment="0" applyProtection="0"/>
    <xf numFmtId="0" fontId="122" fillId="42" borderId="15" applyNumberFormat="0" applyAlignment="0" applyProtection="0"/>
    <xf numFmtId="0" fontId="99" fillId="43" borderId="0" applyNumberFormat="0" applyBorder="0" applyAlignment="0" applyProtection="0"/>
    <xf numFmtId="0" fontId="11" fillId="0" borderId="0"/>
    <xf numFmtId="0" fontId="122" fillId="42" borderId="15" applyNumberFormat="0" applyAlignment="0" applyProtection="0"/>
    <xf numFmtId="0" fontId="112" fillId="39" borderId="0" applyNumberFormat="0" applyBorder="0" applyAlignment="0" applyProtection="0"/>
    <xf numFmtId="0" fontId="99" fillId="58" borderId="21" applyNumberFormat="0" applyFont="0" applyAlignment="0" applyProtection="0"/>
    <xf numFmtId="0" fontId="101" fillId="49" borderId="0" applyNumberFormat="0" applyBorder="0" applyAlignment="0" applyProtection="0"/>
    <xf numFmtId="0" fontId="11" fillId="0" borderId="0"/>
    <xf numFmtId="0" fontId="10" fillId="58" borderId="21" applyNumberFormat="0" applyFont="0" applyAlignment="0" applyProtection="0"/>
    <xf numFmtId="0" fontId="99" fillId="37" borderId="0" applyNumberFormat="0" applyBorder="0" applyAlignment="0" applyProtection="0"/>
    <xf numFmtId="0" fontId="134" fillId="0" borderId="0" applyNumberFormat="0" applyFill="0" applyBorder="0" applyAlignment="0" applyProtection="0"/>
    <xf numFmtId="0" fontId="98" fillId="41" borderId="0" applyNumberFormat="0" applyBorder="0" applyAlignment="0" applyProtection="0"/>
    <xf numFmtId="0" fontId="11" fillId="58" borderId="21" applyNumberFormat="0" applyFont="0" applyAlignment="0" applyProtection="0"/>
    <xf numFmtId="0" fontId="101" fillId="45" borderId="0" applyNumberFormat="0" applyBorder="0" applyAlignment="0" applyProtection="0"/>
    <xf numFmtId="0" fontId="99" fillId="41" borderId="0" applyNumberFormat="0" applyBorder="0" applyAlignment="0" applyProtection="0"/>
    <xf numFmtId="0" fontId="98" fillId="43" borderId="0" applyNumberFormat="0" applyBorder="0" applyAlignment="0" applyProtection="0"/>
    <xf numFmtId="0" fontId="134" fillId="0" borderId="0" applyNumberFormat="0" applyFill="0" applyBorder="0" applyAlignment="0" applyProtection="0"/>
    <xf numFmtId="0" fontId="101" fillId="52" borderId="0" applyNumberFormat="0" applyBorder="0" applyAlignment="0" applyProtection="0"/>
    <xf numFmtId="0" fontId="121" fillId="42" borderId="15" applyNumberFormat="0" applyAlignment="0" applyProtection="0"/>
    <xf numFmtId="0" fontId="137" fillId="13" borderId="0" applyNumberFormat="0" applyBorder="0" applyAlignment="0" applyProtection="0"/>
    <xf numFmtId="0" fontId="140" fillId="0" borderId="0" applyNumberFormat="0" applyFill="0" applyBorder="0" applyAlignment="0" applyProtection="0"/>
    <xf numFmtId="0" fontId="11" fillId="0" borderId="0"/>
    <xf numFmtId="0" fontId="10" fillId="58" borderId="21" applyNumberFormat="0" applyFont="0" applyAlignment="0" applyProtection="0"/>
    <xf numFmtId="0" fontId="135" fillId="0" borderId="0" applyNumberFormat="0" applyFill="0" applyBorder="0" applyAlignment="0" applyProtection="0"/>
    <xf numFmtId="0" fontId="98" fillId="43" borderId="0" applyNumberFormat="0" applyBorder="0" applyAlignment="0" applyProtection="0"/>
    <xf numFmtId="0" fontId="120" fillId="0" borderId="19" applyNumberFormat="0" applyFill="0" applyAlignment="0" applyProtection="0"/>
    <xf numFmtId="0" fontId="99" fillId="38" borderId="0" applyNumberFormat="0" applyBorder="0" applyAlignment="0" applyProtection="0"/>
    <xf numFmtId="0" fontId="107" fillId="56" borderId="16" applyNumberFormat="0" applyAlignment="0" applyProtection="0"/>
    <xf numFmtId="0" fontId="11" fillId="0" borderId="0"/>
    <xf numFmtId="0" fontId="101" fillId="47" borderId="0" applyNumberFormat="0" applyBorder="0" applyAlignment="0" applyProtection="0"/>
    <xf numFmtId="43" fontId="11" fillId="0" borderId="0" applyFont="0" applyFill="0" applyBorder="0" applyAlignment="0" applyProtection="0"/>
    <xf numFmtId="0" fontId="5" fillId="0" borderId="0"/>
    <xf numFmtId="0" fontId="101" fillId="50" borderId="0" applyNumberFormat="0" applyBorder="0" applyAlignment="0" applyProtection="0"/>
    <xf numFmtId="0" fontId="99" fillId="37" borderId="0" applyNumberFormat="0" applyBorder="0" applyAlignment="0" applyProtection="0"/>
    <xf numFmtId="0" fontId="104" fillId="55" borderId="15" applyNumberFormat="0" applyAlignment="0" applyProtection="0"/>
    <xf numFmtId="0" fontId="101" fillId="50" borderId="0" applyNumberFormat="0" applyBorder="0" applyAlignment="0" applyProtection="0"/>
    <xf numFmtId="0" fontId="125" fillId="57" borderId="0" applyNumberFormat="0" applyBorder="0" applyAlignment="0" applyProtection="0"/>
    <xf numFmtId="0" fontId="134" fillId="0" borderId="0" applyNumberFormat="0" applyFill="0" applyBorder="0" applyAlignment="0" applyProtection="0"/>
    <xf numFmtId="0" fontId="102" fillId="38" borderId="0" applyNumberFormat="0" applyBorder="0" applyAlignment="0" applyProtection="0"/>
    <xf numFmtId="0" fontId="99" fillId="42" borderId="0" applyNumberFormat="0" applyBorder="0" applyAlignment="0" applyProtection="0"/>
    <xf numFmtId="0" fontId="101" fillId="49" borderId="0" applyNumberFormat="0" applyBorder="0" applyAlignment="0" applyProtection="0"/>
    <xf numFmtId="0" fontId="97" fillId="0" borderId="0"/>
    <xf numFmtId="0" fontId="133" fillId="0" borderId="23" applyNumberFormat="0" applyFill="0" applyAlignment="0" applyProtection="0"/>
    <xf numFmtId="0" fontId="101" fillId="54" borderId="0" applyNumberFormat="0" applyBorder="0" applyAlignment="0" applyProtection="0"/>
    <xf numFmtId="0" fontId="105" fillId="55" borderId="15" applyNumberFormat="0" applyAlignment="0" applyProtection="0"/>
    <xf numFmtId="0" fontId="10" fillId="58" borderId="21" applyNumberFormat="0" applyFont="0" applyAlignment="0" applyProtection="0"/>
    <xf numFmtId="0" fontId="99" fillId="44" borderId="0" applyNumberFormat="0" applyBorder="0" applyAlignment="0" applyProtection="0"/>
    <xf numFmtId="0" fontId="100" fillId="48" borderId="0" applyNumberFormat="0" applyBorder="0" applyAlignment="0" applyProtection="0"/>
    <xf numFmtId="0" fontId="99" fillId="38" borderId="0" applyNumberFormat="0" applyBorder="0" applyAlignment="0" applyProtection="0"/>
    <xf numFmtId="0" fontId="98" fillId="43" borderId="0" applyNumberFormat="0" applyBorder="0" applyAlignment="0" applyProtection="0"/>
    <xf numFmtId="0" fontId="11" fillId="0" borderId="0"/>
    <xf numFmtId="0" fontId="101" fillId="44" borderId="0" applyNumberFormat="0" applyBorder="0" applyAlignment="0" applyProtection="0"/>
    <xf numFmtId="0" fontId="99" fillId="37" borderId="0" applyNumberFormat="0" applyBorder="0" applyAlignment="0" applyProtection="0"/>
    <xf numFmtId="0" fontId="99" fillId="38" borderId="0" applyNumberFormat="0" applyBorder="0" applyAlignment="0" applyProtection="0"/>
    <xf numFmtId="0" fontId="99" fillId="39" borderId="0" applyNumberFormat="0" applyBorder="0" applyAlignment="0" applyProtection="0"/>
    <xf numFmtId="0" fontId="99" fillId="40" borderId="0" applyNumberFormat="0" applyBorder="0" applyAlignment="0" applyProtection="0"/>
    <xf numFmtId="0" fontId="99" fillId="41" borderId="0" applyNumberFormat="0" applyBorder="0" applyAlignment="0" applyProtection="0"/>
    <xf numFmtId="0" fontId="99" fillId="42" borderId="0" applyNumberFormat="0" applyBorder="0" applyAlignment="0" applyProtection="0"/>
    <xf numFmtId="0" fontId="99" fillId="43" borderId="0" applyNumberFormat="0" applyBorder="0" applyAlignment="0" applyProtection="0"/>
    <xf numFmtId="0" fontId="99" fillId="44" borderId="0" applyNumberFormat="0" applyBorder="0" applyAlignment="0" applyProtection="0"/>
    <xf numFmtId="0" fontId="99" fillId="45" borderId="0" applyNumberFormat="0" applyBorder="0" applyAlignment="0" applyProtection="0"/>
    <xf numFmtId="0" fontId="99" fillId="40" borderId="0" applyNumberFormat="0" applyBorder="0" applyAlignment="0" applyProtection="0"/>
    <xf numFmtId="0" fontId="99" fillId="43" borderId="0" applyNumberFormat="0" applyBorder="0" applyAlignment="0" applyProtection="0"/>
    <xf numFmtId="0" fontId="99" fillId="46" borderId="0" applyNumberFormat="0" applyBorder="0" applyAlignment="0" applyProtection="0"/>
    <xf numFmtId="0" fontId="101" fillId="47" borderId="0" applyNumberFormat="0" applyBorder="0" applyAlignment="0" applyProtection="0"/>
    <xf numFmtId="0" fontId="101" fillId="44" borderId="0" applyNumberFormat="0" applyBorder="0" applyAlignment="0" applyProtection="0"/>
    <xf numFmtId="0" fontId="101" fillId="45" borderId="0" applyNumberFormat="0" applyBorder="0" applyAlignment="0" applyProtection="0"/>
    <xf numFmtId="0" fontId="101" fillId="48" borderId="0" applyNumberFormat="0" applyBorder="0" applyAlignment="0" applyProtection="0"/>
    <xf numFmtId="0" fontId="101" fillId="49" borderId="0" applyNumberFormat="0" applyBorder="0" applyAlignment="0" applyProtection="0"/>
    <xf numFmtId="0" fontId="101" fillId="50" borderId="0" applyNumberFormat="0" applyBorder="0" applyAlignment="0" applyProtection="0"/>
    <xf numFmtId="0" fontId="101" fillId="51" borderId="0" applyNumberFormat="0" applyBorder="0" applyAlignment="0" applyProtection="0"/>
    <xf numFmtId="0" fontId="101" fillId="52" borderId="0" applyNumberFormat="0" applyBorder="0" applyAlignment="0" applyProtection="0"/>
    <xf numFmtId="0" fontId="101" fillId="53" borderId="0" applyNumberFormat="0" applyBorder="0" applyAlignment="0" applyProtection="0"/>
    <xf numFmtId="0" fontId="101" fillId="48" borderId="0" applyNumberFormat="0" applyBorder="0" applyAlignment="0" applyProtection="0"/>
    <xf numFmtId="0" fontId="101" fillId="49" borderId="0" applyNumberFormat="0" applyBorder="0" applyAlignment="0" applyProtection="0"/>
    <xf numFmtId="0" fontId="101" fillId="54" borderId="0" applyNumberFormat="0" applyBorder="0" applyAlignment="0" applyProtection="0"/>
    <xf numFmtId="0" fontId="105" fillId="55" borderId="15" applyNumberFormat="0" applyAlignment="0" applyProtection="0"/>
    <xf numFmtId="0" fontId="107" fillId="56" borderId="16" applyNumberFormat="0" applyAlignment="0" applyProtection="0"/>
    <xf numFmtId="0" fontId="110" fillId="0" borderId="0" applyNumberFormat="0" applyFill="0" applyBorder="0" applyAlignment="0" applyProtection="0"/>
    <xf numFmtId="0" fontId="112" fillId="39" borderId="0" applyNumberFormat="0" applyBorder="0" applyAlignment="0" applyProtection="0"/>
    <xf numFmtId="0" fontId="116" fillId="0" borderId="17" applyNumberFormat="0" applyFill="0" applyAlignment="0" applyProtection="0"/>
    <xf numFmtId="0" fontId="118" fillId="0" borderId="18" applyNumberFormat="0" applyFill="0" applyAlignment="0" applyProtection="0"/>
    <xf numFmtId="0" fontId="120" fillId="0" borderId="19" applyNumberFormat="0" applyFill="0" applyAlignment="0" applyProtection="0"/>
    <xf numFmtId="0" fontId="120" fillId="0" borderId="0" applyNumberFormat="0" applyFill="0" applyBorder="0" applyAlignment="0" applyProtection="0"/>
    <xf numFmtId="0" fontId="122" fillId="42" borderId="15" applyNumberFormat="0" applyAlignment="0" applyProtection="0"/>
    <xf numFmtId="0" fontId="124" fillId="0" borderId="20" applyNumberFormat="0" applyFill="0" applyAlignment="0" applyProtection="0"/>
    <xf numFmtId="0" fontId="126" fillId="57" borderId="0" applyNumberFormat="0" applyBorder="0" applyAlignment="0" applyProtection="0"/>
    <xf numFmtId="0" fontId="11" fillId="58" borderId="21" applyNumberFormat="0" applyFont="0" applyAlignment="0" applyProtection="0"/>
    <xf numFmtId="0" fontId="128" fillId="55" borderId="22" applyNumberFormat="0" applyAlignment="0" applyProtection="0"/>
    <xf numFmtId="0" fontId="133" fillId="0" borderId="23" applyNumberFormat="0" applyFill="0" applyAlignment="0" applyProtection="0"/>
    <xf numFmtId="0" fontId="135" fillId="0" borderId="0" applyNumberFormat="0" applyFill="0" applyBorder="0" applyAlignment="0" applyProtection="0"/>
    <xf numFmtId="0" fontId="99" fillId="37" borderId="0" applyNumberFormat="0" applyBorder="0" applyAlignment="0" applyProtection="0"/>
    <xf numFmtId="0" fontId="99" fillId="38" borderId="0" applyNumberFormat="0" applyBorder="0" applyAlignment="0" applyProtection="0"/>
    <xf numFmtId="0" fontId="99" fillId="39" borderId="0" applyNumberFormat="0" applyBorder="0" applyAlignment="0" applyProtection="0"/>
    <xf numFmtId="0" fontId="99" fillId="40" borderId="0" applyNumberFormat="0" applyBorder="0" applyAlignment="0" applyProtection="0"/>
    <xf numFmtId="0" fontId="99" fillId="41" borderId="0" applyNumberFormat="0" applyBorder="0" applyAlignment="0" applyProtection="0"/>
    <xf numFmtId="0" fontId="99" fillId="42" borderId="0" applyNumberFormat="0" applyBorder="0" applyAlignment="0" applyProtection="0"/>
    <xf numFmtId="0" fontId="99" fillId="43" borderId="0" applyNumberFormat="0" applyBorder="0" applyAlignment="0" applyProtection="0"/>
    <xf numFmtId="0" fontId="99" fillId="44" borderId="0" applyNumberFormat="0" applyBorder="0" applyAlignment="0" applyProtection="0"/>
    <xf numFmtId="0" fontId="99" fillId="45" borderId="0" applyNumberFormat="0" applyBorder="0" applyAlignment="0" applyProtection="0"/>
    <xf numFmtId="0" fontId="99" fillId="40" borderId="0" applyNumberFormat="0" applyBorder="0" applyAlignment="0" applyProtection="0"/>
    <xf numFmtId="0" fontId="99" fillId="43" borderId="0" applyNumberFormat="0" applyBorder="0" applyAlignment="0" applyProtection="0"/>
    <xf numFmtId="0" fontId="99" fillId="46" borderId="0" applyNumberFormat="0" applyBorder="0" applyAlignment="0" applyProtection="0"/>
    <xf numFmtId="0" fontId="101" fillId="47" borderId="0" applyNumberFormat="0" applyBorder="0" applyAlignment="0" applyProtection="0"/>
    <xf numFmtId="0" fontId="101" fillId="44" borderId="0" applyNumberFormat="0" applyBorder="0" applyAlignment="0" applyProtection="0"/>
    <xf numFmtId="0" fontId="101" fillId="45" borderId="0" applyNumberFormat="0" applyBorder="0" applyAlignment="0" applyProtection="0"/>
    <xf numFmtId="0" fontId="101" fillId="48" borderId="0" applyNumberFormat="0" applyBorder="0" applyAlignment="0" applyProtection="0"/>
    <xf numFmtId="0" fontId="101" fillId="49" borderId="0" applyNumberFormat="0" applyBorder="0" applyAlignment="0" applyProtection="0"/>
    <xf numFmtId="0" fontId="101" fillId="50" borderId="0" applyNumberFormat="0" applyBorder="0" applyAlignment="0" applyProtection="0"/>
    <xf numFmtId="0" fontId="101" fillId="51" borderId="0" applyNumberFormat="0" applyBorder="0" applyAlignment="0" applyProtection="0"/>
    <xf numFmtId="0" fontId="101" fillId="52" borderId="0" applyNumberFormat="0" applyBorder="0" applyAlignment="0" applyProtection="0"/>
    <xf numFmtId="0" fontId="101" fillId="53" borderId="0" applyNumberFormat="0" applyBorder="0" applyAlignment="0" applyProtection="0"/>
    <xf numFmtId="0" fontId="101" fillId="48" borderId="0" applyNumberFormat="0" applyBorder="0" applyAlignment="0" applyProtection="0"/>
    <xf numFmtId="0" fontId="101" fillId="49" borderId="0" applyNumberFormat="0" applyBorder="0" applyAlignment="0" applyProtection="0"/>
    <xf numFmtId="0" fontId="101" fillId="54" borderId="0" applyNumberFormat="0" applyBorder="0" applyAlignment="0" applyProtection="0"/>
    <xf numFmtId="0" fontId="103" fillId="38" borderId="0" applyNumberFormat="0" applyBorder="0" applyAlignment="0" applyProtection="0"/>
    <xf numFmtId="0" fontId="105" fillId="55" borderId="15" applyNumberFormat="0" applyAlignment="0" applyProtection="0"/>
    <xf numFmtId="0" fontId="107" fillId="56" borderId="16" applyNumberFormat="0" applyAlignment="0" applyProtection="0"/>
    <xf numFmtId="0" fontId="110" fillId="0" borderId="0" applyNumberFormat="0" applyFill="0" applyBorder="0" applyAlignment="0" applyProtection="0"/>
    <xf numFmtId="0" fontId="112" fillId="39" borderId="0" applyNumberFormat="0" applyBorder="0" applyAlignment="0" applyProtection="0"/>
    <xf numFmtId="0" fontId="116" fillId="0" borderId="17" applyNumberFormat="0" applyFill="0" applyAlignment="0" applyProtection="0"/>
    <xf numFmtId="0" fontId="118" fillId="0" borderId="18" applyNumberFormat="0" applyFill="0" applyAlignment="0" applyProtection="0"/>
    <xf numFmtId="0" fontId="120" fillId="0" borderId="19" applyNumberFormat="0" applyFill="0" applyAlignment="0" applyProtection="0"/>
    <xf numFmtId="0" fontId="120" fillId="0" borderId="0" applyNumberFormat="0" applyFill="0" applyBorder="0" applyAlignment="0" applyProtection="0"/>
    <xf numFmtId="0" fontId="122" fillId="42" borderId="15" applyNumberFormat="0" applyAlignment="0" applyProtection="0"/>
    <xf numFmtId="0" fontId="124" fillId="0" borderId="20" applyNumberFormat="0" applyFill="0" applyAlignment="0" applyProtection="0"/>
    <xf numFmtId="0" fontId="126" fillId="57" borderId="0" applyNumberFormat="0" applyBorder="0" applyAlignment="0" applyProtection="0"/>
    <xf numFmtId="0" fontId="11" fillId="58" borderId="21" applyNumberFormat="0" applyFont="0" applyAlignment="0" applyProtection="0"/>
    <xf numFmtId="0" fontId="128" fillId="55" borderId="22" applyNumberFormat="0" applyAlignment="0" applyProtection="0"/>
    <xf numFmtId="0" fontId="133" fillId="0" borderId="23" applyNumberFormat="0" applyFill="0" applyAlignment="0" applyProtection="0"/>
    <xf numFmtId="0" fontId="135" fillId="0" borderId="0" applyNumberFormat="0" applyFill="0" applyBorder="0" applyAlignment="0" applyProtection="0"/>
    <xf numFmtId="0" fontId="99" fillId="41" borderId="0" applyNumberFormat="0" applyBorder="0" applyAlignment="0" applyProtection="0"/>
    <xf numFmtId="0" fontId="99" fillId="44" borderId="0" applyNumberFormat="0" applyBorder="0" applyAlignment="0" applyProtection="0"/>
    <xf numFmtId="0" fontId="101" fillId="49" borderId="0" applyNumberFormat="0" applyBorder="0" applyAlignment="0" applyProtection="0"/>
    <xf numFmtId="0" fontId="105" fillId="55" borderId="15" applyNumberFormat="0" applyAlignment="0" applyProtection="0"/>
    <xf numFmtId="0" fontId="107" fillId="56" borderId="16" applyNumberFormat="0" applyAlignment="0" applyProtection="0"/>
    <xf numFmtId="0" fontId="110" fillId="0" borderId="0" applyNumberFormat="0" applyFill="0" applyBorder="0" applyAlignment="0" applyProtection="0"/>
    <xf numFmtId="0" fontId="122" fillId="42" borderId="15" applyNumberFormat="0" applyAlignment="0" applyProtection="0"/>
    <xf numFmtId="0" fontId="11" fillId="58" borderId="21" applyNumberFormat="0" applyFont="0" applyAlignment="0" applyProtection="0"/>
    <xf numFmtId="0" fontId="128" fillId="55" borderId="22" applyNumberFormat="0" applyAlignment="0" applyProtection="0"/>
    <xf numFmtId="0" fontId="133" fillId="0" borderId="23" applyNumberFormat="0" applyFill="0" applyAlignment="0" applyProtection="0"/>
    <xf numFmtId="0" fontId="135" fillId="0" borderId="0" applyNumberFormat="0" applyFill="0" applyBorder="0" applyAlignment="0" applyProtection="0"/>
    <xf numFmtId="0" fontId="99" fillId="41" borderId="0" applyNumberFormat="0" applyBorder="0" applyAlignment="0" applyProtection="0"/>
    <xf numFmtId="0" fontId="99" fillId="44" borderId="0" applyNumberFormat="0" applyBorder="0" applyAlignment="0" applyProtection="0"/>
    <xf numFmtId="0" fontId="101" fillId="50" borderId="0" applyNumberFormat="0" applyBorder="0" applyAlignment="0" applyProtection="0"/>
    <xf numFmtId="0" fontId="101" fillId="49" borderId="0" applyNumberFormat="0" applyBorder="0" applyAlignment="0" applyProtection="0"/>
    <xf numFmtId="0" fontId="105" fillId="55" borderId="15" applyNumberFormat="0" applyAlignment="0" applyProtection="0"/>
    <xf numFmtId="0" fontId="107" fillId="56" borderId="16" applyNumberFormat="0" applyAlignment="0" applyProtection="0"/>
    <xf numFmtId="0" fontId="110" fillId="0" borderId="0" applyNumberFormat="0" applyFill="0" applyBorder="0" applyAlignment="0" applyProtection="0"/>
    <xf numFmtId="0" fontId="122" fillId="42" borderId="15" applyNumberFormat="0" applyAlignment="0" applyProtection="0"/>
    <xf numFmtId="0" fontId="11" fillId="58" borderId="21" applyNumberFormat="0" applyFont="0" applyAlignment="0" applyProtection="0"/>
    <xf numFmtId="0" fontId="128" fillId="55" borderId="22" applyNumberFormat="0" applyAlignment="0" applyProtection="0"/>
    <xf numFmtId="0" fontId="133" fillId="0" borderId="23" applyNumberFormat="0" applyFill="0" applyAlignment="0" applyProtection="0"/>
    <xf numFmtId="0" fontId="135" fillId="0" borderId="0" applyNumberFormat="0" applyFill="0" applyBorder="0" applyAlignment="0" applyProtection="0"/>
    <xf numFmtId="0" fontId="99" fillId="41" borderId="0" applyNumberFormat="0" applyBorder="0" applyAlignment="0" applyProtection="0"/>
    <xf numFmtId="0" fontId="99" fillId="44" borderId="0" applyNumberFormat="0" applyBorder="0" applyAlignment="0" applyProtection="0"/>
    <xf numFmtId="0" fontId="121" fillId="42" borderId="15" applyNumberFormat="0" applyAlignment="0" applyProtection="0"/>
    <xf numFmtId="0" fontId="11" fillId="58" borderId="21" applyNumberFormat="0" applyFont="0" applyAlignment="0" applyProtection="0"/>
    <xf numFmtId="0" fontId="101" fillId="49" borderId="0" applyNumberFormat="0" applyBorder="0" applyAlignment="0" applyProtection="0"/>
    <xf numFmtId="0" fontId="105" fillId="55" borderId="15" applyNumberFormat="0" applyAlignment="0" applyProtection="0"/>
    <xf numFmtId="0" fontId="107" fillId="56" borderId="16" applyNumberFormat="0" applyAlignment="0" applyProtection="0"/>
    <xf numFmtId="0" fontId="110" fillId="0" borderId="0" applyNumberFormat="0" applyFill="0" applyBorder="0" applyAlignment="0" applyProtection="0"/>
    <xf numFmtId="0" fontId="122" fillId="42" borderId="15" applyNumberFormat="0" applyAlignment="0" applyProtection="0"/>
    <xf numFmtId="0" fontId="11" fillId="58" borderId="21" applyNumberFormat="0" applyFont="0" applyAlignment="0" applyProtection="0"/>
    <xf numFmtId="0" fontId="128" fillId="55" borderId="22" applyNumberFormat="0" applyAlignment="0" applyProtection="0"/>
    <xf numFmtId="0" fontId="133" fillId="0" borderId="23" applyNumberFormat="0" applyFill="0" applyAlignment="0" applyProtection="0"/>
    <xf numFmtId="0" fontId="135" fillId="0" borderId="0" applyNumberFormat="0" applyFill="0" applyBorder="0" applyAlignment="0" applyProtection="0"/>
    <xf numFmtId="0" fontId="11" fillId="0" borderId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1" fillId="58" borderId="21" applyNumberFormat="0" applyFont="0" applyAlignment="0" applyProtection="0"/>
    <xf numFmtId="0" fontId="128" fillId="55" borderId="22" applyNumberFormat="0" applyAlignment="0" applyProtection="0"/>
    <xf numFmtId="0" fontId="133" fillId="0" borderId="23" applyNumberFormat="0" applyFill="0" applyAlignment="0" applyProtection="0"/>
    <xf numFmtId="0" fontId="33" fillId="11" borderId="0" applyNumberFormat="0" applyBorder="0" applyAlignment="0" applyProtection="0"/>
    <xf numFmtId="0" fontId="98" fillId="39" borderId="0" applyNumberFormat="0" applyBorder="0" applyAlignment="0" applyProtection="0"/>
    <xf numFmtId="0" fontId="122" fillId="42" borderId="15" applyNumberFormat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39" fillId="7" borderId="8" applyNumberFormat="0" applyAlignment="0" applyProtection="0"/>
    <xf numFmtId="0" fontId="11" fillId="58" borderId="21" applyNumberFormat="0" applyFont="0" applyAlignment="0" applyProtection="0"/>
    <xf numFmtId="0" fontId="128" fillId="55" borderId="22" applyNumberFormat="0" applyAlignment="0" applyProtection="0"/>
    <xf numFmtId="0" fontId="133" fillId="0" borderId="23" applyNumberFormat="0" applyFill="0" applyAlignment="0" applyProtection="0"/>
    <xf numFmtId="0" fontId="33" fillId="22" borderId="0" applyNumberFormat="0" applyBorder="0" applyAlignment="0" applyProtection="0"/>
    <xf numFmtId="0" fontId="101" fillId="45" borderId="0" applyNumberFormat="0" applyBorder="0" applyAlignment="0" applyProtection="0"/>
    <xf numFmtId="0" fontId="115" fillId="0" borderId="17" applyNumberFormat="0" applyFill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1" fillId="58" borderId="21" applyNumberFormat="0" applyFont="0" applyAlignment="0" applyProtection="0"/>
    <xf numFmtId="0" fontId="128" fillId="55" borderId="22" applyNumberFormat="0" applyAlignment="0" applyProtection="0"/>
    <xf numFmtId="0" fontId="133" fillId="0" borderId="23" applyNumberFormat="0" applyFill="0" applyAlignment="0" applyProtection="0"/>
    <xf numFmtId="0" fontId="33" fillId="10" borderId="0" applyNumberFormat="0" applyBorder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1" fillId="58" borderId="21" applyNumberFormat="0" applyFont="0" applyAlignment="0" applyProtection="0"/>
    <xf numFmtId="0" fontId="128" fillId="55" borderId="22" applyNumberFormat="0" applyAlignment="0" applyProtection="0"/>
    <xf numFmtId="0" fontId="133" fillId="0" borderId="23" applyNumberFormat="0" applyFill="0" applyAlignment="0" applyProtection="0"/>
    <xf numFmtId="0" fontId="137" fillId="29" borderId="0" applyNumberFormat="0" applyBorder="0" applyAlignment="0" applyProtection="0"/>
    <xf numFmtId="0" fontId="11" fillId="58" borderId="21" applyNumberFormat="0" applyFont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1" fillId="58" borderId="21" applyNumberFormat="0" applyFont="0" applyAlignment="0" applyProtection="0"/>
    <xf numFmtId="0" fontId="128" fillId="55" borderId="22" applyNumberFormat="0" applyAlignment="0" applyProtection="0"/>
    <xf numFmtId="0" fontId="133" fillId="0" borderId="23" applyNumberFormat="0" applyFill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1" fillId="58" borderId="21" applyNumberFormat="0" applyFont="0" applyAlignment="0" applyProtection="0"/>
    <xf numFmtId="0" fontId="128" fillId="55" borderId="22" applyNumberFormat="0" applyAlignment="0" applyProtection="0"/>
    <xf numFmtId="0" fontId="133" fillId="0" borderId="23" applyNumberFormat="0" applyFill="0" applyAlignment="0" applyProtection="0"/>
    <xf numFmtId="0" fontId="32" fillId="0" borderId="0"/>
    <xf numFmtId="0" fontId="101" fillId="49" borderId="0" applyNumberFormat="0" applyBorder="0" applyAlignment="0" applyProtection="0"/>
    <xf numFmtId="0" fontId="137" fillId="9" borderId="0" applyNumberFormat="0" applyBorder="0" applyAlignment="0" applyProtection="0"/>
    <xf numFmtId="0" fontId="133" fillId="0" borderId="23" applyNumberFormat="0" applyFill="0" applyAlignment="0" applyProtection="0"/>
    <xf numFmtId="0" fontId="101" fillId="52" borderId="0" applyNumberFormat="0" applyBorder="0" applyAlignment="0" applyProtection="0"/>
    <xf numFmtId="0" fontId="137" fillId="28" borderId="0" applyNumberFormat="0" applyBorder="0" applyAlignment="0" applyProtection="0"/>
    <xf numFmtId="0" fontId="105" fillId="55" borderId="15" applyNumberFormat="0" applyAlignment="0" applyProtection="0"/>
    <xf numFmtId="0" fontId="128" fillId="55" borderId="22" applyNumberFormat="0" applyAlignment="0" applyProtection="0"/>
    <xf numFmtId="0" fontId="145" fillId="0" borderId="0" applyNumberFormat="0" applyFill="0" applyBorder="0" applyAlignment="0" applyProtection="0"/>
    <xf numFmtId="0" fontId="101" fillId="50" borderId="0" applyNumberFormat="0" applyBorder="0" applyAlignment="0" applyProtection="0"/>
    <xf numFmtId="0" fontId="137" fillId="20" borderId="0" applyNumberFormat="0" applyBorder="0" applyAlignment="0" applyProtection="0"/>
    <xf numFmtId="0" fontId="144" fillId="0" borderId="10" applyNumberFormat="0" applyFill="0" applyAlignment="0" applyProtection="0"/>
    <xf numFmtId="0" fontId="101" fillId="48" borderId="0" applyNumberFormat="0" applyBorder="0" applyAlignment="0" applyProtection="0"/>
    <xf numFmtId="0" fontId="137" fillId="16" borderId="0" applyNumberFormat="0" applyBorder="0" applyAlignment="0" applyProtection="0"/>
    <xf numFmtId="0" fontId="105" fillId="55" borderId="15" applyNumberFormat="0" applyAlignment="0" applyProtection="0"/>
    <xf numFmtId="0" fontId="11" fillId="0" borderId="0"/>
    <xf numFmtId="0" fontId="101" fillId="44" borderId="0" applyNumberFormat="0" applyBorder="0" applyAlignment="0" applyProtection="0"/>
    <xf numFmtId="0" fontId="137" fillId="12" borderId="0" applyNumberFormat="0" applyBorder="0" applyAlignment="0" applyProtection="0"/>
    <xf numFmtId="0" fontId="143" fillId="6" borderId="6" applyNumberFormat="0" applyAlignment="0" applyProtection="0"/>
    <xf numFmtId="0" fontId="99" fillId="46" borderId="0" applyNumberFormat="0" applyBorder="0" applyAlignment="0" applyProtection="0"/>
    <xf numFmtId="0" fontId="33" fillId="31" borderId="0" applyNumberFormat="0" applyBorder="0" applyAlignment="0" applyProtection="0"/>
    <xf numFmtId="0" fontId="100" fillId="52" borderId="0" applyNumberFormat="0" applyBorder="0" applyAlignment="0" applyProtection="0"/>
    <xf numFmtId="0" fontId="133" fillId="0" borderId="23" applyNumberFormat="0" applyFill="0" applyAlignment="0" applyProtection="0"/>
    <xf numFmtId="0" fontId="33" fillId="8" borderId="9" applyNumberFormat="0" applyFont="0" applyAlignment="0" applyProtection="0"/>
    <xf numFmtId="0" fontId="33" fillId="27" borderId="0" applyNumberFormat="0" applyBorder="0" applyAlignment="0" applyProtection="0"/>
    <xf numFmtId="0" fontId="121" fillId="42" borderId="15" applyNumberFormat="0" applyAlignment="0" applyProtection="0"/>
    <xf numFmtId="0" fontId="128" fillId="55" borderId="22" applyNumberFormat="0" applyAlignment="0" applyProtection="0"/>
    <xf numFmtId="0" fontId="11" fillId="0" borderId="0"/>
    <xf numFmtId="0" fontId="105" fillId="55" borderId="15" applyNumberFormat="0" applyAlignment="0" applyProtection="0"/>
    <xf numFmtId="0" fontId="33" fillId="23" borderId="0" applyNumberFormat="0" applyBorder="0" applyAlignment="0" applyProtection="0"/>
    <xf numFmtId="0" fontId="98" fillId="37" borderId="0" applyNumberFormat="0" applyBorder="0" applyAlignment="0" applyProtection="0"/>
    <xf numFmtId="0" fontId="98" fillId="37" borderId="0" applyNumberFormat="0" applyBorder="0" applyAlignment="0" applyProtection="0"/>
    <xf numFmtId="0" fontId="98" fillId="38" borderId="0" applyNumberFormat="0" applyBorder="0" applyAlignment="0" applyProtection="0"/>
    <xf numFmtId="0" fontId="98" fillId="38" borderId="0" applyNumberFormat="0" applyBorder="0" applyAlignment="0" applyProtection="0"/>
    <xf numFmtId="0" fontId="98" fillId="39" borderId="0" applyNumberFormat="0" applyBorder="0" applyAlignment="0" applyProtection="0"/>
    <xf numFmtId="0" fontId="98" fillId="39" borderId="0" applyNumberFormat="0" applyBorder="0" applyAlignment="0" applyProtection="0"/>
    <xf numFmtId="0" fontId="98" fillId="40" borderId="0" applyNumberFormat="0" applyBorder="0" applyAlignment="0" applyProtection="0"/>
    <xf numFmtId="0" fontId="98" fillId="40" borderId="0" applyNumberFormat="0" applyBorder="0" applyAlignment="0" applyProtection="0"/>
    <xf numFmtId="0" fontId="98" fillId="41" borderId="0" applyNumberFormat="0" applyBorder="0" applyAlignment="0" applyProtection="0"/>
    <xf numFmtId="0" fontId="98" fillId="41" borderId="0" applyNumberFormat="0" applyBorder="0" applyAlignment="0" applyProtection="0"/>
    <xf numFmtId="0" fontId="98" fillId="41" borderId="0" applyNumberFormat="0" applyBorder="0" applyAlignment="0" applyProtection="0"/>
    <xf numFmtId="0" fontId="98" fillId="41" borderId="0" applyNumberFormat="0" applyBorder="0" applyAlignment="0" applyProtection="0"/>
    <xf numFmtId="0" fontId="98" fillId="41" borderId="0" applyNumberFormat="0" applyBorder="0" applyAlignment="0" applyProtection="0"/>
    <xf numFmtId="0" fontId="98" fillId="42" borderId="0" applyNumberFormat="0" applyBorder="0" applyAlignment="0" applyProtection="0"/>
    <xf numFmtId="0" fontId="98" fillId="42" borderId="0" applyNumberFormat="0" applyBorder="0" applyAlignment="0" applyProtection="0"/>
    <xf numFmtId="0" fontId="128" fillId="55" borderId="22" applyNumberFormat="0" applyAlignment="0" applyProtection="0"/>
    <xf numFmtId="0" fontId="98" fillId="43" borderId="0" applyNumberFormat="0" applyBorder="0" applyAlignment="0" applyProtection="0"/>
    <xf numFmtId="0" fontId="98" fillId="43" borderId="0" applyNumberFormat="0" applyBorder="0" applyAlignment="0" applyProtection="0"/>
    <xf numFmtId="0" fontId="98" fillId="44" borderId="0" applyNumberFormat="0" applyBorder="0" applyAlignment="0" applyProtection="0"/>
    <xf numFmtId="0" fontId="98" fillId="44" borderId="0" applyNumberFormat="0" applyBorder="0" applyAlignment="0" applyProtection="0"/>
    <xf numFmtId="0" fontId="98" fillId="44" borderId="0" applyNumberFormat="0" applyBorder="0" applyAlignment="0" applyProtection="0"/>
    <xf numFmtId="0" fontId="98" fillId="44" borderId="0" applyNumberFormat="0" applyBorder="0" applyAlignment="0" applyProtection="0"/>
    <xf numFmtId="0" fontId="98" fillId="44" borderId="0" applyNumberFormat="0" applyBorder="0" applyAlignment="0" applyProtection="0"/>
    <xf numFmtId="0" fontId="98" fillId="45" borderId="0" applyNumberFormat="0" applyBorder="0" applyAlignment="0" applyProtection="0"/>
    <xf numFmtId="0" fontId="98" fillId="45" borderId="0" applyNumberFormat="0" applyBorder="0" applyAlignment="0" applyProtection="0"/>
    <xf numFmtId="0" fontId="98" fillId="40" borderId="0" applyNumberFormat="0" applyBorder="0" applyAlignment="0" applyProtection="0"/>
    <xf numFmtId="0" fontId="98" fillId="40" borderId="0" applyNumberFormat="0" applyBorder="0" applyAlignment="0" applyProtection="0"/>
    <xf numFmtId="0" fontId="98" fillId="43" borderId="0" applyNumberFormat="0" applyBorder="0" applyAlignment="0" applyProtection="0"/>
    <xf numFmtId="0" fontId="98" fillId="43" borderId="0" applyNumberFormat="0" applyBorder="0" applyAlignment="0" applyProtection="0"/>
    <xf numFmtId="0" fontId="11" fillId="58" borderId="21" applyNumberFormat="0" applyFont="0" applyAlignment="0" applyProtection="0"/>
    <xf numFmtId="0" fontId="11" fillId="0" borderId="0"/>
    <xf numFmtId="0" fontId="122" fillId="42" borderId="15" applyNumberFormat="0" applyAlignment="0" applyProtection="0"/>
    <xf numFmtId="0" fontId="98" fillId="46" borderId="0" applyNumberFormat="0" applyBorder="0" applyAlignment="0" applyProtection="0"/>
    <xf numFmtId="0" fontId="98" fillId="46" borderId="0" applyNumberFormat="0" applyBorder="0" applyAlignment="0" applyProtection="0"/>
    <xf numFmtId="0" fontId="100" fillId="47" borderId="0" applyNumberFormat="0" applyBorder="0" applyAlignment="0" applyProtection="0"/>
    <xf numFmtId="0" fontId="100" fillId="47" borderId="0" applyNumberFormat="0" applyBorder="0" applyAlignment="0" applyProtection="0"/>
    <xf numFmtId="0" fontId="100" fillId="44" borderId="0" applyNumberFormat="0" applyBorder="0" applyAlignment="0" applyProtection="0"/>
    <xf numFmtId="0" fontId="100" fillId="44" borderId="0" applyNumberFormat="0" applyBorder="0" applyAlignment="0" applyProtection="0"/>
    <xf numFmtId="0" fontId="100" fillId="45" borderId="0" applyNumberFormat="0" applyBorder="0" applyAlignment="0" applyProtection="0"/>
    <xf numFmtId="0" fontId="100" fillId="45" borderId="0" applyNumberFormat="0" applyBorder="0" applyAlignment="0" applyProtection="0"/>
    <xf numFmtId="0" fontId="100" fillId="48" borderId="0" applyNumberFormat="0" applyBorder="0" applyAlignment="0" applyProtection="0"/>
    <xf numFmtId="0" fontId="100" fillId="48" borderId="0" applyNumberFormat="0" applyBorder="0" applyAlignment="0" applyProtection="0"/>
    <xf numFmtId="0" fontId="132" fillId="0" borderId="23" applyNumberFormat="0" applyFill="0" applyAlignment="0" applyProtection="0"/>
    <xf numFmtId="0" fontId="98" fillId="43" borderId="0" applyNumberFormat="0" applyBorder="0" applyAlignment="0" applyProtection="0"/>
    <xf numFmtId="0" fontId="100" fillId="49" borderId="0" applyNumberFormat="0" applyBorder="0" applyAlignment="0" applyProtection="0"/>
    <xf numFmtId="0" fontId="100" fillId="49" borderId="0" applyNumberFormat="0" applyBorder="0" applyAlignment="0" applyProtection="0"/>
    <xf numFmtId="0" fontId="100" fillId="50" borderId="0" applyNumberFormat="0" applyBorder="0" applyAlignment="0" applyProtection="0"/>
    <xf numFmtId="0" fontId="100" fillId="50" borderId="0" applyNumberFormat="0" applyBorder="0" applyAlignment="0" applyProtection="0"/>
    <xf numFmtId="0" fontId="100" fillId="51" borderId="0" applyNumberFormat="0" applyBorder="0" applyAlignment="0" applyProtection="0"/>
    <xf numFmtId="0" fontId="100" fillId="51" borderId="0" applyNumberFormat="0" applyBorder="0" applyAlignment="0" applyProtection="0"/>
    <xf numFmtId="0" fontId="100" fillId="52" borderId="0" applyNumberFormat="0" applyBorder="0" applyAlignment="0" applyProtection="0"/>
    <xf numFmtId="0" fontId="100" fillId="52" borderId="0" applyNumberFormat="0" applyBorder="0" applyAlignment="0" applyProtection="0"/>
    <xf numFmtId="0" fontId="100" fillId="53" borderId="0" applyNumberFormat="0" applyBorder="0" applyAlignment="0" applyProtection="0"/>
    <xf numFmtId="0" fontId="100" fillId="53" borderId="0" applyNumberFormat="0" applyBorder="0" applyAlignment="0" applyProtection="0"/>
    <xf numFmtId="0" fontId="100" fillId="48" borderId="0" applyNumberFormat="0" applyBorder="0" applyAlignment="0" applyProtection="0"/>
    <xf numFmtId="0" fontId="100" fillId="48" borderId="0" applyNumberFormat="0" applyBorder="0" applyAlignment="0" applyProtection="0"/>
    <xf numFmtId="0" fontId="100" fillId="49" borderId="0" applyNumberFormat="0" applyBorder="0" applyAlignment="0" applyProtection="0"/>
    <xf numFmtId="0" fontId="100" fillId="49" borderId="0" applyNumberFormat="0" applyBorder="0" applyAlignment="0" applyProtection="0"/>
    <xf numFmtId="0" fontId="100" fillId="49" borderId="0" applyNumberFormat="0" applyBorder="0" applyAlignment="0" applyProtection="0"/>
    <xf numFmtId="0" fontId="100" fillId="49" borderId="0" applyNumberFormat="0" applyBorder="0" applyAlignment="0" applyProtection="0"/>
    <xf numFmtId="0" fontId="100" fillId="49" borderId="0" applyNumberFormat="0" applyBorder="0" applyAlignment="0" applyProtection="0"/>
    <xf numFmtId="0" fontId="100" fillId="54" borderId="0" applyNumberFormat="0" applyBorder="0" applyAlignment="0" applyProtection="0"/>
    <xf numFmtId="0" fontId="100" fillId="54" borderId="0" applyNumberFormat="0" applyBorder="0" applyAlignment="0" applyProtection="0"/>
    <xf numFmtId="0" fontId="102" fillId="38" borderId="0" applyNumberFormat="0" applyBorder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6" fillId="56" borderId="16" applyNumberFormat="0" applyAlignment="0" applyProtection="0"/>
    <xf numFmtId="0" fontId="106" fillId="56" borderId="16" applyNumberFormat="0" applyAlignment="0" applyProtection="0"/>
    <xf numFmtId="0" fontId="106" fillId="56" borderId="16" applyNumberFormat="0" applyAlignment="0" applyProtection="0"/>
    <xf numFmtId="0" fontId="106" fillId="56" borderId="16" applyNumberFormat="0" applyAlignment="0" applyProtection="0"/>
    <xf numFmtId="0" fontId="106" fillId="56" borderId="16" applyNumberFormat="0" applyAlignment="0" applyProtection="0"/>
    <xf numFmtId="0" fontId="11" fillId="58" borderId="21" applyNumberFormat="0" applyFont="0" applyAlignment="0" applyProtection="0"/>
    <xf numFmtId="0" fontId="11" fillId="0" borderId="0"/>
    <xf numFmtId="0" fontId="122" fillId="42" borderId="15" applyNumberFormat="0" applyAlignment="0" applyProtection="0"/>
    <xf numFmtId="0" fontId="105" fillId="55" borderId="15" applyNumberFormat="0" applyAlignment="0" applyProtection="0"/>
    <xf numFmtId="0" fontId="109" fillId="0" borderId="0" applyNumberFormat="0" applyFill="0" applyBorder="0" applyAlignment="0" applyProtection="0"/>
    <xf numFmtId="0" fontId="109" fillId="0" borderId="0" applyNumberFormat="0" applyFill="0" applyBorder="0" applyAlignment="0" applyProtection="0"/>
    <xf numFmtId="0" fontId="109" fillId="0" borderId="0" applyNumberFormat="0" applyFill="0" applyBorder="0" applyAlignment="0" applyProtection="0"/>
    <xf numFmtId="0" fontId="109" fillId="0" borderId="0" applyNumberFormat="0" applyFill="0" applyBorder="0" applyAlignment="0" applyProtection="0"/>
    <xf numFmtId="0" fontId="109" fillId="0" borderId="0" applyNumberFormat="0" applyFill="0" applyBorder="0" applyAlignment="0" applyProtection="0"/>
    <xf numFmtId="0" fontId="111" fillId="39" borderId="0" applyNumberFormat="0" applyBorder="0" applyAlignment="0" applyProtection="0"/>
    <xf numFmtId="0" fontId="111" fillId="39" borderId="0" applyNumberFormat="0" applyBorder="0" applyAlignment="0" applyProtection="0"/>
    <xf numFmtId="0" fontId="100" fillId="50" borderId="0" applyNumberFormat="0" applyBorder="0" applyAlignment="0" applyProtection="0"/>
    <xf numFmtId="0" fontId="115" fillId="0" borderId="17" applyNumberFormat="0" applyFill="0" applyAlignment="0" applyProtection="0"/>
    <xf numFmtId="0" fontId="115" fillId="0" borderId="17" applyNumberFormat="0" applyFill="0" applyAlignment="0" applyProtection="0"/>
    <xf numFmtId="0" fontId="117" fillId="0" borderId="18" applyNumberFormat="0" applyFill="0" applyAlignment="0" applyProtection="0"/>
    <xf numFmtId="0" fontId="117" fillId="0" borderId="18" applyNumberFormat="0" applyFill="0" applyAlignment="0" applyProtection="0"/>
    <xf numFmtId="0" fontId="119" fillId="0" borderId="19" applyNumberFormat="0" applyFill="0" applyAlignment="0" applyProtection="0"/>
    <xf numFmtId="0" fontId="119" fillId="0" borderId="19" applyNumberFormat="0" applyFill="0" applyAlignment="0" applyProtection="0"/>
    <xf numFmtId="0" fontId="119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00" fillId="44" borderId="0" applyNumberFormat="0" applyBorder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00" fillId="53" borderId="0" applyNumberFormat="0" applyBorder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32" fillId="0" borderId="23" applyNumberFormat="0" applyFill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17" fillId="0" borderId="18" applyNumberFormat="0" applyFill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15" fillId="0" borderId="17" applyNumberFormat="0" applyFill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98" fillId="37" borderId="0" applyNumberFormat="0" applyBorder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32" fillId="0" borderId="23" applyNumberFormat="0" applyFill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00" fillId="51" borderId="0" applyNumberFormat="0" applyBorder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3" fillId="0" borderId="20" applyNumberFormat="0" applyFill="0" applyAlignment="0" applyProtection="0"/>
    <xf numFmtId="0" fontId="123" fillId="0" borderId="20" applyNumberFormat="0" applyFill="0" applyAlignment="0" applyProtection="0"/>
    <xf numFmtId="0" fontId="125" fillId="57" borderId="0" applyNumberFormat="0" applyBorder="0" applyAlignment="0" applyProtection="0"/>
    <xf numFmtId="0" fontId="125" fillId="57" borderId="0" applyNumberFormat="0" applyBorder="0" applyAlignment="0" applyProtection="0"/>
    <xf numFmtId="0" fontId="32" fillId="0" borderId="0"/>
    <xf numFmtId="0" fontId="97" fillId="0" borderId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11" fillId="0" borderId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105" fillId="55" borderId="15" applyNumberForma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22" fillId="42" borderId="15" applyNumberForma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0" fillId="0" borderId="0" applyNumberFormat="0" applyFill="0" applyBorder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99" fillId="44" borderId="0" applyNumberFormat="0" applyBorder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01" fillId="54" borderId="0" applyNumberFormat="0" applyBorder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33" fillId="0" borderId="23" applyNumberFormat="0" applyFill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51" fillId="4" borderId="0" applyNumberFormat="0" applyBorder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10" fillId="0" borderId="0" applyNumberFormat="0" applyFill="0" applyBorder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99" fillId="45" borderId="0" applyNumberFormat="0" applyBorder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20" fillId="0" borderId="19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5" fillId="0" borderId="0" applyNumberFormat="0" applyFill="0" applyBorder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01" fillId="53" borderId="0" applyNumberFormat="0" applyBorder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28" fillId="55" borderId="22" applyNumberFormat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20" fillId="0" borderId="19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99" fillId="43" borderId="0" applyNumberFormat="0" applyBorder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33" fillId="19" borderId="0" applyNumberFormat="0" applyBorder="0" applyAlignment="0" applyProtection="0"/>
    <xf numFmtId="0" fontId="137" fillId="25" borderId="0" applyNumberFormat="0" applyBorder="0" applyAlignment="0" applyProtection="0"/>
    <xf numFmtId="0" fontId="33" fillId="30" borderId="0" applyNumberFormat="0" applyBorder="0" applyAlignment="0" applyProtection="0"/>
    <xf numFmtId="0" fontId="33" fillId="18" borderId="0" applyNumberFormat="0" applyBorder="0" applyAlignment="0" applyProtection="0"/>
    <xf numFmtId="0" fontId="33" fillId="0" borderId="0"/>
    <xf numFmtId="0" fontId="137" fillId="32" borderId="0" applyNumberFormat="0" applyBorder="0" applyAlignment="0" applyProtection="0"/>
    <xf numFmtId="0" fontId="140" fillId="0" borderId="0" applyNumberFormat="0" applyFill="0" applyBorder="0" applyAlignment="0" applyProtection="0"/>
    <xf numFmtId="0" fontId="105" fillId="55" borderId="15" applyNumberFormat="0" applyAlignment="0" applyProtection="0"/>
    <xf numFmtId="0" fontId="137" fillId="24" borderId="0" applyNumberFormat="0" applyBorder="0" applyAlignment="0" applyProtection="0"/>
    <xf numFmtId="0" fontId="139" fillId="7" borderId="8" applyNumberFormat="0" applyAlignment="0" applyProtection="0"/>
    <xf numFmtId="0" fontId="146" fillId="6" borderId="5" applyNumberFormat="0" applyAlignment="0" applyProtection="0"/>
    <xf numFmtId="0" fontId="141" fillId="2" borderId="0" applyNumberFormat="0" applyBorder="0" applyAlignment="0" applyProtection="0"/>
    <xf numFmtId="0" fontId="122" fillId="42" borderId="15" applyNumberFormat="0" applyAlignment="0" applyProtection="0"/>
    <xf numFmtId="0" fontId="137" fillId="25" borderId="0" applyNumberFormat="0" applyBorder="0" applyAlignment="0" applyProtection="0"/>
    <xf numFmtId="0" fontId="132" fillId="0" borderId="23" applyNumberFormat="0" applyFill="0" applyAlignment="0" applyProtection="0"/>
    <xf numFmtId="0" fontId="126" fillId="57" borderId="0" applyNumberFormat="0" applyBorder="0" applyAlignment="0" applyProtection="0"/>
    <xf numFmtId="0" fontId="99" fillId="40" borderId="0" applyNumberFormat="0" applyBorder="0" applyAlignment="0" applyProtection="0"/>
    <xf numFmtId="0" fontId="110" fillId="0" borderId="0" applyNumberFormat="0" applyFill="0" applyBorder="0" applyAlignment="0" applyProtection="0"/>
    <xf numFmtId="0" fontId="103" fillId="38" borderId="0" applyNumberFormat="0" applyBorder="0" applyAlignment="0" applyProtection="0"/>
    <xf numFmtId="0" fontId="100" fillId="51" borderId="0" applyNumberFormat="0" applyBorder="0" applyAlignment="0" applyProtection="0"/>
    <xf numFmtId="0" fontId="128" fillId="55" borderId="22" applyNumberFormat="0" applyAlignment="0" applyProtection="0"/>
    <xf numFmtId="0" fontId="11" fillId="58" borderId="21" applyNumberFormat="0" applyFont="0" applyAlignment="0" applyProtection="0"/>
    <xf numFmtId="0" fontId="101" fillId="49" borderId="0" applyNumberFormat="0" applyBorder="0" applyAlignment="0" applyProtection="0"/>
    <xf numFmtId="0" fontId="11" fillId="58" borderId="21" applyNumberFormat="0" applyFont="0" applyAlignment="0" applyProtection="0"/>
    <xf numFmtId="0" fontId="126" fillId="57" borderId="0" applyNumberFormat="0" applyBorder="0" applyAlignment="0" applyProtection="0"/>
    <xf numFmtId="0" fontId="98" fillId="44" borderId="0" applyNumberFormat="0" applyBorder="0" applyAlignment="0" applyProtection="0"/>
    <xf numFmtId="0" fontId="120" fillId="0" borderId="0" applyNumberFormat="0" applyFill="0" applyBorder="0" applyAlignment="0" applyProtection="0"/>
    <xf numFmtId="0" fontId="98" fillId="46" borderId="0" applyNumberFormat="0" applyBorder="0" applyAlignment="0" applyProtection="0"/>
    <xf numFmtId="0" fontId="11" fillId="0" borderId="0"/>
    <xf numFmtId="0" fontId="111" fillId="39" borderId="0" applyNumberFormat="0" applyBorder="0" applyAlignment="0" applyProtection="0"/>
    <xf numFmtId="0" fontId="132" fillId="0" borderId="23" applyNumberFormat="0" applyFill="0" applyAlignment="0" applyProtection="0"/>
    <xf numFmtId="0" fontId="99" fillId="45" borderId="0" applyNumberFormat="0" applyBorder="0" applyAlignment="0" applyProtection="0"/>
    <xf numFmtId="0" fontId="128" fillId="55" borderId="22" applyNumberFormat="0" applyAlignment="0" applyProtection="0"/>
    <xf numFmtId="0" fontId="99" fillId="39" borderId="0" applyNumberFormat="0" applyBorder="0" applyAlignment="0" applyProtection="0"/>
    <xf numFmtId="0" fontId="98" fillId="38" borderId="0" applyNumberFormat="0" applyBorder="0" applyAlignment="0" applyProtection="0"/>
    <xf numFmtId="0" fontId="122" fillId="42" borderId="15" applyNumberFormat="0" applyAlignment="0" applyProtection="0"/>
    <xf numFmtId="0" fontId="11" fillId="58" borderId="21" applyNumberFormat="0" applyFont="0" applyAlignment="0" applyProtection="0"/>
    <xf numFmtId="0" fontId="121" fillId="42" borderId="15" applyNumberFormat="0" applyAlignment="0" applyProtection="0"/>
    <xf numFmtId="0" fontId="101" fillId="49" borderId="0" applyNumberFormat="0" applyBorder="0" applyAlignment="0" applyProtection="0"/>
    <xf numFmtId="0" fontId="101" fillId="48" borderId="0" applyNumberFormat="0" applyBorder="0" applyAlignment="0" applyProtection="0"/>
    <xf numFmtId="0" fontId="126" fillId="57" borderId="0" applyNumberFormat="0" applyBorder="0" applyAlignment="0" applyProtection="0"/>
    <xf numFmtId="0" fontId="128" fillId="55" borderId="22" applyNumberFormat="0" applyAlignment="0" applyProtection="0"/>
    <xf numFmtId="0" fontId="101" fillId="53" borderId="0" applyNumberFormat="0" applyBorder="0" applyAlignment="0" applyProtection="0"/>
    <xf numFmtId="0" fontId="100" fillId="54" borderId="0" applyNumberFormat="0" applyBorder="0" applyAlignment="0" applyProtection="0"/>
    <xf numFmtId="0" fontId="99" fillId="43" borderId="0" applyNumberFormat="0" applyBorder="0" applyAlignment="0" applyProtection="0"/>
    <xf numFmtId="0" fontId="99" fillId="46" borderId="0" applyNumberFormat="0" applyBorder="0" applyAlignment="0" applyProtection="0"/>
    <xf numFmtId="0" fontId="127" fillId="55" borderId="22" applyNumberFormat="0" applyAlignment="0" applyProtection="0"/>
    <xf numFmtId="0" fontId="98" fillId="42" borderId="0" applyNumberFormat="0" applyBorder="0" applyAlignment="0" applyProtection="0"/>
    <xf numFmtId="0" fontId="99" fillId="46" borderId="0" applyNumberFormat="0" applyBorder="0" applyAlignment="0" applyProtection="0"/>
    <xf numFmtId="0" fontId="100" fillId="49" borderId="0" applyNumberFormat="0" applyBorder="0" applyAlignment="0" applyProtection="0"/>
    <xf numFmtId="0" fontId="98" fillId="41" borderId="0" applyNumberFormat="0" applyBorder="0" applyAlignment="0" applyProtection="0"/>
    <xf numFmtId="0" fontId="98" fillId="43" borderId="0" applyNumberFormat="0" applyBorder="0" applyAlignment="0" applyProtection="0"/>
    <xf numFmtId="0" fontId="99" fillId="43" borderId="0" applyNumberFormat="0" applyBorder="0" applyAlignment="0" applyProtection="0"/>
    <xf numFmtId="0" fontId="128" fillId="55" borderId="22" applyNumberFormat="0" applyAlignment="0" applyProtection="0"/>
    <xf numFmtId="0" fontId="101" fillId="50" borderId="0" applyNumberFormat="0" applyBorder="0" applyAlignment="0" applyProtection="0"/>
    <xf numFmtId="0" fontId="11" fillId="58" borderId="21" applyNumberFormat="0" applyFont="0" applyAlignment="0" applyProtection="0"/>
    <xf numFmtId="0" fontId="106" fillId="56" borderId="16" applyNumberFormat="0" applyAlignment="0" applyProtection="0"/>
    <xf numFmtId="0" fontId="11" fillId="58" borderId="21" applyNumberFormat="0" applyFont="0" applyAlignment="0" applyProtection="0"/>
    <xf numFmtId="0" fontId="99" fillId="38" borderId="0" applyNumberFormat="0" applyBorder="0" applyAlignment="0" applyProtection="0"/>
    <xf numFmtId="0" fontId="99" fillId="43" borderId="0" applyNumberFormat="0" applyBorder="0" applyAlignment="0" applyProtection="0"/>
    <xf numFmtId="0" fontId="104" fillId="55" borderId="15" applyNumberFormat="0" applyAlignment="0" applyProtection="0"/>
    <xf numFmtId="0" fontId="120" fillId="0" borderId="19" applyNumberFormat="0" applyFill="0" applyAlignment="0" applyProtection="0"/>
    <xf numFmtId="0" fontId="105" fillId="55" borderId="15" applyNumberFormat="0" applyAlignment="0" applyProtection="0"/>
    <xf numFmtId="0" fontId="99" fillId="44" borderId="0" applyNumberFormat="0" applyBorder="0" applyAlignment="0" applyProtection="0"/>
    <xf numFmtId="0" fontId="125" fillId="57" borderId="0" applyNumberFormat="0" applyBorder="0" applyAlignment="0" applyProtection="0"/>
    <xf numFmtId="43" fontId="11" fillId="0" borderId="0" applyFont="0" applyFill="0" applyBorder="0" applyAlignment="0" applyProtection="0"/>
    <xf numFmtId="0" fontId="106" fillId="56" borderId="16" applyNumberFormat="0" applyAlignment="0" applyProtection="0"/>
    <xf numFmtId="0" fontId="102" fillId="38" borderId="0" applyNumberFormat="0" applyBorder="0" applyAlignment="0" applyProtection="0"/>
    <xf numFmtId="0" fontId="134" fillId="0" borderId="0" applyNumberFormat="0" applyFill="0" applyBorder="0" applyAlignment="0" applyProtection="0"/>
    <xf numFmtId="0" fontId="99" fillId="37" borderId="0" applyNumberFormat="0" applyBorder="0" applyAlignment="0" applyProtection="0"/>
    <xf numFmtId="0" fontId="98" fillId="41" borderId="0" applyNumberFormat="0" applyBorder="0" applyAlignment="0" applyProtection="0"/>
    <xf numFmtId="0" fontId="98" fillId="39" borderId="0" applyNumberFormat="0" applyBorder="0" applyAlignment="0" applyProtection="0"/>
    <xf numFmtId="0" fontId="118" fillId="0" borderId="18" applyNumberFormat="0" applyFill="0" applyAlignment="0" applyProtection="0"/>
    <xf numFmtId="0" fontId="101" fillId="49" borderId="0" applyNumberFormat="0" applyBorder="0" applyAlignment="0" applyProtection="0"/>
    <xf numFmtId="0" fontId="99" fillId="40" borderId="0" applyNumberFormat="0" applyBorder="0" applyAlignment="0" applyProtection="0"/>
    <xf numFmtId="0" fontId="99" fillId="43" borderId="0" applyNumberFormat="0" applyBorder="0" applyAlignment="0" applyProtection="0"/>
    <xf numFmtId="0" fontId="104" fillId="55" borderId="15" applyNumberFormat="0" applyAlignment="0" applyProtection="0"/>
    <xf numFmtId="0" fontId="10" fillId="58" borderId="21" applyNumberFormat="0" applyFont="0" applyAlignment="0" applyProtection="0"/>
    <xf numFmtId="0" fontId="99" fillId="43" borderId="0" applyNumberFormat="0" applyBorder="0" applyAlignment="0" applyProtection="0"/>
    <xf numFmtId="0" fontId="99" fillId="42" borderId="0" applyNumberFormat="0" applyBorder="0" applyAlignment="0" applyProtection="0"/>
    <xf numFmtId="0" fontId="98" fillId="39" borderId="0" applyNumberFormat="0" applyBorder="0" applyAlignment="0" applyProtection="0"/>
    <xf numFmtId="0" fontId="101" fillId="52" borderId="0" applyNumberFormat="0" applyBorder="0" applyAlignment="0" applyProtection="0"/>
    <xf numFmtId="0" fontId="107" fillId="56" borderId="16" applyNumberFormat="0" applyAlignment="0" applyProtection="0"/>
    <xf numFmtId="0" fontId="124" fillId="0" borderId="20" applyNumberFormat="0" applyFill="0" applyAlignment="0" applyProtection="0"/>
    <xf numFmtId="0" fontId="11" fillId="0" borderId="0"/>
    <xf numFmtId="0" fontId="101" fillId="53" borderId="0" applyNumberFormat="0" applyBorder="0" applyAlignment="0" applyProtection="0"/>
    <xf numFmtId="43" fontId="11" fillId="0" borderId="0" applyFont="0" applyFill="0" applyBorder="0" applyAlignment="0" applyProtection="0"/>
    <xf numFmtId="0" fontId="105" fillId="55" borderId="15" applyNumberFormat="0" applyAlignment="0" applyProtection="0"/>
    <xf numFmtId="0" fontId="11" fillId="0" borderId="0"/>
    <xf numFmtId="0" fontId="98" fillId="38" borderId="0" applyNumberFormat="0" applyBorder="0" applyAlignment="0" applyProtection="0"/>
    <xf numFmtId="0" fontId="11" fillId="0" borderId="0"/>
    <xf numFmtId="0" fontId="99" fillId="44" borderId="0" applyNumberFormat="0" applyBorder="0" applyAlignment="0" applyProtection="0"/>
    <xf numFmtId="0" fontId="100" fillId="50" borderId="0" applyNumberFormat="0" applyBorder="0" applyAlignment="0" applyProtection="0"/>
    <xf numFmtId="0" fontId="98" fillId="45" borderId="0" applyNumberFormat="0" applyBorder="0" applyAlignment="0" applyProtection="0"/>
    <xf numFmtId="0" fontId="117" fillId="0" borderId="18" applyNumberFormat="0" applyFill="0" applyAlignment="0" applyProtection="0"/>
    <xf numFmtId="0" fontId="120" fillId="0" borderId="19" applyNumberFormat="0" applyFill="0" applyAlignment="0" applyProtection="0"/>
    <xf numFmtId="0" fontId="98" fillId="37" borderId="0" applyNumberFormat="0" applyBorder="0" applyAlignment="0" applyProtection="0"/>
    <xf numFmtId="0" fontId="124" fillId="0" borderId="20" applyNumberFormat="0" applyFill="0" applyAlignment="0" applyProtection="0"/>
    <xf numFmtId="0" fontId="101" fillId="48" borderId="0" applyNumberFormat="0" applyBorder="0" applyAlignment="0" applyProtection="0"/>
    <xf numFmtId="0" fontId="11" fillId="0" borderId="0"/>
    <xf numFmtId="0" fontId="11" fillId="58" borderId="21" applyNumberFormat="0" applyFont="0" applyAlignment="0" applyProtection="0"/>
    <xf numFmtId="0" fontId="100" fillId="54" borderId="0" applyNumberFormat="0" applyBorder="0" applyAlignment="0" applyProtection="0"/>
    <xf numFmtId="0" fontId="101" fillId="54" borderId="0" applyNumberFormat="0" applyBorder="0" applyAlignment="0" applyProtection="0"/>
    <xf numFmtId="0" fontId="107" fillId="56" borderId="16" applyNumberFormat="0" applyAlignment="0" applyProtection="0"/>
    <xf numFmtId="0" fontId="135" fillId="0" borderId="0" applyNumberFormat="0" applyFill="0" applyBorder="0" applyAlignment="0" applyProtection="0"/>
    <xf numFmtId="0" fontId="124" fillId="0" borderId="20" applyNumberFormat="0" applyFill="0" applyAlignment="0" applyProtection="0"/>
    <xf numFmtId="0" fontId="33" fillId="15" borderId="0" applyNumberFormat="0" applyBorder="0" applyAlignment="0" applyProtection="0"/>
    <xf numFmtId="0" fontId="98" fillId="44" borderId="0" applyNumberFormat="0" applyBorder="0" applyAlignment="0" applyProtection="0"/>
    <xf numFmtId="0" fontId="110" fillId="0" borderId="0" applyNumberFormat="0" applyFill="0" applyBorder="0" applyAlignment="0" applyProtection="0"/>
    <xf numFmtId="0" fontId="128" fillId="55" borderId="22" applyNumberFormat="0" applyAlignment="0" applyProtection="0"/>
    <xf numFmtId="0" fontId="98" fillId="37" borderId="0" applyNumberFormat="0" applyBorder="0" applyAlignment="0" applyProtection="0"/>
    <xf numFmtId="0" fontId="101" fillId="49" borderId="0" applyNumberFormat="0" applyBorder="0" applyAlignment="0" applyProtection="0"/>
    <xf numFmtId="0" fontId="98" fillId="39" borderId="0" applyNumberFormat="0" applyBorder="0" applyAlignment="0" applyProtection="0"/>
    <xf numFmtId="0" fontId="127" fillId="55" borderId="22" applyNumberFormat="0" applyAlignment="0" applyProtection="0"/>
    <xf numFmtId="0" fontId="112" fillId="39" borderId="0" applyNumberFormat="0" applyBorder="0" applyAlignment="0" applyProtection="0"/>
    <xf numFmtId="0" fontId="100" fillId="44" borderId="0" applyNumberFormat="0" applyBorder="0" applyAlignment="0" applyProtection="0"/>
    <xf numFmtId="0" fontId="11" fillId="58" borderId="21" applyNumberFormat="0" applyFont="0" applyAlignment="0" applyProtection="0"/>
    <xf numFmtId="0" fontId="99" fillId="40" borderId="0" applyNumberFormat="0" applyBorder="0" applyAlignment="0" applyProtection="0"/>
    <xf numFmtId="0" fontId="110" fillId="0" borderId="0" applyNumberFormat="0" applyFill="0" applyBorder="0" applyAlignment="0" applyProtection="0"/>
    <xf numFmtId="0" fontId="115" fillId="0" borderId="17" applyNumberFormat="0" applyFill="0" applyAlignment="0" applyProtection="0"/>
    <xf numFmtId="0" fontId="101" fillId="52" borderId="0" applyNumberFormat="0" applyBorder="0" applyAlignment="0" applyProtection="0"/>
    <xf numFmtId="0" fontId="99" fillId="39" borderId="0" applyNumberFormat="0" applyBorder="0" applyAlignment="0" applyProtection="0"/>
    <xf numFmtId="0" fontId="99" fillId="58" borderId="21" applyNumberFormat="0" applyFont="0" applyAlignment="0" applyProtection="0"/>
    <xf numFmtId="0" fontId="11" fillId="0" borderId="0"/>
    <xf numFmtId="0" fontId="5" fillId="0" borderId="0"/>
    <xf numFmtId="0" fontId="105" fillId="55" borderId="15" applyNumberFormat="0" applyAlignment="0" applyProtection="0"/>
    <xf numFmtId="0" fontId="133" fillId="0" borderId="23" applyNumberFormat="0" applyFill="0" applyAlignment="0" applyProtection="0"/>
    <xf numFmtId="0" fontId="126" fillId="57" borderId="0" applyNumberFormat="0" applyBorder="0" applyAlignment="0" applyProtection="0"/>
    <xf numFmtId="0" fontId="11" fillId="58" borderId="21" applyNumberFormat="0" applyFont="0" applyAlignment="0" applyProtection="0"/>
    <xf numFmtId="0" fontId="119" fillId="0" borderId="0" applyNumberFormat="0" applyFill="0" applyBorder="0" applyAlignment="0" applyProtection="0"/>
    <xf numFmtId="0" fontId="118" fillId="0" borderId="18" applyNumberFormat="0" applyFill="0" applyAlignment="0" applyProtection="0"/>
    <xf numFmtId="0" fontId="127" fillId="55" borderId="22" applyNumberFormat="0" applyAlignment="0" applyProtection="0"/>
    <xf numFmtId="0" fontId="133" fillId="0" borderId="23" applyNumberFormat="0" applyFill="0" applyAlignment="0" applyProtection="0"/>
    <xf numFmtId="0" fontId="5" fillId="0" borderId="0"/>
    <xf numFmtId="0" fontId="101" fillId="52" borderId="0" applyNumberFormat="0" applyBorder="0" applyAlignment="0" applyProtection="0"/>
    <xf numFmtId="0" fontId="106" fillId="56" borderId="16" applyNumberFormat="0" applyAlignment="0" applyProtection="0"/>
    <xf numFmtId="0" fontId="11" fillId="58" borderId="21" applyNumberFormat="0" applyFont="0" applyAlignment="0" applyProtection="0"/>
    <xf numFmtId="0" fontId="98" fillId="40" borderId="0" applyNumberFormat="0" applyBorder="0" applyAlignment="0" applyProtection="0"/>
    <xf numFmtId="0" fontId="120" fillId="0" borderId="19" applyNumberFormat="0" applyFill="0" applyAlignment="0" applyProtection="0"/>
    <xf numFmtId="0" fontId="100" fillId="53" borderId="0" applyNumberFormat="0" applyBorder="0" applyAlignment="0" applyProtection="0"/>
    <xf numFmtId="0" fontId="133" fillId="0" borderId="23" applyNumberFormat="0" applyFill="0" applyAlignment="0" applyProtection="0"/>
    <xf numFmtId="0" fontId="99" fillId="43" borderId="0" applyNumberFormat="0" applyBorder="0" applyAlignment="0" applyProtection="0"/>
    <xf numFmtId="0" fontId="118" fillId="0" borderId="18" applyNumberFormat="0" applyFill="0" applyAlignment="0" applyProtection="0"/>
    <xf numFmtId="0" fontId="100" fillId="50" borderId="0" applyNumberFormat="0" applyBorder="0" applyAlignment="0" applyProtection="0"/>
    <xf numFmtId="0" fontId="101" fillId="49" borderId="0" applyNumberFormat="0" applyBorder="0" applyAlignment="0" applyProtection="0"/>
    <xf numFmtId="0" fontId="99" fillId="42" borderId="0" applyNumberFormat="0" applyBorder="0" applyAlignment="0" applyProtection="0"/>
    <xf numFmtId="0" fontId="100" fillId="48" borderId="0" applyNumberFormat="0" applyBorder="0" applyAlignment="0" applyProtection="0"/>
    <xf numFmtId="0" fontId="104" fillId="55" borderId="15" applyNumberFormat="0" applyAlignment="0" applyProtection="0"/>
    <xf numFmtId="0" fontId="127" fillId="55" borderId="22" applyNumberFormat="0" applyAlignment="0" applyProtection="0"/>
    <xf numFmtId="0" fontId="99" fillId="39" borderId="0" applyNumberFormat="0" applyBorder="0" applyAlignment="0" applyProtection="0"/>
    <xf numFmtId="0" fontId="128" fillId="55" borderId="22" applyNumberFormat="0" applyAlignment="0" applyProtection="0"/>
    <xf numFmtId="0" fontId="118" fillId="0" borderId="18" applyNumberFormat="0" applyFill="0" applyAlignment="0" applyProtection="0"/>
    <xf numFmtId="0" fontId="101" fillId="54" borderId="0" applyNumberFormat="0" applyBorder="0" applyAlignment="0" applyProtection="0"/>
    <xf numFmtId="0" fontId="5" fillId="0" borderId="0"/>
    <xf numFmtId="0" fontId="101" fillId="53" borderId="0" applyNumberFormat="0" applyBorder="0" applyAlignment="0" applyProtection="0"/>
    <xf numFmtId="0" fontId="122" fillId="42" borderId="15" applyNumberFormat="0" applyAlignment="0" applyProtection="0"/>
    <xf numFmtId="0" fontId="101" fillId="51" borderId="0" applyNumberFormat="0" applyBorder="0" applyAlignment="0" applyProtection="0"/>
    <xf numFmtId="0" fontId="11" fillId="58" borderId="21" applyNumberFormat="0" applyFont="0" applyAlignment="0" applyProtection="0"/>
    <xf numFmtId="0" fontId="101" fillId="49" borderId="0" applyNumberFormat="0" applyBorder="0" applyAlignment="0" applyProtection="0"/>
    <xf numFmtId="0" fontId="101" fillId="45" borderId="0" applyNumberFormat="0" applyBorder="0" applyAlignment="0" applyProtection="0"/>
    <xf numFmtId="0" fontId="101" fillId="47" borderId="0" applyNumberFormat="0" applyBorder="0" applyAlignment="0" applyProtection="0"/>
    <xf numFmtId="0" fontId="100" fillId="54" borderId="0" applyNumberFormat="0" applyBorder="0" applyAlignment="0" applyProtection="0"/>
    <xf numFmtId="0" fontId="99" fillId="39" borderId="0" applyNumberFormat="0" applyBorder="0" applyAlignment="0" applyProtection="0"/>
    <xf numFmtId="0" fontId="10" fillId="58" borderId="21" applyNumberFormat="0" applyFont="0" applyAlignment="0" applyProtection="0"/>
    <xf numFmtId="0" fontId="107" fillId="56" borderId="16" applyNumberFormat="0" applyAlignment="0" applyProtection="0"/>
    <xf numFmtId="0" fontId="100" fillId="50" borderId="0" applyNumberFormat="0" applyBorder="0" applyAlignment="0" applyProtection="0"/>
    <xf numFmtId="0" fontId="125" fillId="57" borderId="0" applyNumberFormat="0" applyBorder="0" applyAlignment="0" applyProtection="0"/>
    <xf numFmtId="0" fontId="100" fillId="49" borderId="0" applyNumberFormat="0" applyBorder="0" applyAlignment="0" applyProtection="0"/>
    <xf numFmtId="0" fontId="100" fillId="50" borderId="0" applyNumberFormat="0" applyBorder="0" applyAlignment="0" applyProtection="0"/>
    <xf numFmtId="0" fontId="98" fillId="40" borderId="0" applyNumberFormat="0" applyBorder="0" applyAlignment="0" applyProtection="0"/>
    <xf numFmtId="0" fontId="109" fillId="0" borderId="0" applyNumberFormat="0" applyFill="0" applyBorder="0" applyAlignment="0" applyProtection="0"/>
    <xf numFmtId="0" fontId="132" fillId="0" borderId="23" applyNumberFormat="0" applyFill="0" applyAlignment="0" applyProtection="0"/>
    <xf numFmtId="0" fontId="100" fillId="51" borderId="0" applyNumberFormat="0" applyBorder="0" applyAlignment="0" applyProtection="0"/>
    <xf numFmtId="0" fontId="10" fillId="58" borderId="21" applyNumberFormat="0" applyFont="0" applyAlignment="0" applyProtection="0"/>
    <xf numFmtId="0" fontId="100" fillId="45" borderId="0" applyNumberFormat="0" applyBorder="0" applyAlignment="0" applyProtection="0"/>
    <xf numFmtId="0" fontId="121" fillId="42" borderId="15" applyNumberFormat="0" applyAlignment="0" applyProtection="0"/>
    <xf numFmtId="0" fontId="98" fillId="43" borderId="0" applyNumberFormat="0" applyBorder="0" applyAlignment="0" applyProtection="0"/>
    <xf numFmtId="0" fontId="132" fillId="0" borderId="23" applyNumberFormat="0" applyFill="0" applyAlignment="0" applyProtection="0"/>
    <xf numFmtId="0" fontId="10" fillId="58" borderId="21" applyNumberFormat="0" applyFont="0" applyAlignment="0" applyProtection="0"/>
    <xf numFmtId="0" fontId="127" fillId="55" borderId="22" applyNumberFormat="0" applyAlignment="0" applyProtection="0"/>
    <xf numFmtId="0" fontId="104" fillId="55" borderId="15" applyNumberFormat="0" applyAlignment="0" applyProtection="0"/>
    <xf numFmtId="0" fontId="100" fillId="53" borderId="0" applyNumberFormat="0" applyBorder="0" applyAlignment="0" applyProtection="0"/>
    <xf numFmtId="0" fontId="98" fillId="42" borderId="0" applyNumberFormat="0" applyBorder="0" applyAlignment="0" applyProtection="0"/>
    <xf numFmtId="0" fontId="102" fillId="38" borderId="0" applyNumberFormat="0" applyBorder="0" applyAlignment="0" applyProtection="0"/>
    <xf numFmtId="0" fontId="100" fillId="47" borderId="0" applyNumberFormat="0" applyBorder="0" applyAlignment="0" applyProtection="0"/>
    <xf numFmtId="0" fontId="117" fillId="0" borderId="18" applyNumberFormat="0" applyFill="0" applyAlignment="0" applyProtection="0"/>
    <xf numFmtId="0" fontId="98" fillId="40" borderId="0" applyNumberFormat="0" applyBorder="0" applyAlignment="0" applyProtection="0"/>
    <xf numFmtId="0" fontId="106" fillId="56" borderId="16" applyNumberFormat="0" applyAlignment="0" applyProtection="0"/>
    <xf numFmtId="0" fontId="98" fillId="39" borderId="0" applyNumberFormat="0" applyBorder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98" fillId="45" borderId="0" applyNumberFormat="0" applyBorder="0" applyAlignment="0" applyProtection="0"/>
    <xf numFmtId="0" fontId="109" fillId="0" borderId="0" applyNumberFormat="0" applyFill="0" applyBorder="0" applyAlignment="0" applyProtection="0"/>
    <xf numFmtId="0" fontId="98" fillId="38" borderId="0" applyNumberFormat="0" applyBorder="0" applyAlignment="0" applyProtection="0"/>
    <xf numFmtId="0" fontId="100" fillId="48" borderId="0" applyNumberFormat="0" applyBorder="0" applyAlignment="0" applyProtection="0"/>
    <xf numFmtId="0" fontId="98" fillId="40" borderId="0" applyNumberFormat="0" applyBorder="0" applyAlignment="0" applyProtection="0"/>
    <xf numFmtId="0" fontId="100" fillId="54" borderId="0" applyNumberFormat="0" applyBorder="0" applyAlignment="0" applyProtection="0"/>
    <xf numFmtId="0" fontId="134" fillId="0" borderId="0" applyNumberFormat="0" applyFill="0" applyBorder="0" applyAlignment="0" applyProtection="0"/>
    <xf numFmtId="0" fontId="127" fillId="55" borderId="22" applyNumberFormat="0" applyAlignment="0" applyProtection="0"/>
    <xf numFmtId="0" fontId="105" fillId="55" borderId="15" applyNumberFormat="0" applyAlignment="0" applyProtection="0"/>
    <xf numFmtId="0" fontId="98" fillId="40" borderId="0" applyNumberFormat="0" applyBorder="0" applyAlignment="0" applyProtection="0"/>
    <xf numFmtId="0" fontId="98" fillId="40" borderId="0" applyNumberFormat="0" applyBorder="0" applyAlignment="0" applyProtection="0"/>
    <xf numFmtId="0" fontId="111" fillId="39" borderId="0" applyNumberFormat="0" applyBorder="0" applyAlignment="0" applyProtection="0"/>
    <xf numFmtId="0" fontId="100" fillId="51" borderId="0" applyNumberFormat="0" applyBorder="0" applyAlignment="0" applyProtection="0"/>
    <xf numFmtId="0" fontId="10" fillId="58" borderId="21" applyNumberFormat="0" applyFont="0" applyAlignment="0" applyProtection="0"/>
    <xf numFmtId="0" fontId="100" fillId="45" borderId="0" applyNumberFormat="0" applyBorder="0" applyAlignment="0" applyProtection="0"/>
    <xf numFmtId="0" fontId="119" fillId="0" borderId="0" applyNumberFormat="0" applyFill="0" applyBorder="0" applyAlignment="0" applyProtection="0"/>
    <xf numFmtId="0" fontId="98" fillId="46" borderId="0" applyNumberFormat="0" applyBorder="0" applyAlignment="0" applyProtection="0"/>
    <xf numFmtId="0" fontId="127" fillId="55" borderId="22" applyNumberFormat="0" applyAlignment="0" applyProtection="0"/>
    <xf numFmtId="0" fontId="104" fillId="55" borderId="15" applyNumberFormat="0" applyAlignment="0" applyProtection="0"/>
    <xf numFmtId="0" fontId="98" fillId="39" borderId="0" applyNumberFormat="0" applyBorder="0" applyAlignment="0" applyProtection="0"/>
    <xf numFmtId="0" fontId="98" fillId="43" borderId="0" applyNumberFormat="0" applyBorder="0" applyAlignment="0" applyProtection="0"/>
    <xf numFmtId="0" fontId="100" fillId="54" borderId="0" applyNumberFormat="0" applyBorder="0" applyAlignment="0" applyProtection="0"/>
    <xf numFmtId="0" fontId="100" fillId="52" borderId="0" applyNumberFormat="0" applyBorder="0" applyAlignment="0" applyProtection="0"/>
    <xf numFmtId="0" fontId="100" fillId="47" borderId="0" applyNumberFormat="0" applyBorder="0" applyAlignment="0" applyProtection="0"/>
    <xf numFmtId="0" fontId="109" fillId="0" borderId="0" applyNumberFormat="0" applyFill="0" applyBorder="0" applyAlignment="0" applyProtection="0"/>
    <xf numFmtId="0" fontId="98" fillId="42" borderId="0" applyNumberFormat="0" applyBorder="0" applyAlignment="0" applyProtection="0"/>
    <xf numFmtId="0" fontId="104" fillId="55" borderId="15" applyNumberFormat="0" applyAlignment="0" applyProtection="0"/>
    <xf numFmtId="0" fontId="98" fillId="40" borderId="0" applyNumberFormat="0" applyBorder="0" applyAlignment="0" applyProtection="0"/>
    <xf numFmtId="0" fontId="102" fillId="38" borderId="0" applyNumberFormat="0" applyBorder="0" applyAlignment="0" applyProtection="0"/>
    <xf numFmtId="0" fontId="98" fillId="38" borderId="0" applyNumberFormat="0" applyBorder="0" applyAlignment="0" applyProtection="0"/>
    <xf numFmtId="0" fontId="119" fillId="0" borderId="0" applyNumberFormat="0" applyFill="0" applyBorder="0" applyAlignment="0" applyProtection="0"/>
    <xf numFmtId="0" fontId="109" fillId="0" borderId="0" applyNumberFormat="0" applyFill="0" applyBorder="0" applyAlignment="0" applyProtection="0"/>
    <xf numFmtId="0" fontId="102" fillId="38" borderId="0" applyNumberFormat="0" applyBorder="0" applyAlignment="0" applyProtection="0"/>
    <xf numFmtId="0" fontId="100" fillId="49" borderId="0" applyNumberFormat="0" applyBorder="0" applyAlignment="0" applyProtection="0"/>
    <xf numFmtId="0" fontId="123" fillId="0" borderId="20" applyNumberFormat="0" applyFill="0" applyAlignment="0" applyProtection="0"/>
    <xf numFmtId="0" fontId="106" fillId="56" borderId="16" applyNumberFormat="0" applyAlignment="0" applyProtection="0"/>
    <xf numFmtId="0" fontId="132" fillId="0" borderId="23" applyNumberFormat="0" applyFill="0" applyAlignment="0" applyProtection="0"/>
    <xf numFmtId="0" fontId="11" fillId="0" borderId="0"/>
    <xf numFmtId="0" fontId="104" fillId="55" borderId="15" applyNumberFormat="0" applyAlignment="0" applyProtection="0"/>
    <xf numFmtId="0" fontId="122" fillId="42" borderId="15" applyNumberFormat="0" applyAlignment="0" applyProtection="0"/>
    <xf numFmtId="0" fontId="98" fillId="37" borderId="0" applyNumberFormat="0" applyBorder="0" applyAlignment="0" applyProtection="0"/>
    <xf numFmtId="0" fontId="121" fillId="42" borderId="15" applyNumberFormat="0" applyAlignment="0" applyProtection="0"/>
    <xf numFmtId="0" fontId="111" fillId="39" borderId="0" applyNumberFormat="0" applyBorder="0" applyAlignment="0" applyProtection="0"/>
    <xf numFmtId="0" fontId="100" fillId="47" borderId="0" applyNumberFormat="0" applyBorder="0" applyAlignment="0" applyProtection="0"/>
    <xf numFmtId="0" fontId="119" fillId="0" borderId="19" applyNumberFormat="0" applyFill="0" applyAlignment="0" applyProtection="0"/>
    <xf numFmtId="0" fontId="100" fillId="48" borderId="0" applyNumberFormat="0" applyBorder="0" applyAlignment="0" applyProtection="0"/>
    <xf numFmtId="0" fontId="125" fillId="57" borderId="0" applyNumberFormat="0" applyBorder="0" applyAlignment="0" applyProtection="0"/>
    <xf numFmtId="0" fontId="100" fillId="45" borderId="0" applyNumberFormat="0" applyBorder="0" applyAlignment="0" applyProtection="0"/>
    <xf numFmtId="0" fontId="104" fillId="55" borderId="15" applyNumberFormat="0" applyAlignment="0" applyProtection="0"/>
    <xf numFmtId="0" fontId="127" fillId="55" borderId="22" applyNumberFormat="0" applyAlignment="0" applyProtection="0"/>
    <xf numFmtId="0" fontId="121" fillId="42" borderId="15" applyNumberFormat="0" applyAlignment="0" applyProtection="0"/>
    <xf numFmtId="0" fontId="123" fillId="0" borderId="20" applyNumberFormat="0" applyFill="0" applyAlignment="0" applyProtection="0"/>
    <xf numFmtId="0" fontId="115" fillId="0" borderId="17" applyNumberFormat="0" applyFill="0" applyAlignment="0" applyProtection="0"/>
    <xf numFmtId="0" fontId="100" fillId="44" borderId="0" applyNumberFormat="0" applyBorder="0" applyAlignment="0" applyProtection="0"/>
    <xf numFmtId="0" fontId="119" fillId="0" borderId="0" applyNumberFormat="0" applyFill="0" applyBorder="0" applyAlignment="0" applyProtection="0"/>
    <xf numFmtId="0" fontId="98" fillId="43" borderId="0" applyNumberFormat="0" applyBorder="0" applyAlignment="0" applyProtection="0"/>
    <xf numFmtId="0" fontId="134" fillId="0" borderId="0" applyNumberFormat="0" applyFill="0" applyBorder="0" applyAlignment="0" applyProtection="0"/>
    <xf numFmtId="0" fontId="117" fillId="0" borderId="18" applyNumberFormat="0" applyFill="0" applyAlignment="0" applyProtection="0"/>
    <xf numFmtId="0" fontId="98" fillId="45" borderId="0" applyNumberFormat="0" applyBorder="0" applyAlignment="0" applyProtection="0"/>
    <xf numFmtId="0" fontId="11" fillId="58" borderId="21" applyNumberFormat="0" applyFont="0" applyAlignment="0" applyProtection="0"/>
    <xf numFmtId="0" fontId="98" fillId="40" borderId="0" applyNumberFormat="0" applyBorder="0" applyAlignment="0" applyProtection="0"/>
    <xf numFmtId="0" fontId="100" fillId="52" borderId="0" applyNumberFormat="0" applyBorder="0" applyAlignment="0" applyProtection="0"/>
    <xf numFmtId="0" fontId="98" fillId="43" borderId="0" applyNumberFormat="0" applyBorder="0" applyAlignment="0" applyProtection="0"/>
    <xf numFmtId="0" fontId="123" fillId="0" borderId="20" applyNumberFormat="0" applyFill="0" applyAlignment="0" applyProtection="0"/>
    <xf numFmtId="0" fontId="98" fillId="46" borderId="0" applyNumberFormat="0" applyBorder="0" applyAlignment="0" applyProtection="0"/>
    <xf numFmtId="0" fontId="115" fillId="0" borderId="17" applyNumberFormat="0" applyFill="0" applyAlignment="0" applyProtection="0"/>
    <xf numFmtId="0" fontId="127" fillId="55" borderId="22" applyNumberFormat="0" applyAlignment="0" applyProtection="0"/>
    <xf numFmtId="0" fontId="98" fillId="43" borderId="0" applyNumberFormat="0" applyBorder="0" applyAlignment="0" applyProtection="0"/>
    <xf numFmtId="0" fontId="98" fillId="46" borderId="0" applyNumberFormat="0" applyBorder="0" applyAlignment="0" applyProtection="0"/>
    <xf numFmtId="0" fontId="128" fillId="55" borderId="22" applyNumberFormat="0" applyAlignment="0" applyProtection="0"/>
    <xf numFmtId="0" fontId="11" fillId="58" borderId="21" applyNumberFormat="0" applyFont="0" applyAlignment="0" applyProtection="0"/>
    <xf numFmtId="0" fontId="133" fillId="0" borderId="23" applyNumberFormat="0" applyFill="0" applyAlignment="0" applyProtection="0"/>
    <xf numFmtId="0" fontId="5" fillId="0" borderId="0"/>
    <xf numFmtId="0" fontId="122" fillId="42" borderId="15" applyNumberFormat="0" applyAlignment="0" applyProtection="0"/>
    <xf numFmtId="0" fontId="105" fillId="55" borderId="15" applyNumberFormat="0" applyAlignment="0" applyProtection="0"/>
    <xf numFmtId="0" fontId="133" fillId="0" borderId="23" applyNumberFormat="0" applyFill="0" applyAlignment="0" applyProtection="0"/>
    <xf numFmtId="0" fontId="128" fillId="55" borderId="22" applyNumberFormat="0" applyAlignment="0" applyProtection="0"/>
    <xf numFmtId="0" fontId="11" fillId="58" borderId="21" applyNumberFormat="0" applyFont="0" applyAlignment="0" applyProtection="0"/>
    <xf numFmtId="0" fontId="105" fillId="55" borderId="15" applyNumberFormat="0" applyAlignment="0" applyProtection="0"/>
    <xf numFmtId="0" fontId="133" fillId="0" borderId="23" applyNumberFormat="0" applyFill="0" applyAlignment="0" applyProtection="0"/>
    <xf numFmtId="0" fontId="128" fillId="55" borderId="22" applyNumberFormat="0" applyAlignment="0" applyProtection="0"/>
    <xf numFmtId="0" fontId="122" fillId="42" borderId="15" applyNumberFormat="0" applyAlignment="0" applyProtection="0"/>
    <xf numFmtId="0" fontId="105" fillId="55" borderId="15" applyNumberFormat="0" applyAlignment="0" applyProtection="0"/>
    <xf numFmtId="0" fontId="128" fillId="55" borderId="22" applyNumberFormat="0" applyAlignment="0" applyProtection="0"/>
    <xf numFmtId="0" fontId="11" fillId="0" borderId="0"/>
    <xf numFmtId="0" fontId="122" fillId="42" borderId="15" applyNumberFormat="0" applyAlignment="0" applyProtection="0"/>
    <xf numFmtId="0" fontId="105" fillId="55" borderId="15" applyNumberFormat="0" applyAlignment="0" applyProtection="0"/>
    <xf numFmtId="0" fontId="133" fillId="0" borderId="23" applyNumberFormat="0" applyFill="0" applyAlignment="0" applyProtection="0"/>
    <xf numFmtId="0" fontId="128" fillId="55" borderId="22" applyNumberFormat="0" applyAlignment="0" applyProtection="0"/>
    <xf numFmtId="0" fontId="11" fillId="0" borderId="0"/>
    <xf numFmtId="0" fontId="122" fillId="42" borderId="15" applyNumberFormat="0" applyAlignment="0" applyProtection="0"/>
    <xf numFmtId="0" fontId="11" fillId="0" borderId="0"/>
    <xf numFmtId="43" fontId="11" fillId="0" borderId="0" applyFont="0" applyFill="0" applyBorder="0" applyAlignment="0" applyProtection="0"/>
    <xf numFmtId="0" fontId="105" fillId="55" borderId="15" applyNumberFormat="0" applyAlignment="0" applyProtection="0"/>
    <xf numFmtId="0" fontId="133" fillId="0" borderId="23" applyNumberFormat="0" applyFill="0" applyAlignment="0" applyProtection="0"/>
    <xf numFmtId="0" fontId="122" fillId="42" borderId="15" applyNumberFormat="0" applyAlignment="0" applyProtection="0"/>
    <xf numFmtId="43" fontId="11" fillId="0" borderId="0" applyFont="0" applyFill="0" applyBorder="0" applyAlignment="0" applyProtection="0"/>
    <xf numFmtId="0" fontId="133" fillId="0" borderId="23" applyNumberFormat="0" applyFill="0" applyAlignment="0" applyProtection="0"/>
    <xf numFmtId="0" fontId="128" fillId="55" borderId="22" applyNumberFormat="0" applyAlignment="0" applyProtection="0"/>
    <xf numFmtId="0" fontId="122" fillId="42" borderId="15" applyNumberFormat="0" applyAlignment="0" applyProtection="0"/>
    <xf numFmtId="0" fontId="105" fillId="55" borderId="15" applyNumberFormat="0" applyAlignment="0" applyProtection="0"/>
    <xf numFmtId="0" fontId="133" fillId="0" borderId="23" applyNumberFormat="0" applyFill="0" applyAlignment="0" applyProtection="0"/>
    <xf numFmtId="0" fontId="122" fillId="42" borderId="15" applyNumberFormat="0" applyAlignment="0" applyProtection="0"/>
    <xf numFmtId="0" fontId="105" fillId="55" borderId="15" applyNumberFormat="0" applyAlignment="0" applyProtection="0"/>
    <xf numFmtId="0" fontId="135" fillId="0" borderId="0" applyNumberFormat="0" applyFill="0" applyBorder="0" applyAlignment="0" applyProtection="0"/>
    <xf numFmtId="0" fontId="133" fillId="0" borderId="23" applyNumberFormat="0" applyFill="0" applyAlignment="0" applyProtection="0"/>
    <xf numFmtId="0" fontId="128" fillId="55" borderId="22" applyNumberFormat="0" applyAlignment="0" applyProtection="0"/>
    <xf numFmtId="0" fontId="122" fillId="42" borderId="15" applyNumberFormat="0" applyAlignment="0" applyProtection="0"/>
    <xf numFmtId="0" fontId="118" fillId="0" borderId="18" applyNumberFormat="0" applyFill="0" applyAlignment="0" applyProtection="0"/>
    <xf numFmtId="0" fontId="116" fillId="0" borderId="17" applyNumberFormat="0" applyFill="0" applyAlignment="0" applyProtection="0"/>
    <xf numFmtId="0" fontId="107" fillId="56" borderId="16" applyNumberFormat="0" applyAlignment="0" applyProtection="0"/>
    <xf numFmtId="0" fontId="105" fillId="55" borderId="15" applyNumberFormat="0" applyAlignment="0" applyProtection="0"/>
    <xf numFmtId="0" fontId="103" fillId="38" borderId="0" applyNumberFormat="0" applyBorder="0" applyAlignment="0" applyProtection="0"/>
    <xf numFmtId="0" fontId="101" fillId="54" borderId="0" applyNumberFormat="0" applyBorder="0" applyAlignment="0" applyProtection="0"/>
    <xf numFmtId="0" fontId="101" fillId="49" borderId="0" applyNumberFormat="0" applyBorder="0" applyAlignment="0" applyProtection="0"/>
    <xf numFmtId="0" fontId="101" fillId="49" borderId="0" applyNumberFormat="0" applyBorder="0" applyAlignment="0" applyProtection="0"/>
    <xf numFmtId="0" fontId="101" fillId="48" borderId="0" applyNumberFormat="0" applyBorder="0" applyAlignment="0" applyProtection="0"/>
    <xf numFmtId="0" fontId="101" fillId="45" borderId="0" applyNumberFormat="0" applyBorder="0" applyAlignment="0" applyProtection="0"/>
    <xf numFmtId="0" fontId="101" fillId="44" borderId="0" applyNumberFormat="0" applyBorder="0" applyAlignment="0" applyProtection="0"/>
    <xf numFmtId="0" fontId="101" fillId="47" borderId="0" applyNumberFormat="0" applyBorder="0" applyAlignment="0" applyProtection="0"/>
    <xf numFmtId="0" fontId="99" fillId="45" borderId="0" applyNumberFormat="0" applyBorder="0" applyAlignment="0" applyProtection="0"/>
    <xf numFmtId="0" fontId="99" fillId="42" borderId="0" applyNumberFormat="0" applyBorder="0" applyAlignment="0" applyProtection="0"/>
    <xf numFmtId="0" fontId="99" fillId="41" borderId="0" applyNumberFormat="0" applyBorder="0" applyAlignment="0" applyProtection="0"/>
    <xf numFmtId="0" fontId="99" fillId="37" borderId="0" applyNumberFormat="0" applyBorder="0" applyAlignment="0" applyProtection="0"/>
    <xf numFmtId="0" fontId="11" fillId="0" borderId="0"/>
    <xf numFmtId="0" fontId="135" fillId="0" borderId="0" applyNumberFormat="0" applyFill="0" applyBorder="0" applyAlignment="0" applyProtection="0"/>
    <xf numFmtId="0" fontId="133" fillId="0" borderId="23" applyNumberFormat="0" applyFill="0" applyAlignment="0" applyProtection="0"/>
    <xf numFmtId="0" fontId="120" fillId="0" borderId="0" applyNumberFormat="0" applyFill="0" applyBorder="0" applyAlignment="0" applyProtection="0"/>
    <xf numFmtId="0" fontId="120" fillId="0" borderId="19" applyNumberFormat="0" applyFill="0" applyAlignment="0" applyProtection="0"/>
    <xf numFmtId="0" fontId="118" fillId="0" borderId="18" applyNumberFormat="0" applyFill="0" applyAlignment="0" applyProtection="0"/>
    <xf numFmtId="0" fontId="116" fillId="0" borderId="17" applyNumberFormat="0" applyFill="0" applyAlignment="0" applyProtection="0"/>
    <xf numFmtId="0" fontId="112" fillId="39" borderId="0" applyNumberFormat="0" applyBorder="0" applyAlignment="0" applyProtection="0"/>
    <xf numFmtId="0" fontId="103" fillId="38" borderId="0" applyNumberFormat="0" applyBorder="0" applyAlignment="0" applyProtection="0"/>
    <xf numFmtId="0" fontId="101" fillId="48" borderId="0" applyNumberFormat="0" applyBorder="0" applyAlignment="0" applyProtection="0"/>
    <xf numFmtId="0" fontId="101" fillId="53" borderId="0" applyNumberFormat="0" applyBorder="0" applyAlignment="0" applyProtection="0"/>
    <xf numFmtId="0" fontId="101" fillId="49" borderId="0" applyNumberFormat="0" applyBorder="0" applyAlignment="0" applyProtection="0"/>
    <xf numFmtId="0" fontId="101" fillId="48" borderId="0" applyNumberFormat="0" applyBorder="0" applyAlignment="0" applyProtection="0"/>
    <xf numFmtId="0" fontId="101" fillId="45" borderId="0" applyNumberFormat="0" applyBorder="0" applyAlignment="0" applyProtection="0"/>
    <xf numFmtId="0" fontId="101" fillId="44" borderId="0" applyNumberFormat="0" applyBorder="0" applyAlignment="0" applyProtection="0"/>
    <xf numFmtId="0" fontId="101" fillId="47" borderId="0" applyNumberFormat="0" applyBorder="0" applyAlignment="0" applyProtection="0"/>
    <xf numFmtId="0" fontId="99" fillId="43" borderId="0" applyNumberFormat="0" applyBorder="0" applyAlignment="0" applyProtection="0"/>
    <xf numFmtId="0" fontId="99" fillId="42" borderId="0" applyNumberFormat="0" applyBorder="0" applyAlignment="0" applyProtection="0"/>
    <xf numFmtId="0" fontId="99" fillId="41" borderId="0" applyNumberFormat="0" applyBorder="0" applyAlignment="0" applyProtection="0"/>
    <xf numFmtId="0" fontId="99" fillId="40" borderId="0" applyNumberFormat="0" applyBorder="0" applyAlignment="0" applyProtection="0"/>
    <xf numFmtId="0" fontId="99" fillId="39" borderId="0" applyNumberFormat="0" applyBorder="0" applyAlignment="0" applyProtection="0"/>
    <xf numFmtId="0" fontId="135" fillId="0" borderId="0" applyNumberFormat="0" applyFill="0" applyBorder="0" applyAlignment="0" applyProtection="0"/>
    <xf numFmtId="0" fontId="128" fillId="55" borderId="22" applyNumberFormat="0" applyAlignment="0" applyProtection="0"/>
    <xf numFmtId="0" fontId="11" fillId="58" borderId="21" applyNumberFormat="0" applyFont="0" applyAlignment="0" applyProtection="0"/>
    <xf numFmtId="0" fontId="103" fillId="38" borderId="0" applyNumberFormat="0" applyBorder="0" applyAlignment="0" applyProtection="0"/>
    <xf numFmtId="0" fontId="99" fillId="41" borderId="0" applyNumberFormat="0" applyBorder="0" applyAlignment="0" applyProtection="0"/>
    <xf numFmtId="0" fontId="99" fillId="40" borderId="0" applyNumberFormat="0" applyBorder="0" applyAlignment="0" applyProtection="0"/>
    <xf numFmtId="0" fontId="135" fillId="0" borderId="0" applyNumberFormat="0" applyFill="0" applyBorder="0" applyAlignment="0" applyProtection="0"/>
    <xf numFmtId="0" fontId="133" fillId="0" borderId="23" applyNumberFormat="0" applyFill="0" applyAlignment="0" applyProtection="0"/>
    <xf numFmtId="0" fontId="11" fillId="0" borderId="0"/>
    <xf numFmtId="0" fontId="126" fillId="57" borderId="0" applyNumberFormat="0" applyBorder="0" applyAlignment="0" applyProtection="0"/>
    <xf numFmtId="0" fontId="124" fillId="0" borderId="20" applyNumberFormat="0" applyFill="0" applyAlignment="0" applyProtection="0"/>
    <xf numFmtId="0" fontId="122" fillId="42" borderId="15" applyNumberFormat="0" applyAlignment="0" applyProtection="0"/>
    <xf numFmtId="0" fontId="120" fillId="0" borderId="0" applyNumberFormat="0" applyFill="0" applyBorder="0" applyAlignment="0" applyProtection="0"/>
    <xf numFmtId="0" fontId="112" fillId="39" borderId="0" applyNumberFormat="0" applyBorder="0" applyAlignment="0" applyProtection="0"/>
    <xf numFmtId="43" fontId="11" fillId="0" borderId="0" applyFont="0" applyFill="0" applyBorder="0" applyAlignment="0" applyProtection="0"/>
    <xf numFmtId="0" fontId="107" fillId="56" borderId="16" applyNumberFormat="0" applyAlignment="0" applyProtection="0"/>
    <xf numFmtId="0" fontId="101" fillId="49" borderId="0" applyNumberFormat="0" applyBorder="0" applyAlignment="0" applyProtection="0"/>
    <xf numFmtId="0" fontId="101" fillId="48" borderId="0" applyNumberFormat="0" applyBorder="0" applyAlignment="0" applyProtection="0"/>
    <xf numFmtId="0" fontId="101" fillId="53" borderId="0" applyNumberFormat="0" applyBorder="0" applyAlignment="0" applyProtection="0"/>
    <xf numFmtId="0" fontId="101" fillId="52" borderId="0" applyNumberFormat="0" applyBorder="0" applyAlignment="0" applyProtection="0"/>
    <xf numFmtId="0" fontId="101" fillId="51" borderId="0" applyNumberFormat="0" applyBorder="0" applyAlignment="0" applyProtection="0"/>
    <xf numFmtId="0" fontId="101" fillId="47" borderId="0" applyNumberFormat="0" applyBorder="0" applyAlignment="0" applyProtection="0"/>
    <xf numFmtId="0" fontId="99" fillId="46" borderId="0" applyNumberFormat="0" applyBorder="0" applyAlignment="0" applyProtection="0"/>
    <xf numFmtId="0" fontId="99" fillId="43" borderId="0" applyNumberFormat="0" applyBorder="0" applyAlignment="0" applyProtection="0"/>
    <xf numFmtId="0" fontId="99" fillId="40" borderId="0" applyNumberFormat="0" applyBorder="0" applyAlignment="0" applyProtection="0"/>
    <xf numFmtId="0" fontId="99" fillId="45" borderId="0" applyNumberFormat="0" applyBorder="0" applyAlignment="0" applyProtection="0"/>
    <xf numFmtId="0" fontId="99" fillId="41" borderId="0" applyNumberFormat="0" applyBorder="0" applyAlignment="0" applyProtection="0"/>
    <xf numFmtId="0" fontId="99" fillId="40" borderId="0" applyNumberFormat="0" applyBorder="0" applyAlignment="0" applyProtection="0"/>
    <xf numFmtId="0" fontId="135" fillId="0" borderId="0" applyNumberFormat="0" applyFill="0" applyBorder="0" applyAlignment="0" applyProtection="0"/>
    <xf numFmtId="0" fontId="11" fillId="58" borderId="21" applyNumberFormat="0" applyFont="0" applyAlignment="0" applyProtection="0"/>
    <xf numFmtId="0" fontId="99" fillId="37" borderId="0" applyNumberFormat="0" applyBorder="0" applyAlignment="0" applyProtection="0"/>
    <xf numFmtId="0" fontId="99" fillId="38" borderId="0" applyNumberFormat="0" applyBorder="0" applyAlignment="0" applyProtection="0"/>
    <xf numFmtId="0" fontId="116" fillId="0" borderId="17" applyNumberFormat="0" applyFill="0" applyAlignment="0" applyProtection="0"/>
    <xf numFmtId="0" fontId="112" fillId="39" borderId="0" applyNumberFormat="0" applyBorder="0" applyAlignment="0" applyProtection="0"/>
    <xf numFmtId="0" fontId="110" fillId="0" borderId="0" applyNumberFormat="0" applyFill="0" applyBorder="0" applyAlignment="0" applyProtection="0"/>
    <xf numFmtId="0" fontId="99" fillId="39" borderId="0" applyNumberFormat="0" applyBorder="0" applyAlignment="0" applyProtection="0"/>
    <xf numFmtId="0" fontId="99" fillId="40" borderId="0" applyNumberFormat="0" applyBorder="0" applyAlignment="0" applyProtection="0"/>
    <xf numFmtId="0" fontId="99" fillId="44" borderId="0" applyNumberFormat="0" applyBorder="0" applyAlignment="0" applyProtection="0"/>
    <xf numFmtId="0" fontId="99" fillId="43" borderId="0" applyNumberFormat="0" applyBorder="0" applyAlignment="0" applyProtection="0"/>
    <xf numFmtId="0" fontId="99" fillId="42" borderId="0" applyNumberFormat="0" applyBorder="0" applyAlignment="0" applyProtection="0"/>
    <xf numFmtId="0" fontId="99" fillId="41" borderId="0" applyNumberFormat="0" applyBorder="0" applyAlignment="0" applyProtection="0"/>
    <xf numFmtId="0" fontId="128" fillId="55" borderId="22" applyNumberFormat="0" applyAlignment="0" applyProtection="0"/>
    <xf numFmtId="0" fontId="11" fillId="58" borderId="21" applyNumberFormat="0" applyFont="0" applyAlignment="0" applyProtection="0"/>
    <xf numFmtId="0" fontId="99" fillId="37" borderId="0" applyNumberFormat="0" applyBorder="0" applyAlignment="0" applyProtection="0"/>
    <xf numFmtId="0" fontId="99" fillId="38" borderId="0" applyNumberFormat="0" applyBorder="0" applyAlignment="0" applyProtection="0"/>
    <xf numFmtId="0" fontId="120" fillId="0" borderId="0" applyNumberFormat="0" applyFill="0" applyBorder="0" applyAlignment="0" applyProtection="0"/>
    <xf numFmtId="0" fontId="116" fillId="0" borderId="17" applyNumberFormat="0" applyFill="0" applyAlignment="0" applyProtection="0"/>
    <xf numFmtId="0" fontId="112" fillId="39" borderId="0" applyNumberFormat="0" applyBorder="0" applyAlignment="0" applyProtection="0"/>
    <xf numFmtId="0" fontId="101" fillId="48" borderId="0" applyNumberFormat="0" applyBorder="0" applyAlignment="0" applyProtection="0"/>
    <xf numFmtId="0" fontId="101" fillId="53" borderId="0" applyNumberFormat="0" applyBorder="0" applyAlignment="0" applyProtection="0"/>
    <xf numFmtId="0" fontId="101" fillId="52" borderId="0" applyNumberFormat="0" applyBorder="0" applyAlignment="0" applyProtection="0"/>
    <xf numFmtId="0" fontId="101" fillId="51" borderId="0" applyNumberFormat="0" applyBorder="0" applyAlignment="0" applyProtection="0"/>
    <xf numFmtId="0" fontId="101" fillId="50" borderId="0" applyNumberFormat="0" applyBorder="0" applyAlignment="0" applyProtection="0"/>
    <xf numFmtId="0" fontId="99" fillId="46" borderId="0" applyNumberFormat="0" applyBorder="0" applyAlignment="0" applyProtection="0"/>
    <xf numFmtId="0" fontId="99" fillId="43" borderId="0" applyNumberFormat="0" applyBorder="0" applyAlignment="0" applyProtection="0"/>
    <xf numFmtId="0" fontId="99" fillId="40" borderId="0" applyNumberFormat="0" applyBorder="0" applyAlignment="0" applyProtection="0"/>
    <xf numFmtId="0" fontId="99" fillId="45" borderId="0" applyNumberFormat="0" applyBorder="0" applyAlignment="0" applyProtection="0"/>
    <xf numFmtId="0" fontId="99" fillId="44" borderId="0" applyNumberFormat="0" applyBorder="0" applyAlignment="0" applyProtection="0"/>
    <xf numFmtId="0" fontId="99" fillId="40" borderId="0" applyNumberFormat="0" applyBorder="0" applyAlignment="0" applyProtection="0"/>
    <xf numFmtId="0" fontId="11" fillId="0" borderId="0"/>
    <xf numFmtId="0" fontId="99" fillId="38" borderId="0" applyNumberFormat="0" applyBorder="0" applyAlignment="0" applyProtection="0"/>
    <xf numFmtId="0" fontId="126" fillId="57" borderId="0" applyNumberFormat="0" applyBorder="0" applyAlignment="0" applyProtection="0"/>
    <xf numFmtId="0" fontId="124" fillId="0" borderId="20" applyNumberFormat="0" applyFill="0" applyAlignment="0" applyProtection="0"/>
    <xf numFmtId="0" fontId="122" fillId="42" borderId="15" applyNumberFormat="0" applyAlignment="0" applyProtection="0"/>
    <xf numFmtId="0" fontId="110" fillId="0" borderId="0" applyNumberFormat="0" applyFill="0" applyBorder="0" applyAlignment="0" applyProtection="0"/>
    <xf numFmtId="0" fontId="99" fillId="39" borderId="0" applyNumberFormat="0" applyBorder="0" applyAlignment="0" applyProtection="0"/>
    <xf numFmtId="0" fontId="107" fillId="56" borderId="16" applyNumberFormat="0" applyAlignment="0" applyProtection="0"/>
    <xf numFmtId="0" fontId="105" fillId="55" borderId="15" applyNumberFormat="0" applyAlignment="0" applyProtection="0"/>
    <xf numFmtId="0" fontId="101" fillId="48" borderId="0" applyNumberFormat="0" applyBorder="0" applyAlignment="0" applyProtection="0"/>
    <xf numFmtId="0" fontId="101" fillId="51" borderId="0" applyNumberFormat="0" applyBorder="0" applyAlignment="0" applyProtection="0"/>
    <xf numFmtId="0" fontId="101" fillId="50" borderId="0" applyNumberFormat="0" applyBorder="0" applyAlignment="0" applyProtection="0"/>
    <xf numFmtId="0" fontId="101" fillId="44" borderId="0" applyNumberFormat="0" applyBorder="0" applyAlignment="0" applyProtection="0"/>
    <xf numFmtId="0" fontId="101" fillId="47" borderId="0" applyNumberFormat="0" applyBorder="0" applyAlignment="0" applyProtection="0"/>
    <xf numFmtId="0" fontId="99" fillId="46" borderId="0" applyNumberFormat="0" applyBorder="0" applyAlignment="0" applyProtection="0"/>
    <xf numFmtId="0" fontId="99" fillId="43" borderId="0" applyNumberFormat="0" applyBorder="0" applyAlignment="0" applyProtection="0"/>
    <xf numFmtId="0" fontId="99" fillId="40" borderId="0" applyNumberFormat="0" applyBorder="0" applyAlignment="0" applyProtection="0"/>
    <xf numFmtId="0" fontId="99" fillId="40" borderId="0" applyNumberFormat="0" applyBorder="0" applyAlignment="0" applyProtection="0"/>
    <xf numFmtId="0" fontId="11" fillId="0" borderId="0"/>
    <xf numFmtId="0" fontId="99" fillId="37" borderId="0" applyNumberFormat="0" applyBorder="0" applyAlignment="0" applyProtection="0"/>
    <xf numFmtId="0" fontId="99" fillId="38" borderId="0" applyNumberFormat="0" applyBorder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28" fillId="55" borderId="22" applyNumberFormat="0" applyAlignment="0" applyProtection="0"/>
    <xf numFmtId="0" fontId="11" fillId="58" borderId="21" applyNumberFormat="0" applyFont="0" applyAlignment="0" applyProtection="0"/>
    <xf numFmtId="0" fontId="5" fillId="0" borderId="0"/>
    <xf numFmtId="0" fontId="120" fillId="0" borderId="0" applyNumberFormat="0" applyFill="0" applyBorder="0" applyAlignment="0" applyProtection="0"/>
    <xf numFmtId="0" fontId="116" fillId="0" borderId="17" applyNumberFormat="0" applyFill="0" applyAlignment="0" applyProtection="0"/>
    <xf numFmtId="0" fontId="112" fillId="39" borderId="0" applyNumberFormat="0" applyBorder="0" applyAlignment="0" applyProtection="0"/>
    <xf numFmtId="0" fontId="105" fillId="55" borderId="15" applyNumberFormat="0" applyAlignment="0" applyProtection="0"/>
    <xf numFmtId="0" fontId="103" fillId="38" borderId="0" applyNumberFormat="0" applyBorder="0" applyAlignment="0" applyProtection="0"/>
    <xf numFmtId="0" fontId="101" fillId="54" borderId="0" applyNumberFormat="0" applyBorder="0" applyAlignment="0" applyProtection="0"/>
    <xf numFmtId="0" fontId="101" fillId="49" borderId="0" applyNumberFormat="0" applyBorder="0" applyAlignment="0" applyProtection="0"/>
    <xf numFmtId="0" fontId="101" fillId="48" borderId="0" applyNumberFormat="0" applyBorder="0" applyAlignment="0" applyProtection="0"/>
    <xf numFmtId="0" fontId="101" fillId="48" borderId="0" applyNumberFormat="0" applyBorder="0" applyAlignment="0" applyProtection="0"/>
    <xf numFmtId="0" fontId="101" fillId="45" borderId="0" applyNumberFormat="0" applyBorder="0" applyAlignment="0" applyProtection="0"/>
    <xf numFmtId="0" fontId="101" fillId="44" borderId="0" applyNumberFormat="0" applyBorder="0" applyAlignment="0" applyProtection="0"/>
    <xf numFmtId="0" fontId="101" fillId="47" borderId="0" applyNumberFormat="0" applyBorder="0" applyAlignment="0" applyProtection="0"/>
    <xf numFmtId="0" fontId="99" fillId="46" borderId="0" applyNumberFormat="0" applyBorder="0" applyAlignment="0" applyProtection="0"/>
    <xf numFmtId="0" fontId="99" fillId="44" borderId="0" applyNumberFormat="0" applyBorder="0" applyAlignment="0" applyProtection="0"/>
    <xf numFmtId="0" fontId="99" fillId="41" borderId="0" applyNumberFormat="0" applyBorder="0" applyAlignment="0" applyProtection="0"/>
    <xf numFmtId="0" fontId="99" fillId="40" borderId="0" applyNumberFormat="0" applyBorder="0" applyAlignment="0" applyProtection="0"/>
    <xf numFmtId="0" fontId="132" fillId="0" borderId="23" applyNumberFormat="0" applyFill="0" applyAlignment="0" applyProtection="0"/>
    <xf numFmtId="0" fontId="121" fillId="42" borderId="15" applyNumberFormat="0" applyAlignment="0" applyProtection="0"/>
    <xf numFmtId="0" fontId="11" fillId="0" borderId="0"/>
    <xf numFmtId="0" fontId="5" fillId="10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22" borderId="0" applyNumberFormat="0" applyBorder="0" applyAlignment="0" applyProtection="0"/>
    <xf numFmtId="0" fontId="5" fillId="26" borderId="0" applyNumberFormat="0" applyBorder="0" applyAlignment="0" applyProtection="0"/>
    <xf numFmtId="0" fontId="5" fillId="30" borderId="0" applyNumberFormat="0" applyBorder="0" applyAlignment="0" applyProtection="0"/>
    <xf numFmtId="0" fontId="5" fillId="11" borderId="0" applyNumberFormat="0" applyBorder="0" applyAlignment="0" applyProtection="0"/>
    <xf numFmtId="0" fontId="5" fillId="15" borderId="0" applyNumberFormat="0" applyBorder="0" applyAlignment="0" applyProtection="0"/>
    <xf numFmtId="0" fontId="5" fillId="19" borderId="0" applyNumberFormat="0" applyBorder="0" applyAlignment="0" applyProtection="0"/>
    <xf numFmtId="0" fontId="5" fillId="23" borderId="0" applyNumberFormat="0" applyBorder="0" applyAlignment="0" applyProtection="0"/>
    <xf numFmtId="0" fontId="5" fillId="27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8" borderId="9" applyNumberFormat="0" applyFont="0" applyAlignment="0" applyProtection="0"/>
    <xf numFmtId="0" fontId="5" fillId="8" borderId="9" applyNumberFormat="0" applyFont="0" applyAlignment="0" applyProtection="0"/>
    <xf numFmtId="0" fontId="5" fillId="8" borderId="9" applyNumberFormat="0" applyFont="0" applyAlignment="0" applyProtection="0"/>
    <xf numFmtId="0" fontId="5" fillId="8" borderId="9" applyNumberFormat="0" applyFont="0" applyAlignment="0" applyProtection="0"/>
    <xf numFmtId="0" fontId="5" fillId="8" borderId="9" applyNumberFormat="0" applyFont="0" applyAlignment="0" applyProtection="0"/>
    <xf numFmtId="0" fontId="5" fillId="8" borderId="9" applyNumberFormat="0" applyFont="0" applyAlignment="0" applyProtection="0"/>
    <xf numFmtId="0" fontId="5" fillId="8" borderId="9" applyNumberFormat="0" applyFont="0" applyAlignment="0" applyProtection="0"/>
    <xf numFmtId="0" fontId="5" fillId="8" borderId="9" applyNumberFormat="0" applyFont="0" applyAlignment="0" applyProtection="0"/>
    <xf numFmtId="0" fontId="5" fillId="8" borderId="9" applyNumberFormat="0" applyFont="0" applyAlignment="0" applyProtection="0"/>
    <xf numFmtId="0" fontId="5" fillId="8" borderId="9" applyNumberFormat="0" applyFont="0" applyAlignment="0" applyProtection="0"/>
    <xf numFmtId="0" fontId="5" fillId="8" borderId="9" applyNumberFormat="0" applyFont="0" applyAlignment="0" applyProtection="0"/>
    <xf numFmtId="0" fontId="5" fillId="8" borderId="9" applyNumberFormat="0" applyFont="0" applyAlignment="0" applyProtection="0"/>
    <xf numFmtId="0" fontId="5" fillId="8" borderId="9" applyNumberFormat="0" applyFont="0" applyAlignment="0" applyProtection="0"/>
    <xf numFmtId="0" fontId="5" fillId="8" borderId="9" applyNumberFormat="0" applyFont="0" applyAlignment="0" applyProtection="0"/>
    <xf numFmtId="0" fontId="27" fillId="21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27" fillId="12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9" borderId="0" applyNumberFormat="0" applyBorder="0" applyAlignment="0" applyProtection="0"/>
    <xf numFmtId="0" fontId="27" fillId="13" borderId="0" applyNumberFormat="0" applyBorder="0" applyAlignment="0" applyProtection="0"/>
    <xf numFmtId="0" fontId="27" fillId="17" borderId="0" applyNumberFormat="0" applyBorder="0" applyAlignment="0" applyProtection="0"/>
    <xf numFmtId="0" fontId="27" fillId="21" borderId="0" applyNumberFormat="0" applyBorder="0" applyAlignment="0" applyProtection="0"/>
    <xf numFmtId="0" fontId="27" fillId="25" borderId="0" applyNumberFormat="0" applyBorder="0" applyAlignment="0" applyProtection="0"/>
    <xf numFmtId="0" fontId="27" fillId="29" borderId="0" applyNumberFormat="0" applyBorder="0" applyAlignment="0" applyProtection="0"/>
    <xf numFmtId="0" fontId="18" fillId="3" borderId="0" applyNumberFormat="0" applyBorder="0" applyAlignment="0" applyProtection="0"/>
    <xf numFmtId="0" fontId="102" fillId="38" borderId="0" applyNumberFormat="0" applyBorder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5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5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22" fillId="6" borderId="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5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5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5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5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5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5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5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5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5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5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5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5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5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5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5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5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24" fillId="7" borderId="8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17" fillId="2" borderId="0" applyNumberFormat="0" applyBorder="0" applyAlignment="0" applyProtection="0"/>
    <xf numFmtId="0" fontId="14" fillId="0" borderId="2" applyNumberFormat="0" applyFill="0" applyAlignment="0" applyProtection="0"/>
    <xf numFmtId="0" fontId="15" fillId="0" borderId="3" applyNumberFormat="0" applyFill="0" applyAlignment="0" applyProtection="0"/>
    <xf numFmtId="0" fontId="16" fillId="0" borderId="4" applyNumberFormat="0" applyFill="0" applyAlignment="0" applyProtection="0"/>
    <xf numFmtId="0" fontId="16" fillId="0" borderId="0" applyNumberFormat="0" applyFill="0" applyBorder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2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2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20" fillId="5" borderId="5" applyNumberFormat="0" applyAlignment="0" applyProtection="0"/>
    <xf numFmtId="0" fontId="121" fillId="42" borderId="15" applyNumberFormat="0" applyAlignment="0" applyProtection="0"/>
    <xf numFmtId="0" fontId="5" fillId="22" borderId="0" applyNumberFormat="0" applyBorder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2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2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2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2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2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2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2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2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2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2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2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2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2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2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2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2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23" fillId="0" borderId="7" applyNumberFormat="0" applyFill="0" applyAlignment="0" applyProtection="0"/>
    <xf numFmtId="0" fontId="19" fillId="4" borderId="0" applyNumberFormat="0" applyBorder="0" applyAlignment="0" applyProtection="0"/>
    <xf numFmtId="0" fontId="5" fillId="0" borderId="0"/>
    <xf numFmtId="0" fontId="11" fillId="0" borderId="0"/>
    <xf numFmtId="0" fontId="97" fillId="0" borderId="0"/>
    <xf numFmtId="0" fontId="5" fillId="0" borderId="0"/>
    <xf numFmtId="0" fontId="5" fillId="0" borderId="0"/>
    <xf numFmtId="0" fontId="11" fillId="0" borderId="0"/>
    <xf numFmtId="0" fontId="97" fillId="0" borderId="0"/>
    <xf numFmtId="0" fontId="11" fillId="0" borderId="0"/>
    <xf numFmtId="0" fontId="97" fillId="0" borderId="0"/>
    <xf numFmtId="0" fontId="11" fillId="0" borderId="0"/>
    <xf numFmtId="0" fontId="9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5" fillId="0" borderId="0"/>
    <xf numFmtId="0" fontId="5" fillId="0" borderId="0"/>
    <xf numFmtId="0" fontId="5" fillId="0" borderId="0"/>
    <xf numFmtId="0" fontId="11" fillId="0" borderId="0"/>
    <xf numFmtId="0" fontId="1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1" fillId="0" borderId="0"/>
    <xf numFmtId="0" fontId="97" fillId="0" borderId="0"/>
    <xf numFmtId="0" fontId="11" fillId="0" borderId="0"/>
    <xf numFmtId="0" fontId="5" fillId="10" borderId="0" applyNumberFormat="0" applyBorder="0" applyAlignment="0" applyProtection="0"/>
    <xf numFmtId="0" fontId="11" fillId="0" borderId="0" applyNumberFormat="0" applyFont="0" applyFill="0" applyBorder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0" fillId="53" borderId="0" applyNumberFormat="0" applyBorder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1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1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11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11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11" fillId="58" borderId="21" applyNumberFormat="0" applyFont="0" applyAlignment="0" applyProtection="0"/>
    <xf numFmtId="0" fontId="99" fillId="58" borderId="21" applyNumberFormat="0" applyFont="0" applyAlignment="0" applyProtection="0"/>
    <xf numFmtId="0" fontId="100" fillId="44" borderId="0" applyNumberFormat="0" applyBorder="0" applyAlignment="0" applyProtection="0"/>
    <xf numFmtId="0" fontId="11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11" fillId="58" borderId="21" applyNumberFormat="0" applyFont="0" applyAlignment="0" applyProtection="0"/>
    <xf numFmtId="0" fontId="99" fillId="58" borderId="21" applyNumberFormat="0" applyFont="0" applyAlignment="0" applyProtection="0"/>
    <xf numFmtId="0" fontId="11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11" fillId="58" borderId="21" applyNumberFormat="0" applyFont="0" applyAlignment="0" applyProtection="0"/>
    <xf numFmtId="0" fontId="99" fillId="8" borderId="9" applyNumberFormat="0" applyFont="0" applyAlignment="0" applyProtection="0"/>
    <xf numFmtId="0" fontId="99" fillId="58" borderId="21" applyNumberFormat="0" applyFont="0" applyAlignment="0" applyProtection="0"/>
    <xf numFmtId="0" fontId="99" fillId="8" borderId="9" applyNumberFormat="0" applyFont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99" fillId="8" borderId="9" applyNumberFormat="0" applyFont="0" applyAlignment="0" applyProtection="0"/>
    <xf numFmtId="0" fontId="99" fillId="8" borderId="9" applyNumberFormat="0" applyFont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1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1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99" fillId="8" borderId="9" applyNumberFormat="0" applyFont="0" applyAlignment="0" applyProtection="0"/>
    <xf numFmtId="0" fontId="99" fillId="8" borderId="9" applyNumberFormat="0" applyFont="0" applyAlignment="0" applyProtection="0"/>
    <xf numFmtId="0" fontId="99" fillId="8" borderId="9" applyNumberFormat="0" applyFont="0" applyAlignment="0" applyProtection="0"/>
    <xf numFmtId="0" fontId="99" fillId="8" borderId="9" applyNumberFormat="0" applyFont="0" applyAlignment="0" applyProtection="0"/>
    <xf numFmtId="0" fontId="99" fillId="8" borderId="9" applyNumberFormat="0" applyFont="0" applyAlignment="0" applyProtection="0"/>
    <xf numFmtId="0" fontId="99" fillId="8" borderId="9" applyNumberFormat="0" applyFont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1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1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10" fillId="58" borderId="21" applyNumberFormat="0" applyFont="0" applyAlignment="0" applyProtection="0"/>
    <xf numFmtId="0" fontId="100" fillId="50" borderId="0" applyNumberFormat="0" applyBorder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1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1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1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1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98" fillId="45" borderId="0" applyNumberFormat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98" fillId="40" borderId="0" applyNumberFormat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29" fillId="0" borderId="6" applyNumberFormat="0" applyFill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29" fillId="0" borderId="6" applyNumberFormat="0" applyFill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29" fillId="0" borderId="6" applyNumberFormat="0" applyFill="0" applyAlignment="0" applyProtection="0"/>
    <xf numFmtId="0" fontId="11" fillId="0" borderId="0" applyNumberFormat="0" applyFont="0" applyFill="0" applyBorder="0" applyAlignment="0" applyProtection="0"/>
    <xf numFmtId="0" fontId="99" fillId="45" borderId="0" applyNumberFormat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31" fillId="0" borderId="0" applyNumberFormat="0" applyFill="0" applyBorder="0" applyAlignment="0" applyProtection="0"/>
    <xf numFmtId="0" fontId="11" fillId="0" borderId="0" applyNumberFormat="0" applyFont="0" applyFill="0" applyBorder="0" applyAlignment="0" applyProtection="0"/>
    <xf numFmtId="0" fontId="131" fillId="0" borderId="0" applyNumberForma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31" fillId="0" borderId="0" applyNumberForma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97" fillId="0" borderId="10" applyNumberFormat="0" applyFill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97" fillId="0" borderId="10" applyNumberFormat="0" applyFill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97" fillId="0" borderId="10" applyNumberFormat="0" applyFill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36" fillId="0" borderId="0" applyNumberFormat="0" applyFill="0" applyBorder="0" applyAlignment="0" applyProtection="0"/>
    <xf numFmtId="0" fontId="11" fillId="0" borderId="0" applyNumberFormat="0" applyFont="0" applyFill="0" applyBorder="0" applyAlignment="0" applyProtection="0"/>
    <xf numFmtId="0" fontId="136" fillId="0" borderId="0" applyNumberForma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36" fillId="0" borderId="0" applyNumberForma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99" fillId="40" borderId="0" applyNumberFormat="0" applyBorder="0" applyAlignment="0" applyProtection="0"/>
    <xf numFmtId="0" fontId="98" fillId="40" borderId="0" applyNumberFormat="0" applyBorder="0" applyAlignment="0" applyProtection="0"/>
    <xf numFmtId="0" fontId="98" fillId="43" borderId="0" applyNumberFormat="0" applyBorder="0" applyAlignment="0" applyProtection="0"/>
    <xf numFmtId="0" fontId="27" fillId="24" borderId="0" applyNumberFormat="0" applyBorder="0" applyAlignment="0" applyProtection="0"/>
    <xf numFmtId="0" fontId="100" fillId="48" borderId="0" applyNumberFormat="0" applyBorder="0" applyAlignment="0" applyProtection="0"/>
    <xf numFmtId="0" fontId="101" fillId="48" borderId="0" applyNumberFormat="0" applyBorder="0" applyAlignment="0" applyProtection="0"/>
    <xf numFmtId="0" fontId="100" fillId="48" borderId="0" applyNumberFormat="0" applyBorder="0" applyAlignment="0" applyProtection="0"/>
    <xf numFmtId="0" fontId="97" fillId="0" borderId="0"/>
    <xf numFmtId="0" fontId="11" fillId="0" borderId="0"/>
    <xf numFmtId="0" fontId="97" fillId="0" borderId="0"/>
    <xf numFmtId="0" fontId="11" fillId="0" borderId="0"/>
    <xf numFmtId="0" fontId="27" fillId="32" borderId="0" applyNumberFormat="0" applyBorder="0" applyAlignment="0" applyProtection="0"/>
    <xf numFmtId="0" fontId="27" fillId="16" borderId="0" applyNumberFormat="0" applyBorder="0" applyAlignment="0" applyProtection="0"/>
    <xf numFmtId="0" fontId="100" fillId="44" borderId="0" applyNumberFormat="0" applyBorder="0" applyAlignment="0" applyProtection="0"/>
    <xf numFmtId="0" fontId="101" fillId="44" borderId="0" applyNumberFormat="0" applyBorder="0" applyAlignment="0" applyProtection="0"/>
    <xf numFmtId="0" fontId="98" fillId="46" borderId="0" applyNumberFormat="0" applyBorder="0" applyAlignment="0" applyProtection="0"/>
    <xf numFmtId="0" fontId="100" fillId="44" borderId="0" applyNumberFormat="0" applyBorder="0" applyAlignment="0" applyProtection="0"/>
    <xf numFmtId="0" fontId="100" fillId="50" borderId="0" applyNumberFormat="0" applyBorder="0" applyAlignment="0" applyProtection="0"/>
    <xf numFmtId="0" fontId="101" fillId="50" borderId="0" applyNumberFormat="0" applyBorder="0" applyAlignment="0" applyProtection="0"/>
    <xf numFmtId="0" fontId="100" fillId="50" borderId="0" applyNumberFormat="0" applyBorder="0" applyAlignment="0" applyProtection="0"/>
    <xf numFmtId="0" fontId="97" fillId="0" borderId="0"/>
    <xf numFmtId="0" fontId="5" fillId="11" borderId="0" applyNumberFormat="0" applyBorder="0" applyAlignment="0" applyProtection="0"/>
    <xf numFmtId="0" fontId="99" fillId="43" borderId="0" applyNumberFormat="0" applyBorder="0" applyAlignment="0" applyProtection="0"/>
    <xf numFmtId="0" fontId="98" fillId="43" borderId="0" applyNumberFormat="0" applyBorder="0" applyAlignment="0" applyProtection="0"/>
    <xf numFmtId="0" fontId="11" fillId="0" borderId="0"/>
    <xf numFmtId="0" fontId="100" fillId="48" borderId="0" applyNumberFormat="0" applyBorder="0" applyAlignment="0" applyProtection="0"/>
    <xf numFmtId="0" fontId="101" fillId="48" borderId="0" applyNumberFormat="0" applyBorder="0" applyAlignment="0" applyProtection="0"/>
    <xf numFmtId="0" fontId="97" fillId="0" borderId="0"/>
    <xf numFmtId="0" fontId="11" fillId="0" borderId="0"/>
    <xf numFmtId="0" fontId="5" fillId="0" borderId="0"/>
    <xf numFmtId="0" fontId="27" fillId="17" borderId="0" applyNumberFormat="0" applyBorder="0" applyAlignment="0" applyProtection="0"/>
    <xf numFmtId="0" fontId="100" fillId="53" borderId="0" applyNumberFormat="0" applyBorder="0" applyAlignment="0" applyProtection="0"/>
    <xf numFmtId="0" fontId="101" fillId="53" borderId="0" applyNumberFormat="0" applyBorder="0" applyAlignment="0" applyProtection="0"/>
    <xf numFmtId="0" fontId="100" fillId="53" borderId="0" applyNumberFormat="0" applyBorder="0" applyAlignment="0" applyProtection="0"/>
    <xf numFmtId="0" fontId="100" fillId="48" borderId="0" applyNumberFormat="0" applyBorder="0" applyAlignment="0" applyProtection="0"/>
    <xf numFmtId="0" fontId="100" fillId="52" borderId="0" applyNumberFormat="0" applyBorder="0" applyAlignment="0" applyProtection="0"/>
    <xf numFmtId="0" fontId="125" fillId="57" borderId="0" applyNumberFormat="0" applyBorder="0" applyAlignment="0" applyProtection="0"/>
    <xf numFmtId="0" fontId="5" fillId="31" borderId="0" applyNumberFormat="0" applyBorder="0" applyAlignment="0" applyProtection="0"/>
    <xf numFmtId="0" fontId="98" fillId="46" borderId="0" applyNumberFormat="0" applyBorder="0" applyAlignment="0" applyProtection="0"/>
    <xf numFmtId="0" fontId="99" fillId="46" borderId="0" applyNumberFormat="0" applyBorder="0" applyAlignment="0" applyProtection="0"/>
    <xf numFmtId="0" fontId="98" fillId="46" borderId="0" applyNumberFormat="0" applyBorder="0" applyAlignment="0" applyProtection="0"/>
    <xf numFmtId="0" fontId="126" fillId="57" borderId="0" applyNumberFormat="0" applyBorder="0" applyAlignment="0" applyProtection="0"/>
    <xf numFmtId="0" fontId="125" fillId="57" borderId="0" applyNumberFormat="0" applyBorder="0" applyAlignment="0" applyProtection="0"/>
    <xf numFmtId="0" fontId="98" fillId="40" borderId="0" applyNumberFormat="0" applyBorder="0" applyAlignment="0" applyProtection="0"/>
    <xf numFmtId="0" fontId="11" fillId="0" borderId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0" fillId="58" borderId="21" applyNumberFormat="0" applyFont="0" applyAlignment="0" applyProtection="0"/>
    <xf numFmtId="0" fontId="19" fillId="4" borderId="0" applyNumberFormat="0" applyBorder="0" applyAlignment="0" applyProtection="0"/>
    <xf numFmtId="0" fontId="11" fillId="0" borderId="0"/>
    <xf numFmtId="0" fontId="27" fillId="25" borderId="0" applyNumberFormat="0" applyBorder="0" applyAlignment="0" applyProtection="0"/>
    <xf numFmtId="0" fontId="100" fillId="49" borderId="0" applyNumberFormat="0" applyBorder="0" applyAlignment="0" applyProtection="0"/>
    <xf numFmtId="0" fontId="98" fillId="41" borderId="0" applyNumberFormat="0" applyBorder="0" applyAlignment="0" applyProtection="0"/>
    <xf numFmtId="0" fontId="101" fillId="49" borderId="0" applyNumberFormat="0" applyBorder="0" applyAlignment="0" applyProtection="0"/>
    <xf numFmtId="0" fontId="100" fillId="49" borderId="0" applyNumberFormat="0" applyBorder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1" fillId="0" borderId="0" applyNumberFormat="0" applyFont="0" applyFill="0" applyBorder="0" applyAlignment="0" applyProtection="0"/>
    <xf numFmtId="0" fontId="129" fillId="0" borderId="6" applyNumberFormat="0" applyFill="0" applyAlignment="0" applyProtection="0"/>
    <xf numFmtId="0" fontId="10" fillId="58" borderId="21" applyNumberFormat="0" applyFont="0" applyAlignment="0" applyProtection="0"/>
    <xf numFmtId="0" fontId="11" fillId="0" borderId="0"/>
    <xf numFmtId="0" fontId="5" fillId="23" borderId="0" applyNumberFormat="0" applyBorder="0" applyAlignment="0" applyProtection="0"/>
    <xf numFmtId="0" fontId="98" fillId="40" borderId="0" applyNumberFormat="0" applyBorder="0" applyAlignment="0" applyProtection="0"/>
    <xf numFmtId="0" fontId="99" fillId="40" borderId="0" applyNumberFormat="0" applyBorder="0" applyAlignment="0" applyProtection="0"/>
    <xf numFmtId="0" fontId="5" fillId="14" borderId="0" applyNumberFormat="0" applyBorder="0" applyAlignment="0" applyProtection="0"/>
    <xf numFmtId="0" fontId="98" fillId="40" borderId="0" applyNumberFormat="0" applyBorder="0" applyAlignment="0" applyProtection="0"/>
    <xf numFmtId="0" fontId="11" fillId="0" borderId="0"/>
    <xf numFmtId="0" fontId="27" fillId="13" borderId="0" applyNumberFormat="0" applyBorder="0" applyAlignment="0" applyProtection="0"/>
    <xf numFmtId="0" fontId="100" fillId="52" borderId="0" applyNumberFormat="0" applyBorder="0" applyAlignment="0" applyProtection="0"/>
    <xf numFmtId="0" fontId="101" fillId="52" borderId="0" applyNumberFormat="0" applyBorder="0" applyAlignment="0" applyProtection="0"/>
    <xf numFmtId="0" fontId="100" fillId="52" borderId="0" applyNumberFormat="0" applyBorder="0" applyAlignment="0" applyProtection="0"/>
    <xf numFmtId="0" fontId="5" fillId="26" borderId="0" applyNumberFormat="0" applyBorder="0" applyAlignment="0" applyProtection="0"/>
    <xf numFmtId="0" fontId="99" fillId="41" borderId="0" applyNumberFormat="0" applyBorder="0" applyAlignment="0" applyProtection="0"/>
    <xf numFmtId="0" fontId="98" fillId="41" borderId="0" applyNumberFormat="0" applyBorder="0" applyAlignment="0" applyProtection="0"/>
    <xf numFmtId="0" fontId="11" fillId="58" borderId="21" applyNumberFormat="0" applyFont="0" applyAlignment="0" applyProtection="0"/>
    <xf numFmtId="0" fontId="11" fillId="0" borderId="0"/>
    <xf numFmtId="0" fontId="99" fillId="8" borderId="9" applyNumberFormat="0" applyFont="0" applyAlignment="0" applyProtection="0"/>
    <xf numFmtId="0" fontId="11" fillId="58" borderId="21" applyNumberFormat="0" applyFont="0" applyAlignment="0" applyProtection="0"/>
    <xf numFmtId="0" fontId="98" fillId="44" borderId="0" applyNumberFormat="0" applyBorder="0" applyAlignment="0" applyProtection="0"/>
    <xf numFmtId="0" fontId="100" fillId="49" borderId="0" applyNumberFormat="0" applyBorder="0" applyAlignment="0" applyProtection="0"/>
    <xf numFmtId="0" fontId="99" fillId="8" borderId="9" applyNumberFormat="0" applyFont="0" applyAlignment="0" applyProtection="0"/>
    <xf numFmtId="0" fontId="11" fillId="0" borderId="0" applyNumberFormat="0" applyFont="0" applyFill="0" applyBorder="0" applyAlignment="0" applyProtection="0"/>
    <xf numFmtId="0" fontId="131" fillId="0" borderId="0" applyNumberFormat="0" applyFill="0" applyBorder="0" applyAlignment="0" applyProtection="0"/>
    <xf numFmtId="0" fontId="11" fillId="58" borderId="21" applyNumberFormat="0" applyFont="0" applyAlignment="0" applyProtection="0"/>
    <xf numFmtId="0" fontId="100" fillId="45" borderId="0" applyNumberFormat="0" applyBorder="0" applyAlignment="0" applyProtection="0"/>
    <xf numFmtId="0" fontId="125" fillId="57" borderId="0" applyNumberFormat="0" applyBorder="0" applyAlignment="0" applyProtection="0"/>
    <xf numFmtId="0" fontId="11" fillId="0" borderId="0"/>
    <xf numFmtId="0" fontId="11" fillId="0" borderId="0" applyNumberFormat="0" applyFont="0" applyFill="0" applyBorder="0" applyAlignment="0" applyProtection="0"/>
    <xf numFmtId="0" fontId="11" fillId="0" borderId="0"/>
    <xf numFmtId="0" fontId="11" fillId="0" borderId="0"/>
    <xf numFmtId="0" fontId="11" fillId="0" borderId="0" applyNumberFormat="0" applyFont="0" applyFill="0" applyBorder="0" applyAlignment="0" applyProtection="0"/>
    <xf numFmtId="0" fontId="5" fillId="15" borderId="0" applyNumberFormat="0" applyBorder="0" applyAlignment="0" applyProtection="0"/>
    <xf numFmtId="0" fontId="99" fillId="44" borderId="0" applyNumberFormat="0" applyBorder="0" applyAlignment="0" applyProtection="0"/>
    <xf numFmtId="0" fontId="98" fillId="44" borderId="0" applyNumberFormat="0" applyBorder="0" applyAlignment="0" applyProtection="0"/>
    <xf numFmtId="0" fontId="27" fillId="28" borderId="0" applyNumberFormat="0" applyBorder="0" applyAlignment="0" applyProtection="0"/>
    <xf numFmtId="0" fontId="100" fillId="49" borderId="0" applyNumberFormat="0" applyBorder="0" applyAlignment="0" applyProtection="0"/>
    <xf numFmtId="0" fontId="101" fillId="49" borderId="0" applyNumberFormat="0" applyBorder="0" applyAlignment="0" applyProtection="0"/>
    <xf numFmtId="0" fontId="27" fillId="20" borderId="0" applyNumberFormat="0" applyBorder="0" applyAlignment="0" applyProtection="0"/>
    <xf numFmtId="0" fontId="100" fillId="45" borderId="0" applyNumberFormat="0" applyBorder="0" applyAlignment="0" applyProtection="0"/>
    <xf numFmtId="0" fontId="100" fillId="47" borderId="0" applyNumberFormat="0" applyBorder="0" applyAlignment="0" applyProtection="0"/>
    <xf numFmtId="0" fontId="101" fillId="45" borderId="0" applyNumberFormat="0" applyBorder="0" applyAlignment="0" applyProtection="0"/>
    <xf numFmtId="0" fontId="100" fillId="45" borderId="0" applyNumberFormat="0" applyBorder="0" applyAlignment="0" applyProtection="0"/>
    <xf numFmtId="0" fontId="100" fillId="49" borderId="0" applyNumberFormat="0" applyBorder="0" applyAlignment="0" applyProtection="0"/>
    <xf numFmtId="0" fontId="10" fillId="58" borderId="21" applyNumberFormat="0" applyFont="0" applyAlignment="0" applyProtection="0"/>
    <xf numFmtId="0" fontId="100" fillId="51" borderId="0" applyNumberFormat="0" applyBorder="0" applyAlignment="0" applyProtection="0"/>
    <xf numFmtId="0" fontId="99" fillId="58" borderId="21" applyNumberFormat="0" applyFont="0" applyAlignment="0" applyProtection="0"/>
    <xf numFmtId="0" fontId="11" fillId="58" borderId="21" applyNumberFormat="0" applyFont="0" applyAlignment="0" applyProtection="0"/>
    <xf numFmtId="0" fontId="99" fillId="58" borderId="21" applyNumberFormat="0" applyFont="0" applyAlignment="0" applyProtection="0"/>
    <xf numFmtId="0" fontId="97" fillId="0" borderId="0"/>
    <xf numFmtId="0" fontId="11" fillId="0" borderId="0"/>
    <xf numFmtId="0" fontId="27" fillId="12" borderId="0" applyNumberFormat="0" applyBorder="0" applyAlignment="0" applyProtection="0"/>
    <xf numFmtId="0" fontId="98" fillId="42" borderId="0" applyNumberFormat="0" applyBorder="0" applyAlignment="0" applyProtection="0"/>
    <xf numFmtId="0" fontId="100" fillId="47" borderId="0" applyNumberFormat="0" applyBorder="0" applyAlignment="0" applyProtection="0"/>
    <xf numFmtId="0" fontId="101" fillId="47" borderId="0" applyNumberFormat="0" applyBorder="0" applyAlignment="0" applyProtection="0"/>
    <xf numFmtId="0" fontId="98" fillId="43" borderId="0" applyNumberFormat="0" applyBorder="0" applyAlignment="0" applyProtection="0"/>
    <xf numFmtId="0" fontId="100" fillId="47" borderId="0" applyNumberFormat="0" applyBorder="0" applyAlignment="0" applyProtection="0"/>
    <xf numFmtId="0" fontId="5" fillId="18" borderId="0" applyNumberFormat="0" applyBorder="0" applyAlignment="0" applyProtection="0"/>
    <xf numFmtId="0" fontId="11" fillId="0" borderId="0" applyNumberFormat="0" applyFont="0" applyFill="0" applyBorder="0" applyAlignment="0" applyProtection="0"/>
    <xf numFmtId="0" fontId="97" fillId="0" borderId="10" applyNumberFormat="0" applyFill="0" applyAlignment="0" applyProtection="0"/>
    <xf numFmtId="0" fontId="99" fillId="58" borderId="21" applyNumberFormat="0" applyFont="0" applyAlignment="0" applyProtection="0"/>
    <xf numFmtId="0" fontId="11" fillId="58" borderId="21" applyNumberFormat="0" applyFont="0" applyAlignment="0" applyProtection="0"/>
    <xf numFmtId="0" fontId="99" fillId="58" borderId="21" applyNumberFormat="0" applyFont="0" applyAlignment="0" applyProtection="0"/>
    <xf numFmtId="0" fontId="11" fillId="0" borderId="0" applyNumberFormat="0" applyFont="0" applyFill="0" applyBorder="0" applyAlignment="0" applyProtection="0"/>
    <xf numFmtId="0" fontId="27" fillId="9" borderId="0" applyNumberFormat="0" applyBorder="0" applyAlignment="0" applyProtection="0"/>
    <xf numFmtId="0" fontId="100" fillId="51" borderId="0" applyNumberFormat="0" applyBorder="0" applyAlignment="0" applyProtection="0"/>
    <xf numFmtId="0" fontId="5" fillId="30" borderId="0" applyNumberFormat="0" applyBorder="0" applyAlignment="0" applyProtection="0"/>
    <xf numFmtId="0" fontId="99" fillId="42" borderId="0" applyNumberFormat="0" applyBorder="0" applyAlignment="0" applyProtection="0"/>
    <xf numFmtId="0" fontId="98" fillId="42" borderId="0" applyNumberFormat="0" applyBorder="0" applyAlignment="0" applyProtection="0"/>
    <xf numFmtId="0" fontId="101" fillId="51" borderId="0" applyNumberFormat="0" applyBorder="0" applyAlignment="0" applyProtection="0"/>
    <xf numFmtId="0" fontId="100" fillId="51" borderId="0" applyNumberFormat="0" applyBorder="0" applyAlignment="0" applyProtection="0"/>
    <xf numFmtId="0" fontId="5" fillId="27" borderId="0" applyNumberFormat="0" applyBorder="0" applyAlignment="0" applyProtection="0"/>
    <xf numFmtId="0" fontId="98" fillId="43" borderId="0" applyNumberFormat="0" applyBorder="0" applyAlignment="0" applyProtection="0"/>
    <xf numFmtId="0" fontId="99" fillId="43" borderId="0" applyNumberFormat="0" applyBorder="0" applyAlignment="0" applyProtection="0"/>
    <xf numFmtId="0" fontId="98" fillId="43" borderId="0" applyNumberFormat="0" applyBorder="0" applyAlignment="0" applyProtection="0"/>
    <xf numFmtId="0" fontId="11" fillId="0" borderId="0"/>
    <xf numFmtId="0" fontId="97" fillId="0" borderId="0"/>
    <xf numFmtId="0" fontId="11" fillId="0" borderId="0"/>
    <xf numFmtId="0" fontId="97" fillId="0" borderId="0"/>
    <xf numFmtId="0" fontId="11" fillId="0" borderId="0"/>
    <xf numFmtId="0" fontId="97" fillId="0" borderId="0"/>
    <xf numFmtId="0" fontId="98" fillId="45" borderId="0" applyNumberFormat="0" applyBorder="0" applyAlignment="0" applyProtection="0"/>
    <xf numFmtId="0" fontId="100" fillId="48" borderId="0" applyNumberFormat="0" applyBorder="0" applyAlignment="0" applyProtection="0"/>
    <xf numFmtId="0" fontId="11" fillId="0" borderId="0"/>
    <xf numFmtId="0" fontId="10" fillId="58" borderId="21" applyNumberFormat="0" applyFont="0" applyAlignment="0" applyProtection="0"/>
    <xf numFmtId="0" fontId="100" fillId="49" borderId="0" applyNumberFormat="0" applyBorder="0" applyAlignment="0" applyProtection="0"/>
    <xf numFmtId="0" fontId="100" fillId="48" borderId="0" applyNumberFormat="0" applyBorder="0" applyAlignment="0" applyProtection="0"/>
    <xf numFmtId="0" fontId="5" fillId="19" borderId="0" applyNumberFormat="0" applyBorder="0" applyAlignment="0" applyProtection="0"/>
    <xf numFmtId="0" fontId="99" fillId="45" borderId="0" applyNumberFormat="0" applyBorder="0" applyAlignment="0" applyProtection="0"/>
    <xf numFmtId="0" fontId="98" fillId="45" borderId="0" applyNumberFormat="0" applyBorder="0" applyAlignment="0" applyProtection="0"/>
    <xf numFmtId="0" fontId="100" fillId="50" borderId="0" applyNumberFormat="0" applyBorder="0" applyAlignment="0" applyProtection="0"/>
    <xf numFmtId="0" fontId="10" fillId="58" borderId="21" applyNumberFormat="0" applyFont="0" applyAlignment="0" applyProtection="0"/>
    <xf numFmtId="0" fontId="99" fillId="58" borderId="21" applyNumberFormat="0" applyFont="0" applyAlignment="0" applyProtection="0"/>
    <xf numFmtId="0" fontId="100" fillId="44" borderId="0" applyNumberFormat="0" applyBorder="0" applyAlignment="0" applyProtection="0"/>
    <xf numFmtId="0" fontId="100" fillId="53" borderId="0" applyNumberFormat="0" applyBorder="0" applyAlignment="0" applyProtection="0"/>
    <xf numFmtId="0" fontId="11" fillId="0" borderId="0" applyNumberFormat="0" applyFont="0" applyFill="0" applyBorder="0" applyAlignment="0" applyProtection="0"/>
    <xf numFmtId="0" fontId="27" fillId="21" borderId="0" applyNumberFormat="0" applyBorder="0" applyAlignment="0" applyProtection="0"/>
    <xf numFmtId="0" fontId="5" fillId="22" borderId="0" applyNumberFormat="0" applyBorder="0" applyAlignment="0" applyProtection="0"/>
    <xf numFmtId="0" fontId="98" fillId="43" borderId="0" applyNumberFormat="0" applyBorder="0" applyAlignment="0" applyProtection="0"/>
    <xf numFmtId="0" fontId="27" fillId="24" borderId="0" applyNumberFormat="0" applyBorder="0" applyAlignment="0" applyProtection="0"/>
    <xf numFmtId="0" fontId="100" fillId="48" borderId="0" applyNumberFormat="0" applyBorder="0" applyAlignment="0" applyProtection="0"/>
    <xf numFmtId="0" fontId="101" fillId="48" borderId="0" applyNumberFormat="0" applyBorder="0" applyAlignment="0" applyProtection="0"/>
    <xf numFmtId="0" fontId="100" fillId="48" borderId="0" applyNumberFormat="0" applyBorder="0" applyAlignment="0" applyProtection="0"/>
    <xf numFmtId="0" fontId="97" fillId="0" borderId="0"/>
    <xf numFmtId="0" fontId="11" fillId="0" borderId="0"/>
    <xf numFmtId="0" fontId="97" fillId="0" borderId="0"/>
    <xf numFmtId="0" fontId="11" fillId="0" borderId="0"/>
    <xf numFmtId="0" fontId="27" fillId="32" borderId="0" applyNumberFormat="0" applyBorder="0" applyAlignment="0" applyProtection="0"/>
    <xf numFmtId="0" fontId="27" fillId="16" borderId="0" applyNumberFormat="0" applyBorder="0" applyAlignment="0" applyProtection="0"/>
    <xf numFmtId="0" fontId="100" fillId="44" borderId="0" applyNumberFormat="0" applyBorder="0" applyAlignment="0" applyProtection="0"/>
    <xf numFmtId="0" fontId="101" fillId="44" borderId="0" applyNumberFormat="0" applyBorder="0" applyAlignment="0" applyProtection="0"/>
    <xf numFmtId="0" fontId="98" fillId="46" borderId="0" applyNumberFormat="0" applyBorder="0" applyAlignment="0" applyProtection="0"/>
    <xf numFmtId="0" fontId="100" fillId="44" borderId="0" applyNumberFormat="0" applyBorder="0" applyAlignment="0" applyProtection="0"/>
    <xf numFmtId="0" fontId="100" fillId="50" borderId="0" applyNumberFormat="0" applyBorder="0" applyAlignment="0" applyProtection="0"/>
    <xf numFmtId="0" fontId="101" fillId="50" borderId="0" applyNumberFormat="0" applyBorder="0" applyAlignment="0" applyProtection="0"/>
    <xf numFmtId="0" fontId="100" fillId="50" borderId="0" applyNumberFormat="0" applyBorder="0" applyAlignment="0" applyProtection="0"/>
    <xf numFmtId="0" fontId="97" fillId="0" borderId="0"/>
    <xf numFmtId="0" fontId="5" fillId="11" borderId="0" applyNumberFormat="0" applyBorder="0" applyAlignment="0" applyProtection="0"/>
    <xf numFmtId="0" fontId="99" fillId="43" borderId="0" applyNumberFormat="0" applyBorder="0" applyAlignment="0" applyProtection="0"/>
    <xf numFmtId="0" fontId="98" fillId="43" borderId="0" applyNumberFormat="0" applyBorder="0" applyAlignment="0" applyProtection="0"/>
    <xf numFmtId="0" fontId="11" fillId="0" borderId="0"/>
    <xf numFmtId="0" fontId="100" fillId="48" borderId="0" applyNumberFormat="0" applyBorder="0" applyAlignment="0" applyProtection="0"/>
    <xf numFmtId="0" fontId="101" fillId="48" borderId="0" applyNumberFormat="0" applyBorder="0" applyAlignment="0" applyProtection="0"/>
    <xf numFmtId="0" fontId="97" fillId="0" borderId="0"/>
    <xf numFmtId="0" fontId="11" fillId="0" borderId="0"/>
    <xf numFmtId="0" fontId="5" fillId="0" borderId="0"/>
    <xf numFmtId="0" fontId="27" fillId="17" borderId="0" applyNumberFormat="0" applyBorder="0" applyAlignment="0" applyProtection="0"/>
    <xf numFmtId="0" fontId="100" fillId="53" borderId="0" applyNumberFormat="0" applyBorder="0" applyAlignment="0" applyProtection="0"/>
    <xf numFmtId="0" fontId="101" fillId="53" borderId="0" applyNumberFormat="0" applyBorder="0" applyAlignment="0" applyProtection="0"/>
    <xf numFmtId="0" fontId="100" fillId="53" borderId="0" applyNumberFormat="0" applyBorder="0" applyAlignment="0" applyProtection="0"/>
    <xf numFmtId="0" fontId="100" fillId="48" borderId="0" applyNumberFormat="0" applyBorder="0" applyAlignment="0" applyProtection="0"/>
    <xf numFmtId="0" fontId="100" fillId="52" borderId="0" applyNumberFormat="0" applyBorder="0" applyAlignment="0" applyProtection="0"/>
    <xf numFmtId="0" fontId="125" fillId="57" borderId="0" applyNumberFormat="0" applyBorder="0" applyAlignment="0" applyProtection="0"/>
    <xf numFmtId="0" fontId="5" fillId="31" borderId="0" applyNumberFormat="0" applyBorder="0" applyAlignment="0" applyProtection="0"/>
    <xf numFmtId="0" fontId="98" fillId="46" borderId="0" applyNumberFormat="0" applyBorder="0" applyAlignment="0" applyProtection="0"/>
    <xf numFmtId="0" fontId="99" fillId="46" borderId="0" applyNumberFormat="0" applyBorder="0" applyAlignment="0" applyProtection="0"/>
    <xf numFmtId="0" fontId="98" fillId="46" borderId="0" applyNumberFormat="0" applyBorder="0" applyAlignment="0" applyProtection="0"/>
    <xf numFmtId="0" fontId="126" fillId="57" borderId="0" applyNumberFormat="0" applyBorder="0" applyAlignment="0" applyProtection="0"/>
    <xf numFmtId="0" fontId="125" fillId="57" borderId="0" applyNumberFormat="0" applyBorder="0" applyAlignment="0" applyProtection="0"/>
    <xf numFmtId="0" fontId="98" fillId="40" borderId="0" applyNumberFormat="0" applyBorder="0" applyAlignment="0" applyProtection="0"/>
    <xf numFmtId="0" fontId="11" fillId="0" borderId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0" fillId="58" borderId="21" applyNumberFormat="0" applyFont="0" applyAlignment="0" applyProtection="0"/>
    <xf numFmtId="0" fontId="19" fillId="4" borderId="0" applyNumberFormat="0" applyBorder="0" applyAlignment="0" applyProtection="0"/>
    <xf numFmtId="0" fontId="11" fillId="0" borderId="0"/>
    <xf numFmtId="0" fontId="100" fillId="54" borderId="0" applyNumberFormat="0" applyBorder="0" applyAlignment="0" applyProtection="0"/>
    <xf numFmtId="0" fontId="27" fillId="25" borderId="0" applyNumberFormat="0" applyBorder="0" applyAlignment="0" applyProtection="0"/>
    <xf numFmtId="0" fontId="100" fillId="49" borderId="0" applyNumberFormat="0" applyBorder="0" applyAlignment="0" applyProtection="0"/>
    <xf numFmtId="0" fontId="101" fillId="49" borderId="0" applyNumberFormat="0" applyBorder="0" applyAlignment="0" applyProtection="0"/>
    <xf numFmtId="0" fontId="100" fillId="49" borderId="0" applyNumberFormat="0" applyBorder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1" fillId="0" borderId="0" applyNumberFormat="0" applyFont="0" applyFill="0" applyBorder="0" applyAlignment="0" applyProtection="0"/>
    <xf numFmtId="0" fontId="129" fillId="0" borderId="6" applyNumberFormat="0" applyFill="0" applyAlignment="0" applyProtection="0"/>
    <xf numFmtId="0" fontId="10" fillId="58" borderId="21" applyNumberFormat="0" applyFont="0" applyAlignment="0" applyProtection="0"/>
    <xf numFmtId="0" fontId="11" fillId="0" borderId="0"/>
    <xf numFmtId="0" fontId="5" fillId="23" borderId="0" applyNumberFormat="0" applyBorder="0" applyAlignment="0" applyProtection="0"/>
    <xf numFmtId="0" fontId="99" fillId="40" borderId="0" applyNumberFormat="0" applyBorder="0" applyAlignment="0" applyProtection="0"/>
    <xf numFmtId="0" fontId="98" fillId="40" borderId="0" applyNumberFormat="0" applyBorder="0" applyAlignment="0" applyProtection="0"/>
    <xf numFmtId="0" fontId="11" fillId="0" borderId="0"/>
    <xf numFmtId="0" fontId="27" fillId="13" borderId="0" applyNumberFormat="0" applyBorder="0" applyAlignment="0" applyProtection="0"/>
    <xf numFmtId="0" fontId="100" fillId="52" borderId="0" applyNumberFormat="0" applyBorder="0" applyAlignment="0" applyProtection="0"/>
    <xf numFmtId="0" fontId="101" fillId="52" borderId="0" applyNumberFormat="0" applyBorder="0" applyAlignment="0" applyProtection="0"/>
    <xf numFmtId="0" fontId="100" fillId="52" borderId="0" applyNumberFormat="0" applyBorder="0" applyAlignment="0" applyProtection="0"/>
    <xf numFmtId="0" fontId="5" fillId="26" borderId="0" applyNumberFormat="0" applyBorder="0" applyAlignment="0" applyProtection="0"/>
    <xf numFmtId="0" fontId="11" fillId="58" borderId="21" applyNumberFormat="0" applyFont="0" applyAlignment="0" applyProtection="0"/>
    <xf numFmtId="0" fontId="11" fillId="0" borderId="0"/>
    <xf numFmtId="0" fontId="99" fillId="8" borderId="9" applyNumberFormat="0" applyFont="0" applyAlignment="0" applyProtection="0"/>
    <xf numFmtId="0" fontId="11" fillId="58" borderId="21" applyNumberFormat="0" applyFont="0" applyAlignment="0" applyProtection="0"/>
    <xf numFmtId="0" fontId="98" fillId="44" borderId="0" applyNumberFormat="0" applyBorder="0" applyAlignment="0" applyProtection="0"/>
    <xf numFmtId="0" fontId="123" fillId="0" borderId="20" applyNumberFormat="0" applyFill="0" applyAlignment="0" applyProtection="0"/>
    <xf numFmtId="0" fontId="100" fillId="49" borderId="0" applyNumberFormat="0" applyBorder="0" applyAlignment="0" applyProtection="0"/>
    <xf numFmtId="0" fontId="124" fillId="0" borderId="20" applyNumberFormat="0" applyFill="0" applyAlignment="0" applyProtection="0"/>
    <xf numFmtId="0" fontId="99" fillId="8" borderId="9" applyNumberFormat="0" applyFont="0" applyAlignment="0" applyProtection="0"/>
    <xf numFmtId="0" fontId="11" fillId="0" borderId="0" applyNumberFormat="0" applyFont="0" applyFill="0" applyBorder="0" applyAlignment="0" applyProtection="0"/>
    <xf numFmtId="0" fontId="131" fillId="0" borderId="0" applyNumberFormat="0" applyFill="0" applyBorder="0" applyAlignment="0" applyProtection="0"/>
    <xf numFmtId="0" fontId="11" fillId="58" borderId="21" applyNumberFormat="0" applyFont="0" applyAlignment="0" applyProtection="0"/>
    <xf numFmtId="0" fontId="100" fillId="45" borderId="0" applyNumberFormat="0" applyBorder="0" applyAlignment="0" applyProtection="0"/>
    <xf numFmtId="0" fontId="125" fillId="57" borderId="0" applyNumberFormat="0" applyBorder="0" applyAlignment="0" applyProtection="0"/>
    <xf numFmtId="0" fontId="123" fillId="0" borderId="20" applyNumberFormat="0" applyFill="0" applyAlignment="0" applyProtection="0"/>
    <xf numFmtId="0" fontId="11" fillId="0" borderId="0" applyNumberFormat="0" applyFont="0" applyFill="0" applyBorder="0" applyAlignment="0" applyProtection="0"/>
    <xf numFmtId="0" fontId="11" fillId="0" borderId="0"/>
    <xf numFmtId="0" fontId="23" fillId="0" borderId="7" applyNumberFormat="0" applyFill="0" applyAlignment="0" applyProtection="0"/>
    <xf numFmtId="0" fontId="11" fillId="0" borderId="0"/>
    <xf numFmtId="0" fontId="11" fillId="0" borderId="0" applyNumberFormat="0" applyFont="0" applyFill="0" applyBorder="0" applyAlignment="0" applyProtection="0"/>
    <xf numFmtId="0" fontId="5" fillId="15" borderId="0" applyNumberFormat="0" applyBorder="0" applyAlignment="0" applyProtection="0"/>
    <xf numFmtId="0" fontId="99" fillId="44" borderId="0" applyNumberFormat="0" applyBorder="0" applyAlignment="0" applyProtection="0"/>
    <xf numFmtId="0" fontId="98" fillId="44" borderId="0" applyNumberFormat="0" applyBorder="0" applyAlignment="0" applyProtection="0"/>
    <xf numFmtId="0" fontId="27" fillId="28" borderId="0" applyNumberFormat="0" applyBorder="0" applyAlignment="0" applyProtection="0"/>
    <xf numFmtId="0" fontId="100" fillId="49" borderId="0" applyNumberFormat="0" applyBorder="0" applyAlignment="0" applyProtection="0"/>
    <xf numFmtId="0" fontId="101" fillId="49" borderId="0" applyNumberFormat="0" applyBorder="0" applyAlignment="0" applyProtection="0"/>
    <xf numFmtId="0" fontId="27" fillId="20" borderId="0" applyNumberFormat="0" applyBorder="0" applyAlignment="0" applyProtection="0"/>
    <xf numFmtId="0" fontId="100" fillId="45" borderId="0" applyNumberFormat="0" applyBorder="0" applyAlignment="0" applyProtection="0"/>
    <xf numFmtId="0" fontId="100" fillId="47" borderId="0" applyNumberFormat="0" applyBorder="0" applyAlignment="0" applyProtection="0"/>
    <xf numFmtId="0" fontId="101" fillId="45" borderId="0" applyNumberFormat="0" applyBorder="0" applyAlignment="0" applyProtection="0"/>
    <xf numFmtId="0" fontId="100" fillId="45" borderId="0" applyNumberFormat="0" applyBorder="0" applyAlignment="0" applyProtection="0"/>
    <xf numFmtId="0" fontId="100" fillId="49" borderId="0" applyNumberFormat="0" applyBorder="0" applyAlignment="0" applyProtection="0"/>
    <xf numFmtId="0" fontId="10" fillId="58" borderId="21" applyNumberFormat="0" applyFont="0" applyAlignment="0" applyProtection="0"/>
    <xf numFmtId="0" fontId="100" fillId="51" borderId="0" applyNumberFormat="0" applyBorder="0" applyAlignment="0" applyProtection="0"/>
    <xf numFmtId="0" fontId="99" fillId="58" borderId="21" applyNumberFormat="0" applyFont="0" applyAlignment="0" applyProtection="0"/>
    <xf numFmtId="0" fontId="11" fillId="58" borderId="21" applyNumberFormat="0" applyFont="0" applyAlignment="0" applyProtection="0"/>
    <xf numFmtId="0" fontId="99" fillId="58" borderId="21" applyNumberFormat="0" applyFont="0" applyAlignment="0" applyProtection="0"/>
    <xf numFmtId="0" fontId="97" fillId="0" borderId="0"/>
    <xf numFmtId="0" fontId="11" fillId="0" borderId="0"/>
    <xf numFmtId="0" fontId="27" fillId="29" borderId="0" applyNumberFormat="0" applyBorder="0" applyAlignment="0" applyProtection="0"/>
    <xf numFmtId="0" fontId="27" fillId="12" borderId="0" applyNumberFormat="0" applyBorder="0" applyAlignment="0" applyProtection="0"/>
    <xf numFmtId="0" fontId="100" fillId="47" borderId="0" applyNumberFormat="0" applyBorder="0" applyAlignment="0" applyProtection="0"/>
    <xf numFmtId="0" fontId="101" fillId="47" borderId="0" applyNumberFormat="0" applyBorder="0" applyAlignment="0" applyProtection="0"/>
    <xf numFmtId="0" fontId="98" fillId="43" borderId="0" applyNumberFormat="0" applyBorder="0" applyAlignment="0" applyProtection="0"/>
    <xf numFmtId="0" fontId="100" fillId="47" borderId="0" applyNumberFormat="0" applyBorder="0" applyAlignment="0" applyProtection="0"/>
    <xf numFmtId="0" fontId="100" fillId="54" borderId="0" applyNumberFormat="0" applyBorder="0" applyAlignment="0" applyProtection="0"/>
    <xf numFmtId="0" fontId="101" fillId="54" borderId="0" applyNumberFormat="0" applyBorder="0" applyAlignment="0" applyProtection="0"/>
    <xf numFmtId="0" fontId="100" fillId="54" borderId="0" applyNumberFormat="0" applyBorder="0" applyAlignment="0" applyProtection="0"/>
    <xf numFmtId="0" fontId="123" fillId="0" borderId="20" applyNumberFormat="0" applyFill="0" applyAlignment="0" applyProtection="0"/>
    <xf numFmtId="0" fontId="99" fillId="58" borderId="21" applyNumberFormat="0" applyFont="0" applyAlignment="0" applyProtection="0"/>
    <xf numFmtId="0" fontId="11" fillId="58" borderId="21" applyNumberFormat="0" applyFont="0" applyAlignment="0" applyProtection="0"/>
    <xf numFmtId="0" fontId="99" fillId="58" borderId="21" applyNumberFormat="0" applyFont="0" applyAlignment="0" applyProtection="0"/>
    <xf numFmtId="0" fontId="11" fillId="0" borderId="0" applyNumberFormat="0" applyFont="0" applyFill="0" applyBorder="0" applyAlignment="0" applyProtection="0"/>
    <xf numFmtId="0" fontId="27" fillId="9" borderId="0" applyNumberFormat="0" applyBorder="0" applyAlignment="0" applyProtection="0"/>
    <xf numFmtId="0" fontId="100" fillId="51" borderId="0" applyNumberFormat="0" applyBorder="0" applyAlignment="0" applyProtection="0"/>
    <xf numFmtId="0" fontId="5" fillId="30" borderId="0" applyNumberFormat="0" applyBorder="0" applyAlignment="0" applyProtection="0"/>
    <xf numFmtId="0" fontId="101" fillId="51" borderId="0" applyNumberFormat="0" applyBorder="0" applyAlignment="0" applyProtection="0"/>
    <xf numFmtId="0" fontId="100" fillId="51" borderId="0" applyNumberFormat="0" applyBorder="0" applyAlignment="0" applyProtection="0"/>
    <xf numFmtId="0" fontId="5" fillId="27" borderId="0" applyNumberFormat="0" applyBorder="0" applyAlignment="0" applyProtection="0"/>
    <xf numFmtId="0" fontId="99" fillId="43" borderId="0" applyNumberFormat="0" applyBorder="0" applyAlignment="0" applyProtection="0"/>
    <xf numFmtId="0" fontId="98" fillId="43" borderId="0" applyNumberFormat="0" applyBorder="0" applyAlignment="0" applyProtection="0"/>
    <xf numFmtId="0" fontId="11" fillId="0" borderId="0"/>
    <xf numFmtId="0" fontId="97" fillId="0" borderId="0"/>
    <xf numFmtId="0" fontId="11" fillId="0" borderId="0"/>
    <xf numFmtId="0" fontId="97" fillId="0" borderId="0"/>
    <xf numFmtId="0" fontId="11" fillId="0" borderId="0"/>
    <xf numFmtId="0" fontId="97" fillId="0" borderId="0"/>
    <xf numFmtId="0" fontId="98" fillId="45" borderId="0" applyNumberFormat="0" applyBorder="0" applyAlignment="0" applyProtection="0"/>
    <xf numFmtId="0" fontId="100" fillId="48" borderId="0" applyNumberFormat="0" applyBorder="0" applyAlignment="0" applyProtection="0"/>
    <xf numFmtId="0" fontId="11" fillId="0" borderId="0"/>
    <xf numFmtId="0" fontId="10" fillId="58" borderId="21" applyNumberFormat="0" applyFont="0" applyAlignment="0" applyProtection="0"/>
    <xf numFmtId="0" fontId="100" fillId="49" borderId="0" applyNumberFormat="0" applyBorder="0" applyAlignment="0" applyProtection="0"/>
    <xf numFmtId="0" fontId="100" fillId="48" borderId="0" applyNumberFormat="0" applyBorder="0" applyAlignment="0" applyProtection="0"/>
    <xf numFmtId="0" fontId="5" fillId="19" borderId="0" applyNumberFormat="0" applyBorder="0" applyAlignment="0" applyProtection="0"/>
    <xf numFmtId="0" fontId="99" fillId="45" borderId="0" applyNumberFormat="0" applyBorder="0" applyAlignment="0" applyProtection="0"/>
    <xf numFmtId="0" fontId="98" fillId="45" borderId="0" applyNumberFormat="0" applyBorder="0" applyAlignment="0" applyProtection="0"/>
    <xf numFmtId="0" fontId="100" fillId="50" borderId="0" applyNumberFormat="0" applyBorder="0" applyAlignment="0" applyProtection="0"/>
    <xf numFmtId="0" fontId="10" fillId="58" borderId="21" applyNumberFormat="0" applyFont="0" applyAlignment="0" applyProtection="0"/>
    <xf numFmtId="0" fontId="99" fillId="58" borderId="21" applyNumberFormat="0" applyFont="0" applyAlignment="0" applyProtection="0"/>
    <xf numFmtId="0" fontId="100" fillId="44" borderId="0" applyNumberFormat="0" applyBorder="0" applyAlignment="0" applyProtection="0"/>
    <xf numFmtId="0" fontId="100" fillId="53" borderId="0" applyNumberFormat="0" applyBorder="0" applyAlignment="0" applyProtection="0"/>
    <xf numFmtId="0" fontId="11" fillId="0" borderId="0" applyNumberFormat="0" applyFont="0" applyFill="0" applyBorder="0" applyAlignment="0" applyProtection="0"/>
    <xf numFmtId="0" fontId="27" fillId="21" borderId="0" applyNumberFormat="0" applyBorder="0" applyAlignment="0" applyProtection="0"/>
    <xf numFmtId="0" fontId="27" fillId="24" borderId="0" applyNumberFormat="0" applyBorder="0" applyAlignment="0" applyProtection="0"/>
    <xf numFmtId="0" fontId="100" fillId="48" borderId="0" applyNumberFormat="0" applyBorder="0" applyAlignment="0" applyProtection="0"/>
    <xf numFmtId="0" fontId="101" fillId="48" borderId="0" applyNumberFormat="0" applyBorder="0" applyAlignment="0" applyProtection="0"/>
    <xf numFmtId="0" fontId="100" fillId="48" borderId="0" applyNumberFormat="0" applyBorder="0" applyAlignment="0" applyProtection="0"/>
    <xf numFmtId="0" fontId="97" fillId="0" borderId="0"/>
    <xf numFmtId="0" fontId="11" fillId="0" borderId="0"/>
    <xf numFmtId="0" fontId="97" fillId="0" borderId="0"/>
    <xf numFmtId="0" fontId="11" fillId="0" borderId="0"/>
    <xf numFmtId="0" fontId="27" fillId="32" borderId="0" applyNumberFormat="0" applyBorder="0" applyAlignment="0" applyProtection="0"/>
    <xf numFmtId="0" fontId="27" fillId="16" borderId="0" applyNumberFormat="0" applyBorder="0" applyAlignment="0" applyProtection="0"/>
    <xf numFmtId="0" fontId="100" fillId="44" borderId="0" applyNumberFormat="0" applyBorder="0" applyAlignment="0" applyProtection="0"/>
    <xf numFmtId="0" fontId="101" fillId="44" borderId="0" applyNumberFormat="0" applyBorder="0" applyAlignment="0" applyProtection="0"/>
    <xf numFmtId="0" fontId="98" fillId="46" borderId="0" applyNumberFormat="0" applyBorder="0" applyAlignment="0" applyProtection="0"/>
    <xf numFmtId="0" fontId="100" fillId="44" borderId="0" applyNumberFormat="0" applyBorder="0" applyAlignment="0" applyProtection="0"/>
    <xf numFmtId="0" fontId="100" fillId="50" borderId="0" applyNumberFormat="0" applyBorder="0" applyAlignment="0" applyProtection="0"/>
    <xf numFmtId="0" fontId="101" fillId="50" borderId="0" applyNumberFormat="0" applyBorder="0" applyAlignment="0" applyProtection="0"/>
    <xf numFmtId="0" fontId="100" fillId="50" borderId="0" applyNumberFormat="0" applyBorder="0" applyAlignment="0" applyProtection="0"/>
    <xf numFmtId="0" fontId="97" fillId="0" borderId="0"/>
    <xf numFmtId="0" fontId="5" fillId="11" borderId="0" applyNumberFormat="0" applyBorder="0" applyAlignment="0" applyProtection="0"/>
    <xf numFmtId="0" fontId="11" fillId="0" borderId="0"/>
    <xf numFmtId="0" fontId="100" fillId="48" borderId="0" applyNumberFormat="0" applyBorder="0" applyAlignment="0" applyProtection="0"/>
    <xf numFmtId="0" fontId="101" fillId="48" borderId="0" applyNumberFormat="0" applyBorder="0" applyAlignment="0" applyProtection="0"/>
    <xf numFmtId="0" fontId="97" fillId="0" borderId="0"/>
    <xf numFmtId="0" fontId="11" fillId="0" borderId="0"/>
    <xf numFmtId="0" fontId="5" fillId="0" borderId="0"/>
    <xf numFmtId="0" fontId="27" fillId="17" borderId="0" applyNumberFormat="0" applyBorder="0" applyAlignment="0" applyProtection="0"/>
    <xf numFmtId="0" fontId="100" fillId="53" borderId="0" applyNumberFormat="0" applyBorder="0" applyAlignment="0" applyProtection="0"/>
    <xf numFmtId="0" fontId="101" fillId="53" borderId="0" applyNumberFormat="0" applyBorder="0" applyAlignment="0" applyProtection="0"/>
    <xf numFmtId="0" fontId="100" fillId="53" borderId="0" applyNumberFormat="0" applyBorder="0" applyAlignment="0" applyProtection="0"/>
    <xf numFmtId="0" fontId="100" fillId="48" borderId="0" applyNumberFormat="0" applyBorder="0" applyAlignment="0" applyProtection="0"/>
    <xf numFmtId="0" fontId="100" fillId="52" borderId="0" applyNumberFormat="0" applyBorder="0" applyAlignment="0" applyProtection="0"/>
    <xf numFmtId="0" fontId="125" fillId="57" borderId="0" applyNumberFormat="0" applyBorder="0" applyAlignment="0" applyProtection="0"/>
    <xf numFmtId="0" fontId="5" fillId="31" borderId="0" applyNumberFormat="0" applyBorder="0" applyAlignment="0" applyProtection="0"/>
    <xf numFmtId="0" fontId="99" fillId="46" borderId="0" applyNumberFormat="0" applyBorder="0" applyAlignment="0" applyProtection="0"/>
    <xf numFmtId="0" fontId="98" fillId="46" borderId="0" applyNumberFormat="0" applyBorder="0" applyAlignment="0" applyProtection="0"/>
    <xf numFmtId="0" fontId="126" fillId="57" borderId="0" applyNumberFormat="0" applyBorder="0" applyAlignment="0" applyProtection="0"/>
    <xf numFmtId="0" fontId="125" fillId="57" borderId="0" applyNumberFormat="0" applyBorder="0" applyAlignment="0" applyProtection="0"/>
    <xf numFmtId="0" fontId="98" fillId="40" borderId="0" applyNumberFormat="0" applyBorder="0" applyAlignment="0" applyProtection="0"/>
    <xf numFmtId="0" fontId="11" fillId="0" borderId="0"/>
    <xf numFmtId="0" fontId="11" fillId="0" borderId="0" applyNumberFormat="0" applyFont="0" applyFill="0" applyBorder="0" applyAlignment="0" applyProtection="0"/>
    <xf numFmtId="0" fontId="10" fillId="58" borderId="21" applyNumberFormat="0" applyFont="0" applyAlignment="0" applyProtection="0"/>
    <xf numFmtId="0" fontId="19" fillId="4" borderId="0" applyNumberFormat="0" applyBorder="0" applyAlignment="0" applyProtection="0"/>
    <xf numFmtId="0" fontId="11" fillId="0" borderId="0"/>
    <xf numFmtId="0" fontId="100" fillId="54" borderId="0" applyNumberFormat="0" applyBorder="0" applyAlignment="0" applyProtection="0"/>
    <xf numFmtId="0" fontId="27" fillId="25" borderId="0" applyNumberFormat="0" applyBorder="0" applyAlignment="0" applyProtection="0"/>
    <xf numFmtId="0" fontId="100" fillId="49" borderId="0" applyNumberFormat="0" applyBorder="0" applyAlignment="0" applyProtection="0"/>
    <xf numFmtId="0" fontId="101" fillId="49" borderId="0" applyNumberFormat="0" applyBorder="0" applyAlignment="0" applyProtection="0"/>
    <xf numFmtId="0" fontId="100" fillId="49" borderId="0" applyNumberFormat="0" applyBorder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1" fillId="0" borderId="0" applyNumberFormat="0" applyFont="0" applyFill="0" applyBorder="0" applyAlignment="0" applyProtection="0"/>
    <xf numFmtId="0" fontId="129" fillId="0" borderId="6" applyNumberFormat="0" applyFill="0" applyAlignment="0" applyProtection="0"/>
    <xf numFmtId="0" fontId="10" fillId="58" borderId="21" applyNumberFormat="0" applyFont="0" applyAlignment="0" applyProtection="0"/>
    <xf numFmtId="0" fontId="11" fillId="0" borderId="0"/>
    <xf numFmtId="0" fontId="5" fillId="23" borderId="0" applyNumberFormat="0" applyBorder="0" applyAlignment="0" applyProtection="0"/>
    <xf numFmtId="0" fontId="99" fillId="40" borderId="0" applyNumberFormat="0" applyBorder="0" applyAlignment="0" applyProtection="0"/>
    <xf numFmtId="0" fontId="98" fillId="40" borderId="0" applyNumberFormat="0" applyBorder="0" applyAlignment="0" applyProtection="0"/>
    <xf numFmtId="0" fontId="11" fillId="0" borderId="0"/>
    <xf numFmtId="0" fontId="27" fillId="13" borderId="0" applyNumberFormat="0" applyBorder="0" applyAlignment="0" applyProtection="0"/>
    <xf numFmtId="0" fontId="100" fillId="52" borderId="0" applyNumberFormat="0" applyBorder="0" applyAlignment="0" applyProtection="0"/>
    <xf numFmtId="0" fontId="101" fillId="52" borderId="0" applyNumberFormat="0" applyBorder="0" applyAlignment="0" applyProtection="0"/>
    <xf numFmtId="0" fontId="100" fillId="52" borderId="0" applyNumberFormat="0" applyBorder="0" applyAlignment="0" applyProtection="0"/>
    <xf numFmtId="0" fontId="11" fillId="58" borderId="21" applyNumberFormat="0" applyFont="0" applyAlignment="0" applyProtection="0"/>
    <xf numFmtId="0" fontId="11" fillId="0" borderId="0"/>
    <xf numFmtId="0" fontId="99" fillId="8" borderId="9" applyNumberFormat="0" applyFont="0" applyAlignment="0" applyProtection="0"/>
    <xf numFmtId="0" fontId="11" fillId="58" borderId="21" applyNumberFormat="0" applyFont="0" applyAlignment="0" applyProtection="0"/>
    <xf numFmtId="0" fontId="123" fillId="0" borderId="20" applyNumberFormat="0" applyFill="0" applyAlignment="0" applyProtection="0"/>
    <xf numFmtId="0" fontId="100" fillId="49" borderId="0" applyNumberFormat="0" applyBorder="0" applyAlignment="0" applyProtection="0"/>
    <xf numFmtId="0" fontId="124" fillId="0" borderId="20" applyNumberFormat="0" applyFill="0" applyAlignment="0" applyProtection="0"/>
    <xf numFmtId="0" fontId="99" fillId="8" borderId="9" applyNumberFormat="0" applyFont="0" applyAlignment="0" applyProtection="0"/>
    <xf numFmtId="0" fontId="11" fillId="58" borderId="21" applyNumberFormat="0" applyFont="0" applyAlignment="0" applyProtection="0"/>
    <xf numFmtId="0" fontId="100" fillId="45" borderId="0" applyNumberFormat="0" applyBorder="0" applyAlignment="0" applyProtection="0"/>
    <xf numFmtId="0" fontId="125" fillId="57" borderId="0" applyNumberFormat="0" applyBorder="0" applyAlignment="0" applyProtection="0"/>
    <xf numFmtId="0" fontId="123" fillId="0" borderId="20" applyNumberFormat="0" applyFill="0" applyAlignment="0" applyProtection="0"/>
    <xf numFmtId="0" fontId="11" fillId="0" borderId="0" applyNumberFormat="0" applyFont="0" applyFill="0" applyBorder="0" applyAlignment="0" applyProtection="0"/>
    <xf numFmtId="0" fontId="11" fillId="0" borderId="0"/>
    <xf numFmtId="0" fontId="23" fillId="0" borderId="7" applyNumberFormat="0" applyFill="0" applyAlignment="0" applyProtection="0"/>
    <xf numFmtId="0" fontId="11" fillId="0" borderId="0"/>
    <xf numFmtId="0" fontId="5" fillId="15" borderId="0" applyNumberFormat="0" applyBorder="0" applyAlignment="0" applyProtection="0"/>
    <xf numFmtId="0" fontId="27" fillId="28" borderId="0" applyNumberFormat="0" applyBorder="0" applyAlignment="0" applyProtection="0"/>
    <xf numFmtId="0" fontId="100" fillId="49" borderId="0" applyNumberFormat="0" applyBorder="0" applyAlignment="0" applyProtection="0"/>
    <xf numFmtId="0" fontId="101" fillId="49" borderId="0" applyNumberFormat="0" applyBorder="0" applyAlignment="0" applyProtection="0"/>
    <xf numFmtId="0" fontId="27" fillId="20" borderId="0" applyNumberFormat="0" applyBorder="0" applyAlignment="0" applyProtection="0"/>
    <xf numFmtId="0" fontId="100" fillId="45" borderId="0" applyNumberFormat="0" applyBorder="0" applyAlignment="0" applyProtection="0"/>
    <xf numFmtId="0" fontId="100" fillId="47" borderId="0" applyNumberFormat="0" applyBorder="0" applyAlignment="0" applyProtection="0"/>
    <xf numFmtId="0" fontId="101" fillId="45" borderId="0" applyNumberFormat="0" applyBorder="0" applyAlignment="0" applyProtection="0"/>
    <xf numFmtId="0" fontId="100" fillId="45" borderId="0" applyNumberFormat="0" applyBorder="0" applyAlignment="0" applyProtection="0"/>
    <xf numFmtId="0" fontId="100" fillId="49" borderId="0" applyNumberFormat="0" applyBorder="0" applyAlignment="0" applyProtection="0"/>
    <xf numFmtId="0" fontId="10" fillId="58" borderId="21" applyNumberFormat="0" applyFont="0" applyAlignment="0" applyProtection="0"/>
    <xf numFmtId="0" fontId="100" fillId="51" borderId="0" applyNumberFormat="0" applyBorder="0" applyAlignment="0" applyProtection="0"/>
    <xf numFmtId="0" fontId="99" fillId="58" borderId="21" applyNumberFormat="0" applyFont="0" applyAlignment="0" applyProtection="0"/>
    <xf numFmtId="0" fontId="11" fillId="58" borderId="21" applyNumberFormat="0" applyFont="0" applyAlignment="0" applyProtection="0"/>
    <xf numFmtId="0" fontId="99" fillId="58" borderId="21" applyNumberFormat="0" applyFont="0" applyAlignment="0" applyProtection="0"/>
    <xf numFmtId="0" fontId="97" fillId="0" borderId="0"/>
    <xf numFmtId="0" fontId="11" fillId="0" borderId="0"/>
    <xf numFmtId="0" fontId="27" fillId="29" borderId="0" applyNumberFormat="0" applyBorder="0" applyAlignment="0" applyProtection="0"/>
    <xf numFmtId="0" fontId="27" fillId="12" borderId="0" applyNumberFormat="0" applyBorder="0" applyAlignment="0" applyProtection="0"/>
    <xf numFmtId="0" fontId="101" fillId="47" borderId="0" applyNumberFormat="0" applyBorder="0" applyAlignment="0" applyProtection="0"/>
    <xf numFmtId="0" fontId="98" fillId="43" borderId="0" applyNumberFormat="0" applyBorder="0" applyAlignment="0" applyProtection="0"/>
    <xf numFmtId="0" fontId="100" fillId="47" borderId="0" applyNumberFormat="0" applyBorder="0" applyAlignment="0" applyProtection="0"/>
    <xf numFmtId="0" fontId="100" fillId="54" borderId="0" applyNumberFormat="0" applyBorder="0" applyAlignment="0" applyProtection="0"/>
    <xf numFmtId="0" fontId="101" fillId="54" borderId="0" applyNumberFormat="0" applyBorder="0" applyAlignment="0" applyProtection="0"/>
    <xf numFmtId="0" fontId="100" fillId="54" borderId="0" applyNumberFormat="0" applyBorder="0" applyAlignment="0" applyProtection="0"/>
    <xf numFmtId="0" fontId="123" fillId="0" borderId="20" applyNumberFormat="0" applyFill="0" applyAlignment="0" applyProtection="0"/>
    <xf numFmtId="0" fontId="99" fillId="58" borderId="21" applyNumberFormat="0" applyFont="0" applyAlignment="0" applyProtection="0"/>
    <xf numFmtId="0" fontId="11" fillId="58" borderId="21" applyNumberFormat="0" applyFont="0" applyAlignment="0" applyProtection="0"/>
    <xf numFmtId="0" fontId="99" fillId="58" borderId="21" applyNumberFormat="0" applyFont="0" applyAlignment="0" applyProtection="0"/>
    <xf numFmtId="0" fontId="11" fillId="0" borderId="0" applyNumberFormat="0" applyFont="0" applyFill="0" applyBorder="0" applyAlignment="0" applyProtection="0"/>
    <xf numFmtId="0" fontId="27" fillId="9" borderId="0" applyNumberFormat="0" applyBorder="0" applyAlignment="0" applyProtection="0"/>
    <xf numFmtId="0" fontId="100" fillId="51" borderId="0" applyNumberFormat="0" applyBorder="0" applyAlignment="0" applyProtection="0"/>
    <xf numFmtId="0" fontId="101" fillId="51" borderId="0" applyNumberFormat="0" applyBorder="0" applyAlignment="0" applyProtection="0"/>
    <xf numFmtId="0" fontId="100" fillId="51" borderId="0" applyNumberFormat="0" applyBorder="0" applyAlignment="0" applyProtection="0"/>
    <xf numFmtId="0" fontId="5" fillId="27" borderId="0" applyNumberFormat="0" applyBorder="0" applyAlignment="0" applyProtection="0"/>
    <xf numFmtId="0" fontId="99" fillId="43" borderId="0" applyNumberFormat="0" applyBorder="0" applyAlignment="0" applyProtection="0"/>
    <xf numFmtId="0" fontId="98" fillId="43" borderId="0" applyNumberFormat="0" applyBorder="0" applyAlignment="0" applyProtection="0"/>
    <xf numFmtId="0" fontId="11" fillId="0" borderId="0"/>
    <xf numFmtId="0" fontId="97" fillId="0" borderId="0"/>
    <xf numFmtId="0" fontId="11" fillId="0" borderId="0"/>
    <xf numFmtId="0" fontId="97" fillId="0" borderId="0"/>
    <xf numFmtId="0" fontId="11" fillId="0" borderId="0"/>
    <xf numFmtId="0" fontId="97" fillId="0" borderId="0"/>
    <xf numFmtId="0" fontId="102" fillId="38" borderId="0" applyNumberFormat="0" applyBorder="0" applyAlignment="0" applyProtection="0"/>
    <xf numFmtId="0" fontId="100" fillId="48" borderId="0" applyNumberFormat="0" applyBorder="0" applyAlignment="0" applyProtection="0"/>
    <xf numFmtId="0" fontId="11" fillId="0" borderId="0"/>
    <xf numFmtId="0" fontId="10" fillId="58" borderId="21" applyNumberFormat="0" applyFont="0" applyAlignment="0" applyProtection="0"/>
    <xf numFmtId="0" fontId="100" fillId="49" borderId="0" applyNumberFormat="0" applyBorder="0" applyAlignment="0" applyProtection="0"/>
    <xf numFmtId="0" fontId="100" fillId="48" borderId="0" applyNumberFormat="0" applyBorder="0" applyAlignment="0" applyProtection="0"/>
    <xf numFmtId="0" fontId="5" fillId="19" borderId="0" applyNumberFormat="0" applyBorder="0" applyAlignment="0" applyProtection="0"/>
    <xf numFmtId="0" fontId="18" fillId="3" borderId="0" applyNumberFormat="0" applyBorder="0" applyAlignment="0" applyProtection="0"/>
    <xf numFmtId="0" fontId="100" fillId="50" borderId="0" applyNumberFormat="0" applyBorder="0" applyAlignment="0" applyProtection="0"/>
    <xf numFmtId="0" fontId="10" fillId="58" borderId="21" applyNumberFormat="0" applyFont="0" applyAlignment="0" applyProtection="0"/>
    <xf numFmtId="0" fontId="102" fillId="38" borderId="0" applyNumberFormat="0" applyBorder="0" applyAlignment="0" applyProtection="0"/>
    <xf numFmtId="0" fontId="99" fillId="58" borderId="21" applyNumberFormat="0" applyFont="0" applyAlignment="0" applyProtection="0"/>
    <xf numFmtId="0" fontId="100" fillId="44" borderId="0" applyNumberFormat="0" applyBorder="0" applyAlignment="0" applyProtection="0"/>
    <xf numFmtId="0" fontId="100" fillId="53" borderId="0" applyNumberFormat="0" applyBorder="0" applyAlignment="0" applyProtection="0"/>
    <xf numFmtId="0" fontId="11" fillId="0" borderId="0" applyNumberFormat="0" applyFont="0" applyFill="0" applyBorder="0" applyAlignment="0" applyProtection="0"/>
    <xf numFmtId="0" fontId="27" fillId="21" borderId="0" applyNumberFormat="0" applyBorder="0" applyAlignment="0" applyProtection="0"/>
    <xf numFmtId="0" fontId="27" fillId="24" borderId="0" applyNumberFormat="0" applyBorder="0" applyAlignment="0" applyProtection="0"/>
    <xf numFmtId="0" fontId="100" fillId="48" borderId="0" applyNumberFormat="0" applyBorder="0" applyAlignment="0" applyProtection="0"/>
    <xf numFmtId="0" fontId="101" fillId="48" borderId="0" applyNumberFormat="0" applyBorder="0" applyAlignment="0" applyProtection="0"/>
    <xf numFmtId="0" fontId="100" fillId="48" borderId="0" applyNumberFormat="0" applyBorder="0" applyAlignment="0" applyProtection="0"/>
    <xf numFmtId="0" fontId="97" fillId="0" borderId="0"/>
    <xf numFmtId="0" fontId="11" fillId="0" borderId="0"/>
    <xf numFmtId="0" fontId="97" fillId="0" borderId="0"/>
    <xf numFmtId="0" fontId="11" fillId="0" borderId="0"/>
    <xf numFmtId="0" fontId="27" fillId="32" borderId="0" applyNumberFormat="0" applyBorder="0" applyAlignment="0" applyProtection="0"/>
    <xf numFmtId="0" fontId="27" fillId="16" borderId="0" applyNumberFormat="0" applyBorder="0" applyAlignment="0" applyProtection="0"/>
    <xf numFmtId="0" fontId="101" fillId="44" borderId="0" applyNumberFormat="0" applyBorder="0" applyAlignment="0" applyProtection="0"/>
    <xf numFmtId="0" fontId="98" fillId="46" borderId="0" applyNumberFormat="0" applyBorder="0" applyAlignment="0" applyProtection="0"/>
    <xf numFmtId="0" fontId="100" fillId="44" borderId="0" applyNumberFormat="0" applyBorder="0" applyAlignment="0" applyProtection="0"/>
    <xf numFmtId="0" fontId="100" fillId="50" borderId="0" applyNumberFormat="0" applyBorder="0" applyAlignment="0" applyProtection="0"/>
    <xf numFmtId="0" fontId="101" fillId="50" borderId="0" applyNumberFormat="0" applyBorder="0" applyAlignment="0" applyProtection="0"/>
    <xf numFmtId="0" fontId="100" fillId="50" borderId="0" applyNumberFormat="0" applyBorder="0" applyAlignment="0" applyProtection="0"/>
    <xf numFmtId="0" fontId="97" fillId="0" borderId="0"/>
    <xf numFmtId="0" fontId="11" fillId="0" borderId="0"/>
    <xf numFmtId="0" fontId="100" fillId="48" borderId="0" applyNumberFormat="0" applyBorder="0" applyAlignment="0" applyProtection="0"/>
    <xf numFmtId="0" fontId="101" fillId="48" borderId="0" applyNumberFormat="0" applyBorder="0" applyAlignment="0" applyProtection="0"/>
    <xf numFmtId="0" fontId="97" fillId="0" borderId="0"/>
    <xf numFmtId="0" fontId="11" fillId="0" borderId="0"/>
    <xf numFmtId="0" fontId="5" fillId="0" borderId="0"/>
    <xf numFmtId="0" fontId="27" fillId="17" borderId="0" applyNumberFormat="0" applyBorder="0" applyAlignment="0" applyProtection="0"/>
    <xf numFmtId="0" fontId="100" fillId="53" borderId="0" applyNumberFormat="0" applyBorder="0" applyAlignment="0" applyProtection="0"/>
    <xf numFmtId="0" fontId="101" fillId="53" borderId="0" applyNumberFormat="0" applyBorder="0" applyAlignment="0" applyProtection="0"/>
    <xf numFmtId="0" fontId="100" fillId="53" borderId="0" applyNumberFormat="0" applyBorder="0" applyAlignment="0" applyProtection="0"/>
    <xf numFmtId="0" fontId="100" fillId="48" borderId="0" applyNumberFormat="0" applyBorder="0" applyAlignment="0" applyProtection="0"/>
    <xf numFmtId="0" fontId="100" fillId="52" borderId="0" applyNumberFormat="0" applyBorder="0" applyAlignment="0" applyProtection="0"/>
    <xf numFmtId="0" fontId="125" fillId="57" borderId="0" applyNumberFormat="0" applyBorder="0" applyAlignment="0" applyProtection="0"/>
    <xf numFmtId="0" fontId="5" fillId="31" borderId="0" applyNumberFormat="0" applyBorder="0" applyAlignment="0" applyProtection="0"/>
    <xf numFmtId="0" fontId="99" fillId="46" borderId="0" applyNumberFormat="0" applyBorder="0" applyAlignment="0" applyProtection="0"/>
    <xf numFmtId="0" fontId="98" fillId="46" borderId="0" applyNumberFormat="0" applyBorder="0" applyAlignment="0" applyProtection="0"/>
    <xf numFmtId="0" fontId="126" fillId="57" borderId="0" applyNumberFormat="0" applyBorder="0" applyAlignment="0" applyProtection="0"/>
    <xf numFmtId="0" fontId="125" fillId="57" borderId="0" applyNumberFormat="0" applyBorder="0" applyAlignment="0" applyProtection="0"/>
    <xf numFmtId="0" fontId="11" fillId="0" borderId="0"/>
    <xf numFmtId="0" fontId="11" fillId="0" borderId="0" applyNumberFormat="0" applyFont="0" applyFill="0" applyBorder="0" applyAlignment="0" applyProtection="0"/>
    <xf numFmtId="0" fontId="10" fillId="58" borderId="21" applyNumberFormat="0" applyFont="0" applyAlignment="0" applyProtection="0"/>
    <xf numFmtId="0" fontId="19" fillId="4" borderId="0" applyNumberFormat="0" applyBorder="0" applyAlignment="0" applyProtection="0"/>
    <xf numFmtId="0" fontId="11" fillId="0" borderId="0"/>
    <xf numFmtId="0" fontId="100" fillId="54" borderId="0" applyNumberFormat="0" applyBorder="0" applyAlignment="0" applyProtection="0"/>
    <xf numFmtId="0" fontId="27" fillId="25" borderId="0" applyNumberFormat="0" applyBorder="0" applyAlignment="0" applyProtection="0"/>
    <xf numFmtId="0" fontId="100" fillId="49" borderId="0" applyNumberFormat="0" applyBorder="0" applyAlignment="0" applyProtection="0"/>
    <xf numFmtId="0" fontId="101" fillId="49" borderId="0" applyNumberFormat="0" applyBorder="0" applyAlignment="0" applyProtection="0"/>
    <xf numFmtId="0" fontId="100" fillId="49" borderId="0" applyNumberFormat="0" applyBorder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1" fillId="0" borderId="0" applyNumberFormat="0" applyFont="0" applyFill="0" applyBorder="0" applyAlignment="0" applyProtection="0"/>
    <xf numFmtId="0" fontId="129" fillId="0" borderId="6" applyNumberFormat="0" applyFill="0" applyAlignment="0" applyProtection="0"/>
    <xf numFmtId="0" fontId="10" fillId="58" borderId="21" applyNumberFormat="0" applyFont="0" applyAlignment="0" applyProtection="0"/>
    <xf numFmtId="0" fontId="11" fillId="0" borderId="0"/>
    <xf numFmtId="0" fontId="5" fillId="23" borderId="0" applyNumberFormat="0" applyBorder="0" applyAlignment="0" applyProtection="0"/>
    <xf numFmtId="0" fontId="11" fillId="0" borderId="0"/>
    <xf numFmtId="0" fontId="27" fillId="13" borderId="0" applyNumberFormat="0" applyBorder="0" applyAlignment="0" applyProtection="0"/>
    <xf numFmtId="0" fontId="100" fillId="52" borderId="0" applyNumberFormat="0" applyBorder="0" applyAlignment="0" applyProtection="0"/>
    <xf numFmtId="0" fontId="101" fillId="52" borderId="0" applyNumberFormat="0" applyBorder="0" applyAlignment="0" applyProtection="0"/>
    <xf numFmtId="0" fontId="100" fillId="52" borderId="0" applyNumberFormat="0" applyBorder="0" applyAlignment="0" applyProtection="0"/>
    <xf numFmtId="0" fontId="11" fillId="58" borderId="21" applyNumberFormat="0" applyFont="0" applyAlignment="0" applyProtection="0"/>
    <xf numFmtId="0" fontId="11" fillId="0" borderId="0"/>
    <xf numFmtId="0" fontId="99" fillId="8" borderId="9" applyNumberFormat="0" applyFont="0" applyAlignment="0" applyProtection="0"/>
    <xf numFmtId="0" fontId="11" fillId="58" borderId="21" applyNumberFormat="0" applyFont="0" applyAlignment="0" applyProtection="0"/>
    <xf numFmtId="0" fontId="123" fillId="0" borderId="20" applyNumberFormat="0" applyFill="0" applyAlignment="0" applyProtection="0"/>
    <xf numFmtId="0" fontId="100" fillId="49" borderId="0" applyNumberFormat="0" applyBorder="0" applyAlignment="0" applyProtection="0"/>
    <xf numFmtId="0" fontId="124" fillId="0" borderId="20" applyNumberFormat="0" applyFill="0" applyAlignment="0" applyProtection="0"/>
    <xf numFmtId="0" fontId="99" fillId="8" borderId="9" applyNumberFormat="0" applyFont="0" applyAlignment="0" applyProtection="0"/>
    <xf numFmtId="0" fontId="11" fillId="58" borderId="21" applyNumberFormat="0" applyFont="0" applyAlignment="0" applyProtection="0"/>
    <xf numFmtId="0" fontId="100" fillId="45" borderId="0" applyNumberFormat="0" applyBorder="0" applyAlignment="0" applyProtection="0"/>
    <xf numFmtId="0" fontId="125" fillId="57" borderId="0" applyNumberFormat="0" applyBorder="0" applyAlignment="0" applyProtection="0"/>
    <xf numFmtId="0" fontId="123" fillId="0" borderId="20" applyNumberFormat="0" applyFill="0" applyAlignment="0" applyProtection="0"/>
    <xf numFmtId="0" fontId="11" fillId="0" borderId="0" applyNumberFormat="0" applyFont="0" applyFill="0" applyBorder="0" applyAlignment="0" applyProtection="0"/>
    <xf numFmtId="0" fontId="11" fillId="0" borderId="0"/>
    <xf numFmtId="0" fontId="23" fillId="0" borderId="7" applyNumberFormat="0" applyFill="0" applyAlignment="0" applyProtection="0"/>
    <xf numFmtId="0" fontId="11" fillId="0" borderId="0"/>
    <xf numFmtId="0" fontId="27" fillId="28" borderId="0" applyNumberFormat="0" applyBorder="0" applyAlignment="0" applyProtection="0"/>
    <xf numFmtId="0" fontId="100" fillId="49" borderId="0" applyNumberFormat="0" applyBorder="0" applyAlignment="0" applyProtection="0"/>
    <xf numFmtId="0" fontId="101" fillId="49" borderId="0" applyNumberFormat="0" applyBorder="0" applyAlignment="0" applyProtection="0"/>
    <xf numFmtId="0" fontId="27" fillId="20" borderId="0" applyNumberFormat="0" applyBorder="0" applyAlignment="0" applyProtection="0"/>
    <xf numFmtId="0" fontId="100" fillId="47" borderId="0" applyNumberFormat="0" applyBorder="0" applyAlignment="0" applyProtection="0"/>
    <xf numFmtId="0" fontId="101" fillId="45" borderId="0" applyNumberFormat="0" applyBorder="0" applyAlignment="0" applyProtection="0"/>
    <xf numFmtId="0" fontId="100" fillId="45" borderId="0" applyNumberFormat="0" applyBorder="0" applyAlignment="0" applyProtection="0"/>
    <xf numFmtId="0" fontId="100" fillId="49" borderId="0" applyNumberFormat="0" applyBorder="0" applyAlignment="0" applyProtection="0"/>
    <xf numFmtId="0" fontId="10" fillId="58" borderId="21" applyNumberFormat="0" applyFont="0" applyAlignment="0" applyProtection="0"/>
    <xf numFmtId="0" fontId="100" fillId="51" borderId="0" applyNumberFormat="0" applyBorder="0" applyAlignment="0" applyProtection="0"/>
    <xf numFmtId="0" fontId="99" fillId="58" borderId="21" applyNumberFormat="0" applyFont="0" applyAlignment="0" applyProtection="0"/>
    <xf numFmtId="0" fontId="11" fillId="58" borderId="21" applyNumberFormat="0" applyFont="0" applyAlignment="0" applyProtection="0"/>
    <xf numFmtId="0" fontId="99" fillId="58" borderId="21" applyNumberFormat="0" applyFont="0" applyAlignment="0" applyProtection="0"/>
    <xf numFmtId="0" fontId="97" fillId="0" borderId="0"/>
    <xf numFmtId="0" fontId="27" fillId="29" borderId="0" applyNumberFormat="0" applyBorder="0" applyAlignment="0" applyProtection="0"/>
    <xf numFmtId="0" fontId="27" fillId="12" borderId="0" applyNumberFormat="0" applyBorder="0" applyAlignment="0" applyProtection="0"/>
    <xf numFmtId="0" fontId="101" fillId="47" borderId="0" applyNumberFormat="0" applyBorder="0" applyAlignment="0" applyProtection="0"/>
    <xf numFmtId="0" fontId="100" fillId="47" borderId="0" applyNumberFormat="0" applyBorder="0" applyAlignment="0" applyProtection="0"/>
    <xf numFmtId="0" fontId="100" fillId="54" borderId="0" applyNumberFormat="0" applyBorder="0" applyAlignment="0" applyProtection="0"/>
    <xf numFmtId="0" fontId="101" fillId="54" borderId="0" applyNumberFormat="0" applyBorder="0" applyAlignment="0" applyProtection="0"/>
    <xf numFmtId="0" fontId="100" fillId="54" borderId="0" applyNumberFormat="0" applyBorder="0" applyAlignment="0" applyProtection="0"/>
    <xf numFmtId="0" fontId="123" fillId="0" borderId="20" applyNumberFormat="0" applyFill="0" applyAlignment="0" applyProtection="0"/>
    <xf numFmtId="0" fontId="99" fillId="58" borderId="21" applyNumberFormat="0" applyFont="0" applyAlignment="0" applyProtection="0"/>
    <xf numFmtId="0" fontId="11" fillId="58" borderId="21" applyNumberFormat="0" applyFont="0" applyAlignment="0" applyProtection="0"/>
    <xf numFmtId="0" fontId="99" fillId="58" borderId="21" applyNumberFormat="0" applyFont="0" applyAlignment="0" applyProtection="0"/>
    <xf numFmtId="0" fontId="11" fillId="0" borderId="0" applyNumberFormat="0" applyFont="0" applyFill="0" applyBorder="0" applyAlignment="0" applyProtection="0"/>
    <xf numFmtId="0" fontId="27" fillId="9" borderId="0" applyNumberFormat="0" applyBorder="0" applyAlignment="0" applyProtection="0"/>
    <xf numFmtId="0" fontId="100" fillId="51" borderId="0" applyNumberFormat="0" applyBorder="0" applyAlignment="0" applyProtection="0"/>
    <xf numFmtId="0" fontId="101" fillId="51" borderId="0" applyNumberFormat="0" applyBorder="0" applyAlignment="0" applyProtection="0"/>
    <xf numFmtId="0" fontId="100" fillId="51" borderId="0" applyNumberFormat="0" applyBorder="0" applyAlignment="0" applyProtection="0"/>
    <xf numFmtId="0" fontId="5" fillId="27" borderId="0" applyNumberFormat="0" applyBorder="0" applyAlignment="0" applyProtection="0"/>
    <xf numFmtId="0" fontId="11" fillId="0" borderId="0"/>
    <xf numFmtId="0" fontId="97" fillId="0" borderId="0"/>
    <xf numFmtId="0" fontId="11" fillId="0" borderId="0"/>
    <xf numFmtId="0" fontId="97" fillId="0" borderId="0"/>
    <xf numFmtId="0" fontId="11" fillId="0" borderId="0"/>
    <xf numFmtId="0" fontId="97" fillId="0" borderId="0"/>
    <xf numFmtId="0" fontId="102" fillId="38" borderId="0" applyNumberFormat="0" applyBorder="0" applyAlignment="0" applyProtection="0"/>
    <xf numFmtId="0" fontId="100" fillId="48" borderId="0" applyNumberFormat="0" applyBorder="0" applyAlignment="0" applyProtection="0"/>
    <xf numFmtId="0" fontId="11" fillId="0" borderId="0"/>
    <xf numFmtId="0" fontId="10" fillId="58" borderId="21" applyNumberFormat="0" applyFont="0" applyAlignment="0" applyProtection="0"/>
    <xf numFmtId="0" fontId="100" fillId="49" borderId="0" applyNumberFormat="0" applyBorder="0" applyAlignment="0" applyProtection="0"/>
    <xf numFmtId="0" fontId="100" fillId="48" borderId="0" applyNumberFormat="0" applyBorder="0" applyAlignment="0" applyProtection="0"/>
    <xf numFmtId="0" fontId="18" fillId="3" borderId="0" applyNumberFormat="0" applyBorder="0" applyAlignment="0" applyProtection="0"/>
    <xf numFmtId="0" fontId="100" fillId="50" borderId="0" applyNumberFormat="0" applyBorder="0" applyAlignment="0" applyProtection="0"/>
    <xf numFmtId="0" fontId="10" fillId="58" borderId="21" applyNumberFormat="0" applyFont="0" applyAlignment="0" applyProtection="0"/>
    <xf numFmtId="0" fontId="102" fillId="38" borderId="0" applyNumberFormat="0" applyBorder="0" applyAlignment="0" applyProtection="0"/>
    <xf numFmtId="0" fontId="99" fillId="58" borderId="21" applyNumberFormat="0" applyFont="0" applyAlignment="0" applyProtection="0"/>
    <xf numFmtId="0" fontId="100" fillId="44" borderId="0" applyNumberFormat="0" applyBorder="0" applyAlignment="0" applyProtection="0"/>
    <xf numFmtId="0" fontId="100" fillId="53" borderId="0" applyNumberFormat="0" applyBorder="0" applyAlignment="0" applyProtection="0"/>
    <xf numFmtId="0" fontId="11" fillId="0" borderId="0" applyNumberFormat="0" applyFont="0" applyFill="0" applyBorder="0" applyAlignment="0" applyProtection="0"/>
    <xf numFmtId="0" fontId="27" fillId="21" borderId="0" applyNumberFormat="0" applyBorder="0" applyAlignment="0" applyProtection="0"/>
    <xf numFmtId="0" fontId="27" fillId="24" borderId="0" applyNumberFormat="0" applyBorder="0" applyAlignment="0" applyProtection="0"/>
    <xf numFmtId="0" fontId="101" fillId="48" borderId="0" applyNumberFormat="0" applyBorder="0" applyAlignment="0" applyProtection="0"/>
    <xf numFmtId="0" fontId="100" fillId="48" borderId="0" applyNumberFormat="0" applyBorder="0" applyAlignment="0" applyProtection="0"/>
    <xf numFmtId="0" fontId="97" fillId="0" borderId="0"/>
    <xf numFmtId="0" fontId="11" fillId="0" borderId="0"/>
    <xf numFmtId="0" fontId="97" fillId="0" borderId="0"/>
    <xf numFmtId="0" fontId="11" fillId="0" borderId="0"/>
    <xf numFmtId="0" fontId="27" fillId="32" borderId="0" applyNumberFormat="0" applyBorder="0" applyAlignment="0" applyProtection="0"/>
    <xf numFmtId="0" fontId="27" fillId="16" borderId="0" applyNumberFormat="0" applyBorder="0" applyAlignment="0" applyProtection="0"/>
    <xf numFmtId="0" fontId="101" fillId="44" borderId="0" applyNumberFormat="0" applyBorder="0" applyAlignment="0" applyProtection="0"/>
    <xf numFmtId="0" fontId="100" fillId="44" borderId="0" applyNumberFormat="0" applyBorder="0" applyAlignment="0" applyProtection="0"/>
    <xf numFmtId="0" fontId="100" fillId="50" borderId="0" applyNumberFormat="0" applyBorder="0" applyAlignment="0" applyProtection="0"/>
    <xf numFmtId="0" fontId="101" fillId="50" borderId="0" applyNumberFormat="0" applyBorder="0" applyAlignment="0" applyProtection="0"/>
    <xf numFmtId="0" fontId="100" fillId="50" borderId="0" applyNumberFormat="0" applyBorder="0" applyAlignment="0" applyProtection="0"/>
    <xf numFmtId="0" fontId="97" fillId="0" borderId="0"/>
    <xf numFmtId="0" fontId="11" fillId="0" borderId="0"/>
    <xf numFmtId="0" fontId="100" fillId="48" borderId="0" applyNumberFormat="0" applyBorder="0" applyAlignment="0" applyProtection="0"/>
    <xf numFmtId="0" fontId="101" fillId="48" borderId="0" applyNumberFormat="0" applyBorder="0" applyAlignment="0" applyProtection="0"/>
    <xf numFmtId="0" fontId="97" fillId="0" borderId="0"/>
    <xf numFmtId="0" fontId="11" fillId="0" borderId="0"/>
    <xf numFmtId="0" fontId="5" fillId="0" borderId="0"/>
    <xf numFmtId="0" fontId="27" fillId="17" borderId="0" applyNumberFormat="0" applyBorder="0" applyAlignment="0" applyProtection="0"/>
    <xf numFmtId="0" fontId="100" fillId="53" borderId="0" applyNumberFormat="0" applyBorder="0" applyAlignment="0" applyProtection="0"/>
    <xf numFmtId="0" fontId="101" fillId="53" borderId="0" applyNumberFormat="0" applyBorder="0" applyAlignment="0" applyProtection="0"/>
    <xf numFmtId="0" fontId="100" fillId="53" borderId="0" applyNumberFormat="0" applyBorder="0" applyAlignment="0" applyProtection="0"/>
    <xf numFmtId="0" fontId="100" fillId="48" borderId="0" applyNumberFormat="0" applyBorder="0" applyAlignment="0" applyProtection="0"/>
    <xf numFmtId="0" fontId="100" fillId="52" borderId="0" applyNumberFormat="0" applyBorder="0" applyAlignment="0" applyProtection="0"/>
    <xf numFmtId="0" fontId="125" fillId="57" borderId="0" applyNumberFormat="0" applyBorder="0" applyAlignment="0" applyProtection="0"/>
    <xf numFmtId="0" fontId="5" fillId="31" borderId="0" applyNumberFormat="0" applyBorder="0" applyAlignment="0" applyProtection="0"/>
    <xf numFmtId="0" fontId="126" fillId="57" borderId="0" applyNumberFormat="0" applyBorder="0" applyAlignment="0" applyProtection="0"/>
    <xf numFmtId="0" fontId="125" fillId="57" borderId="0" applyNumberFormat="0" applyBorder="0" applyAlignment="0" applyProtection="0"/>
    <xf numFmtId="0" fontId="11" fillId="0" borderId="0"/>
    <xf numFmtId="0" fontId="11" fillId="0" borderId="0" applyNumberFormat="0" applyFont="0" applyFill="0" applyBorder="0" applyAlignment="0" applyProtection="0"/>
    <xf numFmtId="0" fontId="10" fillId="58" borderId="21" applyNumberFormat="0" applyFont="0" applyAlignment="0" applyProtection="0"/>
    <xf numFmtId="0" fontId="19" fillId="4" borderId="0" applyNumberFormat="0" applyBorder="0" applyAlignment="0" applyProtection="0"/>
    <xf numFmtId="0" fontId="11" fillId="0" borderId="0"/>
    <xf numFmtId="0" fontId="100" fillId="54" borderId="0" applyNumberFormat="0" applyBorder="0" applyAlignment="0" applyProtection="0"/>
    <xf numFmtId="0" fontId="27" fillId="25" borderId="0" applyNumberFormat="0" applyBorder="0" applyAlignment="0" applyProtection="0"/>
    <xf numFmtId="0" fontId="100" fillId="49" borderId="0" applyNumberFormat="0" applyBorder="0" applyAlignment="0" applyProtection="0"/>
    <xf numFmtId="0" fontId="101" fillId="49" borderId="0" applyNumberFormat="0" applyBorder="0" applyAlignment="0" applyProtection="0"/>
    <xf numFmtId="0" fontId="100" fillId="49" borderId="0" applyNumberFormat="0" applyBorder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1" fillId="0" borderId="0"/>
    <xf numFmtId="0" fontId="11" fillId="0" borderId="0"/>
    <xf numFmtId="0" fontId="27" fillId="13" borderId="0" applyNumberFormat="0" applyBorder="0" applyAlignment="0" applyProtection="0"/>
    <xf numFmtId="0" fontId="100" fillId="52" borderId="0" applyNumberFormat="0" applyBorder="0" applyAlignment="0" applyProtection="0"/>
    <xf numFmtId="0" fontId="101" fillId="52" borderId="0" applyNumberFormat="0" applyBorder="0" applyAlignment="0" applyProtection="0"/>
    <xf numFmtId="0" fontId="100" fillId="52" borderId="0" applyNumberFormat="0" applyBorder="0" applyAlignment="0" applyProtection="0"/>
    <xf numFmtId="0" fontId="11" fillId="0" borderId="0"/>
    <xf numFmtId="0" fontId="99" fillId="8" borderId="9" applyNumberFormat="0" applyFont="0" applyAlignment="0" applyProtection="0"/>
    <xf numFmtId="0" fontId="123" fillId="0" borderId="20" applyNumberFormat="0" applyFill="0" applyAlignment="0" applyProtection="0"/>
    <xf numFmtId="0" fontId="100" fillId="49" borderId="0" applyNumberFormat="0" applyBorder="0" applyAlignment="0" applyProtection="0"/>
    <xf numFmtId="0" fontId="124" fillId="0" borderId="20" applyNumberFormat="0" applyFill="0" applyAlignment="0" applyProtection="0"/>
    <xf numFmtId="0" fontId="99" fillId="8" borderId="9" applyNumberFormat="0" applyFont="0" applyAlignment="0" applyProtection="0"/>
    <xf numFmtId="0" fontId="100" fillId="45" borderId="0" applyNumberFormat="0" applyBorder="0" applyAlignment="0" applyProtection="0"/>
    <xf numFmtId="0" fontId="125" fillId="57" borderId="0" applyNumberFormat="0" applyBorder="0" applyAlignment="0" applyProtection="0"/>
    <xf numFmtId="0" fontId="123" fillId="0" borderId="20" applyNumberFormat="0" applyFill="0" applyAlignment="0" applyProtection="0"/>
    <xf numFmtId="0" fontId="11" fillId="0" borderId="0" applyNumberFormat="0" applyFont="0" applyFill="0" applyBorder="0" applyAlignment="0" applyProtection="0"/>
    <xf numFmtId="0" fontId="11" fillId="0" borderId="0"/>
    <xf numFmtId="0" fontId="23" fillId="0" borderId="7" applyNumberFormat="0" applyFill="0" applyAlignment="0" applyProtection="0"/>
    <xf numFmtId="0" fontId="11" fillId="0" borderId="0"/>
    <xf numFmtId="0" fontId="27" fillId="28" borderId="0" applyNumberFormat="0" applyBorder="0" applyAlignment="0" applyProtection="0"/>
    <xf numFmtId="0" fontId="101" fillId="49" borderId="0" applyNumberFormat="0" applyBorder="0" applyAlignment="0" applyProtection="0"/>
    <xf numFmtId="0" fontId="27" fillId="20" borderId="0" applyNumberFormat="0" applyBorder="0" applyAlignment="0" applyProtection="0"/>
    <xf numFmtId="0" fontId="101" fillId="45" borderId="0" applyNumberFormat="0" applyBorder="0" applyAlignment="0" applyProtection="0"/>
    <xf numFmtId="0" fontId="100" fillId="45" borderId="0" applyNumberFormat="0" applyBorder="0" applyAlignment="0" applyProtection="0"/>
    <xf numFmtId="0" fontId="100" fillId="49" borderId="0" applyNumberFormat="0" applyBorder="0" applyAlignment="0" applyProtection="0"/>
    <xf numFmtId="0" fontId="10" fillId="58" borderId="21" applyNumberFormat="0" applyFont="0" applyAlignment="0" applyProtection="0"/>
    <xf numFmtId="0" fontId="100" fillId="51" borderId="0" applyNumberFormat="0" applyBorder="0" applyAlignment="0" applyProtection="0"/>
    <xf numFmtId="0" fontId="99" fillId="58" borderId="21" applyNumberFormat="0" applyFont="0" applyAlignment="0" applyProtection="0"/>
    <xf numFmtId="0" fontId="11" fillId="58" borderId="21" applyNumberFormat="0" applyFont="0" applyAlignment="0" applyProtection="0"/>
    <xf numFmtId="0" fontId="99" fillId="58" borderId="21" applyNumberFormat="0" applyFont="0" applyAlignment="0" applyProtection="0"/>
    <xf numFmtId="0" fontId="97" fillId="0" borderId="0"/>
    <xf numFmtId="0" fontId="27" fillId="29" borderId="0" applyNumberFormat="0" applyBorder="0" applyAlignment="0" applyProtection="0"/>
    <xf numFmtId="0" fontId="100" fillId="54" borderId="0" applyNumberFormat="0" applyBorder="0" applyAlignment="0" applyProtection="0"/>
    <xf numFmtId="0" fontId="101" fillId="54" borderId="0" applyNumberFormat="0" applyBorder="0" applyAlignment="0" applyProtection="0"/>
    <xf numFmtId="0" fontId="100" fillId="54" borderId="0" applyNumberFormat="0" applyBorder="0" applyAlignment="0" applyProtection="0"/>
    <xf numFmtId="0" fontId="104" fillId="55" borderId="15" applyNumberFormat="0" applyAlignment="0" applyProtection="0"/>
    <xf numFmtId="0" fontId="123" fillId="0" borderId="20" applyNumberFormat="0" applyFill="0" applyAlignment="0" applyProtection="0"/>
    <xf numFmtId="0" fontId="99" fillId="58" borderId="21" applyNumberFormat="0" applyFont="0" applyAlignment="0" applyProtection="0"/>
    <xf numFmtId="0" fontId="11" fillId="58" borderId="21" applyNumberFormat="0" applyFont="0" applyAlignment="0" applyProtection="0"/>
    <xf numFmtId="0" fontId="99" fillId="58" borderId="21" applyNumberFormat="0" applyFont="0" applyAlignment="0" applyProtection="0"/>
    <xf numFmtId="0" fontId="11" fillId="0" borderId="0" applyNumberFormat="0" applyFont="0" applyFill="0" applyBorder="0" applyAlignment="0" applyProtection="0"/>
    <xf numFmtId="0" fontId="27" fillId="9" borderId="0" applyNumberFormat="0" applyBorder="0" applyAlignment="0" applyProtection="0"/>
    <xf numFmtId="0" fontId="100" fillId="51" borderId="0" applyNumberFormat="0" applyBorder="0" applyAlignment="0" applyProtection="0"/>
    <xf numFmtId="0" fontId="101" fillId="51" borderId="0" applyNumberFormat="0" applyBorder="0" applyAlignment="0" applyProtection="0"/>
    <xf numFmtId="0" fontId="100" fillId="51" borderId="0" applyNumberFormat="0" applyBorder="0" applyAlignment="0" applyProtection="0"/>
    <xf numFmtId="0" fontId="11" fillId="0" borderId="0"/>
    <xf numFmtId="0" fontId="97" fillId="0" borderId="0"/>
    <xf numFmtId="0" fontId="11" fillId="0" borderId="0"/>
    <xf numFmtId="0" fontId="97" fillId="0" borderId="0"/>
    <xf numFmtId="0" fontId="11" fillId="0" borderId="0"/>
    <xf numFmtId="0" fontId="97" fillId="0" borderId="0"/>
    <xf numFmtId="0" fontId="102" fillId="38" borderId="0" applyNumberFormat="0" applyBorder="0" applyAlignment="0" applyProtection="0"/>
    <xf numFmtId="0" fontId="100" fillId="48" borderId="0" applyNumberFormat="0" applyBorder="0" applyAlignment="0" applyProtection="0"/>
    <xf numFmtId="0" fontId="11" fillId="0" borderId="0"/>
    <xf numFmtId="0" fontId="10" fillId="58" borderId="21" applyNumberFormat="0" applyFont="0" applyAlignment="0" applyProtection="0"/>
    <xf numFmtId="0" fontId="100" fillId="49" borderId="0" applyNumberFormat="0" applyBorder="0" applyAlignment="0" applyProtection="0"/>
    <xf numFmtId="0" fontId="100" fillId="48" borderId="0" applyNumberFormat="0" applyBorder="0" applyAlignment="0" applyProtection="0"/>
    <xf numFmtId="0" fontId="18" fillId="3" borderId="0" applyNumberFormat="0" applyBorder="0" applyAlignment="0" applyProtection="0"/>
    <xf numFmtId="0" fontId="100" fillId="50" borderId="0" applyNumberFormat="0" applyBorder="0" applyAlignment="0" applyProtection="0"/>
    <xf numFmtId="0" fontId="10" fillId="58" borderId="21" applyNumberFormat="0" applyFont="0" applyAlignment="0" applyProtection="0"/>
    <xf numFmtId="0" fontId="102" fillId="38" borderId="0" applyNumberFormat="0" applyBorder="0" applyAlignment="0" applyProtection="0"/>
    <xf numFmtId="0" fontId="99" fillId="58" borderId="21" applyNumberFormat="0" applyFont="0" applyAlignment="0" applyProtection="0"/>
    <xf numFmtId="0" fontId="100" fillId="53" borderId="0" applyNumberFormat="0" applyBorder="0" applyAlignment="0" applyProtection="0"/>
    <xf numFmtId="0" fontId="27" fillId="21" borderId="0" applyNumberFormat="0" applyBorder="0" applyAlignment="0" applyProtection="0"/>
    <xf numFmtId="0" fontId="27" fillId="24" borderId="0" applyNumberFormat="0" applyBorder="0" applyAlignment="0" applyProtection="0"/>
    <xf numFmtId="0" fontId="101" fillId="48" borderId="0" applyNumberFormat="0" applyBorder="0" applyAlignment="0" applyProtection="0"/>
    <xf numFmtId="0" fontId="100" fillId="48" borderId="0" applyNumberFormat="0" applyBorder="0" applyAlignment="0" applyProtection="0"/>
    <xf numFmtId="0" fontId="97" fillId="0" borderId="0"/>
    <xf numFmtId="0" fontId="11" fillId="0" borderId="0"/>
    <xf numFmtId="0" fontId="97" fillId="0" borderId="0"/>
    <xf numFmtId="0" fontId="11" fillId="0" borderId="0"/>
    <xf numFmtId="0" fontId="27" fillId="32" borderId="0" applyNumberFormat="0" applyBorder="0" applyAlignment="0" applyProtection="0"/>
    <xf numFmtId="0" fontId="101" fillId="50" borderId="0" applyNumberFormat="0" applyBorder="0" applyAlignment="0" applyProtection="0"/>
    <xf numFmtId="0" fontId="100" fillId="50" borderId="0" applyNumberFormat="0" applyBorder="0" applyAlignment="0" applyProtection="0"/>
    <xf numFmtId="0" fontId="97" fillId="0" borderId="0"/>
    <xf numFmtId="0" fontId="11" fillId="0" borderId="0"/>
    <xf numFmtId="0" fontId="100" fillId="48" borderId="0" applyNumberFormat="0" applyBorder="0" applyAlignment="0" applyProtection="0"/>
    <xf numFmtId="0" fontId="101" fillId="48" borderId="0" applyNumberFormat="0" applyBorder="0" applyAlignment="0" applyProtection="0"/>
    <xf numFmtId="0" fontId="97" fillId="0" borderId="0"/>
    <xf numFmtId="0" fontId="11" fillId="0" borderId="0"/>
    <xf numFmtId="0" fontId="5" fillId="0" borderId="0"/>
    <xf numFmtId="0" fontId="27" fillId="17" borderId="0" applyNumberFormat="0" applyBorder="0" applyAlignment="0" applyProtection="0"/>
    <xf numFmtId="0" fontId="100" fillId="53" borderId="0" applyNumberFormat="0" applyBorder="0" applyAlignment="0" applyProtection="0"/>
    <xf numFmtId="0" fontId="101" fillId="53" borderId="0" applyNumberFormat="0" applyBorder="0" applyAlignment="0" applyProtection="0"/>
    <xf numFmtId="0" fontId="100" fillId="53" borderId="0" applyNumberFormat="0" applyBorder="0" applyAlignment="0" applyProtection="0"/>
    <xf numFmtId="0" fontId="100" fillId="48" borderId="0" applyNumberFormat="0" applyBorder="0" applyAlignment="0" applyProtection="0"/>
    <xf numFmtId="0" fontId="100" fillId="52" borderId="0" applyNumberFormat="0" applyBorder="0" applyAlignment="0" applyProtection="0"/>
    <xf numFmtId="0" fontId="125" fillId="57" borderId="0" applyNumberFormat="0" applyBorder="0" applyAlignment="0" applyProtection="0"/>
    <xf numFmtId="0" fontId="126" fillId="57" borderId="0" applyNumberFormat="0" applyBorder="0" applyAlignment="0" applyProtection="0"/>
    <xf numFmtId="0" fontId="125" fillId="57" borderId="0" applyNumberFormat="0" applyBorder="0" applyAlignment="0" applyProtection="0"/>
    <xf numFmtId="0" fontId="10" fillId="58" borderId="21" applyNumberFormat="0" applyFont="0" applyAlignment="0" applyProtection="0"/>
    <xf numFmtId="0" fontId="19" fillId="4" borderId="0" applyNumberFormat="0" applyBorder="0" applyAlignment="0" applyProtection="0"/>
    <xf numFmtId="0" fontId="11" fillId="0" borderId="0"/>
    <xf numFmtId="0" fontId="100" fillId="54" borderId="0" applyNumberFormat="0" applyBorder="0" applyAlignment="0" applyProtection="0"/>
    <xf numFmtId="0" fontId="27" fillId="25" borderId="0" applyNumberFormat="0" applyBorder="0" applyAlignment="0" applyProtection="0"/>
    <xf numFmtId="0" fontId="100" fillId="49" borderId="0" applyNumberFormat="0" applyBorder="0" applyAlignment="0" applyProtection="0"/>
    <xf numFmtId="0" fontId="101" fillId="49" borderId="0" applyNumberFormat="0" applyBorder="0" applyAlignment="0" applyProtection="0"/>
    <xf numFmtId="0" fontId="100" fillId="49" borderId="0" applyNumberFormat="0" applyBorder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1" fillId="0" borderId="0"/>
    <xf numFmtId="0" fontId="27" fillId="13" borderId="0" applyNumberFormat="0" applyBorder="0" applyAlignment="0" applyProtection="0"/>
    <xf numFmtId="0" fontId="100" fillId="52" borderId="0" applyNumberFormat="0" applyBorder="0" applyAlignment="0" applyProtection="0"/>
    <xf numFmtId="0" fontId="101" fillId="52" borderId="0" applyNumberFormat="0" applyBorder="0" applyAlignment="0" applyProtection="0"/>
    <xf numFmtId="0" fontId="100" fillId="52" borderId="0" applyNumberFormat="0" applyBorder="0" applyAlignment="0" applyProtection="0"/>
    <xf numFmtId="0" fontId="99" fillId="8" borderId="9" applyNumberFormat="0" applyFont="0" applyAlignment="0" applyProtection="0"/>
    <xf numFmtId="0" fontId="123" fillId="0" borderId="20" applyNumberFormat="0" applyFill="0" applyAlignment="0" applyProtection="0"/>
    <xf numFmtId="0" fontId="100" fillId="49" borderId="0" applyNumberFormat="0" applyBorder="0" applyAlignment="0" applyProtection="0"/>
    <xf numFmtId="0" fontId="124" fillId="0" borderId="20" applyNumberFormat="0" applyFill="0" applyAlignment="0" applyProtection="0"/>
    <xf numFmtId="0" fontId="99" fillId="8" borderId="9" applyNumberFormat="0" applyFont="0" applyAlignment="0" applyProtection="0"/>
    <xf numFmtId="0" fontId="125" fillId="57" borderId="0" applyNumberFormat="0" applyBorder="0" applyAlignment="0" applyProtection="0"/>
    <xf numFmtId="0" fontId="123" fillId="0" borderId="20" applyNumberFormat="0" applyFill="0" applyAlignment="0" applyProtection="0"/>
    <xf numFmtId="0" fontId="23" fillId="0" borderId="7" applyNumberFormat="0" applyFill="0" applyAlignment="0" applyProtection="0"/>
    <xf numFmtId="0" fontId="11" fillId="0" borderId="0"/>
    <xf numFmtId="0" fontId="27" fillId="28" borderId="0" applyNumberFormat="0" applyBorder="0" applyAlignment="0" applyProtection="0"/>
    <xf numFmtId="0" fontId="101" fillId="49" borderId="0" applyNumberFormat="0" applyBorder="0" applyAlignment="0" applyProtection="0"/>
    <xf numFmtId="0" fontId="100" fillId="49" borderId="0" applyNumberFormat="0" applyBorder="0" applyAlignment="0" applyProtection="0"/>
    <xf numFmtId="0" fontId="10" fillId="58" borderId="21" applyNumberFormat="0" applyFont="0" applyAlignment="0" applyProtection="0"/>
    <xf numFmtId="0" fontId="100" fillId="51" borderId="0" applyNumberFormat="0" applyBorder="0" applyAlignment="0" applyProtection="0"/>
    <xf numFmtId="0" fontId="99" fillId="58" borderId="21" applyNumberFormat="0" applyFont="0" applyAlignment="0" applyProtection="0"/>
    <xf numFmtId="0" fontId="11" fillId="58" borderId="21" applyNumberFormat="0" applyFont="0" applyAlignment="0" applyProtection="0"/>
    <xf numFmtId="0" fontId="97" fillId="0" borderId="0"/>
    <xf numFmtId="0" fontId="27" fillId="29" borderId="0" applyNumberFormat="0" applyBorder="0" applyAlignment="0" applyProtection="0"/>
    <xf numFmtId="0" fontId="100" fillId="54" borderId="0" applyNumberFormat="0" applyBorder="0" applyAlignment="0" applyProtection="0"/>
    <xf numFmtId="0" fontId="101" fillId="54" borderId="0" applyNumberFormat="0" applyBorder="0" applyAlignment="0" applyProtection="0"/>
    <xf numFmtId="0" fontId="100" fillId="54" borderId="0" applyNumberFormat="0" applyBorder="0" applyAlignment="0" applyProtection="0"/>
    <xf numFmtId="0" fontId="104" fillId="55" borderId="15" applyNumberFormat="0" applyAlignment="0" applyProtection="0"/>
    <xf numFmtId="0" fontId="123" fillId="0" borderId="20" applyNumberFormat="0" applyFill="0" applyAlignment="0" applyProtection="0"/>
    <xf numFmtId="0" fontId="99" fillId="58" borderId="21" applyNumberFormat="0" applyFont="0" applyAlignment="0" applyProtection="0"/>
    <xf numFmtId="0" fontId="11" fillId="58" borderId="21" applyNumberFormat="0" applyFont="0" applyAlignment="0" applyProtection="0"/>
    <xf numFmtId="0" fontId="27" fillId="9" borderId="0" applyNumberFormat="0" applyBorder="0" applyAlignment="0" applyProtection="0"/>
    <xf numFmtId="0" fontId="101" fillId="51" borderId="0" applyNumberFormat="0" applyBorder="0" applyAlignment="0" applyProtection="0"/>
    <xf numFmtId="0" fontId="100" fillId="51" borderId="0" applyNumberFormat="0" applyBorder="0" applyAlignment="0" applyProtection="0"/>
    <xf numFmtId="0" fontId="11" fillId="0" borderId="0"/>
    <xf numFmtId="0" fontId="97" fillId="0" borderId="0"/>
    <xf numFmtId="0" fontId="97" fillId="0" borderId="0"/>
    <xf numFmtId="0" fontId="102" fillId="38" borderId="0" applyNumberFormat="0" applyBorder="0" applyAlignment="0" applyProtection="0"/>
    <xf numFmtId="0" fontId="100" fillId="48" borderId="0" applyNumberFormat="0" applyBorder="0" applyAlignment="0" applyProtection="0"/>
    <xf numFmtId="0" fontId="11" fillId="0" borderId="0"/>
    <xf numFmtId="0" fontId="10" fillId="58" borderId="21" applyNumberFormat="0" applyFont="0" applyAlignment="0" applyProtection="0"/>
    <xf numFmtId="0" fontId="100" fillId="49" borderId="0" applyNumberFormat="0" applyBorder="0" applyAlignment="0" applyProtection="0"/>
    <xf numFmtId="0" fontId="18" fillId="3" borderId="0" applyNumberFormat="0" applyBorder="0" applyAlignment="0" applyProtection="0"/>
    <xf numFmtId="0" fontId="100" fillId="50" borderId="0" applyNumberFormat="0" applyBorder="0" applyAlignment="0" applyProtection="0"/>
    <xf numFmtId="0" fontId="102" fillId="38" borderId="0" applyNumberFormat="0" applyBorder="0" applyAlignment="0" applyProtection="0"/>
    <xf numFmtId="0" fontId="99" fillId="58" borderId="21" applyNumberFormat="0" applyFont="0" applyAlignment="0" applyProtection="0"/>
    <xf numFmtId="0" fontId="100" fillId="53" borderId="0" applyNumberFormat="0" applyBorder="0" applyAlignment="0" applyProtection="0"/>
    <xf numFmtId="0" fontId="27" fillId="21" borderId="0" applyNumberFormat="0" applyBorder="0" applyAlignment="0" applyProtection="0"/>
    <xf numFmtId="0" fontId="97" fillId="0" borderId="0"/>
    <xf numFmtId="0" fontId="11" fillId="0" borderId="0"/>
    <xf numFmtId="0" fontId="97" fillId="0" borderId="0"/>
    <xf numFmtId="0" fontId="11" fillId="0" borderId="0"/>
    <xf numFmtId="0" fontId="27" fillId="32" borderId="0" applyNumberFormat="0" applyBorder="0" applyAlignment="0" applyProtection="0"/>
    <xf numFmtId="0" fontId="101" fillId="50" borderId="0" applyNumberFormat="0" applyBorder="0" applyAlignment="0" applyProtection="0"/>
    <xf numFmtId="0" fontId="100" fillId="50" borderId="0" applyNumberFormat="0" applyBorder="0" applyAlignment="0" applyProtection="0"/>
    <xf numFmtId="0" fontId="97" fillId="0" borderId="0"/>
    <xf numFmtId="0" fontId="11" fillId="0" borderId="0"/>
    <xf numFmtId="0" fontId="100" fillId="48" borderId="0" applyNumberFormat="0" applyBorder="0" applyAlignment="0" applyProtection="0"/>
    <xf numFmtId="0" fontId="101" fillId="48" borderId="0" applyNumberFormat="0" applyBorder="0" applyAlignment="0" applyProtection="0"/>
    <xf numFmtId="0" fontId="97" fillId="0" borderId="0"/>
    <xf numFmtId="0" fontId="11" fillId="0" borderId="0"/>
    <xf numFmtId="0" fontId="5" fillId="0" borderId="0"/>
    <xf numFmtId="0" fontId="27" fillId="17" borderId="0" applyNumberFormat="0" applyBorder="0" applyAlignment="0" applyProtection="0"/>
    <xf numFmtId="0" fontId="100" fillId="53" borderId="0" applyNumberFormat="0" applyBorder="0" applyAlignment="0" applyProtection="0"/>
    <xf numFmtId="0" fontId="101" fillId="53" borderId="0" applyNumberFormat="0" applyBorder="0" applyAlignment="0" applyProtection="0"/>
    <xf numFmtId="0" fontId="100" fillId="53" borderId="0" applyNumberFormat="0" applyBorder="0" applyAlignment="0" applyProtection="0"/>
    <xf numFmtId="0" fontId="100" fillId="48" borderId="0" applyNumberFormat="0" applyBorder="0" applyAlignment="0" applyProtection="0"/>
    <xf numFmtId="0" fontId="100" fillId="52" borderId="0" applyNumberFormat="0" applyBorder="0" applyAlignment="0" applyProtection="0"/>
    <xf numFmtId="0" fontId="125" fillId="57" borderId="0" applyNumberFormat="0" applyBorder="0" applyAlignment="0" applyProtection="0"/>
    <xf numFmtId="0" fontId="126" fillId="57" borderId="0" applyNumberFormat="0" applyBorder="0" applyAlignment="0" applyProtection="0"/>
    <xf numFmtId="0" fontId="125" fillId="57" borderId="0" applyNumberFormat="0" applyBorder="0" applyAlignment="0" applyProtection="0"/>
    <xf numFmtId="0" fontId="11" fillId="0" borderId="0"/>
    <xf numFmtId="0" fontId="19" fillId="4" borderId="0" applyNumberFormat="0" applyBorder="0" applyAlignment="0" applyProtection="0"/>
    <xf numFmtId="0" fontId="11" fillId="0" borderId="0"/>
    <xf numFmtId="0" fontId="100" fillId="54" borderId="0" applyNumberFormat="0" applyBorder="0" applyAlignment="0" applyProtection="0"/>
    <xf numFmtId="0" fontId="27" fillId="25" borderId="0" applyNumberFormat="0" applyBorder="0" applyAlignment="0" applyProtection="0"/>
    <xf numFmtId="0" fontId="100" fillId="49" borderId="0" applyNumberFormat="0" applyBorder="0" applyAlignment="0" applyProtection="0"/>
    <xf numFmtId="0" fontId="101" fillId="49" borderId="0" applyNumberFormat="0" applyBorder="0" applyAlignment="0" applyProtection="0"/>
    <xf numFmtId="0" fontId="100" fillId="49" borderId="0" applyNumberFormat="0" applyBorder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1" fillId="0" borderId="0"/>
    <xf numFmtId="0" fontId="11" fillId="0" borderId="0"/>
    <xf numFmtId="0" fontId="27" fillId="13" borderId="0" applyNumberFormat="0" applyBorder="0" applyAlignment="0" applyProtection="0"/>
    <xf numFmtId="0" fontId="101" fillId="52" borderId="0" applyNumberFormat="0" applyBorder="0" applyAlignment="0" applyProtection="0"/>
    <xf numFmtId="0" fontId="100" fillId="52" borderId="0" applyNumberFormat="0" applyBorder="0" applyAlignment="0" applyProtection="0"/>
    <xf numFmtId="0" fontId="11" fillId="58" borderId="21" applyNumberFormat="0" applyFont="0" applyAlignment="0" applyProtection="0"/>
    <xf numFmtId="0" fontId="99" fillId="8" borderId="9" applyNumberFormat="0" applyFont="0" applyAlignment="0" applyProtection="0"/>
    <xf numFmtId="0" fontId="11" fillId="58" borderId="21" applyNumberFormat="0" applyFont="0" applyAlignment="0" applyProtection="0"/>
    <xf numFmtId="0" fontId="123" fillId="0" borderId="20" applyNumberFormat="0" applyFill="0" applyAlignment="0" applyProtection="0"/>
    <xf numFmtId="0" fontId="124" fillId="0" borderId="20" applyNumberFormat="0" applyFill="0" applyAlignment="0" applyProtection="0"/>
    <xf numFmtId="0" fontId="99" fillId="8" borderId="9" applyNumberFormat="0" applyFont="0" applyAlignment="0" applyProtection="0"/>
    <xf numFmtId="0" fontId="11" fillId="58" borderId="21" applyNumberFormat="0" applyFont="0" applyAlignment="0" applyProtection="0"/>
    <xf numFmtId="0" fontId="125" fillId="57" borderId="0" applyNumberFormat="0" applyBorder="0" applyAlignment="0" applyProtection="0"/>
    <xf numFmtId="0" fontId="123" fillId="0" borderId="20" applyNumberFormat="0" applyFill="0" applyAlignment="0" applyProtection="0"/>
    <xf numFmtId="0" fontId="11" fillId="0" borderId="0"/>
    <xf numFmtId="0" fontId="23" fillId="0" borderId="7" applyNumberFormat="0" applyFill="0" applyAlignment="0" applyProtection="0"/>
    <xf numFmtId="0" fontId="100" fillId="51" borderId="0" applyNumberFormat="0" applyBorder="0" applyAlignment="0" applyProtection="0"/>
    <xf numFmtId="0" fontId="11" fillId="58" borderId="21" applyNumberFormat="0" applyFont="0" applyAlignment="0" applyProtection="0"/>
    <xf numFmtId="0" fontId="99" fillId="58" borderId="21" applyNumberFormat="0" applyFont="0" applyAlignment="0" applyProtection="0"/>
    <xf numFmtId="0" fontId="97" fillId="0" borderId="0"/>
    <xf numFmtId="0" fontId="27" fillId="29" borderId="0" applyNumberFormat="0" applyBorder="0" applyAlignment="0" applyProtection="0"/>
    <xf numFmtId="0" fontId="100" fillId="54" borderId="0" applyNumberFormat="0" applyBorder="0" applyAlignment="0" applyProtection="0"/>
    <xf numFmtId="0" fontId="101" fillId="54" borderId="0" applyNumberFormat="0" applyBorder="0" applyAlignment="0" applyProtection="0"/>
    <xf numFmtId="0" fontId="100" fillId="54" borderId="0" applyNumberFormat="0" applyBorder="0" applyAlignment="0" applyProtection="0"/>
    <xf numFmtId="0" fontId="104" fillId="55" borderId="15" applyNumberFormat="0" applyAlignment="0" applyProtection="0"/>
    <xf numFmtId="0" fontId="123" fillId="0" borderId="20" applyNumberFormat="0" applyFill="0" applyAlignment="0" applyProtection="0"/>
    <xf numFmtId="0" fontId="11" fillId="58" borderId="21" applyNumberFormat="0" applyFont="0" applyAlignment="0" applyProtection="0"/>
    <xf numFmtId="0" fontId="99" fillId="58" borderId="21" applyNumberFormat="0" applyFont="0" applyAlignment="0" applyProtection="0"/>
    <xf numFmtId="0" fontId="27" fillId="9" borderId="0" applyNumberFormat="0" applyBorder="0" applyAlignment="0" applyProtection="0"/>
    <xf numFmtId="0" fontId="101" fillId="51" borderId="0" applyNumberFormat="0" applyBorder="0" applyAlignment="0" applyProtection="0"/>
    <xf numFmtId="0" fontId="100" fillId="51" borderId="0" applyNumberFormat="0" applyBorder="0" applyAlignment="0" applyProtection="0"/>
    <xf numFmtId="0" fontId="11" fillId="0" borderId="0"/>
    <xf numFmtId="0" fontId="97" fillId="0" borderId="0"/>
    <xf numFmtId="0" fontId="97" fillId="0" borderId="0"/>
    <xf numFmtId="0" fontId="102" fillId="38" borderId="0" applyNumberFormat="0" applyBorder="0" applyAlignment="0" applyProtection="0"/>
    <xf numFmtId="0" fontId="100" fillId="48" borderId="0" applyNumberFormat="0" applyBorder="0" applyAlignment="0" applyProtection="0"/>
    <xf numFmtId="0" fontId="11" fillId="0" borderId="0"/>
    <xf numFmtId="0" fontId="100" fillId="49" borderId="0" applyNumberFormat="0" applyBorder="0" applyAlignment="0" applyProtection="0"/>
    <xf numFmtId="0" fontId="18" fillId="3" borderId="0" applyNumberFormat="0" applyBorder="0" applyAlignment="0" applyProtection="0"/>
    <xf numFmtId="0" fontId="102" fillId="38" borderId="0" applyNumberFormat="0" applyBorder="0" applyAlignment="0" applyProtection="0"/>
    <xf numFmtId="0" fontId="99" fillId="58" borderId="21" applyNumberFormat="0" applyFont="0" applyAlignment="0" applyProtection="0"/>
    <xf numFmtId="0" fontId="100" fillId="53" borderId="0" applyNumberFormat="0" applyBorder="0" applyAlignment="0" applyProtection="0"/>
    <xf numFmtId="0" fontId="27" fillId="21" borderId="0" applyNumberFormat="0" applyBorder="0" applyAlignment="0" applyProtection="0"/>
    <xf numFmtId="0" fontId="97" fillId="0" borderId="0"/>
    <xf numFmtId="0" fontId="11" fillId="0" borderId="0"/>
    <xf numFmtId="0" fontId="97" fillId="0" borderId="0"/>
    <xf numFmtId="0" fontId="11" fillId="0" borderId="0"/>
    <xf numFmtId="0" fontId="97" fillId="0" borderId="0"/>
    <xf numFmtId="0" fontId="11" fillId="0" borderId="0"/>
    <xf numFmtId="0" fontId="100" fillId="48" borderId="0" applyNumberFormat="0" applyBorder="0" applyAlignment="0" applyProtection="0"/>
    <xf numFmtId="0" fontId="101" fillId="48" borderId="0" applyNumberFormat="0" applyBorder="0" applyAlignment="0" applyProtection="0"/>
    <xf numFmtId="0" fontId="97" fillId="0" borderId="0"/>
    <xf numFmtId="0" fontId="11" fillId="0" borderId="0"/>
    <xf numFmtId="0" fontId="5" fillId="0" borderId="0"/>
    <xf numFmtId="0" fontId="27" fillId="17" borderId="0" applyNumberFormat="0" applyBorder="0" applyAlignment="0" applyProtection="0"/>
    <xf numFmtId="0" fontId="101" fillId="53" borderId="0" applyNumberFormat="0" applyBorder="0" applyAlignment="0" applyProtection="0"/>
    <xf numFmtId="0" fontId="100" fillId="53" borderId="0" applyNumberFormat="0" applyBorder="0" applyAlignment="0" applyProtection="0"/>
    <xf numFmtId="0" fontId="100" fillId="48" borderId="0" applyNumberFormat="0" applyBorder="0" applyAlignment="0" applyProtection="0"/>
    <xf numFmtId="0" fontId="100" fillId="52" borderId="0" applyNumberFormat="0" applyBorder="0" applyAlignment="0" applyProtection="0"/>
    <xf numFmtId="0" fontId="125" fillId="57" borderId="0" applyNumberFormat="0" applyBorder="0" applyAlignment="0" applyProtection="0"/>
    <xf numFmtId="0" fontId="126" fillId="57" borderId="0" applyNumberFormat="0" applyBorder="0" applyAlignment="0" applyProtection="0"/>
    <xf numFmtId="0" fontId="125" fillId="57" borderId="0" applyNumberFormat="0" applyBorder="0" applyAlignment="0" applyProtection="0"/>
    <xf numFmtId="0" fontId="19" fillId="4" borderId="0" applyNumberFormat="0" applyBorder="0" applyAlignment="0" applyProtection="0"/>
    <xf numFmtId="0" fontId="100" fillId="54" borderId="0" applyNumberFormat="0" applyBorder="0" applyAlignment="0" applyProtection="0"/>
    <xf numFmtId="0" fontId="27" fillId="25" borderId="0" applyNumberFormat="0" applyBorder="0" applyAlignment="0" applyProtection="0"/>
    <xf numFmtId="0" fontId="100" fillId="49" borderId="0" applyNumberFormat="0" applyBorder="0" applyAlignment="0" applyProtection="0"/>
    <xf numFmtId="0" fontId="101" fillId="49" borderId="0" applyNumberFormat="0" applyBorder="0" applyAlignment="0" applyProtection="0"/>
    <xf numFmtId="0" fontId="100" fillId="49" borderId="0" applyNumberFormat="0" applyBorder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27" fillId="13" borderId="0" applyNumberFormat="0" applyBorder="0" applyAlignment="0" applyProtection="0"/>
    <xf numFmtId="0" fontId="101" fillId="52" borderId="0" applyNumberFormat="0" applyBorder="0" applyAlignment="0" applyProtection="0"/>
    <xf numFmtId="0" fontId="100" fillId="52" borderId="0" applyNumberFormat="0" applyBorder="0" applyAlignment="0" applyProtection="0"/>
    <xf numFmtId="0" fontId="123" fillId="0" borderId="20" applyNumberFormat="0" applyFill="0" applyAlignment="0" applyProtection="0"/>
    <xf numFmtId="0" fontId="124" fillId="0" borderId="20" applyNumberFormat="0" applyFill="0" applyAlignment="0" applyProtection="0"/>
    <xf numFmtId="0" fontId="125" fillId="57" borderId="0" applyNumberFormat="0" applyBorder="0" applyAlignment="0" applyProtection="0"/>
    <xf numFmtId="0" fontId="123" fillId="0" borderId="20" applyNumberFormat="0" applyFill="0" applyAlignment="0" applyProtection="0"/>
    <xf numFmtId="0" fontId="23" fillId="0" borderId="7" applyNumberFormat="0" applyFill="0" applyAlignment="0" applyProtection="0"/>
    <xf numFmtId="0" fontId="11" fillId="0" borderId="0"/>
    <xf numFmtId="0" fontId="22" fillId="6" borderId="5" applyNumberFormat="0" applyAlignment="0" applyProtection="0"/>
    <xf numFmtId="0" fontId="104" fillId="55" borderId="15" applyNumberFormat="0" applyAlignment="0" applyProtection="0"/>
    <xf numFmtId="0" fontId="27" fillId="29" borderId="0" applyNumberFormat="0" applyBorder="0" applyAlignment="0" applyProtection="0"/>
    <xf numFmtId="0" fontId="100" fillId="54" borderId="0" applyNumberFormat="0" applyBorder="0" applyAlignment="0" applyProtection="0"/>
    <xf numFmtId="0" fontId="101" fillId="54" borderId="0" applyNumberFormat="0" applyBorder="0" applyAlignment="0" applyProtection="0"/>
    <xf numFmtId="0" fontId="100" fillId="54" borderId="0" applyNumberFormat="0" applyBorder="0" applyAlignment="0" applyProtection="0"/>
    <xf numFmtId="0" fontId="104" fillId="55" borderId="15" applyNumberFormat="0" applyAlignment="0" applyProtection="0"/>
    <xf numFmtId="0" fontId="123" fillId="0" borderId="20" applyNumberFormat="0" applyFill="0" applyAlignment="0" applyProtection="0"/>
    <xf numFmtId="0" fontId="11" fillId="0" borderId="0"/>
    <xf numFmtId="0" fontId="97" fillId="0" borderId="0"/>
    <xf numFmtId="0" fontId="97" fillId="0" borderId="0"/>
    <xf numFmtId="0" fontId="102" fillId="38" borderId="0" applyNumberFormat="0" applyBorder="0" applyAlignment="0" applyProtection="0"/>
    <xf numFmtId="0" fontId="100" fillId="48" borderId="0" applyNumberFormat="0" applyBorder="0" applyAlignment="0" applyProtection="0"/>
    <xf numFmtId="0" fontId="11" fillId="0" borderId="0"/>
    <xf numFmtId="0" fontId="100" fillId="49" borderId="0" applyNumberFormat="0" applyBorder="0" applyAlignment="0" applyProtection="0"/>
    <xf numFmtId="0" fontId="18" fillId="3" borderId="0" applyNumberFormat="0" applyBorder="0" applyAlignment="0" applyProtection="0"/>
    <xf numFmtId="0" fontId="102" fillId="38" borderId="0" applyNumberFormat="0" applyBorder="0" applyAlignment="0" applyProtection="0"/>
    <xf numFmtId="0" fontId="100" fillId="53" borderId="0" applyNumberFormat="0" applyBorder="0" applyAlignment="0" applyProtection="0"/>
    <xf numFmtId="0" fontId="27" fillId="21" borderId="0" applyNumberFormat="0" applyBorder="0" applyAlignment="0" applyProtection="0"/>
    <xf numFmtId="0" fontId="97" fillId="0" borderId="0"/>
    <xf numFmtId="0" fontId="11" fillId="0" borderId="0"/>
    <xf numFmtId="0" fontId="97" fillId="0" borderId="0"/>
    <xf numFmtId="0" fontId="11" fillId="0" borderId="0"/>
    <xf numFmtId="0" fontId="97" fillId="0" borderId="0"/>
    <xf numFmtId="0" fontId="11" fillId="0" borderId="0"/>
    <xf numFmtId="0" fontId="101" fillId="48" borderId="0" applyNumberFormat="0" applyBorder="0" applyAlignment="0" applyProtection="0"/>
    <xf numFmtId="0" fontId="97" fillId="0" borderId="0"/>
    <xf numFmtId="0" fontId="11" fillId="0" borderId="0"/>
    <xf numFmtId="0" fontId="5" fillId="0" borderId="0"/>
    <xf numFmtId="0" fontId="27" fillId="17" borderId="0" applyNumberFormat="0" applyBorder="0" applyAlignment="0" applyProtection="0"/>
    <xf numFmtId="0" fontId="101" fillId="53" borderId="0" applyNumberFormat="0" applyBorder="0" applyAlignment="0" applyProtection="0"/>
    <xf numFmtId="0" fontId="100" fillId="53" borderId="0" applyNumberFormat="0" applyBorder="0" applyAlignment="0" applyProtection="0"/>
    <xf numFmtId="0" fontId="100" fillId="48" borderId="0" applyNumberFormat="0" applyBorder="0" applyAlignment="0" applyProtection="0"/>
    <xf numFmtId="0" fontId="125" fillId="57" borderId="0" applyNumberFormat="0" applyBorder="0" applyAlignment="0" applyProtection="0"/>
    <xf numFmtId="0" fontId="126" fillId="57" borderId="0" applyNumberFormat="0" applyBorder="0" applyAlignment="0" applyProtection="0"/>
    <xf numFmtId="0" fontId="125" fillId="57" borderId="0" applyNumberFormat="0" applyBorder="0" applyAlignment="0" applyProtection="0"/>
    <xf numFmtId="0" fontId="19" fillId="4" borderId="0" applyNumberFormat="0" applyBorder="0" applyAlignment="0" applyProtection="0"/>
    <xf numFmtId="0" fontId="100" fillId="54" borderId="0" applyNumberFormat="0" applyBorder="0" applyAlignment="0" applyProtection="0"/>
    <xf numFmtId="0" fontId="27" fillId="25" borderId="0" applyNumberFormat="0" applyBorder="0" applyAlignment="0" applyProtection="0"/>
    <xf numFmtId="0" fontId="100" fillId="49" borderId="0" applyNumberFormat="0" applyBorder="0" applyAlignment="0" applyProtection="0"/>
    <xf numFmtId="0" fontId="101" fillId="49" borderId="0" applyNumberFormat="0" applyBorder="0" applyAlignment="0" applyProtection="0"/>
    <xf numFmtId="0" fontId="100" fillId="49" borderId="0" applyNumberFormat="0" applyBorder="0" applyAlignment="0" applyProtection="0"/>
    <xf numFmtId="0" fontId="123" fillId="0" borderId="20" applyNumberFormat="0" applyFill="0" applyAlignment="0" applyProtection="0"/>
    <xf numFmtId="0" fontId="124" fillId="0" borderId="20" applyNumberFormat="0" applyFill="0" applyAlignment="0" applyProtection="0"/>
    <xf numFmtId="0" fontId="125" fillId="57" borderId="0" applyNumberFormat="0" applyBorder="0" applyAlignment="0" applyProtection="0"/>
    <xf numFmtId="0" fontId="123" fillId="0" borderId="20" applyNumberFormat="0" applyFill="0" applyAlignment="0" applyProtection="0"/>
    <xf numFmtId="0" fontId="23" fillId="0" borderId="7" applyNumberFormat="0" applyFill="0" applyAlignment="0" applyProtection="0"/>
    <xf numFmtId="0" fontId="22" fillId="6" borderId="5" applyNumberFormat="0" applyAlignment="0" applyProtection="0"/>
    <xf numFmtId="0" fontId="104" fillId="55" borderId="15" applyNumberFormat="0" applyAlignment="0" applyProtection="0"/>
    <xf numFmtId="0" fontId="27" fillId="29" borderId="0" applyNumberFormat="0" applyBorder="0" applyAlignment="0" applyProtection="0"/>
    <xf numFmtId="0" fontId="100" fillId="54" borderId="0" applyNumberFormat="0" applyBorder="0" applyAlignment="0" applyProtection="0"/>
    <xf numFmtId="0" fontId="101" fillId="54" borderId="0" applyNumberFormat="0" applyBorder="0" applyAlignment="0" applyProtection="0"/>
    <xf numFmtId="0" fontId="100" fillId="54" borderId="0" applyNumberFormat="0" applyBorder="0" applyAlignment="0" applyProtection="0"/>
    <xf numFmtId="0" fontId="104" fillId="55" borderId="15" applyNumberFormat="0" applyAlignment="0" applyProtection="0"/>
    <xf numFmtId="0" fontId="123" fillId="0" borderId="20" applyNumberFormat="0" applyFill="0" applyAlignment="0" applyProtection="0"/>
    <xf numFmtId="0" fontId="102" fillId="38" borderId="0" applyNumberFormat="0" applyBorder="0" applyAlignment="0" applyProtection="0"/>
    <xf numFmtId="0" fontId="100" fillId="48" borderId="0" applyNumberFormat="0" applyBorder="0" applyAlignment="0" applyProtection="0"/>
    <xf numFmtId="0" fontId="11" fillId="0" borderId="0"/>
    <xf numFmtId="0" fontId="100" fillId="49" borderId="0" applyNumberFormat="0" applyBorder="0" applyAlignment="0" applyProtection="0"/>
    <xf numFmtId="0" fontId="18" fillId="3" borderId="0" applyNumberFormat="0" applyBorder="0" applyAlignment="0" applyProtection="0"/>
    <xf numFmtId="0" fontId="102" fillId="38" borderId="0" applyNumberFormat="0" applyBorder="0" applyAlignment="0" applyProtection="0"/>
    <xf numFmtId="0" fontId="27" fillId="21" borderId="0" applyNumberFormat="0" applyBorder="0" applyAlignment="0" applyProtection="0"/>
    <xf numFmtId="0" fontId="97" fillId="0" borderId="0"/>
    <xf numFmtId="0" fontId="11" fillId="0" borderId="0"/>
    <xf numFmtId="0" fontId="97" fillId="0" borderId="0"/>
    <xf numFmtId="0" fontId="11" fillId="0" borderId="0"/>
    <xf numFmtId="0" fontId="97" fillId="0" borderId="0"/>
    <xf numFmtId="0" fontId="11" fillId="0" borderId="0"/>
    <xf numFmtId="0" fontId="101" fillId="48" borderId="0" applyNumberFormat="0" applyBorder="0" applyAlignment="0" applyProtection="0"/>
    <xf numFmtId="0" fontId="97" fillId="0" borderId="0"/>
    <xf numFmtId="0" fontId="11" fillId="0" borderId="0"/>
    <xf numFmtId="0" fontId="5" fillId="0" borderId="0"/>
    <xf numFmtId="0" fontId="100" fillId="48" borderId="0" applyNumberFormat="0" applyBorder="0" applyAlignment="0" applyProtection="0"/>
    <xf numFmtId="0" fontId="125" fillId="57" borderId="0" applyNumberFormat="0" applyBorder="0" applyAlignment="0" applyProtection="0"/>
    <xf numFmtId="0" fontId="126" fillId="57" borderId="0" applyNumberFormat="0" applyBorder="0" applyAlignment="0" applyProtection="0"/>
    <xf numFmtId="0" fontId="19" fillId="4" borderId="0" applyNumberFormat="0" applyBorder="0" applyAlignment="0" applyProtection="0"/>
    <xf numFmtId="0" fontId="100" fillId="54" borderId="0" applyNumberFormat="0" applyBorder="0" applyAlignment="0" applyProtection="0"/>
    <xf numFmtId="0" fontId="27" fillId="25" borderId="0" applyNumberFormat="0" applyBorder="0" applyAlignment="0" applyProtection="0"/>
    <xf numFmtId="0" fontId="101" fillId="49" borderId="0" applyNumberFormat="0" applyBorder="0" applyAlignment="0" applyProtection="0"/>
    <xf numFmtId="0" fontId="100" fillId="49" borderId="0" applyNumberFormat="0" applyBorder="0" applyAlignment="0" applyProtection="0"/>
    <xf numFmtId="0" fontId="123" fillId="0" borderId="20" applyNumberFormat="0" applyFill="0" applyAlignment="0" applyProtection="0"/>
    <xf numFmtId="0" fontId="124" fillId="0" borderId="20" applyNumberFormat="0" applyFill="0" applyAlignment="0" applyProtection="0"/>
    <xf numFmtId="0" fontId="125" fillId="57" borderId="0" applyNumberFormat="0" applyBorder="0" applyAlignment="0" applyProtection="0"/>
    <xf numFmtId="0" fontId="123" fillId="0" borderId="20" applyNumberFormat="0" applyFill="0" applyAlignment="0" applyProtection="0"/>
    <xf numFmtId="0" fontId="23" fillId="0" borderId="7" applyNumberFormat="0" applyFill="0" applyAlignment="0" applyProtection="0"/>
    <xf numFmtId="0" fontId="22" fillId="6" borderId="5" applyNumberFormat="0" applyAlignment="0" applyProtection="0"/>
    <xf numFmtId="0" fontId="104" fillId="55" borderId="15" applyNumberFormat="0" applyAlignment="0" applyProtection="0"/>
    <xf numFmtId="0" fontId="27" fillId="29" borderId="0" applyNumberFormat="0" applyBorder="0" applyAlignment="0" applyProtection="0"/>
    <xf numFmtId="0" fontId="100" fillId="54" borderId="0" applyNumberFormat="0" applyBorder="0" applyAlignment="0" applyProtection="0"/>
    <xf numFmtId="0" fontId="101" fillId="54" borderId="0" applyNumberFormat="0" applyBorder="0" applyAlignment="0" applyProtection="0"/>
    <xf numFmtId="0" fontId="100" fillId="54" borderId="0" applyNumberFormat="0" applyBorder="0" applyAlignment="0" applyProtection="0"/>
    <xf numFmtId="0" fontId="104" fillId="55" borderId="15" applyNumberFormat="0" applyAlignment="0" applyProtection="0"/>
    <xf numFmtId="0" fontId="123" fillId="0" borderId="20" applyNumberFormat="0" applyFill="0" applyAlignment="0" applyProtection="0"/>
    <xf numFmtId="0" fontId="121" fillId="42" borderId="15" applyNumberFormat="0" applyAlignment="0" applyProtection="0"/>
    <xf numFmtId="0" fontId="20" fillId="5" borderId="5" applyNumberFormat="0" applyAlignment="0" applyProtection="0"/>
    <xf numFmtId="0" fontId="102" fillId="38" borderId="0" applyNumberFormat="0" applyBorder="0" applyAlignment="0" applyProtection="0"/>
    <xf numFmtId="0" fontId="100" fillId="49" borderId="0" applyNumberFormat="0" applyBorder="0" applyAlignment="0" applyProtection="0"/>
    <xf numFmtId="0" fontId="18" fillId="3" borderId="0" applyNumberFormat="0" applyBorder="0" applyAlignment="0" applyProtection="0"/>
    <xf numFmtId="0" fontId="102" fillId="38" borderId="0" applyNumberFormat="0" applyBorder="0" applyAlignment="0" applyProtection="0"/>
    <xf numFmtId="0" fontId="125" fillId="57" borderId="0" applyNumberFormat="0" applyBorder="0" applyAlignment="0" applyProtection="0"/>
    <xf numFmtId="0" fontId="126" fillId="57" borderId="0" applyNumberFormat="0" applyBorder="0" applyAlignment="0" applyProtection="0"/>
    <xf numFmtId="0" fontId="19" fillId="4" borderId="0" applyNumberFormat="0" applyBorder="0" applyAlignment="0" applyProtection="0"/>
    <xf numFmtId="0" fontId="100" fillId="54" borderId="0" applyNumberFormat="0" applyBorder="0" applyAlignment="0" applyProtection="0"/>
    <xf numFmtId="0" fontId="27" fillId="25" borderId="0" applyNumberFormat="0" applyBorder="0" applyAlignment="0" applyProtection="0"/>
    <xf numFmtId="0" fontId="101" fillId="49" borderId="0" applyNumberFormat="0" applyBorder="0" applyAlignment="0" applyProtection="0"/>
    <xf numFmtId="0" fontId="100" fillId="49" borderId="0" applyNumberFormat="0" applyBorder="0" applyAlignment="0" applyProtection="0"/>
    <xf numFmtId="0" fontId="123" fillId="0" borderId="20" applyNumberFormat="0" applyFill="0" applyAlignment="0" applyProtection="0"/>
    <xf numFmtId="0" fontId="124" fillId="0" borderId="20" applyNumberFormat="0" applyFill="0" applyAlignment="0" applyProtection="0"/>
    <xf numFmtId="0" fontId="125" fillId="57" borderId="0" applyNumberFormat="0" applyBorder="0" applyAlignment="0" applyProtection="0"/>
    <xf numFmtId="0" fontId="23" fillId="0" borderId="7" applyNumberFormat="0" applyFill="0" applyAlignment="0" applyProtection="0"/>
    <xf numFmtId="0" fontId="22" fillId="6" borderId="5" applyNumberFormat="0" applyAlignment="0" applyProtection="0"/>
    <xf numFmtId="0" fontId="104" fillId="55" borderId="15" applyNumberFormat="0" applyAlignment="0" applyProtection="0"/>
    <xf numFmtId="0" fontId="27" fillId="29" borderId="0" applyNumberFormat="0" applyBorder="0" applyAlignment="0" applyProtection="0"/>
    <xf numFmtId="0" fontId="101" fillId="54" borderId="0" applyNumberFormat="0" applyBorder="0" applyAlignment="0" applyProtection="0"/>
    <xf numFmtId="0" fontId="100" fillId="54" borderId="0" applyNumberFormat="0" applyBorder="0" applyAlignment="0" applyProtection="0"/>
    <xf numFmtId="0" fontId="104" fillId="55" borderId="15" applyNumberFormat="0" applyAlignment="0" applyProtection="0"/>
    <xf numFmtId="0" fontId="123" fillId="0" borderId="20" applyNumberFormat="0" applyFill="0" applyAlignment="0" applyProtection="0"/>
    <xf numFmtId="0" fontId="121" fillId="42" borderId="15" applyNumberFormat="0" applyAlignment="0" applyProtection="0"/>
    <xf numFmtId="0" fontId="20" fillId="5" borderId="5" applyNumberFormat="0" applyAlignment="0" applyProtection="0"/>
    <xf numFmtId="0" fontId="102" fillId="38" borderId="0" applyNumberFormat="0" applyBorder="0" applyAlignment="0" applyProtection="0"/>
    <xf numFmtId="0" fontId="18" fillId="3" borderId="0" applyNumberFormat="0" applyBorder="0" applyAlignment="0" applyProtection="0"/>
    <xf numFmtId="0" fontId="102" fillId="38" borderId="0" applyNumberFormat="0" applyBorder="0" applyAlignment="0" applyProtection="0"/>
    <xf numFmtId="0" fontId="100" fillId="54" borderId="0" applyNumberFormat="0" applyBorder="0" applyAlignment="0" applyProtection="0"/>
    <xf numFmtId="0" fontId="123" fillId="0" borderId="20" applyNumberFormat="0" applyFill="0" applyAlignment="0" applyProtection="0"/>
    <xf numFmtId="0" fontId="124" fillId="0" borderId="20" applyNumberFormat="0" applyFill="0" applyAlignment="0" applyProtection="0"/>
    <xf numFmtId="0" fontId="23" fillId="0" borderId="7" applyNumberFormat="0" applyFill="0" applyAlignment="0" applyProtection="0"/>
    <xf numFmtId="0" fontId="22" fillId="6" borderId="5" applyNumberFormat="0" applyAlignment="0" applyProtection="0"/>
    <xf numFmtId="0" fontId="104" fillId="55" borderId="15" applyNumberFormat="0" applyAlignment="0" applyProtection="0"/>
    <xf numFmtId="0" fontId="27" fillId="29" borderId="0" applyNumberFormat="0" applyBorder="0" applyAlignment="0" applyProtection="0"/>
    <xf numFmtId="0" fontId="101" fillId="54" borderId="0" applyNumberFormat="0" applyBorder="0" applyAlignment="0" applyProtection="0"/>
    <xf numFmtId="0" fontId="100" fillId="54" borderId="0" applyNumberFormat="0" applyBorder="0" applyAlignment="0" applyProtection="0"/>
    <xf numFmtId="0" fontId="104" fillId="55" borderId="15" applyNumberFormat="0" applyAlignment="0" applyProtection="0"/>
    <xf numFmtId="0" fontId="123" fillId="0" borderId="20" applyNumberFormat="0" applyFill="0" applyAlignment="0" applyProtection="0"/>
    <xf numFmtId="0" fontId="121" fillId="42" borderId="15" applyNumberFormat="0" applyAlignment="0" applyProtection="0"/>
    <xf numFmtId="0" fontId="20" fillId="5" borderId="5" applyNumberFormat="0" applyAlignment="0" applyProtection="0"/>
    <xf numFmtId="0" fontId="102" fillId="38" borderId="0" applyNumberFormat="0" applyBorder="0" applyAlignment="0" applyProtection="0"/>
    <xf numFmtId="0" fontId="18" fillId="3" borderId="0" applyNumberFormat="0" applyBorder="0" applyAlignment="0" applyProtection="0"/>
    <xf numFmtId="0" fontId="102" fillId="38" borderId="0" applyNumberFormat="0" applyBorder="0" applyAlignment="0" applyProtection="0"/>
    <xf numFmtId="0" fontId="22" fillId="6" borderId="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21" fillId="42" borderId="15" applyNumberFormat="0" applyAlignment="0" applyProtection="0"/>
    <xf numFmtId="0" fontId="20" fillId="5" borderId="5" applyNumberFormat="0" applyAlignment="0" applyProtection="0"/>
    <xf numFmtId="0" fontId="102" fillId="38" borderId="0" applyNumberFormat="0" applyBorder="0" applyAlignment="0" applyProtection="0"/>
    <xf numFmtId="0" fontId="121" fillId="42" borderId="15" applyNumberFormat="0" applyAlignment="0" applyProtection="0"/>
    <xf numFmtId="0" fontId="18" fillId="3" borderId="0" applyNumberFormat="0" applyBorder="0" applyAlignment="0" applyProtection="0"/>
    <xf numFmtId="0" fontId="102" fillId="38" borderId="0" applyNumberFormat="0" applyBorder="0" applyAlignment="0" applyProtection="0"/>
    <xf numFmtId="0" fontId="22" fillId="6" borderId="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21" fillId="42" borderId="15" applyNumberFormat="0" applyAlignment="0" applyProtection="0"/>
    <xf numFmtId="0" fontId="20" fillId="5" borderId="5" applyNumberFormat="0" applyAlignment="0" applyProtection="0"/>
    <xf numFmtId="0" fontId="121" fillId="42" borderId="15" applyNumberFormat="0" applyAlignment="0" applyProtection="0"/>
    <xf numFmtId="0" fontId="102" fillId="38" borderId="0" applyNumberFormat="0" applyBorder="0" applyAlignment="0" applyProtection="0"/>
    <xf numFmtId="0" fontId="119" fillId="0" borderId="0" applyNumberFormat="0" applyFill="0" applyBorder="0" applyAlignment="0" applyProtection="0"/>
    <xf numFmtId="0" fontId="120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22" fillId="6" borderId="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21" fillId="42" borderId="15" applyNumberFormat="0" applyAlignment="0" applyProtection="0"/>
    <xf numFmtId="0" fontId="20" fillId="5" borderId="5" applyNumberFormat="0" applyAlignment="0" applyProtection="0"/>
    <xf numFmtId="0" fontId="121" fillId="42" borderId="15" applyNumberFormat="0" applyAlignment="0" applyProtection="0"/>
    <xf numFmtId="0" fontId="119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20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22" fillId="6" borderId="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21" fillId="42" borderId="15" applyNumberFormat="0" applyAlignment="0" applyProtection="0"/>
    <xf numFmtId="0" fontId="20" fillId="5" borderId="5" applyNumberFormat="0" applyAlignment="0" applyProtection="0"/>
    <xf numFmtId="0" fontId="121" fillId="42" borderId="15" applyNumberFormat="0" applyAlignment="0" applyProtection="0"/>
    <xf numFmtId="0" fontId="119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20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22" fillId="6" borderId="5" applyNumberFormat="0" applyAlignment="0" applyProtection="0"/>
    <xf numFmtId="0" fontId="104" fillId="55" borderId="15" applyNumberFormat="0" applyAlignment="0" applyProtection="0"/>
    <xf numFmtId="0" fontId="119" fillId="0" borderId="19" applyNumberFormat="0" applyFill="0" applyAlignment="0" applyProtection="0"/>
    <xf numFmtId="0" fontId="120" fillId="0" borderId="19" applyNumberFormat="0" applyFill="0" applyAlignment="0" applyProtection="0"/>
    <xf numFmtId="0" fontId="119" fillId="0" borderId="19" applyNumberFormat="0" applyFill="0" applyAlignment="0" applyProtection="0"/>
    <xf numFmtId="0" fontId="16" fillId="0" borderId="4" applyNumberFormat="0" applyFill="0" applyAlignment="0" applyProtection="0"/>
    <xf numFmtId="0" fontId="121" fillId="42" borderId="15" applyNumberFormat="0" applyAlignment="0" applyProtection="0"/>
    <xf numFmtId="0" fontId="20" fillId="5" borderId="5" applyNumberFormat="0" applyAlignment="0" applyProtection="0"/>
    <xf numFmtId="0" fontId="121" fillId="42" borderId="15" applyNumberFormat="0" applyAlignment="0" applyProtection="0"/>
    <xf numFmtId="0" fontId="119" fillId="0" borderId="0" applyNumberFormat="0" applyFill="0" applyBorder="0" applyAlignment="0" applyProtection="0"/>
    <xf numFmtId="0" fontId="106" fillId="56" borderId="16" applyNumberFormat="0" applyAlignment="0" applyProtection="0"/>
    <xf numFmtId="0" fontId="119" fillId="0" borderId="19" applyNumberFormat="0" applyFill="0" applyAlignment="0" applyProtection="0"/>
    <xf numFmtId="0" fontId="119" fillId="0" borderId="0" applyNumberFormat="0" applyFill="0" applyBorder="0" applyAlignment="0" applyProtection="0"/>
    <xf numFmtId="0" fontId="120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22" fillId="6" borderId="5" applyNumberFormat="0" applyAlignment="0" applyProtection="0"/>
    <xf numFmtId="0" fontId="119" fillId="0" borderId="19" applyNumberFormat="0" applyFill="0" applyAlignment="0" applyProtection="0"/>
    <xf numFmtId="0" fontId="120" fillId="0" borderId="19" applyNumberFormat="0" applyFill="0" applyAlignment="0" applyProtection="0"/>
    <xf numFmtId="0" fontId="119" fillId="0" borderId="19" applyNumberFormat="0" applyFill="0" applyAlignment="0" applyProtection="0"/>
    <xf numFmtId="0" fontId="16" fillId="0" borderId="4" applyNumberFormat="0" applyFill="0" applyAlignment="0" applyProtection="0"/>
    <xf numFmtId="0" fontId="121" fillId="42" borderId="15" applyNumberFormat="0" applyAlignment="0" applyProtection="0"/>
    <xf numFmtId="0" fontId="20" fillId="5" borderId="5" applyNumberFormat="0" applyAlignment="0" applyProtection="0"/>
    <xf numFmtId="0" fontId="24" fillId="7" borderId="8" applyNumberFormat="0" applyAlignment="0" applyProtection="0"/>
    <xf numFmtId="0" fontId="106" fillId="56" borderId="16" applyNumberFormat="0" applyAlignment="0" applyProtection="0"/>
    <xf numFmtId="0" fontId="121" fillId="42" borderId="15" applyNumberFormat="0" applyAlignment="0" applyProtection="0"/>
    <xf numFmtId="0" fontId="119" fillId="0" borderId="0" applyNumberFormat="0" applyFill="0" applyBorder="0" applyAlignment="0" applyProtection="0"/>
    <xf numFmtId="0" fontId="107" fillId="56" borderId="16" applyNumberFormat="0" applyAlignment="0" applyProtection="0"/>
    <xf numFmtId="0" fontId="106" fillId="56" borderId="16" applyNumberFormat="0" applyAlignment="0" applyProtection="0"/>
    <xf numFmtId="0" fontId="106" fillId="56" borderId="16" applyNumberFormat="0" applyAlignment="0" applyProtection="0"/>
    <xf numFmtId="0" fontId="119" fillId="0" borderId="19" applyNumberFormat="0" applyFill="0" applyAlignment="0" applyProtection="0"/>
    <xf numFmtId="0" fontId="119" fillId="0" borderId="0" applyNumberFormat="0" applyFill="0" applyBorder="0" applyAlignment="0" applyProtection="0"/>
    <xf numFmtId="0" fontId="120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19" fillId="0" borderId="19" applyNumberFormat="0" applyFill="0" applyAlignment="0" applyProtection="0"/>
    <xf numFmtId="0" fontId="120" fillId="0" borderId="19" applyNumberFormat="0" applyFill="0" applyAlignment="0" applyProtection="0"/>
    <xf numFmtId="0" fontId="119" fillId="0" borderId="19" applyNumberFormat="0" applyFill="0" applyAlignment="0" applyProtection="0"/>
    <xf numFmtId="0" fontId="16" fillId="0" borderId="4" applyNumberFormat="0" applyFill="0" applyAlignment="0" applyProtection="0"/>
    <xf numFmtId="0" fontId="121" fillId="42" borderId="15" applyNumberFormat="0" applyAlignment="0" applyProtection="0"/>
    <xf numFmtId="0" fontId="20" fillId="5" borderId="5" applyNumberFormat="0" applyAlignment="0" applyProtection="0"/>
    <xf numFmtId="0" fontId="24" fillId="7" borderId="8" applyNumberFormat="0" applyAlignment="0" applyProtection="0"/>
    <xf numFmtId="0" fontId="106" fillId="56" borderId="16" applyNumberFormat="0" applyAlignment="0" applyProtection="0"/>
    <xf numFmtId="0" fontId="121" fillId="42" borderId="15" applyNumberFormat="0" applyAlignment="0" applyProtection="0"/>
    <xf numFmtId="0" fontId="119" fillId="0" borderId="0" applyNumberFormat="0" applyFill="0" applyBorder="0" applyAlignment="0" applyProtection="0"/>
    <xf numFmtId="0" fontId="107" fillId="56" borderId="16" applyNumberFormat="0" applyAlignment="0" applyProtection="0"/>
    <xf numFmtId="0" fontId="106" fillId="56" borderId="16" applyNumberFormat="0" applyAlignment="0" applyProtection="0"/>
    <xf numFmtId="0" fontId="106" fillId="56" borderId="16" applyNumberFormat="0" applyAlignment="0" applyProtection="0"/>
    <xf numFmtId="0" fontId="119" fillId="0" borderId="19" applyNumberFormat="0" applyFill="0" applyAlignment="0" applyProtection="0"/>
    <xf numFmtId="0" fontId="119" fillId="0" borderId="0" applyNumberFormat="0" applyFill="0" applyBorder="0" applyAlignment="0" applyProtection="0"/>
    <xf numFmtId="0" fontId="120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17" fillId="0" borderId="18" applyNumberFormat="0" applyFill="0" applyAlignment="0" applyProtection="0"/>
    <xf numFmtId="0" fontId="118" fillId="0" borderId="18" applyNumberFormat="0" applyFill="0" applyAlignment="0" applyProtection="0"/>
    <xf numFmtId="0" fontId="117" fillId="0" borderId="18" applyNumberFormat="0" applyFill="0" applyAlignment="0" applyProtection="0"/>
    <xf numFmtId="0" fontId="119" fillId="0" borderId="19" applyNumberFormat="0" applyFill="0" applyAlignment="0" applyProtection="0"/>
    <xf numFmtId="0" fontId="120" fillId="0" borderId="19" applyNumberFormat="0" applyFill="0" applyAlignment="0" applyProtection="0"/>
    <xf numFmtId="0" fontId="119" fillId="0" borderId="19" applyNumberFormat="0" applyFill="0" applyAlignment="0" applyProtection="0"/>
    <xf numFmtId="0" fontId="16" fillId="0" borderId="4" applyNumberFormat="0" applyFill="0" applyAlignment="0" applyProtection="0"/>
    <xf numFmtId="0" fontId="20" fillId="5" borderId="5" applyNumberFormat="0" applyAlignment="0" applyProtection="0"/>
    <xf numFmtId="0" fontId="15" fillId="0" borderId="3" applyNumberFormat="0" applyFill="0" applyAlignment="0" applyProtection="0"/>
    <xf numFmtId="0" fontId="24" fillId="7" borderId="8" applyNumberFormat="0" applyAlignment="0" applyProtection="0"/>
    <xf numFmtId="0" fontId="106" fillId="56" borderId="16" applyNumberFormat="0" applyAlignment="0" applyProtection="0"/>
    <xf numFmtId="0" fontId="121" fillId="42" borderId="15" applyNumberFormat="0" applyAlignment="0" applyProtection="0"/>
    <xf numFmtId="0" fontId="119" fillId="0" borderId="0" applyNumberFormat="0" applyFill="0" applyBorder="0" applyAlignment="0" applyProtection="0"/>
    <xf numFmtId="0" fontId="107" fillId="56" borderId="16" applyNumberFormat="0" applyAlignment="0" applyProtection="0"/>
    <xf numFmtId="0" fontId="106" fillId="56" borderId="16" applyNumberFormat="0" applyAlignment="0" applyProtection="0"/>
    <xf numFmtId="0" fontId="106" fillId="56" borderId="16" applyNumberFormat="0" applyAlignment="0" applyProtection="0"/>
    <xf numFmtId="0" fontId="119" fillId="0" borderId="19" applyNumberFormat="0" applyFill="0" applyAlignment="0" applyProtection="0"/>
    <xf numFmtId="0" fontId="119" fillId="0" borderId="0" applyNumberFormat="0" applyFill="0" applyBorder="0" applyAlignment="0" applyProtection="0"/>
    <xf numFmtId="0" fontId="120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17" fillId="0" borderId="18" applyNumberFormat="0" applyFill="0" applyAlignment="0" applyProtection="0"/>
    <xf numFmtId="0" fontId="117" fillId="0" borderId="18" applyNumberFormat="0" applyFill="0" applyAlignment="0" applyProtection="0"/>
    <xf numFmtId="0" fontId="118" fillId="0" borderId="18" applyNumberFormat="0" applyFill="0" applyAlignment="0" applyProtection="0"/>
    <xf numFmtId="0" fontId="117" fillId="0" borderId="18" applyNumberFormat="0" applyFill="0" applyAlignment="0" applyProtection="0"/>
    <xf numFmtId="0" fontId="119" fillId="0" borderId="19" applyNumberFormat="0" applyFill="0" applyAlignment="0" applyProtection="0"/>
    <xf numFmtId="0" fontId="120" fillId="0" borderId="19" applyNumberFormat="0" applyFill="0" applyAlignment="0" applyProtection="0"/>
    <xf numFmtId="0" fontId="119" fillId="0" borderId="19" applyNumberFormat="0" applyFill="0" applyAlignment="0" applyProtection="0"/>
    <xf numFmtId="0" fontId="16" fillId="0" borderId="4" applyNumberFormat="0" applyFill="0" applyAlignment="0" applyProtection="0"/>
    <xf numFmtId="0" fontId="15" fillId="0" borderId="3" applyNumberFormat="0" applyFill="0" applyAlignment="0" applyProtection="0"/>
    <xf numFmtId="0" fontId="24" fillId="7" borderId="8" applyNumberFormat="0" applyAlignment="0" applyProtection="0"/>
    <xf numFmtId="0" fontId="106" fillId="56" borderId="16" applyNumberFormat="0" applyAlignment="0" applyProtection="0"/>
    <xf numFmtId="0" fontId="121" fillId="42" borderId="15" applyNumberFormat="0" applyAlignment="0" applyProtection="0"/>
    <xf numFmtId="0" fontId="119" fillId="0" borderId="0" applyNumberFormat="0" applyFill="0" applyBorder="0" applyAlignment="0" applyProtection="0"/>
    <xf numFmtId="0" fontId="107" fillId="56" borderId="16" applyNumberFormat="0" applyAlignment="0" applyProtection="0"/>
    <xf numFmtId="0" fontId="106" fillId="56" borderId="16" applyNumberFormat="0" applyAlignment="0" applyProtection="0"/>
    <xf numFmtId="0" fontId="106" fillId="56" borderId="16" applyNumberFormat="0" applyAlignment="0" applyProtection="0"/>
    <xf numFmtId="0" fontId="119" fillId="0" borderId="19" applyNumberFormat="0" applyFill="0" applyAlignment="0" applyProtection="0"/>
    <xf numFmtId="0" fontId="119" fillId="0" borderId="0" applyNumberFormat="0" applyFill="0" applyBorder="0" applyAlignment="0" applyProtection="0"/>
    <xf numFmtId="0" fontId="120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17" fillId="0" borderId="18" applyNumberFormat="0" applyFill="0" applyAlignment="0" applyProtection="0"/>
    <xf numFmtId="0" fontId="117" fillId="0" borderId="18" applyNumberFormat="0" applyFill="0" applyAlignment="0" applyProtection="0"/>
    <xf numFmtId="0" fontId="118" fillId="0" borderId="18" applyNumberFormat="0" applyFill="0" applyAlignment="0" applyProtection="0"/>
    <xf numFmtId="0" fontId="117" fillId="0" borderId="18" applyNumberFormat="0" applyFill="0" applyAlignment="0" applyProtection="0"/>
    <xf numFmtId="0" fontId="119" fillId="0" borderId="19" applyNumberFormat="0" applyFill="0" applyAlignment="0" applyProtection="0"/>
    <xf numFmtId="0" fontId="120" fillId="0" borderId="19" applyNumberFormat="0" applyFill="0" applyAlignment="0" applyProtection="0"/>
    <xf numFmtId="0" fontId="119" fillId="0" borderId="19" applyNumberFormat="0" applyFill="0" applyAlignment="0" applyProtection="0"/>
    <xf numFmtId="0" fontId="16" fillId="0" borderId="4" applyNumberFormat="0" applyFill="0" applyAlignment="0" applyProtection="0"/>
    <xf numFmtId="0" fontId="15" fillId="0" borderId="3" applyNumberFormat="0" applyFill="0" applyAlignment="0" applyProtection="0"/>
    <xf numFmtId="0" fontId="24" fillId="7" borderId="8" applyNumberFormat="0" applyAlignment="0" applyProtection="0"/>
    <xf numFmtId="0" fontId="106" fillId="56" borderId="16" applyNumberFormat="0" applyAlignment="0" applyProtection="0"/>
    <xf numFmtId="0" fontId="121" fillId="42" borderId="15" applyNumberFormat="0" applyAlignment="0" applyProtection="0"/>
    <xf numFmtId="0" fontId="119" fillId="0" borderId="0" applyNumberFormat="0" applyFill="0" applyBorder="0" applyAlignment="0" applyProtection="0"/>
    <xf numFmtId="0" fontId="107" fillId="56" borderId="16" applyNumberFormat="0" applyAlignment="0" applyProtection="0"/>
    <xf numFmtId="0" fontId="106" fillId="56" borderId="16" applyNumberFormat="0" applyAlignment="0" applyProtection="0"/>
    <xf numFmtId="0" fontId="106" fillId="56" borderId="16" applyNumberFormat="0" applyAlignment="0" applyProtection="0"/>
    <xf numFmtId="0" fontId="119" fillId="0" borderId="19" applyNumberFormat="0" applyFill="0" applyAlignment="0" applyProtection="0"/>
    <xf numFmtId="0" fontId="119" fillId="0" borderId="0" applyNumberFormat="0" applyFill="0" applyBorder="0" applyAlignment="0" applyProtection="0"/>
    <xf numFmtId="0" fontId="120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17" fillId="0" borderId="18" applyNumberFormat="0" applyFill="0" applyAlignment="0" applyProtection="0"/>
    <xf numFmtId="0" fontId="117" fillId="0" borderId="18" applyNumberFormat="0" applyFill="0" applyAlignment="0" applyProtection="0"/>
    <xf numFmtId="0" fontId="118" fillId="0" borderId="18" applyNumberFormat="0" applyFill="0" applyAlignment="0" applyProtection="0"/>
    <xf numFmtId="0" fontId="117" fillId="0" borderId="18" applyNumberFormat="0" applyFill="0" applyAlignment="0" applyProtection="0"/>
    <xf numFmtId="0" fontId="119" fillId="0" borderId="19" applyNumberFormat="0" applyFill="0" applyAlignment="0" applyProtection="0"/>
    <xf numFmtId="0" fontId="120" fillId="0" borderId="19" applyNumberFormat="0" applyFill="0" applyAlignment="0" applyProtection="0"/>
    <xf numFmtId="0" fontId="119" fillId="0" borderId="19" applyNumberFormat="0" applyFill="0" applyAlignment="0" applyProtection="0"/>
    <xf numFmtId="0" fontId="16" fillId="0" borderId="4" applyNumberFormat="0" applyFill="0" applyAlignment="0" applyProtection="0"/>
    <xf numFmtId="0" fontId="15" fillId="0" borderId="3" applyNumberFormat="0" applyFill="0" applyAlignment="0" applyProtection="0"/>
    <xf numFmtId="0" fontId="24" fillId="7" borderId="8" applyNumberFormat="0" applyAlignment="0" applyProtection="0"/>
    <xf numFmtId="0" fontId="106" fillId="56" borderId="16" applyNumberFormat="0" applyAlignment="0" applyProtection="0"/>
    <xf numFmtId="0" fontId="121" fillId="42" borderId="15" applyNumberFormat="0" applyAlignment="0" applyProtection="0"/>
    <xf numFmtId="0" fontId="119" fillId="0" borderId="0" applyNumberFormat="0" applyFill="0" applyBorder="0" applyAlignment="0" applyProtection="0"/>
    <xf numFmtId="0" fontId="107" fillId="56" borderId="16" applyNumberFormat="0" applyAlignment="0" applyProtection="0"/>
    <xf numFmtId="0" fontId="106" fillId="56" borderId="16" applyNumberFormat="0" applyAlignment="0" applyProtection="0"/>
    <xf numFmtId="0" fontId="106" fillId="56" borderId="16" applyNumberFormat="0" applyAlignment="0" applyProtection="0"/>
    <xf numFmtId="0" fontId="119" fillId="0" borderId="19" applyNumberFormat="0" applyFill="0" applyAlignment="0" applyProtection="0"/>
    <xf numFmtId="0" fontId="119" fillId="0" borderId="0" applyNumberFormat="0" applyFill="0" applyBorder="0" applyAlignment="0" applyProtection="0"/>
    <xf numFmtId="0" fontId="120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17" fillId="0" borderId="18" applyNumberFormat="0" applyFill="0" applyAlignment="0" applyProtection="0"/>
    <xf numFmtId="0" fontId="117" fillId="0" borderId="18" applyNumberFormat="0" applyFill="0" applyAlignment="0" applyProtection="0"/>
    <xf numFmtId="0" fontId="118" fillId="0" borderId="18" applyNumberFormat="0" applyFill="0" applyAlignment="0" applyProtection="0"/>
    <xf numFmtId="0" fontId="117" fillId="0" borderId="18" applyNumberFormat="0" applyFill="0" applyAlignment="0" applyProtection="0"/>
    <xf numFmtId="0" fontId="119" fillId="0" borderId="19" applyNumberFormat="0" applyFill="0" applyAlignment="0" applyProtection="0"/>
    <xf numFmtId="0" fontId="120" fillId="0" borderId="19" applyNumberFormat="0" applyFill="0" applyAlignment="0" applyProtection="0"/>
    <xf numFmtId="0" fontId="119" fillId="0" borderId="19" applyNumberFormat="0" applyFill="0" applyAlignment="0" applyProtection="0"/>
    <xf numFmtId="0" fontId="16" fillId="0" borderId="4" applyNumberFormat="0" applyFill="0" applyAlignment="0" applyProtection="0"/>
    <xf numFmtId="0" fontId="15" fillId="0" borderId="3" applyNumberFormat="0" applyFill="0" applyAlignment="0" applyProtection="0"/>
    <xf numFmtId="0" fontId="24" fillId="7" borderId="8" applyNumberFormat="0" applyAlignment="0" applyProtection="0"/>
    <xf numFmtId="0" fontId="106" fillId="56" borderId="16" applyNumberFormat="0" applyAlignment="0" applyProtection="0"/>
    <xf numFmtId="0" fontId="119" fillId="0" borderId="0" applyNumberFormat="0" applyFill="0" applyBorder="0" applyAlignment="0" applyProtection="0"/>
    <xf numFmtId="0" fontId="107" fillId="56" borderId="16" applyNumberFormat="0" applyAlignment="0" applyProtection="0"/>
    <xf numFmtId="0" fontId="106" fillId="56" borderId="16" applyNumberFormat="0" applyAlignment="0" applyProtection="0"/>
    <xf numFmtId="0" fontId="115" fillId="0" borderId="17" applyNumberFormat="0" applyFill="0" applyAlignment="0" applyProtection="0"/>
    <xf numFmtId="0" fontId="106" fillId="56" borderId="16" applyNumberFormat="0" applyAlignment="0" applyProtection="0"/>
    <xf numFmtId="0" fontId="116" fillId="0" borderId="17" applyNumberFormat="0" applyFill="0" applyAlignment="0" applyProtection="0"/>
    <xf numFmtId="0" fontId="119" fillId="0" borderId="19" applyNumberFormat="0" applyFill="0" applyAlignment="0" applyProtection="0"/>
    <xf numFmtId="0" fontId="115" fillId="0" borderId="17" applyNumberFormat="0" applyFill="0" applyAlignment="0" applyProtection="0"/>
    <xf numFmtId="0" fontId="14" fillId="0" borderId="2" applyNumberFormat="0" applyFill="0" applyAlignment="0" applyProtection="0"/>
    <xf numFmtId="0" fontId="119" fillId="0" borderId="0" applyNumberFormat="0" applyFill="0" applyBorder="0" applyAlignment="0" applyProtection="0"/>
    <xf numFmtId="0" fontId="120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17" fillId="0" borderId="18" applyNumberFormat="0" applyFill="0" applyAlignment="0" applyProtection="0"/>
    <xf numFmtId="0" fontId="117" fillId="0" borderId="18" applyNumberFormat="0" applyFill="0" applyAlignment="0" applyProtection="0"/>
    <xf numFmtId="0" fontId="118" fillId="0" borderId="18" applyNumberFormat="0" applyFill="0" applyAlignment="0" applyProtection="0"/>
    <xf numFmtId="0" fontId="117" fillId="0" borderId="18" applyNumberFormat="0" applyFill="0" applyAlignment="0" applyProtection="0"/>
    <xf numFmtId="0" fontId="119" fillId="0" borderId="19" applyNumberFormat="0" applyFill="0" applyAlignment="0" applyProtection="0"/>
    <xf numFmtId="0" fontId="120" fillId="0" borderId="19" applyNumberFormat="0" applyFill="0" applyAlignment="0" applyProtection="0"/>
    <xf numFmtId="0" fontId="119" fillId="0" borderId="19" applyNumberFormat="0" applyFill="0" applyAlignment="0" applyProtection="0"/>
    <xf numFmtId="0" fontId="16" fillId="0" borderId="4" applyNumberFormat="0" applyFill="0" applyAlignment="0" applyProtection="0"/>
    <xf numFmtId="0" fontId="15" fillId="0" borderId="3" applyNumberFormat="0" applyFill="0" applyAlignment="0" applyProtection="0"/>
    <xf numFmtId="0" fontId="24" fillId="7" borderId="8" applyNumberFormat="0" applyAlignment="0" applyProtection="0"/>
    <xf numFmtId="0" fontId="106" fillId="56" borderId="16" applyNumberFormat="0" applyAlignment="0" applyProtection="0"/>
    <xf numFmtId="0" fontId="119" fillId="0" borderId="0" applyNumberFormat="0" applyFill="0" applyBorder="0" applyAlignment="0" applyProtection="0"/>
    <xf numFmtId="0" fontId="107" fillId="56" borderId="16" applyNumberFormat="0" applyAlignment="0" applyProtection="0"/>
    <xf numFmtId="0" fontId="106" fillId="56" borderId="16" applyNumberFormat="0" applyAlignment="0" applyProtection="0"/>
    <xf numFmtId="0" fontId="115" fillId="0" borderId="17" applyNumberFormat="0" applyFill="0" applyAlignment="0" applyProtection="0"/>
    <xf numFmtId="0" fontId="106" fillId="56" borderId="16" applyNumberFormat="0" applyAlignment="0" applyProtection="0"/>
    <xf numFmtId="0" fontId="116" fillId="0" borderId="17" applyNumberFormat="0" applyFill="0" applyAlignment="0" applyProtection="0"/>
    <xf numFmtId="0" fontId="119" fillId="0" borderId="19" applyNumberFormat="0" applyFill="0" applyAlignment="0" applyProtection="0"/>
    <xf numFmtId="0" fontId="115" fillId="0" borderId="17" applyNumberFormat="0" applyFill="0" applyAlignment="0" applyProtection="0"/>
    <xf numFmtId="0" fontId="14" fillId="0" borderId="2" applyNumberFormat="0" applyFill="0" applyAlignment="0" applyProtection="0"/>
    <xf numFmtId="0" fontId="115" fillId="0" borderId="17" applyNumberFormat="0" applyFill="0" applyAlignment="0" applyProtection="0"/>
    <xf numFmtId="0" fontId="117" fillId="0" borderId="18" applyNumberFormat="0" applyFill="0" applyAlignment="0" applyProtection="0"/>
    <xf numFmtId="0" fontId="117" fillId="0" borderId="18" applyNumberFormat="0" applyFill="0" applyAlignment="0" applyProtection="0"/>
    <xf numFmtId="0" fontId="118" fillId="0" borderId="18" applyNumberFormat="0" applyFill="0" applyAlignment="0" applyProtection="0"/>
    <xf numFmtId="0" fontId="117" fillId="0" borderId="18" applyNumberFormat="0" applyFill="0" applyAlignment="0" applyProtection="0"/>
    <xf numFmtId="0" fontId="119" fillId="0" borderId="19" applyNumberFormat="0" applyFill="0" applyAlignment="0" applyProtection="0"/>
    <xf numFmtId="0" fontId="120" fillId="0" borderId="19" applyNumberFormat="0" applyFill="0" applyAlignment="0" applyProtection="0"/>
    <xf numFmtId="0" fontId="16" fillId="0" borderId="4" applyNumberFormat="0" applyFill="0" applyAlignment="0" applyProtection="0"/>
    <xf numFmtId="0" fontId="15" fillId="0" borderId="3" applyNumberFormat="0" applyFill="0" applyAlignment="0" applyProtection="0"/>
    <xf numFmtId="0" fontId="24" fillId="7" borderId="8" applyNumberFormat="0" applyAlignment="0" applyProtection="0"/>
    <xf numFmtId="0" fontId="106" fillId="56" borderId="16" applyNumberFormat="0" applyAlignment="0" applyProtection="0"/>
    <xf numFmtId="0" fontId="107" fillId="56" borderId="16" applyNumberFormat="0" applyAlignment="0" applyProtection="0"/>
    <xf numFmtId="0" fontId="106" fillId="56" borderId="16" applyNumberFormat="0" applyAlignment="0" applyProtection="0"/>
    <xf numFmtId="0" fontId="115" fillId="0" borderId="17" applyNumberFormat="0" applyFill="0" applyAlignment="0" applyProtection="0"/>
    <xf numFmtId="0" fontId="106" fillId="56" borderId="16" applyNumberFormat="0" applyAlignment="0" applyProtection="0"/>
    <xf numFmtId="0" fontId="116" fillId="0" borderId="17" applyNumberFormat="0" applyFill="0" applyAlignment="0" applyProtection="0"/>
    <xf numFmtId="0" fontId="119" fillId="0" borderId="19" applyNumberFormat="0" applyFill="0" applyAlignment="0" applyProtection="0"/>
    <xf numFmtId="0" fontId="115" fillId="0" borderId="17" applyNumberFormat="0" applyFill="0" applyAlignment="0" applyProtection="0"/>
    <xf numFmtId="0" fontId="14" fillId="0" borderId="2" applyNumberFormat="0" applyFill="0" applyAlignment="0" applyProtection="0"/>
    <xf numFmtId="0" fontId="115" fillId="0" borderId="17" applyNumberFormat="0" applyFill="0" applyAlignment="0" applyProtection="0"/>
    <xf numFmtId="0" fontId="117" fillId="0" borderId="18" applyNumberFormat="0" applyFill="0" applyAlignment="0" applyProtection="0"/>
    <xf numFmtId="0" fontId="117" fillId="0" borderId="18" applyNumberFormat="0" applyFill="0" applyAlignment="0" applyProtection="0"/>
    <xf numFmtId="0" fontId="118" fillId="0" borderId="18" applyNumberFormat="0" applyFill="0" applyAlignment="0" applyProtection="0"/>
    <xf numFmtId="0" fontId="117" fillId="0" borderId="18" applyNumberFormat="0" applyFill="0" applyAlignment="0" applyProtection="0"/>
    <xf numFmtId="0" fontId="119" fillId="0" borderId="19" applyNumberFormat="0" applyFill="0" applyAlignment="0" applyProtection="0"/>
    <xf numFmtId="0" fontId="120" fillId="0" borderId="19" applyNumberFormat="0" applyFill="0" applyAlignment="0" applyProtection="0"/>
    <xf numFmtId="0" fontId="16" fillId="0" borderId="4" applyNumberFormat="0" applyFill="0" applyAlignment="0" applyProtection="0"/>
    <xf numFmtId="0" fontId="15" fillId="0" borderId="3" applyNumberFormat="0" applyFill="0" applyAlignment="0" applyProtection="0"/>
    <xf numFmtId="0" fontId="24" fillId="7" borderId="8" applyNumberFormat="0" applyAlignment="0" applyProtection="0"/>
    <xf numFmtId="0" fontId="107" fillId="56" borderId="16" applyNumberFormat="0" applyAlignment="0" applyProtection="0"/>
    <xf numFmtId="0" fontId="106" fillId="56" borderId="16" applyNumberFormat="0" applyAlignment="0" applyProtection="0"/>
    <xf numFmtId="0" fontId="115" fillId="0" borderId="17" applyNumberFormat="0" applyFill="0" applyAlignment="0" applyProtection="0"/>
    <xf numFmtId="0" fontId="106" fillId="56" borderId="16" applyNumberFormat="0" applyAlignment="0" applyProtection="0"/>
    <xf numFmtId="0" fontId="116" fillId="0" borderId="17" applyNumberFormat="0" applyFill="0" applyAlignment="0" applyProtection="0"/>
    <xf numFmtId="0" fontId="119" fillId="0" borderId="19" applyNumberFormat="0" applyFill="0" applyAlignment="0" applyProtection="0"/>
    <xf numFmtId="0" fontId="115" fillId="0" borderId="17" applyNumberFormat="0" applyFill="0" applyAlignment="0" applyProtection="0"/>
    <xf numFmtId="0" fontId="14" fillId="0" borderId="2" applyNumberFormat="0" applyFill="0" applyAlignment="0" applyProtection="0"/>
    <xf numFmtId="0" fontId="115" fillId="0" borderId="17" applyNumberFormat="0" applyFill="0" applyAlignment="0" applyProtection="0"/>
    <xf numFmtId="0" fontId="117" fillId="0" borderId="18" applyNumberFormat="0" applyFill="0" applyAlignment="0" applyProtection="0"/>
    <xf numFmtId="0" fontId="117" fillId="0" borderId="18" applyNumberFormat="0" applyFill="0" applyAlignment="0" applyProtection="0"/>
    <xf numFmtId="0" fontId="118" fillId="0" borderId="18" applyNumberFormat="0" applyFill="0" applyAlignment="0" applyProtection="0"/>
    <xf numFmtId="0" fontId="117" fillId="0" borderId="18" applyNumberFormat="0" applyFill="0" applyAlignment="0" applyProtection="0"/>
    <xf numFmtId="0" fontId="15" fillId="0" borderId="3" applyNumberFormat="0" applyFill="0" applyAlignment="0" applyProtection="0"/>
    <xf numFmtId="0" fontId="24" fillId="7" borderId="8" applyNumberFormat="0" applyAlignment="0" applyProtection="0"/>
    <xf numFmtId="0" fontId="107" fillId="56" borderId="16" applyNumberFormat="0" applyAlignment="0" applyProtection="0"/>
    <xf numFmtId="0" fontId="106" fillId="56" borderId="16" applyNumberFormat="0" applyAlignment="0" applyProtection="0"/>
    <xf numFmtId="0" fontId="115" fillId="0" borderId="17" applyNumberFormat="0" applyFill="0" applyAlignment="0" applyProtection="0"/>
    <xf numFmtId="0" fontId="116" fillId="0" borderId="17" applyNumberFormat="0" applyFill="0" applyAlignment="0" applyProtection="0"/>
    <xf numFmtId="0" fontId="115" fillId="0" borderId="17" applyNumberFormat="0" applyFill="0" applyAlignment="0" applyProtection="0"/>
    <xf numFmtId="0" fontId="14" fillId="0" borderId="2" applyNumberFormat="0" applyFill="0" applyAlignment="0" applyProtection="0"/>
    <xf numFmtId="0" fontId="115" fillId="0" borderId="17" applyNumberFormat="0" applyFill="0" applyAlignment="0" applyProtection="0"/>
    <xf numFmtId="0" fontId="117" fillId="0" borderId="18" applyNumberFormat="0" applyFill="0" applyAlignment="0" applyProtection="0"/>
    <xf numFmtId="0" fontId="117" fillId="0" borderId="18" applyNumberFormat="0" applyFill="0" applyAlignment="0" applyProtection="0"/>
    <xf numFmtId="0" fontId="118" fillId="0" borderId="18" applyNumberFormat="0" applyFill="0" applyAlignment="0" applyProtection="0"/>
    <xf numFmtId="0" fontId="15" fillId="0" borderId="3" applyNumberFormat="0" applyFill="0" applyAlignment="0" applyProtection="0"/>
    <xf numFmtId="0" fontId="115" fillId="0" borderId="17" applyNumberFormat="0" applyFill="0" applyAlignment="0" applyProtection="0"/>
    <xf numFmtId="0" fontId="116" fillId="0" borderId="17" applyNumberFormat="0" applyFill="0" applyAlignment="0" applyProtection="0"/>
    <xf numFmtId="0" fontId="115" fillId="0" borderId="17" applyNumberFormat="0" applyFill="0" applyAlignment="0" applyProtection="0"/>
    <xf numFmtId="0" fontId="14" fillId="0" borderId="2" applyNumberFormat="0" applyFill="0" applyAlignment="0" applyProtection="0"/>
    <xf numFmtId="0" fontId="115" fillId="0" borderId="17" applyNumberFormat="0" applyFill="0" applyAlignment="0" applyProtection="0"/>
    <xf numFmtId="0" fontId="117" fillId="0" borderId="18" applyNumberFormat="0" applyFill="0" applyAlignment="0" applyProtection="0"/>
    <xf numFmtId="0" fontId="117" fillId="0" borderId="18" applyNumberFormat="0" applyFill="0" applyAlignment="0" applyProtection="0"/>
    <xf numFmtId="0" fontId="118" fillId="0" borderId="18" applyNumberFormat="0" applyFill="0" applyAlignment="0" applyProtection="0"/>
    <xf numFmtId="0" fontId="15" fillId="0" borderId="3" applyNumberFormat="0" applyFill="0" applyAlignment="0" applyProtection="0"/>
    <xf numFmtId="0" fontId="115" fillId="0" borderId="17" applyNumberFormat="0" applyFill="0" applyAlignment="0" applyProtection="0"/>
    <xf numFmtId="0" fontId="116" fillId="0" borderId="17" applyNumberFormat="0" applyFill="0" applyAlignment="0" applyProtection="0"/>
    <xf numFmtId="0" fontId="115" fillId="0" borderId="17" applyNumberFormat="0" applyFill="0" applyAlignment="0" applyProtection="0"/>
    <xf numFmtId="0" fontId="14" fillId="0" borderId="2" applyNumberFormat="0" applyFill="0" applyAlignment="0" applyProtection="0"/>
    <xf numFmtId="0" fontId="115" fillId="0" borderId="17" applyNumberFormat="0" applyFill="0" applyAlignment="0" applyProtection="0"/>
    <xf numFmtId="0" fontId="117" fillId="0" borderId="18" applyNumberFormat="0" applyFill="0" applyAlignment="0" applyProtection="0"/>
    <xf numFmtId="0" fontId="111" fillId="39" borderId="0" applyNumberFormat="0" applyBorder="0" applyAlignment="0" applyProtection="0"/>
    <xf numFmtId="0" fontId="112" fillId="39" borderId="0" applyNumberFormat="0" applyBorder="0" applyAlignment="0" applyProtection="0"/>
    <xf numFmtId="0" fontId="111" fillId="39" borderId="0" applyNumberFormat="0" applyBorder="0" applyAlignment="0" applyProtection="0"/>
    <xf numFmtId="0" fontId="17" fillId="2" borderId="0" applyNumberFormat="0" applyBorder="0" applyAlignment="0" applyProtection="0"/>
    <xf numFmtId="0" fontId="115" fillId="0" borderId="17" applyNumberFormat="0" applyFill="0" applyAlignment="0" applyProtection="0"/>
    <xf numFmtId="0" fontId="116" fillId="0" borderId="17" applyNumberFormat="0" applyFill="0" applyAlignment="0" applyProtection="0"/>
    <xf numFmtId="0" fontId="115" fillId="0" borderId="17" applyNumberFormat="0" applyFill="0" applyAlignment="0" applyProtection="0"/>
    <xf numFmtId="0" fontId="14" fillId="0" borderId="2" applyNumberFormat="0" applyFill="0" applyAlignment="0" applyProtection="0"/>
    <xf numFmtId="0" fontId="115" fillId="0" borderId="17" applyNumberFormat="0" applyFill="0" applyAlignment="0" applyProtection="0"/>
    <xf numFmtId="0" fontId="111" fillId="39" borderId="0" applyNumberFormat="0" applyBorder="0" applyAlignment="0" applyProtection="0"/>
    <xf numFmtId="0" fontId="112" fillId="39" borderId="0" applyNumberFormat="0" applyBorder="0" applyAlignment="0" applyProtection="0"/>
    <xf numFmtId="0" fontId="111" fillId="39" borderId="0" applyNumberFormat="0" applyBorder="0" applyAlignment="0" applyProtection="0"/>
    <xf numFmtId="0" fontId="17" fillId="2" borderId="0" applyNumberFormat="0" applyBorder="0" applyAlignment="0" applyProtection="0"/>
    <xf numFmtId="0" fontId="115" fillId="0" borderId="17" applyNumberFormat="0" applyFill="0" applyAlignment="0" applyProtection="0"/>
    <xf numFmtId="0" fontId="116" fillId="0" borderId="17" applyNumberFormat="0" applyFill="0" applyAlignment="0" applyProtection="0"/>
    <xf numFmtId="0" fontId="115" fillId="0" borderId="17" applyNumberFormat="0" applyFill="0" applyAlignment="0" applyProtection="0"/>
    <xf numFmtId="0" fontId="14" fillId="0" borderId="2" applyNumberFormat="0" applyFill="0" applyAlignment="0" applyProtection="0"/>
    <xf numFmtId="0" fontId="115" fillId="0" borderId="17" applyNumberFormat="0" applyFill="0" applyAlignment="0" applyProtection="0"/>
    <xf numFmtId="0" fontId="109" fillId="0" borderId="0" applyNumberFormat="0" applyFill="0" applyBorder="0" applyAlignment="0" applyProtection="0"/>
    <xf numFmtId="0" fontId="111" fillId="39" borderId="0" applyNumberFormat="0" applyBorder="0" applyAlignment="0" applyProtection="0"/>
    <xf numFmtId="0" fontId="112" fillId="39" borderId="0" applyNumberFormat="0" applyBorder="0" applyAlignment="0" applyProtection="0"/>
    <xf numFmtId="0" fontId="111" fillId="39" borderId="0" applyNumberFormat="0" applyBorder="0" applyAlignment="0" applyProtection="0"/>
    <xf numFmtId="0" fontId="17" fillId="2" borderId="0" applyNumberFormat="0" applyBorder="0" applyAlignment="0" applyProtection="0"/>
    <xf numFmtId="0" fontId="115" fillId="0" borderId="17" applyNumberFormat="0" applyFill="0" applyAlignment="0" applyProtection="0"/>
    <xf numFmtId="0" fontId="116" fillId="0" borderId="17" applyNumberFormat="0" applyFill="0" applyAlignment="0" applyProtection="0"/>
    <xf numFmtId="0" fontId="14" fillId="0" borderId="2" applyNumberFormat="0" applyFill="0" applyAlignment="0" applyProtection="0"/>
    <xf numFmtId="0" fontId="111" fillId="39" borderId="0" applyNumberFormat="0" applyBorder="0" applyAlignment="0" applyProtection="0"/>
    <xf numFmtId="0" fontId="115" fillId="0" borderId="17" applyNumberFormat="0" applyFill="0" applyAlignment="0" applyProtection="0"/>
    <xf numFmtId="0" fontId="109" fillId="0" borderId="0" applyNumberFormat="0" applyFill="0" applyBorder="0" applyAlignment="0" applyProtection="0"/>
    <xf numFmtId="0" fontId="111" fillId="39" borderId="0" applyNumberFormat="0" applyBorder="0" applyAlignment="0" applyProtection="0"/>
    <xf numFmtId="0" fontId="112" fillId="39" borderId="0" applyNumberFormat="0" applyBorder="0" applyAlignment="0" applyProtection="0"/>
    <xf numFmtId="0" fontId="111" fillId="39" borderId="0" applyNumberFormat="0" applyBorder="0" applyAlignment="0" applyProtection="0"/>
    <xf numFmtId="0" fontId="17" fillId="2" borderId="0" applyNumberFormat="0" applyBorder="0" applyAlignment="0" applyProtection="0"/>
    <xf numFmtId="0" fontId="115" fillId="0" borderId="17" applyNumberFormat="0" applyFill="0" applyAlignment="0" applyProtection="0"/>
    <xf numFmtId="0" fontId="116" fillId="0" borderId="17" applyNumberFormat="0" applyFill="0" applyAlignment="0" applyProtection="0"/>
    <xf numFmtId="0" fontId="14" fillId="0" borderId="2" applyNumberFormat="0" applyFill="0" applyAlignment="0" applyProtection="0"/>
    <xf numFmtId="0" fontId="111" fillId="39" borderId="0" applyNumberFormat="0" applyBorder="0" applyAlignment="0" applyProtection="0"/>
    <xf numFmtId="0" fontId="115" fillId="0" borderId="17" applyNumberFormat="0" applyFill="0" applyAlignment="0" applyProtection="0"/>
    <xf numFmtId="0" fontId="109" fillId="0" borderId="0" applyNumberFormat="0" applyFill="0" applyBorder="0" applyAlignment="0" applyProtection="0"/>
    <xf numFmtId="0" fontId="111" fillId="39" borderId="0" applyNumberFormat="0" applyBorder="0" applyAlignment="0" applyProtection="0"/>
    <xf numFmtId="0" fontId="112" fillId="39" borderId="0" applyNumberFormat="0" applyBorder="0" applyAlignment="0" applyProtection="0"/>
    <xf numFmtId="0" fontId="111" fillId="39" borderId="0" applyNumberFormat="0" applyBorder="0" applyAlignment="0" applyProtection="0"/>
    <xf numFmtId="0" fontId="17" fillId="2" borderId="0" applyNumberFormat="0" applyBorder="0" applyAlignment="0" applyProtection="0"/>
    <xf numFmtId="0" fontId="111" fillId="39" borderId="0" applyNumberFormat="0" applyBorder="0" applyAlignment="0" applyProtection="0"/>
    <xf numFmtId="0" fontId="115" fillId="0" borderId="17" applyNumberFormat="0" applyFill="0" applyAlignment="0" applyProtection="0"/>
    <xf numFmtId="0" fontId="109" fillId="0" borderId="0" applyNumberFormat="0" applyFill="0" applyBorder="0" applyAlignment="0" applyProtection="0"/>
    <xf numFmtId="0" fontId="111" fillId="39" borderId="0" applyNumberFormat="0" applyBorder="0" applyAlignment="0" applyProtection="0"/>
    <xf numFmtId="0" fontId="112" fillId="39" borderId="0" applyNumberFormat="0" applyBorder="0" applyAlignment="0" applyProtection="0"/>
    <xf numFmtId="0" fontId="111" fillId="39" borderId="0" applyNumberFormat="0" applyBorder="0" applyAlignment="0" applyProtection="0"/>
    <xf numFmtId="0" fontId="17" fillId="2" borderId="0" applyNumberFormat="0" applyBorder="0" applyAlignment="0" applyProtection="0"/>
    <xf numFmtId="0" fontId="111" fillId="39" borderId="0" applyNumberFormat="0" applyBorder="0" applyAlignment="0" applyProtection="0"/>
    <xf numFmtId="0" fontId="26" fillId="0" borderId="0" applyNumberFormat="0" applyFill="0" applyBorder="0" applyAlignment="0" applyProtection="0"/>
    <xf numFmtId="0" fontId="109" fillId="0" borderId="0" applyNumberFormat="0" applyFill="0" applyBorder="0" applyAlignment="0" applyProtection="0"/>
    <xf numFmtId="0" fontId="109" fillId="0" borderId="0" applyNumberFormat="0" applyFill="0" applyBorder="0" applyAlignment="0" applyProtection="0"/>
    <xf numFmtId="0" fontId="111" fillId="39" borderId="0" applyNumberFormat="0" applyBorder="0" applyAlignment="0" applyProtection="0"/>
    <xf numFmtId="0" fontId="112" fillId="39" borderId="0" applyNumberFormat="0" applyBorder="0" applyAlignment="0" applyProtection="0"/>
    <xf numFmtId="0" fontId="111" fillId="39" borderId="0" applyNumberFormat="0" applyBorder="0" applyAlignment="0" applyProtection="0"/>
    <xf numFmtId="0" fontId="17" fillId="2" borderId="0" applyNumberFormat="0" applyBorder="0" applyAlignment="0" applyProtection="0"/>
    <xf numFmtId="0" fontId="110" fillId="0" borderId="0" applyNumberFormat="0" applyFill="0" applyBorder="0" applyAlignment="0" applyProtection="0"/>
    <xf numFmtId="0" fontId="109" fillId="0" borderId="0" applyNumberFormat="0" applyFill="0" applyBorder="0" applyAlignment="0" applyProtection="0"/>
    <xf numFmtId="0" fontId="111" fillId="39" borderId="0" applyNumberFormat="0" applyBorder="0" applyAlignment="0" applyProtection="0"/>
    <xf numFmtId="0" fontId="26" fillId="0" borderId="0" applyNumberFormat="0" applyFill="0" applyBorder="0" applyAlignment="0" applyProtection="0"/>
    <xf numFmtId="0" fontId="109" fillId="0" borderId="0" applyNumberFormat="0" applyFill="0" applyBorder="0" applyAlignment="0" applyProtection="0"/>
    <xf numFmtId="0" fontId="109" fillId="0" borderId="0" applyNumberFormat="0" applyFill="0" applyBorder="0" applyAlignment="0" applyProtection="0"/>
    <xf numFmtId="0" fontId="111" fillId="39" borderId="0" applyNumberFormat="0" applyBorder="0" applyAlignment="0" applyProtection="0"/>
    <xf numFmtId="0" fontId="112" fillId="39" borderId="0" applyNumberFormat="0" applyBorder="0" applyAlignment="0" applyProtection="0"/>
    <xf numFmtId="0" fontId="111" fillId="39" borderId="0" applyNumberFormat="0" applyBorder="0" applyAlignment="0" applyProtection="0"/>
    <xf numFmtId="0" fontId="17" fillId="2" borderId="0" applyNumberFormat="0" applyBorder="0" applyAlignment="0" applyProtection="0"/>
    <xf numFmtId="0" fontId="110" fillId="0" borderId="0" applyNumberFormat="0" applyFill="0" applyBorder="0" applyAlignment="0" applyProtection="0"/>
    <xf numFmtId="0" fontId="109" fillId="0" borderId="0" applyNumberFormat="0" applyFill="0" applyBorder="0" applyAlignment="0" applyProtection="0"/>
    <xf numFmtId="0" fontId="111" fillId="39" borderId="0" applyNumberFormat="0" applyBorder="0" applyAlignment="0" applyProtection="0"/>
    <xf numFmtId="0" fontId="26" fillId="0" borderId="0" applyNumberFormat="0" applyFill="0" applyBorder="0" applyAlignment="0" applyProtection="0"/>
    <xf numFmtId="0" fontId="109" fillId="0" borderId="0" applyNumberFormat="0" applyFill="0" applyBorder="0" applyAlignment="0" applyProtection="0"/>
    <xf numFmtId="0" fontId="109" fillId="0" borderId="0" applyNumberFormat="0" applyFill="0" applyBorder="0" applyAlignment="0" applyProtection="0"/>
    <xf numFmtId="0" fontId="111" fillId="39" borderId="0" applyNumberFormat="0" applyBorder="0" applyAlignment="0" applyProtection="0"/>
    <xf numFmtId="0" fontId="112" fillId="39" borderId="0" applyNumberFormat="0" applyBorder="0" applyAlignment="0" applyProtection="0"/>
    <xf numFmtId="0" fontId="111" fillId="39" borderId="0" applyNumberFormat="0" applyBorder="0" applyAlignment="0" applyProtection="0"/>
    <xf numFmtId="0" fontId="17" fillId="2" borderId="0" applyNumberFormat="0" applyBorder="0" applyAlignment="0" applyProtection="0"/>
    <xf numFmtId="0" fontId="110" fillId="0" borderId="0" applyNumberFormat="0" applyFill="0" applyBorder="0" applyAlignment="0" applyProtection="0"/>
    <xf numFmtId="0" fontId="109" fillId="0" borderId="0" applyNumberFormat="0" applyFill="0" applyBorder="0" applyAlignment="0" applyProtection="0"/>
    <xf numFmtId="0" fontId="111" fillId="39" borderId="0" applyNumberFormat="0" applyBorder="0" applyAlignment="0" applyProtection="0"/>
    <xf numFmtId="0" fontId="26" fillId="0" borderId="0" applyNumberFormat="0" applyFill="0" applyBorder="0" applyAlignment="0" applyProtection="0"/>
    <xf numFmtId="0" fontId="109" fillId="0" borderId="0" applyNumberFormat="0" applyFill="0" applyBorder="0" applyAlignment="0" applyProtection="0"/>
    <xf numFmtId="0" fontId="109" fillId="0" borderId="0" applyNumberFormat="0" applyFill="0" applyBorder="0" applyAlignment="0" applyProtection="0"/>
    <xf numFmtId="0" fontId="111" fillId="39" borderId="0" applyNumberFormat="0" applyBorder="0" applyAlignment="0" applyProtection="0"/>
    <xf numFmtId="0" fontId="112" fillId="39" borderId="0" applyNumberFormat="0" applyBorder="0" applyAlignment="0" applyProtection="0"/>
    <xf numFmtId="0" fontId="17" fillId="2" borderId="0" applyNumberFormat="0" applyBorder="0" applyAlignment="0" applyProtection="0"/>
    <xf numFmtId="0" fontId="110" fillId="0" borderId="0" applyNumberFormat="0" applyFill="0" applyBorder="0" applyAlignment="0" applyProtection="0"/>
    <xf numFmtId="0" fontId="109" fillId="0" borderId="0" applyNumberFormat="0" applyFill="0" applyBorder="0" applyAlignment="0" applyProtection="0"/>
    <xf numFmtId="0" fontId="111" fillId="39" borderId="0" applyNumberFormat="0" applyBorder="0" applyAlignment="0" applyProtection="0"/>
    <xf numFmtId="0" fontId="26" fillId="0" borderId="0" applyNumberFormat="0" applyFill="0" applyBorder="0" applyAlignment="0" applyProtection="0"/>
    <xf numFmtId="0" fontId="109" fillId="0" borderId="0" applyNumberFormat="0" applyFill="0" applyBorder="0" applyAlignment="0" applyProtection="0"/>
    <xf numFmtId="0" fontId="109" fillId="0" borderId="0" applyNumberFormat="0" applyFill="0" applyBorder="0" applyAlignment="0" applyProtection="0"/>
    <xf numFmtId="0" fontId="111" fillId="39" borderId="0" applyNumberFormat="0" applyBorder="0" applyAlignment="0" applyProtection="0"/>
    <xf numFmtId="0" fontId="112" fillId="39" borderId="0" applyNumberFormat="0" applyBorder="0" applyAlignment="0" applyProtection="0"/>
    <xf numFmtId="0" fontId="17" fillId="2" borderId="0" applyNumberFormat="0" applyBorder="0" applyAlignment="0" applyProtection="0"/>
    <xf numFmtId="0" fontId="110" fillId="0" borderId="0" applyNumberFormat="0" applyFill="0" applyBorder="0" applyAlignment="0" applyProtection="0"/>
    <xf numFmtId="0" fontId="109" fillId="0" borderId="0" applyNumberFormat="0" applyFill="0" applyBorder="0" applyAlignment="0" applyProtection="0"/>
    <xf numFmtId="0" fontId="111" fillId="39" borderId="0" applyNumberFormat="0" applyBorder="0" applyAlignment="0" applyProtection="0"/>
    <xf numFmtId="0" fontId="26" fillId="0" borderId="0" applyNumberFormat="0" applyFill="0" applyBorder="0" applyAlignment="0" applyProtection="0"/>
    <xf numFmtId="0" fontId="109" fillId="0" borderId="0" applyNumberFormat="0" applyFill="0" applyBorder="0" applyAlignment="0" applyProtection="0"/>
    <xf numFmtId="0" fontId="109" fillId="0" borderId="0" applyNumberFormat="0" applyFill="0" applyBorder="0" applyAlignment="0" applyProtection="0"/>
    <xf numFmtId="0" fontId="110" fillId="0" borderId="0" applyNumberFormat="0" applyFill="0" applyBorder="0" applyAlignment="0" applyProtection="0"/>
    <xf numFmtId="0" fontId="109" fillId="0" borderId="0" applyNumberFormat="0" applyFill="0" applyBorder="0" applyAlignment="0" applyProtection="0"/>
    <xf numFmtId="0" fontId="111" fillId="39" borderId="0" applyNumberFormat="0" applyBorder="0" applyAlignment="0" applyProtection="0"/>
    <xf numFmtId="0" fontId="26" fillId="0" borderId="0" applyNumberFormat="0" applyFill="0" applyBorder="0" applyAlignment="0" applyProtection="0"/>
    <xf numFmtId="0" fontId="109" fillId="0" borderId="0" applyNumberFormat="0" applyFill="0" applyBorder="0" applyAlignment="0" applyProtection="0"/>
    <xf numFmtId="0" fontId="109" fillId="0" borderId="0" applyNumberFormat="0" applyFill="0" applyBorder="0" applyAlignment="0" applyProtection="0"/>
    <xf numFmtId="0" fontId="110" fillId="0" borderId="0" applyNumberFormat="0" applyFill="0" applyBorder="0" applyAlignment="0" applyProtection="0"/>
    <xf numFmtId="0" fontId="109" fillId="0" borderId="0" applyNumberFormat="0" applyFill="0" applyBorder="0" applyAlignment="0" applyProtection="0"/>
    <xf numFmtId="0" fontId="111" fillId="39" borderId="0" applyNumberFormat="0" applyBorder="0" applyAlignment="0" applyProtection="0"/>
    <xf numFmtId="0" fontId="26" fillId="0" borderId="0" applyNumberFormat="0" applyFill="0" applyBorder="0" applyAlignment="0" applyProtection="0"/>
    <xf numFmtId="0" fontId="109" fillId="0" borderId="0" applyNumberFormat="0" applyFill="0" applyBorder="0" applyAlignment="0" applyProtection="0"/>
    <xf numFmtId="0" fontId="110" fillId="0" borderId="0" applyNumberFormat="0" applyFill="0" applyBorder="0" applyAlignment="0" applyProtection="0"/>
    <xf numFmtId="0" fontId="109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109" fillId="0" borderId="0" applyNumberFormat="0" applyFill="0" applyBorder="0" applyAlignment="0" applyProtection="0"/>
    <xf numFmtId="0" fontId="110" fillId="0" borderId="0" applyNumberFormat="0" applyFill="0" applyBorder="0" applyAlignment="0" applyProtection="0"/>
    <xf numFmtId="0" fontId="109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110" fillId="0" borderId="0" applyNumberFormat="0" applyFill="0" applyBorder="0" applyAlignment="0" applyProtection="0"/>
    <xf numFmtId="0" fontId="109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110" fillId="0" borderId="0" applyNumberFormat="0" applyFill="0" applyBorder="0" applyAlignment="0" applyProtection="0"/>
    <xf numFmtId="0" fontId="109" fillId="0" borderId="0" applyNumberFormat="0" applyFill="0" applyBorder="0" applyAlignment="0" applyProtection="0"/>
    <xf numFmtId="0" fontId="109" fillId="0" borderId="0" applyNumberFormat="0" applyFill="0" applyBorder="0" applyAlignment="0" applyProtection="0"/>
    <xf numFmtId="0" fontId="110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109" fillId="0" borderId="0" applyNumberFormat="0" applyFill="0" applyBorder="0" applyAlignment="0" applyProtection="0"/>
    <xf numFmtId="0" fontId="110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109" fillId="0" borderId="0" applyNumberFormat="0" applyFill="0" applyBorder="0" applyAlignment="0" applyProtection="0"/>
    <xf numFmtId="0" fontId="110" fillId="0" borderId="0" applyNumberFormat="0" applyFill="0" applyBorder="0" applyAlignment="0" applyProtection="0"/>
    <xf numFmtId="0" fontId="109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109" fillId="0" borderId="0" applyNumberFormat="0" applyFill="0" applyBorder="0" applyAlignment="0" applyProtection="0"/>
    <xf numFmtId="0" fontId="110" fillId="0" borderId="0" applyNumberFormat="0" applyFill="0" applyBorder="0" applyAlignment="0" applyProtection="0"/>
    <xf numFmtId="0" fontId="109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109" fillId="0" borderId="0" applyNumberFormat="0" applyFill="0" applyBorder="0" applyAlignment="0" applyProtection="0"/>
    <xf numFmtId="0" fontId="110" fillId="0" borderId="0" applyNumberFormat="0" applyFill="0" applyBorder="0" applyAlignment="0" applyProtection="0"/>
    <xf numFmtId="0" fontId="109" fillId="0" borderId="0" applyNumberFormat="0" applyFill="0" applyBorder="0" applyAlignment="0" applyProtection="0"/>
    <xf numFmtId="0" fontId="109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111" fillId="39" borderId="0" applyNumberFormat="0" applyBorder="0" applyAlignment="0" applyProtection="0"/>
    <xf numFmtId="0" fontId="109" fillId="0" borderId="0" applyNumberFormat="0" applyFill="0" applyBorder="0" applyAlignment="0" applyProtection="0"/>
    <xf numFmtId="0" fontId="110" fillId="0" borderId="0" applyNumberFormat="0" applyFill="0" applyBorder="0" applyAlignment="0" applyProtection="0"/>
    <xf numFmtId="0" fontId="109" fillId="0" borderId="0" applyNumberFormat="0" applyFill="0" applyBorder="0" applyAlignment="0" applyProtection="0"/>
    <xf numFmtId="0" fontId="109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111" fillId="39" borderId="0" applyNumberFormat="0" applyBorder="0" applyAlignment="0" applyProtection="0"/>
    <xf numFmtId="0" fontId="109" fillId="0" borderId="0" applyNumberFormat="0" applyFill="0" applyBorder="0" applyAlignment="0" applyProtection="0"/>
    <xf numFmtId="0" fontId="110" fillId="0" borderId="0" applyNumberFormat="0" applyFill="0" applyBorder="0" applyAlignment="0" applyProtection="0"/>
    <xf numFmtId="0" fontId="109" fillId="0" borderId="0" applyNumberFormat="0" applyFill="0" applyBorder="0" applyAlignment="0" applyProtection="0"/>
    <xf numFmtId="0" fontId="109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111" fillId="39" borderId="0" applyNumberFormat="0" applyBorder="0" applyAlignment="0" applyProtection="0"/>
    <xf numFmtId="0" fontId="109" fillId="0" borderId="0" applyNumberFormat="0" applyFill="0" applyBorder="0" applyAlignment="0" applyProtection="0"/>
    <xf numFmtId="0" fontId="110" fillId="0" borderId="0" applyNumberFormat="0" applyFill="0" applyBorder="0" applyAlignment="0" applyProtection="0"/>
    <xf numFmtId="0" fontId="17" fillId="2" borderId="0" applyNumberFormat="0" applyBorder="0" applyAlignment="0" applyProtection="0"/>
    <xf numFmtId="0" fontId="112" fillId="39" borderId="0" applyNumberFormat="0" applyBorder="0" applyAlignment="0" applyProtection="0"/>
    <xf numFmtId="0" fontId="111" fillId="39" borderId="0" applyNumberFormat="0" applyBorder="0" applyAlignment="0" applyProtection="0"/>
    <xf numFmtId="0" fontId="109" fillId="0" borderId="0" applyNumberFormat="0" applyFill="0" applyBorder="0" applyAlignment="0" applyProtection="0"/>
    <xf numFmtId="0" fontId="109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111" fillId="39" borderId="0" applyNumberFormat="0" applyBorder="0" applyAlignment="0" applyProtection="0"/>
    <xf numFmtId="0" fontId="109" fillId="0" borderId="0" applyNumberFormat="0" applyFill="0" applyBorder="0" applyAlignment="0" applyProtection="0"/>
    <xf numFmtId="0" fontId="110" fillId="0" borderId="0" applyNumberFormat="0" applyFill="0" applyBorder="0" applyAlignment="0" applyProtection="0"/>
    <xf numFmtId="0" fontId="17" fillId="2" borderId="0" applyNumberFormat="0" applyBorder="0" applyAlignment="0" applyProtection="0"/>
    <xf numFmtId="0" fontId="112" fillId="39" borderId="0" applyNumberFormat="0" applyBorder="0" applyAlignment="0" applyProtection="0"/>
    <xf numFmtId="0" fontId="111" fillId="39" borderId="0" applyNumberFormat="0" applyBorder="0" applyAlignment="0" applyProtection="0"/>
    <xf numFmtId="0" fontId="109" fillId="0" borderId="0" applyNumberFormat="0" applyFill="0" applyBorder="0" applyAlignment="0" applyProtection="0"/>
    <xf numFmtId="0" fontId="109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111" fillId="39" borderId="0" applyNumberFormat="0" applyBorder="0" applyAlignment="0" applyProtection="0"/>
    <xf numFmtId="0" fontId="109" fillId="0" borderId="0" applyNumberFormat="0" applyFill="0" applyBorder="0" applyAlignment="0" applyProtection="0"/>
    <xf numFmtId="0" fontId="110" fillId="0" borderId="0" applyNumberFormat="0" applyFill="0" applyBorder="0" applyAlignment="0" applyProtection="0"/>
    <xf numFmtId="0" fontId="17" fillId="2" borderId="0" applyNumberFormat="0" applyBorder="0" applyAlignment="0" applyProtection="0"/>
    <xf numFmtId="0" fontId="111" fillId="39" borderId="0" applyNumberFormat="0" applyBorder="0" applyAlignment="0" applyProtection="0"/>
    <xf numFmtId="0" fontId="112" fillId="39" borderId="0" applyNumberFormat="0" applyBorder="0" applyAlignment="0" applyProtection="0"/>
    <xf numFmtId="0" fontId="111" fillId="39" borderId="0" applyNumberFormat="0" applyBorder="0" applyAlignment="0" applyProtection="0"/>
    <xf numFmtId="0" fontId="109" fillId="0" borderId="0" applyNumberFormat="0" applyFill="0" applyBorder="0" applyAlignment="0" applyProtection="0"/>
    <xf numFmtId="0" fontId="109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111" fillId="39" borderId="0" applyNumberFormat="0" applyBorder="0" applyAlignment="0" applyProtection="0"/>
    <xf numFmtId="0" fontId="109" fillId="0" borderId="0" applyNumberFormat="0" applyFill="0" applyBorder="0" applyAlignment="0" applyProtection="0"/>
    <xf numFmtId="0" fontId="110" fillId="0" borderId="0" applyNumberFormat="0" applyFill="0" applyBorder="0" applyAlignment="0" applyProtection="0"/>
    <xf numFmtId="0" fontId="17" fillId="2" borderId="0" applyNumberFormat="0" applyBorder="0" applyAlignment="0" applyProtection="0"/>
    <xf numFmtId="0" fontId="111" fillId="39" borderId="0" applyNumberFormat="0" applyBorder="0" applyAlignment="0" applyProtection="0"/>
    <xf numFmtId="0" fontId="112" fillId="39" borderId="0" applyNumberFormat="0" applyBorder="0" applyAlignment="0" applyProtection="0"/>
    <xf numFmtId="0" fontId="111" fillId="39" borderId="0" applyNumberFormat="0" applyBorder="0" applyAlignment="0" applyProtection="0"/>
    <xf numFmtId="0" fontId="109" fillId="0" borderId="0" applyNumberFormat="0" applyFill="0" applyBorder="0" applyAlignment="0" applyProtection="0"/>
    <xf numFmtId="0" fontId="109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111" fillId="39" borderId="0" applyNumberFormat="0" applyBorder="0" applyAlignment="0" applyProtection="0"/>
    <xf numFmtId="0" fontId="17" fillId="2" borderId="0" applyNumberFormat="0" applyBorder="0" applyAlignment="0" applyProtection="0"/>
    <xf numFmtId="0" fontId="111" fillId="39" borderId="0" applyNumberFormat="0" applyBorder="0" applyAlignment="0" applyProtection="0"/>
    <xf numFmtId="0" fontId="112" fillId="39" borderId="0" applyNumberFormat="0" applyBorder="0" applyAlignment="0" applyProtection="0"/>
    <xf numFmtId="0" fontId="111" fillId="39" borderId="0" applyNumberFormat="0" applyBorder="0" applyAlignment="0" applyProtection="0"/>
    <xf numFmtId="0" fontId="109" fillId="0" borderId="0" applyNumberFormat="0" applyFill="0" applyBorder="0" applyAlignment="0" applyProtection="0"/>
    <xf numFmtId="0" fontId="111" fillId="39" borderId="0" applyNumberFormat="0" applyBorder="0" applyAlignment="0" applyProtection="0"/>
    <xf numFmtId="0" fontId="17" fillId="2" borderId="0" applyNumberFormat="0" applyBorder="0" applyAlignment="0" applyProtection="0"/>
    <xf numFmtId="0" fontId="111" fillId="39" borderId="0" applyNumberFormat="0" applyBorder="0" applyAlignment="0" applyProtection="0"/>
    <xf numFmtId="0" fontId="112" fillId="39" borderId="0" applyNumberFormat="0" applyBorder="0" applyAlignment="0" applyProtection="0"/>
    <xf numFmtId="0" fontId="111" fillId="39" borderId="0" applyNumberFormat="0" applyBorder="0" applyAlignment="0" applyProtection="0"/>
    <xf numFmtId="0" fontId="109" fillId="0" borderId="0" applyNumberFormat="0" applyFill="0" applyBorder="0" applyAlignment="0" applyProtection="0"/>
    <xf numFmtId="0" fontId="115" fillId="0" borderId="17" applyNumberFormat="0" applyFill="0" applyAlignment="0" applyProtection="0"/>
    <xf numFmtId="0" fontId="111" fillId="39" borderId="0" applyNumberFormat="0" applyBorder="0" applyAlignment="0" applyProtection="0"/>
    <xf numFmtId="0" fontId="17" fillId="2" borderId="0" applyNumberFormat="0" applyBorder="0" applyAlignment="0" applyProtection="0"/>
    <xf numFmtId="0" fontId="111" fillId="39" borderId="0" applyNumberFormat="0" applyBorder="0" applyAlignment="0" applyProtection="0"/>
    <xf numFmtId="0" fontId="112" fillId="39" borderId="0" applyNumberFormat="0" applyBorder="0" applyAlignment="0" applyProtection="0"/>
    <xf numFmtId="0" fontId="111" fillId="39" borderId="0" applyNumberFormat="0" applyBorder="0" applyAlignment="0" applyProtection="0"/>
    <xf numFmtId="0" fontId="109" fillId="0" borderId="0" applyNumberFormat="0" applyFill="0" applyBorder="0" applyAlignment="0" applyProtection="0"/>
    <xf numFmtId="0" fontId="115" fillId="0" borderId="17" applyNumberFormat="0" applyFill="0" applyAlignment="0" applyProtection="0"/>
    <xf numFmtId="0" fontId="111" fillId="39" borderId="0" applyNumberFormat="0" applyBorder="0" applyAlignment="0" applyProtection="0"/>
    <xf numFmtId="0" fontId="14" fillId="0" borderId="2" applyNumberFormat="0" applyFill="0" applyAlignment="0" applyProtection="0"/>
    <xf numFmtId="0" fontId="116" fillId="0" borderId="17" applyNumberFormat="0" applyFill="0" applyAlignment="0" applyProtection="0"/>
    <xf numFmtId="0" fontId="115" fillId="0" borderId="17" applyNumberFormat="0" applyFill="0" applyAlignment="0" applyProtection="0"/>
    <xf numFmtId="0" fontId="17" fillId="2" borderId="0" applyNumberFormat="0" applyBorder="0" applyAlignment="0" applyProtection="0"/>
    <xf numFmtId="0" fontId="111" fillId="39" borderId="0" applyNumberFormat="0" applyBorder="0" applyAlignment="0" applyProtection="0"/>
    <xf numFmtId="0" fontId="112" fillId="39" borderId="0" applyNumberFormat="0" applyBorder="0" applyAlignment="0" applyProtection="0"/>
    <xf numFmtId="0" fontId="111" fillId="39" borderId="0" applyNumberFormat="0" applyBorder="0" applyAlignment="0" applyProtection="0"/>
    <xf numFmtId="0" fontId="109" fillId="0" borderId="0" applyNumberFormat="0" applyFill="0" applyBorder="0" applyAlignment="0" applyProtection="0"/>
    <xf numFmtId="0" fontId="115" fillId="0" borderId="17" applyNumberFormat="0" applyFill="0" applyAlignment="0" applyProtection="0"/>
    <xf numFmtId="0" fontId="111" fillId="39" borderId="0" applyNumberFormat="0" applyBorder="0" applyAlignment="0" applyProtection="0"/>
    <xf numFmtId="0" fontId="14" fillId="0" borderId="2" applyNumberFormat="0" applyFill="0" applyAlignment="0" applyProtection="0"/>
    <xf numFmtId="0" fontId="116" fillId="0" borderId="17" applyNumberFormat="0" applyFill="0" applyAlignment="0" applyProtection="0"/>
    <xf numFmtId="0" fontId="115" fillId="0" borderId="17" applyNumberFormat="0" applyFill="0" applyAlignment="0" applyProtection="0"/>
    <xf numFmtId="0" fontId="17" fillId="2" borderId="0" applyNumberFormat="0" applyBorder="0" applyAlignment="0" applyProtection="0"/>
    <xf numFmtId="0" fontId="111" fillId="39" borderId="0" applyNumberFormat="0" applyBorder="0" applyAlignment="0" applyProtection="0"/>
    <xf numFmtId="0" fontId="112" fillId="39" borderId="0" applyNumberFormat="0" applyBorder="0" applyAlignment="0" applyProtection="0"/>
    <xf numFmtId="0" fontId="111" fillId="39" borderId="0" applyNumberFormat="0" applyBorder="0" applyAlignment="0" applyProtection="0"/>
    <xf numFmtId="0" fontId="115" fillId="0" borderId="17" applyNumberFormat="0" applyFill="0" applyAlignment="0" applyProtection="0"/>
    <xf numFmtId="0" fontId="14" fillId="0" borderId="2" applyNumberFormat="0" applyFill="0" applyAlignment="0" applyProtection="0"/>
    <xf numFmtId="0" fontId="115" fillId="0" borderId="17" applyNumberFormat="0" applyFill="0" applyAlignment="0" applyProtection="0"/>
    <xf numFmtId="0" fontId="116" fillId="0" borderId="17" applyNumberFormat="0" applyFill="0" applyAlignment="0" applyProtection="0"/>
    <xf numFmtId="0" fontId="115" fillId="0" borderId="17" applyNumberFormat="0" applyFill="0" applyAlignment="0" applyProtection="0"/>
    <xf numFmtId="0" fontId="17" fillId="2" borderId="0" applyNumberFormat="0" applyBorder="0" applyAlignment="0" applyProtection="0"/>
    <xf numFmtId="0" fontId="111" fillId="39" borderId="0" applyNumberFormat="0" applyBorder="0" applyAlignment="0" applyProtection="0"/>
    <xf numFmtId="0" fontId="112" fillId="39" borderId="0" applyNumberFormat="0" applyBorder="0" applyAlignment="0" applyProtection="0"/>
    <xf numFmtId="0" fontId="111" fillId="39" borderId="0" applyNumberFormat="0" applyBorder="0" applyAlignment="0" applyProtection="0"/>
    <xf numFmtId="0" fontId="115" fillId="0" borderId="17" applyNumberFormat="0" applyFill="0" applyAlignment="0" applyProtection="0"/>
    <xf numFmtId="0" fontId="14" fillId="0" borderId="2" applyNumberFormat="0" applyFill="0" applyAlignment="0" applyProtection="0"/>
    <xf numFmtId="0" fontId="115" fillId="0" borderId="17" applyNumberFormat="0" applyFill="0" applyAlignment="0" applyProtection="0"/>
    <xf numFmtId="0" fontId="116" fillId="0" borderId="17" applyNumberFormat="0" applyFill="0" applyAlignment="0" applyProtection="0"/>
    <xf numFmtId="0" fontId="115" fillId="0" borderId="17" applyNumberFormat="0" applyFill="0" applyAlignment="0" applyProtection="0"/>
    <xf numFmtId="0" fontId="17" fillId="2" borderId="0" applyNumberFormat="0" applyBorder="0" applyAlignment="0" applyProtection="0"/>
    <xf numFmtId="0" fontId="111" fillId="39" borderId="0" applyNumberFormat="0" applyBorder="0" applyAlignment="0" applyProtection="0"/>
    <xf numFmtId="0" fontId="112" fillId="39" borderId="0" applyNumberFormat="0" applyBorder="0" applyAlignment="0" applyProtection="0"/>
    <xf numFmtId="0" fontId="111" fillId="39" borderId="0" applyNumberFormat="0" applyBorder="0" applyAlignment="0" applyProtection="0"/>
    <xf numFmtId="0" fontId="117" fillId="0" borderId="18" applyNumberFormat="0" applyFill="0" applyAlignment="0" applyProtection="0"/>
    <xf numFmtId="0" fontId="115" fillId="0" borderId="17" applyNumberFormat="0" applyFill="0" applyAlignment="0" applyProtection="0"/>
    <xf numFmtId="0" fontId="14" fillId="0" borderId="2" applyNumberFormat="0" applyFill="0" applyAlignment="0" applyProtection="0"/>
    <xf numFmtId="0" fontId="115" fillId="0" borderId="17" applyNumberFormat="0" applyFill="0" applyAlignment="0" applyProtection="0"/>
    <xf numFmtId="0" fontId="116" fillId="0" borderId="17" applyNumberFormat="0" applyFill="0" applyAlignment="0" applyProtection="0"/>
    <xf numFmtId="0" fontId="115" fillId="0" borderId="17" applyNumberFormat="0" applyFill="0" applyAlignment="0" applyProtection="0"/>
    <xf numFmtId="0" fontId="15" fillId="0" borderId="3" applyNumberFormat="0" applyFill="0" applyAlignment="0" applyProtection="0"/>
    <xf numFmtId="0" fontId="118" fillId="0" borderId="18" applyNumberFormat="0" applyFill="0" applyAlignment="0" applyProtection="0"/>
    <xf numFmtId="0" fontId="117" fillId="0" borderId="18" applyNumberFormat="0" applyFill="0" applyAlignment="0" applyProtection="0"/>
    <xf numFmtId="0" fontId="117" fillId="0" borderId="18" applyNumberFormat="0" applyFill="0" applyAlignment="0" applyProtection="0"/>
    <xf numFmtId="0" fontId="115" fillId="0" borderId="17" applyNumberFormat="0" applyFill="0" applyAlignment="0" applyProtection="0"/>
    <xf numFmtId="0" fontId="14" fillId="0" borderId="2" applyNumberFormat="0" applyFill="0" applyAlignment="0" applyProtection="0"/>
    <xf numFmtId="0" fontId="115" fillId="0" borderId="17" applyNumberFormat="0" applyFill="0" applyAlignment="0" applyProtection="0"/>
    <xf numFmtId="0" fontId="116" fillId="0" borderId="17" applyNumberFormat="0" applyFill="0" applyAlignment="0" applyProtection="0"/>
    <xf numFmtId="0" fontId="115" fillId="0" borderId="17" applyNumberFormat="0" applyFill="0" applyAlignment="0" applyProtection="0"/>
    <xf numFmtId="0" fontId="106" fillId="56" borderId="16" applyNumberFormat="0" applyAlignment="0" applyProtection="0"/>
    <xf numFmtId="0" fontId="107" fillId="56" borderId="16" applyNumberFormat="0" applyAlignment="0" applyProtection="0"/>
    <xf numFmtId="0" fontId="24" fillId="7" borderId="8" applyNumberFormat="0" applyAlignment="0" applyProtection="0"/>
    <xf numFmtId="0" fontId="15" fillId="0" borderId="3" applyNumberFormat="0" applyFill="0" applyAlignment="0" applyProtection="0"/>
    <xf numFmtId="0" fontId="118" fillId="0" borderId="18" applyNumberFormat="0" applyFill="0" applyAlignment="0" applyProtection="0"/>
    <xf numFmtId="0" fontId="117" fillId="0" borderId="18" applyNumberFormat="0" applyFill="0" applyAlignment="0" applyProtection="0"/>
    <xf numFmtId="0" fontId="117" fillId="0" borderId="18" applyNumberFormat="0" applyFill="0" applyAlignment="0" applyProtection="0"/>
    <xf numFmtId="0" fontId="115" fillId="0" borderId="17" applyNumberFormat="0" applyFill="0" applyAlignment="0" applyProtection="0"/>
    <xf numFmtId="0" fontId="14" fillId="0" borderId="2" applyNumberFormat="0" applyFill="0" applyAlignment="0" applyProtection="0"/>
    <xf numFmtId="0" fontId="115" fillId="0" borderId="17" applyNumberFormat="0" applyFill="0" applyAlignment="0" applyProtection="0"/>
    <xf numFmtId="0" fontId="116" fillId="0" borderId="17" applyNumberFormat="0" applyFill="0" applyAlignment="0" applyProtection="0"/>
    <xf numFmtId="0" fontId="106" fillId="56" borderId="16" applyNumberFormat="0" applyAlignment="0" applyProtection="0"/>
    <xf numFmtId="0" fontId="115" fillId="0" borderId="17" applyNumberFormat="0" applyFill="0" applyAlignment="0" applyProtection="0"/>
    <xf numFmtId="0" fontId="106" fillId="56" borderId="16" applyNumberFormat="0" applyAlignment="0" applyProtection="0"/>
    <xf numFmtId="0" fontId="107" fillId="56" borderId="16" applyNumberFormat="0" applyAlignment="0" applyProtection="0"/>
    <xf numFmtId="0" fontId="24" fillId="7" borderId="8" applyNumberFormat="0" applyAlignment="0" applyProtection="0"/>
    <xf numFmtId="0" fontId="15" fillId="0" borderId="3" applyNumberFormat="0" applyFill="0" applyAlignment="0" applyProtection="0"/>
    <xf numFmtId="0" fontId="117" fillId="0" borderId="18" applyNumberFormat="0" applyFill="0" applyAlignment="0" applyProtection="0"/>
    <xf numFmtId="0" fontId="118" fillId="0" borderId="18" applyNumberFormat="0" applyFill="0" applyAlignment="0" applyProtection="0"/>
    <xf numFmtId="0" fontId="117" fillId="0" borderId="18" applyNumberFormat="0" applyFill="0" applyAlignment="0" applyProtection="0"/>
    <xf numFmtId="0" fontId="117" fillId="0" borderId="18" applyNumberFormat="0" applyFill="0" applyAlignment="0" applyProtection="0"/>
    <xf numFmtId="0" fontId="115" fillId="0" borderId="17" applyNumberFormat="0" applyFill="0" applyAlignment="0" applyProtection="0"/>
    <xf numFmtId="0" fontId="14" fillId="0" borderId="2" applyNumberFormat="0" applyFill="0" applyAlignment="0" applyProtection="0"/>
    <xf numFmtId="0" fontId="115" fillId="0" borderId="17" applyNumberFormat="0" applyFill="0" applyAlignment="0" applyProtection="0"/>
    <xf numFmtId="0" fontId="119" fillId="0" borderId="19" applyNumberFormat="0" applyFill="0" applyAlignment="0" applyProtection="0"/>
    <xf numFmtId="0" fontId="116" fillId="0" borderId="17" applyNumberFormat="0" applyFill="0" applyAlignment="0" applyProtection="0"/>
    <xf numFmtId="0" fontId="106" fillId="56" borderId="16" applyNumberFormat="0" applyAlignment="0" applyProtection="0"/>
    <xf numFmtId="0" fontId="115" fillId="0" borderId="17" applyNumberFormat="0" applyFill="0" applyAlignment="0" applyProtection="0"/>
    <xf numFmtId="0" fontId="106" fillId="56" borderId="16" applyNumberFormat="0" applyAlignment="0" applyProtection="0"/>
    <xf numFmtId="0" fontId="107" fillId="56" borderId="16" applyNumberFormat="0" applyAlignment="0" applyProtection="0"/>
    <xf numFmtId="0" fontId="106" fillId="56" borderId="16" applyNumberFormat="0" applyAlignment="0" applyProtection="0"/>
    <xf numFmtId="0" fontId="24" fillId="7" borderId="8" applyNumberFormat="0" applyAlignment="0" applyProtection="0"/>
    <xf numFmtId="0" fontId="15" fillId="0" borderId="3" applyNumberFormat="0" applyFill="0" applyAlignment="0" applyProtection="0"/>
    <xf numFmtId="0" fontId="16" fillId="0" borderId="4" applyNumberFormat="0" applyFill="0" applyAlignment="0" applyProtection="0"/>
    <xf numFmtId="0" fontId="120" fillId="0" borderId="19" applyNumberFormat="0" applyFill="0" applyAlignment="0" applyProtection="0"/>
    <xf numFmtId="0" fontId="119" fillId="0" borderId="19" applyNumberFormat="0" applyFill="0" applyAlignment="0" applyProtection="0"/>
    <xf numFmtId="0" fontId="117" fillId="0" borderId="18" applyNumberFormat="0" applyFill="0" applyAlignment="0" applyProtection="0"/>
    <xf numFmtId="0" fontId="118" fillId="0" borderId="18" applyNumberFormat="0" applyFill="0" applyAlignment="0" applyProtection="0"/>
    <xf numFmtId="0" fontId="117" fillId="0" borderId="18" applyNumberFormat="0" applyFill="0" applyAlignment="0" applyProtection="0"/>
    <xf numFmtId="0" fontId="117" fillId="0" borderId="18" applyNumberFormat="0" applyFill="0" applyAlignment="0" applyProtection="0"/>
    <xf numFmtId="0" fontId="115" fillId="0" borderId="17" applyNumberFormat="0" applyFill="0" applyAlignment="0" applyProtection="0"/>
    <xf numFmtId="0" fontId="14" fillId="0" borderId="2" applyNumberFormat="0" applyFill="0" applyAlignment="0" applyProtection="0"/>
    <xf numFmtId="0" fontId="115" fillId="0" borderId="17" applyNumberFormat="0" applyFill="0" applyAlignment="0" applyProtection="0"/>
    <xf numFmtId="0" fontId="119" fillId="0" borderId="19" applyNumberFormat="0" applyFill="0" applyAlignment="0" applyProtection="0"/>
    <xf numFmtId="0" fontId="116" fillId="0" borderId="17" applyNumberFormat="0" applyFill="0" applyAlignment="0" applyProtection="0"/>
    <xf numFmtId="0" fontId="106" fillId="56" borderId="16" applyNumberFormat="0" applyAlignment="0" applyProtection="0"/>
    <xf numFmtId="0" fontId="115" fillId="0" borderId="17" applyNumberFormat="0" applyFill="0" applyAlignment="0" applyProtection="0"/>
    <xf numFmtId="0" fontId="106" fillId="56" borderId="16" applyNumberFormat="0" applyAlignment="0" applyProtection="0"/>
    <xf numFmtId="0" fontId="107" fillId="56" borderId="16" applyNumberFormat="0" applyAlignment="0" applyProtection="0"/>
    <xf numFmtId="0" fontId="106" fillId="56" borderId="16" applyNumberFormat="0" applyAlignment="0" applyProtection="0"/>
    <xf numFmtId="0" fontId="24" fillId="7" borderId="8" applyNumberFormat="0" applyAlignment="0" applyProtection="0"/>
    <xf numFmtId="0" fontId="15" fillId="0" borderId="3" applyNumberFormat="0" applyFill="0" applyAlignment="0" applyProtection="0"/>
    <xf numFmtId="0" fontId="16" fillId="0" borderId="4" applyNumberFormat="0" applyFill="0" applyAlignment="0" applyProtection="0"/>
    <xf numFmtId="0" fontId="120" fillId="0" borderId="19" applyNumberFormat="0" applyFill="0" applyAlignment="0" applyProtection="0"/>
    <xf numFmtId="0" fontId="119" fillId="0" borderId="19" applyNumberFormat="0" applyFill="0" applyAlignment="0" applyProtection="0"/>
    <xf numFmtId="0" fontId="117" fillId="0" borderId="18" applyNumberFormat="0" applyFill="0" applyAlignment="0" applyProtection="0"/>
    <xf numFmtId="0" fontId="118" fillId="0" borderId="18" applyNumberFormat="0" applyFill="0" applyAlignment="0" applyProtection="0"/>
    <xf numFmtId="0" fontId="117" fillId="0" borderId="18" applyNumberFormat="0" applyFill="0" applyAlignment="0" applyProtection="0"/>
    <xf numFmtId="0" fontId="117" fillId="0" borderId="18" applyNumberFormat="0" applyFill="0" applyAlignment="0" applyProtection="0"/>
    <xf numFmtId="0" fontId="115" fillId="0" borderId="17" applyNumberFormat="0" applyFill="0" applyAlignment="0" applyProtection="0"/>
    <xf numFmtId="0" fontId="14" fillId="0" borderId="2" applyNumberFormat="0" applyFill="0" applyAlignment="0" applyProtection="0"/>
    <xf numFmtId="0" fontId="115" fillId="0" borderId="17" applyNumberFormat="0" applyFill="0" applyAlignment="0" applyProtection="0"/>
    <xf numFmtId="0" fontId="119" fillId="0" borderId="19" applyNumberFormat="0" applyFill="0" applyAlignment="0" applyProtection="0"/>
    <xf numFmtId="0" fontId="116" fillId="0" borderId="17" applyNumberFormat="0" applyFill="0" applyAlignment="0" applyProtection="0"/>
    <xf numFmtId="0" fontId="106" fillId="56" borderId="16" applyNumberFormat="0" applyAlignment="0" applyProtection="0"/>
    <xf numFmtId="0" fontId="115" fillId="0" borderId="17" applyNumberFormat="0" applyFill="0" applyAlignment="0" applyProtection="0"/>
    <xf numFmtId="0" fontId="106" fillId="56" borderId="16" applyNumberFormat="0" applyAlignment="0" applyProtection="0"/>
    <xf numFmtId="0" fontId="107" fillId="56" borderId="16" applyNumberFormat="0" applyAlignment="0" applyProtection="0"/>
    <xf numFmtId="0" fontId="119" fillId="0" borderId="0" applyNumberFormat="0" applyFill="0" applyBorder="0" applyAlignment="0" applyProtection="0"/>
    <xf numFmtId="0" fontId="106" fillId="56" borderId="16" applyNumberFormat="0" applyAlignment="0" applyProtection="0"/>
    <xf numFmtId="0" fontId="24" fillId="7" borderId="8" applyNumberFormat="0" applyAlignment="0" applyProtection="0"/>
    <xf numFmtId="0" fontId="15" fillId="0" borderId="3" applyNumberFormat="0" applyFill="0" applyAlignment="0" applyProtection="0"/>
    <xf numFmtId="0" fontId="16" fillId="0" borderId="4" applyNumberFormat="0" applyFill="0" applyAlignment="0" applyProtection="0"/>
    <xf numFmtId="0" fontId="119" fillId="0" borderId="19" applyNumberFormat="0" applyFill="0" applyAlignment="0" applyProtection="0"/>
    <xf numFmtId="0" fontId="120" fillId="0" borderId="19" applyNumberFormat="0" applyFill="0" applyAlignment="0" applyProtection="0"/>
    <xf numFmtId="0" fontId="119" fillId="0" borderId="19" applyNumberFormat="0" applyFill="0" applyAlignment="0" applyProtection="0"/>
    <xf numFmtId="0" fontId="117" fillId="0" borderId="18" applyNumberFormat="0" applyFill="0" applyAlignment="0" applyProtection="0"/>
    <xf numFmtId="0" fontId="118" fillId="0" borderId="18" applyNumberFormat="0" applyFill="0" applyAlignment="0" applyProtection="0"/>
    <xf numFmtId="0" fontId="117" fillId="0" borderId="18" applyNumberFormat="0" applyFill="0" applyAlignment="0" applyProtection="0"/>
    <xf numFmtId="0" fontId="117" fillId="0" borderId="18" applyNumberFormat="0" applyFill="0" applyAlignment="0" applyProtection="0"/>
    <xf numFmtId="0" fontId="16" fillId="0" borderId="0" applyNumberFormat="0" applyFill="0" applyBorder="0" applyAlignment="0" applyProtection="0"/>
    <xf numFmtId="0" fontId="120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4" fillId="0" borderId="2" applyNumberFormat="0" applyFill="0" applyAlignment="0" applyProtection="0"/>
    <xf numFmtId="0" fontId="115" fillId="0" borderId="17" applyNumberFormat="0" applyFill="0" applyAlignment="0" applyProtection="0"/>
    <xf numFmtId="0" fontId="119" fillId="0" borderId="19" applyNumberFormat="0" applyFill="0" applyAlignment="0" applyProtection="0"/>
    <xf numFmtId="0" fontId="116" fillId="0" borderId="17" applyNumberFormat="0" applyFill="0" applyAlignment="0" applyProtection="0"/>
    <xf numFmtId="0" fontId="106" fillId="56" borderId="16" applyNumberFormat="0" applyAlignment="0" applyProtection="0"/>
    <xf numFmtId="0" fontId="115" fillId="0" borderId="17" applyNumberFormat="0" applyFill="0" applyAlignment="0" applyProtection="0"/>
    <xf numFmtId="0" fontId="106" fillId="56" borderId="16" applyNumberFormat="0" applyAlignment="0" applyProtection="0"/>
    <xf numFmtId="0" fontId="107" fillId="56" borderId="16" applyNumberFormat="0" applyAlignment="0" applyProtection="0"/>
    <xf numFmtId="0" fontId="119" fillId="0" borderId="0" applyNumberFormat="0" applyFill="0" applyBorder="0" applyAlignment="0" applyProtection="0"/>
    <xf numFmtId="0" fontId="121" fillId="42" borderId="15" applyNumberFormat="0" applyAlignment="0" applyProtection="0"/>
    <xf numFmtId="0" fontId="106" fillId="56" borderId="16" applyNumberFormat="0" applyAlignment="0" applyProtection="0"/>
    <xf numFmtId="0" fontId="24" fillId="7" borderId="8" applyNumberFormat="0" applyAlignment="0" applyProtection="0"/>
    <xf numFmtId="0" fontId="15" fillId="0" borderId="3" applyNumberFormat="0" applyFill="0" applyAlignment="0" applyProtection="0"/>
    <xf numFmtId="0" fontId="16" fillId="0" borderId="4" applyNumberFormat="0" applyFill="0" applyAlignment="0" applyProtection="0"/>
    <xf numFmtId="0" fontId="119" fillId="0" borderId="19" applyNumberFormat="0" applyFill="0" applyAlignment="0" applyProtection="0"/>
    <xf numFmtId="0" fontId="120" fillId="0" borderId="19" applyNumberFormat="0" applyFill="0" applyAlignment="0" applyProtection="0"/>
    <xf numFmtId="0" fontId="119" fillId="0" borderId="19" applyNumberFormat="0" applyFill="0" applyAlignment="0" applyProtection="0"/>
    <xf numFmtId="0" fontId="117" fillId="0" borderId="18" applyNumberFormat="0" applyFill="0" applyAlignment="0" applyProtection="0"/>
    <xf numFmtId="0" fontId="118" fillId="0" borderId="18" applyNumberFormat="0" applyFill="0" applyAlignment="0" applyProtection="0"/>
    <xf numFmtId="0" fontId="117" fillId="0" borderId="18" applyNumberFormat="0" applyFill="0" applyAlignment="0" applyProtection="0"/>
    <xf numFmtId="0" fontId="117" fillId="0" borderId="18" applyNumberFormat="0" applyFill="0" applyAlignment="0" applyProtection="0"/>
    <xf numFmtId="0" fontId="16" fillId="0" borderId="0" applyNumberFormat="0" applyFill="0" applyBorder="0" applyAlignment="0" applyProtection="0"/>
    <xf numFmtId="0" fontId="120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9" fillId="0" borderId="19" applyNumberFormat="0" applyFill="0" applyAlignment="0" applyProtection="0"/>
    <xf numFmtId="0" fontId="106" fillId="56" borderId="16" applyNumberFormat="0" applyAlignment="0" applyProtection="0"/>
    <xf numFmtId="0" fontId="106" fillId="56" borderId="16" applyNumberFormat="0" applyAlignment="0" applyProtection="0"/>
    <xf numFmtId="0" fontId="107" fillId="56" borderId="16" applyNumberFormat="0" applyAlignment="0" applyProtection="0"/>
    <xf numFmtId="0" fontId="119" fillId="0" borderId="0" applyNumberFormat="0" applyFill="0" applyBorder="0" applyAlignment="0" applyProtection="0"/>
    <xf numFmtId="0" fontId="121" fillId="42" borderId="15" applyNumberFormat="0" applyAlignment="0" applyProtection="0"/>
    <xf numFmtId="0" fontId="106" fillId="56" borderId="16" applyNumberFormat="0" applyAlignment="0" applyProtection="0"/>
    <xf numFmtId="0" fontId="24" fillId="7" borderId="8" applyNumberFormat="0" applyAlignment="0" applyProtection="0"/>
    <xf numFmtId="0" fontId="15" fillId="0" borderId="3" applyNumberFormat="0" applyFill="0" applyAlignment="0" applyProtection="0"/>
    <xf numFmtId="0" fontId="16" fillId="0" borderId="4" applyNumberFormat="0" applyFill="0" applyAlignment="0" applyProtection="0"/>
    <xf numFmtId="0" fontId="119" fillId="0" borderId="19" applyNumberFormat="0" applyFill="0" applyAlignment="0" applyProtection="0"/>
    <xf numFmtId="0" fontId="120" fillId="0" borderId="19" applyNumberFormat="0" applyFill="0" applyAlignment="0" applyProtection="0"/>
    <xf numFmtId="0" fontId="119" fillId="0" borderId="19" applyNumberFormat="0" applyFill="0" applyAlignment="0" applyProtection="0"/>
    <xf numFmtId="0" fontId="117" fillId="0" borderId="18" applyNumberFormat="0" applyFill="0" applyAlignment="0" applyProtection="0"/>
    <xf numFmtId="0" fontId="118" fillId="0" borderId="18" applyNumberFormat="0" applyFill="0" applyAlignment="0" applyProtection="0"/>
    <xf numFmtId="0" fontId="117" fillId="0" borderId="18" applyNumberFormat="0" applyFill="0" applyAlignment="0" applyProtection="0"/>
    <xf numFmtId="0" fontId="117" fillId="0" borderId="18" applyNumberFormat="0" applyFill="0" applyAlignment="0" applyProtection="0"/>
    <xf numFmtId="0" fontId="16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20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9" fillId="0" borderId="19" applyNumberFormat="0" applyFill="0" applyAlignment="0" applyProtection="0"/>
    <xf numFmtId="0" fontId="106" fillId="56" borderId="16" applyNumberFormat="0" applyAlignment="0" applyProtection="0"/>
    <xf numFmtId="0" fontId="106" fillId="56" borderId="16" applyNumberFormat="0" applyAlignment="0" applyProtection="0"/>
    <xf numFmtId="0" fontId="107" fillId="56" borderId="16" applyNumberFormat="0" applyAlignment="0" applyProtection="0"/>
    <xf numFmtId="0" fontId="119" fillId="0" borderId="0" applyNumberFormat="0" applyFill="0" applyBorder="0" applyAlignment="0" applyProtection="0"/>
    <xf numFmtId="0" fontId="121" fillId="42" borderId="15" applyNumberFormat="0" applyAlignment="0" applyProtection="0"/>
    <xf numFmtId="0" fontId="106" fillId="56" borderId="16" applyNumberFormat="0" applyAlignment="0" applyProtection="0"/>
    <xf numFmtId="0" fontId="24" fillId="7" borderId="8" applyNumberFormat="0" applyAlignment="0" applyProtection="0"/>
    <xf numFmtId="0" fontId="15" fillId="0" borderId="3" applyNumberFormat="0" applyFill="0" applyAlignment="0" applyProtection="0"/>
    <xf numFmtId="0" fontId="16" fillId="0" borderId="4" applyNumberFormat="0" applyFill="0" applyAlignment="0" applyProtection="0"/>
    <xf numFmtId="0" fontId="119" fillId="0" borderId="19" applyNumberFormat="0" applyFill="0" applyAlignment="0" applyProtection="0"/>
    <xf numFmtId="0" fontId="120" fillId="0" borderId="19" applyNumberFormat="0" applyFill="0" applyAlignment="0" applyProtection="0"/>
    <xf numFmtId="0" fontId="119" fillId="0" borderId="19" applyNumberFormat="0" applyFill="0" applyAlignment="0" applyProtection="0"/>
    <xf numFmtId="0" fontId="117" fillId="0" borderId="18" applyNumberFormat="0" applyFill="0" applyAlignment="0" applyProtection="0"/>
    <xf numFmtId="0" fontId="118" fillId="0" borderId="18" applyNumberFormat="0" applyFill="0" applyAlignment="0" applyProtection="0"/>
    <xf numFmtId="0" fontId="117" fillId="0" borderId="18" applyNumberFormat="0" applyFill="0" applyAlignment="0" applyProtection="0"/>
    <xf numFmtId="0" fontId="117" fillId="0" borderId="18" applyNumberFormat="0" applyFill="0" applyAlignment="0" applyProtection="0"/>
    <xf numFmtId="0" fontId="16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20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9" fillId="0" borderId="19" applyNumberFormat="0" applyFill="0" applyAlignment="0" applyProtection="0"/>
    <xf numFmtId="0" fontId="106" fillId="56" borderId="16" applyNumberFormat="0" applyAlignment="0" applyProtection="0"/>
    <xf numFmtId="0" fontId="106" fillId="56" borderId="16" applyNumberFormat="0" applyAlignment="0" applyProtection="0"/>
    <xf numFmtId="0" fontId="107" fillId="56" borderId="16" applyNumberFormat="0" applyAlignment="0" applyProtection="0"/>
    <xf numFmtId="0" fontId="119" fillId="0" borderId="0" applyNumberFormat="0" applyFill="0" applyBorder="0" applyAlignment="0" applyProtection="0"/>
    <xf numFmtId="0" fontId="121" fillId="42" borderId="15" applyNumberFormat="0" applyAlignment="0" applyProtection="0"/>
    <xf numFmtId="0" fontId="106" fillId="56" borderId="16" applyNumberFormat="0" applyAlignment="0" applyProtection="0"/>
    <xf numFmtId="0" fontId="24" fillId="7" borderId="8" applyNumberFormat="0" applyAlignment="0" applyProtection="0"/>
    <xf numFmtId="0" fontId="15" fillId="0" borderId="3" applyNumberFormat="0" applyFill="0" applyAlignment="0" applyProtection="0"/>
    <xf numFmtId="0" fontId="16" fillId="0" borderId="4" applyNumberFormat="0" applyFill="0" applyAlignment="0" applyProtection="0"/>
    <xf numFmtId="0" fontId="119" fillId="0" borderId="19" applyNumberFormat="0" applyFill="0" applyAlignment="0" applyProtection="0"/>
    <xf numFmtId="0" fontId="120" fillId="0" borderId="19" applyNumberFormat="0" applyFill="0" applyAlignment="0" applyProtection="0"/>
    <xf numFmtId="0" fontId="119" fillId="0" borderId="19" applyNumberFormat="0" applyFill="0" applyAlignment="0" applyProtection="0"/>
    <xf numFmtId="0" fontId="117" fillId="0" borderId="18" applyNumberFormat="0" applyFill="0" applyAlignment="0" applyProtection="0"/>
    <xf numFmtId="0" fontId="118" fillId="0" borderId="18" applyNumberFormat="0" applyFill="0" applyAlignment="0" applyProtection="0"/>
    <xf numFmtId="0" fontId="117" fillId="0" borderId="18" applyNumberFormat="0" applyFill="0" applyAlignment="0" applyProtection="0"/>
    <xf numFmtId="0" fontId="117" fillId="0" borderId="18" applyNumberFormat="0" applyFill="0" applyAlignment="0" applyProtection="0"/>
    <xf numFmtId="0" fontId="16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20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9" fillId="0" borderId="19" applyNumberFormat="0" applyFill="0" applyAlignment="0" applyProtection="0"/>
    <xf numFmtId="0" fontId="106" fillId="56" borderId="16" applyNumberFormat="0" applyAlignment="0" applyProtection="0"/>
    <xf numFmtId="0" fontId="106" fillId="56" borderId="16" applyNumberFormat="0" applyAlignment="0" applyProtection="0"/>
    <xf numFmtId="0" fontId="107" fillId="56" borderId="16" applyNumberFormat="0" applyAlignment="0" applyProtection="0"/>
    <xf numFmtId="0" fontId="119" fillId="0" borderId="0" applyNumberFormat="0" applyFill="0" applyBorder="0" applyAlignment="0" applyProtection="0"/>
    <xf numFmtId="0" fontId="121" fillId="42" borderId="15" applyNumberFormat="0" applyAlignment="0" applyProtection="0"/>
    <xf numFmtId="0" fontId="106" fillId="56" borderId="16" applyNumberFormat="0" applyAlignment="0" applyProtection="0"/>
    <xf numFmtId="0" fontId="24" fillId="7" borderId="8" applyNumberFormat="0" applyAlignment="0" applyProtection="0"/>
    <xf numFmtId="0" fontId="15" fillId="0" borderId="3" applyNumberFormat="0" applyFill="0" applyAlignment="0" applyProtection="0"/>
    <xf numFmtId="0" fontId="20" fillId="5" borderId="5" applyNumberFormat="0" applyAlignment="0" applyProtection="0"/>
    <xf numFmtId="0" fontId="16" fillId="0" borderId="4" applyNumberFormat="0" applyFill="0" applyAlignment="0" applyProtection="0"/>
    <xf numFmtId="0" fontId="119" fillId="0" borderId="19" applyNumberFormat="0" applyFill="0" applyAlignment="0" applyProtection="0"/>
    <xf numFmtId="0" fontId="120" fillId="0" borderId="19" applyNumberFormat="0" applyFill="0" applyAlignment="0" applyProtection="0"/>
    <xf numFmtId="0" fontId="119" fillId="0" borderId="19" applyNumberFormat="0" applyFill="0" applyAlignment="0" applyProtection="0"/>
    <xf numFmtId="0" fontId="117" fillId="0" borderId="18" applyNumberFormat="0" applyFill="0" applyAlignment="0" applyProtection="0"/>
    <xf numFmtId="0" fontId="118" fillId="0" borderId="18" applyNumberFormat="0" applyFill="0" applyAlignment="0" applyProtection="0"/>
    <xf numFmtId="0" fontId="117" fillId="0" borderId="18" applyNumberFormat="0" applyFill="0" applyAlignment="0" applyProtection="0"/>
    <xf numFmtId="0" fontId="16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20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9" fillId="0" borderId="19" applyNumberFormat="0" applyFill="0" applyAlignment="0" applyProtection="0"/>
    <xf numFmtId="0" fontId="106" fillId="56" borderId="16" applyNumberFormat="0" applyAlignment="0" applyProtection="0"/>
    <xf numFmtId="0" fontId="106" fillId="56" borderId="16" applyNumberFormat="0" applyAlignment="0" applyProtection="0"/>
    <xf numFmtId="0" fontId="107" fillId="56" borderId="16" applyNumberFormat="0" applyAlignment="0" applyProtection="0"/>
    <xf numFmtId="0" fontId="119" fillId="0" borderId="0" applyNumberFormat="0" applyFill="0" applyBorder="0" applyAlignment="0" applyProtection="0"/>
    <xf numFmtId="0" fontId="121" fillId="42" borderId="15" applyNumberFormat="0" applyAlignment="0" applyProtection="0"/>
    <xf numFmtId="0" fontId="106" fillId="56" borderId="16" applyNumberFormat="0" applyAlignment="0" applyProtection="0"/>
    <xf numFmtId="0" fontId="24" fillId="7" borderId="8" applyNumberFormat="0" applyAlignment="0" applyProtection="0"/>
    <xf numFmtId="0" fontId="20" fillId="5" borderId="5" applyNumberFormat="0" applyAlignment="0" applyProtection="0"/>
    <xf numFmtId="0" fontId="121" fillId="42" borderId="15" applyNumberFormat="0" applyAlignment="0" applyProtection="0"/>
    <xf numFmtId="0" fontId="16" fillId="0" borderId="4" applyNumberFormat="0" applyFill="0" applyAlignment="0" applyProtection="0"/>
    <xf numFmtId="0" fontId="119" fillId="0" borderId="19" applyNumberFormat="0" applyFill="0" applyAlignment="0" applyProtection="0"/>
    <xf numFmtId="0" fontId="120" fillId="0" borderId="19" applyNumberFormat="0" applyFill="0" applyAlignment="0" applyProtection="0"/>
    <xf numFmtId="0" fontId="119" fillId="0" borderId="19" applyNumberFormat="0" applyFill="0" applyAlignment="0" applyProtection="0"/>
    <xf numFmtId="0" fontId="22" fillId="6" borderId="5" applyNumberFormat="0" applyAlignment="0" applyProtection="0"/>
    <xf numFmtId="0" fontId="16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20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9" fillId="0" borderId="19" applyNumberFormat="0" applyFill="0" applyAlignment="0" applyProtection="0"/>
    <xf numFmtId="0" fontId="106" fillId="56" borderId="16" applyNumberFormat="0" applyAlignment="0" applyProtection="0"/>
    <xf numFmtId="0" fontId="119" fillId="0" borderId="0" applyNumberFormat="0" applyFill="0" applyBorder="0" applyAlignment="0" applyProtection="0"/>
    <xf numFmtId="0" fontId="121" fillId="42" borderId="15" applyNumberFormat="0" applyAlignment="0" applyProtection="0"/>
    <xf numFmtId="0" fontId="20" fillId="5" borderId="5" applyNumberFormat="0" applyAlignment="0" applyProtection="0"/>
    <xf numFmtId="0" fontId="121" fillId="42" borderId="15" applyNumberFormat="0" applyAlignment="0" applyProtection="0"/>
    <xf numFmtId="0" fontId="16" fillId="0" borderId="4" applyNumberFormat="0" applyFill="0" applyAlignment="0" applyProtection="0"/>
    <xf numFmtId="0" fontId="119" fillId="0" borderId="19" applyNumberFormat="0" applyFill="0" applyAlignment="0" applyProtection="0"/>
    <xf numFmtId="0" fontId="120" fillId="0" borderId="19" applyNumberFormat="0" applyFill="0" applyAlignment="0" applyProtection="0"/>
    <xf numFmtId="0" fontId="119" fillId="0" borderId="19" applyNumberFormat="0" applyFill="0" applyAlignment="0" applyProtection="0"/>
    <xf numFmtId="0" fontId="104" fillId="55" borderId="15" applyNumberFormat="0" applyAlignment="0" applyProtection="0"/>
    <xf numFmtId="0" fontId="22" fillId="6" borderId="5" applyNumberFormat="0" applyAlignment="0" applyProtection="0"/>
    <xf numFmtId="0" fontId="16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20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9" fillId="0" borderId="19" applyNumberFormat="0" applyFill="0" applyAlignment="0" applyProtection="0"/>
    <xf numFmtId="0" fontId="119" fillId="0" borderId="0" applyNumberFormat="0" applyFill="0" applyBorder="0" applyAlignment="0" applyProtection="0"/>
    <xf numFmtId="0" fontId="121" fillId="42" borderId="15" applyNumberFormat="0" applyAlignment="0" applyProtection="0"/>
    <xf numFmtId="0" fontId="20" fillId="5" borderId="5" applyNumberFormat="0" applyAlignment="0" applyProtection="0"/>
    <xf numFmtId="0" fontId="121" fillId="42" borderId="15" applyNumberFormat="0" applyAlignment="0" applyProtection="0"/>
    <xf numFmtId="0" fontId="16" fillId="0" borderId="4" applyNumberFormat="0" applyFill="0" applyAlignment="0" applyProtection="0"/>
    <xf numFmtId="0" fontId="119" fillId="0" borderId="19" applyNumberFormat="0" applyFill="0" applyAlignment="0" applyProtection="0"/>
    <xf numFmtId="0" fontId="120" fillId="0" borderId="19" applyNumberFormat="0" applyFill="0" applyAlignment="0" applyProtection="0"/>
    <xf numFmtId="0" fontId="119" fillId="0" borderId="19" applyNumberFormat="0" applyFill="0" applyAlignment="0" applyProtection="0"/>
    <xf numFmtId="0" fontId="104" fillId="55" borderId="15" applyNumberFormat="0" applyAlignment="0" applyProtection="0"/>
    <xf numFmtId="0" fontId="22" fillId="6" borderId="5" applyNumberFormat="0" applyAlignment="0" applyProtection="0"/>
    <xf numFmtId="0" fontId="16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20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21" fillId="42" borderId="15" applyNumberFormat="0" applyAlignment="0" applyProtection="0"/>
    <xf numFmtId="0" fontId="20" fillId="5" borderId="5" applyNumberFormat="0" applyAlignment="0" applyProtection="0"/>
    <xf numFmtId="0" fontId="121" fillId="42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22" fillId="6" borderId="5" applyNumberFormat="0" applyAlignment="0" applyProtection="0"/>
    <xf numFmtId="0" fontId="16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20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21" fillId="42" borderId="15" applyNumberFormat="0" applyAlignment="0" applyProtection="0"/>
    <xf numFmtId="0" fontId="20" fillId="5" borderId="5" applyNumberFormat="0" applyAlignment="0" applyProtection="0"/>
    <xf numFmtId="0" fontId="121" fillId="42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22" fillId="6" borderId="5" applyNumberFormat="0" applyAlignment="0" applyProtection="0"/>
    <xf numFmtId="0" fontId="16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20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02" fillId="38" borderId="0" applyNumberFormat="0" applyBorder="0" applyAlignment="0" applyProtection="0"/>
    <xf numFmtId="0" fontId="18" fillId="3" borderId="0" applyNumberFormat="0" applyBorder="0" applyAlignment="0" applyProtection="0"/>
    <xf numFmtId="0" fontId="121" fillId="42" borderId="15" applyNumberFormat="0" applyAlignment="0" applyProtection="0"/>
    <xf numFmtId="0" fontId="102" fillId="38" borderId="0" applyNumberFormat="0" applyBorder="0" applyAlignment="0" applyProtection="0"/>
    <xf numFmtId="0" fontId="20" fillId="5" borderId="5" applyNumberFormat="0" applyAlignment="0" applyProtection="0"/>
    <xf numFmtId="0" fontId="121" fillId="42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22" fillId="6" borderId="5" applyNumberFormat="0" applyAlignment="0" applyProtection="0"/>
    <xf numFmtId="0" fontId="102" fillId="38" borderId="0" applyNumberFormat="0" applyBorder="0" applyAlignment="0" applyProtection="0"/>
    <xf numFmtId="0" fontId="18" fillId="3" borderId="0" applyNumberFormat="0" applyBorder="0" applyAlignment="0" applyProtection="0"/>
    <xf numFmtId="0" fontId="121" fillId="42" borderId="15" applyNumberFormat="0" applyAlignment="0" applyProtection="0"/>
    <xf numFmtId="0" fontId="102" fillId="38" borderId="0" applyNumberFormat="0" applyBorder="0" applyAlignment="0" applyProtection="0"/>
    <xf numFmtId="0" fontId="20" fillId="5" borderId="5" applyNumberFormat="0" applyAlignment="0" applyProtection="0"/>
    <xf numFmtId="0" fontId="121" fillId="42" borderId="15" applyNumberFormat="0" applyAlignment="0" applyProtection="0"/>
    <xf numFmtId="0" fontId="104" fillId="55" borderId="15" applyNumberFormat="0" applyAlignment="0" applyProtection="0"/>
    <xf numFmtId="0" fontId="100" fillId="54" borderId="0" applyNumberFormat="0" applyBorder="0" applyAlignment="0" applyProtection="0"/>
    <xf numFmtId="0" fontId="101" fillId="54" borderId="0" applyNumberFormat="0" applyBorder="0" applyAlignment="0" applyProtection="0"/>
    <xf numFmtId="0" fontId="27" fillId="29" borderId="0" applyNumberFormat="0" applyBorder="0" applyAlignment="0" applyProtection="0"/>
    <xf numFmtId="0" fontId="104" fillId="55" borderId="15" applyNumberFormat="0" applyAlignment="0" applyProtection="0"/>
    <xf numFmtId="0" fontId="22" fillId="6" borderId="5" applyNumberFormat="0" applyAlignment="0" applyProtection="0"/>
    <xf numFmtId="0" fontId="100" fillId="54" borderId="0" applyNumberFormat="0" applyBorder="0" applyAlignment="0" applyProtection="0"/>
    <xf numFmtId="0" fontId="102" fillId="38" borderId="0" applyNumberFormat="0" applyBorder="0" applyAlignment="0" applyProtection="0"/>
    <xf numFmtId="0" fontId="18" fillId="3" borderId="0" applyNumberFormat="0" applyBorder="0" applyAlignment="0" applyProtection="0"/>
    <xf numFmtId="0" fontId="102" fillId="38" borderId="0" applyNumberFormat="0" applyBorder="0" applyAlignment="0" applyProtection="0"/>
    <xf numFmtId="0" fontId="20" fillId="5" borderId="5" applyNumberFormat="0" applyAlignment="0" applyProtection="0"/>
    <xf numFmtId="0" fontId="121" fillId="42" borderId="15" applyNumberFormat="0" applyAlignment="0" applyProtection="0"/>
    <xf numFmtId="0" fontId="123" fillId="0" borderId="20" applyNumberFormat="0" applyFill="0" applyAlignment="0" applyProtection="0"/>
    <xf numFmtId="0" fontId="104" fillId="55" borderId="15" applyNumberFormat="0" applyAlignment="0" applyProtection="0"/>
    <xf numFmtId="0" fontId="100" fillId="54" borderId="0" applyNumberFormat="0" applyBorder="0" applyAlignment="0" applyProtection="0"/>
    <xf numFmtId="0" fontId="101" fillId="54" borderId="0" applyNumberFormat="0" applyBorder="0" applyAlignment="0" applyProtection="0"/>
    <xf numFmtId="0" fontId="27" fillId="29" borderId="0" applyNumberFormat="0" applyBorder="0" applyAlignment="0" applyProtection="0"/>
    <xf numFmtId="0" fontId="104" fillId="55" borderId="15" applyNumberFormat="0" applyAlignment="0" applyProtection="0"/>
    <xf numFmtId="0" fontId="22" fillId="6" borderId="5" applyNumberFormat="0" applyAlignment="0" applyProtection="0"/>
    <xf numFmtId="0" fontId="23" fillId="0" borderId="7" applyNumberFormat="0" applyFill="0" applyAlignment="0" applyProtection="0"/>
    <xf numFmtId="0" fontId="124" fillId="0" borderId="20" applyNumberFormat="0" applyFill="0" applyAlignment="0" applyProtection="0"/>
    <xf numFmtId="0" fontId="123" fillId="0" borderId="20" applyNumberFormat="0" applyFill="0" applyAlignment="0" applyProtection="0"/>
    <xf numFmtId="0" fontId="100" fillId="49" borderId="0" applyNumberFormat="0" applyBorder="0" applyAlignment="0" applyProtection="0"/>
    <xf numFmtId="0" fontId="101" fillId="49" borderId="0" applyNumberFormat="0" applyBorder="0" applyAlignment="0" applyProtection="0"/>
    <xf numFmtId="0" fontId="27" fillId="25" borderId="0" applyNumberFormat="0" applyBorder="0" applyAlignment="0" applyProtection="0"/>
    <xf numFmtId="0" fontId="100" fillId="54" borderId="0" applyNumberFormat="0" applyBorder="0" applyAlignment="0" applyProtection="0"/>
    <xf numFmtId="0" fontId="102" fillId="38" borderId="0" applyNumberFormat="0" applyBorder="0" applyAlignment="0" applyProtection="0"/>
    <xf numFmtId="0" fontId="18" fillId="3" borderId="0" applyNumberFormat="0" applyBorder="0" applyAlignment="0" applyProtection="0"/>
    <xf numFmtId="0" fontId="100" fillId="49" borderId="0" applyNumberFormat="0" applyBorder="0" applyAlignment="0" applyProtection="0"/>
    <xf numFmtId="0" fontId="102" fillId="38" borderId="0" applyNumberFormat="0" applyBorder="0" applyAlignment="0" applyProtection="0"/>
    <xf numFmtId="0" fontId="20" fillId="5" borderId="5" applyNumberFormat="0" applyAlignment="0" applyProtection="0"/>
    <xf numFmtId="0" fontId="121" fillId="42" borderId="15" applyNumberFormat="0" applyAlignment="0" applyProtection="0"/>
    <xf numFmtId="0" fontId="123" fillId="0" borderId="20" applyNumberFormat="0" applyFill="0" applyAlignment="0" applyProtection="0"/>
    <xf numFmtId="0" fontId="104" fillId="55" borderId="15" applyNumberFormat="0" applyAlignment="0" applyProtection="0"/>
    <xf numFmtId="0" fontId="100" fillId="54" borderId="0" applyNumberFormat="0" applyBorder="0" applyAlignment="0" applyProtection="0"/>
    <xf numFmtId="0" fontId="101" fillId="54" borderId="0" applyNumberFormat="0" applyBorder="0" applyAlignment="0" applyProtection="0"/>
    <xf numFmtId="0" fontId="100" fillId="54" borderId="0" applyNumberFormat="0" applyBorder="0" applyAlignment="0" applyProtection="0"/>
    <xf numFmtId="0" fontId="27" fillId="29" borderId="0" applyNumberFormat="0" applyBorder="0" applyAlignment="0" applyProtection="0"/>
    <xf numFmtId="0" fontId="104" fillId="55" borderId="15" applyNumberFormat="0" applyAlignment="0" applyProtection="0"/>
    <xf numFmtId="0" fontId="22" fillId="6" borderId="5" applyNumberFormat="0" applyAlignment="0" applyProtection="0"/>
    <xf numFmtId="0" fontId="23" fillId="0" borderId="7" applyNumberFormat="0" applyFill="0" applyAlignment="0" applyProtection="0"/>
    <xf numFmtId="0" fontId="125" fillId="57" borderId="0" applyNumberFormat="0" applyBorder="0" applyAlignment="0" applyProtection="0"/>
    <xf numFmtId="0" fontId="124" fillId="0" borderId="20" applyNumberFormat="0" applyFill="0" applyAlignment="0" applyProtection="0"/>
    <xf numFmtId="0" fontId="123" fillId="0" borderId="20" applyNumberFormat="0" applyFill="0" applyAlignment="0" applyProtection="0"/>
    <xf numFmtId="0" fontId="100" fillId="49" borderId="0" applyNumberFormat="0" applyBorder="0" applyAlignment="0" applyProtection="0"/>
    <xf numFmtId="0" fontId="101" fillId="49" borderId="0" applyNumberFormat="0" applyBorder="0" applyAlignment="0" applyProtection="0"/>
    <xf numFmtId="0" fontId="27" fillId="25" borderId="0" applyNumberFormat="0" applyBorder="0" applyAlignment="0" applyProtection="0"/>
    <xf numFmtId="0" fontId="100" fillId="54" borderId="0" applyNumberFormat="0" applyBorder="0" applyAlignment="0" applyProtection="0"/>
    <xf numFmtId="0" fontId="19" fillId="4" borderId="0" applyNumberFormat="0" applyBorder="0" applyAlignment="0" applyProtection="0"/>
    <xf numFmtId="0" fontId="126" fillId="57" borderId="0" applyNumberFormat="0" applyBorder="0" applyAlignment="0" applyProtection="0"/>
    <xf numFmtId="0" fontId="125" fillId="57" borderId="0" applyNumberFormat="0" applyBorder="0" applyAlignment="0" applyProtection="0"/>
    <xf numFmtId="0" fontId="100" fillId="48" borderId="0" applyNumberFormat="0" applyBorder="0" applyAlignment="0" applyProtection="0"/>
    <xf numFmtId="0" fontId="5" fillId="0" borderId="0"/>
    <xf numFmtId="0" fontId="11" fillId="0" borderId="0"/>
    <xf numFmtId="0" fontId="101" fillId="48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27" fillId="21" borderId="0" applyNumberFormat="0" applyBorder="0" applyAlignment="0" applyProtection="0"/>
    <xf numFmtId="0" fontId="102" fillId="38" borderId="0" applyNumberFormat="0" applyBorder="0" applyAlignment="0" applyProtection="0"/>
    <xf numFmtId="0" fontId="18" fillId="3" borderId="0" applyNumberFormat="0" applyBorder="0" applyAlignment="0" applyProtection="0"/>
    <xf numFmtId="0" fontId="100" fillId="49" borderId="0" applyNumberFormat="0" applyBorder="0" applyAlignment="0" applyProtection="0"/>
    <xf numFmtId="0" fontId="11" fillId="0" borderId="0"/>
    <xf numFmtId="0" fontId="100" fillId="48" borderId="0" applyNumberFormat="0" applyBorder="0" applyAlignment="0" applyProtection="0"/>
    <xf numFmtId="0" fontId="102" fillId="38" borderId="0" applyNumberFormat="0" applyBorder="0" applyAlignment="0" applyProtection="0"/>
    <xf numFmtId="0" fontId="20" fillId="5" borderId="5" applyNumberFormat="0" applyAlignment="0" applyProtection="0"/>
    <xf numFmtId="0" fontId="121" fillId="42" borderId="15" applyNumberFormat="0" applyAlignment="0" applyProtection="0"/>
    <xf numFmtId="0" fontId="123" fillId="0" borderId="20" applyNumberFormat="0" applyFill="0" applyAlignment="0" applyProtection="0"/>
    <xf numFmtId="0" fontId="104" fillId="55" borderId="15" applyNumberFormat="0" applyAlignment="0" applyProtection="0"/>
    <xf numFmtId="0" fontId="100" fillId="54" borderId="0" applyNumberFormat="0" applyBorder="0" applyAlignment="0" applyProtection="0"/>
    <xf numFmtId="0" fontId="101" fillId="54" borderId="0" applyNumberFormat="0" applyBorder="0" applyAlignment="0" applyProtection="0"/>
    <xf numFmtId="0" fontId="100" fillId="54" borderId="0" applyNumberFormat="0" applyBorder="0" applyAlignment="0" applyProtection="0"/>
    <xf numFmtId="0" fontId="27" fillId="29" borderId="0" applyNumberFormat="0" applyBorder="0" applyAlignment="0" applyProtection="0"/>
    <xf numFmtId="0" fontId="104" fillId="55" borderId="15" applyNumberFormat="0" applyAlignment="0" applyProtection="0"/>
    <xf numFmtId="0" fontId="22" fillId="6" borderId="5" applyNumberFormat="0" applyAlignment="0" applyProtection="0"/>
    <xf numFmtId="0" fontId="23" fillId="0" borderId="7" applyNumberFormat="0" applyFill="0" applyAlignment="0" applyProtection="0"/>
    <xf numFmtId="0" fontId="123" fillId="0" borderId="20" applyNumberFormat="0" applyFill="0" applyAlignment="0" applyProtection="0"/>
    <xf numFmtId="0" fontId="125" fillId="57" borderId="0" applyNumberFormat="0" applyBorder="0" applyAlignment="0" applyProtection="0"/>
    <xf numFmtId="0" fontId="124" fillId="0" borderId="20" applyNumberFormat="0" applyFill="0" applyAlignment="0" applyProtection="0"/>
    <xf numFmtId="0" fontId="123" fillId="0" borderId="20" applyNumberFormat="0" applyFill="0" applyAlignment="0" applyProtection="0"/>
    <xf numFmtId="0" fontId="100" fillId="49" borderId="0" applyNumberFormat="0" applyBorder="0" applyAlignment="0" applyProtection="0"/>
    <xf numFmtId="0" fontId="101" fillId="49" borderId="0" applyNumberFormat="0" applyBorder="0" applyAlignment="0" applyProtection="0"/>
    <xf numFmtId="0" fontId="100" fillId="49" borderId="0" applyNumberFormat="0" applyBorder="0" applyAlignment="0" applyProtection="0"/>
    <xf numFmtId="0" fontId="27" fillId="25" borderId="0" applyNumberFormat="0" applyBorder="0" applyAlignment="0" applyProtection="0"/>
    <xf numFmtId="0" fontId="100" fillId="54" borderId="0" applyNumberFormat="0" applyBorder="0" applyAlignment="0" applyProtection="0"/>
    <xf numFmtId="0" fontId="19" fillId="4" borderId="0" applyNumberFormat="0" applyBorder="0" applyAlignment="0" applyProtection="0"/>
    <xf numFmtId="0" fontId="126" fillId="57" borderId="0" applyNumberFormat="0" applyBorder="0" applyAlignment="0" applyProtection="0"/>
    <xf numFmtId="0" fontId="125" fillId="57" borderId="0" applyNumberFormat="0" applyBorder="0" applyAlignment="0" applyProtection="0"/>
    <xf numFmtId="0" fontId="100" fillId="48" borderId="0" applyNumberFormat="0" applyBorder="0" applyAlignment="0" applyProtection="0"/>
    <xf numFmtId="0" fontId="100" fillId="53" borderId="0" applyNumberFormat="0" applyBorder="0" applyAlignment="0" applyProtection="0"/>
    <xf numFmtId="0" fontId="101" fillId="53" borderId="0" applyNumberFormat="0" applyBorder="0" applyAlignment="0" applyProtection="0"/>
    <xf numFmtId="0" fontId="27" fillId="17" borderId="0" applyNumberFormat="0" applyBorder="0" applyAlignment="0" applyProtection="0"/>
    <xf numFmtId="0" fontId="5" fillId="0" borderId="0"/>
    <xf numFmtId="0" fontId="11" fillId="0" borderId="0"/>
    <xf numFmtId="0" fontId="97" fillId="0" borderId="0"/>
    <xf numFmtId="0" fontId="101" fillId="48" borderId="0" applyNumberFormat="0" applyBorder="0" applyAlignment="0" applyProtection="0"/>
    <xf numFmtId="0" fontId="97" fillId="0" borderId="0"/>
    <xf numFmtId="0" fontId="97" fillId="0" borderId="0"/>
    <xf numFmtId="0" fontId="11" fillId="0" borderId="0"/>
    <xf numFmtId="0" fontId="97" fillId="0" borderId="0"/>
    <xf numFmtId="0" fontId="27" fillId="21" borderId="0" applyNumberFormat="0" applyBorder="0" applyAlignment="0" applyProtection="0"/>
    <xf numFmtId="0" fontId="100" fillId="53" borderId="0" applyNumberFormat="0" applyBorder="0" applyAlignment="0" applyProtection="0"/>
    <xf numFmtId="0" fontId="102" fillId="38" borderId="0" applyNumberFormat="0" applyBorder="0" applyAlignment="0" applyProtection="0"/>
    <xf numFmtId="0" fontId="18" fillId="3" borderId="0" applyNumberFormat="0" applyBorder="0" applyAlignment="0" applyProtection="0"/>
    <xf numFmtId="0" fontId="100" fillId="49" borderId="0" applyNumberFormat="0" applyBorder="0" applyAlignment="0" applyProtection="0"/>
    <xf numFmtId="0" fontId="11" fillId="0" borderId="0"/>
    <xf numFmtId="0" fontId="100" fillId="48" borderId="0" applyNumberFormat="0" applyBorder="0" applyAlignment="0" applyProtection="0"/>
    <xf numFmtId="0" fontId="102" fillId="38" borderId="0" applyNumberFormat="0" applyBorder="0" applyAlignment="0" applyProtection="0"/>
    <xf numFmtId="0" fontId="123" fillId="0" borderId="20" applyNumberFormat="0" applyFill="0" applyAlignment="0" applyProtection="0"/>
    <xf numFmtId="0" fontId="104" fillId="55" borderId="15" applyNumberFormat="0" applyAlignment="0" applyProtection="0"/>
    <xf numFmtId="0" fontId="100" fillId="54" borderId="0" applyNumberFormat="0" applyBorder="0" applyAlignment="0" applyProtection="0"/>
    <xf numFmtId="0" fontId="101" fillId="54" borderId="0" applyNumberFormat="0" applyBorder="0" applyAlignment="0" applyProtection="0"/>
    <xf numFmtId="0" fontId="100" fillId="54" borderId="0" applyNumberFormat="0" applyBorder="0" applyAlignment="0" applyProtection="0"/>
    <xf numFmtId="0" fontId="27" fillId="29" borderId="0" applyNumberFormat="0" applyBorder="0" applyAlignment="0" applyProtection="0"/>
    <xf numFmtId="0" fontId="104" fillId="55" borderId="15" applyNumberFormat="0" applyAlignment="0" applyProtection="0"/>
    <xf numFmtId="0" fontId="22" fillId="6" borderId="5" applyNumberFormat="0" applyAlignment="0" applyProtection="0"/>
    <xf numFmtId="0" fontId="11" fillId="0" borderId="0"/>
    <xf numFmtId="0" fontId="23" fillId="0" borderId="7" applyNumberFormat="0" applyFill="0" applyAlignment="0" applyProtection="0"/>
    <xf numFmtId="0" fontId="123" fillId="0" borderId="20" applyNumberFormat="0" applyFill="0" applyAlignment="0" applyProtection="0"/>
    <xf numFmtId="0" fontId="125" fillId="57" borderId="0" applyNumberFormat="0" applyBorder="0" applyAlignment="0" applyProtection="0"/>
    <xf numFmtId="0" fontId="124" fillId="0" borderId="20" applyNumberFormat="0" applyFill="0" applyAlignment="0" applyProtection="0"/>
    <xf numFmtId="0" fontId="123" fillId="0" borderId="20" applyNumberFormat="0" applyFill="0" applyAlignment="0" applyProtection="0"/>
    <xf numFmtId="0" fontId="100" fillId="52" borderId="0" applyNumberFormat="0" applyBorder="0" applyAlignment="0" applyProtection="0"/>
    <xf numFmtId="0" fontId="101" fillId="52" borderId="0" applyNumberFormat="0" applyBorder="0" applyAlignment="0" applyProtection="0"/>
    <xf numFmtId="0" fontId="27" fillId="13" borderId="0" applyNumberFormat="0" applyBorder="0" applyAlignment="0" applyProtection="0"/>
    <xf numFmtId="0" fontId="11" fillId="0" borderId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0" fillId="49" borderId="0" applyNumberFormat="0" applyBorder="0" applyAlignment="0" applyProtection="0"/>
    <xf numFmtId="0" fontId="101" fillId="49" borderId="0" applyNumberFormat="0" applyBorder="0" applyAlignment="0" applyProtection="0"/>
    <xf numFmtId="0" fontId="100" fillId="49" borderId="0" applyNumberFormat="0" applyBorder="0" applyAlignment="0" applyProtection="0"/>
    <xf numFmtId="0" fontId="27" fillId="25" borderId="0" applyNumberFormat="0" applyBorder="0" applyAlignment="0" applyProtection="0"/>
    <xf numFmtId="0" fontId="100" fillId="54" borderId="0" applyNumberFormat="0" applyBorder="0" applyAlignment="0" applyProtection="0"/>
    <xf numFmtId="0" fontId="19" fillId="4" borderId="0" applyNumberFormat="0" applyBorder="0" applyAlignment="0" applyProtection="0"/>
    <xf numFmtId="0" fontId="11" fillId="0" borderId="0"/>
    <xf numFmtId="0" fontId="125" fillId="57" borderId="0" applyNumberFormat="0" applyBorder="0" applyAlignment="0" applyProtection="0"/>
    <xf numFmtId="0" fontId="126" fillId="57" borderId="0" applyNumberFormat="0" applyBorder="0" applyAlignment="0" applyProtection="0"/>
    <xf numFmtId="0" fontId="125" fillId="57" borderId="0" applyNumberFormat="0" applyBorder="0" applyAlignment="0" applyProtection="0"/>
    <xf numFmtId="0" fontId="100" fillId="52" borderId="0" applyNumberFormat="0" applyBorder="0" applyAlignment="0" applyProtection="0"/>
    <xf numFmtId="0" fontId="100" fillId="48" borderId="0" applyNumberFormat="0" applyBorder="0" applyAlignment="0" applyProtection="0"/>
    <xf numFmtId="0" fontId="100" fillId="53" borderId="0" applyNumberFormat="0" applyBorder="0" applyAlignment="0" applyProtection="0"/>
    <xf numFmtId="0" fontId="101" fillId="53" borderId="0" applyNumberFormat="0" applyBorder="0" applyAlignment="0" applyProtection="0"/>
    <xf numFmtId="0" fontId="27" fillId="17" borderId="0" applyNumberFormat="0" applyBorder="0" applyAlignment="0" applyProtection="0"/>
    <xf numFmtId="0" fontId="5" fillId="0" borderId="0"/>
    <xf numFmtId="0" fontId="11" fillId="0" borderId="0"/>
    <xf numFmtId="0" fontId="97" fillId="0" borderId="0"/>
    <xf numFmtId="0" fontId="101" fillId="48" borderId="0" applyNumberFormat="0" applyBorder="0" applyAlignment="0" applyProtection="0"/>
    <xf numFmtId="0" fontId="100" fillId="48" borderId="0" applyNumberFormat="0" applyBorder="0" applyAlignment="0" applyProtection="0"/>
    <xf numFmtId="0" fontId="11" fillId="0" borderId="0"/>
    <xf numFmtId="0" fontId="97" fillId="0" borderId="0"/>
    <xf numFmtId="0" fontId="11" fillId="0" borderId="0"/>
    <xf numFmtId="0" fontId="97" fillId="0" borderId="0"/>
    <xf numFmtId="0" fontId="11" fillId="0" borderId="0"/>
    <xf numFmtId="0" fontId="97" fillId="0" borderId="0"/>
    <xf numFmtId="0" fontId="27" fillId="21" borderId="0" applyNumberFormat="0" applyBorder="0" applyAlignment="0" applyProtection="0"/>
    <xf numFmtId="0" fontId="100" fillId="53" borderId="0" applyNumberFormat="0" applyBorder="0" applyAlignment="0" applyProtection="0"/>
    <xf numFmtId="0" fontId="99" fillId="58" borderId="21" applyNumberFormat="0" applyFont="0" applyAlignment="0" applyProtection="0"/>
    <xf numFmtId="0" fontId="102" fillId="38" borderId="0" applyNumberFormat="0" applyBorder="0" applyAlignment="0" applyProtection="0"/>
    <xf numFmtId="0" fontId="18" fillId="3" borderId="0" applyNumberFormat="0" applyBorder="0" applyAlignment="0" applyProtection="0"/>
    <xf numFmtId="0" fontId="100" fillId="49" borderId="0" applyNumberFormat="0" applyBorder="0" applyAlignment="0" applyProtection="0"/>
    <xf numFmtId="0" fontId="11" fillId="0" borderId="0"/>
    <xf numFmtId="0" fontId="100" fillId="48" borderId="0" applyNumberFormat="0" applyBorder="0" applyAlignment="0" applyProtection="0"/>
    <xf numFmtId="0" fontId="102" fillId="38" borderId="0" applyNumberFormat="0" applyBorder="0" applyAlignment="0" applyProtection="0"/>
    <xf numFmtId="0" fontId="97" fillId="0" borderId="0"/>
    <xf numFmtId="0" fontId="97" fillId="0" borderId="0"/>
    <xf numFmtId="0" fontId="11" fillId="0" borderId="0"/>
    <xf numFmtId="0" fontId="100" fillId="51" borderId="0" applyNumberFormat="0" applyBorder="0" applyAlignment="0" applyProtection="0"/>
    <xf numFmtId="0" fontId="101" fillId="51" borderId="0" applyNumberFormat="0" applyBorder="0" applyAlignment="0" applyProtection="0"/>
    <xf numFmtId="0" fontId="27" fillId="9" borderId="0" applyNumberFormat="0" applyBorder="0" applyAlignment="0" applyProtection="0"/>
    <xf numFmtId="0" fontId="99" fillId="58" borderId="21" applyNumberFormat="0" applyFont="0" applyAlignment="0" applyProtection="0"/>
    <xf numFmtId="0" fontId="11" fillId="58" borderId="21" applyNumberFormat="0" applyFont="0" applyAlignment="0" applyProtection="0"/>
    <xf numFmtId="0" fontId="99" fillId="58" borderId="21" applyNumberFormat="0" applyFont="0" applyAlignment="0" applyProtection="0"/>
    <xf numFmtId="0" fontId="123" fillId="0" borderId="20" applyNumberFormat="0" applyFill="0" applyAlignment="0" applyProtection="0"/>
    <xf numFmtId="0" fontId="104" fillId="55" borderId="15" applyNumberFormat="0" applyAlignment="0" applyProtection="0"/>
    <xf numFmtId="0" fontId="100" fillId="54" borderId="0" applyNumberFormat="0" applyBorder="0" applyAlignment="0" applyProtection="0"/>
    <xf numFmtId="0" fontId="101" fillId="54" borderId="0" applyNumberFormat="0" applyBorder="0" applyAlignment="0" applyProtection="0"/>
    <xf numFmtId="0" fontId="100" fillId="54" borderId="0" applyNumberFormat="0" applyBorder="0" applyAlignment="0" applyProtection="0"/>
    <xf numFmtId="0" fontId="27" fillId="29" borderId="0" applyNumberFormat="0" applyBorder="0" applyAlignment="0" applyProtection="0"/>
    <xf numFmtId="0" fontId="99" fillId="58" borderId="21" applyNumberFormat="0" applyFont="0" applyAlignment="0" applyProtection="0"/>
    <xf numFmtId="0" fontId="11" fillId="58" borderId="21" applyNumberFormat="0" applyFont="0" applyAlignment="0" applyProtection="0"/>
    <xf numFmtId="0" fontId="99" fillId="58" borderId="21" applyNumberFormat="0" applyFont="0" applyAlignment="0" applyProtection="0"/>
    <xf numFmtId="0" fontId="100" fillId="51" borderId="0" applyNumberFormat="0" applyBorder="0" applyAlignment="0" applyProtection="0"/>
    <xf numFmtId="0" fontId="11" fillId="0" borderId="0"/>
    <xf numFmtId="0" fontId="23" fillId="0" borderId="7" applyNumberFormat="0" applyFill="0" applyAlignment="0" applyProtection="0"/>
    <xf numFmtId="0" fontId="123" fillId="0" borderId="20" applyNumberFormat="0" applyFill="0" applyAlignment="0" applyProtection="0"/>
    <xf numFmtId="0" fontId="125" fillId="57" borderId="0" applyNumberFormat="0" applyBorder="0" applyAlignment="0" applyProtection="0"/>
    <xf numFmtId="0" fontId="11" fillId="58" borderId="21" applyNumberFormat="0" applyFont="0" applyAlignment="0" applyProtection="0"/>
    <xf numFmtId="0" fontId="99" fillId="8" borderId="9" applyNumberFormat="0" applyFont="0" applyAlignment="0" applyProtection="0"/>
    <xf numFmtId="0" fontId="124" fillId="0" borderId="20" applyNumberFormat="0" applyFill="0" applyAlignment="0" applyProtection="0"/>
    <xf numFmtId="0" fontId="123" fillId="0" borderId="20" applyNumberFormat="0" applyFill="0" applyAlignment="0" applyProtection="0"/>
    <xf numFmtId="0" fontId="11" fillId="58" borderId="21" applyNumberFormat="0" applyFont="0" applyAlignment="0" applyProtection="0"/>
    <xf numFmtId="0" fontId="99" fillId="8" borderId="9" applyNumberFormat="0" applyFont="0" applyAlignment="0" applyProtection="0"/>
    <xf numFmtId="0" fontId="11" fillId="58" borderId="21" applyNumberFormat="0" applyFont="0" applyAlignment="0" applyProtection="0"/>
    <xf numFmtId="0" fontId="100" fillId="52" borderId="0" applyNumberFormat="0" applyBorder="0" applyAlignment="0" applyProtection="0"/>
    <xf numFmtId="0" fontId="101" fillId="52" borderId="0" applyNumberFormat="0" applyBorder="0" applyAlignment="0" applyProtection="0"/>
    <xf numFmtId="0" fontId="27" fillId="13" borderId="0" applyNumberFormat="0" applyBorder="0" applyAlignment="0" applyProtection="0"/>
    <xf numFmtId="0" fontId="11" fillId="0" borderId="0"/>
    <xf numFmtId="0" fontId="11" fillId="0" borderId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0" fillId="49" borderId="0" applyNumberFormat="0" applyBorder="0" applyAlignment="0" applyProtection="0"/>
    <xf numFmtId="0" fontId="101" fillId="49" borderId="0" applyNumberFormat="0" applyBorder="0" applyAlignment="0" applyProtection="0"/>
    <xf numFmtId="0" fontId="100" fillId="49" borderId="0" applyNumberFormat="0" applyBorder="0" applyAlignment="0" applyProtection="0"/>
    <xf numFmtId="0" fontId="27" fillId="25" borderId="0" applyNumberFormat="0" applyBorder="0" applyAlignment="0" applyProtection="0"/>
    <xf numFmtId="0" fontId="100" fillId="54" borderId="0" applyNumberFormat="0" applyBorder="0" applyAlignment="0" applyProtection="0"/>
    <xf numFmtId="0" fontId="11" fillId="0" borderId="0"/>
    <xf numFmtId="0" fontId="19" fillId="4" borderId="0" applyNumberFormat="0" applyBorder="0" applyAlignment="0" applyProtection="0"/>
    <xf numFmtId="0" fontId="125" fillId="57" borderId="0" applyNumberFormat="0" applyBorder="0" applyAlignment="0" applyProtection="0"/>
    <xf numFmtId="0" fontId="126" fillId="57" borderId="0" applyNumberFormat="0" applyBorder="0" applyAlignment="0" applyProtection="0"/>
    <xf numFmtId="0" fontId="125" fillId="57" borderId="0" applyNumberFormat="0" applyBorder="0" applyAlignment="0" applyProtection="0"/>
    <xf numFmtId="0" fontId="100" fillId="52" borderId="0" applyNumberFormat="0" applyBorder="0" applyAlignment="0" applyProtection="0"/>
    <xf numFmtId="0" fontId="100" fillId="48" borderId="0" applyNumberFormat="0" applyBorder="0" applyAlignment="0" applyProtection="0"/>
    <xf numFmtId="0" fontId="100" fillId="53" borderId="0" applyNumberFormat="0" applyBorder="0" applyAlignment="0" applyProtection="0"/>
    <xf numFmtId="0" fontId="101" fillId="53" borderId="0" applyNumberFormat="0" applyBorder="0" applyAlignment="0" applyProtection="0"/>
    <xf numFmtId="0" fontId="100" fillId="53" borderId="0" applyNumberFormat="0" applyBorder="0" applyAlignment="0" applyProtection="0"/>
    <xf numFmtId="0" fontId="27" fillId="17" borderId="0" applyNumberFormat="0" applyBorder="0" applyAlignment="0" applyProtection="0"/>
    <xf numFmtId="0" fontId="11" fillId="0" borderId="0"/>
    <xf numFmtId="0" fontId="97" fillId="0" borderId="0"/>
    <xf numFmtId="0" fontId="101" fillId="48" borderId="0" applyNumberFormat="0" applyBorder="0" applyAlignment="0" applyProtection="0"/>
    <xf numFmtId="0" fontId="100" fillId="48" borderId="0" applyNumberFormat="0" applyBorder="0" applyAlignment="0" applyProtection="0"/>
    <xf numFmtId="0" fontId="11" fillId="0" borderId="0"/>
    <xf numFmtId="0" fontId="97" fillId="0" borderId="0"/>
    <xf numFmtId="0" fontId="100" fillId="50" borderId="0" applyNumberFormat="0" applyBorder="0" applyAlignment="0" applyProtection="0"/>
    <xf numFmtId="0" fontId="101" fillId="50" borderId="0" applyNumberFormat="0" applyBorder="0" applyAlignment="0" applyProtection="0"/>
    <xf numFmtId="0" fontId="27" fillId="32" borderId="0" applyNumberFormat="0" applyBorder="0" applyAlignment="0" applyProtection="0"/>
    <xf numFmtId="0" fontId="11" fillId="0" borderId="0"/>
    <xf numFmtId="0" fontId="97" fillId="0" borderId="0"/>
    <xf numFmtId="0" fontId="11" fillId="0" borderId="0"/>
    <xf numFmtId="0" fontId="97" fillId="0" borderId="0"/>
    <xf numFmtId="0" fontId="27" fillId="21" borderId="0" applyNumberFormat="0" applyBorder="0" applyAlignment="0" applyProtection="0"/>
    <xf numFmtId="0" fontId="100" fillId="53" borderId="0" applyNumberFormat="0" applyBorder="0" applyAlignment="0" applyProtection="0"/>
    <xf numFmtId="0" fontId="99" fillId="58" borderId="21" applyNumberFormat="0" applyFont="0" applyAlignment="0" applyProtection="0"/>
    <xf numFmtId="0" fontId="102" fillId="38" borderId="0" applyNumberFormat="0" applyBorder="0" applyAlignment="0" applyProtection="0"/>
    <xf numFmtId="0" fontId="100" fillId="50" borderId="0" applyNumberFormat="0" applyBorder="0" applyAlignment="0" applyProtection="0"/>
    <xf numFmtId="0" fontId="18" fillId="3" borderId="0" applyNumberFormat="0" applyBorder="0" applyAlignment="0" applyProtection="0"/>
    <xf numFmtId="0" fontId="100" fillId="49" borderId="0" applyNumberFormat="0" applyBorder="0" applyAlignment="0" applyProtection="0"/>
    <xf numFmtId="0" fontId="10" fillId="58" borderId="21" applyNumberFormat="0" applyFont="0" applyAlignment="0" applyProtection="0"/>
    <xf numFmtId="0" fontId="11" fillId="0" borderId="0"/>
    <xf numFmtId="0" fontId="100" fillId="48" borderId="0" applyNumberFormat="0" applyBorder="0" applyAlignment="0" applyProtection="0"/>
    <xf numFmtId="0" fontId="102" fillId="38" borderId="0" applyNumberFormat="0" applyBorder="0" applyAlignment="0" applyProtection="0"/>
    <xf numFmtId="0" fontId="97" fillId="0" borderId="0"/>
    <xf numFmtId="0" fontId="97" fillId="0" borderId="0"/>
    <xf numFmtId="0" fontId="11" fillId="0" borderId="0"/>
    <xf numFmtId="0" fontId="100" fillId="51" borderId="0" applyNumberFormat="0" applyBorder="0" applyAlignment="0" applyProtection="0"/>
    <xf numFmtId="0" fontId="101" fillId="51" borderId="0" applyNumberFormat="0" applyBorder="0" applyAlignment="0" applyProtection="0"/>
    <xf numFmtId="0" fontId="27" fillId="9" borderId="0" applyNumberFormat="0" applyBorder="0" applyAlignment="0" applyProtection="0"/>
    <xf numFmtId="0" fontId="99" fillId="58" borderId="21" applyNumberFormat="0" applyFont="0" applyAlignment="0" applyProtection="0"/>
    <xf numFmtId="0" fontId="11" fillId="58" borderId="21" applyNumberFormat="0" applyFont="0" applyAlignment="0" applyProtection="0"/>
    <xf numFmtId="0" fontId="99" fillId="58" borderId="21" applyNumberFormat="0" applyFont="0" applyAlignment="0" applyProtection="0"/>
    <xf numFmtId="0" fontId="123" fillId="0" borderId="20" applyNumberFormat="0" applyFill="0" applyAlignment="0" applyProtection="0"/>
    <xf numFmtId="0" fontId="104" fillId="55" borderId="15" applyNumberFormat="0" applyAlignment="0" applyProtection="0"/>
    <xf numFmtId="0" fontId="100" fillId="54" borderId="0" applyNumberFormat="0" applyBorder="0" applyAlignment="0" applyProtection="0"/>
    <xf numFmtId="0" fontId="101" fillId="54" borderId="0" applyNumberFormat="0" applyBorder="0" applyAlignment="0" applyProtection="0"/>
    <xf numFmtId="0" fontId="100" fillId="54" borderId="0" applyNumberFormat="0" applyBorder="0" applyAlignment="0" applyProtection="0"/>
    <xf numFmtId="0" fontId="27" fillId="29" borderId="0" applyNumberFormat="0" applyBorder="0" applyAlignment="0" applyProtection="0"/>
    <xf numFmtId="0" fontId="11" fillId="0" borderId="0"/>
    <xf numFmtId="0" fontId="97" fillId="0" borderId="0"/>
    <xf numFmtId="0" fontId="99" fillId="58" borderId="21" applyNumberFormat="0" applyFont="0" applyAlignment="0" applyProtection="0"/>
    <xf numFmtId="0" fontId="11" fillId="58" borderId="21" applyNumberFormat="0" applyFont="0" applyAlignment="0" applyProtection="0"/>
    <xf numFmtId="0" fontId="99" fillId="58" borderId="21" applyNumberFormat="0" applyFont="0" applyAlignment="0" applyProtection="0"/>
    <xf numFmtId="0" fontId="100" fillId="51" borderId="0" applyNumberFormat="0" applyBorder="0" applyAlignment="0" applyProtection="0"/>
    <xf numFmtId="0" fontId="10" fillId="58" borderId="21" applyNumberFormat="0" applyFont="0" applyAlignment="0" applyProtection="0"/>
    <xf numFmtId="0" fontId="100" fillId="49" borderId="0" applyNumberFormat="0" applyBorder="0" applyAlignment="0" applyProtection="0"/>
    <xf numFmtId="0" fontId="101" fillId="49" borderId="0" applyNumberFormat="0" applyBorder="0" applyAlignment="0" applyProtection="0"/>
    <xf numFmtId="0" fontId="27" fillId="28" borderId="0" applyNumberFormat="0" applyBorder="0" applyAlignment="0" applyProtection="0"/>
    <xf numFmtId="0" fontId="11" fillId="0" borderId="0"/>
    <xf numFmtId="0" fontId="23" fillId="0" borderId="7" applyNumberFormat="0" applyFill="0" applyAlignment="0" applyProtection="0"/>
    <xf numFmtId="0" fontId="123" fillId="0" borderId="20" applyNumberFormat="0" applyFill="0" applyAlignment="0" applyProtection="0"/>
    <xf numFmtId="0" fontId="125" fillId="57" borderId="0" applyNumberFormat="0" applyBorder="0" applyAlignment="0" applyProtection="0"/>
    <xf numFmtId="0" fontId="99" fillId="8" borderId="9" applyNumberFormat="0" applyFont="0" applyAlignment="0" applyProtection="0"/>
    <xf numFmtId="0" fontId="124" fillId="0" borderId="20" applyNumberFormat="0" applyFill="0" applyAlignment="0" applyProtection="0"/>
    <xf numFmtId="0" fontId="100" fillId="49" borderId="0" applyNumberFormat="0" applyBorder="0" applyAlignment="0" applyProtection="0"/>
    <xf numFmtId="0" fontId="123" fillId="0" borderId="20" applyNumberFormat="0" applyFill="0" applyAlignment="0" applyProtection="0"/>
    <xf numFmtId="0" fontId="99" fillId="8" borderId="9" applyNumberFormat="0" applyFont="0" applyAlignment="0" applyProtection="0"/>
    <xf numFmtId="0" fontId="11" fillId="0" borderId="0"/>
    <xf numFmtId="0" fontId="100" fillId="52" borderId="0" applyNumberFormat="0" applyBorder="0" applyAlignment="0" applyProtection="0"/>
    <xf numFmtId="0" fontId="101" fillId="52" borderId="0" applyNumberFormat="0" applyBorder="0" applyAlignment="0" applyProtection="0"/>
    <xf numFmtId="0" fontId="100" fillId="52" borderId="0" applyNumberFormat="0" applyBorder="0" applyAlignment="0" applyProtection="0"/>
    <xf numFmtId="0" fontId="27" fillId="13" borderId="0" applyNumberFormat="0" applyBorder="0" applyAlignment="0" applyProtection="0"/>
    <xf numFmtId="0" fontId="11" fillId="0" borderId="0"/>
    <xf numFmtId="0" fontId="11" fillId="0" borderId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0" fillId="49" borderId="0" applyNumberFormat="0" applyBorder="0" applyAlignment="0" applyProtection="0"/>
    <xf numFmtId="0" fontId="101" fillId="49" borderId="0" applyNumberFormat="0" applyBorder="0" applyAlignment="0" applyProtection="0"/>
    <xf numFmtId="0" fontId="100" fillId="49" borderId="0" applyNumberFormat="0" applyBorder="0" applyAlignment="0" applyProtection="0"/>
    <xf numFmtId="0" fontId="27" fillId="25" borderId="0" applyNumberFormat="0" applyBorder="0" applyAlignment="0" applyProtection="0"/>
    <xf numFmtId="0" fontId="100" fillId="54" borderId="0" applyNumberFormat="0" applyBorder="0" applyAlignment="0" applyProtection="0"/>
    <xf numFmtId="0" fontId="11" fillId="0" borderId="0"/>
    <xf numFmtId="0" fontId="19" fillId="4" borderId="0" applyNumberFormat="0" applyBorder="0" applyAlignment="0" applyProtection="0"/>
    <xf numFmtId="0" fontId="10" fillId="58" borderId="21" applyNumberFormat="0" applyFont="0" applyAlignment="0" applyProtection="0"/>
    <xf numFmtId="0" fontId="125" fillId="57" borderId="0" applyNumberFormat="0" applyBorder="0" applyAlignment="0" applyProtection="0"/>
    <xf numFmtId="0" fontId="126" fillId="57" borderId="0" applyNumberFormat="0" applyBorder="0" applyAlignment="0" applyProtection="0"/>
    <xf numFmtId="0" fontId="125" fillId="57" borderId="0" applyNumberFormat="0" applyBorder="0" applyAlignment="0" applyProtection="0"/>
    <xf numFmtId="0" fontId="100" fillId="52" borderId="0" applyNumberFormat="0" applyBorder="0" applyAlignment="0" applyProtection="0"/>
    <xf numFmtId="0" fontId="100" fillId="48" borderId="0" applyNumberFormat="0" applyBorder="0" applyAlignment="0" applyProtection="0"/>
    <xf numFmtId="0" fontId="100" fillId="53" borderId="0" applyNumberFormat="0" applyBorder="0" applyAlignment="0" applyProtection="0"/>
    <xf numFmtId="0" fontId="101" fillId="53" borderId="0" applyNumberFormat="0" applyBorder="0" applyAlignment="0" applyProtection="0"/>
    <xf numFmtId="0" fontId="100" fillId="53" borderId="0" applyNumberFormat="0" applyBorder="0" applyAlignment="0" applyProtection="0"/>
    <xf numFmtId="0" fontId="27" fillId="17" borderId="0" applyNumberFormat="0" applyBorder="0" applyAlignment="0" applyProtection="0"/>
    <xf numFmtId="0" fontId="5" fillId="0" borderId="0"/>
    <xf numFmtId="0" fontId="11" fillId="0" borderId="0"/>
    <xf numFmtId="0" fontId="97" fillId="0" borderId="0"/>
    <xf numFmtId="0" fontId="101" fillId="48" borderId="0" applyNumberFormat="0" applyBorder="0" applyAlignment="0" applyProtection="0"/>
    <xf numFmtId="0" fontId="100" fillId="48" borderId="0" applyNumberFormat="0" applyBorder="0" applyAlignment="0" applyProtection="0"/>
    <xf numFmtId="0" fontId="11" fillId="0" borderId="0"/>
    <xf numFmtId="0" fontId="97" fillId="0" borderId="0"/>
    <xf numFmtId="0" fontId="100" fillId="50" borderId="0" applyNumberFormat="0" applyBorder="0" applyAlignment="0" applyProtection="0"/>
    <xf numFmtId="0" fontId="101" fillId="50" borderId="0" applyNumberFormat="0" applyBorder="0" applyAlignment="0" applyProtection="0"/>
    <xf numFmtId="0" fontId="27" fillId="32" borderId="0" applyNumberFormat="0" applyBorder="0" applyAlignment="0" applyProtection="0"/>
    <xf numFmtId="0" fontId="11" fillId="0" borderId="0"/>
    <xf numFmtId="0" fontId="97" fillId="0" borderId="0"/>
    <xf numFmtId="0" fontId="11" fillId="0" borderId="0"/>
    <xf numFmtId="0" fontId="97" fillId="0" borderId="0"/>
    <xf numFmtId="0" fontId="100" fillId="48" borderId="0" applyNumberFormat="0" applyBorder="0" applyAlignment="0" applyProtection="0"/>
    <xf numFmtId="0" fontId="101" fillId="48" borderId="0" applyNumberFormat="0" applyBorder="0" applyAlignment="0" applyProtection="0"/>
    <xf numFmtId="0" fontId="27" fillId="24" borderId="0" applyNumberFormat="0" applyBorder="0" applyAlignment="0" applyProtection="0"/>
    <xf numFmtId="0" fontId="27" fillId="21" borderId="0" applyNumberFormat="0" applyBorder="0" applyAlignment="0" applyProtection="0"/>
    <xf numFmtId="0" fontId="100" fillId="53" borderId="0" applyNumberFormat="0" applyBorder="0" applyAlignment="0" applyProtection="0"/>
    <xf numFmtId="0" fontId="102" fillId="38" borderId="0" applyNumberFormat="0" applyBorder="0" applyAlignment="0" applyProtection="0"/>
    <xf numFmtId="0" fontId="10" fillId="58" borderId="21" applyNumberFormat="0" applyFont="0" applyAlignment="0" applyProtection="0"/>
    <xf numFmtId="0" fontId="100" fillId="50" borderId="0" applyNumberFormat="0" applyBorder="0" applyAlignment="0" applyProtection="0"/>
    <xf numFmtId="0" fontId="18" fillId="3" borderId="0" applyNumberFormat="0" applyBorder="0" applyAlignment="0" applyProtection="0"/>
    <xf numFmtId="0" fontId="100" fillId="48" borderId="0" applyNumberFormat="0" applyBorder="0" applyAlignment="0" applyProtection="0"/>
    <xf numFmtId="0" fontId="100" fillId="49" borderId="0" applyNumberFormat="0" applyBorder="0" applyAlignment="0" applyProtection="0"/>
    <xf numFmtId="0" fontId="10" fillId="58" borderId="21" applyNumberFormat="0" applyFont="0" applyAlignment="0" applyProtection="0"/>
    <xf numFmtId="0" fontId="11" fillId="0" borderId="0"/>
    <xf numFmtId="0" fontId="100" fillId="48" borderId="0" applyNumberFormat="0" applyBorder="0" applyAlignment="0" applyProtection="0"/>
    <xf numFmtId="0" fontId="102" fillId="38" borderId="0" applyNumberFormat="0" applyBorder="0" applyAlignment="0" applyProtection="0"/>
    <xf numFmtId="0" fontId="97" fillId="0" borderId="0"/>
    <xf numFmtId="0" fontId="11" fillId="0" borderId="0"/>
    <xf numFmtId="0" fontId="97" fillId="0" borderId="0"/>
    <xf numFmtId="0" fontId="11" fillId="0" borderId="0"/>
    <xf numFmtId="0" fontId="97" fillId="0" borderId="0"/>
    <xf numFmtId="0" fontId="11" fillId="0" borderId="0"/>
    <xf numFmtId="0" fontId="100" fillId="51" borderId="0" applyNumberFormat="0" applyBorder="0" applyAlignment="0" applyProtection="0"/>
    <xf numFmtId="0" fontId="101" fillId="51" borderId="0" applyNumberFormat="0" applyBorder="0" applyAlignment="0" applyProtection="0"/>
    <xf numFmtId="0" fontId="100" fillId="51" borderId="0" applyNumberFormat="0" applyBorder="0" applyAlignment="0" applyProtection="0"/>
    <xf numFmtId="0" fontId="27" fillId="9" borderId="0" applyNumberFormat="0" applyBorder="0" applyAlignment="0" applyProtection="0"/>
    <xf numFmtId="0" fontId="11" fillId="0" borderId="0" applyNumberFormat="0" applyFont="0" applyFill="0" applyBorder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123" fillId="0" borderId="20" applyNumberFormat="0" applyFill="0" applyAlignment="0" applyProtection="0"/>
    <xf numFmtId="0" fontId="104" fillId="55" borderId="15" applyNumberFormat="0" applyAlignment="0" applyProtection="0"/>
    <xf numFmtId="0" fontId="100" fillId="54" borderId="0" applyNumberFormat="0" applyBorder="0" applyAlignment="0" applyProtection="0"/>
    <xf numFmtId="0" fontId="101" fillId="54" borderId="0" applyNumberFormat="0" applyBorder="0" applyAlignment="0" applyProtection="0"/>
    <xf numFmtId="0" fontId="100" fillId="54" borderId="0" applyNumberFormat="0" applyBorder="0" applyAlignment="0" applyProtection="0"/>
    <xf numFmtId="0" fontId="27" fillId="29" borderId="0" applyNumberFormat="0" applyBorder="0" applyAlignment="0" applyProtection="0"/>
    <xf numFmtId="0" fontId="97" fillId="0" borderId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100" fillId="51" borderId="0" applyNumberFormat="0" applyBorder="0" applyAlignment="0" applyProtection="0"/>
    <xf numFmtId="0" fontId="10" fillId="58" borderId="21" applyNumberFormat="0" applyFont="0" applyAlignment="0" applyProtection="0"/>
    <xf numFmtId="0" fontId="100" fillId="49" borderId="0" applyNumberFormat="0" applyBorder="0" applyAlignment="0" applyProtection="0"/>
    <xf numFmtId="0" fontId="100" fillId="45" borderId="0" applyNumberFormat="0" applyBorder="0" applyAlignment="0" applyProtection="0"/>
    <xf numFmtId="0" fontId="101" fillId="45" borderId="0" applyNumberFormat="0" applyBorder="0" applyAlignment="0" applyProtection="0"/>
    <xf numFmtId="0" fontId="27" fillId="20" borderId="0" applyNumberFormat="0" applyBorder="0" applyAlignment="0" applyProtection="0"/>
    <xf numFmtId="0" fontId="101" fillId="49" borderId="0" applyNumberFormat="0" applyBorder="0" applyAlignment="0" applyProtection="0"/>
    <xf numFmtId="0" fontId="27" fillId="28" borderId="0" applyNumberFormat="0" applyBorder="0" applyAlignment="0" applyProtection="0"/>
    <xf numFmtId="0" fontId="11" fillId="0" borderId="0"/>
    <xf numFmtId="0" fontId="23" fillId="0" borderId="7" applyNumberFormat="0" applyFill="0" applyAlignment="0" applyProtection="0"/>
    <xf numFmtId="0" fontId="11" fillId="0" borderId="0"/>
    <xf numFmtId="0" fontId="11" fillId="0" borderId="0" applyNumberFormat="0" applyFont="0" applyFill="0" applyBorder="0" applyAlignment="0" applyProtection="0"/>
    <xf numFmtId="0" fontId="123" fillId="0" borderId="20" applyNumberFormat="0" applyFill="0" applyAlignment="0" applyProtection="0"/>
    <xf numFmtId="0" fontId="125" fillId="57" borderId="0" applyNumberFormat="0" applyBorder="0" applyAlignment="0" applyProtection="0"/>
    <xf numFmtId="0" fontId="100" fillId="45" borderId="0" applyNumberFormat="0" applyBorder="0" applyAlignment="0" applyProtection="0"/>
    <xf numFmtId="0" fontId="99" fillId="8" borderId="9" applyNumberFormat="0" applyFont="0" applyAlignment="0" applyProtection="0"/>
    <xf numFmtId="0" fontId="124" fillId="0" borderId="20" applyNumberFormat="0" applyFill="0" applyAlignment="0" applyProtection="0"/>
    <xf numFmtId="0" fontId="100" fillId="49" borderId="0" applyNumberFormat="0" applyBorder="0" applyAlignment="0" applyProtection="0"/>
    <xf numFmtId="0" fontId="123" fillId="0" borderId="20" applyNumberFormat="0" applyFill="0" applyAlignment="0" applyProtection="0"/>
    <xf numFmtId="0" fontId="99" fillId="8" borderId="9" applyNumberFormat="0" applyFont="0" applyAlignment="0" applyProtection="0"/>
    <xf numFmtId="0" fontId="11" fillId="0" borderId="0"/>
    <xf numFmtId="0" fontId="100" fillId="52" borderId="0" applyNumberFormat="0" applyBorder="0" applyAlignment="0" applyProtection="0"/>
    <xf numFmtId="0" fontId="101" fillId="52" borderId="0" applyNumberFormat="0" applyBorder="0" applyAlignment="0" applyProtection="0"/>
    <xf numFmtId="0" fontId="100" fillId="52" borderId="0" applyNumberFormat="0" applyBorder="0" applyAlignment="0" applyProtection="0"/>
    <xf numFmtId="0" fontId="27" fillId="13" borderId="0" applyNumberFormat="0" applyBorder="0" applyAlignment="0" applyProtection="0"/>
    <xf numFmtId="0" fontId="11" fillId="0" borderId="0"/>
    <xf numFmtId="0" fontId="11" fillId="0" borderId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0" fillId="49" borderId="0" applyNumberFormat="0" applyBorder="0" applyAlignment="0" applyProtection="0"/>
    <xf numFmtId="0" fontId="101" fillId="49" borderId="0" applyNumberFormat="0" applyBorder="0" applyAlignment="0" applyProtection="0"/>
    <xf numFmtId="0" fontId="100" fillId="49" borderId="0" applyNumberFormat="0" applyBorder="0" applyAlignment="0" applyProtection="0"/>
    <xf numFmtId="0" fontId="27" fillId="25" borderId="0" applyNumberFormat="0" applyBorder="0" applyAlignment="0" applyProtection="0"/>
    <xf numFmtId="0" fontId="100" fillId="54" borderId="0" applyNumberFormat="0" applyBorder="0" applyAlignment="0" applyProtection="0"/>
    <xf numFmtId="0" fontId="11" fillId="0" borderId="0"/>
    <xf numFmtId="0" fontId="19" fillId="4" borderId="0" applyNumberFormat="0" applyBorder="0" applyAlignment="0" applyProtection="0"/>
    <xf numFmtId="0" fontId="10" fillId="58" borderId="21" applyNumberFormat="0" applyFont="0" applyAlignment="0" applyProtection="0"/>
    <xf numFmtId="0" fontId="11" fillId="0" borderId="0" applyNumberFormat="0" applyFont="0" applyFill="0" applyBorder="0" applyAlignment="0" applyProtection="0"/>
    <xf numFmtId="0" fontId="125" fillId="57" borderId="0" applyNumberFormat="0" applyBorder="0" applyAlignment="0" applyProtection="0"/>
    <xf numFmtId="0" fontId="126" fillId="57" borderId="0" applyNumberFormat="0" applyBorder="0" applyAlignment="0" applyProtection="0"/>
    <xf numFmtId="0" fontId="125" fillId="57" borderId="0" applyNumberFormat="0" applyBorder="0" applyAlignment="0" applyProtection="0"/>
    <xf numFmtId="0" fontId="100" fillId="52" borderId="0" applyNumberFormat="0" applyBorder="0" applyAlignment="0" applyProtection="0"/>
    <xf numFmtId="0" fontId="100" fillId="48" borderId="0" applyNumberFormat="0" applyBorder="0" applyAlignment="0" applyProtection="0"/>
    <xf numFmtId="0" fontId="100" fillId="53" borderId="0" applyNumberFormat="0" applyBorder="0" applyAlignment="0" applyProtection="0"/>
    <xf numFmtId="0" fontId="101" fillId="53" borderId="0" applyNumberFormat="0" applyBorder="0" applyAlignment="0" applyProtection="0"/>
    <xf numFmtId="0" fontId="100" fillId="53" borderId="0" applyNumberFormat="0" applyBorder="0" applyAlignment="0" applyProtection="0"/>
    <xf numFmtId="0" fontId="27" fillId="17" borderId="0" applyNumberFormat="0" applyBorder="0" applyAlignment="0" applyProtection="0"/>
    <xf numFmtId="0" fontId="5" fillId="0" borderId="0"/>
    <xf numFmtId="0" fontId="11" fillId="0" borderId="0"/>
    <xf numFmtId="0" fontId="97" fillId="0" borderId="0"/>
    <xf numFmtId="0" fontId="101" fillId="48" borderId="0" applyNumberFormat="0" applyBorder="0" applyAlignment="0" applyProtection="0"/>
    <xf numFmtId="0" fontId="100" fillId="48" borderId="0" applyNumberFormat="0" applyBorder="0" applyAlignment="0" applyProtection="0"/>
    <xf numFmtId="0" fontId="11" fillId="0" borderId="0"/>
    <xf numFmtId="0" fontId="97" fillId="0" borderId="0"/>
    <xf numFmtId="0" fontId="100" fillId="50" borderId="0" applyNumberFormat="0" applyBorder="0" applyAlignment="0" applyProtection="0"/>
    <xf numFmtId="0" fontId="101" fillId="50" borderId="0" applyNumberFormat="0" applyBorder="0" applyAlignment="0" applyProtection="0"/>
    <xf numFmtId="0" fontId="100" fillId="50" borderId="0" applyNumberFormat="0" applyBorder="0" applyAlignment="0" applyProtection="0"/>
    <xf numFmtId="0" fontId="100" fillId="44" borderId="0" applyNumberFormat="0" applyBorder="0" applyAlignment="0" applyProtection="0"/>
    <xf numFmtId="0" fontId="101" fillId="44" borderId="0" applyNumberFormat="0" applyBorder="0" applyAlignment="0" applyProtection="0"/>
    <xf numFmtId="0" fontId="27" fillId="16" borderId="0" applyNumberFormat="0" applyBorder="0" applyAlignment="0" applyProtection="0"/>
    <xf numFmtId="0" fontId="27" fillId="32" borderId="0" applyNumberFormat="0" applyBorder="0" applyAlignment="0" applyProtection="0"/>
    <xf numFmtId="0" fontId="11" fillId="0" borderId="0"/>
    <xf numFmtId="0" fontId="97" fillId="0" borderId="0"/>
    <xf numFmtId="0" fontId="11" fillId="0" borderId="0"/>
    <xf numFmtId="0" fontId="97" fillId="0" borderId="0"/>
    <xf numFmtId="0" fontId="100" fillId="48" borderId="0" applyNumberFormat="0" applyBorder="0" applyAlignment="0" applyProtection="0"/>
    <xf numFmtId="0" fontId="101" fillId="48" borderId="0" applyNumberFormat="0" applyBorder="0" applyAlignment="0" applyProtection="0"/>
    <xf numFmtId="0" fontId="27" fillId="24" borderId="0" applyNumberFormat="0" applyBorder="0" applyAlignment="0" applyProtection="0"/>
    <xf numFmtId="0" fontId="27" fillId="21" borderId="0" applyNumberFormat="0" applyBorder="0" applyAlignment="0" applyProtection="0"/>
    <xf numFmtId="0" fontId="11" fillId="0" borderId="0" applyNumberFormat="0" applyFont="0" applyFill="0" applyBorder="0" applyAlignment="0" applyProtection="0"/>
    <xf numFmtId="0" fontId="100" fillId="53" borderId="0" applyNumberFormat="0" applyBorder="0" applyAlignment="0" applyProtection="0"/>
    <xf numFmtId="0" fontId="100" fillId="44" borderId="0" applyNumberFormat="0" applyBorder="0" applyAlignment="0" applyProtection="0"/>
    <xf numFmtId="0" fontId="99" fillId="58" borderId="21" applyNumberFormat="0" applyFont="0" applyAlignment="0" applyProtection="0"/>
    <xf numFmtId="0" fontId="102" fillId="38" borderId="0" applyNumberFormat="0" applyBorder="0" applyAlignment="0" applyProtection="0"/>
    <xf numFmtId="0" fontId="10" fillId="58" borderId="21" applyNumberFormat="0" applyFont="0" applyAlignment="0" applyProtection="0"/>
    <xf numFmtId="0" fontId="100" fillId="50" borderId="0" applyNumberFormat="0" applyBorder="0" applyAlignment="0" applyProtection="0"/>
    <xf numFmtId="0" fontId="18" fillId="3" borderId="0" applyNumberFormat="0" applyBorder="0" applyAlignment="0" applyProtection="0"/>
    <xf numFmtId="0" fontId="100" fillId="48" borderId="0" applyNumberFormat="0" applyBorder="0" applyAlignment="0" applyProtection="0"/>
    <xf numFmtId="0" fontId="100" fillId="49" borderId="0" applyNumberFormat="0" applyBorder="0" applyAlignment="0" applyProtection="0"/>
    <xf numFmtId="0" fontId="10" fillId="58" borderId="21" applyNumberFormat="0" applyFont="0" applyAlignment="0" applyProtection="0"/>
    <xf numFmtId="0" fontId="11" fillId="0" borderId="0"/>
    <xf numFmtId="0" fontId="100" fillId="48" borderId="0" applyNumberFormat="0" applyBorder="0" applyAlignment="0" applyProtection="0"/>
    <xf numFmtId="0" fontId="102" fillId="38" borderId="0" applyNumberFormat="0" applyBorder="0" applyAlignment="0" applyProtection="0"/>
    <xf numFmtId="0" fontId="97" fillId="0" borderId="0"/>
    <xf numFmtId="0" fontId="11" fillId="0" borderId="0"/>
    <xf numFmtId="0" fontId="97" fillId="0" borderId="0"/>
    <xf numFmtId="0" fontId="11" fillId="0" borderId="0"/>
    <xf numFmtId="0" fontId="97" fillId="0" borderId="0"/>
    <xf numFmtId="0" fontId="11" fillId="0" borderId="0"/>
    <xf numFmtId="0" fontId="100" fillId="51" borderId="0" applyNumberFormat="0" applyBorder="0" applyAlignment="0" applyProtection="0"/>
    <xf numFmtId="0" fontId="101" fillId="51" borderId="0" applyNumberFormat="0" applyBorder="0" applyAlignment="0" applyProtection="0"/>
    <xf numFmtId="0" fontId="100" fillId="51" borderId="0" applyNumberFormat="0" applyBorder="0" applyAlignment="0" applyProtection="0"/>
    <xf numFmtId="0" fontId="27" fillId="9" borderId="0" applyNumberFormat="0" applyBorder="0" applyAlignment="0" applyProtection="0"/>
    <xf numFmtId="0" fontId="11" fillId="0" borderId="0" applyNumberFormat="0" applyFont="0" applyFill="0" applyBorder="0" applyAlignment="0" applyProtection="0"/>
    <xf numFmtId="0" fontId="99" fillId="58" borderId="21" applyNumberFormat="0" applyFont="0" applyAlignment="0" applyProtection="0"/>
    <xf numFmtId="0" fontId="11" fillId="58" borderId="21" applyNumberFormat="0" applyFont="0" applyAlignment="0" applyProtection="0"/>
    <xf numFmtId="0" fontId="99" fillId="58" borderId="21" applyNumberFormat="0" applyFont="0" applyAlignment="0" applyProtection="0"/>
    <xf numFmtId="0" fontId="123" fillId="0" borderId="20" applyNumberFormat="0" applyFill="0" applyAlignment="0" applyProtection="0"/>
    <xf numFmtId="0" fontId="100" fillId="54" borderId="0" applyNumberFormat="0" applyBorder="0" applyAlignment="0" applyProtection="0"/>
    <xf numFmtId="0" fontId="101" fillId="54" borderId="0" applyNumberFormat="0" applyBorder="0" applyAlignment="0" applyProtection="0"/>
    <xf numFmtId="0" fontId="100" fillId="54" borderId="0" applyNumberFormat="0" applyBorder="0" applyAlignment="0" applyProtection="0"/>
    <xf numFmtId="0" fontId="100" fillId="47" borderId="0" applyNumberFormat="0" applyBorder="0" applyAlignment="0" applyProtection="0"/>
    <xf numFmtId="0" fontId="101" fillId="47" borderId="0" applyNumberFormat="0" applyBorder="0" applyAlignment="0" applyProtection="0"/>
    <xf numFmtId="0" fontId="27" fillId="12" borderId="0" applyNumberFormat="0" applyBorder="0" applyAlignment="0" applyProtection="0"/>
    <xf numFmtId="0" fontId="27" fillId="29" borderId="0" applyNumberFormat="0" applyBorder="0" applyAlignment="0" applyProtection="0"/>
    <xf numFmtId="0" fontId="99" fillId="58" borderId="21" applyNumberFormat="0" applyFont="0" applyAlignment="0" applyProtection="0"/>
    <xf numFmtId="0" fontId="11" fillId="58" borderId="21" applyNumberFormat="0" applyFont="0" applyAlignment="0" applyProtection="0"/>
    <xf numFmtId="0" fontId="99" fillId="58" borderId="21" applyNumberFormat="0" applyFont="0" applyAlignment="0" applyProtection="0"/>
    <xf numFmtId="0" fontId="100" fillId="51" borderId="0" applyNumberFormat="0" applyBorder="0" applyAlignment="0" applyProtection="0"/>
    <xf numFmtId="0" fontId="100" fillId="49" borderId="0" applyNumberFormat="0" applyBorder="0" applyAlignment="0" applyProtection="0"/>
    <xf numFmtId="0" fontId="100" fillId="45" borderId="0" applyNumberFormat="0" applyBorder="0" applyAlignment="0" applyProtection="0"/>
    <xf numFmtId="0" fontId="101" fillId="45" borderId="0" applyNumberFormat="0" applyBorder="0" applyAlignment="0" applyProtection="0"/>
    <xf numFmtId="0" fontId="100" fillId="47" borderId="0" applyNumberFormat="0" applyBorder="0" applyAlignment="0" applyProtection="0"/>
    <xf numFmtId="0" fontId="27" fillId="20" borderId="0" applyNumberFormat="0" applyBorder="0" applyAlignment="0" applyProtection="0"/>
    <xf numFmtId="0" fontId="101" fillId="49" borderId="0" applyNumberFormat="0" applyBorder="0" applyAlignment="0" applyProtection="0"/>
    <xf numFmtId="0" fontId="100" fillId="49" borderId="0" applyNumberFormat="0" applyBorder="0" applyAlignment="0" applyProtection="0"/>
    <xf numFmtId="0" fontId="27" fillId="28" borderId="0" applyNumberFormat="0" applyBorder="0" applyAlignment="0" applyProtection="0"/>
    <xf numFmtId="0" fontId="23" fillId="0" borderId="7" applyNumberFormat="0" applyFill="0" applyAlignment="0" applyProtection="0"/>
    <xf numFmtId="0" fontId="11" fillId="0" borderId="0"/>
    <xf numFmtId="0" fontId="11" fillId="0" borderId="0" applyNumberFormat="0" applyFont="0" applyFill="0" applyBorder="0" applyAlignment="0" applyProtection="0"/>
    <xf numFmtId="0" fontId="123" fillId="0" borderId="20" applyNumberFormat="0" applyFill="0" applyAlignment="0" applyProtection="0"/>
    <xf numFmtId="0" fontId="125" fillId="57" borderId="0" applyNumberFormat="0" applyBorder="0" applyAlignment="0" applyProtection="0"/>
    <xf numFmtId="0" fontId="100" fillId="45" borderId="0" applyNumberFormat="0" applyBorder="0" applyAlignment="0" applyProtection="0"/>
    <xf numFmtId="0" fontId="11" fillId="58" borderId="21" applyNumberFormat="0" applyFont="0" applyAlignment="0" applyProtection="0"/>
    <xf numFmtId="0" fontId="99" fillId="8" borderId="9" applyNumberFormat="0" applyFont="0" applyAlignment="0" applyProtection="0"/>
    <xf numFmtId="0" fontId="124" fillId="0" borderId="20" applyNumberFormat="0" applyFill="0" applyAlignment="0" applyProtection="0"/>
    <xf numFmtId="0" fontId="100" fillId="49" borderId="0" applyNumberFormat="0" applyBorder="0" applyAlignment="0" applyProtection="0"/>
    <xf numFmtId="0" fontId="123" fillId="0" borderId="20" applyNumberFormat="0" applyFill="0" applyAlignment="0" applyProtection="0"/>
    <xf numFmtId="0" fontId="11" fillId="58" borderId="21" applyNumberFormat="0" applyFont="0" applyAlignment="0" applyProtection="0"/>
    <xf numFmtId="0" fontId="99" fillId="8" borderId="9" applyNumberFormat="0" applyFont="0" applyAlignment="0" applyProtection="0"/>
    <xf numFmtId="0" fontId="11" fillId="0" borderId="0"/>
    <xf numFmtId="0" fontId="11" fillId="58" borderId="21" applyNumberFormat="0" applyFont="0" applyAlignment="0" applyProtection="0"/>
    <xf numFmtId="0" fontId="100" fillId="52" borderId="0" applyNumberFormat="0" applyBorder="0" applyAlignment="0" applyProtection="0"/>
    <xf numFmtId="0" fontId="101" fillId="52" borderId="0" applyNumberFormat="0" applyBorder="0" applyAlignment="0" applyProtection="0"/>
    <xf numFmtId="0" fontId="100" fillId="52" borderId="0" applyNumberFormat="0" applyBorder="0" applyAlignment="0" applyProtection="0"/>
    <xf numFmtId="0" fontId="27" fillId="13" borderId="0" applyNumberFormat="0" applyBorder="0" applyAlignment="0" applyProtection="0"/>
    <xf numFmtId="0" fontId="11" fillId="0" borderId="0"/>
    <xf numFmtId="0" fontId="11" fillId="0" borderId="0"/>
    <xf numFmtId="0" fontId="10" fillId="58" borderId="21" applyNumberFormat="0" applyFont="0" applyAlignment="0" applyProtection="0"/>
    <xf numFmtId="0" fontId="129" fillId="0" borderId="6" applyNumberFormat="0" applyFill="0" applyAlignment="0" applyProtection="0"/>
    <xf numFmtId="0" fontId="11" fillId="0" borderId="0" applyNumberFormat="0" applyFont="0" applyFill="0" applyBorder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0" fillId="49" borderId="0" applyNumberFormat="0" applyBorder="0" applyAlignment="0" applyProtection="0"/>
    <xf numFmtId="0" fontId="101" fillId="49" borderId="0" applyNumberFormat="0" applyBorder="0" applyAlignment="0" applyProtection="0"/>
    <xf numFmtId="0" fontId="100" fillId="49" borderId="0" applyNumberFormat="0" applyBorder="0" applyAlignment="0" applyProtection="0"/>
    <xf numFmtId="0" fontId="27" fillId="25" borderId="0" applyNumberFormat="0" applyBorder="0" applyAlignment="0" applyProtection="0"/>
    <xf numFmtId="0" fontId="100" fillId="54" borderId="0" applyNumberFormat="0" applyBorder="0" applyAlignment="0" applyProtection="0"/>
    <xf numFmtId="0" fontId="11" fillId="0" borderId="0"/>
    <xf numFmtId="0" fontId="19" fillId="4" borderId="0" applyNumberFormat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/>
    <xf numFmtId="0" fontId="125" fillId="57" borderId="0" applyNumberFormat="0" applyBorder="0" applyAlignment="0" applyProtection="0"/>
    <xf numFmtId="0" fontId="126" fillId="57" borderId="0" applyNumberFormat="0" applyBorder="0" applyAlignment="0" applyProtection="0"/>
    <xf numFmtId="0" fontId="98" fillId="46" borderId="0" applyNumberFormat="0" applyBorder="0" applyAlignment="0" applyProtection="0"/>
    <xf numFmtId="0" fontId="99" fillId="46" borderId="0" applyNumberFormat="0" applyBorder="0" applyAlignment="0" applyProtection="0"/>
    <xf numFmtId="0" fontId="5" fillId="31" borderId="0" applyNumberFormat="0" applyBorder="0" applyAlignment="0" applyProtection="0"/>
    <xf numFmtId="0" fontId="125" fillId="57" borderId="0" applyNumberFormat="0" applyBorder="0" applyAlignment="0" applyProtection="0"/>
    <xf numFmtId="0" fontId="100" fillId="52" borderId="0" applyNumberFormat="0" applyBorder="0" applyAlignment="0" applyProtection="0"/>
    <xf numFmtId="0" fontId="100" fillId="48" borderId="0" applyNumberFormat="0" applyBorder="0" applyAlignment="0" applyProtection="0"/>
    <xf numFmtId="0" fontId="100" fillId="53" borderId="0" applyNumberFormat="0" applyBorder="0" applyAlignment="0" applyProtection="0"/>
    <xf numFmtId="0" fontId="101" fillId="53" borderId="0" applyNumberFormat="0" applyBorder="0" applyAlignment="0" applyProtection="0"/>
    <xf numFmtId="0" fontId="100" fillId="53" borderId="0" applyNumberFormat="0" applyBorder="0" applyAlignment="0" applyProtection="0"/>
    <xf numFmtId="0" fontId="27" fillId="17" borderId="0" applyNumberFormat="0" applyBorder="0" applyAlignment="0" applyProtection="0"/>
    <xf numFmtId="0" fontId="5" fillId="0" borderId="0"/>
    <xf numFmtId="0" fontId="11" fillId="0" borderId="0"/>
    <xf numFmtId="0" fontId="97" fillId="0" borderId="0"/>
    <xf numFmtId="0" fontId="101" fillId="48" borderId="0" applyNumberFormat="0" applyBorder="0" applyAlignment="0" applyProtection="0"/>
    <xf numFmtId="0" fontId="100" fillId="48" borderId="0" applyNumberFormat="0" applyBorder="0" applyAlignment="0" applyProtection="0"/>
    <xf numFmtId="0" fontId="11" fillId="0" borderId="0"/>
    <xf numFmtId="0" fontId="97" fillId="0" borderId="0"/>
    <xf numFmtId="0" fontId="100" fillId="50" borderId="0" applyNumberFormat="0" applyBorder="0" applyAlignment="0" applyProtection="0"/>
    <xf numFmtId="0" fontId="101" fillId="50" borderId="0" applyNumberFormat="0" applyBorder="0" applyAlignment="0" applyProtection="0"/>
    <xf numFmtId="0" fontId="100" fillId="50" borderId="0" applyNumberFormat="0" applyBorder="0" applyAlignment="0" applyProtection="0"/>
    <xf numFmtId="0" fontId="100" fillId="44" borderId="0" applyNumberFormat="0" applyBorder="0" applyAlignment="0" applyProtection="0"/>
    <xf numFmtId="0" fontId="98" fillId="46" borderId="0" applyNumberFormat="0" applyBorder="0" applyAlignment="0" applyProtection="0"/>
    <xf numFmtId="0" fontId="101" fillId="44" borderId="0" applyNumberFormat="0" applyBorder="0" applyAlignment="0" applyProtection="0"/>
    <xf numFmtId="0" fontId="27" fillId="16" borderId="0" applyNumberFormat="0" applyBorder="0" applyAlignment="0" applyProtection="0"/>
    <xf numFmtId="0" fontId="27" fillId="32" borderId="0" applyNumberFormat="0" applyBorder="0" applyAlignment="0" applyProtection="0"/>
    <xf numFmtId="0" fontId="11" fillId="0" borderId="0"/>
    <xf numFmtId="0" fontId="97" fillId="0" borderId="0"/>
    <xf numFmtId="0" fontId="11" fillId="0" borderId="0"/>
    <xf numFmtId="0" fontId="97" fillId="0" borderId="0"/>
    <xf numFmtId="0" fontId="100" fillId="48" borderId="0" applyNumberFormat="0" applyBorder="0" applyAlignment="0" applyProtection="0"/>
    <xf numFmtId="0" fontId="101" fillId="48" borderId="0" applyNumberFormat="0" applyBorder="0" applyAlignment="0" applyProtection="0"/>
    <xf numFmtId="0" fontId="100" fillId="48" borderId="0" applyNumberFormat="0" applyBorder="0" applyAlignment="0" applyProtection="0"/>
    <xf numFmtId="0" fontId="27" fillId="24" borderId="0" applyNumberFormat="0" applyBorder="0" applyAlignment="0" applyProtection="0"/>
    <xf numFmtId="0" fontId="27" fillId="21" borderId="0" applyNumberFormat="0" applyBorder="0" applyAlignment="0" applyProtection="0"/>
    <xf numFmtId="0" fontId="11" fillId="0" borderId="0" applyNumberFormat="0" applyFont="0" applyFill="0" applyBorder="0" applyAlignment="0" applyProtection="0"/>
    <xf numFmtId="0" fontId="100" fillId="53" borderId="0" applyNumberFormat="0" applyBorder="0" applyAlignment="0" applyProtection="0"/>
    <xf numFmtId="0" fontId="100" fillId="44" borderId="0" applyNumberFormat="0" applyBorder="0" applyAlignment="0" applyProtection="0"/>
    <xf numFmtId="0" fontId="99" fillId="58" borderId="21" applyNumberFormat="0" applyFont="0" applyAlignment="0" applyProtection="0"/>
    <xf numFmtId="0" fontId="102" fillId="38" borderId="0" applyNumberFormat="0" applyBorder="0" applyAlignment="0" applyProtection="0"/>
    <xf numFmtId="0" fontId="100" fillId="50" borderId="0" applyNumberFormat="0" applyBorder="0" applyAlignment="0" applyProtection="0"/>
    <xf numFmtId="0" fontId="18" fillId="3" borderId="0" applyNumberFormat="0" applyBorder="0" applyAlignment="0" applyProtection="0"/>
    <xf numFmtId="0" fontId="100" fillId="48" borderId="0" applyNumberFormat="0" applyBorder="0" applyAlignment="0" applyProtection="0"/>
    <xf numFmtId="0" fontId="100" fillId="49" borderId="0" applyNumberFormat="0" applyBorder="0" applyAlignment="0" applyProtection="0"/>
    <xf numFmtId="0" fontId="10" fillId="58" borderId="21" applyNumberFormat="0" applyFont="0" applyAlignment="0" applyProtection="0"/>
    <xf numFmtId="0" fontId="11" fillId="0" borderId="0"/>
    <xf numFmtId="0" fontId="100" fillId="48" borderId="0" applyNumberFormat="0" applyBorder="0" applyAlignment="0" applyProtection="0"/>
    <xf numFmtId="0" fontId="102" fillId="38" borderId="0" applyNumberFormat="0" applyBorder="0" applyAlignment="0" applyProtection="0"/>
    <xf numFmtId="0" fontId="97" fillId="0" borderId="0"/>
    <xf numFmtId="0" fontId="11" fillId="0" borderId="0"/>
    <xf numFmtId="0" fontId="97" fillId="0" borderId="0"/>
    <xf numFmtId="0" fontId="11" fillId="0" borderId="0"/>
    <xf numFmtId="0" fontId="97" fillId="0" borderId="0"/>
    <xf numFmtId="0" fontId="11" fillId="0" borderId="0"/>
    <xf numFmtId="0" fontId="98" fillId="43" borderId="0" applyNumberFormat="0" applyBorder="0" applyAlignment="0" applyProtection="0"/>
    <xf numFmtId="0" fontId="99" fillId="43" borderId="0" applyNumberFormat="0" applyBorder="0" applyAlignment="0" applyProtection="0"/>
    <xf numFmtId="0" fontId="5" fillId="27" borderId="0" applyNumberFormat="0" applyBorder="0" applyAlignment="0" applyProtection="0"/>
    <xf numFmtId="0" fontId="100" fillId="51" borderId="0" applyNumberFormat="0" applyBorder="0" applyAlignment="0" applyProtection="0"/>
    <xf numFmtId="0" fontId="101" fillId="51" borderId="0" applyNumberFormat="0" applyBorder="0" applyAlignment="0" applyProtection="0"/>
    <xf numFmtId="0" fontId="100" fillId="51" borderId="0" applyNumberFormat="0" applyBorder="0" applyAlignment="0" applyProtection="0"/>
    <xf numFmtId="0" fontId="27" fillId="9" borderId="0" applyNumberFormat="0" applyBorder="0" applyAlignment="0" applyProtection="0"/>
    <xf numFmtId="0" fontId="11" fillId="0" borderId="0" applyNumberFormat="0" applyFont="0" applyFill="0" applyBorder="0" applyAlignment="0" applyProtection="0"/>
    <xf numFmtId="0" fontId="99" fillId="58" borderId="21" applyNumberFormat="0" applyFont="0" applyAlignment="0" applyProtection="0"/>
    <xf numFmtId="0" fontId="11" fillId="58" borderId="21" applyNumberFormat="0" applyFont="0" applyAlignment="0" applyProtection="0"/>
    <xf numFmtId="0" fontId="99" fillId="58" borderId="21" applyNumberFormat="0" applyFont="0" applyAlignment="0" applyProtection="0"/>
    <xf numFmtId="0" fontId="123" fillId="0" borderId="20" applyNumberFormat="0" applyFill="0" applyAlignment="0" applyProtection="0"/>
    <xf numFmtId="0" fontId="100" fillId="54" borderId="0" applyNumberFormat="0" applyBorder="0" applyAlignment="0" applyProtection="0"/>
    <xf numFmtId="0" fontId="101" fillId="54" borderId="0" applyNumberFormat="0" applyBorder="0" applyAlignment="0" applyProtection="0"/>
    <xf numFmtId="0" fontId="100" fillId="54" borderId="0" applyNumberFormat="0" applyBorder="0" applyAlignment="0" applyProtection="0"/>
    <xf numFmtId="0" fontId="100" fillId="47" borderId="0" applyNumberFormat="0" applyBorder="0" applyAlignment="0" applyProtection="0"/>
    <xf numFmtId="0" fontId="98" fillId="43" borderId="0" applyNumberFormat="0" applyBorder="0" applyAlignment="0" applyProtection="0"/>
    <xf numFmtId="0" fontId="101" fillId="47" borderId="0" applyNumberFormat="0" applyBorder="0" applyAlignment="0" applyProtection="0"/>
    <xf numFmtId="0" fontId="27" fillId="12" borderId="0" applyNumberFormat="0" applyBorder="0" applyAlignment="0" applyProtection="0"/>
    <xf numFmtId="0" fontId="27" fillId="29" borderId="0" applyNumberFormat="0" applyBorder="0" applyAlignment="0" applyProtection="0"/>
    <xf numFmtId="0" fontId="97" fillId="0" borderId="0"/>
    <xf numFmtId="0" fontId="99" fillId="58" borderId="21" applyNumberFormat="0" applyFont="0" applyAlignment="0" applyProtection="0"/>
    <xf numFmtId="0" fontId="11" fillId="58" borderId="21" applyNumberFormat="0" applyFont="0" applyAlignment="0" applyProtection="0"/>
    <xf numFmtId="0" fontId="99" fillId="58" borderId="21" applyNumberFormat="0" applyFont="0" applyAlignment="0" applyProtection="0"/>
    <xf numFmtId="0" fontId="100" fillId="51" borderId="0" applyNumberFormat="0" applyBorder="0" applyAlignment="0" applyProtection="0"/>
    <xf numFmtId="0" fontId="10" fillId="58" borderId="21" applyNumberFormat="0" applyFont="0" applyAlignment="0" applyProtection="0"/>
    <xf numFmtId="0" fontId="100" fillId="49" borderId="0" applyNumberFormat="0" applyBorder="0" applyAlignment="0" applyProtection="0"/>
    <xf numFmtId="0" fontId="100" fillId="45" borderId="0" applyNumberFormat="0" applyBorder="0" applyAlignment="0" applyProtection="0"/>
    <xf numFmtId="0" fontId="101" fillId="45" borderId="0" applyNumberFormat="0" applyBorder="0" applyAlignment="0" applyProtection="0"/>
    <xf numFmtId="0" fontId="100" fillId="47" borderId="0" applyNumberFormat="0" applyBorder="0" applyAlignment="0" applyProtection="0"/>
    <xf numFmtId="0" fontId="100" fillId="45" borderId="0" applyNumberFormat="0" applyBorder="0" applyAlignment="0" applyProtection="0"/>
    <xf numFmtId="0" fontId="27" fillId="20" borderId="0" applyNumberFormat="0" applyBorder="0" applyAlignment="0" applyProtection="0"/>
    <xf numFmtId="0" fontId="101" fillId="49" borderId="0" applyNumberFormat="0" applyBorder="0" applyAlignment="0" applyProtection="0"/>
    <xf numFmtId="0" fontId="100" fillId="49" borderId="0" applyNumberFormat="0" applyBorder="0" applyAlignment="0" applyProtection="0"/>
    <xf numFmtId="0" fontId="27" fillId="28" borderId="0" applyNumberFormat="0" applyBorder="0" applyAlignment="0" applyProtection="0"/>
    <xf numFmtId="0" fontId="11" fillId="0" borderId="0"/>
    <xf numFmtId="0" fontId="23" fillId="0" borderId="7" applyNumberFormat="0" applyFill="0" applyAlignment="0" applyProtection="0"/>
    <xf numFmtId="0" fontId="11" fillId="0" borderId="0"/>
    <xf numFmtId="0" fontId="11" fillId="0" borderId="0" applyNumberFormat="0" applyFont="0" applyFill="0" applyBorder="0" applyAlignment="0" applyProtection="0"/>
    <xf numFmtId="0" fontId="123" fillId="0" borderId="20" applyNumberFormat="0" applyFill="0" applyAlignment="0" applyProtection="0"/>
    <xf numFmtId="0" fontId="125" fillId="57" borderId="0" applyNumberFormat="0" applyBorder="0" applyAlignment="0" applyProtection="0"/>
    <xf numFmtId="0" fontId="100" fillId="45" borderId="0" applyNumberFormat="0" applyBorder="0" applyAlignment="0" applyProtection="0"/>
    <xf numFmtId="0" fontId="11" fillId="58" borderId="21" applyNumberFormat="0" applyFont="0" applyAlignment="0" applyProtection="0"/>
    <xf numFmtId="0" fontId="99" fillId="8" borderId="9" applyNumberFormat="0" applyFont="0" applyAlignment="0" applyProtection="0"/>
    <xf numFmtId="0" fontId="124" fillId="0" borderId="20" applyNumberFormat="0" applyFill="0" applyAlignment="0" applyProtection="0"/>
    <xf numFmtId="0" fontId="100" fillId="49" borderId="0" applyNumberFormat="0" applyBorder="0" applyAlignment="0" applyProtection="0"/>
    <xf numFmtId="0" fontId="123" fillId="0" borderId="20" applyNumberFormat="0" applyFill="0" applyAlignment="0" applyProtection="0"/>
    <xf numFmtId="0" fontId="11" fillId="58" borderId="21" applyNumberFormat="0" applyFont="0" applyAlignment="0" applyProtection="0"/>
    <xf numFmtId="0" fontId="99" fillId="8" borderId="9" applyNumberFormat="0" applyFont="0" applyAlignment="0" applyProtection="0"/>
    <xf numFmtId="0" fontId="11" fillId="0" borderId="0"/>
    <xf numFmtId="0" fontId="11" fillId="58" borderId="21" applyNumberFormat="0" applyFont="0" applyAlignment="0" applyProtection="0"/>
    <xf numFmtId="0" fontId="100" fillId="52" borderId="0" applyNumberFormat="0" applyBorder="0" applyAlignment="0" applyProtection="0"/>
    <xf numFmtId="0" fontId="101" fillId="52" borderId="0" applyNumberFormat="0" applyBorder="0" applyAlignment="0" applyProtection="0"/>
    <xf numFmtId="0" fontId="100" fillId="52" borderId="0" applyNumberFormat="0" applyBorder="0" applyAlignment="0" applyProtection="0"/>
    <xf numFmtId="0" fontId="27" fillId="13" borderId="0" applyNumberFormat="0" applyBorder="0" applyAlignment="0" applyProtection="0"/>
    <xf numFmtId="0" fontId="11" fillId="0" borderId="0"/>
    <xf numFmtId="0" fontId="98" fillId="40" borderId="0" applyNumberFormat="0" applyBorder="0" applyAlignment="0" applyProtection="0"/>
    <xf numFmtId="0" fontId="99" fillId="40" borderId="0" applyNumberFormat="0" applyBorder="0" applyAlignment="0" applyProtection="0"/>
    <xf numFmtId="0" fontId="5" fillId="23" borderId="0" applyNumberFormat="0" applyBorder="0" applyAlignment="0" applyProtection="0"/>
    <xf numFmtId="0" fontId="11" fillId="0" borderId="0"/>
    <xf numFmtId="0" fontId="10" fillId="58" borderId="21" applyNumberFormat="0" applyFont="0" applyAlignment="0" applyProtection="0"/>
    <xf numFmtId="0" fontId="129" fillId="0" borderId="6" applyNumberFormat="0" applyFill="0" applyAlignment="0" applyProtection="0"/>
    <xf numFmtId="0" fontId="11" fillId="0" borderId="0" applyNumberFormat="0" applyFont="0" applyFill="0" applyBorder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0" fillId="49" borderId="0" applyNumberFormat="0" applyBorder="0" applyAlignment="0" applyProtection="0"/>
    <xf numFmtId="0" fontId="101" fillId="49" borderId="0" applyNumberFormat="0" applyBorder="0" applyAlignment="0" applyProtection="0"/>
    <xf numFmtId="0" fontId="100" fillId="49" borderId="0" applyNumberFormat="0" applyBorder="0" applyAlignment="0" applyProtection="0"/>
    <xf numFmtId="0" fontId="27" fillId="25" borderId="0" applyNumberFormat="0" applyBorder="0" applyAlignment="0" applyProtection="0"/>
    <xf numFmtId="0" fontId="100" fillId="54" borderId="0" applyNumberFormat="0" applyBorder="0" applyAlignment="0" applyProtection="0"/>
    <xf numFmtId="0" fontId="11" fillId="0" borderId="0"/>
    <xf numFmtId="0" fontId="19" fillId="4" borderId="0" applyNumberFormat="0" applyBorder="0" applyAlignment="0" applyProtection="0"/>
    <xf numFmtId="0" fontId="10" fillId="58" borderId="21" applyNumberFormat="0" applyFont="0" applyAlignment="0" applyProtection="0"/>
    <xf numFmtId="0" fontId="11" fillId="0" borderId="0" applyNumberFormat="0" applyFont="0" applyFill="0" applyBorder="0" applyAlignment="0" applyProtection="0"/>
    <xf numFmtId="0" fontId="11" fillId="0" borderId="0"/>
    <xf numFmtId="0" fontId="98" fillId="40" borderId="0" applyNumberFormat="0" applyBorder="0" applyAlignment="0" applyProtection="0"/>
    <xf numFmtId="0" fontId="125" fillId="57" borderId="0" applyNumberFormat="0" applyBorder="0" applyAlignment="0" applyProtection="0"/>
    <xf numFmtId="0" fontId="126" fillId="57" borderId="0" applyNumberFormat="0" applyBorder="0" applyAlignment="0" applyProtection="0"/>
    <xf numFmtId="0" fontId="98" fillId="46" borderId="0" applyNumberFormat="0" applyBorder="0" applyAlignment="0" applyProtection="0"/>
    <xf numFmtId="0" fontId="99" fillId="46" borderId="0" applyNumberFormat="0" applyBorder="0" applyAlignment="0" applyProtection="0"/>
    <xf numFmtId="0" fontId="5" fillId="31" borderId="0" applyNumberFormat="0" applyBorder="0" applyAlignment="0" applyProtection="0"/>
    <xf numFmtId="0" fontId="125" fillId="57" borderId="0" applyNumberFormat="0" applyBorder="0" applyAlignment="0" applyProtection="0"/>
    <xf numFmtId="0" fontId="100" fillId="52" borderId="0" applyNumberFormat="0" applyBorder="0" applyAlignment="0" applyProtection="0"/>
    <xf numFmtId="0" fontId="100" fillId="48" borderId="0" applyNumberFormat="0" applyBorder="0" applyAlignment="0" applyProtection="0"/>
    <xf numFmtId="0" fontId="100" fillId="53" borderId="0" applyNumberFormat="0" applyBorder="0" applyAlignment="0" applyProtection="0"/>
    <xf numFmtId="0" fontId="101" fillId="53" borderId="0" applyNumberFormat="0" applyBorder="0" applyAlignment="0" applyProtection="0"/>
    <xf numFmtId="0" fontId="100" fillId="53" borderId="0" applyNumberFormat="0" applyBorder="0" applyAlignment="0" applyProtection="0"/>
    <xf numFmtId="0" fontId="27" fillId="17" borderId="0" applyNumberFormat="0" applyBorder="0" applyAlignment="0" applyProtection="0"/>
    <xf numFmtId="0" fontId="5" fillId="0" borderId="0"/>
    <xf numFmtId="0" fontId="11" fillId="0" borderId="0"/>
    <xf numFmtId="0" fontId="97" fillId="0" borderId="0"/>
    <xf numFmtId="0" fontId="101" fillId="48" borderId="0" applyNumberFormat="0" applyBorder="0" applyAlignment="0" applyProtection="0"/>
    <xf numFmtId="0" fontId="100" fillId="48" borderId="0" applyNumberFormat="0" applyBorder="0" applyAlignment="0" applyProtection="0"/>
    <xf numFmtId="0" fontId="11" fillId="0" borderId="0"/>
    <xf numFmtId="0" fontId="97" fillId="0" borderId="0"/>
    <xf numFmtId="0" fontId="100" fillId="50" borderId="0" applyNumberFormat="0" applyBorder="0" applyAlignment="0" applyProtection="0"/>
    <xf numFmtId="0" fontId="101" fillId="50" borderId="0" applyNumberFormat="0" applyBorder="0" applyAlignment="0" applyProtection="0"/>
    <xf numFmtId="0" fontId="100" fillId="50" borderId="0" applyNumberFormat="0" applyBorder="0" applyAlignment="0" applyProtection="0"/>
    <xf numFmtId="0" fontId="100" fillId="44" borderId="0" applyNumberFormat="0" applyBorder="0" applyAlignment="0" applyProtection="0"/>
    <xf numFmtId="0" fontId="98" fillId="46" borderId="0" applyNumberFormat="0" applyBorder="0" applyAlignment="0" applyProtection="0"/>
    <xf numFmtId="0" fontId="101" fillId="44" borderId="0" applyNumberFormat="0" applyBorder="0" applyAlignment="0" applyProtection="0"/>
    <xf numFmtId="0" fontId="100" fillId="44" borderId="0" applyNumberFormat="0" applyBorder="0" applyAlignment="0" applyProtection="0"/>
    <xf numFmtId="0" fontId="27" fillId="16" borderId="0" applyNumberFormat="0" applyBorder="0" applyAlignment="0" applyProtection="0"/>
    <xf numFmtId="0" fontId="27" fillId="32" borderId="0" applyNumberFormat="0" applyBorder="0" applyAlignment="0" applyProtection="0"/>
    <xf numFmtId="0" fontId="11" fillId="0" borderId="0"/>
    <xf numFmtId="0" fontId="97" fillId="0" borderId="0"/>
    <xf numFmtId="0" fontId="11" fillId="0" borderId="0"/>
    <xf numFmtId="0" fontId="97" fillId="0" borderId="0"/>
    <xf numFmtId="0" fontId="100" fillId="48" borderId="0" applyNumberFormat="0" applyBorder="0" applyAlignment="0" applyProtection="0"/>
    <xf numFmtId="0" fontId="101" fillId="48" borderId="0" applyNumberFormat="0" applyBorder="0" applyAlignment="0" applyProtection="0"/>
    <xf numFmtId="0" fontId="100" fillId="48" borderId="0" applyNumberFormat="0" applyBorder="0" applyAlignment="0" applyProtection="0"/>
    <xf numFmtId="0" fontId="27" fillId="24" borderId="0" applyNumberFormat="0" applyBorder="0" applyAlignment="0" applyProtection="0"/>
    <xf numFmtId="0" fontId="27" fillId="21" borderId="0" applyNumberFormat="0" applyBorder="0" applyAlignment="0" applyProtection="0"/>
    <xf numFmtId="0" fontId="11" fillId="0" borderId="0" applyNumberFormat="0" applyFont="0" applyFill="0" applyBorder="0" applyAlignment="0" applyProtection="0"/>
    <xf numFmtId="0" fontId="100" fillId="53" borderId="0" applyNumberFormat="0" applyBorder="0" applyAlignment="0" applyProtection="0"/>
    <xf numFmtId="0" fontId="100" fillId="44" borderId="0" applyNumberFormat="0" applyBorder="0" applyAlignment="0" applyProtection="0"/>
    <xf numFmtId="0" fontId="99" fillId="58" borderId="21" applyNumberFormat="0" applyFont="0" applyAlignment="0" applyProtection="0"/>
    <xf numFmtId="0" fontId="10" fillId="58" borderId="21" applyNumberFormat="0" applyFont="0" applyAlignment="0" applyProtection="0"/>
    <xf numFmtId="0" fontId="100" fillId="50" borderId="0" applyNumberFormat="0" applyBorder="0" applyAlignment="0" applyProtection="0"/>
    <xf numFmtId="0" fontId="98" fillId="45" borderId="0" applyNumberFormat="0" applyBorder="0" applyAlignment="0" applyProtection="0"/>
    <xf numFmtId="0" fontId="99" fillId="45" borderId="0" applyNumberFormat="0" applyBorder="0" applyAlignment="0" applyProtection="0"/>
    <xf numFmtId="0" fontId="5" fillId="19" borderId="0" applyNumberFormat="0" applyBorder="0" applyAlignment="0" applyProtection="0"/>
    <xf numFmtId="0" fontId="100" fillId="48" borderId="0" applyNumberFormat="0" applyBorder="0" applyAlignment="0" applyProtection="0"/>
    <xf numFmtId="0" fontId="100" fillId="49" borderId="0" applyNumberFormat="0" applyBorder="0" applyAlignment="0" applyProtection="0"/>
    <xf numFmtId="0" fontId="10" fillId="58" borderId="21" applyNumberFormat="0" applyFont="0" applyAlignment="0" applyProtection="0"/>
    <xf numFmtId="0" fontId="11" fillId="0" borderId="0"/>
    <xf numFmtId="0" fontId="100" fillId="48" borderId="0" applyNumberFormat="0" applyBorder="0" applyAlignment="0" applyProtection="0"/>
    <xf numFmtId="0" fontId="98" fillId="45" borderId="0" applyNumberFormat="0" applyBorder="0" applyAlignment="0" applyProtection="0"/>
    <xf numFmtId="0" fontId="97" fillId="0" borderId="0"/>
    <xf numFmtId="0" fontId="11" fillId="0" borderId="0"/>
    <xf numFmtId="0" fontId="97" fillId="0" borderId="0"/>
    <xf numFmtId="0" fontId="11" fillId="0" borderId="0"/>
    <xf numFmtId="0" fontId="97" fillId="0" borderId="0"/>
    <xf numFmtId="0" fontId="11" fillId="0" borderId="0"/>
    <xf numFmtId="0" fontId="98" fillId="43" borderId="0" applyNumberFormat="0" applyBorder="0" applyAlignment="0" applyProtection="0"/>
    <xf numFmtId="0" fontId="99" fillId="43" borderId="0" applyNumberFormat="0" applyBorder="0" applyAlignment="0" applyProtection="0"/>
    <xf numFmtId="0" fontId="5" fillId="27" borderId="0" applyNumberFormat="0" applyBorder="0" applyAlignment="0" applyProtection="0"/>
    <xf numFmtId="0" fontId="100" fillId="51" borderId="0" applyNumberFormat="0" applyBorder="0" applyAlignment="0" applyProtection="0"/>
    <xf numFmtId="0" fontId="101" fillId="51" borderId="0" applyNumberFormat="0" applyBorder="0" applyAlignment="0" applyProtection="0"/>
    <xf numFmtId="0" fontId="100" fillId="51" borderId="0" applyNumberFormat="0" applyBorder="0" applyAlignment="0" applyProtection="0"/>
    <xf numFmtId="0" fontId="27" fillId="9" borderId="0" applyNumberFormat="0" applyBorder="0" applyAlignment="0" applyProtection="0"/>
    <xf numFmtId="0" fontId="11" fillId="0" borderId="0" applyNumberFormat="0" applyFont="0" applyFill="0" applyBorder="0" applyAlignment="0" applyProtection="0"/>
    <xf numFmtId="0" fontId="99" fillId="58" borderId="21" applyNumberFormat="0" applyFont="0" applyAlignment="0" applyProtection="0"/>
    <xf numFmtId="0" fontId="11" fillId="58" borderId="21" applyNumberFormat="0" applyFont="0" applyAlignment="0" applyProtection="0"/>
    <xf numFmtId="0" fontId="99" fillId="58" borderId="21" applyNumberFormat="0" applyFont="0" applyAlignment="0" applyProtection="0"/>
    <xf numFmtId="0" fontId="123" fillId="0" borderId="20" applyNumberFormat="0" applyFill="0" applyAlignment="0" applyProtection="0"/>
    <xf numFmtId="0" fontId="100" fillId="54" borderId="0" applyNumberFormat="0" applyBorder="0" applyAlignment="0" applyProtection="0"/>
    <xf numFmtId="0" fontId="101" fillId="54" borderId="0" applyNumberFormat="0" applyBorder="0" applyAlignment="0" applyProtection="0"/>
    <xf numFmtId="0" fontId="100" fillId="54" borderId="0" applyNumberFormat="0" applyBorder="0" applyAlignment="0" applyProtection="0"/>
    <xf numFmtId="0" fontId="100" fillId="47" borderId="0" applyNumberFormat="0" applyBorder="0" applyAlignment="0" applyProtection="0"/>
    <xf numFmtId="0" fontId="98" fillId="43" borderId="0" applyNumberFormat="0" applyBorder="0" applyAlignment="0" applyProtection="0"/>
    <xf numFmtId="0" fontId="101" fillId="47" borderId="0" applyNumberFormat="0" applyBorder="0" applyAlignment="0" applyProtection="0"/>
    <xf numFmtId="0" fontId="100" fillId="47" borderId="0" applyNumberFormat="0" applyBorder="0" applyAlignment="0" applyProtection="0"/>
    <xf numFmtId="0" fontId="27" fillId="12" borderId="0" applyNumberFormat="0" applyBorder="0" applyAlignment="0" applyProtection="0"/>
    <xf numFmtId="0" fontId="27" fillId="29" borderId="0" applyNumberFormat="0" applyBorder="0" applyAlignment="0" applyProtection="0"/>
    <xf numFmtId="0" fontId="11" fillId="0" borderId="0"/>
    <xf numFmtId="0" fontId="97" fillId="0" borderId="0"/>
    <xf numFmtId="0" fontId="99" fillId="58" borderId="21" applyNumberFormat="0" applyFont="0" applyAlignment="0" applyProtection="0"/>
    <xf numFmtId="0" fontId="11" fillId="58" borderId="21" applyNumberFormat="0" applyFont="0" applyAlignment="0" applyProtection="0"/>
    <xf numFmtId="0" fontId="99" fillId="58" borderId="21" applyNumberFormat="0" applyFont="0" applyAlignment="0" applyProtection="0"/>
    <xf numFmtId="0" fontId="100" fillId="51" borderId="0" applyNumberFormat="0" applyBorder="0" applyAlignment="0" applyProtection="0"/>
    <xf numFmtId="0" fontId="10" fillId="58" borderId="21" applyNumberFormat="0" applyFont="0" applyAlignment="0" applyProtection="0"/>
    <xf numFmtId="0" fontId="100" fillId="49" borderId="0" applyNumberFormat="0" applyBorder="0" applyAlignment="0" applyProtection="0"/>
    <xf numFmtId="0" fontId="100" fillId="45" borderId="0" applyNumberFormat="0" applyBorder="0" applyAlignment="0" applyProtection="0"/>
    <xf numFmtId="0" fontId="101" fillId="45" borderId="0" applyNumberFormat="0" applyBorder="0" applyAlignment="0" applyProtection="0"/>
    <xf numFmtId="0" fontId="100" fillId="47" borderId="0" applyNumberFormat="0" applyBorder="0" applyAlignment="0" applyProtection="0"/>
    <xf numFmtId="0" fontId="100" fillId="45" borderId="0" applyNumberFormat="0" applyBorder="0" applyAlignment="0" applyProtection="0"/>
    <xf numFmtId="0" fontId="27" fillId="20" borderId="0" applyNumberFormat="0" applyBorder="0" applyAlignment="0" applyProtection="0"/>
    <xf numFmtId="0" fontId="101" fillId="49" borderId="0" applyNumberFormat="0" applyBorder="0" applyAlignment="0" applyProtection="0"/>
    <xf numFmtId="0" fontId="100" fillId="49" borderId="0" applyNumberFormat="0" applyBorder="0" applyAlignment="0" applyProtection="0"/>
    <xf numFmtId="0" fontId="27" fillId="28" borderId="0" applyNumberFormat="0" applyBorder="0" applyAlignment="0" applyProtection="0"/>
    <xf numFmtId="0" fontId="98" fillId="44" borderId="0" applyNumberFormat="0" applyBorder="0" applyAlignment="0" applyProtection="0"/>
    <xf numFmtId="0" fontId="99" fillId="44" borderId="0" applyNumberFormat="0" applyBorder="0" applyAlignment="0" applyProtection="0"/>
    <xf numFmtId="0" fontId="5" fillId="15" borderId="0" applyNumberFormat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/>
    <xf numFmtId="0" fontId="23" fillId="0" borderId="7" applyNumberFormat="0" applyFill="0" applyAlignment="0" applyProtection="0"/>
    <xf numFmtId="0" fontId="11" fillId="0" borderId="0"/>
    <xf numFmtId="0" fontId="11" fillId="0" borderId="0" applyNumberFormat="0" applyFont="0" applyFill="0" applyBorder="0" applyAlignment="0" applyProtection="0"/>
    <xf numFmtId="0" fontId="123" fillId="0" borderId="20" applyNumberFormat="0" applyFill="0" applyAlignment="0" applyProtection="0"/>
    <xf numFmtId="0" fontId="125" fillId="57" borderId="0" applyNumberFormat="0" applyBorder="0" applyAlignment="0" applyProtection="0"/>
    <xf numFmtId="0" fontId="100" fillId="45" borderId="0" applyNumberFormat="0" applyBorder="0" applyAlignment="0" applyProtection="0"/>
    <xf numFmtId="0" fontId="11" fillId="58" borderId="21" applyNumberFormat="0" applyFont="0" applyAlignment="0" applyProtection="0"/>
    <xf numFmtId="0" fontId="131" fillId="0" borderId="0" applyNumberFormat="0" applyFill="0" applyBorder="0" applyAlignment="0" applyProtection="0"/>
    <xf numFmtId="0" fontId="11" fillId="0" borderId="0" applyNumberFormat="0" applyFont="0" applyFill="0" applyBorder="0" applyAlignment="0" applyProtection="0"/>
    <xf numFmtId="0" fontId="99" fillId="8" borderId="9" applyNumberFormat="0" applyFont="0" applyAlignment="0" applyProtection="0"/>
    <xf numFmtId="0" fontId="124" fillId="0" borderId="20" applyNumberFormat="0" applyFill="0" applyAlignment="0" applyProtection="0"/>
    <xf numFmtId="0" fontId="100" fillId="49" borderId="0" applyNumberFormat="0" applyBorder="0" applyAlignment="0" applyProtection="0"/>
    <xf numFmtId="0" fontId="123" fillId="0" borderId="20" applyNumberFormat="0" applyFill="0" applyAlignment="0" applyProtection="0"/>
    <xf numFmtId="0" fontId="98" fillId="44" borderId="0" applyNumberFormat="0" applyBorder="0" applyAlignment="0" applyProtection="0"/>
    <xf numFmtId="0" fontId="11" fillId="58" borderId="21" applyNumberFormat="0" applyFont="0" applyAlignment="0" applyProtection="0"/>
    <xf numFmtId="0" fontId="99" fillId="8" borderId="9" applyNumberFormat="0" applyFont="0" applyAlignment="0" applyProtection="0"/>
    <xf numFmtId="0" fontId="11" fillId="0" borderId="0"/>
    <xf numFmtId="0" fontId="11" fillId="58" borderId="21" applyNumberFormat="0" applyFont="0" applyAlignment="0" applyProtection="0"/>
    <xf numFmtId="0" fontId="100" fillId="52" borderId="0" applyNumberFormat="0" applyBorder="0" applyAlignment="0" applyProtection="0"/>
    <xf numFmtId="0" fontId="101" fillId="52" borderId="0" applyNumberFormat="0" applyBorder="0" applyAlignment="0" applyProtection="0"/>
    <xf numFmtId="0" fontId="100" fillId="52" borderId="0" applyNumberFormat="0" applyBorder="0" applyAlignment="0" applyProtection="0"/>
    <xf numFmtId="0" fontId="27" fillId="13" borderId="0" applyNumberFormat="0" applyBorder="0" applyAlignment="0" applyProtection="0"/>
    <xf numFmtId="0" fontId="11" fillId="0" borderId="0"/>
    <xf numFmtId="0" fontId="98" fillId="40" borderId="0" applyNumberFormat="0" applyBorder="0" applyAlignment="0" applyProtection="0"/>
    <xf numFmtId="0" fontId="99" fillId="40" borderId="0" applyNumberFormat="0" applyBorder="0" applyAlignment="0" applyProtection="0"/>
    <xf numFmtId="0" fontId="5" fillId="23" borderId="0" applyNumberFormat="0" applyBorder="0" applyAlignment="0" applyProtection="0"/>
    <xf numFmtId="0" fontId="11" fillId="0" borderId="0"/>
    <xf numFmtId="0" fontId="10" fillId="58" borderId="21" applyNumberFormat="0" applyFont="0" applyAlignment="0" applyProtection="0"/>
    <xf numFmtId="0" fontId="129" fillId="0" borderId="6" applyNumberFormat="0" applyFill="0" applyAlignment="0" applyProtection="0"/>
    <xf numFmtId="0" fontId="11" fillId="0" borderId="0" applyNumberFormat="0" applyFont="0" applyFill="0" applyBorder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0" fillId="49" borderId="0" applyNumberFormat="0" applyBorder="0" applyAlignment="0" applyProtection="0"/>
    <xf numFmtId="0" fontId="101" fillId="49" borderId="0" applyNumberFormat="0" applyBorder="0" applyAlignment="0" applyProtection="0"/>
    <xf numFmtId="0" fontId="100" fillId="49" borderId="0" applyNumberFormat="0" applyBorder="0" applyAlignment="0" applyProtection="0"/>
    <xf numFmtId="0" fontId="27" fillId="25" borderId="0" applyNumberFormat="0" applyBorder="0" applyAlignment="0" applyProtection="0"/>
    <xf numFmtId="0" fontId="100" fillId="54" borderId="0" applyNumberFormat="0" applyBorder="0" applyAlignment="0" applyProtection="0"/>
    <xf numFmtId="0" fontId="11" fillId="0" borderId="0"/>
    <xf numFmtId="0" fontId="19" fillId="4" borderId="0" applyNumberFormat="0" applyBorder="0" applyAlignment="0" applyProtection="0"/>
    <xf numFmtId="0" fontId="10" fillId="58" borderId="21" applyNumberFormat="0" applyFont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/>
    <xf numFmtId="0" fontId="98" fillId="40" borderId="0" applyNumberFormat="0" applyBorder="0" applyAlignment="0" applyProtection="0"/>
    <xf numFmtId="0" fontId="125" fillId="57" borderId="0" applyNumberFormat="0" applyBorder="0" applyAlignment="0" applyProtection="0"/>
    <xf numFmtId="0" fontId="126" fillId="57" borderId="0" applyNumberFormat="0" applyBorder="0" applyAlignment="0" applyProtection="0"/>
    <xf numFmtId="0" fontId="98" fillId="46" borderId="0" applyNumberFormat="0" applyBorder="0" applyAlignment="0" applyProtection="0"/>
    <xf numFmtId="0" fontId="99" fillId="46" borderId="0" applyNumberFormat="0" applyBorder="0" applyAlignment="0" applyProtection="0"/>
    <xf numFmtId="0" fontId="98" fillId="46" borderId="0" applyNumberFormat="0" applyBorder="0" applyAlignment="0" applyProtection="0"/>
    <xf numFmtId="0" fontId="5" fillId="31" borderId="0" applyNumberFormat="0" applyBorder="0" applyAlignment="0" applyProtection="0"/>
    <xf numFmtId="0" fontId="125" fillId="57" borderId="0" applyNumberFormat="0" applyBorder="0" applyAlignment="0" applyProtection="0"/>
    <xf numFmtId="0" fontId="100" fillId="52" borderId="0" applyNumberFormat="0" applyBorder="0" applyAlignment="0" applyProtection="0"/>
    <xf numFmtId="0" fontId="100" fillId="48" borderId="0" applyNumberFormat="0" applyBorder="0" applyAlignment="0" applyProtection="0"/>
    <xf numFmtId="0" fontId="100" fillId="53" borderId="0" applyNumberFormat="0" applyBorder="0" applyAlignment="0" applyProtection="0"/>
    <xf numFmtId="0" fontId="101" fillId="53" borderId="0" applyNumberFormat="0" applyBorder="0" applyAlignment="0" applyProtection="0"/>
    <xf numFmtId="0" fontId="100" fillId="53" borderId="0" applyNumberFormat="0" applyBorder="0" applyAlignment="0" applyProtection="0"/>
    <xf numFmtId="0" fontId="27" fillId="17" borderId="0" applyNumberFormat="0" applyBorder="0" applyAlignment="0" applyProtection="0"/>
    <xf numFmtId="0" fontId="5" fillId="0" borderId="0"/>
    <xf numFmtId="0" fontId="11" fillId="0" borderId="0"/>
    <xf numFmtId="0" fontId="97" fillId="0" borderId="0"/>
    <xf numFmtId="0" fontId="101" fillId="48" borderId="0" applyNumberFormat="0" applyBorder="0" applyAlignment="0" applyProtection="0"/>
    <xf numFmtId="0" fontId="100" fillId="48" borderId="0" applyNumberFormat="0" applyBorder="0" applyAlignment="0" applyProtection="0"/>
    <xf numFmtId="0" fontId="11" fillId="0" borderId="0"/>
    <xf numFmtId="0" fontId="98" fillId="43" borderId="0" applyNumberFormat="0" applyBorder="0" applyAlignment="0" applyProtection="0"/>
    <xf numFmtId="0" fontId="99" fillId="43" borderId="0" applyNumberFormat="0" applyBorder="0" applyAlignment="0" applyProtection="0"/>
    <xf numFmtId="0" fontId="5" fillId="11" borderId="0" applyNumberFormat="0" applyBorder="0" applyAlignment="0" applyProtection="0"/>
    <xf numFmtId="0" fontId="97" fillId="0" borderId="0"/>
    <xf numFmtId="0" fontId="100" fillId="50" borderId="0" applyNumberFormat="0" applyBorder="0" applyAlignment="0" applyProtection="0"/>
    <xf numFmtId="0" fontId="101" fillId="50" borderId="0" applyNumberFormat="0" applyBorder="0" applyAlignment="0" applyProtection="0"/>
    <xf numFmtId="0" fontId="100" fillId="50" borderId="0" applyNumberFormat="0" applyBorder="0" applyAlignment="0" applyProtection="0"/>
    <xf numFmtId="0" fontId="100" fillId="44" borderId="0" applyNumberFormat="0" applyBorder="0" applyAlignment="0" applyProtection="0"/>
    <xf numFmtId="0" fontId="98" fillId="46" borderId="0" applyNumberFormat="0" applyBorder="0" applyAlignment="0" applyProtection="0"/>
    <xf numFmtId="0" fontId="101" fillId="44" borderId="0" applyNumberFormat="0" applyBorder="0" applyAlignment="0" applyProtection="0"/>
    <xf numFmtId="0" fontId="100" fillId="44" borderId="0" applyNumberFormat="0" applyBorder="0" applyAlignment="0" applyProtection="0"/>
    <xf numFmtId="0" fontId="27" fillId="16" borderId="0" applyNumberFormat="0" applyBorder="0" applyAlignment="0" applyProtection="0"/>
    <xf numFmtId="0" fontId="27" fillId="32" borderId="0" applyNumberFormat="0" applyBorder="0" applyAlignment="0" applyProtection="0"/>
    <xf numFmtId="0" fontId="11" fillId="0" borderId="0"/>
    <xf numFmtId="0" fontId="97" fillId="0" borderId="0"/>
    <xf numFmtId="0" fontId="11" fillId="0" borderId="0"/>
    <xf numFmtId="0" fontId="97" fillId="0" borderId="0"/>
    <xf numFmtId="0" fontId="100" fillId="48" borderId="0" applyNumberFormat="0" applyBorder="0" applyAlignment="0" applyProtection="0"/>
    <xf numFmtId="0" fontId="101" fillId="48" borderId="0" applyNumberFormat="0" applyBorder="0" applyAlignment="0" applyProtection="0"/>
    <xf numFmtId="0" fontId="100" fillId="48" borderId="0" applyNumberFormat="0" applyBorder="0" applyAlignment="0" applyProtection="0"/>
    <xf numFmtId="0" fontId="27" fillId="24" borderId="0" applyNumberFormat="0" applyBorder="0" applyAlignment="0" applyProtection="0"/>
    <xf numFmtId="0" fontId="98" fillId="43" borderId="0" applyNumberFormat="0" applyBorder="0" applyAlignment="0" applyProtection="0"/>
    <xf numFmtId="0" fontId="27" fillId="21" borderId="0" applyNumberFormat="0" applyBorder="0" applyAlignment="0" applyProtection="0"/>
    <xf numFmtId="0" fontId="11" fillId="0" borderId="0" applyNumberFormat="0" applyFont="0" applyFill="0" applyBorder="0" applyAlignment="0" applyProtection="0"/>
    <xf numFmtId="0" fontId="100" fillId="53" borderId="0" applyNumberFormat="0" applyBorder="0" applyAlignment="0" applyProtection="0"/>
    <xf numFmtId="0" fontId="100" fillId="44" borderId="0" applyNumberFormat="0" applyBorder="0" applyAlignment="0" applyProtection="0"/>
    <xf numFmtId="0" fontId="99" fillId="58" borderId="21" applyNumberFormat="0" applyFont="0" applyAlignment="0" applyProtection="0"/>
    <xf numFmtId="0" fontId="10" fillId="58" borderId="21" applyNumberFormat="0" applyFont="0" applyAlignment="0" applyProtection="0"/>
    <xf numFmtId="0" fontId="100" fillId="50" borderId="0" applyNumberFormat="0" applyBorder="0" applyAlignment="0" applyProtection="0"/>
    <xf numFmtId="0" fontId="98" fillId="45" borderId="0" applyNumberFormat="0" applyBorder="0" applyAlignment="0" applyProtection="0"/>
    <xf numFmtId="0" fontId="99" fillId="45" borderId="0" applyNumberFormat="0" applyBorder="0" applyAlignment="0" applyProtection="0"/>
    <xf numFmtId="0" fontId="5" fillId="19" borderId="0" applyNumberFormat="0" applyBorder="0" applyAlignment="0" applyProtection="0"/>
    <xf numFmtId="0" fontId="100" fillId="48" borderId="0" applyNumberFormat="0" applyBorder="0" applyAlignment="0" applyProtection="0"/>
    <xf numFmtId="0" fontId="100" fillId="49" borderId="0" applyNumberFormat="0" applyBorder="0" applyAlignment="0" applyProtection="0"/>
    <xf numFmtId="0" fontId="10" fillId="58" borderId="21" applyNumberFormat="0" applyFont="0" applyAlignment="0" applyProtection="0"/>
    <xf numFmtId="0" fontId="11" fillId="0" borderId="0"/>
    <xf numFmtId="0" fontId="100" fillId="48" borderId="0" applyNumberFormat="0" applyBorder="0" applyAlignment="0" applyProtection="0"/>
    <xf numFmtId="0" fontId="98" fillId="45" borderId="0" applyNumberFormat="0" applyBorder="0" applyAlignment="0" applyProtection="0"/>
    <xf numFmtId="0" fontId="97" fillId="0" borderId="0"/>
    <xf numFmtId="0" fontId="11" fillId="0" borderId="0"/>
    <xf numFmtId="0" fontId="97" fillId="0" borderId="0"/>
    <xf numFmtId="0" fontId="11" fillId="0" borderId="0"/>
    <xf numFmtId="0" fontId="97" fillId="0" borderId="0"/>
    <xf numFmtId="0" fontId="11" fillId="0" borderId="0"/>
    <xf numFmtId="0" fontId="98" fillId="43" borderId="0" applyNumberFormat="0" applyBorder="0" applyAlignment="0" applyProtection="0"/>
    <xf numFmtId="0" fontId="99" fillId="43" borderId="0" applyNumberFormat="0" applyBorder="0" applyAlignment="0" applyProtection="0"/>
    <xf numFmtId="0" fontId="98" fillId="43" borderId="0" applyNumberFormat="0" applyBorder="0" applyAlignment="0" applyProtection="0"/>
    <xf numFmtId="0" fontId="5" fillId="27" borderId="0" applyNumberFormat="0" applyBorder="0" applyAlignment="0" applyProtection="0"/>
    <xf numFmtId="0" fontId="100" fillId="51" borderId="0" applyNumberFormat="0" applyBorder="0" applyAlignment="0" applyProtection="0"/>
    <xf numFmtId="0" fontId="101" fillId="51" borderId="0" applyNumberFormat="0" applyBorder="0" applyAlignment="0" applyProtection="0"/>
    <xf numFmtId="0" fontId="98" fillId="42" borderId="0" applyNumberFormat="0" applyBorder="0" applyAlignment="0" applyProtection="0"/>
    <xf numFmtId="0" fontId="99" fillId="42" borderId="0" applyNumberFormat="0" applyBorder="0" applyAlignment="0" applyProtection="0"/>
    <xf numFmtId="0" fontId="5" fillId="30" borderId="0" applyNumberFormat="0" applyBorder="0" applyAlignment="0" applyProtection="0"/>
    <xf numFmtId="0" fontId="100" fillId="51" borderId="0" applyNumberFormat="0" applyBorder="0" applyAlignment="0" applyProtection="0"/>
    <xf numFmtId="0" fontId="27" fillId="9" borderId="0" applyNumberFormat="0" applyBorder="0" applyAlignment="0" applyProtection="0"/>
    <xf numFmtId="0" fontId="11" fillId="0" borderId="0" applyNumberFormat="0" applyFont="0" applyFill="0" applyBorder="0" applyAlignment="0" applyProtection="0"/>
    <xf numFmtId="0" fontId="99" fillId="58" borderId="21" applyNumberFormat="0" applyFont="0" applyAlignment="0" applyProtection="0"/>
    <xf numFmtId="0" fontId="11" fillId="58" borderId="21" applyNumberFormat="0" applyFont="0" applyAlignment="0" applyProtection="0"/>
    <xf numFmtId="0" fontId="99" fillId="58" borderId="21" applyNumberFormat="0" applyFont="0" applyAlignment="0" applyProtection="0"/>
    <xf numFmtId="0" fontId="123" fillId="0" borderId="20" applyNumberFormat="0" applyFill="0" applyAlignment="0" applyProtection="0"/>
    <xf numFmtId="0" fontId="97" fillId="0" borderId="10" applyNumberFormat="0" applyFill="0" applyAlignment="0" applyProtection="0"/>
    <xf numFmtId="0" fontId="11" fillId="0" borderId="0" applyNumberFormat="0" applyFont="0" applyFill="0" applyBorder="0" applyAlignment="0" applyProtection="0"/>
    <xf numFmtId="0" fontId="100" fillId="47" borderId="0" applyNumberFormat="0" applyBorder="0" applyAlignment="0" applyProtection="0"/>
    <xf numFmtId="0" fontId="98" fillId="43" borderId="0" applyNumberFormat="0" applyBorder="0" applyAlignment="0" applyProtection="0"/>
    <xf numFmtId="0" fontId="101" fillId="47" borderId="0" applyNumberFormat="0" applyBorder="0" applyAlignment="0" applyProtection="0"/>
    <xf numFmtId="0" fontId="100" fillId="47" borderId="0" applyNumberFormat="0" applyBorder="0" applyAlignment="0" applyProtection="0"/>
    <xf numFmtId="0" fontId="98" fillId="42" borderId="0" applyNumberFormat="0" applyBorder="0" applyAlignment="0" applyProtection="0"/>
    <xf numFmtId="0" fontId="27" fillId="12" borderId="0" applyNumberFormat="0" applyBorder="0" applyAlignment="0" applyProtection="0"/>
    <xf numFmtId="0" fontId="11" fillId="0" borderId="0"/>
    <xf numFmtId="0" fontId="97" fillId="0" borderId="0"/>
    <xf numFmtId="0" fontId="99" fillId="58" borderId="21" applyNumberFormat="0" applyFont="0" applyAlignment="0" applyProtection="0"/>
    <xf numFmtId="0" fontId="11" fillId="58" borderId="21" applyNumberFormat="0" applyFont="0" applyAlignment="0" applyProtection="0"/>
    <xf numFmtId="0" fontId="99" fillId="58" borderId="21" applyNumberFormat="0" applyFont="0" applyAlignment="0" applyProtection="0"/>
    <xf numFmtId="0" fontId="100" fillId="51" borderId="0" applyNumberFormat="0" applyBorder="0" applyAlignment="0" applyProtection="0"/>
    <xf numFmtId="0" fontId="10" fillId="58" borderId="21" applyNumberFormat="0" applyFont="0" applyAlignment="0" applyProtection="0"/>
    <xf numFmtId="0" fontId="100" fillId="49" borderId="0" applyNumberFormat="0" applyBorder="0" applyAlignment="0" applyProtection="0"/>
    <xf numFmtId="0" fontId="100" fillId="45" borderId="0" applyNumberFormat="0" applyBorder="0" applyAlignment="0" applyProtection="0"/>
    <xf numFmtId="0" fontId="101" fillId="45" borderId="0" applyNumberFormat="0" applyBorder="0" applyAlignment="0" applyProtection="0"/>
    <xf numFmtId="0" fontId="100" fillId="47" borderId="0" applyNumberFormat="0" applyBorder="0" applyAlignment="0" applyProtection="0"/>
    <xf numFmtId="0" fontId="100" fillId="45" borderId="0" applyNumberFormat="0" applyBorder="0" applyAlignment="0" applyProtection="0"/>
    <xf numFmtId="0" fontId="27" fillId="20" borderId="0" applyNumberFormat="0" applyBorder="0" applyAlignment="0" applyProtection="0"/>
    <xf numFmtId="0" fontId="101" fillId="49" borderId="0" applyNumberFormat="0" applyBorder="0" applyAlignment="0" applyProtection="0"/>
    <xf numFmtId="0" fontId="100" fillId="49" borderId="0" applyNumberFormat="0" applyBorder="0" applyAlignment="0" applyProtection="0"/>
    <xf numFmtId="0" fontId="27" fillId="28" borderId="0" applyNumberFormat="0" applyBorder="0" applyAlignment="0" applyProtection="0"/>
    <xf numFmtId="0" fontId="98" fillId="44" borderId="0" applyNumberFormat="0" applyBorder="0" applyAlignment="0" applyProtection="0"/>
    <xf numFmtId="0" fontId="99" fillId="44" borderId="0" applyNumberFormat="0" applyBorder="0" applyAlignment="0" applyProtection="0"/>
    <xf numFmtId="0" fontId="5" fillId="15" borderId="0" applyNumberFormat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/>
    <xf numFmtId="0" fontId="23" fillId="0" borderId="7" applyNumberFormat="0" applyFill="0" applyAlignment="0" applyProtection="0"/>
    <xf numFmtId="0" fontId="11" fillId="0" borderId="0"/>
    <xf numFmtId="0" fontId="11" fillId="0" borderId="0" applyNumberFormat="0" applyFont="0" applyFill="0" applyBorder="0" applyAlignment="0" applyProtection="0"/>
    <xf numFmtId="0" fontId="123" fillId="0" borderId="20" applyNumberFormat="0" applyFill="0" applyAlignment="0" applyProtection="0"/>
    <xf numFmtId="0" fontId="125" fillId="57" borderId="0" applyNumberFormat="0" applyBorder="0" applyAlignment="0" applyProtection="0"/>
    <xf numFmtId="0" fontId="100" fillId="45" borderId="0" applyNumberFormat="0" applyBorder="0" applyAlignment="0" applyProtection="0"/>
    <xf numFmtId="0" fontId="11" fillId="58" borderId="21" applyNumberFormat="0" applyFont="0" applyAlignment="0" applyProtection="0"/>
    <xf numFmtId="0" fontId="131" fillId="0" borderId="0" applyNumberFormat="0" applyFill="0" applyBorder="0" applyAlignment="0" applyProtection="0"/>
    <xf numFmtId="0" fontId="11" fillId="0" borderId="0" applyNumberFormat="0" applyFont="0" applyFill="0" applyBorder="0" applyAlignment="0" applyProtection="0"/>
    <xf numFmtId="0" fontId="99" fillId="8" borderId="9" applyNumberFormat="0" applyFont="0" applyAlignment="0" applyProtection="0"/>
    <xf numFmtId="0" fontId="124" fillId="0" borderId="20" applyNumberFormat="0" applyFill="0" applyAlignment="0" applyProtection="0"/>
    <xf numFmtId="0" fontId="100" fillId="49" borderId="0" applyNumberFormat="0" applyBorder="0" applyAlignment="0" applyProtection="0"/>
    <xf numFmtId="0" fontId="123" fillId="0" borderId="20" applyNumberFormat="0" applyFill="0" applyAlignment="0" applyProtection="0"/>
    <xf numFmtId="0" fontId="98" fillId="44" borderId="0" applyNumberFormat="0" applyBorder="0" applyAlignment="0" applyProtection="0"/>
    <xf numFmtId="0" fontId="11" fillId="58" borderId="21" applyNumberFormat="0" applyFont="0" applyAlignment="0" applyProtection="0"/>
    <xf numFmtId="0" fontId="99" fillId="8" borderId="9" applyNumberFormat="0" applyFont="0" applyAlignment="0" applyProtection="0"/>
    <xf numFmtId="0" fontId="11" fillId="0" borderId="0"/>
    <xf numFmtId="0" fontId="11" fillId="58" borderId="21" applyNumberFormat="0" applyFont="0" applyAlignment="0" applyProtection="0"/>
    <xf numFmtId="0" fontId="98" fillId="41" borderId="0" applyNumberFormat="0" applyBorder="0" applyAlignment="0" applyProtection="0"/>
    <xf numFmtId="0" fontId="99" fillId="41" borderId="0" applyNumberFormat="0" applyBorder="0" applyAlignment="0" applyProtection="0"/>
    <xf numFmtId="0" fontId="5" fillId="26" borderId="0" applyNumberFormat="0" applyBorder="0" applyAlignment="0" applyProtection="0"/>
    <xf numFmtId="0" fontId="100" fillId="52" borderId="0" applyNumberFormat="0" applyBorder="0" applyAlignment="0" applyProtection="0"/>
    <xf numFmtId="0" fontId="101" fillId="52" borderId="0" applyNumberFormat="0" applyBorder="0" applyAlignment="0" applyProtection="0"/>
    <xf numFmtId="0" fontId="100" fillId="52" borderId="0" applyNumberFormat="0" applyBorder="0" applyAlignment="0" applyProtection="0"/>
    <xf numFmtId="0" fontId="27" fillId="13" borderId="0" applyNumberFormat="0" applyBorder="0" applyAlignment="0" applyProtection="0"/>
    <xf numFmtId="0" fontId="11" fillId="0" borderId="0"/>
    <xf numFmtId="0" fontId="98" fillId="40" borderId="0" applyNumberFormat="0" applyBorder="0" applyAlignment="0" applyProtection="0"/>
    <xf numFmtId="0" fontId="99" fillId="40" borderId="0" applyNumberFormat="0" applyBorder="0" applyAlignment="0" applyProtection="0"/>
    <xf numFmtId="0" fontId="98" fillId="40" borderId="0" applyNumberFormat="0" applyBorder="0" applyAlignment="0" applyProtection="0"/>
    <xf numFmtId="0" fontId="5" fillId="23" borderId="0" applyNumberFormat="0" applyBorder="0" applyAlignment="0" applyProtection="0"/>
    <xf numFmtId="0" fontId="11" fillId="0" borderId="0"/>
    <xf numFmtId="0" fontId="10" fillId="58" borderId="21" applyNumberFormat="0" applyFont="0" applyAlignment="0" applyProtection="0"/>
    <xf numFmtId="0" fontId="129" fillId="0" borderId="6" applyNumberFormat="0" applyFill="0" applyAlignment="0" applyProtection="0"/>
    <xf numFmtId="0" fontId="11" fillId="0" borderId="0" applyNumberFormat="0" applyFont="0" applyFill="0" applyBorder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0" fillId="49" borderId="0" applyNumberFormat="0" applyBorder="0" applyAlignment="0" applyProtection="0"/>
    <xf numFmtId="0" fontId="101" fillId="49" borderId="0" applyNumberFormat="0" applyBorder="0" applyAlignment="0" applyProtection="0"/>
    <xf numFmtId="0" fontId="98" fillId="41" borderId="0" applyNumberFormat="0" applyBorder="0" applyAlignment="0" applyProtection="0"/>
    <xf numFmtId="0" fontId="100" fillId="49" borderId="0" applyNumberFormat="0" applyBorder="0" applyAlignment="0" applyProtection="0"/>
    <xf numFmtId="0" fontId="27" fillId="25" borderId="0" applyNumberFormat="0" applyBorder="0" applyAlignment="0" applyProtection="0"/>
    <xf numFmtId="0" fontId="11" fillId="0" borderId="0"/>
    <xf numFmtId="0" fontId="19" fillId="4" borderId="0" applyNumberFormat="0" applyBorder="0" applyAlignment="0" applyProtection="0"/>
    <xf numFmtId="0" fontId="10" fillId="58" borderId="21" applyNumberFormat="0" applyFont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/>
    <xf numFmtId="0" fontId="98" fillId="40" borderId="0" applyNumberFormat="0" applyBorder="0" applyAlignment="0" applyProtection="0"/>
    <xf numFmtId="0" fontId="125" fillId="57" borderId="0" applyNumberFormat="0" applyBorder="0" applyAlignment="0" applyProtection="0"/>
    <xf numFmtId="0" fontId="126" fillId="57" borderId="0" applyNumberFormat="0" applyBorder="0" applyAlignment="0" applyProtection="0"/>
    <xf numFmtId="0" fontId="98" fillId="46" borderId="0" applyNumberFormat="0" applyBorder="0" applyAlignment="0" applyProtection="0"/>
    <xf numFmtId="0" fontId="99" fillId="46" borderId="0" applyNumberFormat="0" applyBorder="0" applyAlignment="0" applyProtection="0"/>
    <xf numFmtId="0" fontId="98" fillId="46" borderId="0" applyNumberFormat="0" applyBorder="0" applyAlignment="0" applyProtection="0"/>
    <xf numFmtId="0" fontId="5" fillId="31" borderId="0" applyNumberFormat="0" applyBorder="0" applyAlignment="0" applyProtection="0"/>
    <xf numFmtId="0" fontId="125" fillId="57" borderId="0" applyNumberFormat="0" applyBorder="0" applyAlignment="0" applyProtection="0"/>
    <xf numFmtId="0" fontId="100" fillId="52" borderId="0" applyNumberFormat="0" applyBorder="0" applyAlignment="0" applyProtection="0"/>
    <xf numFmtId="0" fontId="100" fillId="48" borderId="0" applyNumberFormat="0" applyBorder="0" applyAlignment="0" applyProtection="0"/>
    <xf numFmtId="0" fontId="100" fillId="53" borderId="0" applyNumberFormat="0" applyBorder="0" applyAlignment="0" applyProtection="0"/>
    <xf numFmtId="0" fontId="101" fillId="53" borderId="0" applyNumberFormat="0" applyBorder="0" applyAlignment="0" applyProtection="0"/>
    <xf numFmtId="0" fontId="100" fillId="53" borderId="0" applyNumberFormat="0" applyBorder="0" applyAlignment="0" applyProtection="0"/>
    <xf numFmtId="0" fontId="27" fillId="17" borderId="0" applyNumberFormat="0" applyBorder="0" applyAlignment="0" applyProtection="0"/>
    <xf numFmtId="0" fontId="5" fillId="0" borderId="0"/>
    <xf numFmtId="0" fontId="11" fillId="0" borderId="0"/>
    <xf numFmtId="0" fontId="97" fillId="0" borderId="0"/>
    <xf numFmtId="0" fontId="101" fillId="48" borderId="0" applyNumberFormat="0" applyBorder="0" applyAlignment="0" applyProtection="0"/>
    <xf numFmtId="0" fontId="100" fillId="48" borderId="0" applyNumberFormat="0" applyBorder="0" applyAlignment="0" applyProtection="0"/>
    <xf numFmtId="0" fontId="11" fillId="0" borderId="0"/>
    <xf numFmtId="0" fontId="98" fillId="43" borderId="0" applyNumberFormat="0" applyBorder="0" applyAlignment="0" applyProtection="0"/>
    <xf numFmtId="0" fontId="99" fillId="43" borderId="0" applyNumberFormat="0" applyBorder="0" applyAlignment="0" applyProtection="0"/>
    <xf numFmtId="0" fontId="5" fillId="11" borderId="0" applyNumberFormat="0" applyBorder="0" applyAlignment="0" applyProtection="0"/>
    <xf numFmtId="0" fontId="97" fillId="0" borderId="0"/>
    <xf numFmtId="0" fontId="100" fillId="50" borderId="0" applyNumberFormat="0" applyBorder="0" applyAlignment="0" applyProtection="0"/>
    <xf numFmtId="0" fontId="101" fillId="50" borderId="0" applyNumberFormat="0" applyBorder="0" applyAlignment="0" applyProtection="0"/>
    <xf numFmtId="0" fontId="100" fillId="50" borderId="0" applyNumberFormat="0" applyBorder="0" applyAlignment="0" applyProtection="0"/>
    <xf numFmtId="0" fontId="100" fillId="44" borderId="0" applyNumberFormat="0" applyBorder="0" applyAlignment="0" applyProtection="0"/>
    <xf numFmtId="0" fontId="98" fillId="46" borderId="0" applyNumberFormat="0" applyBorder="0" applyAlignment="0" applyProtection="0"/>
    <xf numFmtId="0" fontId="101" fillId="44" borderId="0" applyNumberFormat="0" applyBorder="0" applyAlignment="0" applyProtection="0"/>
    <xf numFmtId="0" fontId="100" fillId="44" borderId="0" applyNumberFormat="0" applyBorder="0" applyAlignment="0" applyProtection="0"/>
    <xf numFmtId="0" fontId="27" fillId="16" borderId="0" applyNumberFormat="0" applyBorder="0" applyAlignment="0" applyProtection="0"/>
    <xf numFmtId="0" fontId="27" fillId="32" borderId="0" applyNumberFormat="0" applyBorder="0" applyAlignment="0" applyProtection="0"/>
    <xf numFmtId="0" fontId="11" fillId="0" borderId="0"/>
    <xf numFmtId="0" fontId="97" fillId="0" borderId="0"/>
    <xf numFmtId="0" fontId="11" fillId="0" borderId="0"/>
    <xf numFmtId="0" fontId="97" fillId="0" borderId="0"/>
    <xf numFmtId="0" fontId="100" fillId="48" borderId="0" applyNumberFormat="0" applyBorder="0" applyAlignment="0" applyProtection="0"/>
    <xf numFmtId="0" fontId="101" fillId="48" borderId="0" applyNumberFormat="0" applyBorder="0" applyAlignment="0" applyProtection="0"/>
    <xf numFmtId="0" fontId="100" fillId="48" borderId="0" applyNumberFormat="0" applyBorder="0" applyAlignment="0" applyProtection="0"/>
    <xf numFmtId="0" fontId="27" fillId="24" borderId="0" applyNumberFormat="0" applyBorder="0" applyAlignment="0" applyProtection="0"/>
    <xf numFmtId="0" fontId="98" fillId="43" borderId="0" applyNumberFormat="0" applyBorder="0" applyAlignment="0" applyProtection="0"/>
    <xf numFmtId="0" fontId="98" fillId="40" borderId="0" applyNumberFormat="0" applyBorder="0" applyAlignment="0" applyProtection="0"/>
    <xf numFmtId="0" fontId="99" fillId="40" borderId="0" applyNumberFormat="0" applyBorder="0" applyAlignment="0" applyProtection="0"/>
    <xf numFmtId="0" fontId="5" fillId="22" borderId="0" applyNumberFormat="0" applyBorder="0" applyAlignment="0" applyProtection="0"/>
    <xf numFmtId="0" fontId="27" fillId="21" borderId="0" applyNumberFormat="0" applyBorder="0" applyAlignment="0" applyProtection="0"/>
    <xf numFmtId="0" fontId="11" fillId="0" borderId="0" applyNumberFormat="0" applyFont="0" applyFill="0" applyBorder="0" applyAlignment="0" applyProtection="0"/>
    <xf numFmtId="0" fontId="100" fillId="53" borderId="0" applyNumberFormat="0" applyBorder="0" applyAlignment="0" applyProtection="0"/>
    <xf numFmtId="0" fontId="100" fillId="44" borderId="0" applyNumberFormat="0" applyBorder="0" applyAlignment="0" applyProtection="0"/>
    <xf numFmtId="0" fontId="99" fillId="58" borderId="21" applyNumberFormat="0" applyFont="0" applyAlignment="0" applyProtection="0"/>
    <xf numFmtId="0" fontId="10" fillId="58" borderId="21" applyNumberFormat="0" applyFont="0" applyAlignment="0" applyProtection="0"/>
    <xf numFmtId="0" fontId="100" fillId="50" borderId="0" applyNumberFormat="0" applyBorder="0" applyAlignment="0" applyProtection="0"/>
    <xf numFmtId="0" fontId="98" fillId="45" borderId="0" applyNumberFormat="0" applyBorder="0" applyAlignment="0" applyProtection="0"/>
    <xf numFmtId="0" fontId="98" fillId="40" borderId="0" applyNumberFormat="0" applyBorder="0" applyAlignment="0" applyProtection="0"/>
    <xf numFmtId="0" fontId="99" fillId="45" borderId="0" applyNumberFormat="0" applyBorder="0" applyAlignment="0" applyProtection="0"/>
    <xf numFmtId="0" fontId="98" fillId="45" borderId="0" applyNumberFormat="0" applyBorder="0" applyAlignment="0" applyProtection="0"/>
    <xf numFmtId="0" fontId="5" fillId="19" borderId="0" applyNumberFormat="0" applyBorder="0" applyAlignment="0" applyProtection="0"/>
    <xf numFmtId="0" fontId="100" fillId="48" borderId="0" applyNumberFormat="0" applyBorder="0" applyAlignment="0" applyProtection="0"/>
    <xf numFmtId="0" fontId="100" fillId="49" borderId="0" applyNumberFormat="0" applyBorder="0" applyAlignment="0" applyProtection="0"/>
    <xf numFmtId="0" fontId="10" fillId="58" borderId="21" applyNumberFormat="0" applyFont="0" applyAlignment="0" applyProtection="0"/>
    <xf numFmtId="0" fontId="11" fillId="0" borderId="0"/>
    <xf numFmtId="0" fontId="100" fillId="48" borderId="0" applyNumberFormat="0" applyBorder="0" applyAlignment="0" applyProtection="0"/>
    <xf numFmtId="0" fontId="98" fillId="45" borderId="0" applyNumberFormat="0" applyBorder="0" applyAlignment="0" applyProtection="0"/>
    <xf numFmtId="0" fontId="97" fillId="0" borderId="0"/>
    <xf numFmtId="0" fontId="11" fillId="0" borderId="0"/>
    <xf numFmtId="0" fontId="97" fillId="0" borderId="0"/>
    <xf numFmtId="0" fontId="11" fillId="0" borderId="0"/>
    <xf numFmtId="0" fontId="97" fillId="0" borderId="0"/>
    <xf numFmtId="0" fontId="11" fillId="0" borderId="0"/>
    <xf numFmtId="0" fontId="98" fillId="43" borderId="0" applyNumberFormat="0" applyBorder="0" applyAlignment="0" applyProtection="0"/>
    <xf numFmtId="0" fontId="99" fillId="43" borderId="0" applyNumberFormat="0" applyBorder="0" applyAlignment="0" applyProtection="0"/>
    <xf numFmtId="0" fontId="98" fillId="43" borderId="0" applyNumberFormat="0" applyBorder="0" applyAlignment="0" applyProtection="0"/>
    <xf numFmtId="0" fontId="5" fillId="27" borderId="0" applyNumberFormat="0" applyBorder="0" applyAlignment="0" applyProtection="0"/>
    <xf numFmtId="0" fontId="100" fillId="51" borderId="0" applyNumberFormat="0" applyBorder="0" applyAlignment="0" applyProtection="0"/>
    <xf numFmtId="0" fontId="101" fillId="51" borderId="0" applyNumberFormat="0" applyBorder="0" applyAlignment="0" applyProtection="0"/>
    <xf numFmtId="0" fontId="98" fillId="42" borderId="0" applyNumberFormat="0" applyBorder="0" applyAlignment="0" applyProtection="0"/>
    <xf numFmtId="0" fontId="99" fillId="42" borderId="0" applyNumberFormat="0" applyBorder="0" applyAlignment="0" applyProtection="0"/>
    <xf numFmtId="0" fontId="5" fillId="30" borderId="0" applyNumberFormat="0" applyBorder="0" applyAlignment="0" applyProtection="0"/>
    <xf numFmtId="0" fontId="100" fillId="51" borderId="0" applyNumberFormat="0" applyBorder="0" applyAlignment="0" applyProtection="0"/>
    <xf numFmtId="0" fontId="27" fillId="9" borderId="0" applyNumberFormat="0" applyBorder="0" applyAlignment="0" applyProtection="0"/>
    <xf numFmtId="0" fontId="11" fillId="0" borderId="0" applyNumberFormat="0" applyFont="0" applyFill="0" applyBorder="0" applyAlignment="0" applyProtection="0"/>
    <xf numFmtId="0" fontId="99" fillId="58" borderId="21" applyNumberFormat="0" applyFont="0" applyAlignment="0" applyProtection="0"/>
    <xf numFmtId="0" fontId="11" fillId="58" borderId="21" applyNumberFormat="0" applyFont="0" applyAlignment="0" applyProtection="0"/>
    <xf numFmtId="0" fontId="99" fillId="58" borderId="21" applyNumberFormat="0" applyFont="0" applyAlignment="0" applyProtection="0"/>
    <xf numFmtId="0" fontId="97" fillId="0" borderId="10" applyNumberFormat="0" applyFill="0" applyAlignment="0" applyProtection="0"/>
    <xf numFmtId="0" fontId="11" fillId="0" borderId="0" applyNumberFormat="0" applyFont="0" applyFill="0" applyBorder="0" applyAlignment="0" applyProtection="0"/>
    <xf numFmtId="0" fontId="98" fillId="39" borderId="0" applyNumberFormat="0" applyBorder="0" applyAlignment="0" applyProtection="0"/>
    <xf numFmtId="0" fontId="99" fillId="39" borderId="0" applyNumberFormat="0" applyBorder="0" applyAlignment="0" applyProtection="0"/>
    <xf numFmtId="0" fontId="5" fillId="18" borderId="0" applyNumberFormat="0" applyBorder="0" applyAlignment="0" applyProtection="0"/>
    <xf numFmtId="0" fontId="100" fillId="47" borderId="0" applyNumberFormat="0" applyBorder="0" applyAlignment="0" applyProtection="0"/>
    <xf numFmtId="0" fontId="98" fillId="43" borderId="0" applyNumberFormat="0" applyBorder="0" applyAlignment="0" applyProtection="0"/>
    <xf numFmtId="0" fontId="101" fillId="47" borderId="0" applyNumberFormat="0" applyBorder="0" applyAlignment="0" applyProtection="0"/>
    <xf numFmtId="0" fontId="100" fillId="47" borderId="0" applyNumberFormat="0" applyBorder="0" applyAlignment="0" applyProtection="0"/>
    <xf numFmtId="0" fontId="98" fillId="42" borderId="0" applyNumberFormat="0" applyBorder="0" applyAlignment="0" applyProtection="0"/>
    <xf numFmtId="0" fontId="27" fillId="12" borderId="0" applyNumberFormat="0" applyBorder="0" applyAlignment="0" applyProtection="0"/>
    <xf numFmtId="0" fontId="11" fillId="0" borderId="0"/>
    <xf numFmtId="0" fontId="97" fillId="0" borderId="0"/>
    <xf numFmtId="0" fontId="99" fillId="58" borderId="21" applyNumberFormat="0" applyFont="0" applyAlignment="0" applyProtection="0"/>
    <xf numFmtId="0" fontId="11" fillId="58" borderId="21" applyNumberFormat="0" applyFont="0" applyAlignment="0" applyProtection="0"/>
    <xf numFmtId="0" fontId="99" fillId="58" borderId="21" applyNumberFormat="0" applyFont="0" applyAlignment="0" applyProtection="0"/>
    <xf numFmtId="0" fontId="100" fillId="51" borderId="0" applyNumberFormat="0" applyBorder="0" applyAlignment="0" applyProtection="0"/>
    <xf numFmtId="0" fontId="98" fillId="39" borderId="0" applyNumberFormat="0" applyBorder="0" applyAlignment="0" applyProtection="0"/>
    <xf numFmtId="0" fontId="10" fillId="58" borderId="21" applyNumberFormat="0" applyFont="0" applyAlignment="0" applyProtection="0"/>
    <xf numFmtId="0" fontId="100" fillId="49" borderId="0" applyNumberFormat="0" applyBorder="0" applyAlignment="0" applyProtection="0"/>
    <xf numFmtId="0" fontId="100" fillId="45" borderId="0" applyNumberFormat="0" applyBorder="0" applyAlignment="0" applyProtection="0"/>
    <xf numFmtId="0" fontId="101" fillId="45" borderId="0" applyNumberFormat="0" applyBorder="0" applyAlignment="0" applyProtection="0"/>
    <xf numFmtId="0" fontId="100" fillId="47" borderId="0" applyNumberFormat="0" applyBorder="0" applyAlignment="0" applyProtection="0"/>
    <xf numFmtId="0" fontId="100" fillId="45" borderId="0" applyNumberFormat="0" applyBorder="0" applyAlignment="0" applyProtection="0"/>
    <xf numFmtId="0" fontId="27" fillId="20" borderId="0" applyNumberFormat="0" applyBorder="0" applyAlignment="0" applyProtection="0"/>
    <xf numFmtId="0" fontId="101" fillId="49" borderId="0" applyNumberFormat="0" applyBorder="0" applyAlignment="0" applyProtection="0"/>
    <xf numFmtId="0" fontId="100" fillId="49" borderId="0" applyNumberFormat="0" applyBorder="0" applyAlignment="0" applyProtection="0"/>
    <xf numFmtId="0" fontId="27" fillId="28" borderId="0" applyNumberFormat="0" applyBorder="0" applyAlignment="0" applyProtection="0"/>
    <xf numFmtId="0" fontId="98" fillId="44" borderId="0" applyNumberFormat="0" applyBorder="0" applyAlignment="0" applyProtection="0"/>
    <xf numFmtId="0" fontId="99" fillId="44" borderId="0" applyNumberFormat="0" applyBorder="0" applyAlignment="0" applyProtection="0"/>
    <xf numFmtId="0" fontId="98" fillId="44" borderId="0" applyNumberFormat="0" applyBorder="0" applyAlignment="0" applyProtection="0"/>
    <xf numFmtId="0" fontId="5" fillId="15" borderId="0" applyNumberFormat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/>
    <xf numFmtId="0" fontId="11" fillId="0" borderId="0"/>
    <xf numFmtId="0" fontId="11" fillId="0" borderId="0" applyNumberFormat="0" applyFont="0" applyFill="0" applyBorder="0" applyAlignment="0" applyProtection="0"/>
    <xf numFmtId="0" fontId="11" fillId="0" borderId="0"/>
    <xf numFmtId="0" fontId="125" fillId="57" borderId="0" applyNumberFormat="0" applyBorder="0" applyAlignment="0" applyProtection="0"/>
    <xf numFmtId="0" fontId="100" fillId="45" borderId="0" applyNumberFormat="0" applyBorder="0" applyAlignment="0" applyProtection="0"/>
    <xf numFmtId="0" fontId="11" fillId="58" borderId="21" applyNumberFormat="0" applyFont="0" applyAlignment="0" applyProtection="0"/>
    <xf numFmtId="0" fontId="131" fillId="0" borderId="0" applyNumberFormat="0" applyFill="0" applyBorder="0" applyAlignment="0" applyProtection="0"/>
    <xf numFmtId="0" fontId="11" fillId="0" borderId="0" applyNumberFormat="0" applyFont="0" applyFill="0" applyBorder="0" applyAlignment="0" applyProtection="0"/>
    <xf numFmtId="0" fontId="99" fillId="8" borderId="9" applyNumberFormat="0" applyFont="0" applyAlignment="0" applyProtection="0"/>
    <xf numFmtId="0" fontId="100" fillId="49" borderId="0" applyNumberFormat="0" applyBorder="0" applyAlignment="0" applyProtection="0"/>
    <xf numFmtId="0" fontId="98" fillId="44" borderId="0" applyNumberFormat="0" applyBorder="0" applyAlignment="0" applyProtection="0"/>
    <xf numFmtId="0" fontId="11" fillId="58" borderId="21" applyNumberFormat="0" applyFont="0" applyAlignment="0" applyProtection="0"/>
    <xf numFmtId="0" fontId="99" fillId="8" borderId="9" applyNumberFormat="0" applyFont="0" applyAlignment="0" applyProtection="0"/>
    <xf numFmtId="0" fontId="11" fillId="0" borderId="0"/>
    <xf numFmtId="0" fontId="11" fillId="58" borderId="21" applyNumberFormat="0" applyFont="0" applyAlignment="0" applyProtection="0"/>
    <xf numFmtId="0" fontId="98" fillId="41" borderId="0" applyNumberFormat="0" applyBorder="0" applyAlignment="0" applyProtection="0"/>
    <xf numFmtId="0" fontId="99" fillId="41" borderId="0" applyNumberFormat="0" applyBorder="0" applyAlignment="0" applyProtection="0"/>
    <xf numFmtId="0" fontId="5" fillId="26" borderId="0" applyNumberFormat="0" applyBorder="0" applyAlignment="0" applyProtection="0"/>
    <xf numFmtId="0" fontId="100" fillId="52" borderId="0" applyNumberFormat="0" applyBorder="0" applyAlignment="0" applyProtection="0"/>
    <xf numFmtId="0" fontId="101" fillId="52" borderId="0" applyNumberFormat="0" applyBorder="0" applyAlignment="0" applyProtection="0"/>
    <xf numFmtId="0" fontId="100" fillId="52" borderId="0" applyNumberFormat="0" applyBorder="0" applyAlignment="0" applyProtection="0"/>
    <xf numFmtId="0" fontId="27" fillId="13" borderId="0" applyNumberFormat="0" applyBorder="0" applyAlignment="0" applyProtection="0"/>
    <xf numFmtId="0" fontId="11" fillId="0" borderId="0"/>
    <xf numFmtId="0" fontId="98" fillId="40" borderId="0" applyNumberFormat="0" applyBorder="0" applyAlignment="0" applyProtection="0"/>
    <xf numFmtId="0" fontId="98" fillId="38" borderId="0" applyNumberFormat="0" applyBorder="0" applyAlignment="0" applyProtection="0"/>
    <xf numFmtId="0" fontId="99" fillId="38" borderId="0" applyNumberFormat="0" applyBorder="0" applyAlignment="0" applyProtection="0"/>
    <xf numFmtId="0" fontId="5" fillId="14" borderId="0" applyNumberFormat="0" applyBorder="0" applyAlignment="0" applyProtection="0"/>
    <xf numFmtId="0" fontId="99" fillId="40" borderId="0" applyNumberFormat="0" applyBorder="0" applyAlignment="0" applyProtection="0"/>
    <xf numFmtId="0" fontId="98" fillId="40" borderId="0" applyNumberFormat="0" applyBorder="0" applyAlignment="0" applyProtection="0"/>
    <xf numFmtId="0" fontId="5" fillId="23" borderId="0" applyNumberFormat="0" applyBorder="0" applyAlignment="0" applyProtection="0"/>
    <xf numFmtId="0" fontId="11" fillId="0" borderId="0"/>
    <xf numFmtId="0" fontId="10" fillId="58" borderId="21" applyNumberFormat="0" applyFont="0" applyAlignment="0" applyProtection="0"/>
    <xf numFmtId="0" fontId="129" fillId="0" borderId="6" applyNumberFormat="0" applyFill="0" applyAlignment="0" applyProtection="0"/>
    <xf numFmtId="0" fontId="11" fillId="0" borderId="0" applyNumberFormat="0" applyFont="0" applyFill="0" applyBorder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98" fillId="41" borderId="0" applyNumberFormat="0" applyBorder="0" applyAlignment="0" applyProtection="0"/>
    <xf numFmtId="0" fontId="11" fillId="0" borderId="0"/>
    <xf numFmtId="0" fontId="98" fillId="38" borderId="0" applyNumberFormat="0" applyBorder="0" applyAlignment="0" applyProtection="0"/>
    <xf numFmtId="0" fontId="19" fillId="4" borderId="0" applyNumberFormat="0" applyBorder="0" applyAlignment="0" applyProtection="0"/>
    <xf numFmtId="0" fontId="10" fillId="58" borderId="21" applyNumberFormat="0" applyFont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/>
    <xf numFmtId="0" fontId="98" fillId="40" borderId="0" applyNumberFormat="0" applyBorder="0" applyAlignment="0" applyProtection="0"/>
    <xf numFmtId="0" fontId="125" fillId="57" borderId="0" applyNumberFormat="0" applyBorder="0" applyAlignment="0" applyProtection="0"/>
    <xf numFmtId="0" fontId="126" fillId="57" borderId="0" applyNumberFormat="0" applyBorder="0" applyAlignment="0" applyProtection="0"/>
    <xf numFmtId="0" fontId="98" fillId="46" borderId="0" applyNumberFormat="0" applyBorder="0" applyAlignment="0" applyProtection="0"/>
    <xf numFmtId="0" fontId="99" fillId="46" borderId="0" applyNumberFormat="0" applyBorder="0" applyAlignment="0" applyProtection="0"/>
    <xf numFmtId="0" fontId="11" fillId="0" borderId="0" applyNumberFormat="0" applyFont="0" applyFill="0" applyBorder="0" applyAlignment="0" applyProtection="0"/>
    <xf numFmtId="0" fontId="98" fillId="46" borderId="0" applyNumberFormat="0" applyBorder="0" applyAlignment="0" applyProtection="0"/>
    <xf numFmtId="0" fontId="5" fillId="31" borderId="0" applyNumberFormat="0" applyBorder="0" applyAlignment="0" applyProtection="0"/>
    <xf numFmtId="0" fontId="125" fillId="57" borderId="0" applyNumberFormat="0" applyBorder="0" applyAlignment="0" applyProtection="0"/>
    <xf numFmtId="0" fontId="100" fillId="52" borderId="0" applyNumberFormat="0" applyBorder="0" applyAlignment="0" applyProtection="0"/>
    <xf numFmtId="0" fontId="100" fillId="48" borderId="0" applyNumberFormat="0" applyBorder="0" applyAlignment="0" applyProtection="0"/>
    <xf numFmtId="0" fontId="100" fillId="53" borderId="0" applyNumberFormat="0" applyBorder="0" applyAlignment="0" applyProtection="0"/>
    <xf numFmtId="0" fontId="101" fillId="53" borderId="0" applyNumberFormat="0" applyBorder="0" applyAlignment="0" applyProtection="0"/>
    <xf numFmtId="0" fontId="100" fillId="53" borderId="0" applyNumberFormat="0" applyBorder="0" applyAlignment="0" applyProtection="0"/>
    <xf numFmtId="0" fontId="27" fillId="17" borderId="0" applyNumberFormat="0" applyBorder="0" applyAlignment="0" applyProtection="0"/>
    <xf numFmtId="0" fontId="5" fillId="0" borderId="0"/>
    <xf numFmtId="0" fontId="11" fillId="0" borderId="0"/>
    <xf numFmtId="0" fontId="97" fillId="0" borderId="0"/>
    <xf numFmtId="0" fontId="101" fillId="48" borderId="0" applyNumberFormat="0" applyBorder="0" applyAlignment="0" applyProtection="0"/>
    <xf numFmtId="0" fontId="100" fillId="48" borderId="0" applyNumberFormat="0" applyBorder="0" applyAlignment="0" applyProtection="0"/>
    <xf numFmtId="0" fontId="136" fillId="0" borderId="0" applyNumberForma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/>
    <xf numFmtId="0" fontId="98" fillId="43" borderId="0" applyNumberFormat="0" applyBorder="0" applyAlignment="0" applyProtection="0"/>
    <xf numFmtId="0" fontId="99" fillId="43" borderId="0" applyNumberFormat="0" applyBorder="0" applyAlignment="0" applyProtection="0"/>
    <xf numFmtId="0" fontId="98" fillId="43" borderId="0" applyNumberFormat="0" applyBorder="0" applyAlignment="0" applyProtection="0"/>
    <xf numFmtId="0" fontId="5" fillId="11" borderId="0" applyNumberFormat="0" applyBorder="0" applyAlignment="0" applyProtection="0"/>
    <xf numFmtId="0" fontId="97" fillId="0" borderId="0"/>
    <xf numFmtId="0" fontId="100" fillId="50" borderId="0" applyNumberFormat="0" applyBorder="0" applyAlignment="0" applyProtection="0"/>
    <xf numFmtId="0" fontId="101" fillId="50" borderId="0" applyNumberFormat="0" applyBorder="0" applyAlignment="0" applyProtection="0"/>
    <xf numFmtId="0" fontId="100" fillId="50" borderId="0" applyNumberFormat="0" applyBorder="0" applyAlignment="0" applyProtection="0"/>
    <xf numFmtId="0" fontId="100" fillId="44" borderId="0" applyNumberFormat="0" applyBorder="0" applyAlignment="0" applyProtection="0"/>
    <xf numFmtId="0" fontId="98" fillId="46" borderId="0" applyNumberFormat="0" applyBorder="0" applyAlignment="0" applyProtection="0"/>
    <xf numFmtId="0" fontId="101" fillId="44" borderId="0" applyNumberFormat="0" applyBorder="0" applyAlignment="0" applyProtection="0"/>
    <xf numFmtId="0" fontId="100" fillId="44" borderId="0" applyNumberFormat="0" applyBorder="0" applyAlignment="0" applyProtection="0"/>
    <xf numFmtId="0" fontId="27" fillId="16" borderId="0" applyNumberFormat="0" applyBorder="0" applyAlignment="0" applyProtection="0"/>
    <xf numFmtId="0" fontId="27" fillId="32" borderId="0" applyNumberFormat="0" applyBorder="0" applyAlignment="0" applyProtection="0"/>
    <xf numFmtId="0" fontId="11" fillId="0" borderId="0"/>
    <xf numFmtId="0" fontId="97" fillId="0" borderId="0"/>
    <xf numFmtId="0" fontId="11" fillId="0" borderId="0"/>
    <xf numFmtId="0" fontId="97" fillId="0" borderId="0"/>
    <xf numFmtId="0" fontId="100" fillId="48" borderId="0" applyNumberFormat="0" applyBorder="0" applyAlignment="0" applyProtection="0"/>
    <xf numFmtId="0" fontId="101" fillId="48" borderId="0" applyNumberFormat="0" applyBorder="0" applyAlignment="0" applyProtection="0"/>
    <xf numFmtId="0" fontId="100" fillId="48" borderId="0" applyNumberFormat="0" applyBorder="0" applyAlignment="0" applyProtection="0"/>
    <xf numFmtId="0" fontId="27" fillId="24" borderId="0" applyNumberFormat="0" applyBorder="0" applyAlignment="0" applyProtection="0"/>
    <xf numFmtId="0" fontId="98" fillId="43" borderId="0" applyNumberFormat="0" applyBorder="0" applyAlignment="0" applyProtection="0"/>
    <xf numFmtId="0" fontId="98" fillId="40" borderId="0" applyNumberFormat="0" applyBorder="0" applyAlignment="0" applyProtection="0"/>
    <xf numFmtId="0" fontId="99" fillId="40" borderId="0" applyNumberFormat="0" applyBorder="0" applyAlignment="0" applyProtection="0"/>
    <xf numFmtId="0" fontId="5" fillId="22" borderId="0" applyNumberFormat="0" applyBorder="0" applyAlignment="0" applyProtection="0"/>
    <xf numFmtId="0" fontId="27" fillId="21" borderId="0" applyNumberFormat="0" applyBorder="0" applyAlignment="0" applyProtection="0"/>
    <xf numFmtId="0" fontId="98" fillId="37" borderId="0" applyNumberFormat="0" applyBorder="0" applyAlignment="0" applyProtection="0"/>
    <xf numFmtId="0" fontId="99" fillId="37" borderId="0" applyNumberFormat="0" applyBorder="0" applyAlignment="0" applyProtection="0"/>
    <xf numFmtId="0" fontId="5" fillId="10" borderId="0" applyNumberFormat="0" applyBorder="0" applyAlignment="0" applyProtection="0"/>
    <xf numFmtId="0" fontId="11" fillId="0" borderId="0" applyNumberFormat="0" applyFont="0" applyFill="0" applyBorder="0" applyAlignment="0" applyProtection="0"/>
    <xf numFmtId="0" fontId="100" fillId="53" borderId="0" applyNumberFormat="0" applyBorder="0" applyAlignment="0" applyProtection="0"/>
    <xf numFmtId="0" fontId="100" fillId="44" borderId="0" applyNumberFormat="0" applyBorder="0" applyAlignment="0" applyProtection="0"/>
    <xf numFmtId="0" fontId="99" fillId="58" borderId="21" applyNumberFormat="0" applyFont="0" applyAlignment="0" applyProtection="0"/>
    <xf numFmtId="0" fontId="10" fillId="58" borderId="21" applyNumberFormat="0" applyFont="0" applyAlignment="0" applyProtection="0"/>
    <xf numFmtId="0" fontId="100" fillId="50" borderId="0" applyNumberFormat="0" applyBorder="0" applyAlignment="0" applyProtection="0"/>
    <xf numFmtId="0" fontId="98" fillId="45" borderId="0" applyNumberFormat="0" applyBorder="0" applyAlignment="0" applyProtection="0"/>
    <xf numFmtId="0" fontId="98" fillId="40" borderId="0" applyNumberFormat="0" applyBorder="0" applyAlignment="0" applyProtection="0"/>
    <xf numFmtId="0" fontId="99" fillId="45" borderId="0" applyNumberFormat="0" applyBorder="0" applyAlignment="0" applyProtection="0"/>
    <xf numFmtId="0" fontId="98" fillId="37" borderId="0" applyNumberFormat="0" applyBorder="0" applyAlignment="0" applyProtection="0"/>
    <xf numFmtId="0" fontId="98" fillId="45" borderId="0" applyNumberFormat="0" applyBorder="0" applyAlignment="0" applyProtection="0"/>
    <xf numFmtId="0" fontId="5" fillId="19" borderId="0" applyNumberFormat="0" applyBorder="0" applyAlignment="0" applyProtection="0"/>
    <xf numFmtId="0" fontId="100" fillId="48" borderId="0" applyNumberFormat="0" applyBorder="0" applyAlignment="0" applyProtection="0"/>
    <xf numFmtId="0" fontId="100" fillId="49" borderId="0" applyNumberFormat="0" applyBorder="0" applyAlignment="0" applyProtection="0"/>
    <xf numFmtId="0" fontId="10" fillId="58" borderId="21" applyNumberFormat="0" applyFont="0" applyAlignment="0" applyProtection="0"/>
    <xf numFmtId="0" fontId="11" fillId="0" borderId="0"/>
    <xf numFmtId="0" fontId="100" fillId="48" borderId="0" applyNumberFormat="0" applyBorder="0" applyAlignment="0" applyProtection="0"/>
    <xf numFmtId="0" fontId="98" fillId="45" borderId="0" applyNumberFormat="0" applyBorder="0" applyAlignment="0" applyProtection="0"/>
    <xf numFmtId="0" fontId="97" fillId="0" borderId="0"/>
    <xf numFmtId="0" fontId="11" fillId="0" borderId="0"/>
    <xf numFmtId="0" fontId="97" fillId="0" borderId="0"/>
    <xf numFmtId="0" fontId="11" fillId="0" borderId="0"/>
    <xf numFmtId="0" fontId="97" fillId="0" borderId="0"/>
    <xf numFmtId="0" fontId="11" fillId="0" borderId="0"/>
    <xf numFmtId="0" fontId="98" fillId="43" borderId="0" applyNumberFormat="0" applyBorder="0" applyAlignment="0" applyProtection="0"/>
    <xf numFmtId="0" fontId="99" fillId="43" borderId="0" applyNumberFormat="0" applyBorder="0" applyAlignment="0" applyProtection="0"/>
    <xf numFmtId="0" fontId="98" fillId="43" borderId="0" applyNumberFormat="0" applyBorder="0" applyAlignment="0" applyProtection="0"/>
    <xf numFmtId="0" fontId="5" fillId="27" borderId="0" applyNumberFormat="0" applyBorder="0" applyAlignment="0" applyProtection="0"/>
    <xf numFmtId="0" fontId="100" fillId="51" borderId="0" applyNumberFormat="0" applyBorder="0" applyAlignment="0" applyProtection="0"/>
    <xf numFmtId="0" fontId="101" fillId="51" borderId="0" applyNumberFormat="0" applyBorder="0" applyAlignment="0" applyProtection="0"/>
    <xf numFmtId="0" fontId="98" fillId="42" borderId="0" applyNumberFormat="0" applyBorder="0" applyAlignment="0" applyProtection="0"/>
    <xf numFmtId="0" fontId="99" fillId="42" borderId="0" applyNumberFormat="0" applyBorder="0" applyAlignment="0" applyProtection="0"/>
    <xf numFmtId="0" fontId="5" fillId="30" borderId="0" applyNumberFormat="0" applyBorder="0" applyAlignment="0" applyProtection="0"/>
    <xf numFmtId="0" fontId="100" fillId="51" borderId="0" applyNumberFormat="0" applyBorder="0" applyAlignment="0" applyProtection="0"/>
    <xf numFmtId="0" fontId="27" fillId="9" borderId="0" applyNumberFormat="0" applyBorder="0" applyAlignment="0" applyProtection="0"/>
    <xf numFmtId="0" fontId="11" fillId="0" borderId="0" applyNumberFormat="0" applyFont="0" applyFill="0" applyBorder="0" applyAlignment="0" applyProtection="0"/>
    <xf numFmtId="0" fontId="99" fillId="58" borderId="21" applyNumberFormat="0" applyFont="0" applyAlignment="0" applyProtection="0"/>
    <xf numFmtId="0" fontId="11" fillId="58" borderId="21" applyNumberFormat="0" applyFont="0" applyAlignment="0" applyProtection="0"/>
    <xf numFmtId="0" fontId="99" fillId="58" borderId="21" applyNumberFormat="0" applyFont="0" applyAlignment="0" applyProtection="0"/>
    <xf numFmtId="0" fontId="97" fillId="0" borderId="10" applyNumberFormat="0" applyFill="0" applyAlignment="0" applyProtection="0"/>
    <xf numFmtId="0" fontId="11" fillId="0" borderId="0" applyNumberFormat="0" applyFont="0" applyFill="0" applyBorder="0" applyAlignment="0" applyProtection="0"/>
    <xf numFmtId="0" fontId="98" fillId="39" borderId="0" applyNumberFormat="0" applyBorder="0" applyAlignment="0" applyProtection="0"/>
    <xf numFmtId="0" fontId="99" fillId="39" borderId="0" applyNumberFormat="0" applyBorder="0" applyAlignment="0" applyProtection="0"/>
    <xf numFmtId="0" fontId="5" fillId="18" borderId="0" applyNumberFormat="0" applyBorder="0" applyAlignment="0" applyProtection="0"/>
    <xf numFmtId="0" fontId="100" fillId="47" borderId="0" applyNumberFormat="0" applyBorder="0" applyAlignment="0" applyProtection="0"/>
    <xf numFmtId="0" fontId="98" fillId="43" borderId="0" applyNumberFormat="0" applyBorder="0" applyAlignment="0" applyProtection="0"/>
    <xf numFmtId="0" fontId="101" fillId="47" borderId="0" applyNumberFormat="0" applyBorder="0" applyAlignment="0" applyProtection="0"/>
    <xf numFmtId="0" fontId="100" fillId="47" borderId="0" applyNumberFormat="0" applyBorder="0" applyAlignment="0" applyProtection="0"/>
    <xf numFmtId="0" fontId="98" fillId="42" borderId="0" applyNumberFormat="0" applyBorder="0" applyAlignment="0" applyProtection="0"/>
    <xf numFmtId="0" fontId="27" fillId="12" borderId="0" applyNumberFormat="0" applyBorder="0" applyAlignment="0" applyProtection="0"/>
    <xf numFmtId="0" fontId="11" fillId="0" borderId="0"/>
    <xf numFmtId="0" fontId="97" fillId="0" borderId="0"/>
    <xf numFmtId="0" fontId="99" fillId="58" borderId="21" applyNumberFormat="0" applyFont="0" applyAlignment="0" applyProtection="0"/>
    <xf numFmtId="0" fontId="11" fillId="58" borderId="21" applyNumberFormat="0" applyFont="0" applyAlignment="0" applyProtection="0"/>
    <xf numFmtId="0" fontId="99" fillId="58" borderId="21" applyNumberFormat="0" applyFont="0" applyAlignment="0" applyProtection="0"/>
    <xf numFmtId="0" fontId="100" fillId="51" borderId="0" applyNumberFormat="0" applyBorder="0" applyAlignment="0" applyProtection="0"/>
    <xf numFmtId="0" fontId="98" fillId="39" borderId="0" applyNumberFormat="0" applyBorder="0" applyAlignment="0" applyProtection="0"/>
    <xf numFmtId="0" fontId="10" fillId="58" borderId="21" applyNumberFormat="0" applyFont="0" applyAlignment="0" applyProtection="0"/>
    <xf numFmtId="0" fontId="100" fillId="49" borderId="0" applyNumberFormat="0" applyBorder="0" applyAlignment="0" applyProtection="0"/>
    <xf numFmtId="0" fontId="100" fillId="45" borderId="0" applyNumberFormat="0" applyBorder="0" applyAlignment="0" applyProtection="0"/>
    <xf numFmtId="0" fontId="101" fillId="45" borderId="0" applyNumberFormat="0" applyBorder="0" applyAlignment="0" applyProtection="0"/>
    <xf numFmtId="0" fontId="100" fillId="47" borderId="0" applyNumberFormat="0" applyBorder="0" applyAlignment="0" applyProtection="0"/>
    <xf numFmtId="0" fontId="100" fillId="45" borderId="0" applyNumberFormat="0" applyBorder="0" applyAlignment="0" applyProtection="0"/>
    <xf numFmtId="0" fontId="27" fillId="20" borderId="0" applyNumberFormat="0" applyBorder="0" applyAlignment="0" applyProtection="0"/>
    <xf numFmtId="0" fontId="101" fillId="49" borderId="0" applyNumberFormat="0" applyBorder="0" applyAlignment="0" applyProtection="0"/>
    <xf numFmtId="0" fontId="100" fillId="49" borderId="0" applyNumberFormat="0" applyBorder="0" applyAlignment="0" applyProtection="0"/>
    <xf numFmtId="0" fontId="27" fillId="28" borderId="0" applyNumberFormat="0" applyBorder="0" applyAlignment="0" applyProtection="0"/>
    <xf numFmtId="0" fontId="98" fillId="44" borderId="0" applyNumberFormat="0" applyBorder="0" applyAlignment="0" applyProtection="0"/>
    <xf numFmtId="0" fontId="99" fillId="44" borderId="0" applyNumberFormat="0" applyBorder="0" applyAlignment="0" applyProtection="0"/>
    <xf numFmtId="0" fontId="98" fillId="44" borderId="0" applyNumberFormat="0" applyBorder="0" applyAlignment="0" applyProtection="0"/>
    <xf numFmtId="0" fontId="5" fillId="15" borderId="0" applyNumberFormat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/>
    <xf numFmtId="0" fontId="11" fillId="0" borderId="0"/>
    <xf numFmtId="0" fontId="11" fillId="0" borderId="0" applyNumberFormat="0" applyFont="0" applyFill="0" applyBorder="0" applyAlignment="0" applyProtection="0"/>
    <xf numFmtId="0" fontId="11" fillId="0" borderId="0"/>
    <xf numFmtId="0" fontId="100" fillId="45" borderId="0" applyNumberFormat="0" applyBorder="0" applyAlignment="0" applyProtection="0"/>
    <xf numFmtId="0" fontId="11" fillId="58" borderId="21" applyNumberFormat="0" applyFont="0" applyAlignment="0" applyProtection="0"/>
    <xf numFmtId="0" fontId="131" fillId="0" borderId="0" applyNumberFormat="0" applyFill="0" applyBorder="0" applyAlignment="0" applyProtection="0"/>
    <xf numFmtId="0" fontId="11" fillId="0" borderId="0" applyNumberFormat="0" applyFont="0" applyFill="0" applyBorder="0" applyAlignment="0" applyProtection="0"/>
    <xf numFmtId="0" fontId="99" fillId="8" borderId="9" applyNumberFormat="0" applyFont="0" applyAlignment="0" applyProtection="0"/>
    <xf numFmtId="0" fontId="100" fillId="49" borderId="0" applyNumberFormat="0" applyBorder="0" applyAlignment="0" applyProtection="0"/>
    <xf numFmtId="0" fontId="98" fillId="44" borderId="0" applyNumberFormat="0" applyBorder="0" applyAlignment="0" applyProtection="0"/>
    <xf numFmtId="0" fontId="11" fillId="58" borderId="21" applyNumberFormat="0" applyFont="0" applyAlignment="0" applyProtection="0"/>
    <xf numFmtId="0" fontId="99" fillId="8" borderId="9" applyNumberFormat="0" applyFont="0" applyAlignment="0" applyProtection="0"/>
    <xf numFmtId="0" fontId="11" fillId="0" borderId="0"/>
    <xf numFmtId="0" fontId="11" fillId="58" borderId="21" applyNumberFormat="0" applyFont="0" applyAlignment="0" applyProtection="0"/>
    <xf numFmtId="0" fontId="98" fillId="41" borderId="0" applyNumberFormat="0" applyBorder="0" applyAlignment="0" applyProtection="0"/>
    <xf numFmtId="0" fontId="99" fillId="41" borderId="0" applyNumberFormat="0" applyBorder="0" applyAlignment="0" applyProtection="0"/>
    <xf numFmtId="0" fontId="5" fillId="26" borderId="0" applyNumberFormat="0" applyBorder="0" applyAlignment="0" applyProtection="0"/>
    <xf numFmtId="0" fontId="100" fillId="52" borderId="0" applyNumberFormat="0" applyBorder="0" applyAlignment="0" applyProtection="0"/>
    <xf numFmtId="0" fontId="101" fillId="52" borderId="0" applyNumberFormat="0" applyBorder="0" applyAlignment="0" applyProtection="0"/>
    <xf numFmtId="0" fontId="100" fillId="52" borderId="0" applyNumberFormat="0" applyBorder="0" applyAlignment="0" applyProtection="0"/>
    <xf numFmtId="0" fontId="27" fillId="13" borderId="0" applyNumberFormat="0" applyBorder="0" applyAlignment="0" applyProtection="0"/>
    <xf numFmtId="0" fontId="11" fillId="0" borderId="0"/>
    <xf numFmtId="0" fontId="98" fillId="40" borderId="0" applyNumberFormat="0" applyBorder="0" applyAlignment="0" applyProtection="0"/>
    <xf numFmtId="0" fontId="98" fillId="38" borderId="0" applyNumberFormat="0" applyBorder="0" applyAlignment="0" applyProtection="0"/>
    <xf numFmtId="0" fontId="99" fillId="38" borderId="0" applyNumberFormat="0" applyBorder="0" applyAlignment="0" applyProtection="0"/>
    <xf numFmtId="0" fontId="5" fillId="14" borderId="0" applyNumberFormat="0" applyBorder="0" applyAlignment="0" applyProtection="0"/>
    <xf numFmtId="0" fontId="99" fillId="40" borderId="0" applyNumberFormat="0" applyBorder="0" applyAlignment="0" applyProtection="0"/>
    <xf numFmtId="0" fontId="98" fillId="40" borderId="0" applyNumberFormat="0" applyBorder="0" applyAlignment="0" applyProtection="0"/>
    <xf numFmtId="0" fontId="5" fillId="23" borderId="0" applyNumberFormat="0" applyBorder="0" applyAlignment="0" applyProtection="0"/>
    <xf numFmtId="0" fontId="11" fillId="0" borderId="0"/>
    <xf numFmtId="0" fontId="10" fillId="58" borderId="21" applyNumberFormat="0" applyFont="0" applyAlignment="0" applyProtection="0"/>
    <xf numFmtId="0" fontId="129" fillId="0" borderId="6" applyNumberFormat="0" applyFill="0" applyAlignment="0" applyProtection="0"/>
    <xf numFmtId="0" fontId="11" fillId="0" borderId="0" applyNumberFormat="0" applyFont="0" applyFill="0" applyBorder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98" fillId="41" borderId="0" applyNumberFormat="0" applyBorder="0" applyAlignment="0" applyProtection="0"/>
    <xf numFmtId="0" fontId="11" fillId="0" borderId="0"/>
    <xf numFmtId="0" fontId="98" fillId="38" borderId="0" applyNumberFormat="0" applyBorder="0" applyAlignment="0" applyProtection="0"/>
    <xf numFmtId="0" fontId="10" fillId="58" borderId="21" applyNumberFormat="0" applyFont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/>
    <xf numFmtId="0" fontId="98" fillId="40" borderId="0" applyNumberFormat="0" applyBorder="0" applyAlignment="0" applyProtection="0"/>
    <xf numFmtId="0" fontId="98" fillId="46" borderId="0" applyNumberFormat="0" applyBorder="0" applyAlignment="0" applyProtection="0"/>
    <xf numFmtId="0" fontId="99" fillId="46" borderId="0" applyNumberFormat="0" applyBorder="0" applyAlignment="0" applyProtection="0"/>
    <xf numFmtId="0" fontId="11" fillId="0" borderId="0" applyNumberFormat="0" applyFont="0" applyFill="0" applyBorder="0" applyAlignment="0" applyProtection="0"/>
    <xf numFmtId="0" fontId="98" fillId="46" borderId="0" applyNumberFormat="0" applyBorder="0" applyAlignment="0" applyProtection="0"/>
    <xf numFmtId="0" fontId="5" fillId="31" borderId="0" applyNumberFormat="0" applyBorder="0" applyAlignment="0" applyProtection="0"/>
    <xf numFmtId="0" fontId="100" fillId="52" borderId="0" applyNumberFormat="0" applyBorder="0" applyAlignment="0" applyProtection="0"/>
    <xf numFmtId="0" fontId="100" fillId="48" borderId="0" applyNumberFormat="0" applyBorder="0" applyAlignment="0" applyProtection="0"/>
    <xf numFmtId="0" fontId="100" fillId="53" borderId="0" applyNumberFormat="0" applyBorder="0" applyAlignment="0" applyProtection="0"/>
    <xf numFmtId="0" fontId="101" fillId="53" borderId="0" applyNumberFormat="0" applyBorder="0" applyAlignment="0" applyProtection="0"/>
    <xf numFmtId="0" fontId="100" fillId="53" borderId="0" applyNumberFormat="0" applyBorder="0" applyAlignment="0" applyProtection="0"/>
    <xf numFmtId="0" fontId="27" fillId="17" borderId="0" applyNumberFormat="0" applyBorder="0" applyAlignment="0" applyProtection="0"/>
    <xf numFmtId="0" fontId="5" fillId="0" borderId="0"/>
    <xf numFmtId="0" fontId="11" fillId="0" borderId="0"/>
    <xf numFmtId="0" fontId="97" fillId="0" borderId="0"/>
    <xf numFmtId="0" fontId="101" fillId="48" borderId="0" applyNumberFormat="0" applyBorder="0" applyAlignment="0" applyProtection="0"/>
    <xf numFmtId="0" fontId="100" fillId="48" borderId="0" applyNumberFormat="0" applyBorder="0" applyAlignment="0" applyProtection="0"/>
    <xf numFmtId="0" fontId="136" fillId="0" borderId="0" applyNumberForma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/>
    <xf numFmtId="0" fontId="98" fillId="43" borderId="0" applyNumberFormat="0" applyBorder="0" applyAlignment="0" applyProtection="0"/>
    <xf numFmtId="0" fontId="99" fillId="43" borderId="0" applyNumberFormat="0" applyBorder="0" applyAlignment="0" applyProtection="0"/>
    <xf numFmtId="0" fontId="98" fillId="43" borderId="0" applyNumberFormat="0" applyBorder="0" applyAlignment="0" applyProtection="0"/>
    <xf numFmtId="0" fontId="5" fillId="11" borderId="0" applyNumberFormat="0" applyBorder="0" applyAlignment="0" applyProtection="0"/>
    <xf numFmtId="0" fontId="97" fillId="0" borderId="0"/>
    <xf numFmtId="0" fontId="100" fillId="50" borderId="0" applyNumberFormat="0" applyBorder="0" applyAlignment="0" applyProtection="0"/>
    <xf numFmtId="0" fontId="101" fillId="50" borderId="0" applyNumberFormat="0" applyBorder="0" applyAlignment="0" applyProtection="0"/>
    <xf numFmtId="0" fontId="100" fillId="50" borderId="0" applyNumberFormat="0" applyBorder="0" applyAlignment="0" applyProtection="0"/>
    <xf numFmtId="0" fontId="100" fillId="44" borderId="0" applyNumberFormat="0" applyBorder="0" applyAlignment="0" applyProtection="0"/>
    <xf numFmtId="0" fontId="98" fillId="46" borderId="0" applyNumberFormat="0" applyBorder="0" applyAlignment="0" applyProtection="0"/>
    <xf numFmtId="0" fontId="101" fillId="44" borderId="0" applyNumberFormat="0" applyBorder="0" applyAlignment="0" applyProtection="0"/>
    <xf numFmtId="0" fontId="100" fillId="44" borderId="0" applyNumberFormat="0" applyBorder="0" applyAlignment="0" applyProtection="0"/>
    <xf numFmtId="0" fontId="27" fillId="16" borderId="0" applyNumberFormat="0" applyBorder="0" applyAlignment="0" applyProtection="0"/>
    <xf numFmtId="0" fontId="27" fillId="32" borderId="0" applyNumberFormat="0" applyBorder="0" applyAlignment="0" applyProtection="0"/>
    <xf numFmtId="0" fontId="11" fillId="0" borderId="0"/>
    <xf numFmtId="0" fontId="97" fillId="0" borderId="0"/>
    <xf numFmtId="0" fontId="11" fillId="0" borderId="0"/>
    <xf numFmtId="0" fontId="97" fillId="0" borderId="0"/>
    <xf numFmtId="0" fontId="100" fillId="48" borderId="0" applyNumberFormat="0" applyBorder="0" applyAlignment="0" applyProtection="0"/>
    <xf numFmtId="0" fontId="101" fillId="48" borderId="0" applyNumberFormat="0" applyBorder="0" applyAlignment="0" applyProtection="0"/>
    <xf numFmtId="0" fontId="100" fillId="48" borderId="0" applyNumberFormat="0" applyBorder="0" applyAlignment="0" applyProtection="0"/>
    <xf numFmtId="0" fontId="27" fillId="24" borderId="0" applyNumberFormat="0" applyBorder="0" applyAlignment="0" applyProtection="0"/>
    <xf numFmtId="0" fontId="98" fillId="43" borderId="0" applyNumberFormat="0" applyBorder="0" applyAlignment="0" applyProtection="0"/>
    <xf numFmtId="0" fontId="98" fillId="40" borderId="0" applyNumberFormat="0" applyBorder="0" applyAlignment="0" applyProtection="0"/>
    <xf numFmtId="0" fontId="99" fillId="40" borderId="0" applyNumberFormat="0" applyBorder="0" applyAlignment="0" applyProtection="0"/>
    <xf numFmtId="0" fontId="5" fillId="22" borderId="0" applyNumberFormat="0" applyBorder="0" applyAlignment="0" applyProtection="0"/>
    <xf numFmtId="0" fontId="27" fillId="21" borderId="0" applyNumberFormat="0" applyBorder="0" applyAlignment="0" applyProtection="0"/>
    <xf numFmtId="0" fontId="98" fillId="37" borderId="0" applyNumberFormat="0" applyBorder="0" applyAlignment="0" applyProtection="0"/>
    <xf numFmtId="0" fontId="99" fillId="37" borderId="0" applyNumberFormat="0" applyBorder="0" applyAlignment="0" applyProtection="0"/>
    <xf numFmtId="0" fontId="5" fillId="10" borderId="0" applyNumberFormat="0" applyBorder="0" applyAlignment="0" applyProtection="0"/>
    <xf numFmtId="0" fontId="11" fillId="0" borderId="0" applyNumberFormat="0" applyFont="0" applyFill="0" applyBorder="0" applyAlignment="0" applyProtection="0"/>
    <xf numFmtId="0" fontId="100" fillId="53" borderId="0" applyNumberFormat="0" applyBorder="0" applyAlignment="0" applyProtection="0"/>
    <xf numFmtId="0" fontId="100" fillId="44" borderId="0" applyNumberFormat="0" applyBorder="0" applyAlignment="0" applyProtection="0"/>
    <xf numFmtId="0" fontId="99" fillId="58" borderId="21" applyNumberFormat="0" applyFont="0" applyAlignment="0" applyProtection="0"/>
    <xf numFmtId="0" fontId="10" fillId="58" borderId="21" applyNumberFormat="0" applyFont="0" applyAlignment="0" applyProtection="0"/>
    <xf numFmtId="0" fontId="100" fillId="50" borderId="0" applyNumberFormat="0" applyBorder="0" applyAlignment="0" applyProtection="0"/>
    <xf numFmtId="0" fontId="98" fillId="45" borderId="0" applyNumberFormat="0" applyBorder="0" applyAlignment="0" applyProtection="0"/>
    <xf numFmtId="0" fontId="98" fillId="40" borderId="0" applyNumberFormat="0" applyBorder="0" applyAlignment="0" applyProtection="0"/>
    <xf numFmtId="0" fontId="99" fillId="45" borderId="0" applyNumberFormat="0" applyBorder="0" applyAlignment="0" applyProtection="0"/>
    <xf numFmtId="0" fontId="98" fillId="37" borderId="0" applyNumberFormat="0" applyBorder="0" applyAlignment="0" applyProtection="0"/>
    <xf numFmtId="0" fontId="98" fillId="45" borderId="0" applyNumberFormat="0" applyBorder="0" applyAlignment="0" applyProtection="0"/>
    <xf numFmtId="0" fontId="5" fillId="19" borderId="0" applyNumberFormat="0" applyBorder="0" applyAlignment="0" applyProtection="0"/>
    <xf numFmtId="0" fontId="100" fillId="48" borderId="0" applyNumberFormat="0" applyBorder="0" applyAlignment="0" applyProtection="0"/>
    <xf numFmtId="0" fontId="10" fillId="58" borderId="21" applyNumberFormat="0" applyFont="0" applyAlignment="0" applyProtection="0"/>
    <xf numFmtId="0" fontId="11" fillId="0" borderId="0"/>
    <xf numFmtId="0" fontId="100" fillId="48" borderId="0" applyNumberFormat="0" applyBorder="0" applyAlignment="0" applyProtection="0"/>
    <xf numFmtId="0" fontId="98" fillId="45" borderId="0" applyNumberFormat="0" applyBorder="0" applyAlignment="0" applyProtection="0"/>
    <xf numFmtId="0" fontId="97" fillId="0" borderId="0"/>
    <xf numFmtId="0" fontId="11" fillId="0" borderId="0"/>
    <xf numFmtId="0" fontId="97" fillId="0" borderId="0"/>
    <xf numFmtId="0" fontId="11" fillId="0" borderId="0"/>
    <xf numFmtId="0" fontId="97" fillId="0" borderId="0"/>
    <xf numFmtId="0" fontId="11" fillId="0" borderId="0"/>
    <xf numFmtId="0" fontId="98" fillId="43" borderId="0" applyNumberFormat="0" applyBorder="0" applyAlignment="0" applyProtection="0"/>
    <xf numFmtId="0" fontId="99" fillId="43" borderId="0" applyNumberFormat="0" applyBorder="0" applyAlignment="0" applyProtection="0"/>
    <xf numFmtId="0" fontId="98" fillId="43" borderId="0" applyNumberFormat="0" applyBorder="0" applyAlignment="0" applyProtection="0"/>
    <xf numFmtId="0" fontId="5" fillId="27" borderId="0" applyNumberFormat="0" applyBorder="0" applyAlignment="0" applyProtection="0"/>
    <xf numFmtId="0" fontId="100" fillId="51" borderId="0" applyNumberFormat="0" applyBorder="0" applyAlignment="0" applyProtection="0"/>
    <xf numFmtId="0" fontId="101" fillId="51" borderId="0" applyNumberFormat="0" applyBorder="0" applyAlignment="0" applyProtection="0"/>
    <xf numFmtId="0" fontId="98" fillId="42" borderId="0" applyNumberFormat="0" applyBorder="0" applyAlignment="0" applyProtection="0"/>
    <xf numFmtId="0" fontId="99" fillId="42" borderId="0" applyNumberFormat="0" applyBorder="0" applyAlignment="0" applyProtection="0"/>
    <xf numFmtId="0" fontId="98" fillId="42" borderId="0" applyNumberFormat="0" applyBorder="0" applyAlignment="0" applyProtection="0"/>
    <xf numFmtId="0" fontId="5" fillId="30" borderId="0" applyNumberFormat="0" applyBorder="0" applyAlignment="0" applyProtection="0"/>
    <xf numFmtId="0" fontId="100" fillId="51" borderId="0" applyNumberFormat="0" applyBorder="0" applyAlignment="0" applyProtection="0"/>
    <xf numFmtId="0" fontId="27" fillId="9" borderId="0" applyNumberFormat="0" applyBorder="0" applyAlignment="0" applyProtection="0"/>
    <xf numFmtId="0" fontId="11" fillId="0" borderId="0" applyNumberFormat="0" applyFont="0" applyFill="0" applyBorder="0" applyAlignment="0" applyProtection="0"/>
    <xf numFmtId="0" fontId="99" fillId="58" borderId="21" applyNumberFormat="0" applyFont="0" applyAlignment="0" applyProtection="0"/>
    <xf numFmtId="0" fontId="11" fillId="58" borderId="21" applyNumberFormat="0" applyFont="0" applyAlignment="0" applyProtection="0"/>
    <xf numFmtId="0" fontId="99" fillId="58" borderId="21" applyNumberFormat="0" applyFont="0" applyAlignment="0" applyProtection="0"/>
    <xf numFmtId="0" fontId="97" fillId="0" borderId="10" applyNumberFormat="0" applyFill="0" applyAlignment="0" applyProtection="0"/>
    <xf numFmtId="0" fontId="11" fillId="0" borderId="0" applyNumberFormat="0" applyFont="0" applyFill="0" applyBorder="0" applyAlignment="0" applyProtection="0"/>
    <xf numFmtId="0" fontId="98" fillId="39" borderId="0" applyNumberFormat="0" applyBorder="0" applyAlignment="0" applyProtection="0"/>
    <xf numFmtId="0" fontId="99" fillId="39" borderId="0" applyNumberFormat="0" applyBorder="0" applyAlignment="0" applyProtection="0"/>
    <xf numFmtId="0" fontId="5" fillId="18" borderId="0" applyNumberFormat="0" applyBorder="0" applyAlignment="0" applyProtection="0"/>
    <xf numFmtId="0" fontId="100" fillId="47" borderId="0" applyNumberFormat="0" applyBorder="0" applyAlignment="0" applyProtection="0"/>
    <xf numFmtId="0" fontId="98" fillId="43" borderId="0" applyNumberFormat="0" applyBorder="0" applyAlignment="0" applyProtection="0"/>
    <xf numFmtId="0" fontId="101" fillId="47" borderId="0" applyNumberFormat="0" applyBorder="0" applyAlignment="0" applyProtection="0"/>
    <xf numFmtId="0" fontId="100" fillId="47" borderId="0" applyNumberFormat="0" applyBorder="0" applyAlignment="0" applyProtection="0"/>
    <xf numFmtId="0" fontId="98" fillId="42" borderId="0" applyNumberFormat="0" applyBorder="0" applyAlignment="0" applyProtection="0"/>
    <xf numFmtId="0" fontId="27" fillId="12" borderId="0" applyNumberFormat="0" applyBorder="0" applyAlignment="0" applyProtection="0"/>
    <xf numFmtId="0" fontId="11" fillId="0" borderId="0"/>
    <xf numFmtId="0" fontId="97" fillId="0" borderId="0"/>
    <xf numFmtId="0" fontId="99" fillId="58" borderId="21" applyNumberFormat="0" applyFont="0" applyAlignment="0" applyProtection="0"/>
    <xf numFmtId="0" fontId="11" fillId="58" borderId="21" applyNumberFormat="0" applyFont="0" applyAlignment="0" applyProtection="0"/>
    <xf numFmtId="0" fontId="99" fillId="58" borderId="21" applyNumberFormat="0" applyFont="0" applyAlignment="0" applyProtection="0"/>
    <xf numFmtId="0" fontId="100" fillId="51" borderId="0" applyNumberFormat="0" applyBorder="0" applyAlignment="0" applyProtection="0"/>
    <xf numFmtId="0" fontId="98" fillId="39" borderId="0" applyNumberFormat="0" applyBorder="0" applyAlignment="0" applyProtection="0"/>
    <xf numFmtId="0" fontId="10" fillId="58" borderId="21" applyNumberFormat="0" applyFont="0" applyAlignment="0" applyProtection="0"/>
    <xf numFmtId="0" fontId="100" fillId="49" borderId="0" applyNumberFormat="0" applyBorder="0" applyAlignment="0" applyProtection="0"/>
    <xf numFmtId="0" fontId="100" fillId="45" borderId="0" applyNumberFormat="0" applyBorder="0" applyAlignment="0" applyProtection="0"/>
    <xf numFmtId="0" fontId="101" fillId="45" borderId="0" applyNumberFormat="0" applyBorder="0" applyAlignment="0" applyProtection="0"/>
    <xf numFmtId="0" fontId="100" fillId="47" borderId="0" applyNumberFormat="0" applyBorder="0" applyAlignment="0" applyProtection="0"/>
    <xf numFmtId="0" fontId="100" fillId="45" borderId="0" applyNumberFormat="0" applyBorder="0" applyAlignment="0" applyProtection="0"/>
    <xf numFmtId="0" fontId="27" fillId="20" borderId="0" applyNumberFormat="0" applyBorder="0" applyAlignment="0" applyProtection="0"/>
    <xf numFmtId="0" fontId="101" fillId="49" borderId="0" applyNumberFormat="0" applyBorder="0" applyAlignment="0" applyProtection="0"/>
    <xf numFmtId="0" fontId="100" fillId="49" borderId="0" applyNumberFormat="0" applyBorder="0" applyAlignment="0" applyProtection="0"/>
    <xf numFmtId="0" fontId="27" fillId="28" borderId="0" applyNumberFormat="0" applyBorder="0" applyAlignment="0" applyProtection="0"/>
    <xf numFmtId="0" fontId="98" fillId="44" borderId="0" applyNumberFormat="0" applyBorder="0" applyAlignment="0" applyProtection="0"/>
    <xf numFmtId="0" fontId="99" fillId="44" borderId="0" applyNumberFormat="0" applyBorder="0" applyAlignment="0" applyProtection="0"/>
    <xf numFmtId="0" fontId="98" fillId="44" borderId="0" applyNumberFormat="0" applyBorder="0" applyAlignment="0" applyProtection="0"/>
    <xf numFmtId="0" fontId="5" fillId="15" borderId="0" applyNumberFormat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/>
    <xf numFmtId="0" fontId="11" fillId="0" borderId="0"/>
    <xf numFmtId="0" fontId="11" fillId="0" borderId="0" applyNumberFormat="0" applyFont="0" applyFill="0" applyBorder="0" applyAlignment="0" applyProtection="0"/>
    <xf numFmtId="0" fontId="11" fillId="0" borderId="0"/>
    <xf numFmtId="0" fontId="100" fillId="45" borderId="0" applyNumberFormat="0" applyBorder="0" applyAlignment="0" applyProtection="0"/>
    <xf numFmtId="0" fontId="11" fillId="58" borderId="21" applyNumberFormat="0" applyFont="0" applyAlignment="0" applyProtection="0"/>
    <xf numFmtId="0" fontId="131" fillId="0" borderId="0" applyNumberFormat="0" applyFill="0" applyBorder="0" applyAlignment="0" applyProtection="0"/>
    <xf numFmtId="0" fontId="11" fillId="0" borderId="0" applyNumberFormat="0" applyFont="0" applyFill="0" applyBorder="0" applyAlignment="0" applyProtection="0"/>
    <xf numFmtId="0" fontId="99" fillId="8" borderId="9" applyNumberFormat="0" applyFont="0" applyAlignment="0" applyProtection="0"/>
    <xf numFmtId="0" fontId="100" fillId="49" borderId="0" applyNumberFormat="0" applyBorder="0" applyAlignment="0" applyProtection="0"/>
    <xf numFmtId="0" fontId="98" fillId="44" borderId="0" applyNumberFormat="0" applyBorder="0" applyAlignment="0" applyProtection="0"/>
    <xf numFmtId="0" fontId="11" fillId="58" borderId="21" applyNumberFormat="0" applyFont="0" applyAlignment="0" applyProtection="0"/>
    <xf numFmtId="0" fontId="99" fillId="8" borderId="9" applyNumberFormat="0" applyFont="0" applyAlignment="0" applyProtection="0"/>
    <xf numFmtId="0" fontId="11" fillId="0" borderId="0"/>
    <xf numFmtId="0" fontId="11" fillId="58" borderId="21" applyNumberFormat="0" applyFont="0" applyAlignment="0" applyProtection="0"/>
    <xf numFmtId="0" fontId="98" fillId="41" borderId="0" applyNumberFormat="0" applyBorder="0" applyAlignment="0" applyProtection="0"/>
    <xf numFmtId="0" fontId="99" fillId="41" borderId="0" applyNumberFormat="0" applyBorder="0" applyAlignment="0" applyProtection="0"/>
    <xf numFmtId="0" fontId="98" fillId="41" borderId="0" applyNumberFormat="0" applyBorder="0" applyAlignment="0" applyProtection="0"/>
    <xf numFmtId="0" fontId="5" fillId="26" borderId="0" applyNumberFormat="0" applyBorder="0" applyAlignment="0" applyProtection="0"/>
    <xf numFmtId="0" fontId="100" fillId="52" borderId="0" applyNumberFormat="0" applyBorder="0" applyAlignment="0" applyProtection="0"/>
    <xf numFmtId="0" fontId="101" fillId="52" borderId="0" applyNumberFormat="0" applyBorder="0" applyAlignment="0" applyProtection="0"/>
    <xf numFmtId="0" fontId="100" fillId="52" borderId="0" applyNumberFormat="0" applyBorder="0" applyAlignment="0" applyProtection="0"/>
    <xf numFmtId="0" fontId="27" fillId="13" borderId="0" applyNumberFormat="0" applyBorder="0" applyAlignment="0" applyProtection="0"/>
    <xf numFmtId="0" fontId="11" fillId="0" borderId="0"/>
    <xf numFmtId="0" fontId="98" fillId="40" borderId="0" applyNumberFormat="0" applyBorder="0" applyAlignment="0" applyProtection="0"/>
    <xf numFmtId="0" fontId="98" fillId="38" borderId="0" applyNumberFormat="0" applyBorder="0" applyAlignment="0" applyProtection="0"/>
    <xf numFmtId="0" fontId="99" fillId="38" borderId="0" applyNumberFormat="0" applyBorder="0" applyAlignment="0" applyProtection="0"/>
    <xf numFmtId="0" fontId="5" fillId="14" borderId="0" applyNumberFormat="0" applyBorder="0" applyAlignment="0" applyProtection="0"/>
    <xf numFmtId="0" fontId="99" fillId="40" borderId="0" applyNumberFormat="0" applyBorder="0" applyAlignment="0" applyProtection="0"/>
    <xf numFmtId="0" fontId="98" fillId="40" borderId="0" applyNumberFormat="0" applyBorder="0" applyAlignment="0" applyProtection="0"/>
    <xf numFmtId="0" fontId="5" fillId="23" borderId="0" applyNumberFormat="0" applyBorder="0" applyAlignment="0" applyProtection="0"/>
    <xf numFmtId="0" fontId="11" fillId="0" borderId="0"/>
    <xf numFmtId="0" fontId="10" fillId="58" borderId="21" applyNumberFormat="0" applyFont="0" applyAlignment="0" applyProtection="0"/>
    <xf numFmtId="0" fontId="129" fillId="0" borderId="6" applyNumberFormat="0" applyFill="0" applyAlignment="0" applyProtection="0"/>
    <xf numFmtId="0" fontId="11" fillId="0" borderId="0" applyNumberFormat="0" applyFont="0" applyFill="0" applyBorder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98" fillId="41" borderId="0" applyNumberFormat="0" applyBorder="0" applyAlignment="0" applyProtection="0"/>
    <xf numFmtId="0" fontId="11" fillId="0" borderId="0"/>
    <xf numFmtId="0" fontId="98" fillId="38" borderId="0" applyNumberFormat="0" applyBorder="0" applyAlignment="0" applyProtection="0"/>
    <xf numFmtId="0" fontId="10" fillId="58" borderId="21" applyNumberFormat="0" applyFont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/>
    <xf numFmtId="0" fontId="98" fillId="40" borderId="0" applyNumberFormat="0" applyBorder="0" applyAlignment="0" applyProtection="0"/>
    <xf numFmtId="0" fontId="98" fillId="46" borderId="0" applyNumberFormat="0" applyBorder="0" applyAlignment="0" applyProtection="0"/>
    <xf numFmtId="0" fontId="99" fillId="46" borderId="0" applyNumberFormat="0" applyBorder="0" applyAlignment="0" applyProtection="0"/>
    <xf numFmtId="0" fontId="11" fillId="0" borderId="0" applyNumberFormat="0" applyFont="0" applyFill="0" applyBorder="0" applyAlignment="0" applyProtection="0"/>
    <xf numFmtId="0" fontId="98" fillId="46" borderId="0" applyNumberFormat="0" applyBorder="0" applyAlignment="0" applyProtection="0"/>
    <xf numFmtId="0" fontId="5" fillId="31" borderId="0" applyNumberFormat="0" applyBorder="0" applyAlignment="0" applyProtection="0"/>
    <xf numFmtId="0" fontId="100" fillId="52" borderId="0" applyNumberFormat="0" applyBorder="0" applyAlignment="0" applyProtection="0"/>
    <xf numFmtId="0" fontId="100" fillId="53" borderId="0" applyNumberFormat="0" applyBorder="0" applyAlignment="0" applyProtection="0"/>
    <xf numFmtId="0" fontId="101" fillId="53" borderId="0" applyNumberFormat="0" applyBorder="0" applyAlignment="0" applyProtection="0"/>
    <xf numFmtId="0" fontId="100" fillId="53" borderId="0" applyNumberFormat="0" applyBorder="0" applyAlignment="0" applyProtection="0"/>
    <xf numFmtId="0" fontId="27" fillId="17" borderId="0" applyNumberFormat="0" applyBorder="0" applyAlignment="0" applyProtection="0"/>
    <xf numFmtId="0" fontId="5" fillId="0" borderId="0"/>
    <xf numFmtId="0" fontId="11" fillId="0" borderId="0"/>
    <xf numFmtId="0" fontId="97" fillId="0" borderId="0"/>
    <xf numFmtId="0" fontId="136" fillId="0" borderId="0" applyNumberForma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/>
    <xf numFmtId="0" fontId="98" fillId="43" borderId="0" applyNumberFormat="0" applyBorder="0" applyAlignment="0" applyProtection="0"/>
    <xf numFmtId="0" fontId="99" fillId="43" borderId="0" applyNumberFormat="0" applyBorder="0" applyAlignment="0" applyProtection="0"/>
    <xf numFmtId="0" fontId="98" fillId="43" borderId="0" applyNumberFormat="0" applyBorder="0" applyAlignment="0" applyProtection="0"/>
    <xf numFmtId="0" fontId="5" fillId="11" borderId="0" applyNumberFormat="0" applyBorder="0" applyAlignment="0" applyProtection="0"/>
    <xf numFmtId="0" fontId="97" fillId="0" borderId="0"/>
    <xf numFmtId="0" fontId="100" fillId="50" borderId="0" applyNumberFormat="0" applyBorder="0" applyAlignment="0" applyProtection="0"/>
    <xf numFmtId="0" fontId="101" fillId="50" borderId="0" applyNumberFormat="0" applyBorder="0" applyAlignment="0" applyProtection="0"/>
    <xf numFmtId="0" fontId="100" fillId="50" borderId="0" applyNumberFormat="0" applyBorder="0" applyAlignment="0" applyProtection="0"/>
    <xf numFmtId="0" fontId="100" fillId="44" borderId="0" applyNumberFormat="0" applyBorder="0" applyAlignment="0" applyProtection="0"/>
    <xf numFmtId="0" fontId="98" fillId="46" borderId="0" applyNumberFormat="0" applyBorder="0" applyAlignment="0" applyProtection="0"/>
    <xf numFmtId="0" fontId="101" fillId="44" borderId="0" applyNumberFormat="0" applyBorder="0" applyAlignment="0" applyProtection="0"/>
    <xf numFmtId="0" fontId="100" fillId="44" borderId="0" applyNumberFormat="0" applyBorder="0" applyAlignment="0" applyProtection="0"/>
    <xf numFmtId="0" fontId="27" fillId="16" borderId="0" applyNumberFormat="0" applyBorder="0" applyAlignment="0" applyProtection="0"/>
    <xf numFmtId="0" fontId="27" fillId="32" borderId="0" applyNumberFormat="0" applyBorder="0" applyAlignment="0" applyProtection="0"/>
    <xf numFmtId="0" fontId="11" fillId="0" borderId="0"/>
    <xf numFmtId="0" fontId="97" fillId="0" borderId="0"/>
    <xf numFmtId="0" fontId="11" fillId="0" borderId="0"/>
    <xf numFmtId="0" fontId="97" fillId="0" borderId="0"/>
    <xf numFmtId="0" fontId="100" fillId="48" borderId="0" applyNumberFormat="0" applyBorder="0" applyAlignment="0" applyProtection="0"/>
    <xf numFmtId="0" fontId="101" fillId="48" borderId="0" applyNumberFormat="0" applyBorder="0" applyAlignment="0" applyProtection="0"/>
    <xf numFmtId="0" fontId="100" fillId="48" borderId="0" applyNumberFormat="0" applyBorder="0" applyAlignment="0" applyProtection="0"/>
    <xf numFmtId="0" fontId="27" fillId="24" borderId="0" applyNumberFormat="0" applyBorder="0" applyAlignment="0" applyProtection="0"/>
    <xf numFmtId="0" fontId="98" fillId="43" borderId="0" applyNumberFormat="0" applyBorder="0" applyAlignment="0" applyProtection="0"/>
    <xf numFmtId="0" fontId="98" fillId="40" borderId="0" applyNumberFormat="0" applyBorder="0" applyAlignment="0" applyProtection="0"/>
    <xf numFmtId="0" fontId="99" fillId="40" borderId="0" applyNumberFormat="0" applyBorder="0" applyAlignment="0" applyProtection="0"/>
    <xf numFmtId="0" fontId="98" fillId="40" borderId="0" applyNumberFormat="0" applyBorder="0" applyAlignment="0" applyProtection="0"/>
    <xf numFmtId="0" fontId="5" fillId="22" borderId="0" applyNumberFormat="0" applyBorder="0" applyAlignment="0" applyProtection="0"/>
    <xf numFmtId="0" fontId="98" fillId="37" borderId="0" applyNumberFormat="0" applyBorder="0" applyAlignment="0" applyProtection="0"/>
    <xf numFmtId="0" fontId="99" fillId="37" borderId="0" applyNumberFormat="0" applyBorder="0" applyAlignment="0" applyProtection="0"/>
    <xf numFmtId="0" fontId="5" fillId="10" borderId="0" applyNumberFormat="0" applyBorder="0" applyAlignment="0" applyProtection="0"/>
    <xf numFmtId="0" fontId="11" fillId="0" borderId="0" applyNumberFormat="0" applyFont="0" applyFill="0" applyBorder="0" applyAlignment="0" applyProtection="0"/>
    <xf numFmtId="0" fontId="100" fillId="53" borderId="0" applyNumberFormat="0" applyBorder="0" applyAlignment="0" applyProtection="0"/>
    <xf numFmtId="0" fontId="100" fillId="44" borderId="0" applyNumberFormat="0" applyBorder="0" applyAlignment="0" applyProtection="0"/>
    <xf numFmtId="0" fontId="99" fillId="58" borderId="21" applyNumberFormat="0" applyFont="0" applyAlignment="0" applyProtection="0"/>
    <xf numFmtId="0" fontId="10" fillId="58" borderId="21" applyNumberFormat="0" applyFont="0" applyAlignment="0" applyProtection="0"/>
    <xf numFmtId="0" fontId="100" fillId="50" borderId="0" applyNumberFormat="0" applyBorder="0" applyAlignment="0" applyProtection="0"/>
    <xf numFmtId="0" fontId="98" fillId="45" borderId="0" applyNumberFormat="0" applyBorder="0" applyAlignment="0" applyProtection="0"/>
    <xf numFmtId="0" fontId="98" fillId="40" borderId="0" applyNumberFormat="0" applyBorder="0" applyAlignment="0" applyProtection="0"/>
    <xf numFmtId="0" fontId="99" fillId="45" borderId="0" applyNumberFormat="0" applyBorder="0" applyAlignment="0" applyProtection="0"/>
    <xf numFmtId="0" fontId="98" fillId="37" borderId="0" applyNumberFormat="0" applyBorder="0" applyAlignment="0" applyProtection="0"/>
    <xf numFmtId="0" fontId="98" fillId="45" borderId="0" applyNumberFormat="0" applyBorder="0" applyAlignment="0" applyProtection="0"/>
    <xf numFmtId="0" fontId="5" fillId="19" borderId="0" applyNumberFormat="0" applyBorder="0" applyAlignment="0" applyProtection="0"/>
    <xf numFmtId="0" fontId="100" fillId="48" borderId="0" applyNumberFormat="0" applyBorder="0" applyAlignment="0" applyProtection="0"/>
    <xf numFmtId="0" fontId="10" fillId="58" borderId="21" applyNumberFormat="0" applyFont="0" applyAlignment="0" applyProtection="0"/>
    <xf numFmtId="0" fontId="11" fillId="0" borderId="0"/>
    <xf numFmtId="0" fontId="100" fillId="48" borderId="0" applyNumberFormat="0" applyBorder="0" applyAlignment="0" applyProtection="0"/>
    <xf numFmtId="0" fontId="98" fillId="45" borderId="0" applyNumberFormat="0" applyBorder="0" applyAlignment="0" applyProtection="0"/>
    <xf numFmtId="0" fontId="97" fillId="0" borderId="0"/>
    <xf numFmtId="0" fontId="11" fillId="0" borderId="0"/>
    <xf numFmtId="0" fontId="97" fillId="0" borderId="0"/>
    <xf numFmtId="0" fontId="11" fillId="0" borderId="0"/>
    <xf numFmtId="0" fontId="97" fillId="0" borderId="0"/>
    <xf numFmtId="0" fontId="11" fillId="0" borderId="0"/>
    <xf numFmtId="0" fontId="98" fillId="43" borderId="0" applyNumberFormat="0" applyBorder="0" applyAlignment="0" applyProtection="0"/>
    <xf numFmtId="0" fontId="99" fillId="43" borderId="0" applyNumberFormat="0" applyBorder="0" applyAlignment="0" applyProtection="0"/>
    <xf numFmtId="0" fontId="98" fillId="43" borderId="0" applyNumberFormat="0" applyBorder="0" applyAlignment="0" applyProtection="0"/>
    <xf numFmtId="0" fontId="5" fillId="27" borderId="0" applyNumberFormat="0" applyBorder="0" applyAlignment="0" applyProtection="0"/>
    <xf numFmtId="0" fontId="100" fillId="51" borderId="0" applyNumberFormat="0" applyBorder="0" applyAlignment="0" applyProtection="0"/>
    <xf numFmtId="0" fontId="101" fillId="51" borderId="0" applyNumberFormat="0" applyBorder="0" applyAlignment="0" applyProtection="0"/>
    <xf numFmtId="0" fontId="98" fillId="42" borderId="0" applyNumberFormat="0" applyBorder="0" applyAlignment="0" applyProtection="0"/>
    <xf numFmtId="0" fontId="99" fillId="42" borderId="0" applyNumberFormat="0" applyBorder="0" applyAlignment="0" applyProtection="0"/>
    <xf numFmtId="0" fontId="98" fillId="42" borderId="0" applyNumberFormat="0" applyBorder="0" applyAlignment="0" applyProtection="0"/>
    <xf numFmtId="0" fontId="5" fillId="30" borderId="0" applyNumberFormat="0" applyBorder="0" applyAlignment="0" applyProtection="0"/>
    <xf numFmtId="0" fontId="100" fillId="51" borderId="0" applyNumberFormat="0" applyBorder="0" applyAlignment="0" applyProtection="0"/>
    <xf numFmtId="0" fontId="27" fillId="9" borderId="0" applyNumberFormat="0" applyBorder="0" applyAlignment="0" applyProtection="0"/>
    <xf numFmtId="0" fontId="11" fillId="0" borderId="0" applyNumberFormat="0" applyFont="0" applyFill="0" applyBorder="0" applyAlignment="0" applyProtection="0"/>
    <xf numFmtId="0" fontId="99" fillId="58" borderId="21" applyNumberFormat="0" applyFont="0" applyAlignment="0" applyProtection="0"/>
    <xf numFmtId="0" fontId="11" fillId="58" borderId="21" applyNumberFormat="0" applyFont="0" applyAlignment="0" applyProtection="0"/>
    <xf numFmtId="0" fontId="99" fillId="58" borderId="21" applyNumberFormat="0" applyFont="0" applyAlignment="0" applyProtection="0"/>
    <xf numFmtId="0" fontId="97" fillId="0" borderId="10" applyNumberFormat="0" applyFill="0" applyAlignment="0" applyProtection="0"/>
    <xf numFmtId="0" fontId="11" fillId="0" borderId="0" applyNumberFormat="0" applyFont="0" applyFill="0" applyBorder="0" applyAlignment="0" applyProtection="0"/>
    <xf numFmtId="0" fontId="98" fillId="39" borderId="0" applyNumberFormat="0" applyBorder="0" applyAlignment="0" applyProtection="0"/>
    <xf numFmtId="0" fontId="99" fillId="39" borderId="0" applyNumberFormat="0" applyBorder="0" applyAlignment="0" applyProtection="0"/>
    <xf numFmtId="0" fontId="5" fillId="18" borderId="0" applyNumberFormat="0" applyBorder="0" applyAlignment="0" applyProtection="0"/>
    <xf numFmtId="0" fontId="100" fillId="47" borderId="0" applyNumberFormat="0" applyBorder="0" applyAlignment="0" applyProtection="0"/>
    <xf numFmtId="0" fontId="98" fillId="43" borderId="0" applyNumberFormat="0" applyBorder="0" applyAlignment="0" applyProtection="0"/>
    <xf numFmtId="0" fontId="101" fillId="47" borderId="0" applyNumberFormat="0" applyBorder="0" applyAlignment="0" applyProtection="0"/>
    <xf numFmtId="0" fontId="100" fillId="47" borderId="0" applyNumberFormat="0" applyBorder="0" applyAlignment="0" applyProtection="0"/>
    <xf numFmtId="0" fontId="98" fillId="42" borderId="0" applyNumberFormat="0" applyBorder="0" applyAlignment="0" applyProtection="0"/>
    <xf numFmtId="0" fontId="27" fillId="12" borderId="0" applyNumberFormat="0" applyBorder="0" applyAlignment="0" applyProtection="0"/>
    <xf numFmtId="0" fontId="11" fillId="0" borderId="0"/>
    <xf numFmtId="0" fontId="97" fillId="0" borderId="0"/>
    <xf numFmtId="0" fontId="99" fillId="58" borderId="21" applyNumberFormat="0" applyFont="0" applyAlignment="0" applyProtection="0"/>
    <xf numFmtId="0" fontId="11" fillId="58" borderId="21" applyNumberFormat="0" applyFont="0" applyAlignment="0" applyProtection="0"/>
    <xf numFmtId="0" fontId="99" fillId="58" borderId="21" applyNumberFormat="0" applyFont="0" applyAlignment="0" applyProtection="0"/>
    <xf numFmtId="0" fontId="100" fillId="51" borderId="0" applyNumberFormat="0" applyBorder="0" applyAlignment="0" applyProtection="0"/>
    <xf numFmtId="0" fontId="98" fillId="39" borderId="0" applyNumberFormat="0" applyBorder="0" applyAlignment="0" applyProtection="0"/>
    <xf numFmtId="0" fontId="10" fillId="58" borderId="21" applyNumberFormat="0" applyFont="0" applyAlignment="0" applyProtection="0"/>
    <xf numFmtId="0" fontId="100" fillId="49" borderId="0" applyNumberFormat="0" applyBorder="0" applyAlignment="0" applyProtection="0"/>
    <xf numFmtId="0" fontId="100" fillId="45" borderId="0" applyNumberFormat="0" applyBorder="0" applyAlignment="0" applyProtection="0"/>
    <xf numFmtId="0" fontId="101" fillId="45" borderId="0" applyNumberFormat="0" applyBorder="0" applyAlignment="0" applyProtection="0"/>
    <xf numFmtId="0" fontId="100" fillId="47" borderId="0" applyNumberFormat="0" applyBorder="0" applyAlignment="0" applyProtection="0"/>
    <xf numFmtId="0" fontId="100" fillId="45" borderId="0" applyNumberFormat="0" applyBorder="0" applyAlignment="0" applyProtection="0"/>
    <xf numFmtId="0" fontId="27" fillId="20" borderId="0" applyNumberFormat="0" applyBorder="0" applyAlignment="0" applyProtection="0"/>
    <xf numFmtId="0" fontId="101" fillId="49" borderId="0" applyNumberFormat="0" applyBorder="0" applyAlignment="0" applyProtection="0"/>
    <xf numFmtId="0" fontId="100" fillId="49" borderId="0" applyNumberFormat="0" applyBorder="0" applyAlignment="0" applyProtection="0"/>
    <xf numFmtId="0" fontId="27" fillId="28" borderId="0" applyNumberFormat="0" applyBorder="0" applyAlignment="0" applyProtection="0"/>
    <xf numFmtId="0" fontId="98" fillId="44" borderId="0" applyNumberFormat="0" applyBorder="0" applyAlignment="0" applyProtection="0"/>
    <xf numFmtId="0" fontId="99" fillId="44" borderId="0" applyNumberFormat="0" applyBorder="0" applyAlignment="0" applyProtection="0"/>
    <xf numFmtId="0" fontId="98" fillId="44" borderId="0" applyNumberFormat="0" applyBorder="0" applyAlignment="0" applyProtection="0"/>
    <xf numFmtId="0" fontId="5" fillId="15" borderId="0" applyNumberFormat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/>
    <xf numFmtId="0" fontId="11" fillId="0" borderId="0"/>
    <xf numFmtId="0" fontId="11" fillId="0" borderId="0" applyNumberFormat="0" applyFont="0" applyFill="0" applyBorder="0" applyAlignment="0" applyProtection="0"/>
    <xf numFmtId="0" fontId="11" fillId="0" borderId="0"/>
    <xf numFmtId="0" fontId="100" fillId="45" borderId="0" applyNumberFormat="0" applyBorder="0" applyAlignment="0" applyProtection="0"/>
    <xf numFmtId="0" fontId="11" fillId="58" borderId="21" applyNumberFormat="0" applyFont="0" applyAlignment="0" applyProtection="0"/>
    <xf numFmtId="0" fontId="131" fillId="0" borderId="0" applyNumberFormat="0" applyFill="0" applyBorder="0" applyAlignment="0" applyProtection="0"/>
    <xf numFmtId="0" fontId="11" fillId="0" borderId="0" applyNumberFormat="0" applyFont="0" applyFill="0" applyBorder="0" applyAlignment="0" applyProtection="0"/>
    <xf numFmtId="0" fontId="99" fillId="8" borderId="9" applyNumberFormat="0" applyFont="0" applyAlignment="0" applyProtection="0"/>
    <xf numFmtId="0" fontId="100" fillId="49" borderId="0" applyNumberFormat="0" applyBorder="0" applyAlignment="0" applyProtection="0"/>
    <xf numFmtId="0" fontId="98" fillId="44" borderId="0" applyNumberFormat="0" applyBorder="0" applyAlignment="0" applyProtection="0"/>
    <xf numFmtId="0" fontId="11" fillId="58" borderId="21" applyNumberFormat="0" applyFont="0" applyAlignment="0" applyProtection="0"/>
    <xf numFmtId="0" fontId="99" fillId="8" borderId="9" applyNumberFormat="0" applyFont="0" applyAlignment="0" applyProtection="0"/>
    <xf numFmtId="0" fontId="11" fillId="0" borderId="0"/>
    <xf numFmtId="0" fontId="11" fillId="58" borderId="21" applyNumberFormat="0" applyFont="0" applyAlignment="0" applyProtection="0"/>
    <xf numFmtId="0" fontId="98" fillId="41" borderId="0" applyNumberFormat="0" applyBorder="0" applyAlignment="0" applyProtection="0"/>
    <xf numFmtId="0" fontId="99" fillId="41" borderId="0" applyNumberFormat="0" applyBorder="0" applyAlignment="0" applyProtection="0"/>
    <xf numFmtId="0" fontId="98" fillId="41" borderId="0" applyNumberFormat="0" applyBorder="0" applyAlignment="0" applyProtection="0"/>
    <xf numFmtId="0" fontId="5" fillId="26" borderId="0" applyNumberFormat="0" applyBorder="0" applyAlignment="0" applyProtection="0"/>
    <xf numFmtId="0" fontId="100" fillId="52" borderId="0" applyNumberFormat="0" applyBorder="0" applyAlignment="0" applyProtection="0"/>
    <xf numFmtId="0" fontId="101" fillId="52" borderId="0" applyNumberFormat="0" applyBorder="0" applyAlignment="0" applyProtection="0"/>
    <xf numFmtId="0" fontId="100" fillId="52" borderId="0" applyNumberFormat="0" applyBorder="0" applyAlignment="0" applyProtection="0"/>
    <xf numFmtId="0" fontId="27" fillId="13" borderId="0" applyNumberFormat="0" applyBorder="0" applyAlignment="0" applyProtection="0"/>
    <xf numFmtId="0" fontId="11" fillId="0" borderId="0"/>
    <xf numFmtId="0" fontId="98" fillId="40" borderId="0" applyNumberFormat="0" applyBorder="0" applyAlignment="0" applyProtection="0"/>
    <xf numFmtId="0" fontId="98" fillId="38" borderId="0" applyNumberFormat="0" applyBorder="0" applyAlignment="0" applyProtection="0"/>
    <xf numFmtId="0" fontId="99" fillId="38" borderId="0" applyNumberFormat="0" applyBorder="0" applyAlignment="0" applyProtection="0"/>
    <xf numFmtId="0" fontId="5" fillId="14" borderId="0" applyNumberFormat="0" applyBorder="0" applyAlignment="0" applyProtection="0"/>
    <xf numFmtId="0" fontId="99" fillId="40" borderId="0" applyNumberFormat="0" applyBorder="0" applyAlignment="0" applyProtection="0"/>
    <xf numFmtId="0" fontId="98" fillId="40" borderId="0" applyNumberFormat="0" applyBorder="0" applyAlignment="0" applyProtection="0"/>
    <xf numFmtId="0" fontId="5" fillId="23" borderId="0" applyNumberFormat="0" applyBorder="0" applyAlignment="0" applyProtection="0"/>
    <xf numFmtId="0" fontId="10" fillId="58" borderId="21" applyNumberFormat="0" applyFont="0" applyAlignment="0" applyProtection="0"/>
    <xf numFmtId="0" fontId="129" fillId="0" borderId="6" applyNumberFormat="0" applyFill="0" applyAlignment="0" applyProtection="0"/>
    <xf numFmtId="0" fontId="11" fillId="0" borderId="0" applyNumberFormat="0" applyFont="0" applyFill="0" applyBorder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98" fillId="41" borderId="0" applyNumberFormat="0" applyBorder="0" applyAlignment="0" applyProtection="0"/>
    <xf numFmtId="0" fontId="98" fillId="38" borderId="0" applyNumberFormat="0" applyBorder="0" applyAlignment="0" applyProtection="0"/>
    <xf numFmtId="0" fontId="10" fillId="58" borderId="21" applyNumberFormat="0" applyFont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/>
    <xf numFmtId="0" fontId="98" fillId="40" borderId="0" applyNumberFormat="0" applyBorder="0" applyAlignment="0" applyProtection="0"/>
    <xf numFmtId="0" fontId="98" fillId="46" borderId="0" applyNumberFormat="0" applyBorder="0" applyAlignment="0" applyProtection="0"/>
    <xf numFmtId="0" fontId="99" fillId="46" borderId="0" applyNumberFormat="0" applyBorder="0" applyAlignment="0" applyProtection="0"/>
    <xf numFmtId="0" fontId="11" fillId="0" borderId="0" applyNumberFormat="0" applyFont="0" applyFill="0" applyBorder="0" applyAlignment="0" applyProtection="0"/>
    <xf numFmtId="0" fontId="98" fillId="46" borderId="0" applyNumberFormat="0" applyBorder="0" applyAlignment="0" applyProtection="0"/>
    <xf numFmtId="0" fontId="5" fillId="31" borderId="0" applyNumberFormat="0" applyBorder="0" applyAlignment="0" applyProtection="0"/>
    <xf numFmtId="0" fontId="100" fillId="52" borderId="0" applyNumberFormat="0" applyBorder="0" applyAlignment="0" applyProtection="0"/>
    <xf numFmtId="0" fontId="100" fillId="53" borderId="0" applyNumberFormat="0" applyBorder="0" applyAlignment="0" applyProtection="0"/>
    <xf numFmtId="0" fontId="101" fillId="53" borderId="0" applyNumberFormat="0" applyBorder="0" applyAlignment="0" applyProtection="0"/>
    <xf numFmtId="0" fontId="100" fillId="53" borderId="0" applyNumberFormat="0" applyBorder="0" applyAlignment="0" applyProtection="0"/>
    <xf numFmtId="0" fontId="27" fillId="17" borderId="0" applyNumberFormat="0" applyBorder="0" applyAlignment="0" applyProtection="0"/>
    <xf numFmtId="0" fontId="136" fillId="0" borderId="0" applyNumberFormat="0" applyFill="0" applyBorder="0" applyAlignment="0" applyProtection="0"/>
    <xf numFmtId="0" fontId="11" fillId="0" borderId="0" applyNumberFormat="0" applyFont="0" applyFill="0" applyBorder="0" applyAlignment="0" applyProtection="0"/>
    <xf numFmtId="0" fontId="98" fillId="43" borderId="0" applyNumberFormat="0" applyBorder="0" applyAlignment="0" applyProtection="0"/>
    <xf numFmtId="0" fontId="99" fillId="43" borderId="0" applyNumberFormat="0" applyBorder="0" applyAlignment="0" applyProtection="0"/>
    <xf numFmtId="0" fontId="98" fillId="43" borderId="0" applyNumberFormat="0" applyBorder="0" applyAlignment="0" applyProtection="0"/>
    <xf numFmtId="0" fontId="5" fillId="11" borderId="0" applyNumberFormat="0" applyBorder="0" applyAlignment="0" applyProtection="0"/>
    <xf numFmtId="0" fontId="100" fillId="50" borderId="0" applyNumberFormat="0" applyBorder="0" applyAlignment="0" applyProtection="0"/>
    <xf numFmtId="0" fontId="101" fillId="50" borderId="0" applyNumberFormat="0" applyBorder="0" applyAlignment="0" applyProtection="0"/>
    <xf numFmtId="0" fontId="100" fillId="50" borderId="0" applyNumberFormat="0" applyBorder="0" applyAlignment="0" applyProtection="0"/>
    <xf numFmtId="0" fontId="100" fillId="44" borderId="0" applyNumberFormat="0" applyBorder="0" applyAlignment="0" applyProtection="0"/>
    <xf numFmtId="0" fontId="98" fillId="46" borderId="0" applyNumberFormat="0" applyBorder="0" applyAlignment="0" applyProtection="0"/>
    <xf numFmtId="0" fontId="101" fillId="44" borderId="0" applyNumberFormat="0" applyBorder="0" applyAlignment="0" applyProtection="0"/>
    <xf numFmtId="0" fontId="100" fillId="44" borderId="0" applyNumberFormat="0" applyBorder="0" applyAlignment="0" applyProtection="0"/>
    <xf numFmtId="0" fontId="27" fillId="16" borderId="0" applyNumberFormat="0" applyBorder="0" applyAlignment="0" applyProtection="0"/>
    <xf numFmtId="0" fontId="27" fillId="32" borderId="0" applyNumberFormat="0" applyBorder="0" applyAlignment="0" applyProtection="0"/>
    <xf numFmtId="0" fontId="100" fillId="48" borderId="0" applyNumberFormat="0" applyBorder="0" applyAlignment="0" applyProtection="0"/>
    <xf numFmtId="0" fontId="101" fillId="48" borderId="0" applyNumberFormat="0" applyBorder="0" applyAlignment="0" applyProtection="0"/>
    <xf numFmtId="0" fontId="100" fillId="48" borderId="0" applyNumberFormat="0" applyBorder="0" applyAlignment="0" applyProtection="0"/>
    <xf numFmtId="0" fontId="27" fillId="24" borderId="0" applyNumberFormat="0" applyBorder="0" applyAlignment="0" applyProtection="0"/>
    <xf numFmtId="0" fontId="98" fillId="43" borderId="0" applyNumberFormat="0" applyBorder="0" applyAlignment="0" applyProtection="0"/>
    <xf numFmtId="0" fontId="98" fillId="40" borderId="0" applyNumberFormat="0" applyBorder="0" applyAlignment="0" applyProtection="0"/>
    <xf numFmtId="0" fontId="99" fillId="40" borderId="0" applyNumberFormat="0" applyBorder="0" applyAlignment="0" applyProtection="0"/>
    <xf numFmtId="0" fontId="98" fillId="40" borderId="0" applyNumberFormat="0" applyBorder="0" applyAlignment="0" applyProtection="0"/>
    <xf numFmtId="0" fontId="5" fillId="22" borderId="0" applyNumberFormat="0" applyBorder="0" applyAlignment="0" applyProtection="0"/>
    <xf numFmtId="0" fontId="98" fillId="37" borderId="0" applyNumberFormat="0" applyBorder="0" applyAlignment="0" applyProtection="0"/>
    <xf numFmtId="0" fontId="99" fillId="37" borderId="0" applyNumberFormat="0" applyBorder="0" applyAlignment="0" applyProtection="0"/>
    <xf numFmtId="0" fontId="5" fillId="10" borderId="0" applyNumberFormat="0" applyBorder="0" applyAlignment="0" applyProtection="0"/>
    <xf numFmtId="0" fontId="11" fillId="0" borderId="0" applyNumberFormat="0" applyFont="0" applyFill="0" applyBorder="0" applyAlignment="0" applyProtection="0"/>
    <xf numFmtId="0" fontId="100" fillId="53" borderId="0" applyNumberFormat="0" applyBorder="0" applyAlignment="0" applyProtection="0"/>
    <xf numFmtId="0" fontId="100" fillId="44" borderId="0" applyNumberFormat="0" applyBorder="0" applyAlignment="0" applyProtection="0"/>
    <xf numFmtId="0" fontId="99" fillId="58" borderId="21" applyNumberFormat="0" applyFont="0" applyAlignment="0" applyProtection="0"/>
    <xf numFmtId="0" fontId="10" fillId="58" borderId="21" applyNumberFormat="0" applyFont="0" applyAlignment="0" applyProtection="0"/>
    <xf numFmtId="0" fontId="100" fillId="50" borderId="0" applyNumberFormat="0" applyBorder="0" applyAlignment="0" applyProtection="0"/>
    <xf numFmtId="0" fontId="98" fillId="45" borderId="0" applyNumberFormat="0" applyBorder="0" applyAlignment="0" applyProtection="0"/>
    <xf numFmtId="0" fontId="98" fillId="40" borderId="0" applyNumberFormat="0" applyBorder="0" applyAlignment="0" applyProtection="0"/>
    <xf numFmtId="0" fontId="99" fillId="45" borderId="0" applyNumberFormat="0" applyBorder="0" applyAlignment="0" applyProtection="0"/>
    <xf numFmtId="0" fontId="98" fillId="37" borderId="0" applyNumberFormat="0" applyBorder="0" applyAlignment="0" applyProtection="0"/>
    <xf numFmtId="0" fontId="98" fillId="45" borderId="0" applyNumberFormat="0" applyBorder="0" applyAlignment="0" applyProtection="0"/>
    <xf numFmtId="0" fontId="5" fillId="19" borderId="0" applyNumberFormat="0" applyBorder="0" applyAlignment="0" applyProtection="0"/>
    <xf numFmtId="0" fontId="100" fillId="48" borderId="0" applyNumberFormat="0" applyBorder="0" applyAlignment="0" applyProtection="0"/>
    <xf numFmtId="0" fontId="10" fillId="58" borderId="21" applyNumberFormat="0" applyFont="0" applyAlignment="0" applyProtection="0"/>
    <xf numFmtId="0" fontId="11" fillId="0" borderId="0"/>
    <xf numFmtId="0" fontId="98" fillId="45" borderId="0" applyNumberFormat="0" applyBorder="0" applyAlignment="0" applyProtection="0"/>
    <xf numFmtId="0" fontId="97" fillId="0" borderId="0"/>
    <xf numFmtId="0" fontId="11" fillId="0" borderId="0"/>
    <xf numFmtId="0" fontId="97" fillId="0" borderId="0"/>
    <xf numFmtId="0" fontId="11" fillId="0" borderId="0"/>
    <xf numFmtId="0" fontId="97" fillId="0" borderId="0"/>
    <xf numFmtId="0" fontId="11" fillId="0" borderId="0"/>
    <xf numFmtId="0" fontId="98" fillId="43" borderId="0" applyNumberFormat="0" applyBorder="0" applyAlignment="0" applyProtection="0"/>
    <xf numFmtId="0" fontId="99" fillId="43" borderId="0" applyNumberFormat="0" applyBorder="0" applyAlignment="0" applyProtection="0"/>
    <xf numFmtId="0" fontId="98" fillId="43" borderId="0" applyNumberFormat="0" applyBorder="0" applyAlignment="0" applyProtection="0"/>
    <xf numFmtId="0" fontId="5" fillId="27" borderId="0" applyNumberFormat="0" applyBorder="0" applyAlignment="0" applyProtection="0"/>
    <xf numFmtId="0" fontId="100" fillId="51" borderId="0" applyNumberFormat="0" applyBorder="0" applyAlignment="0" applyProtection="0"/>
    <xf numFmtId="0" fontId="101" fillId="51" borderId="0" applyNumberFormat="0" applyBorder="0" applyAlignment="0" applyProtection="0"/>
    <xf numFmtId="0" fontId="98" fillId="42" borderId="0" applyNumberFormat="0" applyBorder="0" applyAlignment="0" applyProtection="0"/>
    <xf numFmtId="0" fontId="99" fillId="42" borderId="0" applyNumberFormat="0" applyBorder="0" applyAlignment="0" applyProtection="0"/>
    <xf numFmtId="0" fontId="98" fillId="42" borderId="0" applyNumberFormat="0" applyBorder="0" applyAlignment="0" applyProtection="0"/>
    <xf numFmtId="0" fontId="5" fillId="30" borderId="0" applyNumberFormat="0" applyBorder="0" applyAlignment="0" applyProtection="0"/>
    <xf numFmtId="0" fontId="100" fillId="51" borderId="0" applyNumberFormat="0" applyBorder="0" applyAlignment="0" applyProtection="0"/>
    <xf numFmtId="0" fontId="27" fillId="9" borderId="0" applyNumberFormat="0" applyBorder="0" applyAlignment="0" applyProtection="0"/>
    <xf numFmtId="0" fontId="11" fillId="0" borderId="0" applyNumberFormat="0" applyFont="0" applyFill="0" applyBorder="0" applyAlignment="0" applyProtection="0"/>
    <xf numFmtId="0" fontId="99" fillId="58" borderId="21" applyNumberFormat="0" applyFont="0" applyAlignment="0" applyProtection="0"/>
    <xf numFmtId="0" fontId="11" fillId="58" borderId="21" applyNumberFormat="0" applyFont="0" applyAlignment="0" applyProtection="0"/>
    <xf numFmtId="0" fontId="99" fillId="58" borderId="21" applyNumberFormat="0" applyFont="0" applyAlignment="0" applyProtection="0"/>
    <xf numFmtId="0" fontId="97" fillId="0" borderId="10" applyNumberFormat="0" applyFill="0" applyAlignment="0" applyProtection="0"/>
    <xf numFmtId="0" fontId="11" fillId="0" borderId="0" applyNumberFormat="0" applyFont="0" applyFill="0" applyBorder="0" applyAlignment="0" applyProtection="0"/>
    <xf numFmtId="0" fontId="98" fillId="39" borderId="0" applyNumberFormat="0" applyBorder="0" applyAlignment="0" applyProtection="0"/>
    <xf numFmtId="0" fontId="99" fillId="39" borderId="0" applyNumberFormat="0" applyBorder="0" applyAlignment="0" applyProtection="0"/>
    <xf numFmtId="0" fontId="98" fillId="39" borderId="0" applyNumberFormat="0" applyBorder="0" applyAlignment="0" applyProtection="0"/>
    <xf numFmtId="0" fontId="5" fillId="18" borderId="0" applyNumberFormat="0" applyBorder="0" applyAlignment="0" applyProtection="0"/>
    <xf numFmtId="0" fontId="100" fillId="47" borderId="0" applyNumberFormat="0" applyBorder="0" applyAlignment="0" applyProtection="0"/>
    <xf numFmtId="0" fontId="98" fillId="43" borderId="0" applyNumberFormat="0" applyBorder="0" applyAlignment="0" applyProtection="0"/>
    <xf numFmtId="0" fontId="101" fillId="47" borderId="0" applyNumberFormat="0" applyBorder="0" applyAlignment="0" applyProtection="0"/>
    <xf numFmtId="0" fontId="100" fillId="47" borderId="0" applyNumberFormat="0" applyBorder="0" applyAlignment="0" applyProtection="0"/>
    <xf numFmtId="0" fontId="98" fillId="42" borderId="0" applyNumberFormat="0" applyBorder="0" applyAlignment="0" applyProtection="0"/>
    <xf numFmtId="0" fontId="27" fillId="12" borderId="0" applyNumberFormat="0" applyBorder="0" applyAlignment="0" applyProtection="0"/>
    <xf numFmtId="0" fontId="11" fillId="0" borderId="0"/>
    <xf numFmtId="0" fontId="97" fillId="0" borderId="0"/>
    <xf numFmtId="0" fontId="99" fillId="58" borderId="21" applyNumberFormat="0" applyFont="0" applyAlignment="0" applyProtection="0"/>
    <xf numFmtId="0" fontId="11" fillId="58" borderId="21" applyNumberFormat="0" applyFont="0" applyAlignment="0" applyProtection="0"/>
    <xf numFmtId="0" fontId="99" fillId="58" borderId="21" applyNumberFormat="0" applyFont="0" applyAlignment="0" applyProtection="0"/>
    <xf numFmtId="0" fontId="100" fillId="51" borderId="0" applyNumberFormat="0" applyBorder="0" applyAlignment="0" applyProtection="0"/>
    <xf numFmtId="0" fontId="98" fillId="39" borderId="0" applyNumberFormat="0" applyBorder="0" applyAlignment="0" applyProtection="0"/>
    <xf numFmtId="0" fontId="10" fillId="58" borderId="21" applyNumberFormat="0" applyFont="0" applyAlignment="0" applyProtection="0"/>
    <xf numFmtId="0" fontId="100" fillId="49" borderId="0" applyNumberFormat="0" applyBorder="0" applyAlignment="0" applyProtection="0"/>
    <xf numFmtId="0" fontId="100" fillId="45" borderId="0" applyNumberFormat="0" applyBorder="0" applyAlignment="0" applyProtection="0"/>
    <xf numFmtId="0" fontId="101" fillId="45" borderId="0" applyNumberFormat="0" applyBorder="0" applyAlignment="0" applyProtection="0"/>
    <xf numFmtId="0" fontId="100" fillId="47" borderId="0" applyNumberFormat="0" applyBorder="0" applyAlignment="0" applyProtection="0"/>
    <xf numFmtId="0" fontId="100" fillId="45" borderId="0" applyNumberFormat="0" applyBorder="0" applyAlignment="0" applyProtection="0"/>
    <xf numFmtId="0" fontId="27" fillId="20" borderId="0" applyNumberFormat="0" applyBorder="0" applyAlignment="0" applyProtection="0"/>
    <xf numFmtId="0" fontId="101" fillId="49" borderId="0" applyNumberFormat="0" applyBorder="0" applyAlignment="0" applyProtection="0"/>
    <xf numFmtId="0" fontId="100" fillId="49" borderId="0" applyNumberFormat="0" applyBorder="0" applyAlignment="0" applyProtection="0"/>
    <xf numFmtId="0" fontId="27" fillId="28" borderId="0" applyNumberFormat="0" applyBorder="0" applyAlignment="0" applyProtection="0"/>
    <xf numFmtId="0" fontId="98" fillId="44" borderId="0" applyNumberFormat="0" applyBorder="0" applyAlignment="0" applyProtection="0"/>
    <xf numFmtId="0" fontId="99" fillId="44" borderId="0" applyNumberFormat="0" applyBorder="0" applyAlignment="0" applyProtection="0"/>
    <xf numFmtId="0" fontId="98" fillId="44" borderId="0" applyNumberFormat="0" applyBorder="0" applyAlignment="0" applyProtection="0"/>
    <xf numFmtId="0" fontId="5" fillId="15" borderId="0" applyNumberFormat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/>
    <xf numFmtId="0" fontId="11" fillId="0" borderId="0"/>
    <xf numFmtId="0" fontId="11" fillId="0" borderId="0" applyNumberFormat="0" applyFont="0" applyFill="0" applyBorder="0" applyAlignment="0" applyProtection="0"/>
    <xf numFmtId="0" fontId="11" fillId="0" borderId="0"/>
    <xf numFmtId="0" fontId="100" fillId="45" borderId="0" applyNumberFormat="0" applyBorder="0" applyAlignment="0" applyProtection="0"/>
    <xf numFmtId="0" fontId="11" fillId="58" borderId="21" applyNumberFormat="0" applyFont="0" applyAlignment="0" applyProtection="0"/>
    <xf numFmtId="0" fontId="131" fillId="0" borderId="0" applyNumberFormat="0" applyFill="0" applyBorder="0" applyAlignment="0" applyProtection="0"/>
    <xf numFmtId="0" fontId="11" fillId="0" borderId="0" applyNumberFormat="0" applyFont="0" applyFill="0" applyBorder="0" applyAlignment="0" applyProtection="0"/>
    <xf numFmtId="0" fontId="99" fillId="8" borderId="9" applyNumberFormat="0" applyFont="0" applyAlignment="0" applyProtection="0"/>
    <xf numFmtId="0" fontId="100" fillId="49" borderId="0" applyNumberFormat="0" applyBorder="0" applyAlignment="0" applyProtection="0"/>
    <xf numFmtId="0" fontId="98" fillId="44" borderId="0" applyNumberFormat="0" applyBorder="0" applyAlignment="0" applyProtection="0"/>
    <xf numFmtId="0" fontId="11" fillId="58" borderId="21" applyNumberFormat="0" applyFont="0" applyAlignment="0" applyProtection="0"/>
    <xf numFmtId="0" fontId="99" fillId="8" borderId="9" applyNumberFormat="0" applyFont="0" applyAlignment="0" applyProtection="0"/>
    <xf numFmtId="0" fontId="11" fillId="0" borderId="0"/>
    <xf numFmtId="0" fontId="11" fillId="58" borderId="21" applyNumberFormat="0" applyFont="0" applyAlignment="0" applyProtection="0"/>
    <xf numFmtId="0" fontId="98" fillId="41" borderId="0" applyNumberFormat="0" applyBorder="0" applyAlignment="0" applyProtection="0"/>
    <xf numFmtId="0" fontId="99" fillId="41" borderId="0" applyNumberFormat="0" applyBorder="0" applyAlignment="0" applyProtection="0"/>
    <xf numFmtId="0" fontId="98" fillId="41" borderId="0" applyNumberFormat="0" applyBorder="0" applyAlignment="0" applyProtection="0"/>
    <xf numFmtId="0" fontId="5" fillId="26" borderId="0" applyNumberFormat="0" applyBorder="0" applyAlignment="0" applyProtection="0"/>
    <xf numFmtId="0" fontId="100" fillId="52" borderId="0" applyNumberFormat="0" applyBorder="0" applyAlignment="0" applyProtection="0"/>
    <xf numFmtId="0" fontId="101" fillId="52" borderId="0" applyNumberFormat="0" applyBorder="0" applyAlignment="0" applyProtection="0"/>
    <xf numFmtId="0" fontId="100" fillId="52" borderId="0" applyNumberFormat="0" applyBorder="0" applyAlignment="0" applyProtection="0"/>
    <xf numFmtId="0" fontId="27" fillId="13" borderId="0" applyNumberFormat="0" applyBorder="0" applyAlignment="0" applyProtection="0"/>
    <xf numFmtId="0" fontId="11" fillId="0" borderId="0"/>
    <xf numFmtId="0" fontId="98" fillId="40" borderId="0" applyNumberFormat="0" applyBorder="0" applyAlignment="0" applyProtection="0"/>
    <xf numFmtId="0" fontId="98" fillId="38" borderId="0" applyNumberFormat="0" applyBorder="0" applyAlignment="0" applyProtection="0"/>
    <xf numFmtId="0" fontId="99" fillId="38" borderId="0" applyNumberFormat="0" applyBorder="0" applyAlignment="0" applyProtection="0"/>
    <xf numFmtId="0" fontId="98" fillId="38" borderId="0" applyNumberFormat="0" applyBorder="0" applyAlignment="0" applyProtection="0"/>
    <xf numFmtId="0" fontId="5" fillId="14" borderId="0" applyNumberFormat="0" applyBorder="0" applyAlignment="0" applyProtection="0"/>
    <xf numFmtId="0" fontId="99" fillId="40" borderId="0" applyNumberFormat="0" applyBorder="0" applyAlignment="0" applyProtection="0"/>
    <xf numFmtId="0" fontId="98" fillId="40" borderId="0" applyNumberFormat="0" applyBorder="0" applyAlignment="0" applyProtection="0"/>
    <xf numFmtId="0" fontId="5" fillId="23" borderId="0" applyNumberFormat="0" applyBorder="0" applyAlignment="0" applyProtection="0"/>
    <xf numFmtId="0" fontId="10" fillId="58" borderId="21" applyNumberFormat="0" applyFont="0" applyAlignment="0" applyProtection="0"/>
    <xf numFmtId="0" fontId="129" fillId="0" borderId="6" applyNumberFormat="0" applyFill="0" applyAlignment="0" applyProtection="0"/>
    <xf numFmtId="0" fontId="11" fillId="0" borderId="0" applyNumberFormat="0" applyFont="0" applyFill="0" applyBorder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98" fillId="41" borderId="0" applyNumberFormat="0" applyBorder="0" applyAlignment="0" applyProtection="0"/>
    <xf numFmtId="0" fontId="98" fillId="38" borderId="0" applyNumberFormat="0" applyBorder="0" applyAlignment="0" applyProtection="0"/>
    <xf numFmtId="0" fontId="10" fillId="58" borderId="21" applyNumberFormat="0" applyFont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/>
    <xf numFmtId="0" fontId="98" fillId="40" borderId="0" applyNumberFormat="0" applyBorder="0" applyAlignment="0" applyProtection="0"/>
    <xf numFmtId="0" fontId="98" fillId="46" borderId="0" applyNumberFormat="0" applyBorder="0" applyAlignment="0" applyProtection="0"/>
    <xf numFmtId="0" fontId="99" fillId="46" borderId="0" applyNumberFormat="0" applyBorder="0" applyAlignment="0" applyProtection="0"/>
    <xf numFmtId="0" fontId="11" fillId="0" borderId="0" applyNumberFormat="0" applyFont="0" applyFill="0" applyBorder="0" applyAlignment="0" applyProtection="0"/>
    <xf numFmtId="0" fontId="98" fillId="46" borderId="0" applyNumberFormat="0" applyBorder="0" applyAlignment="0" applyProtection="0"/>
    <xf numFmtId="0" fontId="5" fillId="31" borderId="0" applyNumberFormat="0" applyBorder="0" applyAlignment="0" applyProtection="0"/>
    <xf numFmtId="0" fontId="100" fillId="52" borderId="0" applyNumberFormat="0" applyBorder="0" applyAlignment="0" applyProtection="0"/>
    <xf numFmtId="0" fontId="136" fillId="0" borderId="0" applyNumberFormat="0" applyFill="0" applyBorder="0" applyAlignment="0" applyProtection="0"/>
    <xf numFmtId="0" fontId="11" fillId="0" borderId="0" applyNumberFormat="0" applyFont="0" applyFill="0" applyBorder="0" applyAlignment="0" applyProtection="0"/>
    <xf numFmtId="0" fontId="98" fillId="43" borderId="0" applyNumberFormat="0" applyBorder="0" applyAlignment="0" applyProtection="0"/>
    <xf numFmtId="0" fontId="99" fillId="43" borderId="0" applyNumberFormat="0" applyBorder="0" applyAlignment="0" applyProtection="0"/>
    <xf numFmtId="0" fontId="98" fillId="43" borderId="0" applyNumberFormat="0" applyBorder="0" applyAlignment="0" applyProtection="0"/>
    <xf numFmtId="0" fontId="5" fillId="11" borderId="0" applyNumberFormat="0" applyBorder="0" applyAlignment="0" applyProtection="0"/>
    <xf numFmtId="0" fontId="100" fillId="50" borderId="0" applyNumberFormat="0" applyBorder="0" applyAlignment="0" applyProtection="0"/>
    <xf numFmtId="0" fontId="101" fillId="50" borderId="0" applyNumberFormat="0" applyBorder="0" applyAlignment="0" applyProtection="0"/>
    <xf numFmtId="0" fontId="100" fillId="50" borderId="0" applyNumberFormat="0" applyBorder="0" applyAlignment="0" applyProtection="0"/>
    <xf numFmtId="0" fontId="100" fillId="44" borderId="0" applyNumberFormat="0" applyBorder="0" applyAlignment="0" applyProtection="0"/>
    <xf numFmtId="0" fontId="98" fillId="46" borderId="0" applyNumberFormat="0" applyBorder="0" applyAlignment="0" applyProtection="0"/>
    <xf numFmtId="0" fontId="101" fillId="44" borderId="0" applyNumberFormat="0" applyBorder="0" applyAlignment="0" applyProtection="0"/>
    <xf numFmtId="0" fontId="100" fillId="44" borderId="0" applyNumberFormat="0" applyBorder="0" applyAlignment="0" applyProtection="0"/>
    <xf numFmtId="0" fontId="27" fillId="16" borderId="0" applyNumberFormat="0" applyBorder="0" applyAlignment="0" applyProtection="0"/>
    <xf numFmtId="0" fontId="27" fillId="32" borderId="0" applyNumberFormat="0" applyBorder="0" applyAlignment="0" applyProtection="0"/>
    <xf numFmtId="0" fontId="100" fillId="48" borderId="0" applyNumberFormat="0" applyBorder="0" applyAlignment="0" applyProtection="0"/>
    <xf numFmtId="0" fontId="101" fillId="48" borderId="0" applyNumberFormat="0" applyBorder="0" applyAlignment="0" applyProtection="0"/>
    <xf numFmtId="0" fontId="100" fillId="48" borderId="0" applyNumberFormat="0" applyBorder="0" applyAlignment="0" applyProtection="0"/>
    <xf numFmtId="0" fontId="27" fillId="24" borderId="0" applyNumberFormat="0" applyBorder="0" applyAlignment="0" applyProtection="0"/>
    <xf numFmtId="0" fontId="98" fillId="43" borderId="0" applyNumberFormat="0" applyBorder="0" applyAlignment="0" applyProtection="0"/>
    <xf numFmtId="0" fontId="98" fillId="40" borderId="0" applyNumberFormat="0" applyBorder="0" applyAlignment="0" applyProtection="0"/>
    <xf numFmtId="0" fontId="99" fillId="40" borderId="0" applyNumberFormat="0" applyBorder="0" applyAlignment="0" applyProtection="0"/>
    <xf numFmtId="0" fontId="98" fillId="40" borderId="0" applyNumberFormat="0" applyBorder="0" applyAlignment="0" applyProtection="0"/>
    <xf numFmtId="0" fontId="5" fillId="22" borderId="0" applyNumberFormat="0" applyBorder="0" applyAlignment="0" applyProtection="0"/>
    <xf numFmtId="0" fontId="98" fillId="37" borderId="0" applyNumberFormat="0" applyBorder="0" applyAlignment="0" applyProtection="0"/>
    <xf numFmtId="0" fontId="99" fillId="37" borderId="0" applyNumberFormat="0" applyBorder="0" applyAlignment="0" applyProtection="0"/>
    <xf numFmtId="0" fontId="98" fillId="37" borderId="0" applyNumberFormat="0" applyBorder="0" applyAlignment="0" applyProtection="0"/>
    <xf numFmtId="0" fontId="5" fillId="10" borderId="0" applyNumberFormat="0" applyBorder="0" applyAlignment="0" applyProtection="0"/>
    <xf numFmtId="0" fontId="11" fillId="0" borderId="0" applyNumberFormat="0" applyFont="0" applyFill="0" applyBorder="0" applyAlignment="0" applyProtection="0"/>
    <xf numFmtId="0" fontId="100" fillId="44" borderId="0" applyNumberFormat="0" applyBorder="0" applyAlignment="0" applyProtection="0"/>
    <xf numFmtId="0" fontId="99" fillId="58" borderId="21" applyNumberFormat="0" applyFont="0" applyAlignment="0" applyProtection="0"/>
    <xf numFmtId="0" fontId="10" fillId="58" borderId="21" applyNumberFormat="0" applyFont="0" applyAlignment="0" applyProtection="0"/>
    <xf numFmtId="0" fontId="100" fillId="50" borderId="0" applyNumberFormat="0" applyBorder="0" applyAlignment="0" applyProtection="0"/>
    <xf numFmtId="0" fontId="98" fillId="45" borderId="0" applyNumberFormat="0" applyBorder="0" applyAlignment="0" applyProtection="0"/>
    <xf numFmtId="0" fontId="98" fillId="40" borderId="0" applyNumberFormat="0" applyBorder="0" applyAlignment="0" applyProtection="0"/>
    <xf numFmtId="0" fontId="99" fillId="45" borderId="0" applyNumberFormat="0" applyBorder="0" applyAlignment="0" applyProtection="0"/>
    <xf numFmtId="0" fontId="98" fillId="37" borderId="0" applyNumberFormat="0" applyBorder="0" applyAlignment="0" applyProtection="0"/>
    <xf numFmtId="0" fontId="98" fillId="45" borderId="0" applyNumberFormat="0" applyBorder="0" applyAlignment="0" applyProtection="0"/>
    <xf numFmtId="0" fontId="5" fillId="19" borderId="0" applyNumberFormat="0" applyBorder="0" applyAlignment="0" applyProtection="0"/>
    <xf numFmtId="0" fontId="100" fillId="48" borderId="0" applyNumberFormat="0" applyBorder="0" applyAlignment="0" applyProtection="0"/>
    <xf numFmtId="0" fontId="10" fillId="58" borderId="21" applyNumberFormat="0" applyFont="0" applyAlignment="0" applyProtection="0"/>
    <xf numFmtId="0" fontId="98" fillId="45" borderId="0" applyNumberFormat="0" applyBorder="0" applyAlignment="0" applyProtection="0"/>
    <xf numFmtId="0" fontId="97" fillId="0" borderId="0"/>
    <xf numFmtId="0" fontId="11" fillId="0" borderId="0"/>
    <xf numFmtId="0" fontId="97" fillId="0" borderId="0"/>
    <xf numFmtId="0" fontId="11" fillId="0" borderId="0"/>
    <xf numFmtId="0" fontId="97" fillId="0" borderId="0"/>
    <xf numFmtId="0" fontId="11" fillId="0" borderId="0"/>
    <xf numFmtId="0" fontId="98" fillId="43" borderId="0" applyNumberFormat="0" applyBorder="0" applyAlignment="0" applyProtection="0"/>
    <xf numFmtId="0" fontId="99" fillId="43" borderId="0" applyNumberFormat="0" applyBorder="0" applyAlignment="0" applyProtection="0"/>
    <xf numFmtId="0" fontId="98" fillId="43" borderId="0" applyNumberFormat="0" applyBorder="0" applyAlignment="0" applyProtection="0"/>
    <xf numFmtId="0" fontId="5" fillId="27" borderId="0" applyNumberFormat="0" applyBorder="0" applyAlignment="0" applyProtection="0"/>
    <xf numFmtId="0" fontId="100" fillId="51" borderId="0" applyNumberFormat="0" applyBorder="0" applyAlignment="0" applyProtection="0"/>
    <xf numFmtId="0" fontId="101" fillId="51" borderId="0" applyNumberFormat="0" applyBorder="0" applyAlignment="0" applyProtection="0"/>
    <xf numFmtId="0" fontId="98" fillId="42" borderId="0" applyNumberFormat="0" applyBorder="0" applyAlignment="0" applyProtection="0"/>
    <xf numFmtId="0" fontId="99" fillId="42" borderId="0" applyNumberFormat="0" applyBorder="0" applyAlignment="0" applyProtection="0"/>
    <xf numFmtId="0" fontId="98" fillId="42" borderId="0" applyNumberFormat="0" applyBorder="0" applyAlignment="0" applyProtection="0"/>
    <xf numFmtId="0" fontId="5" fillId="30" borderId="0" applyNumberFormat="0" applyBorder="0" applyAlignment="0" applyProtection="0"/>
    <xf numFmtId="0" fontId="100" fillId="51" borderId="0" applyNumberFormat="0" applyBorder="0" applyAlignment="0" applyProtection="0"/>
    <xf numFmtId="0" fontId="27" fillId="9" borderId="0" applyNumberFormat="0" applyBorder="0" applyAlignment="0" applyProtection="0"/>
    <xf numFmtId="0" fontId="11" fillId="0" borderId="0" applyNumberFormat="0" applyFont="0" applyFill="0" applyBorder="0" applyAlignment="0" applyProtection="0"/>
    <xf numFmtId="0" fontId="99" fillId="58" borderId="21" applyNumberFormat="0" applyFont="0" applyAlignment="0" applyProtection="0"/>
    <xf numFmtId="0" fontId="11" fillId="58" borderId="21" applyNumberFormat="0" applyFont="0" applyAlignment="0" applyProtection="0"/>
    <xf numFmtId="0" fontId="99" fillId="58" borderId="21" applyNumberFormat="0" applyFont="0" applyAlignment="0" applyProtection="0"/>
    <xf numFmtId="0" fontId="97" fillId="0" borderId="10" applyNumberFormat="0" applyFill="0" applyAlignment="0" applyProtection="0"/>
    <xf numFmtId="0" fontId="11" fillId="0" borderId="0" applyNumberFormat="0" applyFont="0" applyFill="0" applyBorder="0" applyAlignment="0" applyProtection="0"/>
    <xf numFmtId="0" fontId="98" fillId="39" borderId="0" applyNumberFormat="0" applyBorder="0" applyAlignment="0" applyProtection="0"/>
    <xf numFmtId="0" fontId="99" fillId="39" borderId="0" applyNumberFormat="0" applyBorder="0" applyAlignment="0" applyProtection="0"/>
    <xf numFmtId="0" fontId="98" fillId="39" borderId="0" applyNumberFormat="0" applyBorder="0" applyAlignment="0" applyProtection="0"/>
    <xf numFmtId="0" fontId="5" fillId="18" borderId="0" applyNumberFormat="0" applyBorder="0" applyAlignment="0" applyProtection="0"/>
    <xf numFmtId="0" fontId="100" fillId="47" borderId="0" applyNumberFormat="0" applyBorder="0" applyAlignment="0" applyProtection="0"/>
    <xf numFmtId="0" fontId="98" fillId="43" borderId="0" applyNumberFormat="0" applyBorder="0" applyAlignment="0" applyProtection="0"/>
    <xf numFmtId="0" fontId="101" fillId="47" borderId="0" applyNumberFormat="0" applyBorder="0" applyAlignment="0" applyProtection="0"/>
    <xf numFmtId="0" fontId="100" fillId="47" borderId="0" applyNumberFormat="0" applyBorder="0" applyAlignment="0" applyProtection="0"/>
    <xf numFmtId="0" fontId="98" fillId="42" borderId="0" applyNumberFormat="0" applyBorder="0" applyAlignment="0" applyProtection="0"/>
    <xf numFmtId="0" fontId="27" fillId="12" borderId="0" applyNumberFormat="0" applyBorder="0" applyAlignment="0" applyProtection="0"/>
    <xf numFmtId="0" fontId="11" fillId="0" borderId="0"/>
    <xf numFmtId="0" fontId="97" fillId="0" borderId="0"/>
    <xf numFmtId="0" fontId="99" fillId="58" borderId="21" applyNumberFormat="0" applyFont="0" applyAlignment="0" applyProtection="0"/>
    <xf numFmtId="0" fontId="11" fillId="58" borderId="21" applyNumberFormat="0" applyFont="0" applyAlignment="0" applyProtection="0"/>
    <xf numFmtId="0" fontId="99" fillId="58" borderId="21" applyNumberFormat="0" applyFont="0" applyAlignment="0" applyProtection="0"/>
    <xf numFmtId="0" fontId="100" fillId="51" borderId="0" applyNumberFormat="0" applyBorder="0" applyAlignment="0" applyProtection="0"/>
    <xf numFmtId="0" fontId="98" fillId="39" borderId="0" applyNumberFormat="0" applyBorder="0" applyAlignment="0" applyProtection="0"/>
    <xf numFmtId="0" fontId="10" fillId="58" borderId="21" applyNumberFormat="0" applyFont="0" applyAlignment="0" applyProtection="0"/>
    <xf numFmtId="0" fontId="100" fillId="49" borderId="0" applyNumberFormat="0" applyBorder="0" applyAlignment="0" applyProtection="0"/>
    <xf numFmtId="0" fontId="100" fillId="45" borderId="0" applyNumberFormat="0" applyBorder="0" applyAlignment="0" applyProtection="0"/>
    <xf numFmtId="0" fontId="101" fillId="45" borderId="0" applyNumberFormat="0" applyBorder="0" applyAlignment="0" applyProtection="0"/>
    <xf numFmtId="0" fontId="100" fillId="47" borderId="0" applyNumberFormat="0" applyBorder="0" applyAlignment="0" applyProtection="0"/>
    <xf numFmtId="0" fontId="100" fillId="45" borderId="0" applyNumberFormat="0" applyBorder="0" applyAlignment="0" applyProtection="0"/>
    <xf numFmtId="0" fontId="27" fillId="20" borderId="0" applyNumberFormat="0" applyBorder="0" applyAlignment="0" applyProtection="0"/>
    <xf numFmtId="0" fontId="101" fillId="49" borderId="0" applyNumberFormat="0" applyBorder="0" applyAlignment="0" applyProtection="0"/>
    <xf numFmtId="0" fontId="100" fillId="49" borderId="0" applyNumberFormat="0" applyBorder="0" applyAlignment="0" applyProtection="0"/>
    <xf numFmtId="0" fontId="27" fillId="28" borderId="0" applyNumberFormat="0" applyBorder="0" applyAlignment="0" applyProtection="0"/>
    <xf numFmtId="0" fontId="98" fillId="44" borderId="0" applyNumberFormat="0" applyBorder="0" applyAlignment="0" applyProtection="0"/>
    <xf numFmtId="0" fontId="99" fillId="44" borderId="0" applyNumberFormat="0" applyBorder="0" applyAlignment="0" applyProtection="0"/>
    <xf numFmtId="0" fontId="98" fillId="44" borderId="0" applyNumberFormat="0" applyBorder="0" applyAlignment="0" applyProtection="0"/>
    <xf numFmtId="0" fontId="5" fillId="15" borderId="0" applyNumberFormat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/>
    <xf numFmtId="0" fontId="11" fillId="0" borderId="0"/>
    <xf numFmtId="0" fontId="11" fillId="0" borderId="0" applyNumberFormat="0" applyFont="0" applyFill="0" applyBorder="0" applyAlignment="0" applyProtection="0"/>
    <xf numFmtId="0" fontId="11" fillId="0" borderId="0"/>
    <xf numFmtId="0" fontId="100" fillId="45" borderId="0" applyNumberFormat="0" applyBorder="0" applyAlignment="0" applyProtection="0"/>
    <xf numFmtId="0" fontId="11" fillId="58" borderId="21" applyNumberFormat="0" applyFont="0" applyAlignment="0" applyProtection="0"/>
    <xf numFmtId="0" fontId="131" fillId="0" borderId="0" applyNumberFormat="0" applyFill="0" applyBorder="0" applyAlignment="0" applyProtection="0"/>
    <xf numFmtId="0" fontId="11" fillId="0" borderId="0" applyNumberFormat="0" applyFont="0" applyFill="0" applyBorder="0" applyAlignment="0" applyProtection="0"/>
    <xf numFmtId="0" fontId="99" fillId="8" borderId="9" applyNumberFormat="0" applyFont="0" applyAlignment="0" applyProtection="0"/>
    <xf numFmtId="0" fontId="100" fillId="49" borderId="0" applyNumberFormat="0" applyBorder="0" applyAlignment="0" applyProtection="0"/>
    <xf numFmtId="0" fontId="98" fillId="44" borderId="0" applyNumberFormat="0" applyBorder="0" applyAlignment="0" applyProtection="0"/>
    <xf numFmtId="0" fontId="11" fillId="58" borderId="21" applyNumberFormat="0" applyFont="0" applyAlignment="0" applyProtection="0"/>
    <xf numFmtId="0" fontId="99" fillId="8" borderId="9" applyNumberFormat="0" applyFont="0" applyAlignment="0" applyProtection="0"/>
    <xf numFmtId="0" fontId="11" fillId="0" borderId="0"/>
    <xf numFmtId="0" fontId="11" fillId="58" borderId="21" applyNumberFormat="0" applyFont="0" applyAlignment="0" applyProtection="0"/>
    <xf numFmtId="0" fontId="98" fillId="41" borderId="0" applyNumberFormat="0" applyBorder="0" applyAlignment="0" applyProtection="0"/>
    <xf numFmtId="0" fontId="99" fillId="41" borderId="0" applyNumberFormat="0" applyBorder="0" applyAlignment="0" applyProtection="0"/>
    <xf numFmtId="0" fontId="98" fillId="41" borderId="0" applyNumberFormat="0" applyBorder="0" applyAlignment="0" applyProtection="0"/>
    <xf numFmtId="0" fontId="5" fillId="26" borderId="0" applyNumberFormat="0" applyBorder="0" applyAlignment="0" applyProtection="0"/>
    <xf numFmtId="0" fontId="100" fillId="52" borderId="0" applyNumberFormat="0" applyBorder="0" applyAlignment="0" applyProtection="0"/>
    <xf numFmtId="0" fontId="101" fillId="52" borderId="0" applyNumberFormat="0" applyBorder="0" applyAlignment="0" applyProtection="0"/>
    <xf numFmtId="0" fontId="100" fillId="52" borderId="0" applyNumberFormat="0" applyBorder="0" applyAlignment="0" applyProtection="0"/>
    <xf numFmtId="0" fontId="27" fillId="13" borderId="0" applyNumberFormat="0" applyBorder="0" applyAlignment="0" applyProtection="0"/>
    <xf numFmtId="0" fontId="11" fillId="0" borderId="0"/>
    <xf numFmtId="0" fontId="98" fillId="40" borderId="0" applyNumberFormat="0" applyBorder="0" applyAlignment="0" applyProtection="0"/>
    <xf numFmtId="0" fontId="98" fillId="38" borderId="0" applyNumberFormat="0" applyBorder="0" applyAlignment="0" applyProtection="0"/>
    <xf numFmtId="0" fontId="99" fillId="38" borderId="0" applyNumberFormat="0" applyBorder="0" applyAlignment="0" applyProtection="0"/>
    <xf numFmtId="0" fontId="98" fillId="38" borderId="0" applyNumberFormat="0" applyBorder="0" applyAlignment="0" applyProtection="0"/>
    <xf numFmtId="0" fontId="5" fillId="14" borderId="0" applyNumberFormat="0" applyBorder="0" applyAlignment="0" applyProtection="0"/>
    <xf numFmtId="0" fontId="99" fillId="40" borderId="0" applyNumberFormat="0" applyBorder="0" applyAlignment="0" applyProtection="0"/>
    <xf numFmtId="0" fontId="98" fillId="40" borderId="0" applyNumberFormat="0" applyBorder="0" applyAlignment="0" applyProtection="0"/>
    <xf numFmtId="0" fontId="5" fillId="23" borderId="0" applyNumberFormat="0" applyBorder="0" applyAlignment="0" applyProtection="0"/>
    <xf numFmtId="0" fontId="10" fillId="58" borderId="21" applyNumberFormat="0" applyFont="0" applyAlignment="0" applyProtection="0"/>
    <xf numFmtId="0" fontId="129" fillId="0" borderId="6" applyNumberFormat="0" applyFill="0" applyAlignment="0" applyProtection="0"/>
    <xf numFmtId="0" fontId="11" fillId="0" borderId="0" applyNumberFormat="0" applyFont="0" applyFill="0" applyBorder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98" fillId="41" borderId="0" applyNumberFormat="0" applyBorder="0" applyAlignment="0" applyProtection="0"/>
    <xf numFmtId="0" fontId="98" fillId="38" borderId="0" applyNumberFormat="0" applyBorder="0" applyAlignment="0" applyProtection="0"/>
    <xf numFmtId="0" fontId="10" fillId="58" borderId="21" applyNumberFormat="0" applyFont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98" fillId="40" borderId="0" applyNumberFormat="0" applyBorder="0" applyAlignment="0" applyProtection="0"/>
    <xf numFmtId="0" fontId="98" fillId="46" borderId="0" applyNumberFormat="0" applyBorder="0" applyAlignment="0" applyProtection="0"/>
    <xf numFmtId="0" fontId="99" fillId="46" borderId="0" applyNumberFormat="0" applyBorder="0" applyAlignment="0" applyProtection="0"/>
    <xf numFmtId="0" fontId="11" fillId="0" borderId="0" applyNumberFormat="0" applyFont="0" applyFill="0" applyBorder="0" applyAlignment="0" applyProtection="0"/>
    <xf numFmtId="0" fontId="98" fillId="46" borderId="0" applyNumberFormat="0" applyBorder="0" applyAlignment="0" applyProtection="0"/>
    <xf numFmtId="0" fontId="5" fillId="31" borderId="0" applyNumberFormat="0" applyBorder="0" applyAlignment="0" applyProtection="0"/>
    <xf numFmtId="0" fontId="100" fillId="52" borderId="0" applyNumberFormat="0" applyBorder="0" applyAlignment="0" applyProtection="0"/>
    <xf numFmtId="0" fontId="136" fillId="0" borderId="0" applyNumberFormat="0" applyFill="0" applyBorder="0" applyAlignment="0" applyProtection="0"/>
    <xf numFmtId="0" fontId="11" fillId="0" borderId="0" applyNumberFormat="0" applyFont="0" applyFill="0" applyBorder="0" applyAlignment="0" applyProtection="0"/>
    <xf numFmtId="0" fontId="98" fillId="43" borderId="0" applyNumberFormat="0" applyBorder="0" applyAlignment="0" applyProtection="0"/>
    <xf numFmtId="0" fontId="99" fillId="43" borderId="0" applyNumberFormat="0" applyBorder="0" applyAlignment="0" applyProtection="0"/>
    <xf numFmtId="0" fontId="98" fillId="43" borderId="0" applyNumberFormat="0" applyBorder="0" applyAlignment="0" applyProtection="0"/>
    <xf numFmtId="0" fontId="5" fillId="11" borderId="0" applyNumberFormat="0" applyBorder="0" applyAlignment="0" applyProtection="0"/>
    <xf numFmtId="0" fontId="100" fillId="50" borderId="0" applyNumberFormat="0" applyBorder="0" applyAlignment="0" applyProtection="0"/>
    <xf numFmtId="0" fontId="101" fillId="50" borderId="0" applyNumberFormat="0" applyBorder="0" applyAlignment="0" applyProtection="0"/>
    <xf numFmtId="0" fontId="100" fillId="50" borderId="0" applyNumberFormat="0" applyBorder="0" applyAlignment="0" applyProtection="0"/>
    <xf numFmtId="0" fontId="100" fillId="44" borderId="0" applyNumberFormat="0" applyBorder="0" applyAlignment="0" applyProtection="0"/>
    <xf numFmtId="0" fontId="98" fillId="46" borderId="0" applyNumberFormat="0" applyBorder="0" applyAlignment="0" applyProtection="0"/>
    <xf numFmtId="0" fontId="101" fillId="44" borderId="0" applyNumberFormat="0" applyBorder="0" applyAlignment="0" applyProtection="0"/>
    <xf numFmtId="0" fontId="100" fillId="44" borderId="0" applyNumberFormat="0" applyBorder="0" applyAlignment="0" applyProtection="0"/>
    <xf numFmtId="0" fontId="27" fillId="16" borderId="0" applyNumberFormat="0" applyBorder="0" applyAlignment="0" applyProtection="0"/>
    <xf numFmtId="0" fontId="27" fillId="32" borderId="0" applyNumberFormat="0" applyBorder="0" applyAlignment="0" applyProtection="0"/>
    <xf numFmtId="0" fontId="100" fillId="48" borderId="0" applyNumberFormat="0" applyBorder="0" applyAlignment="0" applyProtection="0"/>
    <xf numFmtId="0" fontId="101" fillId="48" borderId="0" applyNumberFormat="0" applyBorder="0" applyAlignment="0" applyProtection="0"/>
    <xf numFmtId="0" fontId="100" fillId="48" borderId="0" applyNumberFormat="0" applyBorder="0" applyAlignment="0" applyProtection="0"/>
    <xf numFmtId="0" fontId="27" fillId="24" borderId="0" applyNumberFormat="0" applyBorder="0" applyAlignment="0" applyProtection="0"/>
    <xf numFmtId="0" fontId="98" fillId="43" borderId="0" applyNumberFormat="0" applyBorder="0" applyAlignment="0" applyProtection="0"/>
    <xf numFmtId="0" fontId="98" fillId="40" borderId="0" applyNumberFormat="0" applyBorder="0" applyAlignment="0" applyProtection="0"/>
    <xf numFmtId="0" fontId="99" fillId="40" borderId="0" applyNumberFormat="0" applyBorder="0" applyAlignment="0" applyProtection="0"/>
    <xf numFmtId="0" fontId="98" fillId="40" borderId="0" applyNumberFormat="0" applyBorder="0" applyAlignment="0" applyProtection="0"/>
    <xf numFmtId="0" fontId="5" fillId="22" borderId="0" applyNumberFormat="0" applyBorder="0" applyAlignment="0" applyProtection="0"/>
    <xf numFmtId="0" fontId="98" fillId="37" borderId="0" applyNumberFormat="0" applyBorder="0" applyAlignment="0" applyProtection="0"/>
    <xf numFmtId="0" fontId="99" fillId="37" borderId="0" applyNumberFormat="0" applyBorder="0" applyAlignment="0" applyProtection="0"/>
    <xf numFmtId="0" fontId="98" fillId="37" borderId="0" applyNumberFormat="0" applyBorder="0" applyAlignment="0" applyProtection="0"/>
    <xf numFmtId="0" fontId="5" fillId="10" borderId="0" applyNumberFormat="0" applyBorder="0" applyAlignment="0" applyProtection="0"/>
    <xf numFmtId="0" fontId="11" fillId="0" borderId="0" applyNumberFormat="0" applyFont="0" applyFill="0" applyBorder="0" applyAlignment="0" applyProtection="0"/>
    <xf numFmtId="0" fontId="100" fillId="44" borderId="0" applyNumberFormat="0" applyBorder="0" applyAlignment="0" applyProtection="0"/>
    <xf numFmtId="0" fontId="99" fillId="58" borderId="21" applyNumberFormat="0" applyFont="0" applyAlignment="0" applyProtection="0"/>
    <xf numFmtId="0" fontId="10" fillId="58" borderId="21" applyNumberFormat="0" applyFont="0" applyAlignment="0" applyProtection="0"/>
    <xf numFmtId="0" fontId="100" fillId="50" borderId="0" applyNumberFormat="0" applyBorder="0" applyAlignment="0" applyProtection="0"/>
    <xf numFmtId="0" fontId="98" fillId="45" borderId="0" applyNumberFormat="0" applyBorder="0" applyAlignment="0" applyProtection="0"/>
    <xf numFmtId="0" fontId="98" fillId="40" borderId="0" applyNumberFormat="0" applyBorder="0" applyAlignment="0" applyProtection="0"/>
    <xf numFmtId="0" fontId="99" fillId="45" borderId="0" applyNumberFormat="0" applyBorder="0" applyAlignment="0" applyProtection="0"/>
    <xf numFmtId="0" fontId="98" fillId="37" borderId="0" applyNumberFormat="0" applyBorder="0" applyAlignment="0" applyProtection="0"/>
    <xf numFmtId="0" fontId="98" fillId="45" borderId="0" applyNumberFormat="0" applyBorder="0" applyAlignment="0" applyProtection="0"/>
    <xf numFmtId="0" fontId="5" fillId="19" borderId="0" applyNumberFormat="0" applyBorder="0" applyAlignment="0" applyProtection="0"/>
    <xf numFmtId="0" fontId="100" fillId="48" borderId="0" applyNumberFormat="0" applyBorder="0" applyAlignment="0" applyProtection="0"/>
    <xf numFmtId="0" fontId="10" fillId="58" borderId="21" applyNumberFormat="0" applyFont="0" applyAlignment="0" applyProtection="0"/>
    <xf numFmtId="0" fontId="98" fillId="45" borderId="0" applyNumberFormat="0" applyBorder="0" applyAlignment="0" applyProtection="0"/>
    <xf numFmtId="0" fontId="97" fillId="0" borderId="0"/>
    <xf numFmtId="0" fontId="11" fillId="0" borderId="0"/>
    <xf numFmtId="0" fontId="97" fillId="0" borderId="0"/>
    <xf numFmtId="0" fontId="11" fillId="0" borderId="0"/>
    <xf numFmtId="0" fontId="97" fillId="0" borderId="0"/>
    <xf numFmtId="0" fontId="11" fillId="0" borderId="0"/>
    <xf numFmtId="0" fontId="98" fillId="43" borderId="0" applyNumberFormat="0" applyBorder="0" applyAlignment="0" applyProtection="0"/>
    <xf numFmtId="0" fontId="99" fillId="43" borderId="0" applyNumberFormat="0" applyBorder="0" applyAlignment="0" applyProtection="0"/>
    <xf numFmtId="0" fontId="98" fillId="43" borderId="0" applyNumberFormat="0" applyBorder="0" applyAlignment="0" applyProtection="0"/>
    <xf numFmtId="0" fontId="5" fillId="27" borderId="0" applyNumberFormat="0" applyBorder="0" applyAlignment="0" applyProtection="0"/>
    <xf numFmtId="0" fontId="100" fillId="51" borderId="0" applyNumberFormat="0" applyBorder="0" applyAlignment="0" applyProtection="0"/>
    <xf numFmtId="0" fontId="101" fillId="51" borderId="0" applyNumberFormat="0" applyBorder="0" applyAlignment="0" applyProtection="0"/>
    <xf numFmtId="0" fontId="98" fillId="42" borderId="0" applyNumberFormat="0" applyBorder="0" applyAlignment="0" applyProtection="0"/>
    <xf numFmtId="0" fontId="99" fillId="42" borderId="0" applyNumberFormat="0" applyBorder="0" applyAlignment="0" applyProtection="0"/>
    <xf numFmtId="0" fontId="98" fillId="42" borderId="0" applyNumberFormat="0" applyBorder="0" applyAlignment="0" applyProtection="0"/>
    <xf numFmtId="0" fontId="5" fillId="30" borderId="0" applyNumberFormat="0" applyBorder="0" applyAlignment="0" applyProtection="0"/>
    <xf numFmtId="0" fontId="100" fillId="51" borderId="0" applyNumberFormat="0" applyBorder="0" applyAlignment="0" applyProtection="0"/>
    <xf numFmtId="0" fontId="27" fillId="9" borderId="0" applyNumberFormat="0" applyBorder="0" applyAlignment="0" applyProtection="0"/>
    <xf numFmtId="0" fontId="11" fillId="0" borderId="0" applyNumberFormat="0" applyFont="0" applyFill="0" applyBorder="0" applyAlignment="0" applyProtection="0"/>
    <xf numFmtId="0" fontId="99" fillId="58" borderId="21" applyNumberFormat="0" applyFont="0" applyAlignment="0" applyProtection="0"/>
    <xf numFmtId="0" fontId="11" fillId="58" borderId="21" applyNumberFormat="0" applyFont="0" applyAlignment="0" applyProtection="0"/>
    <xf numFmtId="0" fontId="99" fillId="58" borderId="21" applyNumberFormat="0" applyFont="0" applyAlignment="0" applyProtection="0"/>
    <xf numFmtId="0" fontId="97" fillId="0" borderId="10" applyNumberFormat="0" applyFill="0" applyAlignment="0" applyProtection="0"/>
    <xf numFmtId="0" fontId="11" fillId="0" borderId="0" applyNumberFormat="0" applyFont="0" applyFill="0" applyBorder="0" applyAlignment="0" applyProtection="0"/>
    <xf numFmtId="0" fontId="98" fillId="39" borderId="0" applyNumberFormat="0" applyBorder="0" applyAlignment="0" applyProtection="0"/>
    <xf numFmtId="0" fontId="99" fillId="39" borderId="0" applyNumberFormat="0" applyBorder="0" applyAlignment="0" applyProtection="0"/>
    <xf numFmtId="0" fontId="98" fillId="39" borderId="0" applyNumberFormat="0" applyBorder="0" applyAlignment="0" applyProtection="0"/>
    <xf numFmtId="0" fontId="5" fillId="18" borderId="0" applyNumberFormat="0" applyBorder="0" applyAlignment="0" applyProtection="0"/>
    <xf numFmtId="0" fontId="100" fillId="47" borderId="0" applyNumberFormat="0" applyBorder="0" applyAlignment="0" applyProtection="0"/>
    <xf numFmtId="0" fontId="98" fillId="43" borderId="0" applyNumberFormat="0" applyBorder="0" applyAlignment="0" applyProtection="0"/>
    <xf numFmtId="0" fontId="101" fillId="47" borderId="0" applyNumberFormat="0" applyBorder="0" applyAlignment="0" applyProtection="0"/>
    <xf numFmtId="0" fontId="100" fillId="47" borderId="0" applyNumberFormat="0" applyBorder="0" applyAlignment="0" applyProtection="0"/>
    <xf numFmtId="0" fontId="98" fillId="42" borderId="0" applyNumberFormat="0" applyBorder="0" applyAlignment="0" applyProtection="0"/>
    <xf numFmtId="0" fontId="27" fillId="12" borderId="0" applyNumberFormat="0" applyBorder="0" applyAlignment="0" applyProtection="0"/>
    <xf numFmtId="0" fontId="11" fillId="0" borderId="0"/>
    <xf numFmtId="0" fontId="97" fillId="0" borderId="0"/>
    <xf numFmtId="0" fontId="99" fillId="58" borderId="21" applyNumberFormat="0" applyFont="0" applyAlignment="0" applyProtection="0"/>
    <xf numFmtId="0" fontId="11" fillId="58" borderId="21" applyNumberFormat="0" applyFont="0" applyAlignment="0" applyProtection="0"/>
    <xf numFmtId="0" fontId="99" fillId="58" borderId="21" applyNumberFormat="0" applyFont="0" applyAlignment="0" applyProtection="0"/>
    <xf numFmtId="0" fontId="100" fillId="51" borderId="0" applyNumberFormat="0" applyBorder="0" applyAlignment="0" applyProtection="0"/>
    <xf numFmtId="0" fontId="98" fillId="39" borderId="0" applyNumberFormat="0" applyBorder="0" applyAlignment="0" applyProtection="0"/>
    <xf numFmtId="0" fontId="10" fillId="58" borderId="21" applyNumberFormat="0" applyFont="0" applyAlignment="0" applyProtection="0"/>
    <xf numFmtId="0" fontId="100" fillId="49" borderId="0" applyNumberFormat="0" applyBorder="0" applyAlignment="0" applyProtection="0"/>
    <xf numFmtId="0" fontId="100" fillId="45" borderId="0" applyNumberFormat="0" applyBorder="0" applyAlignment="0" applyProtection="0"/>
    <xf numFmtId="0" fontId="101" fillId="45" borderId="0" applyNumberFormat="0" applyBorder="0" applyAlignment="0" applyProtection="0"/>
    <xf numFmtId="0" fontId="100" fillId="47" borderId="0" applyNumberFormat="0" applyBorder="0" applyAlignment="0" applyProtection="0"/>
    <xf numFmtId="0" fontId="100" fillId="45" borderId="0" applyNumberFormat="0" applyBorder="0" applyAlignment="0" applyProtection="0"/>
    <xf numFmtId="0" fontId="27" fillId="20" borderId="0" applyNumberFormat="0" applyBorder="0" applyAlignment="0" applyProtection="0"/>
    <xf numFmtId="0" fontId="101" fillId="49" borderId="0" applyNumberFormat="0" applyBorder="0" applyAlignment="0" applyProtection="0"/>
    <xf numFmtId="0" fontId="100" fillId="49" borderId="0" applyNumberFormat="0" applyBorder="0" applyAlignment="0" applyProtection="0"/>
    <xf numFmtId="0" fontId="27" fillId="28" borderId="0" applyNumberFormat="0" applyBorder="0" applyAlignment="0" applyProtection="0"/>
    <xf numFmtId="0" fontId="98" fillId="44" borderId="0" applyNumberFormat="0" applyBorder="0" applyAlignment="0" applyProtection="0"/>
    <xf numFmtId="0" fontId="99" fillId="44" borderId="0" applyNumberFormat="0" applyBorder="0" applyAlignment="0" applyProtection="0"/>
    <xf numFmtId="0" fontId="98" fillId="44" borderId="0" applyNumberFormat="0" applyBorder="0" applyAlignment="0" applyProtection="0"/>
    <xf numFmtId="0" fontId="5" fillId="15" borderId="0" applyNumberFormat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/>
    <xf numFmtId="0" fontId="11" fillId="0" borderId="0"/>
    <xf numFmtId="0" fontId="11" fillId="0" borderId="0" applyNumberFormat="0" applyFont="0" applyFill="0" applyBorder="0" applyAlignment="0" applyProtection="0"/>
    <xf numFmtId="0" fontId="11" fillId="0" borderId="0"/>
    <xf numFmtId="0" fontId="100" fillId="45" borderId="0" applyNumberFormat="0" applyBorder="0" applyAlignment="0" applyProtection="0"/>
    <xf numFmtId="0" fontId="11" fillId="58" borderId="21" applyNumberFormat="0" applyFont="0" applyAlignment="0" applyProtection="0"/>
    <xf numFmtId="0" fontId="131" fillId="0" borderId="0" applyNumberFormat="0" applyFill="0" applyBorder="0" applyAlignment="0" applyProtection="0"/>
    <xf numFmtId="0" fontId="11" fillId="0" borderId="0" applyNumberFormat="0" applyFont="0" applyFill="0" applyBorder="0" applyAlignment="0" applyProtection="0"/>
    <xf numFmtId="0" fontId="99" fillId="8" borderId="9" applyNumberFormat="0" applyFont="0" applyAlignment="0" applyProtection="0"/>
    <xf numFmtId="0" fontId="100" fillId="49" borderId="0" applyNumberFormat="0" applyBorder="0" applyAlignment="0" applyProtection="0"/>
    <xf numFmtId="0" fontId="98" fillId="44" borderId="0" applyNumberFormat="0" applyBorder="0" applyAlignment="0" applyProtection="0"/>
    <xf numFmtId="0" fontId="11" fillId="58" borderId="21" applyNumberFormat="0" applyFont="0" applyAlignment="0" applyProtection="0"/>
    <xf numFmtId="0" fontId="99" fillId="8" borderId="9" applyNumberFormat="0" applyFont="0" applyAlignment="0" applyProtection="0"/>
    <xf numFmtId="0" fontId="11" fillId="0" borderId="0"/>
    <xf numFmtId="0" fontId="11" fillId="58" borderId="21" applyNumberFormat="0" applyFont="0" applyAlignment="0" applyProtection="0"/>
    <xf numFmtId="0" fontId="98" fillId="41" borderId="0" applyNumberFormat="0" applyBorder="0" applyAlignment="0" applyProtection="0"/>
    <xf numFmtId="0" fontId="99" fillId="41" borderId="0" applyNumberFormat="0" applyBorder="0" applyAlignment="0" applyProtection="0"/>
    <xf numFmtId="0" fontId="98" fillId="41" borderId="0" applyNumberFormat="0" applyBorder="0" applyAlignment="0" applyProtection="0"/>
    <xf numFmtId="0" fontId="5" fillId="26" borderId="0" applyNumberFormat="0" applyBorder="0" applyAlignment="0" applyProtection="0"/>
    <xf numFmtId="0" fontId="11" fillId="0" borderId="0"/>
    <xf numFmtId="0" fontId="98" fillId="40" borderId="0" applyNumberFormat="0" applyBorder="0" applyAlignment="0" applyProtection="0"/>
    <xf numFmtId="0" fontId="98" fillId="38" borderId="0" applyNumberFormat="0" applyBorder="0" applyAlignment="0" applyProtection="0"/>
    <xf numFmtId="0" fontId="99" fillId="38" borderId="0" applyNumberFormat="0" applyBorder="0" applyAlignment="0" applyProtection="0"/>
    <xf numFmtId="0" fontId="98" fillId="38" borderId="0" applyNumberFormat="0" applyBorder="0" applyAlignment="0" applyProtection="0"/>
    <xf numFmtId="0" fontId="5" fillId="14" borderId="0" applyNumberFormat="0" applyBorder="0" applyAlignment="0" applyProtection="0"/>
    <xf numFmtId="0" fontId="99" fillId="40" borderId="0" applyNumberFormat="0" applyBorder="0" applyAlignment="0" applyProtection="0"/>
    <xf numFmtId="0" fontId="98" fillId="40" borderId="0" applyNumberFormat="0" applyBorder="0" applyAlignment="0" applyProtection="0"/>
    <xf numFmtId="0" fontId="5" fillId="23" borderId="0" applyNumberFormat="0" applyBorder="0" applyAlignment="0" applyProtection="0"/>
    <xf numFmtId="0" fontId="10" fillId="58" borderId="21" applyNumberFormat="0" applyFont="0" applyAlignment="0" applyProtection="0"/>
    <xf numFmtId="0" fontId="129" fillId="0" borderId="6" applyNumberFormat="0" applyFill="0" applyAlignment="0" applyProtection="0"/>
    <xf numFmtId="0" fontId="11" fillId="0" borderId="0" applyNumberFormat="0" applyFont="0" applyFill="0" applyBorder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98" fillId="41" borderId="0" applyNumberFormat="0" applyBorder="0" applyAlignment="0" applyProtection="0"/>
    <xf numFmtId="0" fontId="98" fillId="38" borderId="0" applyNumberFormat="0" applyBorder="0" applyAlignment="0" applyProtection="0"/>
    <xf numFmtId="0" fontId="10" fillId="58" borderId="21" applyNumberFormat="0" applyFont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98" fillId="40" borderId="0" applyNumberFormat="0" applyBorder="0" applyAlignment="0" applyProtection="0"/>
    <xf numFmtId="0" fontId="98" fillId="46" borderId="0" applyNumberFormat="0" applyBorder="0" applyAlignment="0" applyProtection="0"/>
    <xf numFmtId="0" fontId="99" fillId="46" borderId="0" applyNumberFormat="0" applyBorder="0" applyAlignment="0" applyProtection="0"/>
    <xf numFmtId="0" fontId="11" fillId="0" borderId="0" applyNumberFormat="0" applyFont="0" applyFill="0" applyBorder="0" applyAlignment="0" applyProtection="0"/>
    <xf numFmtId="0" fontId="98" fillId="46" borderId="0" applyNumberFormat="0" applyBorder="0" applyAlignment="0" applyProtection="0"/>
    <xf numFmtId="0" fontId="5" fillId="31" borderId="0" applyNumberFormat="0" applyBorder="0" applyAlignment="0" applyProtection="0"/>
    <xf numFmtId="0" fontId="136" fillId="0" borderId="0" applyNumberFormat="0" applyFill="0" applyBorder="0" applyAlignment="0" applyProtection="0"/>
    <xf numFmtId="0" fontId="11" fillId="0" borderId="0" applyNumberFormat="0" applyFont="0" applyFill="0" applyBorder="0" applyAlignment="0" applyProtection="0"/>
    <xf numFmtId="0" fontId="98" fillId="43" borderId="0" applyNumberFormat="0" applyBorder="0" applyAlignment="0" applyProtection="0"/>
    <xf numFmtId="0" fontId="99" fillId="43" borderId="0" applyNumberFormat="0" applyBorder="0" applyAlignment="0" applyProtection="0"/>
    <xf numFmtId="0" fontId="98" fillId="43" borderId="0" applyNumberFormat="0" applyBorder="0" applyAlignment="0" applyProtection="0"/>
    <xf numFmtId="0" fontId="5" fillId="11" borderId="0" applyNumberFormat="0" applyBorder="0" applyAlignment="0" applyProtection="0"/>
    <xf numFmtId="0" fontId="100" fillId="50" borderId="0" applyNumberFormat="0" applyBorder="0" applyAlignment="0" applyProtection="0"/>
    <xf numFmtId="0" fontId="101" fillId="50" borderId="0" applyNumberFormat="0" applyBorder="0" applyAlignment="0" applyProtection="0"/>
    <xf numFmtId="0" fontId="100" fillId="50" borderId="0" applyNumberFormat="0" applyBorder="0" applyAlignment="0" applyProtection="0"/>
    <xf numFmtId="0" fontId="100" fillId="44" borderId="0" applyNumberFormat="0" applyBorder="0" applyAlignment="0" applyProtection="0"/>
    <xf numFmtId="0" fontId="98" fillId="46" borderId="0" applyNumberFormat="0" applyBorder="0" applyAlignment="0" applyProtection="0"/>
    <xf numFmtId="0" fontId="101" fillId="44" borderId="0" applyNumberFormat="0" applyBorder="0" applyAlignment="0" applyProtection="0"/>
    <xf numFmtId="0" fontId="100" fillId="44" borderId="0" applyNumberFormat="0" applyBorder="0" applyAlignment="0" applyProtection="0"/>
    <xf numFmtId="0" fontId="27" fillId="16" borderId="0" applyNumberFormat="0" applyBorder="0" applyAlignment="0" applyProtection="0"/>
    <xf numFmtId="0" fontId="27" fillId="32" borderId="0" applyNumberFormat="0" applyBorder="0" applyAlignment="0" applyProtection="0"/>
    <xf numFmtId="0" fontId="100" fillId="48" borderId="0" applyNumberFormat="0" applyBorder="0" applyAlignment="0" applyProtection="0"/>
    <xf numFmtId="0" fontId="101" fillId="48" borderId="0" applyNumberFormat="0" applyBorder="0" applyAlignment="0" applyProtection="0"/>
    <xf numFmtId="0" fontId="100" fillId="48" borderId="0" applyNumberFormat="0" applyBorder="0" applyAlignment="0" applyProtection="0"/>
    <xf numFmtId="0" fontId="27" fillId="24" borderId="0" applyNumberFormat="0" applyBorder="0" applyAlignment="0" applyProtection="0"/>
    <xf numFmtId="0" fontId="98" fillId="43" borderId="0" applyNumberFormat="0" applyBorder="0" applyAlignment="0" applyProtection="0"/>
    <xf numFmtId="0" fontId="98" fillId="40" borderId="0" applyNumberFormat="0" applyBorder="0" applyAlignment="0" applyProtection="0"/>
    <xf numFmtId="0" fontId="99" fillId="40" borderId="0" applyNumberFormat="0" applyBorder="0" applyAlignment="0" applyProtection="0"/>
    <xf numFmtId="0" fontId="98" fillId="40" borderId="0" applyNumberFormat="0" applyBorder="0" applyAlignment="0" applyProtection="0"/>
    <xf numFmtId="0" fontId="5" fillId="22" borderId="0" applyNumberFormat="0" applyBorder="0" applyAlignment="0" applyProtection="0"/>
    <xf numFmtId="0" fontId="98" fillId="37" borderId="0" applyNumberFormat="0" applyBorder="0" applyAlignment="0" applyProtection="0"/>
    <xf numFmtId="0" fontId="99" fillId="37" borderId="0" applyNumberFormat="0" applyBorder="0" applyAlignment="0" applyProtection="0"/>
    <xf numFmtId="0" fontId="98" fillId="37" borderId="0" applyNumberFormat="0" applyBorder="0" applyAlignment="0" applyProtection="0"/>
    <xf numFmtId="0" fontId="5" fillId="10" borderId="0" applyNumberFormat="0" applyBorder="0" applyAlignment="0" applyProtection="0"/>
    <xf numFmtId="0" fontId="11" fillId="0" borderId="0" applyNumberFormat="0" applyFont="0" applyFill="0" applyBorder="0" applyAlignment="0" applyProtection="0"/>
    <xf numFmtId="0" fontId="100" fillId="44" borderId="0" applyNumberFormat="0" applyBorder="0" applyAlignment="0" applyProtection="0"/>
    <xf numFmtId="0" fontId="99" fillId="58" borderId="21" applyNumberFormat="0" applyFont="0" applyAlignment="0" applyProtection="0"/>
    <xf numFmtId="0" fontId="10" fillId="58" borderId="21" applyNumberFormat="0" applyFont="0" applyAlignment="0" applyProtection="0"/>
    <xf numFmtId="0" fontId="100" fillId="50" borderId="0" applyNumberFormat="0" applyBorder="0" applyAlignment="0" applyProtection="0"/>
    <xf numFmtId="0" fontId="98" fillId="45" borderId="0" applyNumberFormat="0" applyBorder="0" applyAlignment="0" applyProtection="0"/>
    <xf numFmtId="0" fontId="98" fillId="40" borderId="0" applyNumberFormat="0" applyBorder="0" applyAlignment="0" applyProtection="0"/>
    <xf numFmtId="0" fontId="99" fillId="45" borderId="0" applyNumberFormat="0" applyBorder="0" applyAlignment="0" applyProtection="0"/>
    <xf numFmtId="0" fontId="98" fillId="37" borderId="0" applyNumberFormat="0" applyBorder="0" applyAlignment="0" applyProtection="0"/>
    <xf numFmtId="0" fontId="98" fillId="45" borderId="0" applyNumberFormat="0" applyBorder="0" applyAlignment="0" applyProtection="0"/>
    <xf numFmtId="0" fontId="5" fillId="19" borderId="0" applyNumberFormat="0" applyBorder="0" applyAlignment="0" applyProtection="0"/>
    <xf numFmtId="0" fontId="100" fillId="48" borderId="0" applyNumberFormat="0" applyBorder="0" applyAlignment="0" applyProtection="0"/>
    <xf numFmtId="0" fontId="10" fillId="58" borderId="21" applyNumberFormat="0" applyFont="0" applyAlignment="0" applyProtection="0"/>
    <xf numFmtId="0" fontId="98" fillId="45" borderId="0" applyNumberFormat="0" applyBorder="0" applyAlignment="0" applyProtection="0"/>
    <xf numFmtId="0" fontId="98" fillId="43" borderId="0" applyNumberFormat="0" applyBorder="0" applyAlignment="0" applyProtection="0"/>
    <xf numFmtId="0" fontId="99" fillId="43" borderId="0" applyNumberFormat="0" applyBorder="0" applyAlignment="0" applyProtection="0"/>
    <xf numFmtId="0" fontId="98" fillId="43" borderId="0" applyNumberFormat="0" applyBorder="0" applyAlignment="0" applyProtection="0"/>
    <xf numFmtId="0" fontId="5" fillId="27" borderId="0" applyNumberFormat="0" applyBorder="0" applyAlignment="0" applyProtection="0"/>
    <xf numFmtId="0" fontId="100" fillId="51" borderId="0" applyNumberFormat="0" applyBorder="0" applyAlignment="0" applyProtection="0"/>
    <xf numFmtId="0" fontId="101" fillId="51" borderId="0" applyNumberFormat="0" applyBorder="0" applyAlignment="0" applyProtection="0"/>
    <xf numFmtId="0" fontId="98" fillId="42" borderId="0" applyNumberFormat="0" applyBorder="0" applyAlignment="0" applyProtection="0"/>
    <xf numFmtId="0" fontId="99" fillId="42" borderId="0" applyNumberFormat="0" applyBorder="0" applyAlignment="0" applyProtection="0"/>
    <xf numFmtId="0" fontId="98" fillId="42" borderId="0" applyNumberFormat="0" applyBorder="0" applyAlignment="0" applyProtection="0"/>
    <xf numFmtId="0" fontId="5" fillId="30" borderId="0" applyNumberFormat="0" applyBorder="0" applyAlignment="0" applyProtection="0"/>
    <xf numFmtId="0" fontId="100" fillId="51" borderId="0" applyNumberFormat="0" applyBorder="0" applyAlignment="0" applyProtection="0"/>
    <xf numFmtId="0" fontId="27" fillId="9" borderId="0" applyNumberFormat="0" applyBorder="0" applyAlignment="0" applyProtection="0"/>
    <xf numFmtId="0" fontId="11" fillId="0" borderId="0" applyNumberFormat="0" applyFont="0" applyFill="0" applyBorder="0" applyAlignment="0" applyProtection="0"/>
    <xf numFmtId="0" fontId="99" fillId="58" borderId="21" applyNumberFormat="0" applyFont="0" applyAlignment="0" applyProtection="0"/>
    <xf numFmtId="0" fontId="11" fillId="58" borderId="21" applyNumberFormat="0" applyFont="0" applyAlignment="0" applyProtection="0"/>
    <xf numFmtId="0" fontId="99" fillId="58" borderId="21" applyNumberFormat="0" applyFont="0" applyAlignment="0" applyProtection="0"/>
    <xf numFmtId="0" fontId="97" fillId="0" borderId="10" applyNumberFormat="0" applyFill="0" applyAlignment="0" applyProtection="0"/>
    <xf numFmtId="0" fontId="11" fillId="0" borderId="0" applyNumberFormat="0" applyFont="0" applyFill="0" applyBorder="0" applyAlignment="0" applyProtection="0"/>
    <xf numFmtId="0" fontId="98" fillId="39" borderId="0" applyNumberFormat="0" applyBorder="0" applyAlignment="0" applyProtection="0"/>
    <xf numFmtId="0" fontId="99" fillId="39" borderId="0" applyNumberFormat="0" applyBorder="0" applyAlignment="0" applyProtection="0"/>
    <xf numFmtId="0" fontId="98" fillId="39" borderId="0" applyNumberFormat="0" applyBorder="0" applyAlignment="0" applyProtection="0"/>
    <xf numFmtId="0" fontId="5" fillId="18" borderId="0" applyNumberFormat="0" applyBorder="0" applyAlignment="0" applyProtection="0"/>
    <xf numFmtId="0" fontId="100" fillId="47" borderId="0" applyNumberFormat="0" applyBorder="0" applyAlignment="0" applyProtection="0"/>
    <xf numFmtId="0" fontId="98" fillId="43" borderId="0" applyNumberFormat="0" applyBorder="0" applyAlignment="0" applyProtection="0"/>
    <xf numFmtId="0" fontId="101" fillId="47" borderId="0" applyNumberFormat="0" applyBorder="0" applyAlignment="0" applyProtection="0"/>
    <xf numFmtId="0" fontId="100" fillId="47" borderId="0" applyNumberFormat="0" applyBorder="0" applyAlignment="0" applyProtection="0"/>
    <xf numFmtId="0" fontId="98" fillId="42" borderId="0" applyNumberFormat="0" applyBorder="0" applyAlignment="0" applyProtection="0"/>
    <xf numFmtId="0" fontId="27" fillId="12" borderId="0" applyNumberFormat="0" applyBorder="0" applyAlignment="0" applyProtection="0"/>
    <xf numFmtId="0" fontId="99" fillId="58" borderId="21" applyNumberFormat="0" applyFont="0" applyAlignment="0" applyProtection="0"/>
    <xf numFmtId="0" fontId="11" fillId="58" borderId="21" applyNumberFormat="0" applyFont="0" applyAlignment="0" applyProtection="0"/>
    <xf numFmtId="0" fontId="99" fillId="58" borderId="21" applyNumberFormat="0" applyFont="0" applyAlignment="0" applyProtection="0"/>
    <xf numFmtId="0" fontId="100" fillId="51" borderId="0" applyNumberFormat="0" applyBorder="0" applyAlignment="0" applyProtection="0"/>
    <xf numFmtId="0" fontId="98" fillId="39" borderId="0" applyNumberFormat="0" applyBorder="0" applyAlignment="0" applyProtection="0"/>
    <xf numFmtId="0" fontId="10" fillId="58" borderId="21" applyNumberFormat="0" applyFont="0" applyAlignment="0" applyProtection="0"/>
    <xf numFmtId="0" fontId="100" fillId="49" borderId="0" applyNumberFormat="0" applyBorder="0" applyAlignment="0" applyProtection="0"/>
    <xf numFmtId="0" fontId="100" fillId="45" borderId="0" applyNumberFormat="0" applyBorder="0" applyAlignment="0" applyProtection="0"/>
    <xf numFmtId="0" fontId="101" fillId="45" borderId="0" applyNumberFormat="0" applyBorder="0" applyAlignment="0" applyProtection="0"/>
    <xf numFmtId="0" fontId="100" fillId="47" borderId="0" applyNumberFormat="0" applyBorder="0" applyAlignment="0" applyProtection="0"/>
    <xf numFmtId="0" fontId="100" fillId="45" borderId="0" applyNumberFormat="0" applyBorder="0" applyAlignment="0" applyProtection="0"/>
    <xf numFmtId="0" fontId="27" fillId="20" borderId="0" applyNumberFormat="0" applyBorder="0" applyAlignment="0" applyProtection="0"/>
    <xf numFmtId="0" fontId="101" fillId="49" borderId="0" applyNumberFormat="0" applyBorder="0" applyAlignment="0" applyProtection="0"/>
    <xf numFmtId="0" fontId="100" fillId="49" borderId="0" applyNumberFormat="0" applyBorder="0" applyAlignment="0" applyProtection="0"/>
    <xf numFmtId="0" fontId="27" fillId="28" borderId="0" applyNumberFormat="0" applyBorder="0" applyAlignment="0" applyProtection="0"/>
    <xf numFmtId="0" fontId="98" fillId="44" borderId="0" applyNumberFormat="0" applyBorder="0" applyAlignment="0" applyProtection="0"/>
    <xf numFmtId="0" fontId="99" fillId="44" borderId="0" applyNumberFormat="0" applyBorder="0" applyAlignment="0" applyProtection="0"/>
    <xf numFmtId="0" fontId="98" fillId="44" borderId="0" applyNumberFormat="0" applyBorder="0" applyAlignment="0" applyProtection="0"/>
    <xf numFmtId="0" fontId="5" fillId="15" borderId="0" applyNumberFormat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00" fillId="45" borderId="0" applyNumberFormat="0" applyBorder="0" applyAlignment="0" applyProtection="0"/>
    <xf numFmtId="0" fontId="11" fillId="58" borderId="21" applyNumberFormat="0" applyFont="0" applyAlignment="0" applyProtection="0"/>
    <xf numFmtId="0" fontId="131" fillId="0" borderId="0" applyNumberFormat="0" applyFill="0" applyBorder="0" applyAlignment="0" applyProtection="0"/>
    <xf numFmtId="0" fontId="11" fillId="0" borderId="0" applyNumberFormat="0" applyFont="0" applyFill="0" applyBorder="0" applyAlignment="0" applyProtection="0"/>
    <xf numFmtId="0" fontId="99" fillId="8" borderId="9" applyNumberFormat="0" applyFont="0" applyAlignment="0" applyProtection="0"/>
    <xf numFmtId="0" fontId="100" fillId="49" borderId="0" applyNumberFormat="0" applyBorder="0" applyAlignment="0" applyProtection="0"/>
    <xf numFmtId="0" fontId="98" fillId="44" borderId="0" applyNumberFormat="0" applyBorder="0" applyAlignment="0" applyProtection="0"/>
    <xf numFmtId="0" fontId="11" fillId="58" borderId="21" applyNumberFormat="0" applyFont="0" applyAlignment="0" applyProtection="0"/>
    <xf numFmtId="0" fontId="99" fillId="8" borderId="9" applyNumberFormat="0" applyFont="0" applyAlignment="0" applyProtection="0"/>
    <xf numFmtId="0" fontId="11" fillId="58" borderId="21" applyNumberFormat="0" applyFont="0" applyAlignment="0" applyProtection="0"/>
    <xf numFmtId="0" fontId="98" fillId="41" borderId="0" applyNumberFormat="0" applyBorder="0" applyAlignment="0" applyProtection="0"/>
    <xf numFmtId="0" fontId="99" fillId="41" borderId="0" applyNumberFormat="0" applyBorder="0" applyAlignment="0" applyProtection="0"/>
    <xf numFmtId="0" fontId="98" fillId="41" borderId="0" applyNumberFormat="0" applyBorder="0" applyAlignment="0" applyProtection="0"/>
    <xf numFmtId="0" fontId="5" fillId="26" borderId="0" applyNumberFormat="0" applyBorder="0" applyAlignment="0" applyProtection="0"/>
    <xf numFmtId="0" fontId="98" fillId="40" borderId="0" applyNumberFormat="0" applyBorder="0" applyAlignment="0" applyProtection="0"/>
    <xf numFmtId="0" fontId="98" fillId="38" borderId="0" applyNumberFormat="0" applyBorder="0" applyAlignment="0" applyProtection="0"/>
    <xf numFmtId="0" fontId="99" fillId="38" borderId="0" applyNumberFormat="0" applyBorder="0" applyAlignment="0" applyProtection="0"/>
    <xf numFmtId="0" fontId="98" fillId="38" borderId="0" applyNumberFormat="0" applyBorder="0" applyAlignment="0" applyProtection="0"/>
    <xf numFmtId="0" fontId="5" fillId="14" borderId="0" applyNumberFormat="0" applyBorder="0" applyAlignment="0" applyProtection="0"/>
    <xf numFmtId="0" fontId="99" fillId="40" borderId="0" applyNumberFormat="0" applyBorder="0" applyAlignment="0" applyProtection="0"/>
    <xf numFmtId="0" fontId="98" fillId="40" borderId="0" applyNumberFormat="0" applyBorder="0" applyAlignment="0" applyProtection="0"/>
    <xf numFmtId="0" fontId="5" fillId="23" borderId="0" applyNumberFormat="0" applyBorder="0" applyAlignment="0" applyProtection="0"/>
    <xf numFmtId="0" fontId="10" fillId="58" borderId="21" applyNumberFormat="0" applyFont="0" applyAlignment="0" applyProtection="0"/>
    <xf numFmtId="0" fontId="129" fillId="0" borderId="6" applyNumberFormat="0" applyFill="0" applyAlignment="0" applyProtection="0"/>
    <xf numFmtId="0" fontId="11" fillId="0" borderId="0" applyNumberFormat="0" applyFont="0" applyFill="0" applyBorder="0" applyAlignment="0" applyProtection="0"/>
    <xf numFmtId="0" fontId="98" fillId="41" borderId="0" applyNumberFormat="0" applyBorder="0" applyAlignment="0" applyProtection="0"/>
    <xf numFmtId="0" fontId="98" fillId="38" borderId="0" applyNumberFormat="0" applyBorder="0" applyAlignment="0" applyProtection="0"/>
    <xf numFmtId="0" fontId="10" fillId="58" borderId="21" applyNumberFormat="0" applyFont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98" fillId="40" borderId="0" applyNumberFormat="0" applyBorder="0" applyAlignment="0" applyProtection="0"/>
    <xf numFmtId="0" fontId="98" fillId="46" borderId="0" applyNumberFormat="0" applyBorder="0" applyAlignment="0" applyProtection="0"/>
    <xf numFmtId="0" fontId="99" fillId="46" borderId="0" applyNumberFormat="0" applyBorder="0" applyAlignment="0" applyProtection="0"/>
    <xf numFmtId="0" fontId="11" fillId="0" borderId="0" applyNumberFormat="0" applyFont="0" applyFill="0" applyBorder="0" applyAlignment="0" applyProtection="0"/>
    <xf numFmtId="0" fontId="98" fillId="46" borderId="0" applyNumberFormat="0" applyBorder="0" applyAlignment="0" applyProtection="0"/>
    <xf numFmtId="0" fontId="5" fillId="31" borderId="0" applyNumberFormat="0" applyBorder="0" applyAlignment="0" applyProtection="0"/>
    <xf numFmtId="0" fontId="136" fillId="0" borderId="0" applyNumberFormat="0" applyFill="0" applyBorder="0" applyAlignment="0" applyProtection="0"/>
    <xf numFmtId="0" fontId="11" fillId="0" borderId="0" applyNumberFormat="0" applyFont="0" applyFill="0" applyBorder="0" applyAlignment="0" applyProtection="0"/>
    <xf numFmtId="0" fontId="98" fillId="43" borderId="0" applyNumberFormat="0" applyBorder="0" applyAlignment="0" applyProtection="0"/>
    <xf numFmtId="0" fontId="99" fillId="43" borderId="0" applyNumberFormat="0" applyBorder="0" applyAlignment="0" applyProtection="0"/>
    <xf numFmtId="0" fontId="98" fillId="43" borderId="0" applyNumberFormat="0" applyBorder="0" applyAlignment="0" applyProtection="0"/>
    <xf numFmtId="0" fontId="5" fillId="11" borderId="0" applyNumberFormat="0" applyBorder="0" applyAlignment="0" applyProtection="0"/>
    <xf numFmtId="0" fontId="100" fillId="50" borderId="0" applyNumberFormat="0" applyBorder="0" applyAlignment="0" applyProtection="0"/>
    <xf numFmtId="0" fontId="101" fillId="50" borderId="0" applyNumberFormat="0" applyBorder="0" applyAlignment="0" applyProtection="0"/>
    <xf numFmtId="0" fontId="100" fillId="50" borderId="0" applyNumberFormat="0" applyBorder="0" applyAlignment="0" applyProtection="0"/>
    <xf numFmtId="0" fontId="100" fillId="44" borderId="0" applyNumberFormat="0" applyBorder="0" applyAlignment="0" applyProtection="0"/>
    <xf numFmtId="0" fontId="98" fillId="46" borderId="0" applyNumberFormat="0" applyBorder="0" applyAlignment="0" applyProtection="0"/>
    <xf numFmtId="0" fontId="101" fillId="44" borderId="0" applyNumberFormat="0" applyBorder="0" applyAlignment="0" applyProtection="0"/>
    <xf numFmtId="0" fontId="100" fillId="44" borderId="0" applyNumberFormat="0" applyBorder="0" applyAlignment="0" applyProtection="0"/>
    <xf numFmtId="0" fontId="27" fillId="16" borderId="0" applyNumberFormat="0" applyBorder="0" applyAlignment="0" applyProtection="0"/>
    <xf numFmtId="0" fontId="27" fillId="32" borderId="0" applyNumberFormat="0" applyBorder="0" applyAlignment="0" applyProtection="0"/>
    <xf numFmtId="0" fontId="100" fillId="48" borderId="0" applyNumberFormat="0" applyBorder="0" applyAlignment="0" applyProtection="0"/>
    <xf numFmtId="0" fontId="101" fillId="48" borderId="0" applyNumberFormat="0" applyBorder="0" applyAlignment="0" applyProtection="0"/>
    <xf numFmtId="0" fontId="100" fillId="48" borderId="0" applyNumberFormat="0" applyBorder="0" applyAlignment="0" applyProtection="0"/>
    <xf numFmtId="0" fontId="27" fillId="24" borderId="0" applyNumberFormat="0" applyBorder="0" applyAlignment="0" applyProtection="0"/>
    <xf numFmtId="0" fontId="98" fillId="43" borderId="0" applyNumberFormat="0" applyBorder="0" applyAlignment="0" applyProtection="0"/>
    <xf numFmtId="0" fontId="98" fillId="40" borderId="0" applyNumberFormat="0" applyBorder="0" applyAlignment="0" applyProtection="0"/>
    <xf numFmtId="0" fontId="99" fillId="40" borderId="0" applyNumberFormat="0" applyBorder="0" applyAlignment="0" applyProtection="0"/>
    <xf numFmtId="0" fontId="98" fillId="40" borderId="0" applyNumberFormat="0" applyBorder="0" applyAlignment="0" applyProtection="0"/>
    <xf numFmtId="0" fontId="5" fillId="22" borderId="0" applyNumberFormat="0" applyBorder="0" applyAlignment="0" applyProtection="0"/>
    <xf numFmtId="0" fontId="98" fillId="37" borderId="0" applyNumberFormat="0" applyBorder="0" applyAlignment="0" applyProtection="0"/>
    <xf numFmtId="0" fontId="99" fillId="37" borderId="0" applyNumberFormat="0" applyBorder="0" applyAlignment="0" applyProtection="0"/>
    <xf numFmtId="0" fontId="98" fillId="37" borderId="0" applyNumberFormat="0" applyBorder="0" applyAlignment="0" applyProtection="0"/>
    <xf numFmtId="0" fontId="5" fillId="10" borderId="0" applyNumberFormat="0" applyBorder="0" applyAlignment="0" applyProtection="0"/>
    <xf numFmtId="0" fontId="11" fillId="0" borderId="0" applyNumberFormat="0" applyFont="0" applyFill="0" applyBorder="0" applyAlignment="0" applyProtection="0"/>
    <xf numFmtId="0" fontId="100" fillId="44" borderId="0" applyNumberFormat="0" applyBorder="0" applyAlignment="0" applyProtection="0"/>
    <xf numFmtId="0" fontId="10" fillId="58" borderId="21" applyNumberFormat="0" applyFont="0" applyAlignment="0" applyProtection="0"/>
    <xf numFmtId="0" fontId="100" fillId="50" borderId="0" applyNumberFormat="0" applyBorder="0" applyAlignment="0" applyProtection="0"/>
    <xf numFmtId="0" fontId="98" fillId="45" borderId="0" applyNumberFormat="0" applyBorder="0" applyAlignment="0" applyProtection="0"/>
    <xf numFmtId="0" fontId="98" fillId="40" borderId="0" applyNumberFormat="0" applyBorder="0" applyAlignment="0" applyProtection="0"/>
    <xf numFmtId="0" fontId="99" fillId="45" borderId="0" applyNumberFormat="0" applyBorder="0" applyAlignment="0" applyProtection="0"/>
    <xf numFmtId="0" fontId="98" fillId="37" borderId="0" applyNumberFormat="0" applyBorder="0" applyAlignment="0" applyProtection="0"/>
    <xf numFmtId="0" fontId="98" fillId="45" borderId="0" applyNumberFormat="0" applyBorder="0" applyAlignment="0" applyProtection="0"/>
    <xf numFmtId="0" fontId="5" fillId="19" borderId="0" applyNumberFormat="0" applyBorder="0" applyAlignment="0" applyProtection="0"/>
    <xf numFmtId="0" fontId="100" fillId="48" borderId="0" applyNumberFormat="0" applyBorder="0" applyAlignment="0" applyProtection="0"/>
    <xf numFmtId="0" fontId="10" fillId="58" borderId="21" applyNumberFormat="0" applyFont="0" applyAlignment="0" applyProtection="0"/>
    <xf numFmtId="0" fontId="98" fillId="45" borderId="0" applyNumberFormat="0" applyBorder="0" applyAlignment="0" applyProtection="0"/>
    <xf numFmtId="0" fontId="98" fillId="43" borderId="0" applyNumberFormat="0" applyBorder="0" applyAlignment="0" applyProtection="0"/>
    <xf numFmtId="0" fontId="99" fillId="43" borderId="0" applyNumberFormat="0" applyBorder="0" applyAlignment="0" applyProtection="0"/>
    <xf numFmtId="0" fontId="98" fillId="43" borderId="0" applyNumberFormat="0" applyBorder="0" applyAlignment="0" applyProtection="0"/>
    <xf numFmtId="0" fontId="5" fillId="27" borderId="0" applyNumberFormat="0" applyBorder="0" applyAlignment="0" applyProtection="0"/>
    <xf numFmtId="0" fontId="98" fillId="42" borderId="0" applyNumberFormat="0" applyBorder="0" applyAlignment="0" applyProtection="0"/>
    <xf numFmtId="0" fontId="99" fillId="42" borderId="0" applyNumberFormat="0" applyBorder="0" applyAlignment="0" applyProtection="0"/>
    <xf numFmtId="0" fontId="98" fillId="42" borderId="0" applyNumberFormat="0" applyBorder="0" applyAlignment="0" applyProtection="0"/>
    <xf numFmtId="0" fontId="5" fillId="30" borderId="0" applyNumberFormat="0" applyBorder="0" applyAlignment="0" applyProtection="0"/>
    <xf numFmtId="0" fontId="11" fillId="0" borderId="0" applyNumberFormat="0" applyFont="0" applyFill="0" applyBorder="0" applyAlignment="0" applyProtection="0"/>
    <xf numFmtId="0" fontId="99" fillId="58" borderId="21" applyNumberFormat="0" applyFont="0" applyAlignment="0" applyProtection="0"/>
    <xf numFmtId="0" fontId="11" fillId="58" borderId="21" applyNumberFormat="0" applyFont="0" applyAlignment="0" applyProtection="0"/>
    <xf numFmtId="0" fontId="99" fillId="58" borderId="21" applyNumberFormat="0" applyFont="0" applyAlignment="0" applyProtection="0"/>
    <xf numFmtId="0" fontId="97" fillId="0" borderId="10" applyNumberFormat="0" applyFill="0" applyAlignment="0" applyProtection="0"/>
    <xf numFmtId="0" fontId="11" fillId="0" borderId="0" applyNumberFormat="0" applyFont="0" applyFill="0" applyBorder="0" applyAlignment="0" applyProtection="0"/>
    <xf numFmtId="0" fontId="98" fillId="39" borderId="0" applyNumberFormat="0" applyBorder="0" applyAlignment="0" applyProtection="0"/>
    <xf numFmtId="0" fontId="99" fillId="39" borderId="0" applyNumberFormat="0" applyBorder="0" applyAlignment="0" applyProtection="0"/>
    <xf numFmtId="0" fontId="98" fillId="39" borderId="0" applyNumberFormat="0" applyBorder="0" applyAlignment="0" applyProtection="0"/>
    <xf numFmtId="0" fontId="5" fillId="18" borderId="0" applyNumberFormat="0" applyBorder="0" applyAlignment="0" applyProtection="0"/>
    <xf numFmtId="0" fontId="100" fillId="47" borderId="0" applyNumberFormat="0" applyBorder="0" applyAlignment="0" applyProtection="0"/>
    <xf numFmtId="0" fontId="98" fillId="43" borderId="0" applyNumberFormat="0" applyBorder="0" applyAlignment="0" applyProtection="0"/>
    <xf numFmtId="0" fontId="101" fillId="47" borderId="0" applyNumberFormat="0" applyBorder="0" applyAlignment="0" applyProtection="0"/>
    <xf numFmtId="0" fontId="100" fillId="47" borderId="0" applyNumberFormat="0" applyBorder="0" applyAlignment="0" applyProtection="0"/>
    <xf numFmtId="0" fontId="98" fillId="42" borderId="0" applyNumberFormat="0" applyBorder="0" applyAlignment="0" applyProtection="0"/>
    <xf numFmtId="0" fontId="27" fillId="12" borderId="0" applyNumberFormat="0" applyBorder="0" applyAlignment="0" applyProtection="0"/>
    <xf numFmtId="0" fontId="99" fillId="58" borderId="21" applyNumberFormat="0" applyFont="0" applyAlignment="0" applyProtection="0"/>
    <xf numFmtId="0" fontId="11" fillId="58" borderId="21" applyNumberFormat="0" applyFont="0" applyAlignment="0" applyProtection="0"/>
    <xf numFmtId="0" fontId="99" fillId="58" borderId="21" applyNumberFormat="0" applyFont="0" applyAlignment="0" applyProtection="0"/>
    <xf numFmtId="0" fontId="98" fillId="39" borderId="0" applyNumberFormat="0" applyBorder="0" applyAlignment="0" applyProtection="0"/>
    <xf numFmtId="0" fontId="10" fillId="58" borderId="21" applyNumberFormat="0" applyFont="0" applyAlignment="0" applyProtection="0"/>
    <xf numFmtId="0" fontId="100" fillId="49" borderId="0" applyNumberFormat="0" applyBorder="0" applyAlignment="0" applyProtection="0"/>
    <xf numFmtId="0" fontId="100" fillId="45" borderId="0" applyNumberFormat="0" applyBorder="0" applyAlignment="0" applyProtection="0"/>
    <xf numFmtId="0" fontId="101" fillId="45" borderId="0" applyNumberFormat="0" applyBorder="0" applyAlignment="0" applyProtection="0"/>
    <xf numFmtId="0" fontId="100" fillId="47" borderId="0" applyNumberFormat="0" applyBorder="0" applyAlignment="0" applyProtection="0"/>
    <xf numFmtId="0" fontId="100" fillId="45" borderId="0" applyNumberFormat="0" applyBorder="0" applyAlignment="0" applyProtection="0"/>
    <xf numFmtId="0" fontId="27" fillId="20" borderId="0" applyNumberFormat="0" applyBorder="0" applyAlignment="0" applyProtection="0"/>
    <xf numFmtId="0" fontId="101" fillId="49" borderId="0" applyNumberFormat="0" applyBorder="0" applyAlignment="0" applyProtection="0"/>
    <xf numFmtId="0" fontId="100" fillId="49" borderId="0" applyNumberFormat="0" applyBorder="0" applyAlignment="0" applyProtection="0"/>
    <xf numFmtId="0" fontId="27" fillId="28" borderId="0" applyNumberFormat="0" applyBorder="0" applyAlignment="0" applyProtection="0"/>
    <xf numFmtId="0" fontId="98" fillId="44" borderId="0" applyNumberFormat="0" applyBorder="0" applyAlignment="0" applyProtection="0"/>
    <xf numFmtId="0" fontId="99" fillId="44" borderId="0" applyNumberFormat="0" applyBorder="0" applyAlignment="0" applyProtection="0"/>
    <xf numFmtId="0" fontId="98" fillId="44" borderId="0" applyNumberFormat="0" applyBorder="0" applyAlignment="0" applyProtection="0"/>
    <xf numFmtId="0" fontId="5" fillId="15" borderId="0" applyNumberFormat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00" fillId="45" borderId="0" applyNumberFormat="0" applyBorder="0" applyAlignment="0" applyProtection="0"/>
    <xf numFmtId="0" fontId="11" fillId="58" borderId="21" applyNumberFormat="0" applyFont="0" applyAlignment="0" applyProtection="0"/>
    <xf numFmtId="0" fontId="131" fillId="0" borderId="0" applyNumberFormat="0" applyFill="0" applyBorder="0" applyAlignment="0" applyProtection="0"/>
    <xf numFmtId="0" fontId="11" fillId="0" borderId="0" applyNumberFormat="0" applyFont="0" applyFill="0" applyBorder="0" applyAlignment="0" applyProtection="0"/>
    <xf numFmtId="0" fontId="99" fillId="8" borderId="9" applyNumberFormat="0" applyFont="0" applyAlignment="0" applyProtection="0"/>
    <xf numFmtId="0" fontId="100" fillId="49" borderId="0" applyNumberFormat="0" applyBorder="0" applyAlignment="0" applyProtection="0"/>
    <xf numFmtId="0" fontId="98" fillId="44" borderId="0" applyNumberFormat="0" applyBorder="0" applyAlignment="0" applyProtection="0"/>
    <xf numFmtId="0" fontId="11" fillId="58" borderId="21" applyNumberFormat="0" applyFont="0" applyAlignment="0" applyProtection="0"/>
    <xf numFmtId="0" fontId="99" fillId="8" borderId="9" applyNumberFormat="0" applyFont="0" applyAlignment="0" applyProtection="0"/>
    <xf numFmtId="0" fontId="11" fillId="58" borderId="21" applyNumberFormat="0" applyFont="0" applyAlignment="0" applyProtection="0"/>
    <xf numFmtId="0" fontId="98" fillId="41" borderId="0" applyNumberFormat="0" applyBorder="0" applyAlignment="0" applyProtection="0"/>
    <xf numFmtId="0" fontId="99" fillId="41" borderId="0" applyNumberFormat="0" applyBorder="0" applyAlignment="0" applyProtection="0"/>
    <xf numFmtId="0" fontId="98" fillId="41" borderId="0" applyNumberFormat="0" applyBorder="0" applyAlignment="0" applyProtection="0"/>
    <xf numFmtId="0" fontId="5" fillId="26" borderId="0" applyNumberFormat="0" applyBorder="0" applyAlignment="0" applyProtection="0"/>
    <xf numFmtId="0" fontId="98" fillId="40" borderId="0" applyNumberFormat="0" applyBorder="0" applyAlignment="0" applyProtection="0"/>
    <xf numFmtId="0" fontId="98" fillId="38" borderId="0" applyNumberFormat="0" applyBorder="0" applyAlignment="0" applyProtection="0"/>
    <xf numFmtId="0" fontId="99" fillId="38" borderId="0" applyNumberFormat="0" applyBorder="0" applyAlignment="0" applyProtection="0"/>
    <xf numFmtId="0" fontId="98" fillId="38" borderId="0" applyNumberFormat="0" applyBorder="0" applyAlignment="0" applyProtection="0"/>
    <xf numFmtId="0" fontId="5" fillId="14" borderId="0" applyNumberFormat="0" applyBorder="0" applyAlignment="0" applyProtection="0"/>
    <xf numFmtId="0" fontId="99" fillId="40" borderId="0" applyNumberFormat="0" applyBorder="0" applyAlignment="0" applyProtection="0"/>
    <xf numFmtId="0" fontId="98" fillId="40" borderId="0" applyNumberFormat="0" applyBorder="0" applyAlignment="0" applyProtection="0"/>
    <xf numFmtId="0" fontId="5" fillId="23" borderId="0" applyNumberFormat="0" applyBorder="0" applyAlignment="0" applyProtection="0"/>
    <xf numFmtId="0" fontId="10" fillId="58" borderId="21" applyNumberFormat="0" applyFont="0" applyAlignment="0" applyProtection="0"/>
    <xf numFmtId="0" fontId="129" fillId="0" borderId="6" applyNumberFormat="0" applyFill="0" applyAlignment="0" applyProtection="0"/>
    <xf numFmtId="0" fontId="11" fillId="0" borderId="0" applyNumberFormat="0" applyFont="0" applyFill="0" applyBorder="0" applyAlignment="0" applyProtection="0"/>
    <xf numFmtId="0" fontId="98" fillId="41" borderId="0" applyNumberFormat="0" applyBorder="0" applyAlignment="0" applyProtection="0"/>
    <xf numFmtId="0" fontId="98" fillId="38" borderId="0" applyNumberFormat="0" applyBorder="0" applyAlignment="0" applyProtection="0"/>
    <xf numFmtId="0" fontId="10" fillId="58" borderId="21" applyNumberFormat="0" applyFont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98" fillId="40" borderId="0" applyNumberFormat="0" applyBorder="0" applyAlignment="0" applyProtection="0"/>
    <xf numFmtId="0" fontId="98" fillId="46" borderId="0" applyNumberFormat="0" applyBorder="0" applyAlignment="0" applyProtection="0"/>
    <xf numFmtId="0" fontId="99" fillId="46" borderId="0" applyNumberFormat="0" applyBorder="0" applyAlignment="0" applyProtection="0"/>
    <xf numFmtId="0" fontId="11" fillId="0" borderId="0" applyNumberFormat="0" applyFont="0" applyFill="0" applyBorder="0" applyAlignment="0" applyProtection="0"/>
    <xf numFmtId="0" fontId="98" fillId="46" borderId="0" applyNumberFormat="0" applyBorder="0" applyAlignment="0" applyProtection="0"/>
    <xf numFmtId="0" fontId="5" fillId="31" borderId="0" applyNumberFormat="0" applyBorder="0" applyAlignment="0" applyProtection="0"/>
    <xf numFmtId="0" fontId="136" fillId="0" borderId="0" applyNumberFormat="0" applyFill="0" applyBorder="0" applyAlignment="0" applyProtection="0"/>
    <xf numFmtId="0" fontId="11" fillId="0" borderId="0" applyNumberFormat="0" applyFont="0" applyFill="0" applyBorder="0" applyAlignment="0" applyProtection="0"/>
    <xf numFmtId="0" fontId="98" fillId="43" borderId="0" applyNumberFormat="0" applyBorder="0" applyAlignment="0" applyProtection="0"/>
    <xf numFmtId="0" fontId="99" fillId="43" borderId="0" applyNumberFormat="0" applyBorder="0" applyAlignment="0" applyProtection="0"/>
    <xf numFmtId="0" fontId="98" fillId="43" borderId="0" applyNumberFormat="0" applyBorder="0" applyAlignment="0" applyProtection="0"/>
    <xf numFmtId="0" fontId="5" fillId="11" borderId="0" applyNumberFormat="0" applyBorder="0" applyAlignment="0" applyProtection="0"/>
    <xf numFmtId="0" fontId="100" fillId="44" borderId="0" applyNumberFormat="0" applyBorder="0" applyAlignment="0" applyProtection="0"/>
    <xf numFmtId="0" fontId="98" fillId="46" borderId="0" applyNumberFormat="0" applyBorder="0" applyAlignment="0" applyProtection="0"/>
    <xf numFmtId="0" fontId="101" fillId="44" borderId="0" applyNumberFormat="0" applyBorder="0" applyAlignment="0" applyProtection="0"/>
    <xf numFmtId="0" fontId="100" fillId="44" borderId="0" applyNumberFormat="0" applyBorder="0" applyAlignment="0" applyProtection="0"/>
    <xf numFmtId="0" fontId="27" fillId="16" borderId="0" applyNumberFormat="0" applyBorder="0" applyAlignment="0" applyProtection="0"/>
    <xf numFmtId="0" fontId="100" fillId="48" borderId="0" applyNumberFormat="0" applyBorder="0" applyAlignment="0" applyProtection="0"/>
    <xf numFmtId="0" fontId="101" fillId="48" borderId="0" applyNumberFormat="0" applyBorder="0" applyAlignment="0" applyProtection="0"/>
    <xf numFmtId="0" fontId="100" fillId="48" borderId="0" applyNumberFormat="0" applyBorder="0" applyAlignment="0" applyProtection="0"/>
    <xf numFmtId="0" fontId="27" fillId="24" borderId="0" applyNumberFormat="0" applyBorder="0" applyAlignment="0" applyProtection="0"/>
    <xf numFmtId="0" fontId="98" fillId="43" borderId="0" applyNumberFormat="0" applyBorder="0" applyAlignment="0" applyProtection="0"/>
    <xf numFmtId="0" fontId="98" fillId="40" borderId="0" applyNumberFormat="0" applyBorder="0" applyAlignment="0" applyProtection="0"/>
    <xf numFmtId="0" fontId="99" fillId="40" borderId="0" applyNumberFormat="0" applyBorder="0" applyAlignment="0" applyProtection="0"/>
    <xf numFmtId="0" fontId="98" fillId="40" borderId="0" applyNumberFormat="0" applyBorder="0" applyAlignment="0" applyProtection="0"/>
    <xf numFmtId="0" fontId="5" fillId="22" borderId="0" applyNumberFormat="0" applyBorder="0" applyAlignment="0" applyProtection="0"/>
    <xf numFmtId="0" fontId="98" fillId="37" borderId="0" applyNumberFormat="0" applyBorder="0" applyAlignment="0" applyProtection="0"/>
    <xf numFmtId="0" fontId="99" fillId="37" borderId="0" applyNumberFormat="0" applyBorder="0" applyAlignment="0" applyProtection="0"/>
    <xf numFmtId="0" fontId="98" fillId="37" borderId="0" applyNumberFormat="0" applyBorder="0" applyAlignment="0" applyProtection="0"/>
    <xf numFmtId="0" fontId="5" fillId="10" borderId="0" applyNumberFormat="0" applyBorder="0" applyAlignment="0" applyProtection="0"/>
    <xf numFmtId="0" fontId="11" fillId="0" borderId="0" applyNumberFormat="0" applyFont="0" applyFill="0" applyBorder="0" applyAlignment="0" applyProtection="0"/>
    <xf numFmtId="0" fontId="100" fillId="44" borderId="0" applyNumberFormat="0" applyBorder="0" applyAlignment="0" applyProtection="0"/>
    <xf numFmtId="0" fontId="10" fillId="58" borderId="21" applyNumberFormat="0" applyFont="0" applyAlignment="0" applyProtection="0"/>
    <xf numFmtId="0" fontId="98" fillId="45" borderId="0" applyNumberFormat="0" applyBorder="0" applyAlignment="0" applyProtection="0"/>
    <xf numFmtId="0" fontId="98" fillId="40" borderId="0" applyNumberFormat="0" applyBorder="0" applyAlignment="0" applyProtection="0"/>
    <xf numFmtId="0" fontId="99" fillId="45" borderId="0" applyNumberFormat="0" applyBorder="0" applyAlignment="0" applyProtection="0"/>
    <xf numFmtId="0" fontId="98" fillId="37" borderId="0" applyNumberFormat="0" applyBorder="0" applyAlignment="0" applyProtection="0"/>
    <xf numFmtId="0" fontId="98" fillId="45" borderId="0" applyNumberFormat="0" applyBorder="0" applyAlignment="0" applyProtection="0"/>
    <xf numFmtId="0" fontId="5" fillId="19" borderId="0" applyNumberFormat="0" applyBorder="0" applyAlignment="0" applyProtection="0"/>
    <xf numFmtId="0" fontId="100" fillId="48" borderId="0" applyNumberFormat="0" applyBorder="0" applyAlignment="0" applyProtection="0"/>
    <xf numFmtId="0" fontId="10" fillId="58" borderId="21" applyNumberFormat="0" applyFont="0" applyAlignment="0" applyProtection="0"/>
    <xf numFmtId="0" fontId="98" fillId="45" borderId="0" applyNumberFormat="0" applyBorder="0" applyAlignment="0" applyProtection="0"/>
    <xf numFmtId="0" fontId="98" fillId="43" borderId="0" applyNumberFormat="0" applyBorder="0" applyAlignment="0" applyProtection="0"/>
    <xf numFmtId="0" fontId="99" fillId="43" borderId="0" applyNumberFormat="0" applyBorder="0" applyAlignment="0" applyProtection="0"/>
    <xf numFmtId="0" fontId="98" fillId="43" borderId="0" applyNumberFormat="0" applyBorder="0" applyAlignment="0" applyProtection="0"/>
    <xf numFmtId="0" fontId="5" fillId="27" borderId="0" applyNumberFormat="0" applyBorder="0" applyAlignment="0" applyProtection="0"/>
    <xf numFmtId="0" fontId="98" fillId="42" borderId="0" applyNumberFormat="0" applyBorder="0" applyAlignment="0" applyProtection="0"/>
    <xf numFmtId="0" fontId="99" fillId="42" borderId="0" applyNumberFormat="0" applyBorder="0" applyAlignment="0" applyProtection="0"/>
    <xf numFmtId="0" fontId="98" fillId="42" borderId="0" applyNumberFormat="0" applyBorder="0" applyAlignment="0" applyProtection="0"/>
    <xf numFmtId="0" fontId="5" fillId="30" borderId="0" applyNumberFormat="0" applyBorder="0" applyAlignment="0" applyProtection="0"/>
    <xf numFmtId="0" fontId="11" fillId="0" borderId="0" applyNumberFormat="0" applyFont="0" applyFill="0" applyBorder="0" applyAlignment="0" applyProtection="0"/>
    <xf numFmtId="0" fontId="97" fillId="0" borderId="10" applyNumberFormat="0" applyFill="0" applyAlignment="0" applyProtection="0"/>
    <xf numFmtId="0" fontId="11" fillId="0" borderId="0" applyNumberFormat="0" applyFont="0" applyFill="0" applyBorder="0" applyAlignment="0" applyProtection="0"/>
    <xf numFmtId="0" fontId="98" fillId="39" borderId="0" applyNumberFormat="0" applyBorder="0" applyAlignment="0" applyProtection="0"/>
    <xf numFmtId="0" fontId="99" fillId="39" borderId="0" applyNumberFormat="0" applyBorder="0" applyAlignment="0" applyProtection="0"/>
    <xf numFmtId="0" fontId="98" fillId="39" borderId="0" applyNumberFormat="0" applyBorder="0" applyAlignment="0" applyProtection="0"/>
    <xf numFmtId="0" fontId="5" fillId="18" borderId="0" applyNumberFormat="0" applyBorder="0" applyAlignment="0" applyProtection="0"/>
    <xf numFmtId="0" fontId="100" fillId="47" borderId="0" applyNumberFormat="0" applyBorder="0" applyAlignment="0" applyProtection="0"/>
    <xf numFmtId="0" fontId="98" fillId="43" borderId="0" applyNumberFormat="0" applyBorder="0" applyAlignment="0" applyProtection="0"/>
    <xf numFmtId="0" fontId="101" fillId="47" borderId="0" applyNumberFormat="0" applyBorder="0" applyAlignment="0" applyProtection="0"/>
    <xf numFmtId="0" fontId="100" fillId="47" borderId="0" applyNumberFormat="0" applyBorder="0" applyAlignment="0" applyProtection="0"/>
    <xf numFmtId="0" fontId="98" fillId="42" borderId="0" applyNumberFormat="0" applyBorder="0" applyAlignment="0" applyProtection="0"/>
    <xf numFmtId="0" fontId="27" fillId="12" borderId="0" applyNumberFormat="0" applyBorder="0" applyAlignment="0" applyProtection="0"/>
    <xf numFmtId="0" fontId="98" fillId="39" borderId="0" applyNumberFormat="0" applyBorder="0" applyAlignment="0" applyProtection="0"/>
    <xf numFmtId="0" fontId="10" fillId="58" borderId="21" applyNumberFormat="0" applyFont="0" applyAlignment="0" applyProtection="0"/>
    <xf numFmtId="0" fontId="100" fillId="49" borderId="0" applyNumberFormat="0" applyBorder="0" applyAlignment="0" applyProtection="0"/>
    <xf numFmtId="0" fontId="100" fillId="45" borderId="0" applyNumberFormat="0" applyBorder="0" applyAlignment="0" applyProtection="0"/>
    <xf numFmtId="0" fontId="101" fillId="45" borderId="0" applyNumberFormat="0" applyBorder="0" applyAlignment="0" applyProtection="0"/>
    <xf numFmtId="0" fontId="100" fillId="47" borderId="0" applyNumberFormat="0" applyBorder="0" applyAlignment="0" applyProtection="0"/>
    <xf numFmtId="0" fontId="100" fillId="45" borderId="0" applyNumberFormat="0" applyBorder="0" applyAlignment="0" applyProtection="0"/>
    <xf numFmtId="0" fontId="27" fillId="20" borderId="0" applyNumberFormat="0" applyBorder="0" applyAlignment="0" applyProtection="0"/>
    <xf numFmtId="0" fontId="101" fillId="49" borderId="0" applyNumberFormat="0" applyBorder="0" applyAlignment="0" applyProtection="0"/>
    <xf numFmtId="0" fontId="100" fillId="49" borderId="0" applyNumberFormat="0" applyBorder="0" applyAlignment="0" applyProtection="0"/>
    <xf numFmtId="0" fontId="27" fillId="28" borderId="0" applyNumberFormat="0" applyBorder="0" applyAlignment="0" applyProtection="0"/>
    <xf numFmtId="0" fontId="98" fillId="44" borderId="0" applyNumberFormat="0" applyBorder="0" applyAlignment="0" applyProtection="0"/>
    <xf numFmtId="0" fontId="99" fillId="44" borderId="0" applyNumberFormat="0" applyBorder="0" applyAlignment="0" applyProtection="0"/>
    <xf numFmtId="0" fontId="98" fillId="44" borderId="0" applyNumberFormat="0" applyBorder="0" applyAlignment="0" applyProtection="0"/>
    <xf numFmtId="0" fontId="5" fillId="15" borderId="0" applyNumberFormat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00" fillId="45" borderId="0" applyNumberFormat="0" applyBorder="0" applyAlignment="0" applyProtection="0"/>
    <xf numFmtId="0" fontId="131" fillId="0" borderId="0" applyNumberFormat="0" applyFill="0" applyBorder="0" applyAlignment="0" applyProtection="0"/>
    <xf numFmtId="0" fontId="11" fillId="0" borderId="0" applyNumberFormat="0" applyFont="0" applyFill="0" applyBorder="0" applyAlignment="0" applyProtection="0"/>
    <xf numFmtId="0" fontId="100" fillId="49" borderId="0" applyNumberFormat="0" applyBorder="0" applyAlignment="0" applyProtection="0"/>
    <xf numFmtId="0" fontId="98" fillId="44" borderId="0" applyNumberFormat="0" applyBorder="0" applyAlignment="0" applyProtection="0"/>
    <xf numFmtId="0" fontId="98" fillId="41" borderId="0" applyNumberFormat="0" applyBorder="0" applyAlignment="0" applyProtection="0"/>
    <xf numFmtId="0" fontId="99" fillId="41" borderId="0" applyNumberFormat="0" applyBorder="0" applyAlignment="0" applyProtection="0"/>
    <xf numFmtId="0" fontId="98" fillId="41" borderId="0" applyNumberFormat="0" applyBorder="0" applyAlignment="0" applyProtection="0"/>
    <xf numFmtId="0" fontId="5" fillId="26" borderId="0" applyNumberFormat="0" applyBorder="0" applyAlignment="0" applyProtection="0"/>
    <xf numFmtId="0" fontId="98" fillId="40" borderId="0" applyNumberFormat="0" applyBorder="0" applyAlignment="0" applyProtection="0"/>
    <xf numFmtId="0" fontId="98" fillId="38" borderId="0" applyNumberFormat="0" applyBorder="0" applyAlignment="0" applyProtection="0"/>
    <xf numFmtId="0" fontId="99" fillId="38" borderId="0" applyNumberFormat="0" applyBorder="0" applyAlignment="0" applyProtection="0"/>
    <xf numFmtId="0" fontId="98" fillId="38" borderId="0" applyNumberFormat="0" applyBorder="0" applyAlignment="0" applyProtection="0"/>
    <xf numFmtId="0" fontId="5" fillId="14" borderId="0" applyNumberFormat="0" applyBorder="0" applyAlignment="0" applyProtection="0"/>
    <xf numFmtId="0" fontId="99" fillId="40" borderId="0" applyNumberFormat="0" applyBorder="0" applyAlignment="0" applyProtection="0"/>
    <xf numFmtId="0" fontId="98" fillId="40" borderId="0" applyNumberFormat="0" applyBorder="0" applyAlignment="0" applyProtection="0"/>
    <xf numFmtId="0" fontId="5" fillId="23" borderId="0" applyNumberFormat="0" applyBorder="0" applyAlignment="0" applyProtection="0"/>
    <xf numFmtId="0" fontId="129" fillId="0" borderId="6" applyNumberFormat="0" applyFill="0" applyAlignment="0" applyProtection="0"/>
    <xf numFmtId="0" fontId="11" fillId="0" borderId="0" applyNumberFormat="0" applyFont="0" applyFill="0" applyBorder="0" applyAlignment="0" applyProtection="0"/>
    <xf numFmtId="0" fontId="98" fillId="41" borderId="0" applyNumberFormat="0" applyBorder="0" applyAlignment="0" applyProtection="0"/>
    <xf numFmtId="0" fontId="98" fillId="38" borderId="0" applyNumberFormat="0" applyBorder="0" applyAlignment="0" applyProtection="0"/>
    <xf numFmtId="0" fontId="10" fillId="58" borderId="21" applyNumberFormat="0" applyFont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98" fillId="40" borderId="0" applyNumberFormat="0" applyBorder="0" applyAlignment="0" applyProtection="0"/>
    <xf numFmtId="0" fontId="98" fillId="46" borderId="0" applyNumberFormat="0" applyBorder="0" applyAlignment="0" applyProtection="0"/>
    <xf numFmtId="0" fontId="99" fillId="46" borderId="0" applyNumberFormat="0" applyBorder="0" applyAlignment="0" applyProtection="0"/>
    <xf numFmtId="0" fontId="11" fillId="0" borderId="0" applyNumberFormat="0" applyFont="0" applyFill="0" applyBorder="0" applyAlignment="0" applyProtection="0"/>
    <xf numFmtId="0" fontId="98" fillId="46" borderId="0" applyNumberFormat="0" applyBorder="0" applyAlignment="0" applyProtection="0"/>
    <xf numFmtId="0" fontId="5" fillId="31" borderId="0" applyNumberFormat="0" applyBorder="0" applyAlignment="0" applyProtection="0"/>
    <xf numFmtId="0" fontId="136" fillId="0" borderId="0" applyNumberFormat="0" applyFill="0" applyBorder="0" applyAlignment="0" applyProtection="0"/>
    <xf numFmtId="0" fontId="11" fillId="0" borderId="0" applyNumberFormat="0" applyFont="0" applyFill="0" applyBorder="0" applyAlignment="0" applyProtection="0"/>
    <xf numFmtId="0" fontId="98" fillId="43" borderId="0" applyNumberFormat="0" applyBorder="0" applyAlignment="0" applyProtection="0"/>
    <xf numFmtId="0" fontId="99" fillId="43" borderId="0" applyNumberFormat="0" applyBorder="0" applyAlignment="0" applyProtection="0"/>
    <xf numFmtId="0" fontId="98" fillId="43" borderId="0" applyNumberFormat="0" applyBorder="0" applyAlignment="0" applyProtection="0"/>
    <xf numFmtId="0" fontId="5" fillId="11" borderId="0" applyNumberFormat="0" applyBorder="0" applyAlignment="0" applyProtection="0"/>
    <xf numFmtId="0" fontId="100" fillId="44" borderId="0" applyNumberFormat="0" applyBorder="0" applyAlignment="0" applyProtection="0"/>
    <xf numFmtId="0" fontId="98" fillId="46" borderId="0" applyNumberFormat="0" applyBorder="0" applyAlignment="0" applyProtection="0"/>
    <xf numFmtId="0" fontId="101" fillId="44" borderId="0" applyNumberFormat="0" applyBorder="0" applyAlignment="0" applyProtection="0"/>
    <xf numFmtId="0" fontId="100" fillId="44" borderId="0" applyNumberFormat="0" applyBorder="0" applyAlignment="0" applyProtection="0"/>
    <xf numFmtId="0" fontId="27" fillId="16" borderId="0" applyNumberFormat="0" applyBorder="0" applyAlignment="0" applyProtection="0"/>
    <xf numFmtId="0" fontId="100" fillId="48" borderId="0" applyNumberFormat="0" applyBorder="0" applyAlignment="0" applyProtection="0"/>
    <xf numFmtId="0" fontId="101" fillId="48" borderId="0" applyNumberFormat="0" applyBorder="0" applyAlignment="0" applyProtection="0"/>
    <xf numFmtId="0" fontId="100" fillId="48" borderId="0" applyNumberFormat="0" applyBorder="0" applyAlignment="0" applyProtection="0"/>
    <xf numFmtId="0" fontId="27" fillId="24" borderId="0" applyNumberFormat="0" applyBorder="0" applyAlignment="0" applyProtection="0"/>
    <xf numFmtId="0" fontId="98" fillId="43" borderId="0" applyNumberFormat="0" applyBorder="0" applyAlignment="0" applyProtection="0"/>
    <xf numFmtId="0" fontId="98" fillId="40" borderId="0" applyNumberFormat="0" applyBorder="0" applyAlignment="0" applyProtection="0"/>
    <xf numFmtId="0" fontId="99" fillId="40" borderId="0" applyNumberFormat="0" applyBorder="0" applyAlignment="0" applyProtection="0"/>
    <xf numFmtId="0" fontId="98" fillId="40" borderId="0" applyNumberFormat="0" applyBorder="0" applyAlignment="0" applyProtection="0"/>
    <xf numFmtId="0" fontId="5" fillId="22" borderId="0" applyNumberFormat="0" applyBorder="0" applyAlignment="0" applyProtection="0"/>
    <xf numFmtId="0" fontId="98" fillId="37" borderId="0" applyNumberFormat="0" applyBorder="0" applyAlignment="0" applyProtection="0"/>
    <xf numFmtId="0" fontId="99" fillId="37" borderId="0" applyNumberFormat="0" applyBorder="0" applyAlignment="0" applyProtection="0"/>
    <xf numFmtId="0" fontId="98" fillId="37" borderId="0" applyNumberFormat="0" applyBorder="0" applyAlignment="0" applyProtection="0"/>
    <xf numFmtId="0" fontId="5" fillId="10" borderId="0" applyNumberFormat="0" applyBorder="0" applyAlignment="0" applyProtection="0"/>
    <xf numFmtId="0" fontId="11" fillId="0" borderId="0" applyNumberFormat="0" applyFont="0" applyFill="0" applyBorder="0" applyAlignment="0" applyProtection="0"/>
    <xf numFmtId="0" fontId="100" fillId="44" borderId="0" applyNumberFormat="0" applyBorder="0" applyAlignment="0" applyProtection="0"/>
    <xf numFmtId="0" fontId="10" fillId="58" borderId="21" applyNumberFormat="0" applyFont="0" applyAlignment="0" applyProtection="0"/>
    <xf numFmtId="0" fontId="98" fillId="45" borderId="0" applyNumberFormat="0" applyBorder="0" applyAlignment="0" applyProtection="0"/>
    <xf numFmtId="0" fontId="98" fillId="40" borderId="0" applyNumberFormat="0" applyBorder="0" applyAlignment="0" applyProtection="0"/>
    <xf numFmtId="0" fontId="99" fillId="45" borderId="0" applyNumberFormat="0" applyBorder="0" applyAlignment="0" applyProtection="0"/>
    <xf numFmtId="0" fontId="98" fillId="37" borderId="0" applyNumberFormat="0" applyBorder="0" applyAlignment="0" applyProtection="0"/>
    <xf numFmtId="0" fontId="98" fillId="45" borderId="0" applyNumberFormat="0" applyBorder="0" applyAlignment="0" applyProtection="0"/>
    <xf numFmtId="0" fontId="5" fillId="19" borderId="0" applyNumberFormat="0" applyBorder="0" applyAlignment="0" applyProtection="0"/>
    <xf numFmtId="0" fontId="100" fillId="48" borderId="0" applyNumberFormat="0" applyBorder="0" applyAlignment="0" applyProtection="0"/>
    <xf numFmtId="0" fontId="10" fillId="58" borderId="21" applyNumberFormat="0" applyFont="0" applyAlignment="0" applyProtection="0"/>
    <xf numFmtId="0" fontId="98" fillId="45" borderId="0" applyNumberFormat="0" applyBorder="0" applyAlignment="0" applyProtection="0"/>
    <xf numFmtId="0" fontId="98" fillId="43" borderId="0" applyNumberFormat="0" applyBorder="0" applyAlignment="0" applyProtection="0"/>
    <xf numFmtId="0" fontId="99" fillId="43" borderId="0" applyNumberFormat="0" applyBorder="0" applyAlignment="0" applyProtection="0"/>
    <xf numFmtId="0" fontId="98" fillId="43" borderId="0" applyNumberFormat="0" applyBorder="0" applyAlignment="0" applyProtection="0"/>
    <xf numFmtId="0" fontId="5" fillId="27" borderId="0" applyNumberFormat="0" applyBorder="0" applyAlignment="0" applyProtection="0"/>
    <xf numFmtId="0" fontId="98" fillId="42" borderId="0" applyNumberFormat="0" applyBorder="0" applyAlignment="0" applyProtection="0"/>
    <xf numFmtId="0" fontId="99" fillId="42" borderId="0" applyNumberFormat="0" applyBorder="0" applyAlignment="0" applyProtection="0"/>
    <xf numFmtId="0" fontId="98" fillId="42" borderId="0" applyNumberFormat="0" applyBorder="0" applyAlignment="0" applyProtection="0"/>
    <xf numFmtId="0" fontId="5" fillId="30" borderId="0" applyNumberFormat="0" applyBorder="0" applyAlignment="0" applyProtection="0"/>
    <xf numFmtId="0" fontId="11" fillId="0" borderId="0" applyNumberFormat="0" applyFont="0" applyFill="0" applyBorder="0" applyAlignment="0" applyProtection="0"/>
    <xf numFmtId="0" fontId="97" fillId="0" borderId="10" applyNumberFormat="0" applyFill="0" applyAlignment="0" applyProtection="0"/>
    <xf numFmtId="0" fontId="11" fillId="0" borderId="0" applyNumberFormat="0" applyFont="0" applyFill="0" applyBorder="0" applyAlignment="0" applyProtection="0"/>
    <xf numFmtId="0" fontId="98" fillId="39" borderId="0" applyNumberFormat="0" applyBorder="0" applyAlignment="0" applyProtection="0"/>
    <xf numFmtId="0" fontId="99" fillId="39" borderId="0" applyNumberFormat="0" applyBorder="0" applyAlignment="0" applyProtection="0"/>
    <xf numFmtId="0" fontId="98" fillId="39" borderId="0" applyNumberFormat="0" applyBorder="0" applyAlignment="0" applyProtection="0"/>
    <xf numFmtId="0" fontId="5" fillId="18" borderId="0" applyNumberFormat="0" applyBorder="0" applyAlignment="0" applyProtection="0"/>
    <xf numFmtId="0" fontId="100" fillId="47" borderId="0" applyNumberFormat="0" applyBorder="0" applyAlignment="0" applyProtection="0"/>
    <xf numFmtId="0" fontId="98" fillId="43" borderId="0" applyNumberFormat="0" applyBorder="0" applyAlignment="0" applyProtection="0"/>
    <xf numFmtId="0" fontId="101" fillId="47" borderId="0" applyNumberFormat="0" applyBorder="0" applyAlignment="0" applyProtection="0"/>
    <xf numFmtId="0" fontId="100" fillId="47" borderId="0" applyNumberFormat="0" applyBorder="0" applyAlignment="0" applyProtection="0"/>
    <xf numFmtId="0" fontId="98" fillId="42" borderId="0" applyNumberFormat="0" applyBorder="0" applyAlignment="0" applyProtection="0"/>
    <xf numFmtId="0" fontId="27" fillId="12" borderId="0" applyNumberFormat="0" applyBorder="0" applyAlignment="0" applyProtection="0"/>
    <xf numFmtId="0" fontId="98" fillId="39" borderId="0" applyNumberFormat="0" applyBorder="0" applyAlignment="0" applyProtection="0"/>
    <xf numFmtId="0" fontId="10" fillId="58" borderId="21" applyNumberFormat="0" applyFont="0" applyAlignment="0" applyProtection="0"/>
    <xf numFmtId="0" fontId="100" fillId="45" borderId="0" applyNumberFormat="0" applyBorder="0" applyAlignment="0" applyProtection="0"/>
    <xf numFmtId="0" fontId="101" fillId="45" borderId="0" applyNumberFormat="0" applyBorder="0" applyAlignment="0" applyProtection="0"/>
    <xf numFmtId="0" fontId="100" fillId="47" borderId="0" applyNumberFormat="0" applyBorder="0" applyAlignment="0" applyProtection="0"/>
    <xf numFmtId="0" fontId="100" fillId="45" borderId="0" applyNumberFormat="0" applyBorder="0" applyAlignment="0" applyProtection="0"/>
    <xf numFmtId="0" fontId="27" fillId="20" borderId="0" applyNumberFormat="0" applyBorder="0" applyAlignment="0" applyProtection="0"/>
    <xf numFmtId="0" fontId="98" fillId="44" borderId="0" applyNumberFormat="0" applyBorder="0" applyAlignment="0" applyProtection="0"/>
    <xf numFmtId="0" fontId="99" fillId="44" borderId="0" applyNumberFormat="0" applyBorder="0" applyAlignment="0" applyProtection="0"/>
    <xf numFmtId="0" fontId="98" fillId="44" borderId="0" applyNumberFormat="0" applyBorder="0" applyAlignment="0" applyProtection="0"/>
    <xf numFmtId="0" fontId="5" fillId="15" borderId="0" applyNumberFormat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00" fillId="45" borderId="0" applyNumberFormat="0" applyBorder="0" applyAlignment="0" applyProtection="0"/>
    <xf numFmtId="0" fontId="131" fillId="0" borderId="0" applyNumberFormat="0" applyFill="0" applyBorder="0" applyAlignment="0" applyProtection="0"/>
    <xf numFmtId="0" fontId="11" fillId="0" borderId="0" applyNumberFormat="0" applyFont="0" applyFill="0" applyBorder="0" applyAlignment="0" applyProtection="0"/>
    <xf numFmtId="0" fontId="98" fillId="44" borderId="0" applyNumberFormat="0" applyBorder="0" applyAlignment="0" applyProtection="0"/>
    <xf numFmtId="0" fontId="98" fillId="41" borderId="0" applyNumberFormat="0" applyBorder="0" applyAlignment="0" applyProtection="0"/>
    <xf numFmtId="0" fontId="99" fillId="41" borderId="0" applyNumberFormat="0" applyBorder="0" applyAlignment="0" applyProtection="0"/>
    <xf numFmtId="0" fontId="98" fillId="41" borderId="0" applyNumberFormat="0" applyBorder="0" applyAlignment="0" applyProtection="0"/>
    <xf numFmtId="0" fontId="5" fillId="26" borderId="0" applyNumberFormat="0" applyBorder="0" applyAlignment="0" applyProtection="0"/>
    <xf numFmtId="0" fontId="98" fillId="40" borderId="0" applyNumberFormat="0" applyBorder="0" applyAlignment="0" applyProtection="0"/>
    <xf numFmtId="0" fontId="98" fillId="38" borderId="0" applyNumberFormat="0" applyBorder="0" applyAlignment="0" applyProtection="0"/>
    <xf numFmtId="0" fontId="99" fillId="38" borderId="0" applyNumberFormat="0" applyBorder="0" applyAlignment="0" applyProtection="0"/>
    <xf numFmtId="0" fontId="98" fillId="38" borderId="0" applyNumberFormat="0" applyBorder="0" applyAlignment="0" applyProtection="0"/>
    <xf numFmtId="0" fontId="5" fillId="14" borderId="0" applyNumberFormat="0" applyBorder="0" applyAlignment="0" applyProtection="0"/>
    <xf numFmtId="0" fontId="99" fillId="40" borderId="0" applyNumberFormat="0" applyBorder="0" applyAlignment="0" applyProtection="0"/>
    <xf numFmtId="0" fontId="98" fillId="40" borderId="0" applyNumberFormat="0" applyBorder="0" applyAlignment="0" applyProtection="0"/>
    <xf numFmtId="0" fontId="5" fillId="23" borderId="0" applyNumberFormat="0" applyBorder="0" applyAlignment="0" applyProtection="0"/>
    <xf numFmtId="0" fontId="129" fillId="0" borderId="6" applyNumberFormat="0" applyFill="0" applyAlignment="0" applyProtection="0"/>
    <xf numFmtId="0" fontId="11" fillId="0" borderId="0" applyNumberFormat="0" applyFont="0" applyFill="0" applyBorder="0" applyAlignment="0" applyProtection="0"/>
    <xf numFmtId="0" fontId="98" fillId="41" borderId="0" applyNumberFormat="0" applyBorder="0" applyAlignment="0" applyProtection="0"/>
    <xf numFmtId="0" fontId="98" fillId="38" borderId="0" applyNumberFormat="0" applyBorder="0" applyAlignment="0" applyProtection="0"/>
    <xf numFmtId="0" fontId="10" fillId="58" borderId="21" applyNumberFormat="0" applyFont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98" fillId="40" borderId="0" applyNumberFormat="0" applyBorder="0" applyAlignment="0" applyProtection="0"/>
    <xf numFmtId="0" fontId="98" fillId="46" borderId="0" applyNumberFormat="0" applyBorder="0" applyAlignment="0" applyProtection="0"/>
    <xf numFmtId="0" fontId="99" fillId="46" borderId="0" applyNumberFormat="0" applyBorder="0" applyAlignment="0" applyProtection="0"/>
    <xf numFmtId="0" fontId="11" fillId="0" borderId="0" applyNumberFormat="0" applyFont="0" applyFill="0" applyBorder="0" applyAlignment="0" applyProtection="0"/>
    <xf numFmtId="0" fontId="98" fillId="46" borderId="0" applyNumberFormat="0" applyBorder="0" applyAlignment="0" applyProtection="0"/>
    <xf numFmtId="0" fontId="5" fillId="31" borderId="0" applyNumberFormat="0" applyBorder="0" applyAlignment="0" applyProtection="0"/>
    <xf numFmtId="0" fontId="136" fillId="0" borderId="0" applyNumberFormat="0" applyFill="0" applyBorder="0" applyAlignment="0" applyProtection="0"/>
    <xf numFmtId="0" fontId="11" fillId="0" borderId="0" applyNumberFormat="0" applyFont="0" applyFill="0" applyBorder="0" applyAlignment="0" applyProtection="0"/>
    <xf numFmtId="0" fontId="98" fillId="43" borderId="0" applyNumberFormat="0" applyBorder="0" applyAlignment="0" applyProtection="0"/>
    <xf numFmtId="0" fontId="99" fillId="43" borderId="0" applyNumberFormat="0" applyBorder="0" applyAlignment="0" applyProtection="0"/>
    <xf numFmtId="0" fontId="98" fillId="43" borderId="0" applyNumberFormat="0" applyBorder="0" applyAlignment="0" applyProtection="0"/>
    <xf numFmtId="0" fontId="5" fillId="11" borderId="0" applyNumberFormat="0" applyBorder="0" applyAlignment="0" applyProtection="0"/>
    <xf numFmtId="0" fontId="100" fillId="44" borderId="0" applyNumberFormat="0" applyBorder="0" applyAlignment="0" applyProtection="0"/>
    <xf numFmtId="0" fontId="98" fillId="46" borderId="0" applyNumberFormat="0" applyBorder="0" applyAlignment="0" applyProtection="0"/>
    <xf numFmtId="0" fontId="101" fillId="44" borderId="0" applyNumberFormat="0" applyBorder="0" applyAlignment="0" applyProtection="0"/>
    <xf numFmtId="0" fontId="100" fillId="44" borderId="0" applyNumberFormat="0" applyBorder="0" applyAlignment="0" applyProtection="0"/>
    <xf numFmtId="0" fontId="27" fillId="16" borderId="0" applyNumberFormat="0" applyBorder="0" applyAlignment="0" applyProtection="0"/>
    <xf numFmtId="0" fontId="98" fillId="43" borderId="0" applyNumberFormat="0" applyBorder="0" applyAlignment="0" applyProtection="0"/>
    <xf numFmtId="0" fontId="98" fillId="40" borderId="0" applyNumberFormat="0" applyBorder="0" applyAlignment="0" applyProtection="0"/>
    <xf numFmtId="0" fontId="99" fillId="40" borderId="0" applyNumberFormat="0" applyBorder="0" applyAlignment="0" applyProtection="0"/>
    <xf numFmtId="0" fontId="98" fillId="40" borderId="0" applyNumberFormat="0" applyBorder="0" applyAlignment="0" applyProtection="0"/>
    <xf numFmtId="0" fontId="5" fillId="22" borderId="0" applyNumberFormat="0" applyBorder="0" applyAlignment="0" applyProtection="0"/>
    <xf numFmtId="0" fontId="98" fillId="37" borderId="0" applyNumberFormat="0" applyBorder="0" applyAlignment="0" applyProtection="0"/>
    <xf numFmtId="0" fontId="99" fillId="37" borderId="0" applyNumberFormat="0" applyBorder="0" applyAlignment="0" applyProtection="0"/>
    <xf numFmtId="0" fontId="98" fillId="37" borderId="0" applyNumberFormat="0" applyBorder="0" applyAlignment="0" applyProtection="0"/>
    <xf numFmtId="0" fontId="5" fillId="10" borderId="0" applyNumberFormat="0" applyBorder="0" applyAlignment="0" applyProtection="0"/>
    <xf numFmtId="0" fontId="11" fillId="0" borderId="0" applyNumberFormat="0" applyFont="0" applyFill="0" applyBorder="0" applyAlignment="0" applyProtection="0"/>
    <xf numFmtId="0" fontId="100" fillId="44" borderId="0" applyNumberFormat="0" applyBorder="0" applyAlignment="0" applyProtection="0"/>
    <xf numFmtId="0" fontId="10" fillId="58" borderId="21" applyNumberFormat="0" applyFont="0" applyAlignment="0" applyProtection="0"/>
    <xf numFmtId="0" fontId="98" fillId="45" borderId="0" applyNumberFormat="0" applyBorder="0" applyAlignment="0" applyProtection="0"/>
    <xf numFmtId="0" fontId="98" fillId="40" borderId="0" applyNumberFormat="0" applyBorder="0" applyAlignment="0" applyProtection="0"/>
    <xf numFmtId="0" fontId="99" fillId="45" borderId="0" applyNumberFormat="0" applyBorder="0" applyAlignment="0" applyProtection="0"/>
    <xf numFmtId="0" fontId="98" fillId="37" borderId="0" applyNumberFormat="0" applyBorder="0" applyAlignment="0" applyProtection="0"/>
    <xf numFmtId="0" fontId="98" fillId="45" borderId="0" applyNumberFormat="0" applyBorder="0" applyAlignment="0" applyProtection="0"/>
    <xf numFmtId="0" fontId="5" fillId="19" borderId="0" applyNumberFormat="0" applyBorder="0" applyAlignment="0" applyProtection="0"/>
    <xf numFmtId="0" fontId="100" fillId="48" borderId="0" applyNumberFormat="0" applyBorder="0" applyAlignment="0" applyProtection="0"/>
    <xf numFmtId="0" fontId="98" fillId="45" borderId="0" applyNumberFormat="0" applyBorder="0" applyAlignment="0" applyProtection="0"/>
    <xf numFmtId="0" fontId="98" fillId="43" borderId="0" applyNumberFormat="0" applyBorder="0" applyAlignment="0" applyProtection="0"/>
    <xf numFmtId="0" fontId="99" fillId="43" borderId="0" applyNumberFormat="0" applyBorder="0" applyAlignment="0" applyProtection="0"/>
    <xf numFmtId="0" fontId="98" fillId="43" borderId="0" applyNumberFormat="0" applyBorder="0" applyAlignment="0" applyProtection="0"/>
    <xf numFmtId="0" fontId="5" fillId="27" borderId="0" applyNumberFormat="0" applyBorder="0" applyAlignment="0" applyProtection="0"/>
    <xf numFmtId="0" fontId="98" fillId="42" borderId="0" applyNumberFormat="0" applyBorder="0" applyAlignment="0" applyProtection="0"/>
    <xf numFmtId="0" fontId="99" fillId="42" borderId="0" applyNumberFormat="0" applyBorder="0" applyAlignment="0" applyProtection="0"/>
    <xf numFmtId="0" fontId="98" fillId="42" borderId="0" applyNumberFormat="0" applyBorder="0" applyAlignment="0" applyProtection="0"/>
    <xf numFmtId="0" fontId="5" fillId="30" borderId="0" applyNumberFormat="0" applyBorder="0" applyAlignment="0" applyProtection="0"/>
    <xf numFmtId="0" fontId="11" fillId="0" borderId="0" applyNumberFormat="0" applyFont="0" applyFill="0" applyBorder="0" applyAlignment="0" applyProtection="0"/>
    <xf numFmtId="0" fontId="97" fillId="0" borderId="10" applyNumberFormat="0" applyFill="0" applyAlignment="0" applyProtection="0"/>
    <xf numFmtId="0" fontId="11" fillId="0" borderId="0" applyNumberFormat="0" applyFont="0" applyFill="0" applyBorder="0" applyAlignment="0" applyProtection="0"/>
    <xf numFmtId="0" fontId="98" fillId="39" borderId="0" applyNumberFormat="0" applyBorder="0" applyAlignment="0" applyProtection="0"/>
    <xf numFmtId="0" fontId="99" fillId="39" borderId="0" applyNumberFormat="0" applyBorder="0" applyAlignment="0" applyProtection="0"/>
    <xf numFmtId="0" fontId="98" fillId="39" borderId="0" applyNumberFormat="0" applyBorder="0" applyAlignment="0" applyProtection="0"/>
    <xf numFmtId="0" fontId="5" fillId="18" borderId="0" applyNumberFormat="0" applyBorder="0" applyAlignment="0" applyProtection="0"/>
    <xf numFmtId="0" fontId="100" fillId="47" borderId="0" applyNumberFormat="0" applyBorder="0" applyAlignment="0" applyProtection="0"/>
    <xf numFmtId="0" fontId="98" fillId="43" borderId="0" applyNumberFormat="0" applyBorder="0" applyAlignment="0" applyProtection="0"/>
    <xf numFmtId="0" fontId="101" fillId="47" borderId="0" applyNumberFormat="0" applyBorder="0" applyAlignment="0" applyProtection="0"/>
    <xf numFmtId="0" fontId="100" fillId="47" borderId="0" applyNumberFormat="0" applyBorder="0" applyAlignment="0" applyProtection="0"/>
    <xf numFmtId="0" fontId="98" fillId="42" borderId="0" applyNumberFormat="0" applyBorder="0" applyAlignment="0" applyProtection="0"/>
    <xf numFmtId="0" fontId="27" fillId="12" borderId="0" applyNumberFormat="0" applyBorder="0" applyAlignment="0" applyProtection="0"/>
    <xf numFmtId="0" fontId="98" fillId="39" borderId="0" applyNumberFormat="0" applyBorder="0" applyAlignment="0" applyProtection="0"/>
    <xf numFmtId="0" fontId="100" fillId="45" borderId="0" applyNumberFormat="0" applyBorder="0" applyAlignment="0" applyProtection="0"/>
    <xf numFmtId="0" fontId="101" fillId="45" borderId="0" applyNumberFormat="0" applyBorder="0" applyAlignment="0" applyProtection="0"/>
    <xf numFmtId="0" fontId="100" fillId="47" borderId="0" applyNumberFormat="0" applyBorder="0" applyAlignment="0" applyProtection="0"/>
    <xf numFmtId="0" fontId="100" fillId="45" borderId="0" applyNumberFormat="0" applyBorder="0" applyAlignment="0" applyProtection="0"/>
    <xf numFmtId="0" fontId="27" fillId="20" borderId="0" applyNumberFormat="0" applyBorder="0" applyAlignment="0" applyProtection="0"/>
    <xf numFmtId="0" fontId="98" fillId="44" borderId="0" applyNumberFormat="0" applyBorder="0" applyAlignment="0" applyProtection="0"/>
    <xf numFmtId="0" fontId="99" fillId="44" borderId="0" applyNumberFormat="0" applyBorder="0" applyAlignment="0" applyProtection="0"/>
    <xf numFmtId="0" fontId="98" fillId="44" borderId="0" applyNumberFormat="0" applyBorder="0" applyAlignment="0" applyProtection="0"/>
    <xf numFmtId="0" fontId="5" fillId="15" borderId="0" applyNumberFormat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00" fillId="45" borderId="0" applyNumberFormat="0" applyBorder="0" applyAlignment="0" applyProtection="0"/>
    <xf numFmtId="0" fontId="131" fillId="0" borderId="0" applyNumberFormat="0" applyFill="0" applyBorder="0" applyAlignment="0" applyProtection="0"/>
    <xf numFmtId="0" fontId="11" fillId="0" borderId="0" applyNumberFormat="0" applyFont="0" applyFill="0" applyBorder="0" applyAlignment="0" applyProtection="0"/>
    <xf numFmtId="0" fontId="98" fillId="44" borderId="0" applyNumberFormat="0" applyBorder="0" applyAlignment="0" applyProtection="0"/>
    <xf numFmtId="0" fontId="98" fillId="41" borderId="0" applyNumberFormat="0" applyBorder="0" applyAlignment="0" applyProtection="0"/>
    <xf numFmtId="0" fontId="99" fillId="41" borderId="0" applyNumberFormat="0" applyBorder="0" applyAlignment="0" applyProtection="0"/>
    <xf numFmtId="0" fontId="98" fillId="41" borderId="0" applyNumberFormat="0" applyBorder="0" applyAlignment="0" applyProtection="0"/>
    <xf numFmtId="0" fontId="5" fillId="26" borderId="0" applyNumberFormat="0" applyBorder="0" applyAlignment="0" applyProtection="0"/>
    <xf numFmtId="0" fontId="98" fillId="40" borderId="0" applyNumberFormat="0" applyBorder="0" applyAlignment="0" applyProtection="0"/>
    <xf numFmtId="0" fontId="98" fillId="38" borderId="0" applyNumberFormat="0" applyBorder="0" applyAlignment="0" applyProtection="0"/>
    <xf numFmtId="0" fontId="99" fillId="38" borderId="0" applyNumberFormat="0" applyBorder="0" applyAlignment="0" applyProtection="0"/>
    <xf numFmtId="0" fontId="98" fillId="38" borderId="0" applyNumberFormat="0" applyBorder="0" applyAlignment="0" applyProtection="0"/>
    <xf numFmtId="0" fontId="5" fillId="14" borderId="0" applyNumberFormat="0" applyBorder="0" applyAlignment="0" applyProtection="0"/>
    <xf numFmtId="0" fontId="99" fillId="40" borderId="0" applyNumberFormat="0" applyBorder="0" applyAlignment="0" applyProtection="0"/>
    <xf numFmtId="0" fontId="98" fillId="40" borderId="0" applyNumberFormat="0" applyBorder="0" applyAlignment="0" applyProtection="0"/>
    <xf numFmtId="0" fontId="5" fillId="23" borderId="0" applyNumberFormat="0" applyBorder="0" applyAlignment="0" applyProtection="0"/>
    <xf numFmtId="0" fontId="129" fillId="0" borderId="6" applyNumberFormat="0" applyFill="0" applyAlignment="0" applyProtection="0"/>
    <xf numFmtId="0" fontId="11" fillId="0" borderId="0" applyNumberFormat="0" applyFont="0" applyFill="0" applyBorder="0" applyAlignment="0" applyProtection="0"/>
    <xf numFmtId="0" fontId="98" fillId="41" borderId="0" applyNumberFormat="0" applyBorder="0" applyAlignment="0" applyProtection="0"/>
    <xf numFmtId="0" fontId="98" fillId="38" borderId="0" applyNumberFormat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98" fillId="40" borderId="0" applyNumberFormat="0" applyBorder="0" applyAlignment="0" applyProtection="0"/>
    <xf numFmtId="0" fontId="98" fillId="46" borderId="0" applyNumberFormat="0" applyBorder="0" applyAlignment="0" applyProtection="0"/>
    <xf numFmtId="0" fontId="99" fillId="46" borderId="0" applyNumberFormat="0" applyBorder="0" applyAlignment="0" applyProtection="0"/>
    <xf numFmtId="0" fontId="11" fillId="0" borderId="0" applyNumberFormat="0" applyFont="0" applyFill="0" applyBorder="0" applyAlignment="0" applyProtection="0"/>
    <xf numFmtId="0" fontId="98" fillId="46" borderId="0" applyNumberFormat="0" applyBorder="0" applyAlignment="0" applyProtection="0"/>
    <xf numFmtId="0" fontId="5" fillId="31" borderId="0" applyNumberFormat="0" applyBorder="0" applyAlignment="0" applyProtection="0"/>
    <xf numFmtId="0" fontId="136" fillId="0" borderId="0" applyNumberFormat="0" applyFill="0" applyBorder="0" applyAlignment="0" applyProtection="0"/>
    <xf numFmtId="0" fontId="11" fillId="0" borderId="0" applyNumberFormat="0" applyFont="0" applyFill="0" applyBorder="0" applyAlignment="0" applyProtection="0"/>
    <xf numFmtId="0" fontId="98" fillId="43" borderId="0" applyNumberFormat="0" applyBorder="0" applyAlignment="0" applyProtection="0"/>
    <xf numFmtId="0" fontId="99" fillId="43" borderId="0" applyNumberFormat="0" applyBorder="0" applyAlignment="0" applyProtection="0"/>
    <xf numFmtId="0" fontId="98" fillId="43" borderId="0" applyNumberFormat="0" applyBorder="0" applyAlignment="0" applyProtection="0"/>
    <xf numFmtId="0" fontId="5" fillId="11" borderId="0" applyNumberFormat="0" applyBorder="0" applyAlignment="0" applyProtection="0"/>
    <xf numFmtId="0" fontId="100" fillId="44" borderId="0" applyNumberFormat="0" applyBorder="0" applyAlignment="0" applyProtection="0"/>
    <xf numFmtId="0" fontId="98" fillId="46" borderId="0" applyNumberFormat="0" applyBorder="0" applyAlignment="0" applyProtection="0"/>
    <xf numFmtId="0" fontId="101" fillId="44" borderId="0" applyNumberFormat="0" applyBorder="0" applyAlignment="0" applyProtection="0"/>
    <xf numFmtId="0" fontId="100" fillId="44" borderId="0" applyNumberFormat="0" applyBorder="0" applyAlignment="0" applyProtection="0"/>
    <xf numFmtId="0" fontId="27" fillId="16" borderId="0" applyNumberFormat="0" applyBorder="0" applyAlignment="0" applyProtection="0"/>
    <xf numFmtId="0" fontId="98" fillId="43" borderId="0" applyNumberFormat="0" applyBorder="0" applyAlignment="0" applyProtection="0"/>
    <xf numFmtId="0" fontId="98" fillId="40" borderId="0" applyNumberFormat="0" applyBorder="0" applyAlignment="0" applyProtection="0"/>
    <xf numFmtId="0" fontId="99" fillId="40" borderId="0" applyNumberFormat="0" applyBorder="0" applyAlignment="0" applyProtection="0"/>
    <xf numFmtId="0" fontId="98" fillId="40" borderId="0" applyNumberFormat="0" applyBorder="0" applyAlignment="0" applyProtection="0"/>
    <xf numFmtId="0" fontId="5" fillId="22" borderId="0" applyNumberFormat="0" applyBorder="0" applyAlignment="0" applyProtection="0"/>
    <xf numFmtId="0" fontId="98" fillId="37" borderId="0" applyNumberFormat="0" applyBorder="0" applyAlignment="0" applyProtection="0"/>
    <xf numFmtId="0" fontId="99" fillId="37" borderId="0" applyNumberFormat="0" applyBorder="0" applyAlignment="0" applyProtection="0"/>
    <xf numFmtId="0" fontId="98" fillId="37" borderId="0" applyNumberFormat="0" applyBorder="0" applyAlignment="0" applyProtection="0"/>
    <xf numFmtId="0" fontId="5" fillId="10" borderId="0" applyNumberFormat="0" applyBorder="0" applyAlignment="0" applyProtection="0"/>
    <xf numFmtId="0" fontId="11" fillId="0" borderId="0" applyNumberFormat="0" applyFont="0" applyFill="0" applyBorder="0" applyAlignment="0" applyProtection="0"/>
    <xf numFmtId="0" fontId="100" fillId="44" borderId="0" applyNumberFormat="0" applyBorder="0" applyAlignment="0" applyProtection="0"/>
    <xf numFmtId="0" fontId="98" fillId="45" borderId="0" applyNumberFormat="0" applyBorder="0" applyAlignment="0" applyProtection="0"/>
    <xf numFmtId="0" fontId="98" fillId="40" borderId="0" applyNumberFormat="0" applyBorder="0" applyAlignment="0" applyProtection="0"/>
    <xf numFmtId="0" fontId="99" fillId="45" borderId="0" applyNumberFormat="0" applyBorder="0" applyAlignment="0" applyProtection="0"/>
    <xf numFmtId="0" fontId="98" fillId="37" borderId="0" applyNumberFormat="0" applyBorder="0" applyAlignment="0" applyProtection="0"/>
    <xf numFmtId="0" fontId="98" fillId="45" borderId="0" applyNumberFormat="0" applyBorder="0" applyAlignment="0" applyProtection="0"/>
    <xf numFmtId="0" fontId="5" fillId="19" borderId="0" applyNumberFormat="0" applyBorder="0" applyAlignment="0" applyProtection="0"/>
    <xf numFmtId="0" fontId="98" fillId="45" borderId="0" applyNumberFormat="0" applyBorder="0" applyAlignment="0" applyProtection="0"/>
    <xf numFmtId="0" fontId="98" fillId="43" borderId="0" applyNumberFormat="0" applyBorder="0" applyAlignment="0" applyProtection="0"/>
    <xf numFmtId="0" fontId="99" fillId="43" borderId="0" applyNumberFormat="0" applyBorder="0" applyAlignment="0" applyProtection="0"/>
    <xf numFmtId="0" fontId="98" fillId="43" borderId="0" applyNumberFormat="0" applyBorder="0" applyAlignment="0" applyProtection="0"/>
    <xf numFmtId="0" fontId="5" fillId="27" borderId="0" applyNumberFormat="0" applyBorder="0" applyAlignment="0" applyProtection="0"/>
    <xf numFmtId="0" fontId="98" fillId="42" borderId="0" applyNumberFormat="0" applyBorder="0" applyAlignment="0" applyProtection="0"/>
    <xf numFmtId="0" fontId="99" fillId="42" borderId="0" applyNumberFormat="0" applyBorder="0" applyAlignment="0" applyProtection="0"/>
    <xf numFmtId="0" fontId="98" fillId="42" borderId="0" applyNumberFormat="0" applyBorder="0" applyAlignment="0" applyProtection="0"/>
    <xf numFmtId="0" fontId="5" fillId="30" borderId="0" applyNumberFormat="0" applyBorder="0" applyAlignment="0" applyProtection="0"/>
    <xf numFmtId="0" fontId="11" fillId="0" borderId="0" applyNumberFormat="0" applyFont="0" applyFill="0" applyBorder="0" applyAlignment="0" applyProtection="0"/>
    <xf numFmtId="0" fontId="97" fillId="0" borderId="10" applyNumberFormat="0" applyFill="0" applyAlignment="0" applyProtection="0"/>
    <xf numFmtId="0" fontId="11" fillId="0" borderId="0" applyNumberFormat="0" applyFont="0" applyFill="0" applyBorder="0" applyAlignment="0" applyProtection="0"/>
    <xf numFmtId="0" fontId="98" fillId="39" borderId="0" applyNumberFormat="0" applyBorder="0" applyAlignment="0" applyProtection="0"/>
    <xf numFmtId="0" fontId="99" fillId="39" borderId="0" applyNumberFormat="0" applyBorder="0" applyAlignment="0" applyProtection="0"/>
    <xf numFmtId="0" fontId="98" fillId="39" borderId="0" applyNumberFormat="0" applyBorder="0" applyAlignment="0" applyProtection="0"/>
    <xf numFmtId="0" fontId="5" fillId="18" borderId="0" applyNumberFormat="0" applyBorder="0" applyAlignment="0" applyProtection="0"/>
    <xf numFmtId="0" fontId="100" fillId="47" borderId="0" applyNumberFormat="0" applyBorder="0" applyAlignment="0" applyProtection="0"/>
    <xf numFmtId="0" fontId="98" fillId="43" borderId="0" applyNumberFormat="0" applyBorder="0" applyAlignment="0" applyProtection="0"/>
    <xf numFmtId="0" fontId="101" fillId="47" borderId="0" applyNumberFormat="0" applyBorder="0" applyAlignment="0" applyProtection="0"/>
    <xf numFmtId="0" fontId="100" fillId="47" borderId="0" applyNumberFormat="0" applyBorder="0" applyAlignment="0" applyProtection="0"/>
    <xf numFmtId="0" fontId="98" fillId="42" borderId="0" applyNumberFormat="0" applyBorder="0" applyAlignment="0" applyProtection="0"/>
    <xf numFmtId="0" fontId="27" fillId="12" borderId="0" applyNumberFormat="0" applyBorder="0" applyAlignment="0" applyProtection="0"/>
    <xf numFmtId="0" fontId="98" fillId="39" borderId="0" applyNumberFormat="0" applyBorder="0" applyAlignment="0" applyProtection="0"/>
    <xf numFmtId="0" fontId="100" fillId="47" borderId="0" applyNumberFormat="0" applyBorder="0" applyAlignment="0" applyProtection="0"/>
    <xf numFmtId="0" fontId="98" fillId="44" borderId="0" applyNumberFormat="0" applyBorder="0" applyAlignment="0" applyProtection="0"/>
    <xf numFmtId="0" fontId="99" fillId="44" borderId="0" applyNumberFormat="0" applyBorder="0" applyAlignment="0" applyProtection="0"/>
    <xf numFmtId="0" fontId="98" fillId="44" borderId="0" applyNumberFormat="0" applyBorder="0" applyAlignment="0" applyProtection="0"/>
    <xf numFmtId="0" fontId="5" fillId="15" borderId="0" applyNumberFormat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31" fillId="0" borderId="0" applyNumberFormat="0" applyFill="0" applyBorder="0" applyAlignment="0" applyProtection="0"/>
    <xf numFmtId="0" fontId="11" fillId="0" borderId="0" applyNumberFormat="0" applyFont="0" applyFill="0" applyBorder="0" applyAlignment="0" applyProtection="0"/>
    <xf numFmtId="0" fontId="98" fillId="44" borderId="0" applyNumberFormat="0" applyBorder="0" applyAlignment="0" applyProtection="0"/>
    <xf numFmtId="0" fontId="98" fillId="41" borderId="0" applyNumberFormat="0" applyBorder="0" applyAlignment="0" applyProtection="0"/>
    <xf numFmtId="0" fontId="99" fillId="41" borderId="0" applyNumberFormat="0" applyBorder="0" applyAlignment="0" applyProtection="0"/>
    <xf numFmtId="0" fontId="98" fillId="41" borderId="0" applyNumberFormat="0" applyBorder="0" applyAlignment="0" applyProtection="0"/>
    <xf numFmtId="0" fontId="5" fillId="26" borderId="0" applyNumberFormat="0" applyBorder="0" applyAlignment="0" applyProtection="0"/>
    <xf numFmtId="0" fontId="98" fillId="40" borderId="0" applyNumberFormat="0" applyBorder="0" applyAlignment="0" applyProtection="0"/>
    <xf numFmtId="0" fontId="98" fillId="38" borderId="0" applyNumberFormat="0" applyBorder="0" applyAlignment="0" applyProtection="0"/>
    <xf numFmtId="0" fontId="99" fillId="38" borderId="0" applyNumberFormat="0" applyBorder="0" applyAlignment="0" applyProtection="0"/>
    <xf numFmtId="0" fontId="98" fillId="38" borderId="0" applyNumberFormat="0" applyBorder="0" applyAlignment="0" applyProtection="0"/>
    <xf numFmtId="0" fontId="5" fillId="14" borderId="0" applyNumberFormat="0" applyBorder="0" applyAlignment="0" applyProtection="0"/>
    <xf numFmtId="0" fontId="99" fillId="40" borderId="0" applyNumberFormat="0" applyBorder="0" applyAlignment="0" applyProtection="0"/>
    <xf numFmtId="0" fontId="98" fillId="40" borderId="0" applyNumberFormat="0" applyBorder="0" applyAlignment="0" applyProtection="0"/>
    <xf numFmtId="0" fontId="5" fillId="23" borderId="0" applyNumberFormat="0" applyBorder="0" applyAlignment="0" applyProtection="0"/>
    <xf numFmtId="0" fontId="129" fillId="0" borderId="6" applyNumberFormat="0" applyFill="0" applyAlignment="0" applyProtection="0"/>
    <xf numFmtId="0" fontId="11" fillId="0" borderId="0" applyNumberFormat="0" applyFont="0" applyFill="0" applyBorder="0" applyAlignment="0" applyProtection="0"/>
    <xf numFmtId="0" fontId="98" fillId="41" borderId="0" applyNumberFormat="0" applyBorder="0" applyAlignment="0" applyProtection="0"/>
    <xf numFmtId="0" fontId="98" fillId="38" borderId="0" applyNumberFormat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98" fillId="40" borderId="0" applyNumberFormat="0" applyBorder="0" applyAlignment="0" applyProtection="0"/>
    <xf numFmtId="0" fontId="98" fillId="46" borderId="0" applyNumberFormat="0" applyBorder="0" applyAlignment="0" applyProtection="0"/>
    <xf numFmtId="0" fontId="99" fillId="46" borderId="0" applyNumberFormat="0" applyBorder="0" applyAlignment="0" applyProtection="0"/>
    <xf numFmtId="0" fontId="11" fillId="0" borderId="0" applyNumberFormat="0" applyFont="0" applyFill="0" applyBorder="0" applyAlignment="0" applyProtection="0"/>
    <xf numFmtId="0" fontId="98" fillId="46" borderId="0" applyNumberFormat="0" applyBorder="0" applyAlignment="0" applyProtection="0"/>
    <xf numFmtId="0" fontId="5" fillId="31" borderId="0" applyNumberFormat="0" applyBorder="0" applyAlignment="0" applyProtection="0"/>
    <xf numFmtId="0" fontId="136" fillId="0" borderId="0" applyNumberFormat="0" applyFill="0" applyBorder="0" applyAlignment="0" applyProtection="0"/>
    <xf numFmtId="0" fontId="11" fillId="0" borderId="0" applyNumberFormat="0" applyFont="0" applyFill="0" applyBorder="0" applyAlignment="0" applyProtection="0"/>
    <xf numFmtId="0" fontId="98" fillId="43" borderId="0" applyNumberFormat="0" applyBorder="0" applyAlignment="0" applyProtection="0"/>
    <xf numFmtId="0" fontId="99" fillId="43" borderId="0" applyNumberFormat="0" applyBorder="0" applyAlignment="0" applyProtection="0"/>
    <xf numFmtId="0" fontId="98" fillId="43" borderId="0" applyNumberFormat="0" applyBorder="0" applyAlignment="0" applyProtection="0"/>
    <xf numFmtId="0" fontId="5" fillId="11" borderId="0" applyNumberFormat="0" applyBorder="0" applyAlignment="0" applyProtection="0"/>
    <xf numFmtId="0" fontId="98" fillId="46" borderId="0" applyNumberFormat="0" applyBorder="0" applyAlignment="0" applyProtection="0"/>
    <xf numFmtId="0" fontId="98" fillId="43" borderId="0" applyNumberFormat="0" applyBorder="0" applyAlignment="0" applyProtection="0"/>
    <xf numFmtId="0" fontId="98" fillId="40" borderId="0" applyNumberFormat="0" applyBorder="0" applyAlignment="0" applyProtection="0"/>
    <xf numFmtId="0" fontId="99" fillId="40" borderId="0" applyNumberFormat="0" applyBorder="0" applyAlignment="0" applyProtection="0"/>
    <xf numFmtId="0" fontId="98" fillId="40" borderId="0" applyNumberFormat="0" applyBorder="0" applyAlignment="0" applyProtection="0"/>
    <xf numFmtId="0" fontId="5" fillId="22" borderId="0" applyNumberFormat="0" applyBorder="0" applyAlignment="0" applyProtection="0"/>
    <xf numFmtId="0" fontId="98" fillId="37" borderId="0" applyNumberFormat="0" applyBorder="0" applyAlignment="0" applyProtection="0"/>
    <xf numFmtId="0" fontId="99" fillId="37" borderId="0" applyNumberFormat="0" applyBorder="0" applyAlignment="0" applyProtection="0"/>
    <xf numFmtId="0" fontId="98" fillId="37" borderId="0" applyNumberFormat="0" applyBorder="0" applyAlignment="0" applyProtection="0"/>
    <xf numFmtId="0" fontId="5" fillId="10" borderId="0" applyNumberFormat="0" applyBorder="0" applyAlignment="0" applyProtection="0"/>
    <xf numFmtId="0" fontId="11" fillId="0" borderId="0" applyNumberFormat="0" applyFont="0" applyFill="0" applyBorder="0" applyAlignment="0" applyProtection="0"/>
    <xf numFmtId="0" fontId="98" fillId="45" borderId="0" applyNumberFormat="0" applyBorder="0" applyAlignment="0" applyProtection="0"/>
    <xf numFmtId="0" fontId="98" fillId="40" borderId="0" applyNumberFormat="0" applyBorder="0" applyAlignment="0" applyProtection="0"/>
    <xf numFmtId="0" fontId="99" fillId="45" borderId="0" applyNumberFormat="0" applyBorder="0" applyAlignment="0" applyProtection="0"/>
    <xf numFmtId="0" fontId="98" fillId="37" borderId="0" applyNumberFormat="0" applyBorder="0" applyAlignment="0" applyProtection="0"/>
    <xf numFmtId="0" fontId="98" fillId="45" borderId="0" applyNumberFormat="0" applyBorder="0" applyAlignment="0" applyProtection="0"/>
    <xf numFmtId="0" fontId="5" fillId="19" borderId="0" applyNumberFormat="0" applyBorder="0" applyAlignment="0" applyProtection="0"/>
    <xf numFmtId="0" fontId="98" fillId="45" borderId="0" applyNumberFormat="0" applyBorder="0" applyAlignment="0" applyProtection="0"/>
    <xf numFmtId="0" fontId="98" fillId="43" borderId="0" applyNumberFormat="0" applyBorder="0" applyAlignment="0" applyProtection="0"/>
    <xf numFmtId="0" fontId="99" fillId="43" borderId="0" applyNumberFormat="0" applyBorder="0" applyAlignment="0" applyProtection="0"/>
    <xf numFmtId="0" fontId="98" fillId="43" borderId="0" applyNumberFormat="0" applyBorder="0" applyAlignment="0" applyProtection="0"/>
    <xf numFmtId="0" fontId="5" fillId="27" borderId="0" applyNumberFormat="0" applyBorder="0" applyAlignment="0" applyProtection="0"/>
    <xf numFmtId="0" fontId="98" fillId="42" borderId="0" applyNumberFormat="0" applyBorder="0" applyAlignment="0" applyProtection="0"/>
    <xf numFmtId="0" fontId="99" fillId="42" borderId="0" applyNumberFormat="0" applyBorder="0" applyAlignment="0" applyProtection="0"/>
    <xf numFmtId="0" fontId="98" fillId="42" borderId="0" applyNumberFormat="0" applyBorder="0" applyAlignment="0" applyProtection="0"/>
    <xf numFmtId="0" fontId="5" fillId="30" borderId="0" applyNumberFormat="0" applyBorder="0" applyAlignment="0" applyProtection="0"/>
    <xf numFmtId="0" fontId="97" fillId="0" borderId="10" applyNumberFormat="0" applyFill="0" applyAlignment="0" applyProtection="0"/>
    <xf numFmtId="0" fontId="11" fillId="0" borderId="0" applyNumberFormat="0" applyFont="0" applyFill="0" applyBorder="0" applyAlignment="0" applyProtection="0"/>
    <xf numFmtId="0" fontId="98" fillId="39" borderId="0" applyNumberFormat="0" applyBorder="0" applyAlignment="0" applyProtection="0"/>
    <xf numFmtId="0" fontId="99" fillId="39" borderId="0" applyNumberFormat="0" applyBorder="0" applyAlignment="0" applyProtection="0"/>
    <xf numFmtId="0" fontId="98" fillId="39" borderId="0" applyNumberFormat="0" applyBorder="0" applyAlignment="0" applyProtection="0"/>
    <xf numFmtId="0" fontId="5" fillId="18" borderId="0" applyNumberFormat="0" applyBorder="0" applyAlignment="0" applyProtection="0"/>
    <xf numFmtId="0" fontId="100" fillId="47" borderId="0" applyNumberFormat="0" applyBorder="0" applyAlignment="0" applyProtection="0"/>
    <xf numFmtId="0" fontId="98" fillId="43" borderId="0" applyNumberFormat="0" applyBorder="0" applyAlignment="0" applyProtection="0"/>
    <xf numFmtId="0" fontId="101" fillId="47" borderId="0" applyNumberFormat="0" applyBorder="0" applyAlignment="0" applyProtection="0"/>
    <xf numFmtId="0" fontId="100" fillId="47" borderId="0" applyNumberFormat="0" applyBorder="0" applyAlignment="0" applyProtection="0"/>
    <xf numFmtId="0" fontId="98" fillId="42" borderId="0" applyNumberFormat="0" applyBorder="0" applyAlignment="0" applyProtection="0"/>
    <xf numFmtId="0" fontId="27" fillId="12" borderId="0" applyNumberFormat="0" applyBorder="0" applyAlignment="0" applyProtection="0"/>
    <xf numFmtId="0" fontId="98" fillId="39" borderId="0" applyNumberFormat="0" applyBorder="0" applyAlignment="0" applyProtection="0"/>
    <xf numFmtId="0" fontId="100" fillId="47" borderId="0" applyNumberFormat="0" applyBorder="0" applyAlignment="0" applyProtection="0"/>
    <xf numFmtId="0" fontId="98" fillId="44" borderId="0" applyNumberFormat="0" applyBorder="0" applyAlignment="0" applyProtection="0"/>
    <xf numFmtId="0" fontId="99" fillId="44" borderId="0" applyNumberFormat="0" applyBorder="0" applyAlignment="0" applyProtection="0"/>
    <xf numFmtId="0" fontId="98" fillId="44" borderId="0" applyNumberFormat="0" applyBorder="0" applyAlignment="0" applyProtection="0"/>
    <xf numFmtId="0" fontId="5" fillId="15" borderId="0" applyNumberFormat="0" applyBorder="0" applyAlignment="0" applyProtection="0"/>
    <xf numFmtId="0" fontId="11" fillId="0" borderId="0" applyNumberFormat="0" applyFont="0" applyFill="0" applyBorder="0" applyAlignment="0" applyProtection="0"/>
    <xf numFmtId="0" fontId="131" fillId="0" borderId="0" applyNumberFormat="0" applyFill="0" applyBorder="0" applyAlignment="0" applyProtection="0"/>
    <xf numFmtId="0" fontId="11" fillId="0" borderId="0" applyNumberFormat="0" applyFont="0" applyFill="0" applyBorder="0" applyAlignment="0" applyProtection="0"/>
    <xf numFmtId="0" fontId="98" fillId="44" borderId="0" applyNumberFormat="0" applyBorder="0" applyAlignment="0" applyProtection="0"/>
    <xf numFmtId="0" fontId="98" fillId="41" borderId="0" applyNumberFormat="0" applyBorder="0" applyAlignment="0" applyProtection="0"/>
    <xf numFmtId="0" fontId="99" fillId="41" borderId="0" applyNumberFormat="0" applyBorder="0" applyAlignment="0" applyProtection="0"/>
    <xf numFmtId="0" fontId="98" fillId="41" borderId="0" applyNumberFormat="0" applyBorder="0" applyAlignment="0" applyProtection="0"/>
    <xf numFmtId="0" fontId="5" fillId="26" borderId="0" applyNumberFormat="0" applyBorder="0" applyAlignment="0" applyProtection="0"/>
    <xf numFmtId="0" fontId="98" fillId="40" borderId="0" applyNumberFormat="0" applyBorder="0" applyAlignment="0" applyProtection="0"/>
    <xf numFmtId="0" fontId="98" fillId="38" borderId="0" applyNumberFormat="0" applyBorder="0" applyAlignment="0" applyProtection="0"/>
    <xf numFmtId="0" fontId="99" fillId="38" borderId="0" applyNumberFormat="0" applyBorder="0" applyAlignment="0" applyProtection="0"/>
    <xf numFmtId="0" fontId="98" fillId="38" borderId="0" applyNumberFormat="0" applyBorder="0" applyAlignment="0" applyProtection="0"/>
    <xf numFmtId="0" fontId="5" fillId="14" borderId="0" applyNumberFormat="0" applyBorder="0" applyAlignment="0" applyProtection="0"/>
    <xf numFmtId="0" fontId="99" fillId="40" borderId="0" applyNumberFormat="0" applyBorder="0" applyAlignment="0" applyProtection="0"/>
    <xf numFmtId="0" fontId="98" fillId="40" borderId="0" applyNumberFormat="0" applyBorder="0" applyAlignment="0" applyProtection="0"/>
    <xf numFmtId="0" fontId="5" fillId="23" borderId="0" applyNumberFormat="0" applyBorder="0" applyAlignment="0" applyProtection="0"/>
    <xf numFmtId="0" fontId="129" fillId="0" borderId="6" applyNumberFormat="0" applyFill="0" applyAlignment="0" applyProtection="0"/>
    <xf numFmtId="0" fontId="11" fillId="0" borderId="0" applyNumberFormat="0" applyFont="0" applyFill="0" applyBorder="0" applyAlignment="0" applyProtection="0"/>
    <xf numFmtId="0" fontId="98" fillId="41" borderId="0" applyNumberFormat="0" applyBorder="0" applyAlignment="0" applyProtection="0"/>
    <xf numFmtId="0" fontId="98" fillId="38" borderId="0" applyNumberFormat="0" applyBorder="0" applyAlignment="0" applyProtection="0"/>
    <xf numFmtId="0" fontId="11" fillId="0" borderId="0" applyNumberFormat="0" applyFont="0" applyFill="0" applyBorder="0" applyAlignment="0" applyProtection="0"/>
    <xf numFmtId="0" fontId="98" fillId="40" borderId="0" applyNumberFormat="0" applyBorder="0" applyAlignment="0" applyProtection="0"/>
    <xf numFmtId="0" fontId="98" fillId="46" borderId="0" applyNumberFormat="0" applyBorder="0" applyAlignment="0" applyProtection="0"/>
    <xf numFmtId="0" fontId="99" fillId="46" borderId="0" applyNumberFormat="0" applyBorder="0" applyAlignment="0" applyProtection="0"/>
    <xf numFmtId="0" fontId="11" fillId="0" borderId="0" applyNumberFormat="0" applyFont="0" applyFill="0" applyBorder="0" applyAlignment="0" applyProtection="0"/>
    <xf numFmtId="0" fontId="98" fillId="46" borderId="0" applyNumberFormat="0" applyBorder="0" applyAlignment="0" applyProtection="0"/>
    <xf numFmtId="0" fontId="5" fillId="31" borderId="0" applyNumberFormat="0" applyBorder="0" applyAlignment="0" applyProtection="0"/>
    <xf numFmtId="0" fontId="136" fillId="0" borderId="0" applyNumberFormat="0" applyFill="0" applyBorder="0" applyAlignment="0" applyProtection="0"/>
    <xf numFmtId="0" fontId="11" fillId="0" borderId="0" applyNumberFormat="0" applyFont="0" applyFill="0" applyBorder="0" applyAlignment="0" applyProtection="0"/>
    <xf numFmtId="0" fontId="98" fillId="43" borderId="0" applyNumberFormat="0" applyBorder="0" applyAlignment="0" applyProtection="0"/>
    <xf numFmtId="0" fontId="99" fillId="43" borderId="0" applyNumberFormat="0" applyBorder="0" applyAlignment="0" applyProtection="0"/>
    <xf numFmtId="0" fontId="98" fillId="43" borderId="0" applyNumberFormat="0" applyBorder="0" applyAlignment="0" applyProtection="0"/>
    <xf numFmtId="0" fontId="5" fillId="11" borderId="0" applyNumberFormat="0" applyBorder="0" applyAlignment="0" applyProtection="0"/>
    <xf numFmtId="0" fontId="98" fillId="46" borderId="0" applyNumberFormat="0" applyBorder="0" applyAlignment="0" applyProtection="0"/>
    <xf numFmtId="0" fontId="98" fillId="43" borderId="0" applyNumberFormat="0" applyBorder="0" applyAlignment="0" applyProtection="0"/>
    <xf numFmtId="0" fontId="98" fillId="40" borderId="0" applyNumberFormat="0" applyBorder="0" applyAlignment="0" applyProtection="0"/>
    <xf numFmtId="0" fontId="99" fillId="40" borderId="0" applyNumberFormat="0" applyBorder="0" applyAlignment="0" applyProtection="0"/>
    <xf numFmtId="0" fontId="98" fillId="40" borderId="0" applyNumberFormat="0" applyBorder="0" applyAlignment="0" applyProtection="0"/>
    <xf numFmtId="0" fontId="5" fillId="22" borderId="0" applyNumberFormat="0" applyBorder="0" applyAlignment="0" applyProtection="0"/>
    <xf numFmtId="0" fontId="98" fillId="37" borderId="0" applyNumberFormat="0" applyBorder="0" applyAlignment="0" applyProtection="0"/>
    <xf numFmtId="0" fontId="99" fillId="37" borderId="0" applyNumberFormat="0" applyBorder="0" applyAlignment="0" applyProtection="0"/>
    <xf numFmtId="0" fontId="98" fillId="37" borderId="0" applyNumberFormat="0" applyBorder="0" applyAlignment="0" applyProtection="0"/>
    <xf numFmtId="0" fontId="5" fillId="10" borderId="0" applyNumberFormat="0" applyBorder="0" applyAlignment="0" applyProtection="0"/>
    <xf numFmtId="0" fontId="98" fillId="45" borderId="0" applyNumberFormat="0" applyBorder="0" applyAlignment="0" applyProtection="0"/>
    <xf numFmtId="0" fontId="98" fillId="40" borderId="0" applyNumberFormat="0" applyBorder="0" applyAlignment="0" applyProtection="0"/>
    <xf numFmtId="0" fontId="99" fillId="45" borderId="0" applyNumberFormat="0" applyBorder="0" applyAlignment="0" applyProtection="0"/>
    <xf numFmtId="0" fontId="98" fillId="37" borderId="0" applyNumberFormat="0" applyBorder="0" applyAlignment="0" applyProtection="0"/>
    <xf numFmtId="0" fontId="98" fillId="45" borderId="0" applyNumberFormat="0" applyBorder="0" applyAlignment="0" applyProtection="0"/>
    <xf numFmtId="0" fontId="5" fillId="19" borderId="0" applyNumberFormat="0" applyBorder="0" applyAlignment="0" applyProtection="0"/>
    <xf numFmtId="0" fontId="98" fillId="45" borderId="0" applyNumberFormat="0" applyBorder="0" applyAlignment="0" applyProtection="0"/>
    <xf numFmtId="0" fontId="98" fillId="43" borderId="0" applyNumberFormat="0" applyBorder="0" applyAlignment="0" applyProtection="0"/>
    <xf numFmtId="0" fontId="99" fillId="43" borderId="0" applyNumberFormat="0" applyBorder="0" applyAlignment="0" applyProtection="0"/>
    <xf numFmtId="0" fontId="98" fillId="43" borderId="0" applyNumberFormat="0" applyBorder="0" applyAlignment="0" applyProtection="0"/>
    <xf numFmtId="0" fontId="5" fillId="27" borderId="0" applyNumberFormat="0" applyBorder="0" applyAlignment="0" applyProtection="0"/>
    <xf numFmtId="0" fontId="98" fillId="42" borderId="0" applyNumberFormat="0" applyBorder="0" applyAlignment="0" applyProtection="0"/>
    <xf numFmtId="0" fontId="99" fillId="42" borderId="0" applyNumberFormat="0" applyBorder="0" applyAlignment="0" applyProtection="0"/>
    <xf numFmtId="0" fontId="98" fillId="42" borderId="0" applyNumberFormat="0" applyBorder="0" applyAlignment="0" applyProtection="0"/>
    <xf numFmtId="0" fontId="5" fillId="30" borderId="0" applyNumberFormat="0" applyBorder="0" applyAlignment="0" applyProtection="0"/>
    <xf numFmtId="0" fontId="97" fillId="0" borderId="10" applyNumberFormat="0" applyFill="0" applyAlignment="0" applyProtection="0"/>
    <xf numFmtId="0" fontId="11" fillId="0" borderId="0" applyNumberFormat="0" applyFont="0" applyFill="0" applyBorder="0" applyAlignment="0" applyProtection="0"/>
    <xf numFmtId="0" fontId="98" fillId="39" borderId="0" applyNumberFormat="0" applyBorder="0" applyAlignment="0" applyProtection="0"/>
    <xf numFmtId="0" fontId="99" fillId="39" borderId="0" applyNumberFormat="0" applyBorder="0" applyAlignment="0" applyProtection="0"/>
    <xf numFmtId="0" fontId="98" fillId="39" borderId="0" applyNumberFormat="0" applyBorder="0" applyAlignment="0" applyProtection="0"/>
    <xf numFmtId="0" fontId="5" fillId="18" borderId="0" applyNumberFormat="0" applyBorder="0" applyAlignment="0" applyProtection="0"/>
    <xf numFmtId="0" fontId="98" fillId="43" borderId="0" applyNumberFormat="0" applyBorder="0" applyAlignment="0" applyProtection="0"/>
    <xf numFmtId="0" fontId="98" fillId="42" borderId="0" applyNumberFormat="0" applyBorder="0" applyAlignment="0" applyProtection="0"/>
    <xf numFmtId="0" fontId="98" fillId="39" borderId="0" applyNumberFormat="0" applyBorder="0" applyAlignment="0" applyProtection="0"/>
    <xf numFmtId="0" fontId="98" fillId="44" borderId="0" applyNumberFormat="0" applyBorder="0" applyAlignment="0" applyProtection="0"/>
    <xf numFmtId="0" fontId="99" fillId="44" borderId="0" applyNumberFormat="0" applyBorder="0" applyAlignment="0" applyProtection="0"/>
    <xf numFmtId="0" fontId="98" fillId="44" borderId="0" applyNumberFormat="0" applyBorder="0" applyAlignment="0" applyProtection="0"/>
    <xf numFmtId="0" fontId="5" fillId="15" borderId="0" applyNumberFormat="0" applyBorder="0" applyAlignment="0" applyProtection="0"/>
    <xf numFmtId="0" fontId="11" fillId="0" borderId="0" applyNumberFormat="0" applyFont="0" applyFill="0" applyBorder="0" applyAlignment="0" applyProtection="0"/>
    <xf numFmtId="0" fontId="131" fillId="0" borderId="0" applyNumberFormat="0" applyFill="0" applyBorder="0" applyAlignment="0" applyProtection="0"/>
    <xf numFmtId="0" fontId="11" fillId="0" borderId="0" applyNumberFormat="0" applyFont="0" applyFill="0" applyBorder="0" applyAlignment="0" applyProtection="0"/>
    <xf numFmtId="0" fontId="98" fillId="44" borderId="0" applyNumberFormat="0" applyBorder="0" applyAlignment="0" applyProtection="0"/>
    <xf numFmtId="0" fontId="98" fillId="41" borderId="0" applyNumberFormat="0" applyBorder="0" applyAlignment="0" applyProtection="0"/>
    <xf numFmtId="0" fontId="99" fillId="41" borderId="0" applyNumberFormat="0" applyBorder="0" applyAlignment="0" applyProtection="0"/>
    <xf numFmtId="0" fontId="98" fillId="41" borderId="0" applyNumberFormat="0" applyBorder="0" applyAlignment="0" applyProtection="0"/>
    <xf numFmtId="0" fontId="5" fillId="26" borderId="0" applyNumberFormat="0" applyBorder="0" applyAlignment="0" applyProtection="0"/>
    <xf numFmtId="0" fontId="98" fillId="40" borderId="0" applyNumberFormat="0" applyBorder="0" applyAlignment="0" applyProtection="0"/>
    <xf numFmtId="0" fontId="98" fillId="38" borderId="0" applyNumberFormat="0" applyBorder="0" applyAlignment="0" applyProtection="0"/>
    <xf numFmtId="0" fontId="99" fillId="38" borderId="0" applyNumberFormat="0" applyBorder="0" applyAlignment="0" applyProtection="0"/>
    <xf numFmtId="0" fontId="98" fillId="38" borderId="0" applyNumberFormat="0" applyBorder="0" applyAlignment="0" applyProtection="0"/>
    <xf numFmtId="0" fontId="5" fillId="14" borderId="0" applyNumberFormat="0" applyBorder="0" applyAlignment="0" applyProtection="0"/>
    <xf numFmtId="0" fontId="99" fillId="40" borderId="0" applyNumberFormat="0" applyBorder="0" applyAlignment="0" applyProtection="0"/>
    <xf numFmtId="0" fontId="98" fillId="40" borderId="0" applyNumberFormat="0" applyBorder="0" applyAlignment="0" applyProtection="0"/>
    <xf numFmtId="0" fontId="5" fillId="23" borderId="0" applyNumberFormat="0" applyBorder="0" applyAlignment="0" applyProtection="0"/>
    <xf numFmtId="0" fontId="129" fillId="0" borderId="6" applyNumberFormat="0" applyFill="0" applyAlignment="0" applyProtection="0"/>
    <xf numFmtId="0" fontId="11" fillId="0" borderId="0" applyNumberFormat="0" applyFont="0" applyFill="0" applyBorder="0" applyAlignment="0" applyProtection="0"/>
    <xf numFmtId="0" fontId="98" fillId="41" borderId="0" applyNumberFormat="0" applyBorder="0" applyAlignment="0" applyProtection="0"/>
    <xf numFmtId="0" fontId="98" fillId="38" borderId="0" applyNumberFormat="0" applyBorder="0" applyAlignment="0" applyProtection="0"/>
    <xf numFmtId="0" fontId="11" fillId="0" borderId="0" applyNumberFormat="0" applyFont="0" applyFill="0" applyBorder="0" applyAlignment="0" applyProtection="0"/>
    <xf numFmtId="0" fontId="98" fillId="40" borderId="0" applyNumberFormat="0" applyBorder="0" applyAlignment="0" applyProtection="0"/>
    <xf numFmtId="0" fontId="11" fillId="0" borderId="0" applyNumberFormat="0" applyFont="0" applyFill="0" applyBorder="0" applyAlignment="0" applyProtection="0"/>
    <xf numFmtId="0" fontId="136" fillId="0" borderId="0" applyNumberFormat="0" applyFill="0" applyBorder="0" applyAlignment="0" applyProtection="0"/>
    <xf numFmtId="0" fontId="11" fillId="0" borderId="0" applyNumberFormat="0" applyFont="0" applyFill="0" applyBorder="0" applyAlignment="0" applyProtection="0"/>
    <xf numFmtId="0" fontId="98" fillId="43" borderId="0" applyNumberFormat="0" applyBorder="0" applyAlignment="0" applyProtection="0"/>
    <xf numFmtId="0" fontId="99" fillId="43" borderId="0" applyNumberFormat="0" applyBorder="0" applyAlignment="0" applyProtection="0"/>
    <xf numFmtId="0" fontId="98" fillId="43" borderId="0" applyNumberFormat="0" applyBorder="0" applyAlignment="0" applyProtection="0"/>
    <xf numFmtId="0" fontId="5" fillId="11" borderId="0" applyNumberFormat="0" applyBorder="0" applyAlignment="0" applyProtection="0"/>
    <xf numFmtId="0" fontId="98" fillId="43" borderId="0" applyNumberFormat="0" applyBorder="0" applyAlignment="0" applyProtection="0"/>
    <xf numFmtId="0" fontId="98" fillId="40" borderId="0" applyNumberFormat="0" applyBorder="0" applyAlignment="0" applyProtection="0"/>
    <xf numFmtId="0" fontId="99" fillId="40" borderId="0" applyNumberFormat="0" applyBorder="0" applyAlignment="0" applyProtection="0"/>
    <xf numFmtId="0" fontId="98" fillId="40" borderId="0" applyNumberFormat="0" applyBorder="0" applyAlignment="0" applyProtection="0"/>
    <xf numFmtId="0" fontId="5" fillId="22" borderId="0" applyNumberFormat="0" applyBorder="0" applyAlignment="0" applyProtection="0"/>
    <xf numFmtId="0" fontId="98" fillId="37" borderId="0" applyNumberFormat="0" applyBorder="0" applyAlignment="0" applyProtection="0"/>
    <xf numFmtId="0" fontId="99" fillId="37" borderId="0" applyNumberFormat="0" applyBorder="0" applyAlignment="0" applyProtection="0"/>
    <xf numFmtId="0" fontId="98" fillId="37" borderId="0" applyNumberFormat="0" applyBorder="0" applyAlignment="0" applyProtection="0"/>
    <xf numFmtId="0" fontId="5" fillId="10" borderId="0" applyNumberFormat="0" applyBorder="0" applyAlignment="0" applyProtection="0"/>
    <xf numFmtId="0" fontId="98" fillId="45" borderId="0" applyNumberFormat="0" applyBorder="0" applyAlignment="0" applyProtection="0"/>
    <xf numFmtId="0" fontId="98" fillId="40" borderId="0" applyNumberFormat="0" applyBorder="0" applyAlignment="0" applyProtection="0"/>
    <xf numFmtId="0" fontId="99" fillId="45" borderId="0" applyNumberFormat="0" applyBorder="0" applyAlignment="0" applyProtection="0"/>
    <xf numFmtId="0" fontId="98" fillId="37" borderId="0" applyNumberFormat="0" applyBorder="0" applyAlignment="0" applyProtection="0"/>
    <xf numFmtId="0" fontId="98" fillId="45" borderId="0" applyNumberFormat="0" applyBorder="0" applyAlignment="0" applyProtection="0"/>
    <xf numFmtId="0" fontId="5" fillId="19" borderId="0" applyNumberFormat="0" applyBorder="0" applyAlignment="0" applyProtection="0"/>
    <xf numFmtId="0" fontId="98" fillId="45" borderId="0" applyNumberFormat="0" applyBorder="0" applyAlignment="0" applyProtection="0"/>
    <xf numFmtId="0" fontId="98" fillId="43" borderId="0" applyNumberFormat="0" applyBorder="0" applyAlignment="0" applyProtection="0"/>
    <xf numFmtId="0" fontId="99" fillId="43" borderId="0" applyNumberFormat="0" applyBorder="0" applyAlignment="0" applyProtection="0"/>
    <xf numFmtId="0" fontId="98" fillId="43" borderId="0" applyNumberFormat="0" applyBorder="0" applyAlignment="0" applyProtection="0"/>
    <xf numFmtId="0" fontId="5" fillId="27" borderId="0" applyNumberFormat="0" applyBorder="0" applyAlignment="0" applyProtection="0"/>
    <xf numFmtId="0" fontId="98" fillId="42" borderId="0" applyNumberFormat="0" applyBorder="0" applyAlignment="0" applyProtection="0"/>
    <xf numFmtId="0" fontId="99" fillId="42" borderId="0" applyNumberFormat="0" applyBorder="0" applyAlignment="0" applyProtection="0"/>
    <xf numFmtId="0" fontId="98" fillId="42" borderId="0" applyNumberFormat="0" applyBorder="0" applyAlignment="0" applyProtection="0"/>
    <xf numFmtId="0" fontId="5" fillId="30" borderId="0" applyNumberFormat="0" applyBorder="0" applyAlignment="0" applyProtection="0"/>
    <xf numFmtId="0" fontId="97" fillId="0" borderId="10" applyNumberFormat="0" applyFill="0" applyAlignment="0" applyProtection="0"/>
    <xf numFmtId="0" fontId="11" fillId="0" borderId="0" applyNumberFormat="0" applyFont="0" applyFill="0" applyBorder="0" applyAlignment="0" applyProtection="0"/>
    <xf numFmtId="0" fontId="98" fillId="39" borderId="0" applyNumberFormat="0" applyBorder="0" applyAlignment="0" applyProtection="0"/>
    <xf numFmtId="0" fontId="99" fillId="39" borderId="0" applyNumberFormat="0" applyBorder="0" applyAlignment="0" applyProtection="0"/>
    <xf numFmtId="0" fontId="98" fillId="39" borderId="0" applyNumberFormat="0" applyBorder="0" applyAlignment="0" applyProtection="0"/>
    <xf numFmtId="0" fontId="5" fillId="18" borderId="0" applyNumberFormat="0" applyBorder="0" applyAlignment="0" applyProtection="0"/>
    <xf numFmtId="0" fontId="98" fillId="43" borderId="0" applyNumberFormat="0" applyBorder="0" applyAlignment="0" applyProtection="0"/>
    <xf numFmtId="0" fontId="98" fillId="42" borderId="0" applyNumberFormat="0" applyBorder="0" applyAlignment="0" applyProtection="0"/>
    <xf numFmtId="0" fontId="98" fillId="39" borderId="0" applyNumberFormat="0" applyBorder="0" applyAlignment="0" applyProtection="0"/>
    <xf numFmtId="0" fontId="98" fillId="44" borderId="0" applyNumberFormat="0" applyBorder="0" applyAlignment="0" applyProtection="0"/>
    <xf numFmtId="0" fontId="99" fillId="44" borderId="0" applyNumberFormat="0" applyBorder="0" applyAlignment="0" applyProtection="0"/>
    <xf numFmtId="0" fontId="98" fillId="44" borderId="0" applyNumberFormat="0" applyBorder="0" applyAlignment="0" applyProtection="0"/>
    <xf numFmtId="0" fontId="5" fillId="15" borderId="0" applyNumberFormat="0" applyBorder="0" applyAlignment="0" applyProtection="0"/>
    <xf numFmtId="0" fontId="11" fillId="0" borderId="0" applyNumberFormat="0" applyFont="0" applyFill="0" applyBorder="0" applyAlignment="0" applyProtection="0"/>
    <xf numFmtId="0" fontId="131" fillId="0" borderId="0" applyNumberFormat="0" applyFill="0" applyBorder="0" applyAlignment="0" applyProtection="0"/>
    <xf numFmtId="0" fontId="11" fillId="0" borderId="0" applyNumberFormat="0" applyFont="0" applyFill="0" applyBorder="0" applyAlignment="0" applyProtection="0"/>
    <xf numFmtId="0" fontId="98" fillId="44" borderId="0" applyNumberFormat="0" applyBorder="0" applyAlignment="0" applyProtection="0"/>
    <xf numFmtId="0" fontId="98" fillId="41" borderId="0" applyNumberFormat="0" applyBorder="0" applyAlignment="0" applyProtection="0"/>
    <xf numFmtId="0" fontId="99" fillId="41" borderId="0" applyNumberFormat="0" applyBorder="0" applyAlignment="0" applyProtection="0"/>
    <xf numFmtId="0" fontId="98" fillId="41" borderId="0" applyNumberFormat="0" applyBorder="0" applyAlignment="0" applyProtection="0"/>
    <xf numFmtId="0" fontId="5" fillId="26" borderId="0" applyNumberFormat="0" applyBorder="0" applyAlignment="0" applyProtection="0"/>
    <xf numFmtId="0" fontId="98" fillId="40" borderId="0" applyNumberFormat="0" applyBorder="0" applyAlignment="0" applyProtection="0"/>
    <xf numFmtId="0" fontId="98" fillId="38" borderId="0" applyNumberFormat="0" applyBorder="0" applyAlignment="0" applyProtection="0"/>
    <xf numFmtId="0" fontId="99" fillId="38" borderId="0" applyNumberFormat="0" applyBorder="0" applyAlignment="0" applyProtection="0"/>
    <xf numFmtId="0" fontId="98" fillId="38" borderId="0" applyNumberFormat="0" applyBorder="0" applyAlignment="0" applyProtection="0"/>
    <xf numFmtId="0" fontId="5" fillId="14" borderId="0" applyNumberFormat="0" applyBorder="0" applyAlignment="0" applyProtection="0"/>
    <xf numFmtId="0" fontId="99" fillId="40" borderId="0" applyNumberFormat="0" applyBorder="0" applyAlignment="0" applyProtection="0"/>
    <xf numFmtId="0" fontId="98" fillId="40" borderId="0" applyNumberFormat="0" applyBorder="0" applyAlignment="0" applyProtection="0"/>
    <xf numFmtId="0" fontId="5" fillId="23" borderId="0" applyNumberFormat="0" applyBorder="0" applyAlignment="0" applyProtection="0"/>
    <xf numFmtId="0" fontId="98" fillId="41" borderId="0" applyNumberFormat="0" applyBorder="0" applyAlignment="0" applyProtection="0"/>
    <xf numFmtId="0" fontId="98" fillId="38" borderId="0" applyNumberFormat="0" applyBorder="0" applyAlignment="0" applyProtection="0"/>
    <xf numFmtId="0" fontId="11" fillId="0" borderId="0" applyNumberFormat="0" applyFont="0" applyFill="0" applyBorder="0" applyAlignment="0" applyProtection="0"/>
    <xf numFmtId="0" fontId="98" fillId="40" borderId="0" applyNumberFormat="0" applyBorder="0" applyAlignment="0" applyProtection="0"/>
    <xf numFmtId="0" fontId="11" fillId="0" borderId="0" applyNumberFormat="0" applyFont="0" applyFill="0" applyBorder="0" applyAlignment="0" applyProtection="0"/>
    <xf numFmtId="0" fontId="136" fillId="0" borderId="0" applyNumberFormat="0" applyFill="0" applyBorder="0" applyAlignment="0" applyProtection="0"/>
    <xf numFmtId="0" fontId="11" fillId="0" borderId="0" applyNumberFormat="0" applyFont="0" applyFill="0" applyBorder="0" applyAlignment="0" applyProtection="0"/>
    <xf numFmtId="0" fontId="98" fillId="43" borderId="0" applyNumberFormat="0" applyBorder="0" applyAlignment="0" applyProtection="0"/>
    <xf numFmtId="0" fontId="99" fillId="43" borderId="0" applyNumberFormat="0" applyBorder="0" applyAlignment="0" applyProtection="0"/>
    <xf numFmtId="0" fontId="98" fillId="43" borderId="0" applyNumberFormat="0" applyBorder="0" applyAlignment="0" applyProtection="0"/>
    <xf numFmtId="0" fontId="5" fillId="11" borderId="0" applyNumberFormat="0" applyBorder="0" applyAlignment="0" applyProtection="0"/>
    <xf numFmtId="0" fontId="98" fillId="43" borderId="0" applyNumberFormat="0" applyBorder="0" applyAlignment="0" applyProtection="0"/>
    <xf numFmtId="0" fontId="98" fillId="40" borderId="0" applyNumberFormat="0" applyBorder="0" applyAlignment="0" applyProtection="0"/>
    <xf numFmtId="0" fontId="99" fillId="40" borderId="0" applyNumberFormat="0" applyBorder="0" applyAlignment="0" applyProtection="0"/>
    <xf numFmtId="0" fontId="98" fillId="40" borderId="0" applyNumberFormat="0" applyBorder="0" applyAlignment="0" applyProtection="0"/>
    <xf numFmtId="0" fontId="5" fillId="22" borderId="0" applyNumberFormat="0" applyBorder="0" applyAlignment="0" applyProtection="0"/>
    <xf numFmtId="0" fontId="98" fillId="37" borderId="0" applyNumberFormat="0" applyBorder="0" applyAlignment="0" applyProtection="0"/>
    <xf numFmtId="0" fontId="99" fillId="37" borderId="0" applyNumberFormat="0" applyBorder="0" applyAlignment="0" applyProtection="0"/>
    <xf numFmtId="0" fontId="98" fillId="37" borderId="0" applyNumberFormat="0" applyBorder="0" applyAlignment="0" applyProtection="0"/>
    <xf numFmtId="0" fontId="5" fillId="10" borderId="0" applyNumberFormat="0" applyBorder="0" applyAlignment="0" applyProtection="0"/>
    <xf numFmtId="0" fontId="98" fillId="45" borderId="0" applyNumberFormat="0" applyBorder="0" applyAlignment="0" applyProtection="0"/>
    <xf numFmtId="0" fontId="98" fillId="40" borderId="0" applyNumberFormat="0" applyBorder="0" applyAlignment="0" applyProtection="0"/>
    <xf numFmtId="0" fontId="99" fillId="45" borderId="0" applyNumberFormat="0" applyBorder="0" applyAlignment="0" applyProtection="0"/>
    <xf numFmtId="0" fontId="98" fillId="37" borderId="0" applyNumberFormat="0" applyBorder="0" applyAlignment="0" applyProtection="0"/>
    <xf numFmtId="0" fontId="98" fillId="45" borderId="0" applyNumberFormat="0" applyBorder="0" applyAlignment="0" applyProtection="0"/>
    <xf numFmtId="0" fontId="5" fillId="19" borderId="0" applyNumberFormat="0" applyBorder="0" applyAlignment="0" applyProtection="0"/>
    <xf numFmtId="0" fontId="98" fillId="45" borderId="0" applyNumberFormat="0" applyBorder="0" applyAlignment="0" applyProtection="0"/>
    <xf numFmtId="0" fontId="98" fillId="42" borderId="0" applyNumberFormat="0" applyBorder="0" applyAlignment="0" applyProtection="0"/>
    <xf numFmtId="0" fontId="99" fillId="42" borderId="0" applyNumberFormat="0" applyBorder="0" applyAlignment="0" applyProtection="0"/>
    <xf numFmtId="0" fontId="98" fillId="42" borderId="0" applyNumberFormat="0" applyBorder="0" applyAlignment="0" applyProtection="0"/>
    <xf numFmtId="0" fontId="5" fillId="30" borderId="0" applyNumberFormat="0" applyBorder="0" applyAlignment="0" applyProtection="0"/>
    <xf numFmtId="0" fontId="97" fillId="0" borderId="10" applyNumberFormat="0" applyFill="0" applyAlignment="0" applyProtection="0"/>
    <xf numFmtId="0" fontId="11" fillId="0" borderId="0" applyNumberFormat="0" applyFont="0" applyFill="0" applyBorder="0" applyAlignment="0" applyProtection="0"/>
    <xf numFmtId="0" fontId="98" fillId="39" borderId="0" applyNumberFormat="0" applyBorder="0" applyAlignment="0" applyProtection="0"/>
    <xf numFmtId="0" fontId="99" fillId="39" borderId="0" applyNumberFormat="0" applyBorder="0" applyAlignment="0" applyProtection="0"/>
    <xf numFmtId="0" fontId="98" fillId="39" borderId="0" applyNumberFormat="0" applyBorder="0" applyAlignment="0" applyProtection="0"/>
    <xf numFmtId="0" fontId="5" fillId="18" borderId="0" applyNumberFormat="0" applyBorder="0" applyAlignment="0" applyProtection="0"/>
    <xf numFmtId="0" fontId="98" fillId="42" borderId="0" applyNumberFormat="0" applyBorder="0" applyAlignment="0" applyProtection="0"/>
    <xf numFmtId="0" fontId="98" fillId="39" borderId="0" applyNumberFormat="0" applyBorder="0" applyAlignment="0" applyProtection="0"/>
    <xf numFmtId="0" fontId="98" fillId="44" borderId="0" applyNumberFormat="0" applyBorder="0" applyAlignment="0" applyProtection="0"/>
    <xf numFmtId="0" fontId="99" fillId="44" borderId="0" applyNumberFormat="0" applyBorder="0" applyAlignment="0" applyProtection="0"/>
    <xf numFmtId="0" fontId="98" fillId="44" borderId="0" applyNumberFormat="0" applyBorder="0" applyAlignment="0" applyProtection="0"/>
    <xf numFmtId="0" fontId="5" fillId="15" borderId="0" applyNumberFormat="0" applyBorder="0" applyAlignment="0" applyProtection="0"/>
    <xf numFmtId="0" fontId="11" fillId="0" borderId="0" applyNumberFormat="0" applyFont="0" applyFill="0" applyBorder="0" applyAlignment="0" applyProtection="0"/>
    <xf numFmtId="0" fontId="131" fillId="0" borderId="0" applyNumberFormat="0" applyFill="0" applyBorder="0" applyAlignment="0" applyProtection="0"/>
    <xf numFmtId="0" fontId="11" fillId="0" borderId="0" applyNumberFormat="0" applyFont="0" applyFill="0" applyBorder="0" applyAlignment="0" applyProtection="0"/>
    <xf numFmtId="0" fontId="98" fillId="44" borderId="0" applyNumberFormat="0" applyBorder="0" applyAlignment="0" applyProtection="0"/>
    <xf numFmtId="0" fontId="98" fillId="41" borderId="0" applyNumberFormat="0" applyBorder="0" applyAlignment="0" applyProtection="0"/>
    <xf numFmtId="0" fontId="99" fillId="41" borderId="0" applyNumberFormat="0" applyBorder="0" applyAlignment="0" applyProtection="0"/>
    <xf numFmtId="0" fontId="98" fillId="41" borderId="0" applyNumberFormat="0" applyBorder="0" applyAlignment="0" applyProtection="0"/>
    <xf numFmtId="0" fontId="5" fillId="26" borderId="0" applyNumberFormat="0" applyBorder="0" applyAlignment="0" applyProtection="0"/>
    <xf numFmtId="0" fontId="98" fillId="38" borderId="0" applyNumberFormat="0" applyBorder="0" applyAlignment="0" applyProtection="0"/>
    <xf numFmtId="0" fontId="99" fillId="38" borderId="0" applyNumberFormat="0" applyBorder="0" applyAlignment="0" applyProtection="0"/>
    <xf numFmtId="0" fontId="98" fillId="38" borderId="0" applyNumberFormat="0" applyBorder="0" applyAlignment="0" applyProtection="0"/>
    <xf numFmtId="0" fontId="5" fillId="14" borderId="0" applyNumberFormat="0" applyBorder="0" applyAlignment="0" applyProtection="0"/>
    <xf numFmtId="0" fontId="98" fillId="41" borderId="0" applyNumberFormat="0" applyBorder="0" applyAlignment="0" applyProtection="0"/>
    <xf numFmtId="0" fontId="98" fillId="38" borderId="0" applyNumberFormat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36" fillId="0" borderId="0" applyNumberFormat="0" applyFill="0" applyBorder="0" applyAlignment="0" applyProtection="0"/>
    <xf numFmtId="0" fontId="11" fillId="0" borderId="0" applyNumberFormat="0" applyFont="0" applyFill="0" applyBorder="0" applyAlignment="0" applyProtection="0"/>
    <xf numFmtId="0" fontId="98" fillId="43" borderId="0" applyNumberFormat="0" applyBorder="0" applyAlignment="0" applyProtection="0"/>
    <xf numFmtId="0" fontId="99" fillId="43" borderId="0" applyNumberFormat="0" applyBorder="0" applyAlignment="0" applyProtection="0"/>
    <xf numFmtId="0" fontId="98" fillId="43" borderId="0" applyNumberFormat="0" applyBorder="0" applyAlignment="0" applyProtection="0"/>
    <xf numFmtId="0" fontId="5" fillId="11" borderId="0" applyNumberFormat="0" applyBorder="0" applyAlignment="0" applyProtection="0"/>
    <xf numFmtId="0" fontId="98" fillId="43" borderId="0" applyNumberFormat="0" applyBorder="0" applyAlignment="0" applyProtection="0"/>
    <xf numFmtId="0" fontId="98" fillId="40" borderId="0" applyNumberFormat="0" applyBorder="0" applyAlignment="0" applyProtection="0"/>
    <xf numFmtId="0" fontId="99" fillId="40" borderId="0" applyNumberFormat="0" applyBorder="0" applyAlignment="0" applyProtection="0"/>
    <xf numFmtId="0" fontId="98" fillId="40" borderId="0" applyNumberFormat="0" applyBorder="0" applyAlignment="0" applyProtection="0"/>
    <xf numFmtId="0" fontId="5" fillId="22" borderId="0" applyNumberFormat="0" applyBorder="0" applyAlignment="0" applyProtection="0"/>
    <xf numFmtId="0" fontId="98" fillId="37" borderId="0" applyNumberFormat="0" applyBorder="0" applyAlignment="0" applyProtection="0"/>
    <xf numFmtId="0" fontId="99" fillId="37" borderId="0" applyNumberFormat="0" applyBorder="0" applyAlignment="0" applyProtection="0"/>
    <xf numFmtId="0" fontId="98" fillId="37" borderId="0" applyNumberFormat="0" applyBorder="0" applyAlignment="0" applyProtection="0"/>
    <xf numFmtId="0" fontId="5" fillId="10" borderId="0" applyNumberFormat="0" applyBorder="0" applyAlignment="0" applyProtection="0"/>
    <xf numFmtId="0" fontId="98" fillId="40" borderId="0" applyNumberFormat="0" applyBorder="0" applyAlignment="0" applyProtection="0"/>
    <xf numFmtId="0" fontId="98" fillId="37" borderId="0" applyNumberFormat="0" applyBorder="0" applyAlignment="0" applyProtection="0"/>
    <xf numFmtId="0" fontId="98" fillId="45" borderId="0" applyNumberFormat="0" applyBorder="0" applyAlignment="0" applyProtection="0"/>
    <xf numFmtId="0" fontId="5" fillId="19" borderId="0" applyNumberFormat="0" applyBorder="0" applyAlignment="0" applyProtection="0"/>
    <xf numFmtId="0" fontId="98" fillId="45" borderId="0" applyNumberFormat="0" applyBorder="0" applyAlignment="0" applyProtection="0"/>
    <xf numFmtId="0" fontId="98" fillId="42" borderId="0" applyNumberFormat="0" applyBorder="0" applyAlignment="0" applyProtection="0"/>
    <xf numFmtId="0" fontId="99" fillId="42" borderId="0" applyNumberFormat="0" applyBorder="0" applyAlignment="0" applyProtection="0"/>
    <xf numFmtId="0" fontId="98" fillId="42" borderId="0" applyNumberFormat="0" applyBorder="0" applyAlignment="0" applyProtection="0"/>
    <xf numFmtId="0" fontId="5" fillId="30" borderId="0" applyNumberFormat="0" applyBorder="0" applyAlignment="0" applyProtection="0"/>
    <xf numFmtId="0" fontId="97" fillId="0" borderId="10" applyNumberFormat="0" applyFill="0" applyAlignment="0" applyProtection="0"/>
    <xf numFmtId="0" fontId="11" fillId="0" borderId="0" applyNumberFormat="0" applyFont="0" applyFill="0" applyBorder="0" applyAlignment="0" applyProtection="0"/>
    <xf numFmtId="0" fontId="98" fillId="39" borderId="0" applyNumberFormat="0" applyBorder="0" applyAlignment="0" applyProtection="0"/>
    <xf numFmtId="0" fontId="99" fillId="39" borderId="0" applyNumberFormat="0" applyBorder="0" applyAlignment="0" applyProtection="0"/>
    <xf numFmtId="0" fontId="98" fillId="39" borderId="0" applyNumberFormat="0" applyBorder="0" applyAlignment="0" applyProtection="0"/>
    <xf numFmtId="0" fontId="5" fillId="18" borderId="0" applyNumberFormat="0" applyBorder="0" applyAlignment="0" applyProtection="0"/>
    <xf numFmtId="0" fontId="98" fillId="42" borderId="0" applyNumberFormat="0" applyBorder="0" applyAlignment="0" applyProtection="0"/>
    <xf numFmtId="0" fontId="98" fillId="39" borderId="0" applyNumberFormat="0" applyBorder="0" applyAlignment="0" applyProtection="0"/>
    <xf numFmtId="0" fontId="98" fillId="44" borderId="0" applyNumberFormat="0" applyBorder="0" applyAlignment="0" applyProtection="0"/>
    <xf numFmtId="0" fontId="99" fillId="44" borderId="0" applyNumberFormat="0" applyBorder="0" applyAlignment="0" applyProtection="0"/>
    <xf numFmtId="0" fontId="98" fillId="44" borderId="0" applyNumberFormat="0" applyBorder="0" applyAlignment="0" applyProtection="0"/>
    <xf numFmtId="0" fontId="5" fillId="15" borderId="0" applyNumberFormat="0" applyBorder="0" applyAlignment="0" applyProtection="0"/>
    <xf numFmtId="0" fontId="11" fillId="0" borderId="0" applyNumberFormat="0" applyFont="0" applyFill="0" applyBorder="0" applyAlignment="0" applyProtection="0"/>
    <xf numFmtId="0" fontId="131" fillId="0" borderId="0" applyNumberFormat="0" applyFill="0" applyBorder="0" applyAlignment="0" applyProtection="0"/>
    <xf numFmtId="0" fontId="11" fillId="0" borderId="0" applyNumberFormat="0" applyFont="0" applyFill="0" applyBorder="0" applyAlignment="0" applyProtection="0"/>
    <xf numFmtId="0" fontId="98" fillId="44" borderId="0" applyNumberFormat="0" applyBorder="0" applyAlignment="0" applyProtection="0"/>
    <xf numFmtId="0" fontId="98" fillId="41" borderId="0" applyNumberFormat="0" applyBorder="0" applyAlignment="0" applyProtection="0"/>
    <xf numFmtId="0" fontId="99" fillId="41" borderId="0" applyNumberFormat="0" applyBorder="0" applyAlignment="0" applyProtection="0"/>
    <xf numFmtId="0" fontId="98" fillId="41" borderId="0" applyNumberFormat="0" applyBorder="0" applyAlignment="0" applyProtection="0"/>
    <xf numFmtId="0" fontId="5" fillId="26" borderId="0" applyNumberFormat="0" applyBorder="0" applyAlignment="0" applyProtection="0"/>
    <xf numFmtId="0" fontId="98" fillId="38" borderId="0" applyNumberFormat="0" applyBorder="0" applyAlignment="0" applyProtection="0"/>
    <xf numFmtId="0" fontId="99" fillId="38" borderId="0" applyNumberFormat="0" applyBorder="0" applyAlignment="0" applyProtection="0"/>
    <xf numFmtId="0" fontId="98" fillId="38" borderId="0" applyNumberFormat="0" applyBorder="0" applyAlignment="0" applyProtection="0"/>
    <xf numFmtId="0" fontId="5" fillId="14" borderId="0" applyNumberFormat="0" applyBorder="0" applyAlignment="0" applyProtection="0"/>
    <xf numFmtId="0" fontId="98" fillId="41" borderId="0" applyNumberFormat="0" applyBorder="0" applyAlignment="0" applyProtection="0"/>
    <xf numFmtId="0" fontId="98" fillId="38" borderId="0" applyNumberFormat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36" fillId="0" borderId="0" applyNumberFormat="0" applyFill="0" applyBorder="0" applyAlignment="0" applyProtection="0"/>
    <xf numFmtId="0" fontId="11" fillId="0" borderId="0" applyNumberFormat="0" applyFont="0" applyFill="0" applyBorder="0" applyAlignment="0" applyProtection="0"/>
    <xf numFmtId="0" fontId="98" fillId="43" borderId="0" applyNumberFormat="0" applyBorder="0" applyAlignment="0" applyProtection="0"/>
    <xf numFmtId="0" fontId="99" fillId="43" borderId="0" applyNumberFormat="0" applyBorder="0" applyAlignment="0" applyProtection="0"/>
    <xf numFmtId="0" fontId="98" fillId="43" borderId="0" applyNumberFormat="0" applyBorder="0" applyAlignment="0" applyProtection="0"/>
    <xf numFmtId="0" fontId="5" fillId="11" borderId="0" applyNumberFormat="0" applyBorder="0" applyAlignment="0" applyProtection="0"/>
    <xf numFmtId="0" fontId="98" fillId="43" borderId="0" applyNumberFormat="0" applyBorder="0" applyAlignment="0" applyProtection="0"/>
    <xf numFmtId="0" fontId="98" fillId="40" borderId="0" applyNumberFormat="0" applyBorder="0" applyAlignment="0" applyProtection="0"/>
    <xf numFmtId="0" fontId="99" fillId="40" borderId="0" applyNumberFormat="0" applyBorder="0" applyAlignment="0" applyProtection="0"/>
    <xf numFmtId="0" fontId="98" fillId="40" borderId="0" applyNumberFormat="0" applyBorder="0" applyAlignment="0" applyProtection="0"/>
    <xf numFmtId="0" fontId="5" fillId="22" borderId="0" applyNumberFormat="0" applyBorder="0" applyAlignment="0" applyProtection="0"/>
    <xf numFmtId="0" fontId="98" fillId="37" borderId="0" applyNumberFormat="0" applyBorder="0" applyAlignment="0" applyProtection="0"/>
    <xf numFmtId="0" fontId="99" fillId="37" borderId="0" applyNumberFormat="0" applyBorder="0" applyAlignment="0" applyProtection="0"/>
    <xf numFmtId="0" fontId="98" fillId="37" borderId="0" applyNumberFormat="0" applyBorder="0" applyAlignment="0" applyProtection="0"/>
    <xf numFmtId="0" fontId="5" fillId="10" borderId="0" applyNumberFormat="0" applyBorder="0" applyAlignment="0" applyProtection="0"/>
    <xf numFmtId="0" fontId="98" fillId="40" borderId="0" applyNumberFormat="0" applyBorder="0" applyAlignment="0" applyProtection="0"/>
    <xf numFmtId="0" fontId="98" fillId="37" borderId="0" applyNumberFormat="0" applyBorder="0" applyAlignment="0" applyProtection="0"/>
    <xf numFmtId="0" fontId="98" fillId="42" borderId="0" applyNumberFormat="0" applyBorder="0" applyAlignment="0" applyProtection="0"/>
    <xf numFmtId="0" fontId="99" fillId="42" borderId="0" applyNumberFormat="0" applyBorder="0" applyAlignment="0" applyProtection="0"/>
    <xf numFmtId="0" fontId="98" fillId="42" borderId="0" applyNumberFormat="0" applyBorder="0" applyAlignment="0" applyProtection="0"/>
    <xf numFmtId="0" fontId="5" fillId="30" borderId="0" applyNumberFormat="0" applyBorder="0" applyAlignment="0" applyProtection="0"/>
    <xf numFmtId="0" fontId="97" fillId="0" borderId="10" applyNumberFormat="0" applyFill="0" applyAlignment="0" applyProtection="0"/>
    <xf numFmtId="0" fontId="11" fillId="0" borderId="0" applyNumberFormat="0" applyFont="0" applyFill="0" applyBorder="0" applyAlignment="0" applyProtection="0"/>
    <xf numFmtId="0" fontId="98" fillId="39" borderId="0" applyNumberFormat="0" applyBorder="0" applyAlignment="0" applyProtection="0"/>
    <xf numFmtId="0" fontId="99" fillId="39" borderId="0" applyNumberFormat="0" applyBorder="0" applyAlignment="0" applyProtection="0"/>
    <xf numFmtId="0" fontId="98" fillId="39" borderId="0" applyNumberFormat="0" applyBorder="0" applyAlignment="0" applyProtection="0"/>
    <xf numFmtId="0" fontId="5" fillId="18" borderId="0" applyNumberFormat="0" applyBorder="0" applyAlignment="0" applyProtection="0"/>
    <xf numFmtId="0" fontId="98" fillId="42" borderId="0" applyNumberFormat="0" applyBorder="0" applyAlignment="0" applyProtection="0"/>
    <xf numFmtId="0" fontId="98" fillId="39" borderId="0" applyNumberFormat="0" applyBorder="0" applyAlignment="0" applyProtection="0"/>
    <xf numFmtId="0" fontId="11" fillId="0" borderId="0" applyNumberFormat="0" applyFont="0" applyFill="0" applyBorder="0" applyAlignment="0" applyProtection="0"/>
    <xf numFmtId="0" fontId="131" fillId="0" borderId="0" applyNumberFormat="0" applyFill="0" applyBorder="0" applyAlignment="0" applyProtection="0"/>
    <xf numFmtId="0" fontId="11" fillId="0" borderId="0" applyNumberFormat="0" applyFont="0" applyFill="0" applyBorder="0" applyAlignment="0" applyProtection="0"/>
    <xf numFmtId="0" fontId="98" fillId="41" borderId="0" applyNumberFormat="0" applyBorder="0" applyAlignment="0" applyProtection="0"/>
    <xf numFmtId="0" fontId="99" fillId="41" borderId="0" applyNumberFormat="0" applyBorder="0" applyAlignment="0" applyProtection="0"/>
    <xf numFmtId="0" fontId="98" fillId="41" borderId="0" applyNumberFormat="0" applyBorder="0" applyAlignment="0" applyProtection="0"/>
    <xf numFmtId="0" fontId="5" fillId="26" borderId="0" applyNumberFormat="0" applyBorder="0" applyAlignment="0" applyProtection="0"/>
    <xf numFmtId="0" fontId="98" fillId="38" borderId="0" applyNumberFormat="0" applyBorder="0" applyAlignment="0" applyProtection="0"/>
    <xf numFmtId="0" fontId="99" fillId="38" borderId="0" applyNumberFormat="0" applyBorder="0" applyAlignment="0" applyProtection="0"/>
    <xf numFmtId="0" fontId="98" fillId="38" borderId="0" applyNumberFormat="0" applyBorder="0" applyAlignment="0" applyProtection="0"/>
    <xf numFmtId="0" fontId="5" fillId="14" borderId="0" applyNumberFormat="0" applyBorder="0" applyAlignment="0" applyProtection="0"/>
    <xf numFmtId="0" fontId="98" fillId="41" borderId="0" applyNumberFormat="0" applyBorder="0" applyAlignment="0" applyProtection="0"/>
    <xf numFmtId="0" fontId="98" fillId="38" borderId="0" applyNumberFormat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36" fillId="0" borderId="0" applyNumberFormat="0" applyFill="0" applyBorder="0" applyAlignment="0" applyProtection="0"/>
    <xf numFmtId="0" fontId="11" fillId="0" borderId="0" applyNumberFormat="0" applyFont="0" applyFill="0" applyBorder="0" applyAlignment="0" applyProtection="0"/>
    <xf numFmtId="0" fontId="98" fillId="40" borderId="0" applyNumberFormat="0" applyBorder="0" applyAlignment="0" applyProtection="0"/>
    <xf numFmtId="0" fontId="99" fillId="40" borderId="0" applyNumberFormat="0" applyBorder="0" applyAlignment="0" applyProtection="0"/>
    <xf numFmtId="0" fontId="98" fillId="40" borderId="0" applyNumberFormat="0" applyBorder="0" applyAlignment="0" applyProtection="0"/>
    <xf numFmtId="0" fontId="5" fillId="22" borderId="0" applyNumberFormat="0" applyBorder="0" applyAlignment="0" applyProtection="0"/>
    <xf numFmtId="0" fontId="98" fillId="37" borderId="0" applyNumberFormat="0" applyBorder="0" applyAlignment="0" applyProtection="0"/>
    <xf numFmtId="0" fontId="99" fillId="37" borderId="0" applyNumberFormat="0" applyBorder="0" applyAlignment="0" applyProtection="0"/>
    <xf numFmtId="0" fontId="98" fillId="37" borderId="0" applyNumberFormat="0" applyBorder="0" applyAlignment="0" applyProtection="0"/>
    <xf numFmtId="0" fontId="5" fillId="10" borderId="0" applyNumberFormat="0" applyBorder="0" applyAlignment="0" applyProtection="0"/>
    <xf numFmtId="0" fontId="98" fillId="40" borderId="0" applyNumberFormat="0" applyBorder="0" applyAlignment="0" applyProtection="0"/>
    <xf numFmtId="0" fontId="98" fillId="37" borderId="0" applyNumberFormat="0" applyBorder="0" applyAlignment="0" applyProtection="0"/>
    <xf numFmtId="0" fontId="98" fillId="42" borderId="0" applyNumberFormat="0" applyBorder="0" applyAlignment="0" applyProtection="0"/>
    <xf numFmtId="0" fontId="99" fillId="42" borderId="0" applyNumberFormat="0" applyBorder="0" applyAlignment="0" applyProtection="0"/>
    <xf numFmtId="0" fontId="98" fillId="42" borderId="0" applyNumberFormat="0" applyBorder="0" applyAlignment="0" applyProtection="0"/>
    <xf numFmtId="0" fontId="5" fillId="30" borderId="0" applyNumberFormat="0" applyBorder="0" applyAlignment="0" applyProtection="0"/>
    <xf numFmtId="0" fontId="97" fillId="0" borderId="10" applyNumberFormat="0" applyFill="0" applyAlignment="0" applyProtection="0"/>
    <xf numFmtId="0" fontId="11" fillId="0" borderId="0" applyNumberFormat="0" applyFont="0" applyFill="0" applyBorder="0" applyAlignment="0" applyProtection="0"/>
    <xf numFmtId="0" fontId="98" fillId="39" borderId="0" applyNumberFormat="0" applyBorder="0" applyAlignment="0" applyProtection="0"/>
    <xf numFmtId="0" fontId="99" fillId="39" borderId="0" applyNumberFormat="0" applyBorder="0" applyAlignment="0" applyProtection="0"/>
    <xf numFmtId="0" fontId="98" fillId="39" borderId="0" applyNumberFormat="0" applyBorder="0" applyAlignment="0" applyProtection="0"/>
    <xf numFmtId="0" fontId="5" fillId="18" borderId="0" applyNumberFormat="0" applyBorder="0" applyAlignment="0" applyProtection="0"/>
    <xf numFmtId="0" fontId="98" fillId="42" borderId="0" applyNumberFormat="0" applyBorder="0" applyAlignment="0" applyProtection="0"/>
    <xf numFmtId="0" fontId="98" fillId="39" borderId="0" applyNumberFormat="0" applyBorder="0" applyAlignment="0" applyProtection="0"/>
    <xf numFmtId="0" fontId="98" fillId="41" borderId="0" applyNumberFormat="0" applyBorder="0" applyAlignment="0" applyProtection="0"/>
    <xf numFmtId="0" fontId="99" fillId="41" borderId="0" applyNumberFormat="0" applyBorder="0" applyAlignment="0" applyProtection="0"/>
    <xf numFmtId="0" fontId="98" fillId="41" borderId="0" applyNumberFormat="0" applyBorder="0" applyAlignment="0" applyProtection="0"/>
    <xf numFmtId="0" fontId="5" fillId="26" borderId="0" applyNumberFormat="0" applyBorder="0" applyAlignment="0" applyProtection="0"/>
    <xf numFmtId="0" fontId="98" fillId="38" borderId="0" applyNumberFormat="0" applyBorder="0" applyAlignment="0" applyProtection="0"/>
    <xf numFmtId="0" fontId="99" fillId="38" borderId="0" applyNumberFormat="0" applyBorder="0" applyAlignment="0" applyProtection="0"/>
    <xf numFmtId="0" fontId="98" fillId="38" borderId="0" applyNumberFormat="0" applyBorder="0" applyAlignment="0" applyProtection="0"/>
    <xf numFmtId="0" fontId="5" fillId="14" borderId="0" applyNumberFormat="0" applyBorder="0" applyAlignment="0" applyProtection="0"/>
    <xf numFmtId="0" fontId="98" fillId="41" borderId="0" applyNumberFormat="0" applyBorder="0" applyAlignment="0" applyProtection="0"/>
    <xf numFmtId="0" fontId="98" fillId="38" borderId="0" applyNumberFormat="0" applyBorder="0" applyAlignment="0" applyProtection="0"/>
    <xf numFmtId="0" fontId="11" fillId="0" borderId="0" applyNumberFormat="0" applyFont="0" applyFill="0" applyBorder="0" applyAlignment="0" applyProtection="0"/>
    <xf numFmtId="0" fontId="136" fillId="0" borderId="0" applyNumberFormat="0" applyFill="0" applyBorder="0" applyAlignment="0" applyProtection="0"/>
    <xf numFmtId="0" fontId="11" fillId="0" borderId="0" applyNumberFormat="0" applyFont="0" applyFill="0" applyBorder="0" applyAlignment="0" applyProtection="0"/>
    <xf numFmtId="0" fontId="98" fillId="40" borderId="0" applyNumberFormat="0" applyBorder="0" applyAlignment="0" applyProtection="0"/>
    <xf numFmtId="0" fontId="99" fillId="40" borderId="0" applyNumberFormat="0" applyBorder="0" applyAlignment="0" applyProtection="0"/>
    <xf numFmtId="0" fontId="98" fillId="40" borderId="0" applyNumberFormat="0" applyBorder="0" applyAlignment="0" applyProtection="0"/>
    <xf numFmtId="0" fontId="5" fillId="22" borderId="0" applyNumberFormat="0" applyBorder="0" applyAlignment="0" applyProtection="0"/>
    <xf numFmtId="0" fontId="98" fillId="37" borderId="0" applyNumberFormat="0" applyBorder="0" applyAlignment="0" applyProtection="0"/>
    <xf numFmtId="0" fontId="99" fillId="37" borderId="0" applyNumberFormat="0" applyBorder="0" applyAlignment="0" applyProtection="0"/>
    <xf numFmtId="0" fontId="98" fillId="37" borderId="0" applyNumberFormat="0" applyBorder="0" applyAlignment="0" applyProtection="0"/>
    <xf numFmtId="0" fontId="5" fillId="10" borderId="0" applyNumberFormat="0" applyBorder="0" applyAlignment="0" applyProtection="0"/>
    <xf numFmtId="0" fontId="98" fillId="40" borderId="0" applyNumberFormat="0" applyBorder="0" applyAlignment="0" applyProtection="0"/>
    <xf numFmtId="0" fontId="98" fillId="37" borderId="0" applyNumberFormat="0" applyBorder="0" applyAlignment="0" applyProtection="0"/>
    <xf numFmtId="0" fontId="97" fillId="0" borderId="10" applyNumberFormat="0" applyFill="0" applyAlignment="0" applyProtection="0"/>
    <xf numFmtId="0" fontId="11" fillId="0" borderId="0" applyNumberFormat="0" applyFont="0" applyFill="0" applyBorder="0" applyAlignment="0" applyProtection="0"/>
    <xf numFmtId="0" fontId="98" fillId="39" borderId="0" applyNumberFormat="0" applyBorder="0" applyAlignment="0" applyProtection="0"/>
    <xf numFmtId="0" fontId="99" fillId="39" borderId="0" applyNumberFormat="0" applyBorder="0" applyAlignment="0" applyProtection="0"/>
    <xf numFmtId="0" fontId="98" fillId="39" borderId="0" applyNumberFormat="0" applyBorder="0" applyAlignment="0" applyProtection="0"/>
    <xf numFmtId="0" fontId="5" fillId="18" borderId="0" applyNumberFormat="0" applyBorder="0" applyAlignment="0" applyProtection="0"/>
    <xf numFmtId="0" fontId="98" fillId="39" borderId="0" applyNumberFormat="0" applyBorder="0" applyAlignment="0" applyProtection="0"/>
    <xf numFmtId="0" fontId="98" fillId="38" borderId="0" applyNumberFormat="0" applyBorder="0" applyAlignment="0" applyProtection="0"/>
    <xf numFmtId="0" fontId="99" fillId="38" borderId="0" applyNumberFormat="0" applyBorder="0" applyAlignment="0" applyProtection="0"/>
    <xf numFmtId="0" fontId="98" fillId="38" borderId="0" applyNumberFormat="0" applyBorder="0" applyAlignment="0" applyProtection="0"/>
    <xf numFmtId="0" fontId="5" fillId="14" borderId="0" applyNumberFormat="0" applyBorder="0" applyAlignment="0" applyProtection="0"/>
    <xf numFmtId="0" fontId="98" fillId="38" borderId="0" applyNumberFormat="0" applyBorder="0" applyAlignment="0" applyProtection="0"/>
    <xf numFmtId="0" fontId="11" fillId="0" borderId="0" applyNumberFormat="0" applyFont="0" applyFill="0" applyBorder="0" applyAlignment="0" applyProtection="0"/>
    <xf numFmtId="0" fontId="136" fillId="0" borderId="0" applyNumberFormat="0" applyFill="0" applyBorder="0" applyAlignment="0" applyProtection="0"/>
    <xf numFmtId="0" fontId="11" fillId="0" borderId="0" applyNumberFormat="0" applyFont="0" applyFill="0" applyBorder="0" applyAlignment="0" applyProtection="0"/>
    <xf numFmtId="0" fontId="98" fillId="37" borderId="0" applyNumberFormat="0" applyBorder="0" applyAlignment="0" applyProtection="0"/>
    <xf numFmtId="0" fontId="99" fillId="37" borderId="0" applyNumberFormat="0" applyBorder="0" applyAlignment="0" applyProtection="0"/>
    <xf numFmtId="0" fontId="98" fillId="37" borderId="0" applyNumberFormat="0" applyBorder="0" applyAlignment="0" applyProtection="0"/>
    <xf numFmtId="0" fontId="5" fillId="10" borderId="0" applyNumberFormat="0" applyBorder="0" applyAlignment="0" applyProtection="0"/>
    <xf numFmtId="0" fontId="98" fillId="37" borderId="0" applyNumberFormat="0" applyBorder="0" applyAlignment="0" applyProtection="0"/>
    <xf numFmtId="0" fontId="98" fillId="39" borderId="0" applyNumberFormat="0" applyBorder="0" applyAlignment="0" applyProtection="0"/>
    <xf numFmtId="0" fontId="99" fillId="39" borderId="0" applyNumberFormat="0" applyBorder="0" applyAlignment="0" applyProtection="0"/>
    <xf numFmtId="0" fontId="98" fillId="39" borderId="0" applyNumberFormat="0" applyBorder="0" applyAlignment="0" applyProtection="0"/>
    <xf numFmtId="0" fontId="5" fillId="18" borderId="0" applyNumberFormat="0" applyBorder="0" applyAlignment="0" applyProtection="0"/>
    <xf numFmtId="0" fontId="98" fillId="39" borderId="0" applyNumberFormat="0" applyBorder="0" applyAlignment="0" applyProtection="0"/>
    <xf numFmtId="0" fontId="98" fillId="38" borderId="0" applyNumberFormat="0" applyBorder="0" applyAlignment="0" applyProtection="0"/>
    <xf numFmtId="0" fontId="99" fillId="38" borderId="0" applyNumberFormat="0" applyBorder="0" applyAlignment="0" applyProtection="0"/>
    <xf numFmtId="0" fontId="98" fillId="38" borderId="0" applyNumberFormat="0" applyBorder="0" applyAlignment="0" applyProtection="0"/>
    <xf numFmtId="0" fontId="5" fillId="14" borderId="0" applyNumberFormat="0" applyBorder="0" applyAlignment="0" applyProtection="0"/>
    <xf numFmtId="0" fontId="98" fillId="38" borderId="0" applyNumberFormat="0" applyBorder="0" applyAlignment="0" applyProtection="0"/>
    <xf numFmtId="0" fontId="11" fillId="0" borderId="0" applyNumberFormat="0" applyFont="0" applyFill="0" applyBorder="0" applyAlignment="0" applyProtection="0"/>
    <xf numFmtId="0" fontId="136" fillId="0" borderId="0" applyNumberFormat="0" applyFill="0" applyBorder="0" applyAlignment="0" applyProtection="0"/>
    <xf numFmtId="0" fontId="11" fillId="0" borderId="0" applyNumberFormat="0" applyFont="0" applyFill="0" applyBorder="0" applyAlignment="0" applyProtection="0"/>
    <xf numFmtId="0" fontId="98" fillId="37" borderId="0" applyNumberFormat="0" applyBorder="0" applyAlignment="0" applyProtection="0"/>
    <xf numFmtId="0" fontId="99" fillId="37" borderId="0" applyNumberFormat="0" applyBorder="0" applyAlignment="0" applyProtection="0"/>
    <xf numFmtId="0" fontId="98" fillId="37" borderId="0" applyNumberFormat="0" applyBorder="0" applyAlignment="0" applyProtection="0"/>
    <xf numFmtId="0" fontId="5" fillId="10" borderId="0" applyNumberFormat="0" applyBorder="0" applyAlignment="0" applyProtection="0"/>
    <xf numFmtId="0" fontId="98" fillId="37" borderId="0" applyNumberFormat="0" applyBorder="0" applyAlignment="0" applyProtection="0"/>
    <xf numFmtId="0" fontId="11" fillId="0" borderId="0" applyNumberFormat="0" applyFont="0" applyFill="0" applyBorder="0" applyAlignment="0" applyProtection="0"/>
    <xf numFmtId="0" fontId="136" fillId="0" borderId="0" applyNumberFormat="0" applyFill="0" applyBorder="0" applyAlignment="0" applyProtection="0"/>
    <xf numFmtId="0" fontId="11" fillId="0" borderId="0" applyNumberFormat="0" applyFont="0" applyFill="0" applyBorder="0" applyAlignment="0" applyProtection="0"/>
    <xf numFmtId="0" fontId="5" fillId="8" borderId="9" applyNumberFormat="0" applyFont="0" applyAlignment="0" applyProtection="0"/>
    <xf numFmtId="0" fontId="5" fillId="8" borderId="9" applyNumberFormat="0" applyFont="0" applyAlignment="0" applyProtection="0"/>
    <xf numFmtId="0" fontId="5" fillId="8" borderId="9" applyNumberFormat="0" applyFont="0" applyAlignment="0" applyProtection="0"/>
    <xf numFmtId="0" fontId="5" fillId="8" borderId="9" applyNumberFormat="0" applyFont="0" applyAlignment="0" applyProtection="0"/>
    <xf numFmtId="0" fontId="5" fillId="8" borderId="9" applyNumberFormat="0" applyFont="0" applyAlignment="0" applyProtection="0"/>
    <xf numFmtId="0" fontId="5" fillId="8" borderId="9" applyNumberFormat="0" applyFont="0" applyAlignment="0" applyProtection="0"/>
    <xf numFmtId="0" fontId="5" fillId="8" borderId="9" applyNumberFormat="0" applyFont="0" applyAlignment="0" applyProtection="0"/>
    <xf numFmtId="0" fontId="5" fillId="0" borderId="0"/>
    <xf numFmtId="0" fontId="5" fillId="8" borderId="9" applyNumberFormat="0" applyFont="0" applyAlignment="0" applyProtection="0"/>
    <xf numFmtId="0" fontId="5" fillId="8" borderId="9" applyNumberFormat="0" applyFont="0" applyAlignment="0" applyProtection="0"/>
    <xf numFmtId="0" fontId="5" fillId="0" borderId="0"/>
    <xf numFmtId="0" fontId="5" fillId="8" borderId="9" applyNumberFormat="0" applyFont="0" applyAlignment="0" applyProtection="0"/>
    <xf numFmtId="0" fontId="5" fillId="0" borderId="0"/>
    <xf numFmtId="0" fontId="5" fillId="8" borderId="9" applyNumberFormat="0" applyFont="0" applyAlignment="0" applyProtection="0"/>
    <xf numFmtId="0" fontId="5" fillId="8" borderId="9" applyNumberFormat="0" applyFont="0" applyAlignment="0" applyProtection="0"/>
    <xf numFmtId="0" fontId="5" fillId="0" borderId="0"/>
    <xf numFmtId="0" fontId="5" fillId="0" borderId="0"/>
    <xf numFmtId="0" fontId="10" fillId="58" borderId="21" applyNumberFormat="0" applyFont="0" applyAlignment="0" applyProtection="0"/>
    <xf numFmtId="0" fontId="127" fillId="55" borderId="22" applyNumberFormat="0" applyAlignment="0" applyProtection="0"/>
    <xf numFmtId="0" fontId="132" fillId="0" borderId="23" applyNumberFormat="0" applyFill="0" applyAlignment="0" applyProtection="0"/>
    <xf numFmtId="0" fontId="104" fillId="55" borderId="15" applyNumberFormat="0" applyAlignment="0" applyProtection="0"/>
    <xf numFmtId="0" fontId="121" fillId="42" borderId="15" applyNumberFormat="0" applyAlignment="0" applyProtection="0"/>
    <xf numFmtId="0" fontId="10" fillId="58" borderId="21" applyNumberFormat="0" applyFont="0" applyAlignment="0" applyProtection="0"/>
    <xf numFmtId="0" fontId="127" fillId="55" borderId="22" applyNumberFormat="0" applyAlignment="0" applyProtection="0"/>
    <xf numFmtId="0" fontId="132" fillId="0" borderId="23" applyNumberFormat="0" applyFill="0" applyAlignment="0" applyProtection="0"/>
    <xf numFmtId="0" fontId="104" fillId="55" borderId="15" applyNumberFormat="0" applyAlignment="0" applyProtection="0"/>
    <xf numFmtId="0" fontId="121" fillId="42" borderId="15" applyNumberFormat="0" applyAlignment="0" applyProtection="0"/>
    <xf numFmtId="0" fontId="10" fillId="58" borderId="21" applyNumberFormat="0" applyFont="0" applyAlignment="0" applyProtection="0"/>
    <xf numFmtId="0" fontId="127" fillId="55" borderId="22" applyNumberFormat="0" applyAlignment="0" applyProtection="0"/>
    <xf numFmtId="0" fontId="132" fillId="0" borderId="23" applyNumberFormat="0" applyFill="0" applyAlignment="0" applyProtection="0"/>
    <xf numFmtId="0" fontId="104" fillId="55" borderId="15" applyNumberFormat="0" applyAlignment="0" applyProtection="0"/>
    <xf numFmtId="0" fontId="121" fillId="42" borderId="15" applyNumberFormat="0" applyAlignment="0" applyProtection="0"/>
    <xf numFmtId="0" fontId="10" fillId="58" borderId="21" applyNumberFormat="0" applyFont="0" applyAlignment="0" applyProtection="0"/>
    <xf numFmtId="0" fontId="127" fillId="55" borderId="22" applyNumberFormat="0" applyAlignment="0" applyProtection="0"/>
    <xf numFmtId="0" fontId="132" fillId="0" borderId="23" applyNumberFormat="0" applyFill="0" applyAlignment="0" applyProtection="0"/>
    <xf numFmtId="0" fontId="104" fillId="55" borderId="15" applyNumberFormat="0" applyAlignment="0" applyProtection="0"/>
    <xf numFmtId="0" fontId="121" fillId="42" borderId="15" applyNumberFormat="0" applyAlignment="0" applyProtection="0"/>
    <xf numFmtId="0" fontId="10" fillId="58" borderId="21" applyNumberFormat="0" applyFont="0" applyAlignment="0" applyProtection="0"/>
    <xf numFmtId="0" fontId="127" fillId="55" borderId="22" applyNumberFormat="0" applyAlignment="0" applyProtection="0"/>
    <xf numFmtId="0" fontId="132" fillId="0" borderId="23" applyNumberFormat="0" applyFill="0" applyAlignment="0" applyProtection="0"/>
    <xf numFmtId="0" fontId="104" fillId="55" borderId="15" applyNumberFormat="0" applyAlignment="0" applyProtection="0"/>
    <xf numFmtId="0" fontId="121" fillId="42" borderId="15" applyNumberFormat="0" applyAlignment="0" applyProtection="0"/>
    <xf numFmtId="0" fontId="10" fillId="58" borderId="21" applyNumberFormat="0" applyFont="0" applyAlignment="0" applyProtection="0"/>
    <xf numFmtId="0" fontId="127" fillId="55" borderId="22" applyNumberFormat="0" applyAlignment="0" applyProtection="0"/>
    <xf numFmtId="0" fontId="132" fillId="0" borderId="23" applyNumberFormat="0" applyFill="0" applyAlignment="0" applyProtection="0"/>
    <xf numFmtId="0" fontId="104" fillId="55" borderId="15" applyNumberFormat="0" applyAlignment="0" applyProtection="0"/>
    <xf numFmtId="0" fontId="121" fillId="42" borderId="15" applyNumberFormat="0" applyAlignment="0" applyProtection="0"/>
    <xf numFmtId="0" fontId="10" fillId="58" borderId="21" applyNumberFormat="0" applyFont="0" applyAlignment="0" applyProtection="0"/>
    <xf numFmtId="0" fontId="127" fillId="55" borderId="22" applyNumberFormat="0" applyAlignment="0" applyProtection="0"/>
    <xf numFmtId="0" fontId="132" fillId="0" borderId="23" applyNumberFormat="0" applyFill="0" applyAlignment="0" applyProtection="0"/>
    <xf numFmtId="0" fontId="104" fillId="55" borderId="15" applyNumberFormat="0" applyAlignment="0" applyProtection="0"/>
    <xf numFmtId="0" fontId="121" fillId="42" borderId="15" applyNumberFormat="0" applyAlignment="0" applyProtection="0"/>
    <xf numFmtId="0" fontId="10" fillId="58" borderId="21" applyNumberFormat="0" applyFont="0" applyAlignment="0" applyProtection="0"/>
    <xf numFmtId="0" fontId="127" fillId="55" borderId="22" applyNumberFormat="0" applyAlignment="0" applyProtection="0"/>
    <xf numFmtId="0" fontId="132" fillId="0" borderId="23" applyNumberFormat="0" applyFill="0" applyAlignment="0" applyProtection="0"/>
    <xf numFmtId="0" fontId="104" fillId="55" borderId="15" applyNumberFormat="0" applyAlignment="0" applyProtection="0"/>
    <xf numFmtId="0" fontId="121" fillId="42" borderId="15" applyNumberFormat="0" applyAlignment="0" applyProtection="0"/>
    <xf numFmtId="0" fontId="10" fillId="58" borderId="21" applyNumberFormat="0" applyFont="0" applyAlignment="0" applyProtection="0"/>
    <xf numFmtId="0" fontId="127" fillId="55" borderId="22" applyNumberFormat="0" applyAlignment="0" applyProtection="0"/>
    <xf numFmtId="0" fontId="132" fillId="0" borderId="23" applyNumberFormat="0" applyFill="0" applyAlignment="0" applyProtection="0"/>
    <xf numFmtId="0" fontId="105" fillId="55" borderId="15" applyNumberFormat="0" applyAlignment="0" applyProtection="0"/>
    <xf numFmtId="43" fontId="11" fillId="0" borderId="0" applyFont="0" applyFill="0" applyBorder="0" applyAlignment="0" applyProtection="0"/>
    <xf numFmtId="0" fontId="122" fillId="42" borderId="15" applyNumberFormat="0" applyAlignment="0" applyProtection="0"/>
    <xf numFmtId="0" fontId="99" fillId="58" borderId="21" applyNumberFormat="0" applyFont="0" applyAlignment="0" applyProtection="0"/>
    <xf numFmtId="0" fontId="128" fillId="55" borderId="22" applyNumberFormat="0" applyAlignment="0" applyProtection="0"/>
    <xf numFmtId="0" fontId="133" fillId="0" borderId="23" applyNumberFormat="0" applyFill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99" fillId="58" borderId="21" applyNumberFormat="0" applyFont="0" applyAlignment="0" applyProtection="0"/>
    <xf numFmtId="0" fontId="133" fillId="0" borderId="23" applyNumberFormat="0" applyFill="0" applyAlignment="0" applyProtection="0"/>
    <xf numFmtId="0" fontId="132" fillId="0" borderId="23" applyNumberFormat="0" applyFill="0" applyAlignment="0" applyProtection="0"/>
    <xf numFmtId="0" fontId="104" fillId="55" borderId="15" applyNumberFormat="0" applyAlignment="0" applyProtection="0"/>
    <xf numFmtId="0" fontId="10" fillId="58" borderId="21" applyNumberFormat="0" applyFont="0" applyAlignment="0" applyProtection="0"/>
    <xf numFmtId="0" fontId="121" fillId="42" borderId="15" applyNumberFormat="0" applyAlignment="0" applyProtection="0"/>
    <xf numFmtId="0" fontId="10" fillId="58" borderId="21" applyNumberFormat="0" applyFont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04" fillId="55" borderId="15" applyNumberFormat="0" applyAlignment="0" applyProtection="0"/>
    <xf numFmtId="0" fontId="121" fillId="42" borderId="15" applyNumberFormat="0" applyAlignment="0" applyProtection="0"/>
    <xf numFmtId="0" fontId="99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5" fillId="55" borderId="15" applyNumberFormat="0" applyAlignment="0" applyProtection="0"/>
    <xf numFmtId="0" fontId="132" fillId="0" borderId="23" applyNumberFormat="0" applyFill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32" fillId="0" borderId="23" applyNumberFormat="0" applyFill="0" applyAlignment="0" applyProtection="0"/>
    <xf numFmtId="0" fontId="121" fillId="42" borderId="15" applyNumberFormat="0" applyAlignment="0" applyProtection="0"/>
    <xf numFmtId="0" fontId="10" fillId="58" borderId="21" applyNumberFormat="0" applyFont="0" applyAlignment="0" applyProtection="0"/>
    <xf numFmtId="0" fontId="132" fillId="0" borderId="23" applyNumberFormat="0" applyFill="0" applyAlignment="0" applyProtection="0"/>
    <xf numFmtId="0" fontId="121" fillId="42" borderId="15" applyNumberFormat="0" applyAlignment="0" applyProtection="0"/>
    <xf numFmtId="0" fontId="10" fillId="58" borderId="21" applyNumberFormat="0" applyFon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0" fillId="58" borderId="21" applyNumberFormat="0" applyFont="0" applyAlignment="0" applyProtection="0"/>
    <xf numFmtId="0" fontId="132" fillId="0" borderId="23" applyNumberFormat="0" applyFill="0" applyAlignment="0" applyProtection="0"/>
    <xf numFmtId="0" fontId="104" fillId="55" borderId="15" applyNumberFormat="0" applyAlignment="0" applyProtection="0"/>
    <xf numFmtId="0" fontId="132" fillId="0" borderId="23" applyNumberFormat="0" applyFill="0" applyAlignment="0" applyProtection="0"/>
    <xf numFmtId="0" fontId="121" fillId="42" borderId="15" applyNumberFormat="0" applyAlignment="0" applyProtection="0"/>
    <xf numFmtId="0" fontId="10" fillId="58" borderId="21" applyNumberFormat="0" applyFon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21" fillId="42" borderId="15" applyNumberFormat="0" applyAlignment="0" applyProtection="0"/>
    <xf numFmtId="0" fontId="10" fillId="58" borderId="21" applyNumberFormat="0" applyFont="0" applyAlignment="0" applyProtection="0"/>
    <xf numFmtId="0" fontId="132" fillId="0" borderId="23" applyNumberFormat="0" applyFill="0" applyAlignment="0" applyProtection="0"/>
    <xf numFmtId="0" fontId="104" fillId="55" borderId="15" applyNumberFormat="0" applyAlignment="0" applyProtection="0"/>
    <xf numFmtId="0" fontId="10" fillId="58" borderId="21" applyNumberFormat="0" applyFont="0" applyAlignment="0" applyProtection="0"/>
    <xf numFmtId="0" fontId="121" fillId="42" borderId="15" applyNumberFormat="0" applyAlignment="0" applyProtection="0"/>
    <xf numFmtId="0" fontId="10" fillId="58" borderId="21" applyNumberFormat="0" applyFont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21" fillId="42" borderId="15" applyNumberFormat="0" applyAlignment="0" applyProtection="0"/>
    <xf numFmtId="0" fontId="133" fillId="0" borderId="23" applyNumberFormat="0" applyFill="0" applyAlignment="0" applyProtection="0"/>
    <xf numFmtId="0" fontId="10" fillId="58" borderId="21" applyNumberFormat="0" applyFont="0" applyAlignment="0" applyProtection="0"/>
    <xf numFmtId="0" fontId="132" fillId="0" borderId="23" applyNumberFormat="0" applyFill="0" applyAlignment="0" applyProtection="0"/>
    <xf numFmtId="0" fontId="121" fillId="42" borderId="15" applyNumberFormat="0" applyAlignment="0" applyProtection="0"/>
    <xf numFmtId="0" fontId="10" fillId="58" borderId="21" applyNumberFormat="0" applyFont="0" applyAlignment="0" applyProtection="0"/>
    <xf numFmtId="0" fontId="104" fillId="55" borderId="15" applyNumberFormat="0" applyAlignment="0" applyProtection="0"/>
    <xf numFmtId="0" fontId="132" fillId="0" borderId="23" applyNumberFormat="0" applyFill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21" fillId="42" borderId="15" applyNumberFormat="0" applyAlignment="0" applyProtection="0"/>
    <xf numFmtId="0" fontId="10" fillId="58" borderId="21" applyNumberFormat="0" applyFont="0" applyAlignment="0" applyProtection="0"/>
    <xf numFmtId="0" fontId="132" fillId="0" borderId="23" applyNumberFormat="0" applyFill="0" applyAlignment="0" applyProtection="0"/>
    <xf numFmtId="0" fontId="121" fillId="42" borderId="15" applyNumberFormat="0" applyAlignment="0" applyProtection="0"/>
    <xf numFmtId="0" fontId="104" fillId="55" borderId="15" applyNumberFormat="0" applyAlignment="0" applyProtection="0"/>
    <xf numFmtId="0" fontId="121" fillId="42" borderId="15" applyNumberFormat="0" applyAlignment="0" applyProtection="0"/>
    <xf numFmtId="0" fontId="104" fillId="55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0" fillId="58" borderId="21" applyNumberFormat="0" applyFont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0" fillId="58" borderId="21" applyNumberFormat="0" applyFont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99" fillId="58" borderId="21" applyNumberFormat="0" applyFont="0" applyAlignment="0" applyProtection="0"/>
    <xf numFmtId="0" fontId="133" fillId="0" borderId="23" applyNumberFormat="0" applyFill="0" applyAlignment="0" applyProtection="0"/>
    <xf numFmtId="0" fontId="122" fillId="42" borderId="15" applyNumberFormat="0" applyAlignment="0" applyProtection="0"/>
    <xf numFmtId="0" fontId="121" fillId="42" borderId="15" applyNumberFormat="0" applyAlignment="0" applyProtection="0"/>
    <xf numFmtId="0" fontId="10" fillId="58" borderId="21" applyNumberFormat="0" applyFont="0" applyAlignment="0" applyProtection="0"/>
    <xf numFmtId="0" fontId="132" fillId="0" borderId="23" applyNumberFormat="0" applyFill="0" applyAlignment="0" applyProtection="0"/>
    <xf numFmtId="0" fontId="104" fillId="55" borderId="15" applyNumberFormat="0" applyAlignment="0" applyProtection="0"/>
    <xf numFmtId="0" fontId="121" fillId="42" borderId="15" applyNumberFormat="0" applyAlignment="0" applyProtection="0"/>
    <xf numFmtId="0" fontId="10" fillId="58" borderId="21" applyNumberFormat="0" applyFont="0" applyAlignment="0" applyProtection="0"/>
    <xf numFmtId="0" fontId="132" fillId="0" borderId="23" applyNumberFormat="0" applyFill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99" fillId="58" borderId="21" applyNumberFormat="0" applyFont="0" applyAlignment="0" applyProtection="0"/>
    <xf numFmtId="0" fontId="133" fillId="0" borderId="23" applyNumberFormat="0" applyFill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1" fillId="58" borderId="21" applyNumberFormat="0" applyFont="0" applyAlignment="0" applyProtection="0"/>
    <xf numFmtId="0" fontId="128" fillId="55" borderId="22" applyNumberFormat="0" applyAlignment="0" applyProtection="0"/>
    <xf numFmtId="0" fontId="133" fillId="0" borderId="23" applyNumberFormat="0" applyFill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1" fillId="58" borderId="21" applyNumberFormat="0" applyFont="0" applyAlignment="0" applyProtection="0"/>
    <xf numFmtId="0" fontId="128" fillId="55" borderId="22" applyNumberFormat="0" applyAlignment="0" applyProtection="0"/>
    <xf numFmtId="0" fontId="133" fillId="0" borderId="23" applyNumberFormat="0" applyFill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1" fillId="58" borderId="21" applyNumberFormat="0" applyFont="0" applyAlignment="0" applyProtection="0"/>
    <xf numFmtId="0" fontId="128" fillId="55" borderId="22" applyNumberFormat="0" applyAlignment="0" applyProtection="0"/>
    <xf numFmtId="0" fontId="133" fillId="0" borderId="23" applyNumberFormat="0" applyFill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1" fillId="58" borderId="21" applyNumberFormat="0" applyFont="0" applyAlignment="0" applyProtection="0"/>
    <xf numFmtId="0" fontId="128" fillId="55" borderId="22" applyNumberFormat="0" applyAlignment="0" applyProtection="0"/>
    <xf numFmtId="0" fontId="133" fillId="0" borderId="23" applyNumberFormat="0" applyFill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1" fillId="58" borderId="21" applyNumberFormat="0" applyFont="0" applyAlignment="0" applyProtection="0"/>
    <xf numFmtId="0" fontId="128" fillId="55" borderId="22" applyNumberFormat="0" applyAlignment="0" applyProtection="0"/>
    <xf numFmtId="0" fontId="133" fillId="0" borderId="23" applyNumberFormat="0" applyFill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1" fillId="58" borderId="21" applyNumberFormat="0" applyFont="0" applyAlignment="0" applyProtection="0"/>
    <xf numFmtId="0" fontId="128" fillId="55" borderId="22" applyNumberFormat="0" applyAlignment="0" applyProtection="0"/>
    <xf numFmtId="0" fontId="133" fillId="0" borderId="23" applyNumberFormat="0" applyFill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1" fillId="58" borderId="21" applyNumberFormat="0" applyFont="0" applyAlignment="0" applyProtection="0"/>
    <xf numFmtId="0" fontId="128" fillId="55" borderId="22" applyNumberFormat="0" applyAlignment="0" applyProtection="0"/>
    <xf numFmtId="0" fontId="133" fillId="0" borderId="23" applyNumberFormat="0" applyFill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1" fillId="58" borderId="21" applyNumberFormat="0" applyFont="0" applyAlignment="0" applyProtection="0"/>
    <xf numFmtId="0" fontId="128" fillId="55" borderId="22" applyNumberFormat="0" applyAlignment="0" applyProtection="0"/>
    <xf numFmtId="0" fontId="133" fillId="0" borderId="23" applyNumberFormat="0" applyFill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1" fillId="58" borderId="21" applyNumberFormat="0" applyFont="0" applyAlignment="0" applyProtection="0"/>
    <xf numFmtId="0" fontId="128" fillId="55" borderId="22" applyNumberFormat="0" applyAlignment="0" applyProtection="0"/>
    <xf numFmtId="0" fontId="133" fillId="0" borderId="23" applyNumberFormat="0" applyFill="0" applyAlignment="0" applyProtection="0"/>
    <xf numFmtId="0" fontId="11" fillId="58" borderId="21" applyNumberFormat="0" applyFont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1" fillId="58" borderId="21" applyNumberFormat="0" applyFont="0" applyAlignment="0" applyProtection="0"/>
    <xf numFmtId="0" fontId="128" fillId="55" borderId="22" applyNumberFormat="0" applyAlignment="0" applyProtection="0"/>
    <xf numFmtId="0" fontId="133" fillId="0" borderId="23" applyNumberFormat="0" applyFill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1" fillId="58" borderId="21" applyNumberFormat="0" applyFont="0" applyAlignment="0" applyProtection="0"/>
    <xf numFmtId="0" fontId="128" fillId="55" borderId="22" applyNumberFormat="0" applyAlignment="0" applyProtection="0"/>
    <xf numFmtId="0" fontId="133" fillId="0" borderId="23" applyNumberFormat="0" applyFill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1" fillId="58" borderId="21" applyNumberFormat="0" applyFont="0" applyAlignment="0" applyProtection="0"/>
    <xf numFmtId="0" fontId="128" fillId="55" borderId="22" applyNumberFormat="0" applyAlignment="0" applyProtection="0"/>
    <xf numFmtId="0" fontId="133" fillId="0" borderId="23" applyNumberFormat="0" applyFill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1" fillId="58" borderId="21" applyNumberFormat="0" applyFont="0" applyAlignment="0" applyProtection="0"/>
    <xf numFmtId="0" fontId="128" fillId="55" borderId="22" applyNumberFormat="0" applyAlignment="0" applyProtection="0"/>
    <xf numFmtId="0" fontId="133" fillId="0" borderId="23" applyNumberFormat="0" applyFill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1" fillId="58" borderId="21" applyNumberFormat="0" applyFont="0" applyAlignment="0" applyProtection="0"/>
    <xf numFmtId="0" fontId="128" fillId="55" borderId="22" applyNumberFormat="0" applyAlignment="0" applyProtection="0"/>
    <xf numFmtId="0" fontId="133" fillId="0" borderId="23" applyNumberFormat="0" applyFill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1" fillId="58" borderId="21" applyNumberFormat="0" applyFont="0" applyAlignment="0" applyProtection="0"/>
    <xf numFmtId="0" fontId="128" fillId="55" borderId="22" applyNumberFormat="0" applyAlignment="0" applyProtection="0"/>
    <xf numFmtId="0" fontId="133" fillId="0" borderId="23" applyNumberFormat="0" applyFill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1" fillId="58" borderId="21" applyNumberFormat="0" applyFont="0" applyAlignment="0" applyProtection="0"/>
    <xf numFmtId="0" fontId="128" fillId="55" borderId="22" applyNumberFormat="0" applyAlignment="0" applyProtection="0"/>
    <xf numFmtId="0" fontId="133" fillId="0" borderId="23" applyNumberFormat="0" applyFill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1" fillId="58" borderId="21" applyNumberFormat="0" applyFont="0" applyAlignment="0" applyProtection="0"/>
    <xf numFmtId="0" fontId="128" fillId="55" borderId="22" applyNumberFormat="0" applyAlignment="0" applyProtection="0"/>
    <xf numFmtId="0" fontId="133" fillId="0" borderId="23" applyNumberFormat="0" applyFill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1" fillId="58" borderId="21" applyNumberFormat="0" applyFont="0" applyAlignment="0" applyProtection="0"/>
    <xf numFmtId="0" fontId="128" fillId="55" borderId="22" applyNumberFormat="0" applyAlignment="0" applyProtection="0"/>
    <xf numFmtId="0" fontId="133" fillId="0" borderId="23" applyNumberFormat="0" applyFill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1" fillId="58" borderId="21" applyNumberFormat="0" applyFont="0" applyAlignment="0" applyProtection="0"/>
    <xf numFmtId="0" fontId="128" fillId="55" borderId="22" applyNumberFormat="0" applyAlignment="0" applyProtection="0"/>
    <xf numFmtId="0" fontId="133" fillId="0" borderId="23" applyNumberFormat="0" applyFill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04" fillId="55" borderId="15" applyNumberFormat="0" applyAlignment="0" applyProtection="0"/>
    <xf numFmtId="0" fontId="10" fillId="58" borderId="21" applyNumberFormat="0" applyFont="0" applyAlignment="0" applyProtection="0"/>
    <xf numFmtId="0" fontId="127" fillId="55" borderId="22" applyNumberFormat="0" applyAlignment="0" applyProtection="0"/>
    <xf numFmtId="0" fontId="10" fillId="58" borderId="21" applyNumberFormat="0" applyFon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1" fillId="42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99" fillId="58" borderId="21" applyNumberFormat="0" applyFont="0" applyAlignment="0" applyProtection="0"/>
    <xf numFmtId="0" fontId="128" fillId="55" borderId="22" applyNumberFormat="0" applyAlignment="0" applyProtection="0"/>
    <xf numFmtId="0" fontId="133" fillId="0" borderId="23" applyNumberFormat="0" applyFill="0" applyAlignment="0" applyProtection="0"/>
    <xf numFmtId="0" fontId="128" fillId="55" borderId="22" applyNumberFormat="0" applyAlignment="0" applyProtection="0"/>
    <xf numFmtId="0" fontId="132" fillId="0" borderId="23" applyNumberFormat="0" applyFill="0" applyAlignment="0" applyProtection="0"/>
    <xf numFmtId="0" fontId="104" fillId="55" borderId="15" applyNumberFormat="0" applyAlignment="0" applyProtection="0"/>
    <xf numFmtId="0" fontId="10" fillId="58" borderId="21" applyNumberFormat="0" applyFont="0" applyAlignment="0" applyProtection="0"/>
    <xf numFmtId="0" fontId="121" fillId="42" borderId="15" applyNumberFormat="0" applyAlignment="0" applyProtection="0"/>
    <xf numFmtId="0" fontId="10" fillId="58" borderId="21" applyNumberFormat="0" applyFont="0" applyAlignment="0" applyProtection="0"/>
    <xf numFmtId="0" fontId="127" fillId="55" borderId="22" applyNumberFormat="0" applyAlignment="0" applyProtection="0"/>
    <xf numFmtId="0" fontId="132" fillId="0" borderId="23" applyNumberFormat="0" applyFill="0" applyAlignment="0" applyProtection="0"/>
    <xf numFmtId="0" fontId="127" fillId="55" borderId="22" applyNumberFormat="0" applyAlignment="0" applyProtection="0"/>
    <xf numFmtId="0" fontId="132" fillId="0" borderId="23" applyNumberFormat="0" applyFill="0" applyAlignment="0" applyProtection="0"/>
    <xf numFmtId="0" fontId="104" fillId="55" borderId="15" applyNumberFormat="0" applyAlignment="0" applyProtection="0"/>
    <xf numFmtId="0" fontId="121" fillId="42" borderId="15" applyNumberFormat="0" applyAlignment="0" applyProtection="0"/>
    <xf numFmtId="0" fontId="99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27" fillId="55" borderId="22" applyNumberFormat="0" applyAlignment="0" applyProtection="0"/>
    <xf numFmtId="0" fontId="105" fillId="55" borderId="15" applyNumberFormat="0" applyAlignment="0" applyProtection="0"/>
    <xf numFmtId="0" fontId="132" fillId="0" borderId="23" applyNumberFormat="0" applyFill="0" applyAlignment="0" applyProtection="0"/>
    <xf numFmtId="0" fontId="104" fillId="55" borderId="15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04" fillId="55" borderId="15" applyNumberFormat="0" applyAlignment="0" applyProtection="0"/>
    <xf numFmtId="0" fontId="132" fillId="0" borderId="23" applyNumberFormat="0" applyFill="0" applyAlignment="0" applyProtection="0"/>
    <xf numFmtId="0" fontId="121" fillId="42" borderId="15" applyNumberFormat="0" applyAlignment="0" applyProtection="0"/>
    <xf numFmtId="0" fontId="10" fillId="58" borderId="21" applyNumberFormat="0" applyFont="0" applyAlignment="0" applyProtection="0"/>
    <xf numFmtId="0" fontId="127" fillId="55" borderId="22" applyNumberFormat="0" applyAlignment="0" applyProtection="0"/>
    <xf numFmtId="0" fontId="132" fillId="0" borderId="23" applyNumberFormat="0" applyFill="0" applyAlignment="0" applyProtection="0"/>
    <xf numFmtId="0" fontId="121" fillId="42" borderId="15" applyNumberFormat="0" applyAlignment="0" applyProtection="0"/>
    <xf numFmtId="0" fontId="10" fillId="58" borderId="21" applyNumberFormat="0" applyFont="0" applyAlignment="0" applyProtection="0"/>
    <xf numFmtId="0" fontId="104" fillId="55" borderId="15" applyNumberFormat="0" applyAlignment="0" applyProtection="0"/>
    <xf numFmtId="0" fontId="127" fillId="55" borderId="22" applyNumberFormat="0" applyAlignment="0" applyProtection="0"/>
    <xf numFmtId="0" fontId="104" fillId="55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0" fillId="58" borderId="21" applyNumberFormat="0" applyFont="0" applyAlignment="0" applyProtection="0"/>
    <xf numFmtId="0" fontId="127" fillId="55" borderId="22" applyNumberFormat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04" fillId="55" borderId="15" applyNumberFormat="0" applyAlignment="0" applyProtection="0"/>
    <xf numFmtId="0" fontId="132" fillId="0" borderId="23" applyNumberFormat="0" applyFill="0" applyAlignment="0" applyProtection="0"/>
    <xf numFmtId="0" fontId="121" fillId="42" borderId="15" applyNumberFormat="0" applyAlignment="0" applyProtection="0"/>
    <xf numFmtId="0" fontId="10" fillId="58" borderId="21" applyNumberFormat="0" applyFon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27" fillId="55" borderId="22" applyNumberFormat="0" applyAlignment="0" applyProtection="0"/>
    <xf numFmtId="0" fontId="121" fillId="42" borderId="15" applyNumberFormat="0" applyAlignment="0" applyProtection="0"/>
    <xf numFmtId="0" fontId="99" fillId="58" borderId="21" applyNumberFormat="0" applyFont="0" applyAlignment="0" applyProtection="0"/>
    <xf numFmtId="0" fontId="10" fillId="58" borderId="21" applyNumberFormat="0" applyFont="0" applyAlignment="0" applyProtection="0"/>
    <xf numFmtId="0" fontId="127" fillId="55" borderId="22" applyNumberFormat="0" applyAlignment="0" applyProtection="0"/>
    <xf numFmtId="0" fontId="132" fillId="0" borderId="23" applyNumberFormat="0" applyFill="0" applyAlignment="0" applyProtection="0"/>
    <xf numFmtId="0" fontId="104" fillId="55" borderId="15" applyNumberFormat="0" applyAlignment="0" applyProtection="0"/>
    <xf numFmtId="0" fontId="10" fillId="58" borderId="21" applyNumberFormat="0" applyFont="0" applyAlignment="0" applyProtection="0"/>
    <xf numFmtId="0" fontId="121" fillId="42" borderId="15" applyNumberFormat="0" applyAlignment="0" applyProtection="0"/>
    <xf numFmtId="0" fontId="10" fillId="58" borderId="21" applyNumberFormat="0" applyFont="0" applyAlignment="0" applyProtection="0"/>
    <xf numFmtId="0" fontId="127" fillId="55" borderId="22" applyNumberFormat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04" fillId="55" borderId="15" applyNumberFormat="0" applyAlignment="0" applyProtection="0"/>
    <xf numFmtId="0" fontId="127" fillId="55" borderId="22" applyNumberFormat="0" applyAlignment="0" applyProtection="0"/>
    <xf numFmtId="0" fontId="104" fillId="55" borderId="15" applyNumberFormat="0" applyAlignment="0" applyProtection="0"/>
    <xf numFmtId="0" fontId="121" fillId="42" borderId="15" applyNumberFormat="0" applyAlignment="0" applyProtection="0"/>
    <xf numFmtId="0" fontId="133" fillId="0" borderId="23" applyNumberFormat="0" applyFill="0" applyAlignment="0" applyProtection="0"/>
    <xf numFmtId="0" fontId="10" fillId="58" borderId="21" applyNumberFormat="0" applyFont="0" applyAlignment="0" applyProtection="0"/>
    <xf numFmtId="0" fontId="127" fillId="55" borderId="22" applyNumberFormat="0" applyAlignment="0" applyProtection="0"/>
    <xf numFmtId="0" fontId="132" fillId="0" borderId="23" applyNumberFormat="0" applyFill="0" applyAlignment="0" applyProtection="0"/>
    <xf numFmtId="0" fontId="121" fillId="42" borderId="15" applyNumberFormat="0" applyAlignment="0" applyProtection="0"/>
    <xf numFmtId="0" fontId="10" fillId="58" borderId="21" applyNumberFormat="0" applyFont="0" applyAlignment="0" applyProtection="0"/>
    <xf numFmtId="0" fontId="104" fillId="55" borderId="15" applyNumberFormat="0" applyAlignment="0" applyProtection="0"/>
    <xf numFmtId="0" fontId="132" fillId="0" borderId="23" applyNumberFormat="0" applyFill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21" fillId="42" borderId="15" applyNumberFormat="0" applyAlignment="0" applyProtection="0"/>
    <xf numFmtId="0" fontId="10" fillId="58" borderId="21" applyNumberFormat="0" applyFont="0" applyAlignment="0" applyProtection="0"/>
    <xf numFmtId="0" fontId="127" fillId="55" borderId="22" applyNumberFormat="0" applyAlignment="0" applyProtection="0"/>
    <xf numFmtId="0" fontId="132" fillId="0" borderId="23" applyNumberFormat="0" applyFill="0" applyAlignment="0" applyProtection="0"/>
    <xf numFmtId="0" fontId="121" fillId="42" borderId="15" applyNumberFormat="0" applyAlignment="0" applyProtection="0"/>
    <xf numFmtId="0" fontId="104" fillId="55" borderId="15" applyNumberFormat="0" applyAlignment="0" applyProtection="0"/>
    <xf numFmtId="0" fontId="127" fillId="55" borderId="22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04" fillId="55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0" fillId="58" borderId="21" applyNumberFormat="0" applyFont="0" applyAlignment="0" applyProtection="0"/>
    <xf numFmtId="0" fontId="127" fillId="55" borderId="22" applyNumberFormat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0" fillId="58" borderId="21" applyNumberFormat="0" applyFont="0" applyAlignment="0" applyProtection="0"/>
    <xf numFmtId="0" fontId="105" fillId="55" borderId="15" applyNumberFormat="0" applyAlignment="0" applyProtection="0"/>
    <xf numFmtId="0" fontId="127" fillId="55" borderId="22" applyNumberFormat="0" applyAlignment="0" applyProtection="0"/>
    <xf numFmtId="0" fontId="122" fillId="42" borderId="15" applyNumberFormat="0" applyAlignment="0" applyProtection="0"/>
    <xf numFmtId="0" fontId="99" fillId="58" borderId="21" applyNumberFormat="0" applyFont="0" applyAlignment="0" applyProtection="0"/>
    <xf numFmtId="0" fontId="128" fillId="55" borderId="22" applyNumberFormat="0" applyAlignment="0" applyProtection="0"/>
    <xf numFmtId="0" fontId="133" fillId="0" borderId="23" applyNumberFormat="0" applyFill="0" applyAlignment="0" applyProtection="0"/>
    <xf numFmtId="0" fontId="105" fillId="55" borderId="15" applyNumberFormat="0" applyAlignment="0" applyProtection="0"/>
    <xf numFmtId="0" fontId="128" fillId="55" borderId="22" applyNumberFormat="0" applyAlignment="0" applyProtection="0"/>
    <xf numFmtId="0" fontId="122" fillId="42" borderId="15" applyNumberFormat="0" applyAlignment="0" applyProtection="0"/>
    <xf numFmtId="0" fontId="121" fillId="42" borderId="15" applyNumberFormat="0" applyAlignment="0" applyProtection="0"/>
    <xf numFmtId="0" fontId="10" fillId="58" borderId="21" applyNumberFormat="0" applyFont="0" applyAlignment="0" applyProtection="0"/>
    <xf numFmtId="0" fontId="127" fillId="55" borderId="22" applyNumberFormat="0" applyAlignment="0" applyProtection="0"/>
    <xf numFmtId="0" fontId="132" fillId="0" borderId="23" applyNumberFormat="0" applyFill="0" applyAlignment="0" applyProtection="0"/>
    <xf numFmtId="0" fontId="104" fillId="55" borderId="15" applyNumberFormat="0" applyAlignment="0" applyProtection="0"/>
    <xf numFmtId="0" fontId="121" fillId="42" borderId="15" applyNumberFormat="0" applyAlignment="0" applyProtection="0"/>
    <xf numFmtId="0" fontId="133" fillId="0" borderId="23" applyNumberFormat="0" applyFill="0" applyAlignment="0" applyProtection="0"/>
    <xf numFmtId="0" fontId="10" fillId="58" borderId="21" applyNumberFormat="0" applyFont="0" applyAlignment="0" applyProtection="0"/>
    <xf numFmtId="0" fontId="127" fillId="55" borderId="22" applyNumberFormat="0" applyAlignment="0" applyProtection="0"/>
    <xf numFmtId="0" fontId="132" fillId="0" borderId="23" applyNumberFormat="0" applyFill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99" fillId="58" borderId="21" applyNumberFormat="0" applyFont="0" applyAlignment="0" applyProtection="0"/>
    <xf numFmtId="0" fontId="128" fillId="55" borderId="22" applyNumberFormat="0" applyAlignment="0" applyProtection="0"/>
    <xf numFmtId="0" fontId="133" fillId="0" borderId="23" applyNumberFormat="0" applyFill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04" fillId="55" borderId="15" applyNumberFormat="0" applyAlignment="0" applyProtection="0"/>
    <xf numFmtId="0" fontId="127" fillId="55" borderId="22" applyNumberFormat="0" applyAlignment="0" applyProtection="0"/>
    <xf numFmtId="0" fontId="99" fillId="58" borderId="21" applyNumberFormat="0" applyFont="0" applyAlignment="0" applyProtection="0"/>
    <xf numFmtId="0" fontId="10" fillId="58" borderId="21" applyNumberFormat="0" applyFont="0" applyAlignment="0" applyProtection="0"/>
    <xf numFmtId="0" fontId="121" fillId="42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" fillId="58" borderId="21" applyNumberFormat="0" applyFont="0" applyAlignment="0" applyProtection="0"/>
    <xf numFmtId="0" fontId="128" fillId="55" borderId="22" applyNumberFormat="0" applyAlignment="0" applyProtection="0"/>
    <xf numFmtId="0" fontId="127" fillId="55" borderId="22" applyNumberFormat="0" applyAlignment="0" applyProtection="0"/>
    <xf numFmtId="0" fontId="99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27" fillId="55" borderId="22" applyNumberFormat="0" applyAlignment="0" applyProtection="0"/>
    <xf numFmtId="0" fontId="121" fillId="42" borderId="15" applyNumberFormat="0" applyAlignment="0" applyProtection="0"/>
    <xf numFmtId="0" fontId="10" fillId="58" borderId="21" applyNumberFormat="0" applyFont="0" applyAlignment="0" applyProtection="0"/>
    <xf numFmtId="0" fontId="127" fillId="55" borderId="22" applyNumberFormat="0" applyAlignment="0" applyProtection="0"/>
    <xf numFmtId="0" fontId="104" fillId="55" borderId="15" applyNumberFormat="0" applyAlignment="0" applyProtection="0"/>
    <xf numFmtId="0" fontId="127" fillId="55" borderId="22" applyNumberFormat="0" applyAlignment="0" applyProtection="0"/>
    <xf numFmtId="0" fontId="121" fillId="42" borderId="15" applyNumberFormat="0" applyAlignment="0" applyProtection="0"/>
    <xf numFmtId="0" fontId="122" fillId="42" borderId="15" applyNumberFormat="0" applyAlignment="0" applyProtection="0"/>
    <xf numFmtId="0" fontId="132" fillId="0" borderId="23" applyNumberFormat="0" applyFill="0" applyAlignment="0" applyProtection="0"/>
    <xf numFmtId="0" fontId="121" fillId="42" borderId="15" applyNumberFormat="0" applyAlignment="0" applyProtection="0"/>
    <xf numFmtId="0" fontId="104" fillId="55" borderId="15" applyNumberFormat="0" applyAlignment="0" applyProtection="0"/>
    <xf numFmtId="0" fontId="132" fillId="0" borderId="23" applyNumberFormat="0" applyFill="0" applyAlignment="0" applyProtection="0"/>
    <xf numFmtId="0" fontId="133" fillId="0" borderId="23" applyNumberFormat="0" applyFill="0" applyAlignment="0" applyProtection="0"/>
    <xf numFmtId="0" fontId="127" fillId="55" borderId="22" applyNumberFormat="0" applyAlignment="0" applyProtection="0"/>
    <xf numFmtId="0" fontId="105" fillId="55" borderId="15" applyNumberFormat="0" applyAlignment="0" applyProtection="0"/>
    <xf numFmtId="0" fontId="132" fillId="0" borderId="23" applyNumberFormat="0" applyFill="0" applyAlignment="0" applyProtection="0"/>
    <xf numFmtId="0" fontId="104" fillId="55" borderId="15" applyNumberFormat="0" applyAlignment="0" applyProtection="0"/>
    <xf numFmtId="0" fontId="127" fillId="55" borderId="22" applyNumberFormat="0" applyAlignment="0" applyProtection="0"/>
    <xf numFmtId="0" fontId="104" fillId="55" borderId="15" applyNumberFormat="0" applyAlignment="0" applyProtection="0"/>
    <xf numFmtId="0" fontId="121" fillId="42" borderId="15" applyNumberFormat="0" applyAlignment="0" applyProtection="0"/>
    <xf numFmtId="0" fontId="132" fillId="0" borderId="23" applyNumberFormat="0" applyFill="0" applyAlignment="0" applyProtection="0"/>
    <xf numFmtId="0" fontId="127" fillId="55" borderId="22" applyNumberFormat="0" applyAlignment="0" applyProtection="0"/>
    <xf numFmtId="0" fontId="10" fillId="58" borderId="21" applyNumberFormat="0" applyFont="0" applyAlignment="0" applyProtection="0"/>
    <xf numFmtId="0" fontId="104" fillId="55" borderId="15" applyNumberFormat="0" applyAlignment="0" applyProtection="0"/>
    <xf numFmtId="0" fontId="132" fillId="0" borderId="23" applyNumberFormat="0" applyFill="0" applyAlignment="0" applyProtection="0"/>
    <xf numFmtId="0" fontId="10" fillId="58" borderId="21" applyNumberFormat="0" applyFont="0" applyAlignment="0" applyProtection="0"/>
    <xf numFmtId="0" fontId="121" fillId="42" borderId="15" applyNumberFormat="0" applyAlignment="0" applyProtection="0"/>
    <xf numFmtId="0" fontId="132" fillId="0" borderId="23" applyNumberFormat="0" applyFill="0" applyAlignment="0" applyProtection="0"/>
    <xf numFmtId="0" fontId="10" fillId="58" borderId="21" applyNumberFormat="0" applyFont="0" applyAlignment="0" applyProtection="0"/>
    <xf numFmtId="0" fontId="133" fillId="0" borderId="23" applyNumberFormat="0" applyFill="0" applyAlignment="0" applyProtection="0"/>
    <xf numFmtId="0" fontId="121" fillId="42" borderId="15" applyNumberFormat="0" applyAlignment="0" applyProtection="0"/>
    <xf numFmtId="0" fontId="104" fillId="55" borderId="15" applyNumberFormat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27" fillId="55" borderId="22" applyNumberFormat="0" applyAlignment="0" applyProtection="0"/>
    <xf numFmtId="0" fontId="10" fillId="58" borderId="21" applyNumberFormat="0" applyFont="0" applyAlignment="0" applyProtection="0"/>
    <xf numFmtId="0" fontId="121" fillId="42" borderId="15" applyNumberFormat="0" applyAlignment="0" applyProtection="0"/>
    <xf numFmtId="0" fontId="104" fillId="55" borderId="15" applyNumberFormat="0" applyAlignment="0" applyProtection="0"/>
    <xf numFmtId="0" fontId="132" fillId="0" borderId="23" applyNumberFormat="0" applyFill="0" applyAlignment="0" applyProtection="0"/>
    <xf numFmtId="0" fontId="104" fillId="55" borderId="15" applyNumberFormat="0" applyAlignment="0" applyProtection="0"/>
    <xf numFmtId="0" fontId="10" fillId="58" borderId="21" applyNumberFormat="0" applyFont="0" applyAlignment="0" applyProtection="0"/>
    <xf numFmtId="0" fontId="121" fillId="42" borderId="15" applyNumberFormat="0" applyAlignment="0" applyProtection="0"/>
    <xf numFmtId="0" fontId="132" fillId="0" borderId="23" applyNumberFormat="0" applyFill="0" applyAlignment="0" applyProtection="0"/>
    <xf numFmtId="0" fontId="104" fillId="55" borderId="15" applyNumberFormat="0" applyAlignment="0" applyProtection="0"/>
    <xf numFmtId="0" fontId="132" fillId="0" borderId="23" applyNumberFormat="0" applyFill="0" applyAlignment="0" applyProtection="0"/>
    <xf numFmtId="0" fontId="10" fillId="58" borderId="21" applyNumberFormat="0" applyFon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32" fillId="0" borderId="23" applyNumberFormat="0" applyFill="0" applyAlignment="0" applyProtection="0"/>
    <xf numFmtId="0" fontId="10" fillId="58" borderId="21" applyNumberFormat="0" applyFont="0" applyAlignment="0" applyProtection="0"/>
    <xf numFmtId="0" fontId="121" fillId="42" borderId="15" applyNumberFormat="0" applyAlignment="0" applyProtection="0"/>
    <xf numFmtId="0" fontId="132" fillId="0" borderId="23" applyNumberFormat="0" applyFill="0" applyAlignment="0" applyProtection="0"/>
    <xf numFmtId="0" fontId="104" fillId="55" borderId="15" applyNumberFormat="0" applyAlignment="0" applyProtection="0"/>
    <xf numFmtId="0" fontId="132" fillId="0" borderId="23" applyNumberFormat="0" applyFill="0" applyAlignment="0" applyProtection="0"/>
    <xf numFmtId="0" fontId="105" fillId="55" borderId="15" applyNumberForma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99" fillId="58" borderId="21" applyNumberFormat="0" applyFont="0" applyAlignment="0" applyProtection="0"/>
    <xf numFmtId="0" fontId="121" fillId="42" borderId="15" applyNumberFormat="0" applyAlignment="0" applyProtection="0"/>
    <xf numFmtId="0" fontId="132" fillId="0" borderId="23" applyNumberFormat="0" applyFill="0" applyAlignment="0" applyProtection="0"/>
    <xf numFmtId="0" fontId="127" fillId="55" borderId="22" applyNumberFormat="0" applyAlignment="0" applyProtection="0"/>
    <xf numFmtId="0" fontId="132" fillId="0" borderId="23" applyNumberFormat="0" applyFill="0" applyAlignment="0" applyProtection="0"/>
    <xf numFmtId="0" fontId="10" fillId="58" borderId="21" applyNumberFormat="0" applyFont="0" applyAlignment="0" applyProtection="0"/>
    <xf numFmtId="0" fontId="121" fillId="42" borderId="15" applyNumberFormat="0" applyAlignment="0" applyProtection="0"/>
    <xf numFmtId="0" fontId="10" fillId="58" borderId="21" applyNumberFormat="0" applyFont="0" applyAlignment="0" applyProtection="0"/>
    <xf numFmtId="0" fontId="104" fillId="55" borderId="15" applyNumberFormat="0" applyAlignment="0" applyProtection="0"/>
    <xf numFmtId="0" fontId="132" fillId="0" borderId="23" applyNumberFormat="0" applyFill="0" applyAlignment="0" applyProtection="0"/>
    <xf numFmtId="0" fontId="128" fillId="55" borderId="22" applyNumberFormat="0" applyAlignment="0" applyProtection="0"/>
    <xf numFmtId="0" fontId="133" fillId="0" borderId="23" applyNumberFormat="0" applyFill="0" applyAlignment="0" applyProtection="0"/>
    <xf numFmtId="0" fontId="105" fillId="55" borderId="15" applyNumberFormat="0" applyAlignment="0" applyProtection="0"/>
    <xf numFmtId="0" fontId="121" fillId="42" borderId="15" applyNumberFormat="0" applyAlignment="0" applyProtection="0"/>
    <xf numFmtId="0" fontId="104" fillId="55" borderId="15" applyNumberFormat="0" applyAlignment="0" applyProtection="0"/>
    <xf numFmtId="0" fontId="10" fillId="58" borderId="21" applyNumberFormat="0" applyFont="0" applyAlignment="0" applyProtection="0"/>
    <xf numFmtId="0" fontId="127" fillId="55" borderId="22" applyNumberFormat="0" applyAlignment="0" applyProtection="0"/>
    <xf numFmtId="0" fontId="132" fillId="0" borderId="23" applyNumberFormat="0" applyFill="0" applyAlignment="0" applyProtection="0"/>
    <xf numFmtId="0" fontId="104" fillId="55" borderId="15" applyNumberFormat="0" applyAlignment="0" applyProtection="0"/>
    <xf numFmtId="0" fontId="121" fillId="42" borderId="15" applyNumberFormat="0" applyAlignment="0" applyProtection="0"/>
    <xf numFmtId="0" fontId="10" fillId="58" borderId="21" applyNumberFormat="0" applyFont="0" applyAlignment="0" applyProtection="0"/>
    <xf numFmtId="0" fontId="127" fillId="55" borderId="22" applyNumberFormat="0" applyAlignment="0" applyProtection="0"/>
    <xf numFmtId="0" fontId="132" fillId="0" borderId="23" applyNumberFormat="0" applyFill="0" applyAlignment="0" applyProtection="0"/>
    <xf numFmtId="0" fontId="104" fillId="55" borderId="15" applyNumberFormat="0" applyAlignment="0" applyProtection="0"/>
    <xf numFmtId="0" fontId="121" fillId="42" borderId="15" applyNumberFormat="0" applyAlignment="0" applyProtection="0"/>
    <xf numFmtId="0" fontId="10" fillId="58" borderId="21" applyNumberFormat="0" applyFont="0" applyAlignment="0" applyProtection="0"/>
    <xf numFmtId="0" fontId="127" fillId="55" borderId="22" applyNumberFormat="0" applyAlignment="0" applyProtection="0"/>
    <xf numFmtId="0" fontId="132" fillId="0" borderId="23" applyNumberFormat="0" applyFill="0" applyAlignment="0" applyProtection="0"/>
    <xf numFmtId="0" fontId="104" fillId="55" borderId="15" applyNumberFormat="0" applyAlignment="0" applyProtection="0"/>
    <xf numFmtId="0" fontId="121" fillId="42" borderId="15" applyNumberFormat="0" applyAlignment="0" applyProtection="0"/>
    <xf numFmtId="0" fontId="10" fillId="58" borderId="21" applyNumberFormat="0" applyFont="0" applyAlignment="0" applyProtection="0"/>
    <xf numFmtId="0" fontId="127" fillId="55" borderId="22" applyNumberFormat="0" applyAlignment="0" applyProtection="0"/>
    <xf numFmtId="0" fontId="132" fillId="0" borderId="23" applyNumberFormat="0" applyFill="0" applyAlignment="0" applyProtection="0"/>
    <xf numFmtId="0" fontId="104" fillId="55" borderId="15" applyNumberFormat="0" applyAlignment="0" applyProtection="0"/>
    <xf numFmtId="0" fontId="121" fillId="42" borderId="15" applyNumberFormat="0" applyAlignment="0" applyProtection="0"/>
    <xf numFmtId="0" fontId="10" fillId="58" borderId="21" applyNumberFormat="0" applyFont="0" applyAlignment="0" applyProtection="0"/>
    <xf numFmtId="0" fontId="127" fillId="55" borderId="22" applyNumberFormat="0" applyAlignment="0" applyProtection="0"/>
    <xf numFmtId="0" fontId="132" fillId="0" borderId="23" applyNumberFormat="0" applyFill="0" applyAlignment="0" applyProtection="0"/>
    <xf numFmtId="0" fontId="104" fillId="55" borderId="15" applyNumberFormat="0" applyAlignment="0" applyProtection="0"/>
    <xf numFmtId="0" fontId="121" fillId="42" borderId="15" applyNumberFormat="0" applyAlignment="0" applyProtection="0"/>
    <xf numFmtId="0" fontId="10" fillId="58" borderId="21" applyNumberFormat="0" applyFont="0" applyAlignment="0" applyProtection="0"/>
    <xf numFmtId="0" fontId="127" fillId="55" borderId="22" applyNumberFormat="0" applyAlignment="0" applyProtection="0"/>
    <xf numFmtId="0" fontId="132" fillId="0" borderId="23" applyNumberFormat="0" applyFill="0" applyAlignment="0" applyProtection="0"/>
    <xf numFmtId="0" fontId="104" fillId="55" borderId="15" applyNumberFormat="0" applyAlignment="0" applyProtection="0"/>
    <xf numFmtId="0" fontId="121" fillId="42" borderId="15" applyNumberFormat="0" applyAlignment="0" applyProtection="0"/>
    <xf numFmtId="0" fontId="10" fillId="58" borderId="21" applyNumberFormat="0" applyFont="0" applyAlignment="0" applyProtection="0"/>
    <xf numFmtId="0" fontId="127" fillId="55" borderId="22" applyNumberFormat="0" applyAlignment="0" applyProtection="0"/>
    <xf numFmtId="0" fontId="132" fillId="0" borderId="23" applyNumberFormat="0" applyFill="0" applyAlignment="0" applyProtection="0"/>
    <xf numFmtId="0" fontId="104" fillId="55" borderId="15" applyNumberFormat="0" applyAlignment="0" applyProtection="0"/>
    <xf numFmtId="0" fontId="121" fillId="42" borderId="15" applyNumberFormat="0" applyAlignment="0" applyProtection="0"/>
    <xf numFmtId="0" fontId="10" fillId="58" borderId="21" applyNumberFormat="0" applyFont="0" applyAlignment="0" applyProtection="0"/>
    <xf numFmtId="0" fontId="127" fillId="55" borderId="22" applyNumberFormat="0" applyAlignment="0" applyProtection="0"/>
    <xf numFmtId="0" fontId="132" fillId="0" borderId="23" applyNumberFormat="0" applyFill="0" applyAlignment="0" applyProtection="0"/>
    <xf numFmtId="0" fontId="104" fillId="55" borderId="15" applyNumberFormat="0" applyAlignment="0" applyProtection="0"/>
    <xf numFmtId="0" fontId="121" fillId="42" borderId="15" applyNumberFormat="0" applyAlignment="0" applyProtection="0"/>
    <xf numFmtId="0" fontId="10" fillId="58" borderId="21" applyNumberFormat="0" applyFont="0" applyAlignment="0" applyProtection="0"/>
    <xf numFmtId="0" fontId="127" fillId="55" borderId="22" applyNumberFormat="0" applyAlignment="0" applyProtection="0"/>
    <xf numFmtId="0" fontId="132" fillId="0" borderId="23" applyNumberFormat="0" applyFill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99" fillId="58" borderId="21" applyNumberFormat="0" applyFont="0" applyAlignment="0" applyProtection="0"/>
    <xf numFmtId="0" fontId="128" fillId="55" borderId="22" applyNumberFormat="0" applyAlignment="0" applyProtection="0"/>
    <xf numFmtId="0" fontId="133" fillId="0" borderId="23" applyNumberFormat="0" applyFill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04" fillId="55" borderId="15" applyNumberFormat="0" applyAlignment="0" applyProtection="0"/>
    <xf numFmtId="0" fontId="128" fillId="55" borderId="22" applyNumberFormat="0" applyAlignment="0" applyProtection="0"/>
    <xf numFmtId="0" fontId="127" fillId="55" borderId="22" applyNumberFormat="0" applyAlignment="0" applyProtection="0"/>
    <xf numFmtId="0" fontId="121" fillId="42" borderId="15" applyNumberFormat="0" applyAlignment="0" applyProtection="0"/>
    <xf numFmtId="0" fontId="127" fillId="55" borderId="22" applyNumberFormat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1" fillId="58" borderId="21" applyNumberFormat="0" applyFont="0" applyAlignment="0" applyProtection="0"/>
    <xf numFmtId="0" fontId="128" fillId="55" borderId="22" applyNumberFormat="0" applyAlignment="0" applyProtection="0"/>
    <xf numFmtId="0" fontId="133" fillId="0" borderId="23" applyNumberFormat="0" applyFill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1" fillId="58" borderId="21" applyNumberFormat="0" applyFont="0" applyAlignment="0" applyProtection="0"/>
    <xf numFmtId="0" fontId="128" fillId="55" borderId="22" applyNumberFormat="0" applyAlignment="0" applyProtection="0"/>
    <xf numFmtId="0" fontId="133" fillId="0" borderId="23" applyNumberFormat="0" applyFill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1" fillId="58" borderId="21" applyNumberFormat="0" applyFont="0" applyAlignment="0" applyProtection="0"/>
    <xf numFmtId="0" fontId="128" fillId="55" borderId="22" applyNumberFormat="0" applyAlignment="0" applyProtection="0"/>
    <xf numFmtId="0" fontId="133" fillId="0" borderId="23" applyNumberFormat="0" applyFill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1" fillId="58" borderId="21" applyNumberFormat="0" applyFont="0" applyAlignment="0" applyProtection="0"/>
    <xf numFmtId="0" fontId="128" fillId="55" borderId="22" applyNumberFormat="0" applyAlignment="0" applyProtection="0"/>
    <xf numFmtId="0" fontId="133" fillId="0" borderId="23" applyNumberFormat="0" applyFill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1" fillId="58" borderId="21" applyNumberFormat="0" applyFont="0" applyAlignment="0" applyProtection="0"/>
    <xf numFmtId="0" fontId="128" fillId="55" borderId="22" applyNumberFormat="0" applyAlignment="0" applyProtection="0"/>
    <xf numFmtId="0" fontId="133" fillId="0" borderId="23" applyNumberFormat="0" applyFill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1" fillId="58" borderId="21" applyNumberFormat="0" applyFont="0" applyAlignment="0" applyProtection="0"/>
    <xf numFmtId="0" fontId="128" fillId="55" borderId="22" applyNumberFormat="0" applyAlignment="0" applyProtection="0"/>
    <xf numFmtId="0" fontId="133" fillId="0" borderId="23" applyNumberFormat="0" applyFill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1" fillId="58" borderId="21" applyNumberFormat="0" applyFont="0" applyAlignment="0" applyProtection="0"/>
    <xf numFmtId="0" fontId="128" fillId="55" borderId="22" applyNumberFormat="0" applyAlignment="0" applyProtection="0"/>
    <xf numFmtId="0" fontId="133" fillId="0" borderId="23" applyNumberFormat="0" applyFill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1" fillId="58" borderId="21" applyNumberFormat="0" applyFont="0" applyAlignment="0" applyProtection="0"/>
    <xf numFmtId="0" fontId="128" fillId="55" borderId="22" applyNumberFormat="0" applyAlignment="0" applyProtection="0"/>
    <xf numFmtId="0" fontId="133" fillId="0" borderId="23" applyNumberFormat="0" applyFill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1" fillId="58" borderId="21" applyNumberFormat="0" applyFont="0" applyAlignment="0" applyProtection="0"/>
    <xf numFmtId="0" fontId="128" fillId="55" borderId="22" applyNumberFormat="0" applyAlignment="0" applyProtection="0"/>
    <xf numFmtId="0" fontId="133" fillId="0" borderId="23" applyNumberFormat="0" applyFill="0" applyAlignment="0" applyProtection="0"/>
    <xf numFmtId="0" fontId="11" fillId="58" borderId="21" applyNumberFormat="0" applyFont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1" fillId="58" borderId="21" applyNumberFormat="0" applyFont="0" applyAlignment="0" applyProtection="0"/>
    <xf numFmtId="0" fontId="128" fillId="55" borderId="22" applyNumberFormat="0" applyAlignment="0" applyProtection="0"/>
    <xf numFmtId="0" fontId="133" fillId="0" borderId="23" applyNumberFormat="0" applyFill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1" fillId="58" borderId="21" applyNumberFormat="0" applyFont="0" applyAlignment="0" applyProtection="0"/>
    <xf numFmtId="0" fontId="128" fillId="55" borderId="22" applyNumberFormat="0" applyAlignment="0" applyProtection="0"/>
    <xf numFmtId="0" fontId="133" fillId="0" borderId="23" applyNumberFormat="0" applyFill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1" fillId="58" borderId="21" applyNumberFormat="0" applyFont="0" applyAlignment="0" applyProtection="0"/>
    <xf numFmtId="0" fontId="128" fillId="55" borderId="22" applyNumberFormat="0" applyAlignment="0" applyProtection="0"/>
    <xf numFmtId="0" fontId="133" fillId="0" borderId="23" applyNumberFormat="0" applyFill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1" fillId="58" borderId="21" applyNumberFormat="0" applyFont="0" applyAlignment="0" applyProtection="0"/>
    <xf numFmtId="0" fontId="128" fillId="55" borderId="22" applyNumberFormat="0" applyAlignment="0" applyProtection="0"/>
    <xf numFmtId="0" fontId="133" fillId="0" borderId="23" applyNumberFormat="0" applyFill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1" fillId="58" borderId="21" applyNumberFormat="0" applyFont="0" applyAlignment="0" applyProtection="0"/>
    <xf numFmtId="0" fontId="128" fillId="55" borderId="22" applyNumberFormat="0" applyAlignment="0" applyProtection="0"/>
    <xf numFmtId="0" fontId="133" fillId="0" borderId="23" applyNumberFormat="0" applyFill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1" fillId="58" borderId="21" applyNumberFormat="0" applyFont="0" applyAlignment="0" applyProtection="0"/>
    <xf numFmtId="0" fontId="128" fillId="55" borderId="22" applyNumberFormat="0" applyAlignment="0" applyProtection="0"/>
    <xf numFmtId="0" fontId="133" fillId="0" borderId="23" applyNumberFormat="0" applyFill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1" fillId="58" borderId="21" applyNumberFormat="0" applyFont="0" applyAlignment="0" applyProtection="0"/>
    <xf numFmtId="0" fontId="128" fillId="55" borderId="22" applyNumberFormat="0" applyAlignment="0" applyProtection="0"/>
    <xf numFmtId="0" fontId="133" fillId="0" borderId="23" applyNumberFormat="0" applyFill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1" fillId="58" borderId="21" applyNumberFormat="0" applyFont="0" applyAlignment="0" applyProtection="0"/>
    <xf numFmtId="0" fontId="128" fillId="55" borderId="22" applyNumberFormat="0" applyAlignment="0" applyProtection="0"/>
    <xf numFmtId="0" fontId="133" fillId="0" borderId="23" applyNumberFormat="0" applyFill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1" fillId="58" borderId="21" applyNumberFormat="0" applyFont="0" applyAlignment="0" applyProtection="0"/>
    <xf numFmtId="0" fontId="128" fillId="55" borderId="22" applyNumberFormat="0" applyAlignment="0" applyProtection="0"/>
    <xf numFmtId="0" fontId="133" fillId="0" borderId="23" applyNumberFormat="0" applyFill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1" fillId="58" borderId="21" applyNumberFormat="0" applyFont="0" applyAlignment="0" applyProtection="0"/>
    <xf numFmtId="0" fontId="128" fillId="55" borderId="22" applyNumberFormat="0" applyAlignment="0" applyProtection="0"/>
    <xf numFmtId="0" fontId="133" fillId="0" borderId="23" applyNumberFormat="0" applyFill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1" fillId="58" borderId="21" applyNumberFormat="0" applyFont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1" fillId="58" borderId="21" applyNumberFormat="0" applyFont="0" applyAlignment="0" applyProtection="0"/>
    <xf numFmtId="0" fontId="133" fillId="0" borderId="23" applyNumberFormat="0" applyFill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1" fillId="58" borderId="21" applyNumberFormat="0" applyFont="0" applyAlignment="0" applyProtection="0"/>
    <xf numFmtId="0" fontId="133" fillId="0" borderId="23" applyNumberFormat="0" applyFill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1" fillId="58" borderId="21" applyNumberFormat="0" applyFont="0" applyAlignment="0" applyProtection="0"/>
    <xf numFmtId="0" fontId="133" fillId="0" borderId="23" applyNumberFormat="0" applyFill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1" fillId="58" borderId="21" applyNumberFormat="0" applyFont="0" applyAlignment="0" applyProtection="0"/>
    <xf numFmtId="0" fontId="133" fillId="0" borderId="23" applyNumberFormat="0" applyFill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1" fillId="58" borderId="21" applyNumberFormat="0" applyFont="0" applyAlignment="0" applyProtection="0"/>
    <xf numFmtId="0" fontId="133" fillId="0" borderId="23" applyNumberFormat="0" applyFill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1" fillId="58" borderId="21" applyNumberFormat="0" applyFont="0" applyAlignment="0" applyProtection="0"/>
    <xf numFmtId="0" fontId="133" fillId="0" borderId="23" applyNumberFormat="0" applyFill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1" fillId="58" borderId="21" applyNumberFormat="0" applyFont="0" applyAlignment="0" applyProtection="0"/>
    <xf numFmtId="0" fontId="133" fillId="0" borderId="23" applyNumberFormat="0" applyFill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1" fillId="58" borderId="21" applyNumberFormat="0" applyFont="0" applyAlignment="0" applyProtection="0"/>
    <xf numFmtId="0" fontId="133" fillId="0" borderId="23" applyNumberFormat="0" applyFill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1" fillId="58" borderId="21" applyNumberFormat="0" applyFont="0" applyAlignment="0" applyProtection="0"/>
    <xf numFmtId="0" fontId="133" fillId="0" borderId="23" applyNumberFormat="0" applyFill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1" fillId="58" borderId="21" applyNumberFormat="0" applyFont="0" applyAlignment="0" applyProtection="0"/>
    <xf numFmtId="0" fontId="133" fillId="0" borderId="23" applyNumberFormat="0" applyFill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1" fillId="58" borderId="21" applyNumberFormat="0" applyFont="0" applyAlignment="0" applyProtection="0"/>
    <xf numFmtId="0" fontId="133" fillId="0" borderId="23" applyNumberFormat="0" applyFill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1" fillId="58" borderId="21" applyNumberFormat="0" applyFont="0" applyAlignment="0" applyProtection="0"/>
    <xf numFmtId="0" fontId="133" fillId="0" borderId="23" applyNumberFormat="0" applyFill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1" fillId="58" borderId="21" applyNumberFormat="0" applyFont="0" applyAlignment="0" applyProtection="0"/>
    <xf numFmtId="0" fontId="133" fillId="0" borderId="23" applyNumberFormat="0" applyFill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1" fillId="58" borderId="21" applyNumberFormat="0" applyFont="0" applyAlignment="0" applyProtection="0"/>
    <xf numFmtId="0" fontId="133" fillId="0" borderId="23" applyNumberFormat="0" applyFill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1" fillId="58" borderId="21" applyNumberFormat="0" applyFont="0" applyAlignment="0" applyProtection="0"/>
    <xf numFmtId="0" fontId="133" fillId="0" borderId="23" applyNumberFormat="0" applyFill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1" fillId="58" borderId="21" applyNumberFormat="0" applyFont="0" applyAlignment="0" applyProtection="0"/>
    <xf numFmtId="0" fontId="133" fillId="0" borderId="23" applyNumberFormat="0" applyFill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1" fillId="58" borderId="21" applyNumberFormat="0" applyFont="0" applyAlignment="0" applyProtection="0"/>
    <xf numFmtId="0" fontId="133" fillId="0" borderId="23" applyNumberFormat="0" applyFill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1" fillId="58" borderId="21" applyNumberFormat="0" applyFont="0" applyAlignment="0" applyProtection="0"/>
    <xf numFmtId="0" fontId="133" fillId="0" borderId="23" applyNumberFormat="0" applyFill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1" fillId="58" borderId="21" applyNumberFormat="0" applyFont="0" applyAlignment="0" applyProtection="0"/>
    <xf numFmtId="0" fontId="133" fillId="0" borderId="23" applyNumberFormat="0" applyFill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1" fillId="58" borderId="21" applyNumberFormat="0" applyFont="0" applyAlignment="0" applyProtection="0"/>
    <xf numFmtId="0" fontId="133" fillId="0" borderId="23" applyNumberFormat="0" applyFill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1" fillId="58" borderId="21" applyNumberFormat="0" applyFont="0" applyAlignment="0" applyProtection="0"/>
    <xf numFmtId="0" fontId="133" fillId="0" borderId="23" applyNumberFormat="0" applyFill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1" fillId="58" borderId="21" applyNumberFormat="0" applyFont="0" applyAlignment="0" applyProtection="0"/>
    <xf numFmtId="0" fontId="133" fillId="0" borderId="23" applyNumberFormat="0" applyFill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1" fillId="58" borderId="21" applyNumberFormat="0" applyFont="0" applyAlignment="0" applyProtection="0"/>
    <xf numFmtId="0" fontId="133" fillId="0" borderId="23" applyNumberFormat="0" applyFill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1" fillId="58" borderId="21" applyNumberFormat="0" applyFont="0" applyAlignment="0" applyProtection="0"/>
    <xf numFmtId="0" fontId="133" fillId="0" borderId="23" applyNumberFormat="0" applyFill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1" fillId="58" borderId="21" applyNumberFormat="0" applyFont="0" applyAlignment="0" applyProtection="0"/>
    <xf numFmtId="0" fontId="133" fillId="0" borderId="23" applyNumberFormat="0" applyFill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1" fillId="58" borderId="21" applyNumberFormat="0" applyFont="0" applyAlignment="0" applyProtection="0"/>
    <xf numFmtId="0" fontId="133" fillId="0" borderId="23" applyNumberFormat="0" applyFill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5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2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99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32" fillId="0" borderId="23" applyNumberFormat="0" applyFill="0" applyAlignment="0" applyProtection="0"/>
    <xf numFmtId="0" fontId="104" fillId="55" borderId="15" applyNumberFormat="0" applyAlignment="0" applyProtection="0"/>
    <xf numFmtId="0" fontId="121" fillId="42" borderId="15" applyNumberFormat="0" applyAlignment="0" applyProtection="0"/>
    <xf numFmtId="0" fontId="10" fillId="58" borderId="21" applyNumberFormat="0" applyFont="0" applyAlignment="0" applyProtection="0"/>
    <xf numFmtId="0" fontId="132" fillId="0" borderId="23" applyNumberFormat="0" applyFill="0" applyAlignment="0" applyProtection="0"/>
    <xf numFmtId="0" fontId="10" fillId="58" borderId="21" applyNumberFormat="0" applyFont="0" applyAlignment="0" applyProtection="0"/>
    <xf numFmtId="0" fontId="104" fillId="55" borderId="15" applyNumberFormat="0" applyAlignment="0" applyProtection="0"/>
    <xf numFmtId="0" fontId="121" fillId="42" borderId="15" applyNumberFormat="0" applyAlignment="0" applyProtection="0"/>
    <xf numFmtId="0" fontId="10" fillId="58" borderId="21" applyNumberFormat="0" applyFont="0" applyAlignment="0" applyProtection="0"/>
    <xf numFmtId="0" fontId="104" fillId="55" borderId="15" applyNumberFormat="0" applyAlignment="0" applyProtection="0"/>
    <xf numFmtId="0" fontId="121" fillId="42" borderId="15" applyNumberFormat="0" applyAlignment="0" applyProtection="0"/>
    <xf numFmtId="0" fontId="10" fillId="58" borderId="21" applyNumberFormat="0" applyFont="0" applyAlignment="0" applyProtection="0"/>
    <xf numFmtId="0" fontId="104" fillId="55" borderId="15" applyNumberFormat="0" applyAlignment="0" applyProtection="0"/>
    <xf numFmtId="0" fontId="121" fillId="42" borderId="15" applyNumberFormat="0" applyAlignment="0" applyProtection="0"/>
    <xf numFmtId="0" fontId="10" fillId="58" borderId="21" applyNumberFormat="0" applyFont="0" applyAlignment="0" applyProtection="0"/>
    <xf numFmtId="0" fontId="104" fillId="55" borderId="15" applyNumberFormat="0" applyAlignment="0" applyProtection="0"/>
    <xf numFmtId="0" fontId="121" fillId="42" borderId="15" applyNumberFormat="0" applyAlignment="0" applyProtection="0"/>
    <xf numFmtId="0" fontId="10" fillId="58" borderId="21" applyNumberFormat="0" applyFont="0" applyAlignment="0" applyProtection="0"/>
    <xf numFmtId="0" fontId="104" fillId="55" borderId="15" applyNumberFormat="0" applyAlignment="0" applyProtection="0"/>
    <xf numFmtId="0" fontId="121" fillId="42" borderId="15" applyNumberFormat="0" applyAlignment="0" applyProtection="0"/>
    <xf numFmtId="0" fontId="10" fillId="58" borderId="21" applyNumberFormat="0" applyFont="0" applyAlignment="0" applyProtection="0"/>
    <xf numFmtId="0" fontId="104" fillId="55" borderId="15" applyNumberFormat="0" applyAlignment="0" applyProtection="0"/>
    <xf numFmtId="0" fontId="121" fillId="42" borderId="15" applyNumberFormat="0" applyAlignment="0" applyProtection="0"/>
    <xf numFmtId="0" fontId="10" fillId="58" borderId="21" applyNumberFormat="0" applyFont="0" applyAlignment="0" applyProtection="0"/>
    <xf numFmtId="0" fontId="104" fillId="55" borderId="15" applyNumberFormat="0" applyAlignment="0" applyProtection="0"/>
    <xf numFmtId="0" fontId="121" fillId="42" borderId="15" applyNumberFormat="0" applyAlignment="0" applyProtection="0"/>
    <xf numFmtId="0" fontId="10" fillId="58" borderId="21" applyNumberFormat="0" applyFont="0" applyAlignment="0" applyProtection="0"/>
    <xf numFmtId="0" fontId="104" fillId="55" borderId="15" applyNumberFormat="0" applyAlignment="0" applyProtection="0"/>
    <xf numFmtId="0" fontId="121" fillId="42" borderId="15" applyNumberFormat="0" applyAlignment="0" applyProtection="0"/>
    <xf numFmtId="0" fontId="10" fillId="58" borderId="21" applyNumberFormat="0" applyFont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99" fillId="58" borderId="21" applyNumberFormat="0" applyFont="0" applyAlignment="0" applyProtection="0"/>
    <xf numFmtId="0" fontId="104" fillId="55" borderId="15" applyNumberFormat="0" applyAlignment="0" applyProtection="0"/>
    <xf numFmtId="0" fontId="121" fillId="42" borderId="15" applyNumberFormat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1" fillId="58" borderId="21" applyNumberFormat="0" applyFont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1" fillId="58" borderId="21" applyNumberFormat="0" applyFont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1" fillId="58" borderId="21" applyNumberFormat="0" applyFont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1" fillId="58" borderId="21" applyNumberFormat="0" applyFont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1" fillId="58" borderId="21" applyNumberFormat="0" applyFont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1" fillId="58" borderId="21" applyNumberFormat="0" applyFont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1" fillId="58" borderId="21" applyNumberFormat="0" applyFont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1" fillId="58" borderId="21" applyNumberFormat="0" applyFont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1" fillId="58" borderId="21" applyNumberFormat="0" applyFont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1" fillId="58" borderId="21" applyNumberFormat="0" applyFont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1" fillId="58" borderId="21" applyNumberFormat="0" applyFont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1" fillId="58" borderId="21" applyNumberFormat="0" applyFont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1" fillId="58" borderId="21" applyNumberFormat="0" applyFont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1" fillId="58" borderId="21" applyNumberFormat="0" applyFon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32" fillId="0" borderId="23" applyNumberFormat="0" applyFill="0" applyAlignment="0" applyProtection="0"/>
    <xf numFmtId="0" fontId="104" fillId="55" borderId="15" applyNumberForma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1" fillId="42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99" fillId="58" borderId="21" applyNumberFormat="0" applyFont="0" applyAlignment="0" applyProtection="0"/>
    <xf numFmtId="0" fontId="133" fillId="0" borderId="23" applyNumberFormat="0" applyFill="0" applyAlignment="0" applyProtection="0"/>
    <xf numFmtId="0" fontId="132" fillId="0" borderId="23" applyNumberFormat="0" applyFill="0" applyAlignment="0" applyProtection="0"/>
    <xf numFmtId="0" fontId="104" fillId="55" borderId="15" applyNumberFormat="0" applyAlignment="0" applyProtection="0"/>
    <xf numFmtId="0" fontId="10" fillId="58" borderId="21" applyNumberFormat="0" applyFont="0" applyAlignment="0" applyProtection="0"/>
    <xf numFmtId="0" fontId="121" fillId="42" borderId="15" applyNumberFormat="0" applyAlignment="0" applyProtection="0"/>
    <xf numFmtId="0" fontId="10" fillId="58" borderId="21" applyNumberFormat="0" applyFont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04" fillId="55" borderId="15" applyNumberFormat="0" applyAlignment="0" applyProtection="0"/>
    <xf numFmtId="0" fontId="121" fillId="42" borderId="15" applyNumberFormat="0" applyAlignment="0" applyProtection="0"/>
    <xf numFmtId="0" fontId="99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5" fillId="55" borderId="15" applyNumberFormat="0" applyAlignment="0" applyProtection="0"/>
    <xf numFmtId="0" fontId="132" fillId="0" borderId="23" applyNumberFormat="0" applyFill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32" fillId="0" borderId="23" applyNumberFormat="0" applyFill="0" applyAlignment="0" applyProtection="0"/>
    <xf numFmtId="0" fontId="121" fillId="42" borderId="15" applyNumberFormat="0" applyAlignment="0" applyProtection="0"/>
    <xf numFmtId="0" fontId="10" fillId="58" borderId="21" applyNumberFormat="0" applyFont="0" applyAlignment="0" applyProtection="0"/>
    <xf numFmtId="0" fontId="132" fillId="0" borderId="23" applyNumberFormat="0" applyFill="0" applyAlignment="0" applyProtection="0"/>
    <xf numFmtId="0" fontId="121" fillId="42" borderId="15" applyNumberFormat="0" applyAlignment="0" applyProtection="0"/>
    <xf numFmtId="0" fontId="10" fillId="58" borderId="21" applyNumberFormat="0" applyFon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0" fillId="58" borderId="21" applyNumberFormat="0" applyFont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04" fillId="55" borderId="15" applyNumberFormat="0" applyAlignment="0" applyProtection="0"/>
    <xf numFmtId="0" fontId="132" fillId="0" borderId="23" applyNumberFormat="0" applyFill="0" applyAlignment="0" applyProtection="0"/>
    <xf numFmtId="0" fontId="121" fillId="42" borderId="15" applyNumberFormat="0" applyAlignment="0" applyProtection="0"/>
    <xf numFmtId="0" fontId="10" fillId="58" borderId="21" applyNumberFormat="0" applyFon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21" fillId="42" borderId="15" applyNumberFormat="0" applyAlignment="0" applyProtection="0"/>
    <xf numFmtId="0" fontId="99" fillId="58" borderId="21" applyNumberFormat="0" applyFont="0" applyAlignment="0" applyProtection="0"/>
    <xf numFmtId="0" fontId="10" fillId="58" borderId="21" applyNumberFormat="0" applyFont="0" applyAlignment="0" applyProtection="0"/>
    <xf numFmtId="0" fontId="132" fillId="0" borderId="23" applyNumberFormat="0" applyFill="0" applyAlignment="0" applyProtection="0"/>
    <xf numFmtId="0" fontId="104" fillId="55" borderId="15" applyNumberFormat="0" applyAlignment="0" applyProtection="0"/>
    <xf numFmtId="0" fontId="10" fillId="58" borderId="21" applyNumberFormat="0" applyFont="0" applyAlignment="0" applyProtection="0"/>
    <xf numFmtId="0" fontId="121" fillId="42" borderId="15" applyNumberFormat="0" applyAlignment="0" applyProtection="0"/>
    <xf numFmtId="0" fontId="10" fillId="58" borderId="21" applyNumberFormat="0" applyFont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21" fillId="42" borderId="15" applyNumberFormat="0" applyAlignment="0" applyProtection="0"/>
    <xf numFmtId="0" fontId="133" fillId="0" borderId="23" applyNumberFormat="0" applyFill="0" applyAlignment="0" applyProtection="0"/>
    <xf numFmtId="0" fontId="10" fillId="58" borderId="21" applyNumberFormat="0" applyFont="0" applyAlignment="0" applyProtection="0"/>
    <xf numFmtId="0" fontId="132" fillId="0" borderId="23" applyNumberFormat="0" applyFill="0" applyAlignment="0" applyProtection="0"/>
    <xf numFmtId="0" fontId="121" fillId="42" borderId="15" applyNumberFormat="0" applyAlignment="0" applyProtection="0"/>
    <xf numFmtId="0" fontId="10" fillId="58" borderId="21" applyNumberFormat="0" applyFont="0" applyAlignment="0" applyProtection="0"/>
    <xf numFmtId="0" fontId="104" fillId="55" borderId="15" applyNumberFormat="0" applyAlignment="0" applyProtection="0"/>
    <xf numFmtId="0" fontId="132" fillId="0" borderId="23" applyNumberFormat="0" applyFill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21" fillId="42" borderId="15" applyNumberFormat="0" applyAlignment="0" applyProtection="0"/>
    <xf numFmtId="0" fontId="10" fillId="58" borderId="21" applyNumberFormat="0" applyFont="0" applyAlignment="0" applyProtection="0"/>
    <xf numFmtId="0" fontId="132" fillId="0" borderId="23" applyNumberFormat="0" applyFill="0" applyAlignment="0" applyProtection="0"/>
    <xf numFmtId="0" fontId="121" fillId="42" borderId="15" applyNumberFormat="0" applyAlignment="0" applyProtection="0"/>
    <xf numFmtId="0" fontId="104" fillId="55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04" fillId="55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0" fillId="58" borderId="21" applyNumberFormat="0" applyFont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0" fillId="58" borderId="21" applyNumberFormat="0" applyFont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99" fillId="58" borderId="21" applyNumberFormat="0" applyFont="0" applyAlignment="0" applyProtection="0"/>
    <xf numFmtId="0" fontId="133" fillId="0" borderId="23" applyNumberFormat="0" applyFill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21" fillId="42" borderId="15" applyNumberFormat="0" applyAlignment="0" applyProtection="0"/>
    <xf numFmtId="0" fontId="10" fillId="58" borderId="21" applyNumberFormat="0" applyFont="0" applyAlignment="0" applyProtection="0"/>
    <xf numFmtId="0" fontId="132" fillId="0" borderId="23" applyNumberFormat="0" applyFill="0" applyAlignment="0" applyProtection="0"/>
    <xf numFmtId="0" fontId="104" fillId="55" borderId="15" applyNumberFormat="0" applyAlignment="0" applyProtection="0"/>
    <xf numFmtId="0" fontId="121" fillId="42" borderId="15" applyNumberFormat="0" applyAlignment="0" applyProtection="0"/>
    <xf numFmtId="0" fontId="133" fillId="0" borderId="23" applyNumberFormat="0" applyFill="0" applyAlignment="0" applyProtection="0"/>
    <xf numFmtId="0" fontId="10" fillId="58" borderId="21" applyNumberFormat="0" applyFont="0" applyAlignment="0" applyProtection="0"/>
    <xf numFmtId="0" fontId="132" fillId="0" borderId="23" applyNumberFormat="0" applyFill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99" fillId="58" borderId="21" applyNumberFormat="0" applyFont="0" applyAlignment="0" applyProtection="0"/>
    <xf numFmtId="0" fontId="133" fillId="0" borderId="23" applyNumberFormat="0" applyFill="0" applyAlignment="0" applyProtection="0"/>
    <xf numFmtId="0" fontId="104" fillId="55" borderId="15" applyNumberFormat="0" applyAlignment="0" applyProtection="0"/>
    <xf numFmtId="0" fontId="99" fillId="58" borderId="21" applyNumberFormat="0" applyFont="0" applyAlignment="0" applyProtection="0"/>
    <xf numFmtId="0" fontId="10" fillId="58" borderId="21" applyNumberFormat="0" applyFont="0" applyAlignment="0" applyProtection="0"/>
    <xf numFmtId="0" fontId="121" fillId="42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" fillId="58" borderId="21" applyNumberFormat="0" applyFont="0" applyAlignment="0" applyProtection="0"/>
    <xf numFmtId="0" fontId="99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21" fillId="42" borderId="15" applyNumberFormat="0" applyAlignment="0" applyProtection="0"/>
    <xf numFmtId="0" fontId="10" fillId="58" borderId="21" applyNumberFormat="0" applyFont="0" applyAlignment="0" applyProtection="0"/>
    <xf numFmtId="0" fontId="104" fillId="55" borderId="15" applyNumberFormat="0" applyAlignment="0" applyProtection="0"/>
    <xf numFmtId="0" fontId="121" fillId="42" borderId="15" applyNumberFormat="0" applyAlignment="0" applyProtection="0"/>
    <xf numFmtId="0" fontId="122" fillId="42" borderId="15" applyNumberFormat="0" applyAlignment="0" applyProtection="0"/>
    <xf numFmtId="0" fontId="132" fillId="0" borderId="23" applyNumberFormat="0" applyFill="0" applyAlignment="0" applyProtection="0"/>
    <xf numFmtId="0" fontId="121" fillId="42" borderId="15" applyNumberFormat="0" applyAlignment="0" applyProtection="0"/>
    <xf numFmtId="0" fontId="104" fillId="55" borderId="15" applyNumberFormat="0" applyAlignment="0" applyProtection="0"/>
    <xf numFmtId="0" fontId="132" fillId="0" borderId="23" applyNumberFormat="0" applyFill="0" applyAlignment="0" applyProtection="0"/>
    <xf numFmtId="0" fontId="133" fillId="0" borderId="23" applyNumberFormat="0" applyFill="0" applyAlignment="0" applyProtection="0"/>
    <xf numFmtId="0" fontId="105" fillId="55" borderId="15" applyNumberFormat="0" applyAlignment="0" applyProtection="0"/>
    <xf numFmtId="0" fontId="132" fillId="0" borderId="23" applyNumberFormat="0" applyFill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21" fillId="42" borderId="15" applyNumberFormat="0" applyAlignment="0" applyProtection="0"/>
    <xf numFmtId="0" fontId="132" fillId="0" borderId="23" applyNumberFormat="0" applyFill="0" applyAlignment="0" applyProtection="0"/>
    <xf numFmtId="0" fontId="10" fillId="58" borderId="21" applyNumberFormat="0" applyFont="0" applyAlignment="0" applyProtection="0"/>
    <xf numFmtId="0" fontId="104" fillId="55" borderId="15" applyNumberFormat="0" applyAlignment="0" applyProtection="0"/>
    <xf numFmtId="0" fontId="132" fillId="0" borderId="23" applyNumberFormat="0" applyFill="0" applyAlignment="0" applyProtection="0"/>
    <xf numFmtId="0" fontId="10" fillId="58" borderId="21" applyNumberFormat="0" applyFont="0" applyAlignment="0" applyProtection="0"/>
    <xf numFmtId="0" fontId="121" fillId="42" borderId="15" applyNumberFormat="0" applyAlignment="0" applyProtection="0"/>
    <xf numFmtId="0" fontId="132" fillId="0" borderId="23" applyNumberFormat="0" applyFill="0" applyAlignment="0" applyProtection="0"/>
    <xf numFmtId="0" fontId="10" fillId="58" borderId="21" applyNumberFormat="0" applyFont="0" applyAlignment="0" applyProtection="0"/>
    <xf numFmtId="0" fontId="133" fillId="0" borderId="23" applyNumberFormat="0" applyFill="0" applyAlignment="0" applyProtection="0"/>
    <xf numFmtId="0" fontId="121" fillId="42" borderId="15" applyNumberFormat="0" applyAlignment="0" applyProtection="0"/>
    <xf numFmtId="0" fontId="104" fillId="55" borderId="15" applyNumberFormat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0" fillId="58" borderId="21" applyNumberFormat="0" applyFont="0" applyAlignment="0" applyProtection="0"/>
    <xf numFmtId="0" fontId="121" fillId="42" borderId="15" applyNumberFormat="0" applyAlignment="0" applyProtection="0"/>
    <xf numFmtId="0" fontId="104" fillId="55" borderId="15" applyNumberFormat="0" applyAlignment="0" applyProtection="0"/>
    <xf numFmtId="0" fontId="132" fillId="0" borderId="23" applyNumberFormat="0" applyFill="0" applyAlignment="0" applyProtection="0"/>
    <xf numFmtId="0" fontId="104" fillId="55" borderId="15" applyNumberFormat="0" applyAlignment="0" applyProtection="0"/>
    <xf numFmtId="0" fontId="10" fillId="58" borderId="21" applyNumberFormat="0" applyFont="0" applyAlignment="0" applyProtection="0"/>
    <xf numFmtId="0" fontId="121" fillId="42" borderId="15" applyNumberFormat="0" applyAlignment="0" applyProtection="0"/>
    <xf numFmtId="0" fontId="132" fillId="0" borderId="23" applyNumberFormat="0" applyFill="0" applyAlignment="0" applyProtection="0"/>
    <xf numFmtId="0" fontId="104" fillId="55" borderId="15" applyNumberFormat="0" applyAlignment="0" applyProtection="0"/>
    <xf numFmtId="0" fontId="132" fillId="0" borderId="23" applyNumberFormat="0" applyFill="0" applyAlignment="0" applyProtection="0"/>
    <xf numFmtId="0" fontId="10" fillId="58" borderId="21" applyNumberFormat="0" applyFon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32" fillId="0" borderId="23" applyNumberFormat="0" applyFill="0" applyAlignment="0" applyProtection="0"/>
    <xf numFmtId="0" fontId="10" fillId="58" borderId="21" applyNumberFormat="0" applyFont="0" applyAlignment="0" applyProtection="0"/>
    <xf numFmtId="0" fontId="121" fillId="42" borderId="15" applyNumberFormat="0" applyAlignment="0" applyProtection="0"/>
    <xf numFmtId="0" fontId="132" fillId="0" borderId="23" applyNumberFormat="0" applyFill="0" applyAlignment="0" applyProtection="0"/>
    <xf numFmtId="0" fontId="104" fillId="55" borderId="15" applyNumberFormat="0" applyAlignment="0" applyProtection="0"/>
    <xf numFmtId="0" fontId="132" fillId="0" borderId="23" applyNumberFormat="0" applyFill="0" applyAlignment="0" applyProtection="0"/>
    <xf numFmtId="0" fontId="105" fillId="55" borderId="15" applyNumberForma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99" fillId="58" borderId="21" applyNumberFormat="0" applyFont="0" applyAlignment="0" applyProtection="0"/>
    <xf numFmtId="0" fontId="121" fillId="42" borderId="15" applyNumberFormat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0" fillId="58" borderId="21" applyNumberFormat="0" applyFont="0" applyAlignment="0" applyProtection="0"/>
    <xf numFmtId="0" fontId="121" fillId="42" borderId="15" applyNumberFormat="0" applyAlignment="0" applyProtection="0"/>
    <xf numFmtId="0" fontId="10" fillId="58" borderId="21" applyNumberFormat="0" applyFont="0" applyAlignment="0" applyProtection="0"/>
    <xf numFmtId="0" fontId="104" fillId="55" borderId="15" applyNumberFormat="0" applyAlignment="0" applyProtection="0"/>
    <xf numFmtId="0" fontId="132" fillId="0" borderId="23" applyNumberFormat="0" applyFill="0" applyAlignment="0" applyProtection="0"/>
    <xf numFmtId="0" fontId="133" fillId="0" borderId="23" applyNumberFormat="0" applyFill="0" applyAlignment="0" applyProtection="0"/>
    <xf numFmtId="0" fontId="105" fillId="55" borderId="15" applyNumberFormat="0" applyAlignment="0" applyProtection="0"/>
    <xf numFmtId="0" fontId="121" fillId="42" borderId="15" applyNumberFormat="0" applyAlignment="0" applyProtection="0"/>
    <xf numFmtId="0" fontId="104" fillId="55" borderId="15" applyNumberFormat="0" applyAlignment="0" applyProtection="0"/>
    <xf numFmtId="0" fontId="10" fillId="58" borderId="21" applyNumberFormat="0" applyFont="0" applyAlignment="0" applyProtection="0"/>
    <xf numFmtId="0" fontId="132" fillId="0" borderId="23" applyNumberFormat="0" applyFill="0" applyAlignment="0" applyProtection="0"/>
    <xf numFmtId="0" fontId="104" fillId="55" borderId="15" applyNumberFormat="0" applyAlignment="0" applyProtection="0"/>
    <xf numFmtId="0" fontId="121" fillId="42" borderId="15" applyNumberFormat="0" applyAlignment="0" applyProtection="0"/>
    <xf numFmtId="0" fontId="10" fillId="58" borderId="21" applyNumberFormat="0" applyFont="0" applyAlignment="0" applyProtection="0"/>
    <xf numFmtId="0" fontId="132" fillId="0" borderId="23" applyNumberFormat="0" applyFill="0" applyAlignment="0" applyProtection="0"/>
    <xf numFmtId="0" fontId="104" fillId="55" borderId="15" applyNumberFormat="0" applyAlignment="0" applyProtection="0"/>
    <xf numFmtId="0" fontId="121" fillId="42" borderId="15" applyNumberFormat="0" applyAlignment="0" applyProtection="0"/>
    <xf numFmtId="0" fontId="10" fillId="58" borderId="21" applyNumberFormat="0" applyFont="0" applyAlignment="0" applyProtection="0"/>
    <xf numFmtId="0" fontId="132" fillId="0" borderId="23" applyNumberFormat="0" applyFill="0" applyAlignment="0" applyProtection="0"/>
    <xf numFmtId="0" fontId="104" fillId="55" borderId="15" applyNumberFormat="0" applyAlignment="0" applyProtection="0"/>
    <xf numFmtId="0" fontId="121" fillId="42" borderId="15" applyNumberFormat="0" applyAlignment="0" applyProtection="0"/>
    <xf numFmtId="0" fontId="10" fillId="58" borderId="21" applyNumberFormat="0" applyFont="0" applyAlignment="0" applyProtection="0"/>
    <xf numFmtId="0" fontId="132" fillId="0" borderId="23" applyNumberFormat="0" applyFill="0" applyAlignment="0" applyProtection="0"/>
    <xf numFmtId="0" fontId="104" fillId="55" borderId="15" applyNumberFormat="0" applyAlignment="0" applyProtection="0"/>
    <xf numFmtId="0" fontId="121" fillId="42" borderId="15" applyNumberFormat="0" applyAlignment="0" applyProtection="0"/>
    <xf numFmtId="0" fontId="10" fillId="58" borderId="21" applyNumberFormat="0" applyFont="0" applyAlignment="0" applyProtection="0"/>
    <xf numFmtId="0" fontId="132" fillId="0" borderId="23" applyNumberFormat="0" applyFill="0" applyAlignment="0" applyProtection="0"/>
    <xf numFmtId="0" fontId="104" fillId="55" borderId="15" applyNumberFormat="0" applyAlignment="0" applyProtection="0"/>
    <xf numFmtId="0" fontId="121" fillId="42" borderId="15" applyNumberFormat="0" applyAlignment="0" applyProtection="0"/>
    <xf numFmtId="0" fontId="10" fillId="58" borderId="21" applyNumberFormat="0" applyFont="0" applyAlignment="0" applyProtection="0"/>
    <xf numFmtId="0" fontId="132" fillId="0" borderId="23" applyNumberFormat="0" applyFill="0" applyAlignment="0" applyProtection="0"/>
    <xf numFmtId="0" fontId="104" fillId="55" borderId="15" applyNumberFormat="0" applyAlignment="0" applyProtection="0"/>
    <xf numFmtId="0" fontId="121" fillId="42" borderId="15" applyNumberFormat="0" applyAlignment="0" applyProtection="0"/>
    <xf numFmtId="0" fontId="10" fillId="58" borderId="21" applyNumberFormat="0" applyFont="0" applyAlignment="0" applyProtection="0"/>
    <xf numFmtId="0" fontId="132" fillId="0" borderId="23" applyNumberFormat="0" applyFill="0" applyAlignment="0" applyProtection="0"/>
    <xf numFmtId="0" fontId="104" fillId="55" borderId="15" applyNumberFormat="0" applyAlignment="0" applyProtection="0"/>
    <xf numFmtId="0" fontId="121" fillId="42" borderId="15" applyNumberFormat="0" applyAlignment="0" applyProtection="0"/>
    <xf numFmtId="0" fontId="10" fillId="58" borderId="21" applyNumberFormat="0" applyFont="0" applyAlignment="0" applyProtection="0"/>
    <xf numFmtId="0" fontId="132" fillId="0" borderId="23" applyNumberFormat="0" applyFill="0" applyAlignment="0" applyProtection="0"/>
    <xf numFmtId="0" fontId="104" fillId="55" borderId="15" applyNumberFormat="0" applyAlignment="0" applyProtection="0"/>
    <xf numFmtId="0" fontId="121" fillId="42" borderId="15" applyNumberFormat="0" applyAlignment="0" applyProtection="0"/>
    <xf numFmtId="0" fontId="10" fillId="58" borderId="21" applyNumberFormat="0" applyFont="0" applyAlignment="0" applyProtection="0"/>
    <xf numFmtId="0" fontId="132" fillId="0" borderId="23" applyNumberFormat="0" applyFill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99" fillId="58" borderId="21" applyNumberFormat="0" applyFont="0" applyAlignment="0" applyProtection="0"/>
    <xf numFmtId="0" fontId="133" fillId="0" borderId="23" applyNumberFormat="0" applyFill="0" applyAlignment="0" applyProtection="0"/>
    <xf numFmtId="0" fontId="104" fillId="55" borderId="15" applyNumberFormat="0" applyAlignment="0" applyProtection="0"/>
    <xf numFmtId="0" fontId="121" fillId="42" borderId="15" applyNumberFormat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1" fillId="58" borderId="21" applyNumberFormat="0" applyFont="0" applyAlignment="0" applyProtection="0"/>
    <xf numFmtId="0" fontId="133" fillId="0" borderId="23" applyNumberFormat="0" applyFill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1" fillId="58" borderId="21" applyNumberFormat="0" applyFont="0" applyAlignment="0" applyProtection="0"/>
    <xf numFmtId="0" fontId="133" fillId="0" borderId="23" applyNumberFormat="0" applyFill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1" fillId="58" borderId="21" applyNumberFormat="0" applyFont="0" applyAlignment="0" applyProtection="0"/>
    <xf numFmtId="0" fontId="133" fillId="0" borderId="23" applyNumberFormat="0" applyFill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1" fillId="58" borderId="21" applyNumberFormat="0" applyFont="0" applyAlignment="0" applyProtection="0"/>
    <xf numFmtId="0" fontId="133" fillId="0" borderId="23" applyNumberFormat="0" applyFill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1" fillId="58" borderId="21" applyNumberFormat="0" applyFont="0" applyAlignment="0" applyProtection="0"/>
    <xf numFmtId="0" fontId="133" fillId="0" borderId="23" applyNumberFormat="0" applyFill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1" fillId="58" borderId="21" applyNumberFormat="0" applyFont="0" applyAlignment="0" applyProtection="0"/>
    <xf numFmtId="0" fontId="133" fillId="0" borderId="23" applyNumberFormat="0" applyFill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1" fillId="58" borderId="21" applyNumberFormat="0" applyFont="0" applyAlignment="0" applyProtection="0"/>
    <xf numFmtId="0" fontId="133" fillId="0" borderId="23" applyNumberFormat="0" applyFill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1" fillId="58" borderId="21" applyNumberFormat="0" applyFont="0" applyAlignment="0" applyProtection="0"/>
    <xf numFmtId="0" fontId="133" fillId="0" borderId="23" applyNumberFormat="0" applyFill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1" fillId="58" borderId="21" applyNumberFormat="0" applyFont="0" applyAlignment="0" applyProtection="0"/>
    <xf numFmtId="0" fontId="133" fillId="0" borderId="23" applyNumberFormat="0" applyFill="0" applyAlignment="0" applyProtection="0"/>
    <xf numFmtId="0" fontId="11" fillId="58" borderId="21" applyNumberFormat="0" applyFont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1" fillId="58" borderId="21" applyNumberFormat="0" applyFont="0" applyAlignment="0" applyProtection="0"/>
    <xf numFmtId="0" fontId="133" fillId="0" borderId="23" applyNumberFormat="0" applyFill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1" fillId="58" borderId="21" applyNumberFormat="0" applyFont="0" applyAlignment="0" applyProtection="0"/>
    <xf numFmtId="0" fontId="133" fillId="0" borderId="23" applyNumberFormat="0" applyFill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1" fillId="58" borderId="21" applyNumberFormat="0" applyFont="0" applyAlignment="0" applyProtection="0"/>
    <xf numFmtId="0" fontId="133" fillId="0" borderId="23" applyNumberFormat="0" applyFill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1" fillId="58" borderId="21" applyNumberFormat="0" applyFont="0" applyAlignment="0" applyProtection="0"/>
    <xf numFmtId="0" fontId="133" fillId="0" borderId="23" applyNumberFormat="0" applyFill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1" fillId="58" borderId="21" applyNumberFormat="0" applyFont="0" applyAlignment="0" applyProtection="0"/>
    <xf numFmtId="0" fontId="133" fillId="0" borderId="23" applyNumberFormat="0" applyFill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1" fillId="58" borderId="21" applyNumberFormat="0" applyFont="0" applyAlignment="0" applyProtection="0"/>
    <xf numFmtId="0" fontId="133" fillId="0" borderId="23" applyNumberFormat="0" applyFill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1" fillId="58" borderId="21" applyNumberFormat="0" applyFont="0" applyAlignment="0" applyProtection="0"/>
    <xf numFmtId="0" fontId="133" fillId="0" borderId="23" applyNumberFormat="0" applyFill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1" fillId="58" borderId="21" applyNumberFormat="0" applyFont="0" applyAlignment="0" applyProtection="0"/>
    <xf numFmtId="0" fontId="133" fillId="0" borderId="23" applyNumberFormat="0" applyFill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1" fillId="58" borderId="21" applyNumberFormat="0" applyFont="0" applyAlignment="0" applyProtection="0"/>
    <xf numFmtId="0" fontId="133" fillId="0" borderId="23" applyNumberFormat="0" applyFill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1" fillId="58" borderId="21" applyNumberFormat="0" applyFont="0" applyAlignment="0" applyProtection="0"/>
    <xf numFmtId="0" fontId="133" fillId="0" borderId="23" applyNumberFormat="0" applyFill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1" fillId="58" borderId="21" applyNumberFormat="0" applyFont="0" applyAlignment="0" applyProtection="0"/>
    <xf numFmtId="0" fontId="133" fillId="0" borderId="23" applyNumberFormat="0" applyFill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1" fillId="58" borderId="21" applyNumberFormat="0" applyFont="0" applyAlignment="0" applyProtection="0"/>
    <xf numFmtId="0" fontId="128" fillId="55" borderId="22" applyNumberFormat="0" applyAlignment="0" applyProtection="0"/>
    <xf numFmtId="0" fontId="133" fillId="0" borderId="23" applyNumberFormat="0" applyFill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133" fillId="0" borderId="23" applyNumberFormat="0" applyFill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1" fillId="58" borderId="21" applyNumberFormat="0" applyFont="0" applyAlignment="0" applyProtection="0"/>
    <xf numFmtId="0" fontId="133" fillId="0" borderId="23" applyNumberFormat="0" applyFill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1" fillId="58" borderId="21" applyNumberFormat="0" applyFont="0" applyAlignment="0" applyProtection="0"/>
    <xf numFmtId="0" fontId="133" fillId="0" borderId="23" applyNumberFormat="0" applyFill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1" fillId="58" borderId="21" applyNumberFormat="0" applyFont="0" applyAlignment="0" applyProtection="0"/>
    <xf numFmtId="0" fontId="133" fillId="0" borderId="23" applyNumberFormat="0" applyFill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1" fillId="58" borderId="21" applyNumberFormat="0" applyFont="0" applyAlignment="0" applyProtection="0"/>
    <xf numFmtId="0" fontId="122" fillId="42" borderId="15" applyNumberFormat="0" applyAlignment="0" applyProtection="0"/>
    <xf numFmtId="0" fontId="133" fillId="0" borderId="23" applyNumberFormat="0" applyFill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1" fillId="58" borderId="21" applyNumberFormat="0" applyFont="0" applyAlignment="0" applyProtection="0"/>
    <xf numFmtId="0" fontId="133" fillId="0" borderId="23" applyNumberFormat="0" applyFill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1" fillId="58" borderId="21" applyNumberFormat="0" applyFont="0" applyAlignment="0" applyProtection="0"/>
    <xf numFmtId="0" fontId="133" fillId="0" borderId="23" applyNumberFormat="0" applyFill="0" applyAlignment="0" applyProtection="0"/>
    <xf numFmtId="0" fontId="128" fillId="55" borderId="22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1" fillId="58" borderId="21" applyNumberFormat="0" applyFont="0" applyAlignment="0" applyProtection="0"/>
    <xf numFmtId="0" fontId="133" fillId="0" borderId="23" applyNumberFormat="0" applyFill="0" applyAlignment="0" applyProtection="0"/>
    <xf numFmtId="0" fontId="128" fillId="55" borderId="22" applyNumberFormat="0" applyAlignment="0" applyProtection="0"/>
    <xf numFmtId="0" fontId="11" fillId="58" borderId="21" applyNumberFormat="0" applyFont="0" applyAlignment="0" applyProtection="0"/>
    <xf numFmtId="0" fontId="133" fillId="0" borderId="23" applyNumberFormat="0" applyFill="0" applyAlignment="0" applyProtection="0"/>
    <xf numFmtId="0" fontId="105" fillId="55" borderId="15" applyNumberFormat="0" applyAlignment="0" applyProtection="0"/>
    <xf numFmtId="0" fontId="128" fillId="55" borderId="22" applyNumberFormat="0" applyAlignment="0" applyProtection="0"/>
    <xf numFmtId="0" fontId="11" fillId="58" borderId="21" applyNumberFormat="0" applyFont="0" applyAlignment="0" applyProtection="0"/>
    <xf numFmtId="0" fontId="133" fillId="0" borderId="23" applyNumberFormat="0" applyFill="0" applyAlignment="0" applyProtection="0"/>
    <xf numFmtId="0" fontId="122" fillId="42" borderId="15" applyNumberFormat="0" applyAlignment="0" applyProtection="0"/>
    <xf numFmtId="0" fontId="127" fillId="55" borderId="22" applyNumberFormat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28" fillId="55" borderId="22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05" fillId="55" borderId="15" applyNumberFormat="0" applyAlignment="0" applyProtection="0"/>
    <xf numFmtId="0" fontId="11" fillId="58" borderId="21" applyNumberFormat="0" applyFon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05" fillId="55" borderId="15" applyNumberFormat="0" applyAlignment="0" applyProtection="0"/>
    <xf numFmtId="0" fontId="133" fillId="0" borderId="23" applyNumberFormat="0" applyFill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1" fillId="58" borderId="21" applyNumberFormat="0" applyFont="0" applyAlignment="0" applyProtection="0"/>
    <xf numFmtId="0" fontId="133" fillId="0" borderId="23" applyNumberFormat="0" applyFill="0" applyAlignment="0" applyProtection="0"/>
    <xf numFmtId="0" fontId="122" fillId="42" borderId="15" applyNumberFormat="0" applyAlignment="0" applyProtection="0"/>
    <xf numFmtId="0" fontId="128" fillId="55" borderId="22" applyNumberFormat="0" applyAlignment="0" applyProtection="0"/>
    <xf numFmtId="0" fontId="105" fillId="55" borderId="15" applyNumberFormat="0" applyAlignment="0" applyProtection="0"/>
    <xf numFmtId="0" fontId="11" fillId="58" borderId="21" applyNumberFormat="0" applyFon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1" fillId="58" borderId="21" applyNumberFormat="0" applyFont="0" applyAlignment="0" applyProtection="0"/>
    <xf numFmtId="0" fontId="133" fillId="0" borderId="23" applyNumberFormat="0" applyFill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105" fillId="55" borderId="15" applyNumberFormat="0" applyAlignment="0" applyProtection="0"/>
    <xf numFmtId="0" fontId="11" fillId="58" borderId="21" applyNumberFormat="0" applyFont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1" fillId="58" borderId="21" applyNumberFormat="0" applyFont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22" fillId="42" borderId="15" applyNumberFormat="0" applyAlignment="0" applyProtection="0"/>
    <xf numFmtId="0" fontId="10" fillId="58" borderId="21" applyNumberFormat="0" applyFont="0" applyAlignment="0" applyProtection="0"/>
    <xf numFmtId="0" fontId="11" fillId="58" borderId="21" applyNumberFormat="0" applyFon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1" fillId="58" borderId="21" applyNumberFormat="0" applyFon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1" fillId="58" borderId="21" applyNumberFormat="0" applyFont="0" applyAlignment="0" applyProtection="0"/>
    <xf numFmtId="0" fontId="133" fillId="0" borderId="23" applyNumberFormat="0" applyFill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33" fillId="0" borderId="23" applyNumberFormat="0" applyFill="0" applyAlignment="0" applyProtection="0"/>
    <xf numFmtId="0" fontId="105" fillId="55" borderId="15" applyNumberFormat="0" applyAlignment="0" applyProtection="0"/>
    <xf numFmtId="0" fontId="11" fillId="58" borderId="21" applyNumberFormat="0" applyFont="0" applyAlignment="0" applyProtection="0"/>
    <xf numFmtId="0" fontId="105" fillId="55" borderId="15" applyNumberFormat="0" applyAlignment="0" applyProtection="0"/>
    <xf numFmtId="0" fontId="11" fillId="58" borderId="21" applyNumberFormat="0" applyFont="0" applyAlignment="0" applyProtection="0"/>
    <xf numFmtId="0" fontId="122" fillId="42" borderId="15" applyNumberFormat="0" applyAlignment="0" applyProtection="0"/>
    <xf numFmtId="0" fontId="11" fillId="58" borderId="21" applyNumberFormat="0" applyFont="0" applyAlignment="0" applyProtection="0"/>
    <xf numFmtId="0" fontId="133" fillId="0" borderId="23" applyNumberFormat="0" applyFill="0" applyAlignment="0" applyProtection="0"/>
    <xf numFmtId="0" fontId="128" fillId="55" borderId="22" applyNumberFormat="0" applyAlignment="0" applyProtection="0"/>
    <xf numFmtId="0" fontId="122" fillId="42" borderId="15" applyNumberFormat="0" applyAlignment="0" applyProtection="0"/>
    <xf numFmtId="0" fontId="133" fillId="0" borderId="23" applyNumberFormat="0" applyFill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1" fillId="58" borderId="21" applyNumberFormat="0" applyFont="0" applyAlignment="0" applyProtection="0"/>
    <xf numFmtId="0" fontId="133" fillId="0" borderId="23" applyNumberFormat="0" applyFill="0" applyAlignment="0" applyProtection="0"/>
    <xf numFmtId="0" fontId="11" fillId="58" borderId="21" applyNumberFormat="0" applyFont="0" applyAlignment="0" applyProtection="0"/>
    <xf numFmtId="0" fontId="128" fillId="55" borderId="22" applyNumberFormat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1" fillId="58" borderId="21" applyNumberFormat="0" applyFont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04" fillId="55" borderId="15" applyNumberFormat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28" fillId="55" borderId="22" applyNumberFormat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1" fillId="58" borderId="21" applyNumberFormat="0" applyFont="0" applyAlignment="0" applyProtection="0"/>
    <xf numFmtId="0" fontId="133" fillId="0" borderId="23" applyNumberFormat="0" applyFill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8" fillId="55" borderId="22" applyNumberFormat="0" applyAlignment="0" applyProtection="0"/>
    <xf numFmtId="0" fontId="122" fillId="42" borderId="15" applyNumberFormat="0" applyAlignment="0" applyProtection="0"/>
    <xf numFmtId="0" fontId="105" fillId="55" borderId="15" applyNumberFormat="0" applyAlignment="0" applyProtection="0"/>
    <xf numFmtId="0" fontId="11" fillId="58" borderId="21" applyNumberFormat="0" applyFont="0" applyAlignment="0" applyProtection="0"/>
    <xf numFmtId="0" fontId="122" fillId="42" borderId="15" applyNumberFormat="0" applyAlignment="0" applyProtection="0"/>
    <xf numFmtId="0" fontId="105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1" fillId="58" borderId="21" applyNumberFormat="0" applyFon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21" fillId="42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1" fillId="58" borderId="21" applyNumberFormat="0" applyFon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22" fillId="42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1" fillId="58" borderId="21" applyNumberFormat="0" applyFont="0" applyAlignment="0" applyProtection="0"/>
    <xf numFmtId="0" fontId="122" fillId="42" borderId="15" applyNumberFormat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1" fillId="58" borderId="21" applyNumberFormat="0" applyFon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2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1" fillId="58" borderId="21" applyNumberFormat="0" applyFont="0" applyAlignment="0" applyProtection="0"/>
    <xf numFmtId="0" fontId="122" fillId="42" borderId="15" applyNumberFormat="0" applyAlignment="0" applyProtection="0"/>
    <xf numFmtId="0" fontId="105" fillId="55" borderId="15" applyNumberFormat="0" applyAlignment="0" applyProtection="0"/>
    <xf numFmtId="0" fontId="11" fillId="58" borderId="21" applyNumberFormat="0" applyFont="0" applyAlignment="0" applyProtection="0"/>
    <xf numFmtId="0" fontId="122" fillId="42" borderId="15" applyNumberFormat="0" applyAlignment="0" applyProtection="0"/>
    <xf numFmtId="0" fontId="105" fillId="55" borderId="15" applyNumberForma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1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5" fillId="55" borderId="15" applyNumberForma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22" fillId="42" borderId="15" applyNumberFormat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05" fillId="55" borderId="15" applyNumberFormat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1" fillId="58" borderId="21" applyNumberFormat="0" applyFont="0" applyAlignment="0" applyProtection="0"/>
    <xf numFmtId="0" fontId="128" fillId="55" borderId="22" applyNumberFormat="0" applyAlignment="0" applyProtection="0"/>
    <xf numFmtId="0" fontId="104" fillId="55" borderId="15" applyNumberFormat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33" fillId="0" borderId="23" applyNumberFormat="0" applyFill="0" applyAlignment="0" applyProtection="0"/>
    <xf numFmtId="0" fontId="128" fillId="55" borderId="22" applyNumberFormat="0" applyAlignment="0" applyProtection="0"/>
    <xf numFmtId="0" fontId="133" fillId="0" borderId="23" applyNumberFormat="0" applyFill="0" applyAlignment="0" applyProtection="0"/>
    <xf numFmtId="0" fontId="122" fillId="42" borderId="15" applyNumberFormat="0" applyAlignment="0" applyProtection="0"/>
    <xf numFmtId="0" fontId="133" fillId="0" borderId="23" applyNumberFormat="0" applyFill="0" applyAlignment="0" applyProtection="0"/>
    <xf numFmtId="0" fontId="105" fillId="55" borderId="15" applyNumberFormat="0" applyAlignment="0" applyProtection="0"/>
    <xf numFmtId="0" fontId="128" fillId="55" borderId="22" applyNumberFormat="0" applyAlignment="0" applyProtection="0"/>
    <xf numFmtId="0" fontId="122" fillId="42" borderId="15" applyNumberFormat="0" applyAlignment="0" applyProtection="0"/>
    <xf numFmtId="0" fontId="128" fillId="55" borderId="22" applyNumberFormat="0" applyAlignment="0" applyProtection="0"/>
    <xf numFmtId="0" fontId="11" fillId="58" borderId="21" applyNumberFormat="0" applyFont="0" applyAlignment="0" applyProtection="0"/>
    <xf numFmtId="0" fontId="128" fillId="55" borderId="22" applyNumberFormat="0" applyAlignment="0" applyProtection="0"/>
    <xf numFmtId="0" fontId="133" fillId="0" borderId="23" applyNumberFormat="0" applyFill="0" applyAlignment="0" applyProtection="0"/>
    <xf numFmtId="0" fontId="127" fillId="55" borderId="22" applyNumberFormat="0" applyAlignment="0" applyProtection="0"/>
    <xf numFmtId="0" fontId="128" fillId="55" borderId="22" applyNumberFormat="0" applyAlignment="0" applyProtection="0"/>
    <xf numFmtId="0" fontId="132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1" fillId="58" borderId="21" applyNumberFormat="0" applyFont="0" applyAlignment="0" applyProtection="0"/>
    <xf numFmtId="0" fontId="122" fillId="42" borderId="15" applyNumberFormat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128" fillId="55" borderId="22" applyNumberFormat="0" applyAlignment="0" applyProtection="0"/>
    <xf numFmtId="0" fontId="133" fillId="0" borderId="23" applyNumberFormat="0" applyFill="0" applyAlignment="0" applyProtection="0"/>
    <xf numFmtId="0" fontId="11" fillId="58" borderId="21" applyNumberFormat="0" applyFont="0" applyAlignment="0" applyProtection="0"/>
    <xf numFmtId="0" fontId="105" fillId="55" borderId="15" applyNumberFormat="0" applyAlignment="0" applyProtection="0"/>
    <xf numFmtId="0" fontId="128" fillId="55" borderId="22" applyNumberFormat="0" applyAlignment="0" applyProtection="0"/>
    <xf numFmtId="0" fontId="105" fillId="55" borderId="15" applyNumberFormat="0" applyAlignment="0" applyProtection="0"/>
    <xf numFmtId="0" fontId="133" fillId="0" borderId="23" applyNumberFormat="0" applyFill="0" applyAlignment="0" applyProtection="0"/>
    <xf numFmtId="0" fontId="122" fillId="42" borderId="15" applyNumberFormat="0" applyAlignment="0" applyProtection="0"/>
    <xf numFmtId="0" fontId="11" fillId="58" borderId="21" applyNumberFormat="0" applyFont="0" applyAlignment="0" applyProtection="0"/>
    <xf numFmtId="0" fontId="128" fillId="55" borderId="22" applyNumberFormat="0" applyAlignment="0" applyProtection="0"/>
    <xf numFmtId="0" fontId="133" fillId="0" borderId="23" applyNumberFormat="0" applyFill="0" applyAlignment="0" applyProtection="0"/>
    <xf numFmtId="0" fontId="128" fillId="55" borderId="22" applyNumberFormat="0" applyAlignment="0" applyProtection="0"/>
    <xf numFmtId="0" fontId="133" fillId="0" borderId="23" applyNumberFormat="0" applyFill="0" applyAlignment="0" applyProtection="0"/>
    <xf numFmtId="0" fontId="104" fillId="55" borderId="15" applyNumberFormat="0" applyAlignment="0" applyProtection="0"/>
    <xf numFmtId="0" fontId="128" fillId="55" borderId="22" applyNumberFormat="0" applyAlignment="0" applyProtection="0"/>
    <xf numFmtId="0" fontId="121" fillId="42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28" fillId="55" borderId="22" applyNumberFormat="0" applyAlignment="0" applyProtection="0"/>
    <xf numFmtId="0" fontId="11" fillId="58" borderId="21" applyNumberFormat="0" applyFont="0" applyAlignment="0" applyProtection="0"/>
    <xf numFmtId="0" fontId="122" fillId="42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05" fillId="55" borderId="15" applyNumberFormat="0" applyAlignment="0" applyProtection="0"/>
    <xf numFmtId="0" fontId="133" fillId="0" borderId="23" applyNumberFormat="0" applyFill="0" applyAlignment="0" applyProtection="0"/>
    <xf numFmtId="0" fontId="128" fillId="55" borderId="22" applyNumberFormat="0" applyAlignment="0" applyProtection="0"/>
    <xf numFmtId="0" fontId="11" fillId="58" borderId="21" applyNumberFormat="0" applyFont="0" applyAlignment="0" applyProtection="0"/>
    <xf numFmtId="0" fontId="122" fillId="42" borderId="15" applyNumberFormat="0" applyAlignment="0" applyProtection="0"/>
    <xf numFmtId="0" fontId="133" fillId="0" borderId="23" applyNumberFormat="0" applyFill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0" fillId="58" borderId="21" applyNumberFormat="0" applyFont="0" applyAlignment="0" applyProtection="0"/>
    <xf numFmtId="0" fontId="11" fillId="58" borderId="21" applyNumberFormat="0" applyFont="0" applyAlignment="0" applyProtection="0"/>
    <xf numFmtId="0" fontId="128" fillId="55" borderId="22" applyNumberFormat="0" applyAlignment="0" applyProtection="0"/>
    <xf numFmtId="0" fontId="11" fillId="58" borderId="21" applyNumberFormat="0" applyFont="0" applyAlignment="0" applyProtection="0"/>
    <xf numFmtId="0" fontId="104" fillId="55" borderId="15" applyNumberFormat="0" applyAlignment="0" applyProtection="0"/>
    <xf numFmtId="0" fontId="11" fillId="58" borderId="21" applyNumberFormat="0" applyFont="0" applyAlignment="0" applyProtection="0"/>
    <xf numFmtId="0" fontId="122" fillId="42" borderId="15" applyNumberFormat="0" applyAlignment="0" applyProtection="0"/>
    <xf numFmtId="0" fontId="127" fillId="55" borderId="22" applyNumberFormat="0" applyAlignment="0" applyProtection="0"/>
    <xf numFmtId="0" fontId="11" fillId="58" borderId="21" applyNumberFormat="0" applyFont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1" fillId="58" borderId="21" applyNumberFormat="0" applyFont="0" applyAlignment="0" applyProtection="0"/>
    <xf numFmtId="0" fontId="128" fillId="55" borderId="22" applyNumberFormat="0" applyAlignment="0" applyProtection="0"/>
    <xf numFmtId="0" fontId="133" fillId="0" borderId="23" applyNumberFormat="0" applyFill="0" applyAlignment="0" applyProtection="0"/>
    <xf numFmtId="0" fontId="10" fillId="58" borderId="21" applyNumberFormat="0" applyFont="0" applyAlignment="0" applyProtection="0"/>
    <xf numFmtId="0" fontId="121" fillId="42" borderId="15" applyNumberFormat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1" fillId="58" borderId="21" applyNumberFormat="0" applyFont="0" applyAlignment="0" applyProtection="0"/>
    <xf numFmtId="0" fontId="128" fillId="55" borderId="22" applyNumberFormat="0" applyAlignment="0" applyProtection="0"/>
    <xf numFmtId="0" fontId="133" fillId="0" borderId="23" applyNumberFormat="0" applyFill="0" applyAlignment="0" applyProtection="0"/>
    <xf numFmtId="0" fontId="104" fillId="55" borderId="15" applyNumberFormat="0" applyAlignment="0" applyProtection="0"/>
    <xf numFmtId="0" fontId="132" fillId="0" borderId="23" applyNumberFormat="0" applyFill="0" applyAlignment="0" applyProtection="0"/>
    <xf numFmtId="0" fontId="121" fillId="42" borderId="15" applyNumberFormat="0" applyAlignment="0" applyProtection="0"/>
    <xf numFmtId="0" fontId="132" fillId="0" borderId="23" applyNumberFormat="0" applyFill="0" applyAlignment="0" applyProtection="0"/>
    <xf numFmtId="0" fontId="121" fillId="42" borderId="15" applyNumberFormat="0" applyAlignment="0" applyProtection="0"/>
    <xf numFmtId="0" fontId="132" fillId="0" borderId="23" applyNumberFormat="0" applyFill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1" fillId="58" borderId="21" applyNumberFormat="0" applyFont="0" applyAlignment="0" applyProtection="0"/>
    <xf numFmtId="0" fontId="128" fillId="55" borderId="22" applyNumberFormat="0" applyAlignment="0" applyProtection="0"/>
    <xf numFmtId="0" fontId="133" fillId="0" borderId="23" applyNumberFormat="0" applyFill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1" fillId="58" borderId="21" applyNumberFormat="0" applyFont="0" applyAlignment="0" applyProtection="0"/>
    <xf numFmtId="0" fontId="128" fillId="55" borderId="22" applyNumberFormat="0" applyAlignment="0" applyProtection="0"/>
    <xf numFmtId="0" fontId="133" fillId="0" borderId="23" applyNumberFormat="0" applyFill="0" applyAlignment="0" applyProtection="0"/>
    <xf numFmtId="0" fontId="132" fillId="0" borderId="23" applyNumberFormat="0" applyFill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1" fillId="58" borderId="21" applyNumberFormat="0" applyFont="0" applyAlignment="0" applyProtection="0"/>
    <xf numFmtId="0" fontId="128" fillId="55" borderId="22" applyNumberFormat="0" applyAlignment="0" applyProtection="0"/>
    <xf numFmtId="0" fontId="133" fillId="0" borderId="23" applyNumberFormat="0" applyFill="0" applyAlignment="0" applyProtection="0"/>
    <xf numFmtId="0" fontId="121" fillId="42" borderId="15" applyNumberForma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27" fillId="55" borderId="22" applyNumberFormat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1" fillId="58" borderId="21" applyNumberFormat="0" applyFont="0" applyAlignment="0" applyProtection="0"/>
    <xf numFmtId="0" fontId="128" fillId="55" borderId="22" applyNumberFormat="0" applyAlignment="0" applyProtection="0"/>
    <xf numFmtId="0" fontId="133" fillId="0" borderId="23" applyNumberFormat="0" applyFill="0" applyAlignment="0" applyProtection="0"/>
    <xf numFmtId="0" fontId="104" fillId="55" borderId="15" applyNumberFormat="0" applyAlignment="0" applyProtection="0"/>
    <xf numFmtId="0" fontId="132" fillId="0" borderId="23" applyNumberFormat="0" applyFill="0" applyAlignment="0" applyProtection="0"/>
    <xf numFmtId="0" fontId="121" fillId="42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27" fillId="55" borderId="22" applyNumberFormat="0" applyAlignment="0" applyProtection="0"/>
    <xf numFmtId="0" fontId="104" fillId="55" borderId="15" applyNumberFormat="0" applyAlignment="0" applyProtection="0"/>
    <xf numFmtId="0" fontId="10" fillId="58" borderId="21" applyNumberFormat="0" applyFont="0" applyAlignment="0" applyProtection="0"/>
    <xf numFmtId="0" fontId="127" fillId="55" borderId="22" applyNumberFormat="0" applyAlignment="0" applyProtection="0"/>
    <xf numFmtId="0" fontId="10" fillId="58" borderId="21" applyNumberFormat="0" applyFont="0" applyAlignment="0" applyProtection="0"/>
    <xf numFmtId="0" fontId="127" fillId="55" borderId="22" applyNumberFormat="0" applyAlignment="0" applyProtection="0"/>
    <xf numFmtId="0" fontId="132" fillId="0" borderId="23" applyNumberFormat="0" applyFill="0" applyAlignment="0" applyProtection="0"/>
    <xf numFmtId="0" fontId="104" fillId="55" borderId="15" applyNumberFormat="0" applyAlignment="0" applyProtection="0"/>
    <xf numFmtId="0" fontId="121" fillId="42" borderId="15" applyNumberFormat="0" applyAlignment="0" applyProtection="0"/>
    <xf numFmtId="0" fontId="10" fillId="58" borderId="21" applyNumberFormat="0" applyFont="0" applyAlignment="0" applyProtection="0"/>
    <xf numFmtId="0" fontId="127" fillId="55" borderId="22" applyNumberFormat="0" applyAlignment="0" applyProtection="0"/>
    <xf numFmtId="0" fontId="132" fillId="0" borderId="23" applyNumberFormat="0" applyFill="0" applyAlignment="0" applyProtection="0"/>
    <xf numFmtId="0" fontId="104" fillId="55" borderId="15" applyNumberFormat="0" applyAlignment="0" applyProtection="0"/>
    <xf numFmtId="0" fontId="121" fillId="42" borderId="15" applyNumberForma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27" fillId="55" borderId="22" applyNumberFormat="0" applyAlignment="0" applyProtection="0"/>
    <xf numFmtId="0" fontId="122" fillId="42" borderId="15" applyNumberFormat="0" applyAlignment="0" applyProtection="0"/>
    <xf numFmtId="0" fontId="132" fillId="0" borderId="23" applyNumberFormat="0" applyFill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99" fillId="58" borderId="21" applyNumberFormat="0" applyFont="0" applyAlignment="0" applyProtection="0"/>
    <xf numFmtId="0" fontId="128" fillId="55" borderId="22" applyNumberFormat="0" applyAlignment="0" applyProtection="0"/>
    <xf numFmtId="0" fontId="133" fillId="0" borderId="23" applyNumberFormat="0" applyFill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27" fillId="55" borderId="22" applyNumberFormat="0" applyAlignment="0" applyProtection="0"/>
    <xf numFmtId="0" fontId="132" fillId="0" borderId="23" applyNumberFormat="0" applyFill="0" applyAlignment="0" applyProtection="0"/>
    <xf numFmtId="0" fontId="99" fillId="58" borderId="21" applyNumberFormat="0" applyFont="0" applyAlignment="0" applyProtection="0"/>
    <xf numFmtId="0" fontId="128" fillId="55" borderId="22" applyNumberFormat="0" applyAlignment="0" applyProtection="0"/>
    <xf numFmtId="0" fontId="133" fillId="0" borderId="23" applyNumberFormat="0" applyFill="0" applyAlignment="0" applyProtection="0"/>
    <xf numFmtId="0" fontId="128" fillId="55" borderId="22" applyNumberFormat="0" applyAlignment="0" applyProtection="0"/>
    <xf numFmtId="0" fontId="121" fillId="42" borderId="15" applyNumberFormat="0" applyAlignment="0" applyProtection="0"/>
    <xf numFmtId="0" fontId="132" fillId="0" borderId="23" applyNumberFormat="0" applyFill="0" applyAlignment="0" applyProtection="0"/>
    <xf numFmtId="0" fontId="10" fillId="58" borderId="21" applyNumberFormat="0" applyFont="0" applyAlignment="0" applyProtection="0"/>
    <xf numFmtId="0" fontId="127" fillId="55" borderId="22" applyNumberFormat="0" applyAlignment="0" applyProtection="0"/>
    <xf numFmtId="0" fontId="132" fillId="0" borderId="23" applyNumberFormat="0" applyFill="0" applyAlignment="0" applyProtection="0"/>
    <xf numFmtId="0" fontId="99" fillId="58" borderId="21" applyNumberFormat="0" applyFont="0" applyAlignment="0" applyProtection="0"/>
    <xf numFmtId="0" fontId="10" fillId="58" borderId="21" applyNumberFormat="0" applyFont="0" applyAlignment="0" applyProtection="0"/>
    <xf numFmtId="0" fontId="105" fillId="55" borderId="15" applyNumberFormat="0" applyAlignment="0" applyProtection="0"/>
    <xf numFmtId="0" fontId="104" fillId="55" borderId="15" applyNumberFormat="0" applyAlignment="0" applyProtection="0"/>
    <xf numFmtId="0" fontId="127" fillId="55" borderId="22" applyNumberFormat="0" applyAlignment="0" applyProtection="0"/>
    <xf numFmtId="0" fontId="104" fillId="55" borderId="15" applyNumberFormat="0" applyAlignment="0" applyProtection="0"/>
    <xf numFmtId="0" fontId="132" fillId="0" borderId="23" applyNumberFormat="0" applyFill="0" applyAlignment="0" applyProtection="0"/>
    <xf numFmtId="0" fontId="121" fillId="42" borderId="15" applyNumberFormat="0" applyAlignment="0" applyProtection="0"/>
    <xf numFmtId="0" fontId="10" fillId="58" borderId="21" applyNumberFormat="0" applyFont="0" applyAlignment="0" applyProtection="0"/>
    <xf numFmtId="0" fontId="127" fillId="55" borderId="22" applyNumberFormat="0" applyAlignment="0" applyProtection="0"/>
    <xf numFmtId="0" fontId="132" fillId="0" borderId="23" applyNumberFormat="0" applyFill="0" applyAlignment="0" applyProtection="0"/>
    <xf numFmtId="0" fontId="121" fillId="42" borderId="15" applyNumberFormat="0" applyAlignment="0" applyProtection="0"/>
    <xf numFmtId="0" fontId="10" fillId="58" borderId="21" applyNumberFormat="0" applyFont="0" applyAlignment="0" applyProtection="0"/>
    <xf numFmtId="0" fontId="104" fillId="55" borderId="15" applyNumberFormat="0" applyAlignment="0" applyProtection="0"/>
    <xf numFmtId="0" fontId="127" fillId="55" borderId="22" applyNumberFormat="0" applyAlignment="0" applyProtection="0"/>
    <xf numFmtId="0" fontId="104" fillId="55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0" fillId="58" borderId="21" applyNumberFormat="0" applyFont="0" applyAlignment="0" applyProtection="0"/>
    <xf numFmtId="0" fontId="127" fillId="55" borderId="22" applyNumberFormat="0" applyAlignment="0" applyProtection="0"/>
    <xf numFmtId="0" fontId="132" fillId="0" borderId="23" applyNumberFormat="0" applyFill="0" applyAlignment="0" applyProtection="0"/>
    <xf numFmtId="0" fontId="104" fillId="55" borderId="15" applyNumberFormat="0" applyAlignment="0" applyProtection="0"/>
    <xf numFmtId="0" fontId="132" fillId="0" borderId="23" applyNumberFormat="0" applyFill="0" applyAlignment="0" applyProtection="0"/>
    <xf numFmtId="0" fontId="121" fillId="42" borderId="15" applyNumberFormat="0" applyAlignment="0" applyProtection="0"/>
    <xf numFmtId="0" fontId="10" fillId="58" borderId="21" applyNumberFormat="0" applyFon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27" fillId="55" borderId="22" applyNumberFormat="0" applyAlignment="0" applyProtection="0"/>
    <xf numFmtId="0" fontId="121" fillId="42" borderId="15" applyNumberFormat="0" applyAlignment="0" applyProtection="0"/>
    <xf numFmtId="0" fontId="10" fillId="58" borderId="21" applyNumberFormat="0" applyFont="0" applyAlignment="0" applyProtection="0"/>
    <xf numFmtId="0" fontId="99" fillId="58" borderId="21" applyNumberFormat="0" applyFont="0" applyAlignment="0" applyProtection="0"/>
    <xf numFmtId="0" fontId="10" fillId="58" borderId="21" applyNumberFormat="0" applyFont="0" applyAlignment="0" applyProtection="0"/>
    <xf numFmtId="0" fontId="127" fillId="55" borderId="22" applyNumberFormat="0" applyAlignment="0" applyProtection="0"/>
    <xf numFmtId="0" fontId="132" fillId="0" borderId="23" applyNumberFormat="0" applyFill="0" applyAlignment="0" applyProtection="0"/>
    <xf numFmtId="0" fontId="104" fillId="55" borderId="15" applyNumberFormat="0" applyAlignment="0" applyProtection="0"/>
    <xf numFmtId="0" fontId="10" fillId="58" borderId="21" applyNumberFormat="0" applyFont="0" applyAlignment="0" applyProtection="0"/>
    <xf numFmtId="0" fontId="121" fillId="42" borderId="15" applyNumberFormat="0" applyAlignment="0" applyProtection="0"/>
    <xf numFmtId="0" fontId="10" fillId="58" borderId="21" applyNumberFormat="0" applyFont="0" applyAlignment="0" applyProtection="0"/>
    <xf numFmtId="0" fontId="127" fillId="55" borderId="22" applyNumberFormat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04" fillId="55" borderId="15" applyNumberFormat="0" applyAlignment="0" applyProtection="0"/>
    <xf numFmtId="0" fontId="127" fillId="55" borderId="22" applyNumberFormat="0" applyAlignment="0" applyProtection="0"/>
    <xf numFmtId="0" fontId="104" fillId="55" borderId="15" applyNumberFormat="0" applyAlignment="0" applyProtection="0"/>
    <xf numFmtId="0" fontId="121" fillId="42" borderId="15" applyNumberFormat="0" applyAlignment="0" applyProtection="0"/>
    <xf numFmtId="0" fontId="133" fillId="0" borderId="23" applyNumberFormat="0" applyFill="0" applyAlignment="0" applyProtection="0"/>
    <xf numFmtId="0" fontId="121" fillId="42" borderId="15" applyNumberFormat="0" applyAlignment="0" applyProtection="0"/>
    <xf numFmtId="0" fontId="10" fillId="58" borderId="21" applyNumberFormat="0" applyFont="0" applyAlignment="0" applyProtection="0"/>
    <xf numFmtId="0" fontId="127" fillId="55" borderId="22" applyNumberFormat="0" applyAlignment="0" applyProtection="0"/>
    <xf numFmtId="0" fontId="132" fillId="0" borderId="23" applyNumberFormat="0" applyFill="0" applyAlignment="0" applyProtection="0"/>
    <xf numFmtId="0" fontId="121" fillId="42" borderId="15" applyNumberFormat="0" applyAlignment="0" applyProtection="0"/>
    <xf numFmtId="0" fontId="10" fillId="58" borderId="21" applyNumberFormat="0" applyFont="0" applyAlignment="0" applyProtection="0"/>
    <xf numFmtId="0" fontId="104" fillId="55" borderId="15" applyNumberFormat="0" applyAlignment="0" applyProtection="0"/>
    <xf numFmtId="0" fontId="132" fillId="0" borderId="23" applyNumberFormat="0" applyFill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21" fillId="42" borderId="15" applyNumberFormat="0" applyAlignment="0" applyProtection="0"/>
    <xf numFmtId="0" fontId="10" fillId="58" borderId="21" applyNumberFormat="0" applyFont="0" applyAlignment="0" applyProtection="0"/>
    <xf numFmtId="0" fontId="127" fillId="55" borderId="22" applyNumberFormat="0" applyAlignment="0" applyProtection="0"/>
    <xf numFmtId="0" fontId="132" fillId="0" borderId="23" applyNumberFormat="0" applyFill="0" applyAlignment="0" applyProtection="0"/>
    <xf numFmtId="0" fontId="121" fillId="42" borderId="15" applyNumberFormat="0" applyAlignment="0" applyProtection="0"/>
    <xf numFmtId="0" fontId="104" fillId="55" borderId="15" applyNumberFormat="0" applyAlignment="0" applyProtection="0"/>
    <xf numFmtId="0" fontId="127" fillId="55" borderId="22" applyNumberFormat="0" applyAlignment="0" applyProtection="0"/>
    <xf numFmtId="0" fontId="121" fillId="42" borderId="15" applyNumberFormat="0" applyAlignment="0" applyProtection="0"/>
    <xf numFmtId="0" fontId="104" fillId="55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0" fillId="58" borderId="21" applyNumberFormat="0" applyFont="0" applyAlignment="0" applyProtection="0"/>
    <xf numFmtId="0" fontId="127" fillId="55" borderId="22" applyNumberFormat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0" fillId="58" borderId="21" applyNumberFormat="0" applyFont="0" applyAlignment="0" applyProtection="0"/>
    <xf numFmtId="0" fontId="105" fillId="55" borderId="15" applyNumberFormat="0" applyAlignment="0" applyProtection="0"/>
    <xf numFmtId="0" fontId="127" fillId="55" borderId="22" applyNumberFormat="0" applyAlignment="0" applyProtection="0"/>
    <xf numFmtId="0" fontId="122" fillId="42" borderId="15" applyNumberFormat="0" applyAlignment="0" applyProtection="0"/>
    <xf numFmtId="0" fontId="99" fillId="58" borderId="21" applyNumberFormat="0" applyFont="0" applyAlignment="0" applyProtection="0"/>
    <xf numFmtId="0" fontId="128" fillId="55" borderId="22" applyNumberFormat="0" applyAlignment="0" applyProtection="0"/>
    <xf numFmtId="0" fontId="133" fillId="0" borderId="23" applyNumberFormat="0" applyFill="0" applyAlignment="0" applyProtection="0"/>
    <xf numFmtId="0" fontId="122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0" fillId="58" borderId="21" applyNumberFormat="0" applyFont="0" applyAlignment="0" applyProtection="0"/>
    <xf numFmtId="0" fontId="127" fillId="55" borderId="22" applyNumberFormat="0" applyAlignment="0" applyProtection="0"/>
    <xf numFmtId="0" fontId="132" fillId="0" borderId="23" applyNumberFormat="0" applyFill="0" applyAlignment="0" applyProtection="0"/>
    <xf numFmtId="0" fontId="104" fillId="55" borderId="15" applyNumberFormat="0" applyAlignment="0" applyProtection="0"/>
    <xf numFmtId="0" fontId="121" fillId="42" borderId="15" applyNumberFormat="0" applyAlignment="0" applyProtection="0"/>
    <xf numFmtId="0" fontId="10" fillId="58" borderId="21" applyNumberFormat="0" applyFont="0" applyAlignment="0" applyProtection="0"/>
    <xf numFmtId="0" fontId="127" fillId="55" borderId="22" applyNumberFormat="0" applyAlignment="0" applyProtection="0"/>
    <xf numFmtId="0" fontId="132" fillId="0" borderId="23" applyNumberFormat="0" applyFill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21" fillId="42" borderId="15" applyNumberFormat="0" applyAlignment="0" applyProtection="0"/>
    <xf numFmtId="0" fontId="99" fillId="58" borderId="21" applyNumberFormat="0" applyFont="0" applyAlignment="0" applyProtection="0"/>
    <xf numFmtId="0" fontId="128" fillId="55" borderId="22" applyNumberFormat="0" applyAlignment="0" applyProtection="0"/>
    <xf numFmtId="0" fontId="133" fillId="0" borderId="23" applyNumberFormat="0" applyFill="0" applyAlignment="0" applyProtection="0"/>
    <xf numFmtId="0" fontId="121" fillId="42" borderId="15" applyNumberFormat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1" fillId="58" borderId="21" applyNumberFormat="0" applyFont="0" applyAlignment="0" applyProtection="0"/>
    <xf numFmtId="0" fontId="128" fillId="55" borderId="22" applyNumberFormat="0" applyAlignment="0" applyProtection="0"/>
    <xf numFmtId="0" fontId="133" fillId="0" borderId="23" applyNumberFormat="0" applyFill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1" fillId="58" borderId="21" applyNumberFormat="0" applyFon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33" fillId="0" borderId="23" applyNumberFormat="0" applyFill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1" fillId="58" borderId="21" applyNumberFormat="0" applyFont="0" applyAlignment="0" applyProtection="0"/>
    <xf numFmtId="0" fontId="128" fillId="55" borderId="22" applyNumberFormat="0" applyAlignment="0" applyProtection="0"/>
    <xf numFmtId="0" fontId="133" fillId="0" borderId="23" applyNumberFormat="0" applyFill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04" fillId="55" borderId="15" applyNumberFormat="0" applyAlignment="0" applyProtection="0"/>
    <xf numFmtId="0" fontId="11" fillId="58" borderId="21" applyNumberFormat="0" applyFont="0" applyAlignment="0" applyProtection="0"/>
    <xf numFmtId="0" fontId="128" fillId="55" borderId="22" applyNumberFormat="0" applyAlignment="0" applyProtection="0"/>
    <xf numFmtId="0" fontId="133" fillId="0" borderId="23" applyNumberFormat="0" applyFill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1" fillId="58" borderId="21" applyNumberFormat="0" applyFont="0" applyAlignment="0" applyProtection="0"/>
    <xf numFmtId="0" fontId="128" fillId="55" borderId="22" applyNumberFormat="0" applyAlignment="0" applyProtection="0"/>
    <xf numFmtId="0" fontId="133" fillId="0" borderId="23" applyNumberFormat="0" applyFill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21" fillId="42" borderId="15" applyNumberFormat="0" applyAlignment="0" applyProtection="0"/>
    <xf numFmtId="0" fontId="11" fillId="58" borderId="21" applyNumberFormat="0" applyFont="0" applyAlignment="0" applyProtection="0"/>
    <xf numFmtId="0" fontId="128" fillId="55" borderId="22" applyNumberFormat="0" applyAlignment="0" applyProtection="0"/>
    <xf numFmtId="0" fontId="133" fillId="0" borderId="23" applyNumberFormat="0" applyFill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1" fillId="58" borderId="21" applyNumberFormat="0" applyFont="0" applyAlignment="0" applyProtection="0"/>
    <xf numFmtId="0" fontId="128" fillId="55" borderId="22" applyNumberFormat="0" applyAlignment="0" applyProtection="0"/>
    <xf numFmtId="0" fontId="133" fillId="0" borderId="23" applyNumberFormat="0" applyFill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1" fillId="58" borderId="21" applyNumberFormat="0" applyFont="0" applyAlignment="0" applyProtection="0"/>
    <xf numFmtId="0" fontId="128" fillId="55" borderId="22" applyNumberFormat="0" applyAlignment="0" applyProtection="0"/>
    <xf numFmtId="0" fontId="133" fillId="0" borderId="23" applyNumberFormat="0" applyFill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0" fillId="58" borderId="21" applyNumberFormat="0" applyFont="0" applyAlignment="0" applyProtection="0"/>
    <xf numFmtId="0" fontId="11" fillId="58" borderId="21" applyNumberFormat="0" applyFont="0" applyAlignment="0" applyProtection="0"/>
    <xf numFmtId="0" fontId="128" fillId="55" borderId="22" applyNumberFormat="0" applyAlignment="0" applyProtection="0"/>
    <xf numFmtId="0" fontId="133" fillId="0" borderId="23" applyNumberFormat="0" applyFill="0" applyAlignment="0" applyProtection="0"/>
    <xf numFmtId="0" fontId="11" fillId="58" borderId="21" applyNumberFormat="0" applyFont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1" fillId="58" borderId="21" applyNumberFormat="0" applyFont="0" applyAlignment="0" applyProtection="0"/>
    <xf numFmtId="0" fontId="128" fillId="55" borderId="22" applyNumberFormat="0" applyAlignment="0" applyProtection="0"/>
    <xf numFmtId="0" fontId="133" fillId="0" borderId="23" applyNumberFormat="0" applyFill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1" fillId="58" borderId="21" applyNumberFormat="0" applyFont="0" applyAlignment="0" applyProtection="0"/>
    <xf numFmtId="0" fontId="128" fillId="55" borderId="22" applyNumberFormat="0" applyAlignment="0" applyProtection="0"/>
    <xf numFmtId="0" fontId="133" fillId="0" borderId="23" applyNumberFormat="0" applyFill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0" fillId="58" borderId="21" applyNumberFormat="0" applyFont="0" applyAlignment="0" applyProtection="0"/>
    <xf numFmtId="0" fontId="11" fillId="58" borderId="21" applyNumberFormat="0" applyFont="0" applyAlignment="0" applyProtection="0"/>
    <xf numFmtId="0" fontId="128" fillId="55" borderId="22" applyNumberFormat="0" applyAlignment="0" applyProtection="0"/>
    <xf numFmtId="0" fontId="133" fillId="0" borderId="23" applyNumberFormat="0" applyFill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21" fillId="42" borderId="15" applyNumberFormat="0" applyAlignment="0" applyProtection="0"/>
    <xf numFmtId="0" fontId="132" fillId="0" borderId="23" applyNumberFormat="0" applyFill="0" applyAlignment="0" applyProtection="0"/>
    <xf numFmtId="0" fontId="99" fillId="58" borderId="21" applyNumberFormat="0" applyFont="0" applyAlignment="0" applyProtection="0"/>
    <xf numFmtId="0" fontId="11" fillId="58" borderId="21" applyNumberFormat="0" applyFont="0" applyAlignment="0" applyProtection="0"/>
    <xf numFmtId="0" fontId="128" fillId="55" borderId="22" applyNumberFormat="0" applyAlignment="0" applyProtection="0"/>
    <xf numFmtId="0" fontId="133" fillId="0" borderId="23" applyNumberFormat="0" applyFill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1" fillId="58" borderId="21" applyNumberFormat="0" applyFont="0" applyAlignment="0" applyProtection="0"/>
    <xf numFmtId="0" fontId="128" fillId="55" borderId="22" applyNumberFormat="0" applyAlignment="0" applyProtection="0"/>
    <xf numFmtId="0" fontId="133" fillId="0" borderId="23" applyNumberFormat="0" applyFill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1" fillId="58" borderId="21" applyNumberFormat="0" applyFont="0" applyAlignment="0" applyProtection="0"/>
    <xf numFmtId="0" fontId="128" fillId="55" borderId="22" applyNumberFormat="0" applyAlignment="0" applyProtection="0"/>
    <xf numFmtId="0" fontId="105" fillId="55" borderId="15" applyNumberFormat="0" applyAlignment="0" applyProtection="0"/>
    <xf numFmtId="0" fontId="133" fillId="0" borderId="23" applyNumberFormat="0" applyFill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21" fillId="42" borderId="15" applyNumberFormat="0" applyAlignment="0" applyProtection="0"/>
    <xf numFmtId="0" fontId="11" fillId="58" borderId="21" applyNumberFormat="0" applyFont="0" applyAlignment="0" applyProtection="0"/>
    <xf numFmtId="0" fontId="128" fillId="55" borderId="22" applyNumberFormat="0" applyAlignment="0" applyProtection="0"/>
    <xf numFmtId="0" fontId="133" fillId="0" borderId="23" applyNumberFormat="0" applyFill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1" fillId="58" borderId="21" applyNumberFormat="0" applyFont="0" applyAlignment="0" applyProtection="0"/>
    <xf numFmtId="0" fontId="128" fillId="55" borderId="22" applyNumberFormat="0" applyAlignment="0" applyProtection="0"/>
    <xf numFmtId="0" fontId="133" fillId="0" borderId="23" applyNumberFormat="0" applyFill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1" fillId="58" borderId="21" applyNumberFormat="0" applyFont="0" applyAlignment="0" applyProtection="0"/>
    <xf numFmtId="0" fontId="128" fillId="55" borderId="22" applyNumberFormat="0" applyAlignment="0" applyProtection="0"/>
    <xf numFmtId="0" fontId="133" fillId="0" borderId="23" applyNumberFormat="0" applyFill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32" fillId="0" borderId="23" applyNumberFormat="0" applyFill="0" applyAlignment="0" applyProtection="0"/>
    <xf numFmtId="0" fontId="11" fillId="58" borderId="21" applyNumberFormat="0" applyFont="0" applyAlignment="0" applyProtection="0"/>
    <xf numFmtId="0" fontId="128" fillId="55" borderId="22" applyNumberFormat="0" applyAlignment="0" applyProtection="0"/>
    <xf numFmtId="0" fontId="133" fillId="0" borderId="23" applyNumberFormat="0" applyFill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33" fillId="0" borderId="23" applyNumberFormat="0" applyFill="0" applyAlignment="0" applyProtection="0"/>
    <xf numFmtId="0" fontId="10" fillId="58" borderId="21" applyNumberFormat="0" applyFont="0" applyAlignment="0" applyProtection="0"/>
    <xf numFmtId="0" fontId="132" fillId="0" borderId="23" applyNumberFormat="0" applyFill="0" applyAlignment="0" applyProtection="0"/>
    <xf numFmtId="0" fontId="121" fillId="42" borderId="15" applyNumberFormat="0" applyAlignment="0" applyProtection="0"/>
    <xf numFmtId="0" fontId="104" fillId="55" borderId="15" applyNumberForma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21" fillId="42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27" fillId="55" borderId="22" applyNumberFormat="0" applyAlignment="0" applyProtection="0"/>
    <xf numFmtId="0" fontId="132" fillId="0" borderId="23" applyNumberFormat="0" applyFill="0" applyAlignment="0" applyProtection="0"/>
    <xf numFmtId="0" fontId="121" fillId="42" borderId="15" applyNumberFormat="0" applyAlignment="0" applyProtection="0"/>
    <xf numFmtId="0" fontId="127" fillId="55" borderId="22" applyNumberFormat="0" applyAlignment="0" applyProtection="0"/>
    <xf numFmtId="0" fontId="10" fillId="58" borderId="21" applyNumberFormat="0" applyFont="0" applyAlignment="0" applyProtection="0"/>
    <xf numFmtId="0" fontId="104" fillId="55" borderId="15" applyNumberFormat="0" applyAlignment="0" applyProtection="0"/>
    <xf numFmtId="0" fontId="10" fillId="58" borderId="21" applyNumberFormat="0" applyFont="0" applyAlignment="0" applyProtection="0"/>
    <xf numFmtId="0" fontId="127" fillId="55" borderId="22" applyNumberFormat="0" applyAlignment="0" applyProtection="0"/>
    <xf numFmtId="0" fontId="10" fillId="58" borderId="21" applyNumberFormat="0" applyFont="0" applyAlignment="0" applyProtection="0"/>
    <xf numFmtId="0" fontId="127" fillId="55" borderId="22" applyNumberFormat="0" applyAlignment="0" applyProtection="0"/>
    <xf numFmtId="0" fontId="122" fillId="42" borderId="15" applyNumberFormat="0" applyAlignment="0" applyProtection="0"/>
    <xf numFmtId="0" fontId="127" fillId="55" borderId="22" applyNumberFormat="0" applyAlignment="0" applyProtection="0"/>
    <xf numFmtId="0" fontId="122" fillId="42" borderId="15" applyNumberFormat="0" applyAlignment="0" applyProtection="0"/>
    <xf numFmtId="0" fontId="121" fillId="42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04" fillId="55" borderId="15" applyNumberFormat="0" applyAlignment="0" applyProtection="0"/>
    <xf numFmtId="0" fontId="128" fillId="55" borderId="22" applyNumberFormat="0" applyAlignment="0" applyProtection="0"/>
    <xf numFmtId="0" fontId="133" fillId="0" borderId="23" applyNumberFormat="0" applyFill="0" applyAlignment="0" applyProtection="0"/>
    <xf numFmtId="0" fontId="128" fillId="55" borderId="22" applyNumberFormat="0" applyAlignment="0" applyProtection="0"/>
    <xf numFmtId="0" fontId="132" fillId="0" borderId="23" applyNumberFormat="0" applyFill="0" applyAlignment="0" applyProtection="0"/>
    <xf numFmtId="0" fontId="104" fillId="55" borderId="15" applyNumberFormat="0" applyAlignment="0" applyProtection="0"/>
    <xf numFmtId="0" fontId="10" fillId="58" borderId="21" applyNumberFormat="0" applyFont="0" applyAlignment="0" applyProtection="0"/>
    <xf numFmtId="0" fontId="121" fillId="42" borderId="15" applyNumberFormat="0" applyAlignment="0" applyProtection="0"/>
    <xf numFmtId="0" fontId="10" fillId="58" borderId="21" applyNumberFormat="0" applyFont="0" applyAlignment="0" applyProtection="0"/>
    <xf numFmtId="0" fontId="127" fillId="55" borderId="22" applyNumberFormat="0" applyAlignment="0" applyProtection="0"/>
    <xf numFmtId="0" fontId="132" fillId="0" borderId="23" applyNumberFormat="0" applyFill="0" applyAlignment="0" applyProtection="0"/>
    <xf numFmtId="0" fontId="127" fillId="55" borderId="22" applyNumberFormat="0" applyAlignment="0" applyProtection="0"/>
    <xf numFmtId="0" fontId="132" fillId="0" borderId="23" applyNumberFormat="0" applyFill="0" applyAlignment="0" applyProtection="0"/>
    <xf numFmtId="0" fontId="104" fillId="55" borderId="15" applyNumberFormat="0" applyAlignment="0" applyProtection="0"/>
    <xf numFmtId="0" fontId="121" fillId="42" borderId="15" applyNumberForma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27" fillId="55" borderId="22" applyNumberFormat="0" applyAlignment="0" applyProtection="0"/>
    <xf numFmtId="0" fontId="105" fillId="55" borderId="15" applyNumberFormat="0" applyAlignment="0" applyProtection="0"/>
    <xf numFmtId="0" fontId="132" fillId="0" borderId="23" applyNumberFormat="0" applyFill="0" applyAlignment="0" applyProtection="0"/>
    <xf numFmtId="0" fontId="104" fillId="55" borderId="15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04" fillId="55" borderId="15" applyNumberFormat="0" applyAlignment="0" applyProtection="0"/>
    <xf numFmtId="0" fontId="132" fillId="0" borderId="23" applyNumberFormat="0" applyFill="0" applyAlignment="0" applyProtection="0"/>
    <xf numFmtId="0" fontId="121" fillId="42" borderId="15" applyNumberFormat="0" applyAlignment="0" applyProtection="0"/>
    <xf numFmtId="0" fontId="10" fillId="58" borderId="21" applyNumberFormat="0" applyFont="0" applyAlignment="0" applyProtection="0"/>
    <xf numFmtId="0" fontId="127" fillId="55" borderId="22" applyNumberFormat="0" applyAlignment="0" applyProtection="0"/>
    <xf numFmtId="0" fontId="132" fillId="0" borderId="23" applyNumberFormat="0" applyFill="0" applyAlignment="0" applyProtection="0"/>
    <xf numFmtId="0" fontId="121" fillId="42" borderId="15" applyNumberFormat="0" applyAlignment="0" applyProtection="0"/>
    <xf numFmtId="0" fontId="10" fillId="58" borderId="21" applyNumberFormat="0" applyFont="0" applyAlignment="0" applyProtection="0"/>
    <xf numFmtId="0" fontId="104" fillId="55" borderId="15" applyNumberFormat="0" applyAlignment="0" applyProtection="0"/>
    <xf numFmtId="0" fontId="127" fillId="55" borderId="22" applyNumberFormat="0" applyAlignment="0" applyProtection="0"/>
    <xf numFmtId="0" fontId="104" fillId="55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0" fillId="58" borderId="21" applyNumberFormat="0" applyFont="0" applyAlignment="0" applyProtection="0"/>
    <xf numFmtId="0" fontId="127" fillId="55" borderId="22" applyNumberFormat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04" fillId="55" borderId="15" applyNumberFormat="0" applyAlignment="0" applyProtection="0"/>
    <xf numFmtId="0" fontId="132" fillId="0" borderId="23" applyNumberFormat="0" applyFill="0" applyAlignment="0" applyProtection="0"/>
    <xf numFmtId="0" fontId="121" fillId="42" borderId="15" applyNumberFormat="0" applyAlignment="0" applyProtection="0"/>
    <xf numFmtId="0" fontId="10" fillId="58" borderId="21" applyNumberFormat="0" applyFon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27" fillId="55" borderId="22" applyNumberFormat="0" applyAlignment="0" applyProtection="0"/>
    <xf numFmtId="0" fontId="121" fillId="42" borderId="15" applyNumberFormat="0" applyAlignment="0" applyProtection="0"/>
    <xf numFmtId="0" fontId="99" fillId="58" borderId="21" applyNumberFormat="0" applyFont="0" applyAlignment="0" applyProtection="0"/>
    <xf numFmtId="0" fontId="10" fillId="58" borderId="21" applyNumberFormat="0" applyFont="0" applyAlignment="0" applyProtection="0"/>
    <xf numFmtId="0" fontId="127" fillId="55" borderId="22" applyNumberFormat="0" applyAlignment="0" applyProtection="0"/>
    <xf numFmtId="0" fontId="132" fillId="0" borderId="23" applyNumberFormat="0" applyFill="0" applyAlignment="0" applyProtection="0"/>
    <xf numFmtId="0" fontId="104" fillId="55" borderId="15" applyNumberFormat="0" applyAlignment="0" applyProtection="0"/>
    <xf numFmtId="0" fontId="10" fillId="58" borderId="21" applyNumberFormat="0" applyFont="0" applyAlignment="0" applyProtection="0"/>
    <xf numFmtId="0" fontId="121" fillId="42" borderId="15" applyNumberFormat="0" applyAlignment="0" applyProtection="0"/>
    <xf numFmtId="0" fontId="10" fillId="58" borderId="21" applyNumberFormat="0" applyFont="0" applyAlignment="0" applyProtection="0"/>
    <xf numFmtId="0" fontId="127" fillId="55" borderId="22" applyNumberFormat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04" fillId="55" borderId="15" applyNumberFormat="0" applyAlignment="0" applyProtection="0"/>
    <xf numFmtId="0" fontId="127" fillId="55" borderId="22" applyNumberFormat="0" applyAlignment="0" applyProtection="0"/>
    <xf numFmtId="0" fontId="104" fillId="55" borderId="15" applyNumberFormat="0" applyAlignment="0" applyProtection="0"/>
    <xf numFmtId="0" fontId="121" fillId="42" borderId="15" applyNumberFormat="0" applyAlignment="0" applyProtection="0"/>
    <xf numFmtId="0" fontId="133" fillId="0" borderId="23" applyNumberFormat="0" applyFill="0" applyAlignment="0" applyProtection="0"/>
    <xf numFmtId="0" fontId="10" fillId="58" borderId="21" applyNumberFormat="0" applyFont="0" applyAlignment="0" applyProtection="0"/>
    <xf numFmtId="0" fontId="127" fillId="55" borderId="22" applyNumberFormat="0" applyAlignment="0" applyProtection="0"/>
    <xf numFmtId="0" fontId="132" fillId="0" borderId="23" applyNumberFormat="0" applyFill="0" applyAlignment="0" applyProtection="0"/>
    <xf numFmtId="0" fontId="121" fillId="42" borderId="15" applyNumberFormat="0" applyAlignment="0" applyProtection="0"/>
    <xf numFmtId="0" fontId="10" fillId="58" borderId="21" applyNumberFormat="0" applyFont="0" applyAlignment="0" applyProtection="0"/>
    <xf numFmtId="0" fontId="104" fillId="55" borderId="15" applyNumberFormat="0" applyAlignment="0" applyProtection="0"/>
    <xf numFmtId="0" fontId="132" fillId="0" borderId="23" applyNumberFormat="0" applyFill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21" fillId="42" borderId="15" applyNumberFormat="0" applyAlignment="0" applyProtection="0"/>
    <xf numFmtId="0" fontId="10" fillId="58" borderId="21" applyNumberFormat="0" applyFont="0" applyAlignment="0" applyProtection="0"/>
    <xf numFmtId="0" fontId="127" fillId="55" borderId="22" applyNumberFormat="0" applyAlignment="0" applyProtection="0"/>
    <xf numFmtId="0" fontId="132" fillId="0" borderId="23" applyNumberFormat="0" applyFill="0" applyAlignment="0" applyProtection="0"/>
    <xf numFmtId="0" fontId="121" fillId="42" borderId="15" applyNumberFormat="0" applyAlignment="0" applyProtection="0"/>
    <xf numFmtId="0" fontId="104" fillId="55" borderId="15" applyNumberFormat="0" applyAlignment="0" applyProtection="0"/>
    <xf numFmtId="0" fontId="127" fillId="55" borderId="22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04" fillId="55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0" fillId="58" borderId="21" applyNumberFormat="0" applyFont="0" applyAlignment="0" applyProtection="0"/>
    <xf numFmtId="0" fontId="127" fillId="55" borderId="22" applyNumberFormat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0" fillId="58" borderId="21" applyNumberFormat="0" applyFont="0" applyAlignment="0" applyProtection="0"/>
    <xf numFmtId="0" fontId="105" fillId="55" borderId="15" applyNumberFormat="0" applyAlignment="0" applyProtection="0"/>
    <xf numFmtId="0" fontId="127" fillId="55" borderId="22" applyNumberFormat="0" applyAlignment="0" applyProtection="0"/>
    <xf numFmtId="0" fontId="122" fillId="42" borderId="15" applyNumberFormat="0" applyAlignment="0" applyProtection="0"/>
    <xf numFmtId="0" fontId="99" fillId="58" borderId="21" applyNumberFormat="0" applyFont="0" applyAlignment="0" applyProtection="0"/>
    <xf numFmtId="0" fontId="128" fillId="55" borderId="22" applyNumberFormat="0" applyAlignment="0" applyProtection="0"/>
    <xf numFmtId="0" fontId="133" fillId="0" borderId="23" applyNumberFormat="0" applyFill="0" applyAlignment="0" applyProtection="0"/>
    <xf numFmtId="0" fontId="105" fillId="55" borderId="15" applyNumberFormat="0" applyAlignment="0" applyProtection="0"/>
    <xf numFmtId="0" fontId="128" fillId="55" borderId="22" applyNumberFormat="0" applyAlignment="0" applyProtection="0"/>
    <xf numFmtId="0" fontId="122" fillId="42" borderId="15" applyNumberFormat="0" applyAlignment="0" applyProtection="0"/>
    <xf numFmtId="0" fontId="10" fillId="58" borderId="21" applyNumberFormat="0" applyFont="0" applyAlignment="0" applyProtection="0"/>
    <xf numFmtId="0" fontId="121" fillId="42" borderId="15" applyNumberFormat="0" applyAlignment="0" applyProtection="0"/>
    <xf numFmtId="0" fontId="10" fillId="58" borderId="21" applyNumberFormat="0" applyFont="0" applyAlignment="0" applyProtection="0"/>
    <xf numFmtId="0" fontId="127" fillId="55" borderId="22" applyNumberFormat="0" applyAlignment="0" applyProtection="0"/>
    <xf numFmtId="0" fontId="132" fillId="0" borderId="23" applyNumberFormat="0" applyFill="0" applyAlignment="0" applyProtection="0"/>
    <xf numFmtId="0" fontId="104" fillId="55" borderId="15" applyNumberFormat="0" applyAlignment="0" applyProtection="0"/>
    <xf numFmtId="0" fontId="121" fillId="42" borderId="15" applyNumberFormat="0" applyAlignment="0" applyProtection="0"/>
    <xf numFmtId="0" fontId="133" fillId="0" borderId="23" applyNumberFormat="0" applyFill="0" applyAlignment="0" applyProtection="0"/>
    <xf numFmtId="0" fontId="10" fillId="58" borderId="21" applyNumberFormat="0" applyFont="0" applyAlignment="0" applyProtection="0"/>
    <xf numFmtId="0" fontId="127" fillId="55" borderId="22" applyNumberFormat="0" applyAlignment="0" applyProtection="0"/>
    <xf numFmtId="0" fontId="132" fillId="0" borderId="23" applyNumberFormat="0" applyFill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99" fillId="58" borderId="21" applyNumberFormat="0" applyFont="0" applyAlignment="0" applyProtection="0"/>
    <xf numFmtId="0" fontId="128" fillId="55" borderId="22" applyNumberFormat="0" applyAlignment="0" applyProtection="0"/>
    <xf numFmtId="0" fontId="133" fillId="0" borderId="23" applyNumberFormat="0" applyFill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04" fillId="55" borderId="15" applyNumberFormat="0" applyAlignment="0" applyProtection="0"/>
    <xf numFmtId="0" fontId="127" fillId="55" borderId="22" applyNumberFormat="0" applyAlignment="0" applyProtection="0"/>
    <xf numFmtId="0" fontId="99" fillId="58" borderId="21" applyNumberFormat="0" applyFont="0" applyAlignment="0" applyProtection="0"/>
    <xf numFmtId="0" fontId="10" fillId="58" borderId="21" applyNumberFormat="0" applyFont="0" applyAlignment="0" applyProtection="0"/>
    <xf numFmtId="0" fontId="121" fillId="42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" fillId="58" borderId="21" applyNumberFormat="0" applyFont="0" applyAlignment="0" applyProtection="0"/>
    <xf numFmtId="0" fontId="128" fillId="55" borderId="22" applyNumberFormat="0" applyAlignment="0" applyProtection="0"/>
    <xf numFmtId="0" fontId="127" fillId="55" borderId="22" applyNumberFormat="0" applyAlignment="0" applyProtection="0"/>
    <xf numFmtId="0" fontId="99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27" fillId="55" borderId="22" applyNumberFormat="0" applyAlignment="0" applyProtection="0"/>
    <xf numFmtId="0" fontId="121" fillId="42" borderId="15" applyNumberFormat="0" applyAlignment="0" applyProtection="0"/>
    <xf numFmtId="0" fontId="10" fillId="58" borderId="21" applyNumberFormat="0" applyFont="0" applyAlignment="0" applyProtection="0"/>
    <xf numFmtId="0" fontId="127" fillId="55" borderId="22" applyNumberFormat="0" applyAlignment="0" applyProtection="0"/>
    <xf numFmtId="0" fontId="104" fillId="55" borderId="15" applyNumberFormat="0" applyAlignment="0" applyProtection="0"/>
    <xf numFmtId="0" fontId="127" fillId="55" borderId="22" applyNumberFormat="0" applyAlignment="0" applyProtection="0"/>
    <xf numFmtId="0" fontId="121" fillId="42" borderId="15" applyNumberFormat="0" applyAlignment="0" applyProtection="0"/>
    <xf numFmtId="0" fontId="122" fillId="42" borderId="15" applyNumberFormat="0" applyAlignment="0" applyProtection="0"/>
    <xf numFmtId="0" fontId="132" fillId="0" borderId="23" applyNumberFormat="0" applyFill="0" applyAlignment="0" applyProtection="0"/>
    <xf numFmtId="0" fontId="121" fillId="42" borderId="15" applyNumberFormat="0" applyAlignment="0" applyProtection="0"/>
    <xf numFmtId="0" fontId="104" fillId="55" borderId="15" applyNumberFormat="0" applyAlignment="0" applyProtection="0"/>
    <xf numFmtId="0" fontId="132" fillId="0" borderId="23" applyNumberFormat="0" applyFill="0" applyAlignment="0" applyProtection="0"/>
    <xf numFmtId="0" fontId="133" fillId="0" borderId="23" applyNumberFormat="0" applyFill="0" applyAlignment="0" applyProtection="0"/>
    <xf numFmtId="0" fontId="127" fillId="55" borderId="22" applyNumberFormat="0" applyAlignment="0" applyProtection="0"/>
    <xf numFmtId="0" fontId="105" fillId="55" borderId="15" applyNumberFormat="0" applyAlignment="0" applyProtection="0"/>
    <xf numFmtId="0" fontId="132" fillId="0" borderId="23" applyNumberFormat="0" applyFill="0" applyAlignment="0" applyProtection="0"/>
    <xf numFmtId="0" fontId="104" fillId="55" borderId="15" applyNumberFormat="0" applyAlignment="0" applyProtection="0"/>
    <xf numFmtId="0" fontId="127" fillId="55" borderId="22" applyNumberFormat="0" applyAlignment="0" applyProtection="0"/>
    <xf numFmtId="0" fontId="104" fillId="55" borderId="15" applyNumberFormat="0" applyAlignment="0" applyProtection="0"/>
    <xf numFmtId="0" fontId="121" fillId="42" borderId="15" applyNumberFormat="0" applyAlignment="0" applyProtection="0"/>
    <xf numFmtId="0" fontId="132" fillId="0" borderId="23" applyNumberFormat="0" applyFill="0" applyAlignment="0" applyProtection="0"/>
    <xf numFmtId="0" fontId="127" fillId="55" borderId="22" applyNumberFormat="0" applyAlignment="0" applyProtection="0"/>
    <xf numFmtId="0" fontId="10" fillId="58" borderId="21" applyNumberFormat="0" applyFont="0" applyAlignment="0" applyProtection="0"/>
    <xf numFmtId="0" fontId="104" fillId="55" borderId="15" applyNumberFormat="0" applyAlignment="0" applyProtection="0"/>
    <xf numFmtId="0" fontId="132" fillId="0" borderId="23" applyNumberFormat="0" applyFill="0" applyAlignment="0" applyProtection="0"/>
    <xf numFmtId="0" fontId="10" fillId="58" borderId="21" applyNumberFormat="0" applyFont="0" applyAlignment="0" applyProtection="0"/>
    <xf numFmtId="0" fontId="121" fillId="42" borderId="15" applyNumberFormat="0" applyAlignment="0" applyProtection="0"/>
    <xf numFmtId="0" fontId="132" fillId="0" borderId="23" applyNumberFormat="0" applyFill="0" applyAlignment="0" applyProtection="0"/>
    <xf numFmtId="0" fontId="10" fillId="58" borderId="21" applyNumberFormat="0" applyFont="0" applyAlignment="0" applyProtection="0"/>
    <xf numFmtId="0" fontId="133" fillId="0" borderId="23" applyNumberFormat="0" applyFill="0" applyAlignment="0" applyProtection="0"/>
    <xf numFmtId="0" fontId="121" fillId="42" borderId="15" applyNumberFormat="0" applyAlignment="0" applyProtection="0"/>
    <xf numFmtId="0" fontId="104" fillId="55" borderId="15" applyNumberFormat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27" fillId="55" borderId="22" applyNumberFormat="0" applyAlignment="0" applyProtection="0"/>
    <xf numFmtId="0" fontId="10" fillId="58" borderId="21" applyNumberFormat="0" applyFont="0" applyAlignment="0" applyProtection="0"/>
    <xf numFmtId="0" fontId="121" fillId="42" borderId="15" applyNumberFormat="0" applyAlignment="0" applyProtection="0"/>
    <xf numFmtId="0" fontId="104" fillId="55" borderId="15" applyNumberFormat="0" applyAlignment="0" applyProtection="0"/>
    <xf numFmtId="0" fontId="132" fillId="0" borderId="23" applyNumberFormat="0" applyFill="0" applyAlignment="0" applyProtection="0"/>
    <xf numFmtId="0" fontId="104" fillId="55" borderId="15" applyNumberFormat="0" applyAlignment="0" applyProtection="0"/>
    <xf numFmtId="0" fontId="10" fillId="58" borderId="21" applyNumberFormat="0" applyFont="0" applyAlignment="0" applyProtection="0"/>
    <xf numFmtId="0" fontId="121" fillId="42" borderId="15" applyNumberFormat="0" applyAlignment="0" applyProtection="0"/>
    <xf numFmtId="0" fontId="132" fillId="0" borderId="23" applyNumberFormat="0" applyFill="0" applyAlignment="0" applyProtection="0"/>
    <xf numFmtId="0" fontId="104" fillId="55" borderId="15" applyNumberFormat="0" applyAlignment="0" applyProtection="0"/>
    <xf numFmtId="0" fontId="132" fillId="0" borderId="23" applyNumberFormat="0" applyFill="0" applyAlignment="0" applyProtection="0"/>
    <xf numFmtId="0" fontId="10" fillId="58" borderId="21" applyNumberFormat="0" applyFon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32" fillId="0" borderId="23" applyNumberFormat="0" applyFill="0" applyAlignment="0" applyProtection="0"/>
    <xf numFmtId="0" fontId="10" fillId="58" borderId="21" applyNumberFormat="0" applyFont="0" applyAlignment="0" applyProtection="0"/>
    <xf numFmtId="0" fontId="121" fillId="42" borderId="15" applyNumberFormat="0" applyAlignment="0" applyProtection="0"/>
    <xf numFmtId="0" fontId="132" fillId="0" borderId="23" applyNumberFormat="0" applyFill="0" applyAlignment="0" applyProtection="0"/>
    <xf numFmtId="0" fontId="104" fillId="55" borderId="15" applyNumberFormat="0" applyAlignment="0" applyProtection="0"/>
    <xf numFmtId="0" fontId="132" fillId="0" borderId="23" applyNumberFormat="0" applyFill="0" applyAlignment="0" applyProtection="0"/>
    <xf numFmtId="0" fontId="105" fillId="55" borderId="15" applyNumberForma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99" fillId="58" borderId="21" applyNumberFormat="0" applyFont="0" applyAlignment="0" applyProtection="0"/>
    <xf numFmtId="0" fontId="121" fillId="42" borderId="15" applyNumberFormat="0" applyAlignment="0" applyProtection="0"/>
    <xf numFmtId="0" fontId="132" fillId="0" borderId="23" applyNumberFormat="0" applyFill="0" applyAlignment="0" applyProtection="0"/>
    <xf numFmtId="0" fontId="127" fillId="55" borderId="22" applyNumberFormat="0" applyAlignment="0" applyProtection="0"/>
    <xf numFmtId="0" fontId="132" fillId="0" borderId="23" applyNumberFormat="0" applyFill="0" applyAlignment="0" applyProtection="0"/>
    <xf numFmtId="0" fontId="10" fillId="58" borderId="21" applyNumberFormat="0" applyFont="0" applyAlignment="0" applyProtection="0"/>
    <xf numFmtId="0" fontId="121" fillId="42" borderId="15" applyNumberFormat="0" applyAlignment="0" applyProtection="0"/>
    <xf numFmtId="0" fontId="10" fillId="58" borderId="21" applyNumberFormat="0" applyFont="0" applyAlignment="0" applyProtection="0"/>
    <xf numFmtId="0" fontId="104" fillId="55" borderId="15" applyNumberFormat="0" applyAlignment="0" applyProtection="0"/>
    <xf numFmtId="0" fontId="132" fillId="0" borderId="23" applyNumberFormat="0" applyFill="0" applyAlignment="0" applyProtection="0"/>
    <xf numFmtId="0" fontId="128" fillId="55" borderId="22" applyNumberFormat="0" applyAlignment="0" applyProtection="0"/>
    <xf numFmtId="0" fontId="133" fillId="0" borderId="23" applyNumberFormat="0" applyFill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28" fillId="55" borderId="22" applyNumberFormat="0" applyAlignment="0" applyProtection="0"/>
    <xf numFmtId="0" fontId="133" fillId="0" borderId="23" applyNumberFormat="0" applyFill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04" fillId="55" borderId="15" applyNumberFormat="0" applyAlignment="0" applyProtection="0"/>
    <xf numFmtId="0" fontId="128" fillId="55" borderId="22" applyNumberFormat="0" applyAlignment="0" applyProtection="0"/>
    <xf numFmtId="0" fontId="127" fillId="55" borderId="22" applyNumberFormat="0" applyAlignment="0" applyProtection="0"/>
    <xf numFmtId="0" fontId="121" fillId="42" borderId="15" applyNumberFormat="0" applyAlignment="0" applyProtection="0"/>
    <xf numFmtId="0" fontId="127" fillId="55" borderId="22" applyNumberFormat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28" fillId="55" borderId="22" applyNumberFormat="0" applyAlignment="0" applyProtection="0"/>
    <xf numFmtId="0" fontId="133" fillId="0" borderId="23" applyNumberFormat="0" applyFill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28" fillId="55" borderId="22" applyNumberFormat="0" applyAlignment="0" applyProtection="0"/>
    <xf numFmtId="0" fontId="133" fillId="0" borderId="23" applyNumberFormat="0" applyFill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1" fillId="58" borderId="21" applyNumberFormat="0" applyFont="0" applyAlignment="0" applyProtection="0"/>
    <xf numFmtId="0" fontId="128" fillId="55" borderId="22" applyNumberFormat="0" applyAlignment="0" applyProtection="0"/>
    <xf numFmtId="0" fontId="133" fillId="0" borderId="23" applyNumberFormat="0" applyFill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1" fillId="58" borderId="21" applyNumberFormat="0" applyFont="0" applyAlignment="0" applyProtection="0"/>
    <xf numFmtId="0" fontId="128" fillId="55" borderId="22" applyNumberFormat="0" applyAlignment="0" applyProtection="0"/>
    <xf numFmtId="0" fontId="133" fillId="0" borderId="23" applyNumberFormat="0" applyFill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1" fillId="58" borderId="21" applyNumberFormat="0" applyFont="0" applyAlignment="0" applyProtection="0"/>
    <xf numFmtId="0" fontId="128" fillId="55" borderId="22" applyNumberFormat="0" applyAlignment="0" applyProtection="0"/>
    <xf numFmtId="0" fontId="133" fillId="0" borderId="23" applyNumberFormat="0" applyFill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1" fillId="58" borderId="21" applyNumberFormat="0" applyFont="0" applyAlignment="0" applyProtection="0"/>
    <xf numFmtId="0" fontId="128" fillId="55" borderId="22" applyNumberFormat="0" applyAlignment="0" applyProtection="0"/>
    <xf numFmtId="0" fontId="133" fillId="0" borderId="23" applyNumberFormat="0" applyFill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1" fillId="58" borderId="21" applyNumberFormat="0" applyFont="0" applyAlignment="0" applyProtection="0"/>
    <xf numFmtId="0" fontId="128" fillId="55" borderId="22" applyNumberFormat="0" applyAlignment="0" applyProtection="0"/>
    <xf numFmtId="0" fontId="133" fillId="0" borderId="23" applyNumberFormat="0" applyFill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1" fillId="58" borderId="21" applyNumberFormat="0" applyFont="0" applyAlignment="0" applyProtection="0"/>
    <xf numFmtId="0" fontId="128" fillId="55" borderId="22" applyNumberFormat="0" applyAlignment="0" applyProtection="0"/>
    <xf numFmtId="0" fontId="133" fillId="0" borderId="23" applyNumberFormat="0" applyFill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1" fillId="58" borderId="21" applyNumberFormat="0" applyFont="0" applyAlignment="0" applyProtection="0"/>
    <xf numFmtId="0" fontId="128" fillId="55" borderId="22" applyNumberFormat="0" applyAlignment="0" applyProtection="0"/>
    <xf numFmtId="0" fontId="133" fillId="0" borderId="23" applyNumberFormat="0" applyFill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1" fillId="58" borderId="21" applyNumberFormat="0" applyFont="0" applyAlignment="0" applyProtection="0"/>
    <xf numFmtId="0" fontId="128" fillId="55" borderId="22" applyNumberFormat="0" applyAlignment="0" applyProtection="0"/>
    <xf numFmtId="0" fontId="133" fillId="0" borderId="23" applyNumberFormat="0" applyFill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04" fillId="55" borderId="15" applyNumberFormat="0" applyAlignment="0" applyProtection="0"/>
    <xf numFmtId="0" fontId="121" fillId="42" borderId="15" applyNumberFormat="0" applyAlignment="0" applyProtection="0"/>
    <xf numFmtId="0" fontId="10" fillId="58" borderId="21" applyNumberFormat="0" applyFont="0" applyAlignment="0" applyProtection="0"/>
    <xf numFmtId="0" fontId="127" fillId="55" borderId="22" applyNumberFormat="0" applyAlignment="0" applyProtection="0"/>
    <xf numFmtId="0" fontId="132" fillId="0" borderId="23" applyNumberFormat="0" applyFill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4" fillId="55" borderId="15" applyNumberFormat="0" applyAlignment="0" applyProtection="0"/>
    <xf numFmtId="0" fontId="122" fillId="42" borderId="15" applyNumberFormat="0" applyAlignment="0" applyProtection="0"/>
    <xf numFmtId="0" fontId="121" fillId="42" borderId="15" applyNumberFormat="0" applyAlignment="0" applyProtection="0"/>
    <xf numFmtId="0" fontId="10" fillId="58" borderId="21" applyNumberFormat="0" applyFont="0" applyAlignment="0" applyProtection="0"/>
    <xf numFmtId="0" fontId="127" fillId="55" borderId="22" applyNumberFormat="0" applyAlignment="0" applyProtection="0"/>
    <xf numFmtId="0" fontId="132" fillId="0" borderId="23" applyNumberFormat="0" applyFill="0" applyAlignment="0" applyProtection="0"/>
    <xf numFmtId="0" fontId="99" fillId="58" borderId="21" applyNumberFormat="0" applyFont="0" applyAlignment="0" applyProtection="0"/>
    <xf numFmtId="0" fontId="104" fillId="55" borderId="15" applyNumberFormat="0" applyAlignment="0" applyProtection="0"/>
    <xf numFmtId="0" fontId="121" fillId="42" borderId="15" applyNumberFormat="0" applyAlignment="0" applyProtection="0"/>
    <xf numFmtId="0" fontId="10" fillId="58" borderId="21" applyNumberFormat="0" applyFont="0" applyAlignment="0" applyProtection="0"/>
    <xf numFmtId="0" fontId="127" fillId="55" borderId="22" applyNumberFormat="0" applyAlignment="0" applyProtection="0"/>
    <xf numFmtId="0" fontId="132" fillId="0" borderId="23" applyNumberFormat="0" applyFill="0" applyAlignment="0" applyProtection="0"/>
    <xf numFmtId="0" fontId="133" fillId="0" borderId="23" applyNumberFormat="0" applyFill="0" applyAlignment="0" applyProtection="0"/>
    <xf numFmtId="0" fontId="104" fillId="55" borderId="15" applyNumberFormat="0" applyAlignment="0" applyProtection="0"/>
    <xf numFmtId="0" fontId="121" fillId="42" borderId="15" applyNumberFormat="0" applyAlignment="0" applyProtection="0"/>
    <xf numFmtId="0" fontId="11" fillId="58" borderId="21" applyNumberFormat="0" applyFont="0" applyAlignment="0" applyProtection="0"/>
    <xf numFmtId="0" fontId="10" fillId="58" borderId="21" applyNumberFormat="0" applyFont="0" applyAlignment="0" applyProtection="0"/>
    <xf numFmtId="0" fontId="127" fillId="55" borderId="22" applyNumberFormat="0" applyAlignment="0" applyProtection="0"/>
    <xf numFmtId="0" fontId="132" fillId="0" borderId="23" applyNumberFormat="0" applyFill="0" applyAlignment="0" applyProtection="0"/>
    <xf numFmtId="0" fontId="11" fillId="58" borderId="21" applyNumberFormat="0" applyFont="0" applyAlignment="0" applyProtection="0"/>
    <xf numFmtId="0" fontId="104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21" fillId="42" borderId="15" applyNumberFormat="0" applyAlignment="0" applyProtection="0"/>
    <xf numFmtId="0" fontId="10" fillId="58" borderId="21" applyNumberFormat="0" applyFont="0" applyAlignment="0" applyProtection="0"/>
    <xf numFmtId="0" fontId="127" fillId="55" borderId="22" applyNumberFormat="0" applyAlignment="0" applyProtection="0"/>
    <xf numFmtId="0" fontId="132" fillId="0" borderId="23" applyNumberFormat="0" applyFill="0" applyAlignment="0" applyProtection="0"/>
    <xf numFmtId="0" fontId="128" fillId="55" borderId="22" applyNumberFormat="0" applyAlignment="0" applyProtection="0"/>
    <xf numFmtId="0" fontId="104" fillId="55" borderId="15" applyNumberFormat="0" applyAlignment="0" applyProtection="0"/>
    <xf numFmtId="0" fontId="128" fillId="55" borderId="22" applyNumberFormat="0" applyAlignment="0" applyProtection="0"/>
    <xf numFmtId="0" fontId="121" fillId="42" borderId="15" applyNumberFormat="0" applyAlignment="0" applyProtection="0"/>
    <xf numFmtId="0" fontId="122" fillId="42" borderId="15" applyNumberFormat="0" applyAlignment="0" applyProtection="0"/>
    <xf numFmtId="0" fontId="105" fillId="55" borderId="15" applyNumberFormat="0" applyAlignment="0" applyProtection="0"/>
    <xf numFmtId="0" fontId="10" fillId="58" borderId="21" applyNumberFormat="0" applyFont="0" applyAlignment="0" applyProtection="0"/>
    <xf numFmtId="0" fontId="127" fillId="55" borderId="22" applyNumberFormat="0" applyAlignment="0" applyProtection="0"/>
    <xf numFmtId="0" fontId="132" fillId="0" borderId="23" applyNumberFormat="0" applyFill="0" applyAlignment="0" applyProtection="0"/>
    <xf numFmtId="0" fontId="10" fillId="58" borderId="21" applyNumberFormat="0" applyFont="0" applyAlignment="0" applyProtection="0"/>
    <xf numFmtId="0" fontId="105" fillId="55" borderId="15" applyNumberFormat="0" applyAlignment="0" applyProtection="0"/>
    <xf numFmtId="0" fontId="128" fillId="55" borderId="22" applyNumberFormat="0" applyAlignment="0" applyProtection="0"/>
    <xf numFmtId="0" fontId="104" fillId="55" borderId="15" applyNumberFormat="0" applyAlignment="0" applyProtection="0"/>
    <xf numFmtId="0" fontId="121" fillId="42" borderId="15" applyNumberFormat="0" applyAlignment="0" applyProtection="0"/>
    <xf numFmtId="0" fontId="10" fillId="58" borderId="21" applyNumberFormat="0" applyFont="0" applyAlignment="0" applyProtection="0"/>
    <xf numFmtId="0" fontId="127" fillId="55" borderId="22" applyNumberFormat="0" applyAlignment="0" applyProtection="0"/>
    <xf numFmtId="0" fontId="132" fillId="0" borderId="23" applyNumberFormat="0" applyFill="0" applyAlignment="0" applyProtection="0"/>
    <xf numFmtId="0" fontId="122" fillId="42" borderId="15" applyNumberFormat="0" applyAlignment="0" applyProtection="0"/>
    <xf numFmtId="0" fontId="104" fillId="55" borderId="15" applyNumberFormat="0" applyAlignment="0" applyProtection="0"/>
    <xf numFmtId="0" fontId="128" fillId="55" borderId="22" applyNumberFormat="0" applyAlignment="0" applyProtection="0"/>
    <xf numFmtId="0" fontId="11" fillId="58" borderId="21" applyNumberFormat="0" applyFont="0" applyAlignment="0" applyProtection="0"/>
    <xf numFmtId="0" fontId="121" fillId="42" borderId="15" applyNumberForma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27" fillId="55" borderId="22" applyNumberFormat="0" applyAlignment="0" applyProtection="0"/>
    <xf numFmtId="0" fontId="132" fillId="0" borderId="23" applyNumberFormat="0" applyFill="0" applyAlignment="0" applyProtection="0"/>
    <xf numFmtId="0" fontId="121" fillId="42" borderId="15" applyNumberFormat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05" fillId="55" borderId="15" applyNumberFormat="0" applyAlignment="0" applyProtection="0"/>
    <xf numFmtId="0" fontId="99" fillId="58" borderId="21" applyNumberFormat="0" applyFont="0" applyAlignment="0" applyProtection="0"/>
    <xf numFmtId="0" fontId="128" fillId="55" borderId="22" applyNumberFormat="0" applyAlignment="0" applyProtection="0"/>
    <xf numFmtId="0" fontId="133" fillId="0" borderId="23" applyNumberFormat="0" applyFill="0" applyAlignment="0" applyProtection="0"/>
    <xf numFmtId="0" fontId="128" fillId="55" borderId="22" applyNumberFormat="0" applyAlignment="0" applyProtection="0"/>
    <xf numFmtId="0" fontId="122" fillId="42" borderId="15" applyNumberFormat="0" applyAlignment="0" applyProtection="0"/>
    <xf numFmtId="0" fontId="133" fillId="0" borderId="23" applyNumberFormat="0" applyFill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1" fillId="58" borderId="21" applyNumberFormat="0" applyFon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05" fillId="55" borderId="15" applyNumberFormat="0" applyAlignment="0" applyProtection="0"/>
    <xf numFmtId="0" fontId="132" fillId="0" borderId="23" applyNumberFormat="0" applyFill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122" fillId="42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1" fillId="58" borderId="21" applyNumberFormat="0" applyFont="0" applyAlignment="0" applyProtection="0"/>
    <xf numFmtId="0" fontId="128" fillId="55" borderId="22" applyNumberFormat="0" applyAlignment="0" applyProtection="0"/>
    <xf numFmtId="0" fontId="133" fillId="0" borderId="23" applyNumberFormat="0" applyFill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1" fillId="58" borderId="21" applyNumberFormat="0" applyFont="0" applyAlignment="0" applyProtection="0"/>
    <xf numFmtId="0" fontId="128" fillId="55" borderId="22" applyNumberFormat="0" applyAlignment="0" applyProtection="0"/>
    <xf numFmtId="0" fontId="133" fillId="0" borderId="23" applyNumberFormat="0" applyFill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1" fillId="58" borderId="21" applyNumberFormat="0" applyFont="0" applyAlignment="0" applyProtection="0"/>
    <xf numFmtId="0" fontId="128" fillId="55" borderId="22" applyNumberFormat="0" applyAlignment="0" applyProtection="0"/>
    <xf numFmtId="0" fontId="133" fillId="0" borderId="23" applyNumberFormat="0" applyFill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32" fillId="0" borderId="23" applyNumberFormat="0" applyFill="0" applyAlignment="0" applyProtection="0"/>
    <xf numFmtId="0" fontId="11" fillId="58" borderId="21" applyNumberFormat="0" applyFont="0" applyAlignment="0" applyProtection="0"/>
    <xf numFmtId="0" fontId="128" fillId="55" borderId="22" applyNumberFormat="0" applyAlignment="0" applyProtection="0"/>
    <xf numFmtId="0" fontId="122" fillId="42" borderId="15" applyNumberFormat="0" applyAlignment="0" applyProtection="0"/>
    <xf numFmtId="0" fontId="133" fillId="0" borderId="23" applyNumberFormat="0" applyFill="0" applyAlignment="0" applyProtection="0"/>
    <xf numFmtId="0" fontId="132" fillId="0" borderId="23" applyNumberFormat="0" applyFill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1" fillId="58" borderId="21" applyNumberFormat="0" applyFont="0" applyAlignment="0" applyProtection="0"/>
    <xf numFmtId="0" fontId="128" fillId="55" borderId="22" applyNumberFormat="0" applyAlignment="0" applyProtection="0"/>
    <xf numFmtId="0" fontId="133" fillId="0" borderId="23" applyNumberFormat="0" applyFill="0" applyAlignment="0" applyProtection="0"/>
    <xf numFmtId="0" fontId="104" fillId="55" borderId="15" applyNumberFormat="0" applyAlignment="0" applyProtection="0"/>
    <xf numFmtId="0" fontId="105" fillId="55" borderId="15" applyNumberFormat="0" applyAlignment="0" applyProtection="0"/>
    <xf numFmtId="0" fontId="133" fillId="0" borderId="23" applyNumberFormat="0" applyFill="0" applyAlignment="0" applyProtection="0"/>
    <xf numFmtId="0" fontId="122" fillId="42" borderId="15" applyNumberFormat="0" applyAlignment="0" applyProtection="0"/>
    <xf numFmtId="0" fontId="105" fillId="55" borderId="15" applyNumberFormat="0" applyAlignment="0" applyProtection="0"/>
    <xf numFmtId="0" fontId="11" fillId="58" borderId="21" applyNumberFormat="0" applyFont="0" applyAlignment="0" applyProtection="0"/>
    <xf numFmtId="0" fontId="128" fillId="55" borderId="22" applyNumberFormat="0" applyAlignment="0" applyProtection="0"/>
    <xf numFmtId="0" fontId="133" fillId="0" borderId="23" applyNumberFormat="0" applyFill="0" applyAlignment="0" applyProtection="0"/>
    <xf numFmtId="0" fontId="122" fillId="42" borderId="15" applyNumberFormat="0" applyAlignment="0" applyProtection="0"/>
    <xf numFmtId="0" fontId="128" fillId="55" borderId="22" applyNumberFormat="0" applyAlignment="0" applyProtection="0"/>
    <xf numFmtId="0" fontId="133" fillId="0" borderId="23" applyNumberFormat="0" applyFill="0" applyAlignment="0" applyProtection="0"/>
    <xf numFmtId="0" fontId="105" fillId="55" borderId="15" applyNumberFormat="0" applyAlignment="0" applyProtection="0"/>
    <xf numFmtId="0" fontId="11" fillId="58" borderId="21" applyNumberFormat="0" applyFont="0" applyAlignment="0" applyProtection="0"/>
    <xf numFmtId="0" fontId="122" fillId="42" borderId="15" applyNumberFormat="0" applyAlignment="0" applyProtection="0"/>
    <xf numFmtId="0" fontId="11" fillId="58" borderId="21" applyNumberFormat="0" applyFont="0" applyAlignment="0" applyProtection="0"/>
    <xf numFmtId="0" fontId="128" fillId="55" borderId="22" applyNumberFormat="0" applyAlignment="0" applyProtection="0"/>
    <xf numFmtId="0" fontId="133" fillId="0" borderId="23" applyNumberFormat="0" applyFill="0" applyAlignment="0" applyProtection="0"/>
    <xf numFmtId="0" fontId="11" fillId="58" borderId="21" applyNumberFormat="0" applyFont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1" fillId="58" borderId="21" applyNumberFormat="0" applyFont="0" applyAlignment="0" applyProtection="0"/>
    <xf numFmtId="0" fontId="128" fillId="55" borderId="22" applyNumberFormat="0" applyAlignment="0" applyProtection="0"/>
    <xf numFmtId="0" fontId="133" fillId="0" borderId="23" applyNumberFormat="0" applyFill="0" applyAlignment="0" applyProtection="0"/>
    <xf numFmtId="0" fontId="128" fillId="55" borderId="22" applyNumberFormat="0" applyAlignment="0" applyProtection="0"/>
    <xf numFmtId="0" fontId="105" fillId="55" borderId="15" applyNumberFormat="0" applyAlignment="0" applyProtection="0"/>
    <xf numFmtId="0" fontId="11" fillId="58" borderId="21" applyNumberFormat="0" applyFont="0" applyAlignment="0" applyProtection="0"/>
    <xf numFmtId="0" fontId="122" fillId="42" borderId="15" applyNumberFormat="0" applyAlignment="0" applyProtection="0"/>
    <xf numFmtId="0" fontId="11" fillId="58" borderId="21" applyNumberFormat="0" applyFont="0" applyAlignment="0" applyProtection="0"/>
    <xf numFmtId="0" fontId="128" fillId="55" borderId="22" applyNumberFormat="0" applyAlignment="0" applyProtection="0"/>
    <xf numFmtId="0" fontId="133" fillId="0" borderId="23" applyNumberFormat="0" applyFill="0" applyAlignment="0" applyProtection="0"/>
    <xf numFmtId="0" fontId="11" fillId="58" borderId="21" applyNumberFormat="0" applyFont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1" fillId="58" borderId="21" applyNumberFormat="0" applyFont="0" applyAlignment="0" applyProtection="0"/>
    <xf numFmtId="0" fontId="128" fillId="55" borderId="22" applyNumberFormat="0" applyAlignment="0" applyProtection="0"/>
    <xf numFmtId="0" fontId="133" fillId="0" borderId="23" applyNumberFormat="0" applyFill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1" fillId="58" borderId="21" applyNumberFormat="0" applyFont="0" applyAlignment="0" applyProtection="0"/>
    <xf numFmtId="0" fontId="128" fillId="55" borderId="22" applyNumberFormat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1" fillId="58" borderId="21" applyNumberFormat="0" applyFont="0" applyAlignment="0" applyProtection="0"/>
    <xf numFmtId="0" fontId="128" fillId="55" borderId="22" applyNumberFormat="0" applyAlignment="0" applyProtection="0"/>
    <xf numFmtId="0" fontId="132" fillId="0" borderId="23" applyNumberFormat="0" applyFill="0" applyAlignment="0" applyProtection="0"/>
    <xf numFmtId="0" fontId="133" fillId="0" borderId="23" applyNumberFormat="0" applyFill="0" applyAlignment="0" applyProtection="0"/>
    <xf numFmtId="0" fontId="132" fillId="0" borderId="23" applyNumberFormat="0" applyFill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8" fillId="55" borderId="22" applyNumberFormat="0" applyAlignment="0" applyProtection="0"/>
    <xf numFmtId="0" fontId="105" fillId="55" borderId="15" applyNumberFormat="0" applyAlignment="0" applyProtection="0"/>
    <xf numFmtId="0" fontId="132" fillId="0" borderId="23" applyNumberFormat="0" applyFill="0" applyAlignment="0" applyProtection="0"/>
    <xf numFmtId="0" fontId="122" fillId="42" borderId="15" applyNumberFormat="0" applyAlignment="0" applyProtection="0"/>
    <xf numFmtId="0" fontId="11" fillId="58" borderId="21" applyNumberFormat="0" applyFont="0" applyAlignment="0" applyProtection="0"/>
    <xf numFmtId="0" fontId="128" fillId="55" borderId="22" applyNumberFormat="0" applyAlignment="0" applyProtection="0"/>
    <xf numFmtId="0" fontId="133" fillId="0" borderId="23" applyNumberFormat="0" applyFill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1" fillId="58" borderId="21" applyNumberFormat="0" applyFont="0" applyAlignment="0" applyProtection="0"/>
    <xf numFmtId="0" fontId="128" fillId="55" borderId="22" applyNumberFormat="0" applyAlignment="0" applyProtection="0"/>
    <xf numFmtId="0" fontId="10" fillId="58" borderId="21" applyNumberFormat="0" applyFont="0" applyAlignment="0" applyProtection="0"/>
    <xf numFmtId="0" fontId="133" fillId="0" borderId="23" applyNumberFormat="0" applyFill="0" applyAlignment="0" applyProtection="0"/>
    <xf numFmtId="0" fontId="132" fillId="0" borderId="23" applyNumberFormat="0" applyFill="0" applyAlignment="0" applyProtection="0"/>
    <xf numFmtId="0" fontId="121" fillId="42" borderId="15" applyNumberFormat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1" fillId="58" borderId="21" applyNumberFormat="0" applyFont="0" applyAlignment="0" applyProtection="0"/>
    <xf numFmtId="0" fontId="128" fillId="55" borderId="22" applyNumberFormat="0" applyAlignment="0" applyProtection="0"/>
    <xf numFmtId="0" fontId="133" fillId="0" borderId="23" applyNumberFormat="0" applyFill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1" fillId="58" borderId="21" applyNumberFormat="0" applyFont="0" applyAlignment="0" applyProtection="0"/>
    <xf numFmtId="0" fontId="128" fillId="55" borderId="22" applyNumberFormat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1" fillId="58" borderId="21" applyNumberFormat="0" applyFont="0" applyAlignment="0" applyProtection="0"/>
    <xf numFmtId="0" fontId="128" fillId="55" borderId="22" applyNumberFormat="0" applyAlignment="0" applyProtection="0"/>
    <xf numFmtId="0" fontId="133" fillId="0" borderId="23" applyNumberFormat="0" applyFill="0" applyAlignment="0" applyProtection="0"/>
    <xf numFmtId="0" fontId="11" fillId="58" borderId="21" applyNumberFormat="0" applyFont="0" applyAlignment="0" applyProtection="0"/>
    <xf numFmtId="0" fontId="122" fillId="42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1" fillId="58" borderId="21" applyNumberFormat="0" applyFont="0" applyAlignment="0" applyProtection="0"/>
    <xf numFmtId="0" fontId="128" fillId="55" borderId="22" applyNumberFormat="0" applyAlignment="0" applyProtection="0"/>
    <xf numFmtId="0" fontId="121" fillId="42" borderId="15" applyNumberFormat="0" applyAlignment="0" applyProtection="0"/>
    <xf numFmtId="0" fontId="133" fillId="0" borderId="23" applyNumberFormat="0" applyFill="0" applyAlignment="0" applyProtection="0"/>
    <xf numFmtId="0" fontId="128" fillId="55" borderId="22" applyNumberFormat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27" fillId="55" borderId="22" applyNumberFormat="0" applyAlignment="0" applyProtection="0"/>
    <xf numFmtId="0" fontId="11" fillId="58" borderId="21" applyNumberFormat="0" applyFont="0" applyAlignment="0" applyProtection="0"/>
    <xf numFmtId="0" fontId="128" fillId="55" borderId="22" applyNumberFormat="0" applyAlignment="0" applyProtection="0"/>
    <xf numFmtId="0" fontId="133" fillId="0" borderId="23" applyNumberFormat="0" applyFill="0" applyAlignment="0" applyProtection="0"/>
    <xf numFmtId="0" fontId="104" fillId="55" borderId="15" applyNumberFormat="0" applyAlignment="0" applyProtection="0"/>
    <xf numFmtId="0" fontId="99" fillId="58" borderId="21" applyNumberFormat="0" applyFont="0" applyAlignment="0" applyProtection="0"/>
    <xf numFmtId="0" fontId="127" fillId="55" borderId="22" applyNumberFormat="0" applyAlignment="0" applyProtection="0"/>
    <xf numFmtId="0" fontId="104" fillId="55" borderId="15" applyNumberFormat="0" applyAlignment="0" applyProtection="0"/>
    <xf numFmtId="0" fontId="128" fillId="55" borderId="22" applyNumberFormat="0" applyAlignment="0" applyProtection="0"/>
    <xf numFmtId="0" fontId="133" fillId="0" borderId="23" applyNumberFormat="0" applyFill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122" fillId="42" borderId="15" applyNumberFormat="0" applyAlignment="0" applyProtection="0"/>
    <xf numFmtId="0" fontId="133" fillId="0" borderId="23" applyNumberFormat="0" applyFill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7" fillId="55" borderId="22" applyNumberFormat="0" applyAlignment="0" applyProtection="0"/>
    <xf numFmtId="0" fontId="11" fillId="58" borderId="21" applyNumberFormat="0" applyFont="0" applyAlignment="0" applyProtection="0"/>
    <xf numFmtId="0" fontId="122" fillId="42" borderId="15" applyNumberFormat="0" applyAlignment="0" applyProtection="0"/>
    <xf numFmtId="0" fontId="105" fillId="55" borderId="15" applyNumberForma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22" fillId="42" borderId="15" applyNumberFormat="0" applyAlignment="0" applyProtection="0"/>
    <xf numFmtId="0" fontId="104" fillId="55" borderId="15" applyNumberFormat="0" applyAlignment="0" applyProtection="0"/>
    <xf numFmtId="0" fontId="122" fillId="42" borderId="15" applyNumberFormat="0" applyAlignment="0" applyProtection="0"/>
    <xf numFmtId="0" fontId="127" fillId="55" borderId="22" applyNumberFormat="0" applyAlignment="0" applyProtection="0"/>
    <xf numFmtId="0" fontId="104" fillId="55" borderId="15" applyNumberFormat="0" applyAlignment="0" applyProtection="0"/>
    <xf numFmtId="0" fontId="133" fillId="0" borderId="23" applyNumberFormat="0" applyFill="0" applyAlignment="0" applyProtection="0"/>
    <xf numFmtId="0" fontId="11" fillId="58" borderId="21" applyNumberFormat="0" applyFont="0" applyAlignment="0" applyProtection="0"/>
    <xf numFmtId="0" fontId="133" fillId="0" borderId="23" applyNumberFormat="0" applyFill="0" applyAlignment="0" applyProtection="0"/>
    <xf numFmtId="0" fontId="99" fillId="58" borderId="21" applyNumberFormat="0" applyFont="0" applyAlignment="0" applyProtection="0"/>
    <xf numFmtId="0" fontId="11" fillId="58" borderId="21" applyNumberFormat="0" applyFont="0" applyAlignment="0" applyProtection="0"/>
    <xf numFmtId="0" fontId="122" fillId="42" borderId="15" applyNumberFormat="0" applyAlignment="0" applyProtection="0"/>
    <xf numFmtId="0" fontId="133" fillId="0" borderId="23" applyNumberFormat="0" applyFill="0" applyAlignment="0" applyProtection="0"/>
    <xf numFmtId="0" fontId="104" fillId="55" borderId="15" applyNumberFormat="0" applyAlignment="0" applyProtection="0"/>
    <xf numFmtId="0" fontId="10" fillId="58" borderId="21" applyNumberFormat="0" applyFont="0" applyAlignment="0" applyProtection="0"/>
    <xf numFmtId="0" fontId="127" fillId="55" borderId="22" applyNumberFormat="0" applyAlignment="0" applyProtection="0"/>
    <xf numFmtId="0" fontId="10" fillId="58" borderId="21" applyNumberFormat="0" applyFon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1" fillId="58" borderId="21" applyNumberFormat="0" applyFont="0" applyAlignment="0" applyProtection="0"/>
    <xf numFmtId="0" fontId="121" fillId="42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99" fillId="58" borderId="21" applyNumberFormat="0" applyFont="0" applyAlignment="0" applyProtection="0"/>
    <xf numFmtId="0" fontId="128" fillId="55" borderId="22" applyNumberFormat="0" applyAlignment="0" applyProtection="0"/>
    <xf numFmtId="0" fontId="133" fillId="0" borderId="23" applyNumberFormat="0" applyFill="0" applyAlignment="0" applyProtection="0"/>
    <xf numFmtId="0" fontId="128" fillId="55" borderId="22" applyNumberFormat="0" applyAlignment="0" applyProtection="0"/>
    <xf numFmtId="0" fontId="132" fillId="0" borderId="23" applyNumberFormat="0" applyFill="0" applyAlignment="0" applyProtection="0"/>
    <xf numFmtId="0" fontId="104" fillId="55" borderId="15" applyNumberFormat="0" applyAlignment="0" applyProtection="0"/>
    <xf numFmtId="0" fontId="10" fillId="58" borderId="21" applyNumberFormat="0" applyFont="0" applyAlignment="0" applyProtection="0"/>
    <xf numFmtId="0" fontId="121" fillId="42" borderId="15" applyNumberFormat="0" applyAlignment="0" applyProtection="0"/>
    <xf numFmtId="0" fontId="10" fillId="58" borderId="21" applyNumberFormat="0" applyFont="0" applyAlignment="0" applyProtection="0"/>
    <xf numFmtId="0" fontId="127" fillId="55" borderId="22" applyNumberFormat="0" applyAlignment="0" applyProtection="0"/>
    <xf numFmtId="0" fontId="132" fillId="0" borderId="23" applyNumberFormat="0" applyFill="0" applyAlignment="0" applyProtection="0"/>
    <xf numFmtId="0" fontId="127" fillId="55" borderId="22" applyNumberFormat="0" applyAlignment="0" applyProtection="0"/>
    <xf numFmtId="0" fontId="132" fillId="0" borderId="23" applyNumberFormat="0" applyFill="0" applyAlignment="0" applyProtection="0"/>
    <xf numFmtId="0" fontId="104" fillId="55" borderId="15" applyNumberFormat="0" applyAlignment="0" applyProtection="0"/>
    <xf numFmtId="0" fontId="121" fillId="42" borderId="15" applyNumberFormat="0" applyAlignment="0" applyProtection="0"/>
    <xf numFmtId="0" fontId="99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27" fillId="55" borderId="22" applyNumberFormat="0" applyAlignment="0" applyProtection="0"/>
    <xf numFmtId="0" fontId="105" fillId="55" borderId="15" applyNumberFormat="0" applyAlignment="0" applyProtection="0"/>
    <xf numFmtId="0" fontId="132" fillId="0" borderId="23" applyNumberFormat="0" applyFill="0" applyAlignment="0" applyProtection="0"/>
    <xf numFmtId="0" fontId="104" fillId="55" borderId="15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04" fillId="55" borderId="15" applyNumberFormat="0" applyAlignment="0" applyProtection="0"/>
    <xf numFmtId="0" fontId="132" fillId="0" borderId="23" applyNumberFormat="0" applyFill="0" applyAlignment="0" applyProtection="0"/>
    <xf numFmtId="0" fontId="121" fillId="42" borderId="15" applyNumberFormat="0" applyAlignment="0" applyProtection="0"/>
    <xf numFmtId="0" fontId="10" fillId="58" borderId="21" applyNumberFormat="0" applyFont="0" applyAlignment="0" applyProtection="0"/>
    <xf numFmtId="0" fontId="127" fillId="55" borderId="22" applyNumberFormat="0" applyAlignment="0" applyProtection="0"/>
    <xf numFmtId="0" fontId="132" fillId="0" borderId="23" applyNumberFormat="0" applyFill="0" applyAlignment="0" applyProtection="0"/>
    <xf numFmtId="0" fontId="121" fillId="42" borderId="15" applyNumberFormat="0" applyAlignment="0" applyProtection="0"/>
    <xf numFmtId="0" fontId="10" fillId="58" borderId="21" applyNumberFormat="0" applyFont="0" applyAlignment="0" applyProtection="0"/>
    <xf numFmtId="0" fontId="104" fillId="55" borderId="15" applyNumberFormat="0" applyAlignment="0" applyProtection="0"/>
    <xf numFmtId="0" fontId="127" fillId="55" borderId="22" applyNumberFormat="0" applyAlignment="0" applyProtection="0"/>
    <xf numFmtId="0" fontId="104" fillId="55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0" fillId="58" borderId="21" applyNumberFormat="0" applyFont="0" applyAlignment="0" applyProtection="0"/>
    <xf numFmtId="0" fontId="127" fillId="55" borderId="22" applyNumberFormat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04" fillId="55" borderId="15" applyNumberFormat="0" applyAlignment="0" applyProtection="0"/>
    <xf numFmtId="0" fontId="132" fillId="0" borderId="23" applyNumberFormat="0" applyFill="0" applyAlignment="0" applyProtection="0"/>
    <xf numFmtId="0" fontId="121" fillId="42" borderId="15" applyNumberFormat="0" applyAlignment="0" applyProtection="0"/>
    <xf numFmtId="0" fontId="10" fillId="58" borderId="21" applyNumberFormat="0" applyFon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27" fillId="55" borderId="22" applyNumberFormat="0" applyAlignment="0" applyProtection="0"/>
    <xf numFmtId="0" fontId="121" fillId="42" borderId="15" applyNumberFormat="0" applyAlignment="0" applyProtection="0"/>
    <xf numFmtId="0" fontId="99" fillId="58" borderId="21" applyNumberFormat="0" applyFont="0" applyAlignment="0" applyProtection="0"/>
    <xf numFmtId="0" fontId="10" fillId="58" borderId="21" applyNumberFormat="0" applyFont="0" applyAlignment="0" applyProtection="0"/>
    <xf numFmtId="0" fontId="127" fillId="55" borderId="22" applyNumberFormat="0" applyAlignment="0" applyProtection="0"/>
    <xf numFmtId="0" fontId="132" fillId="0" borderId="23" applyNumberFormat="0" applyFill="0" applyAlignment="0" applyProtection="0"/>
    <xf numFmtId="0" fontId="104" fillId="55" borderId="15" applyNumberFormat="0" applyAlignment="0" applyProtection="0"/>
    <xf numFmtId="0" fontId="10" fillId="58" borderId="21" applyNumberFormat="0" applyFont="0" applyAlignment="0" applyProtection="0"/>
    <xf numFmtId="0" fontId="121" fillId="42" borderId="15" applyNumberFormat="0" applyAlignment="0" applyProtection="0"/>
    <xf numFmtId="0" fontId="10" fillId="58" borderId="21" applyNumberFormat="0" applyFont="0" applyAlignment="0" applyProtection="0"/>
    <xf numFmtId="0" fontId="127" fillId="55" borderId="22" applyNumberFormat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04" fillId="55" borderId="15" applyNumberFormat="0" applyAlignment="0" applyProtection="0"/>
    <xf numFmtId="0" fontId="127" fillId="55" borderId="22" applyNumberFormat="0" applyAlignment="0" applyProtection="0"/>
    <xf numFmtId="0" fontId="104" fillId="55" borderId="15" applyNumberFormat="0" applyAlignment="0" applyProtection="0"/>
    <xf numFmtId="0" fontId="121" fillId="42" borderId="15" applyNumberFormat="0" applyAlignment="0" applyProtection="0"/>
    <xf numFmtId="0" fontId="133" fillId="0" borderId="23" applyNumberFormat="0" applyFill="0" applyAlignment="0" applyProtection="0"/>
    <xf numFmtId="0" fontId="10" fillId="58" borderId="21" applyNumberFormat="0" applyFont="0" applyAlignment="0" applyProtection="0"/>
    <xf numFmtId="0" fontId="127" fillId="55" borderId="22" applyNumberFormat="0" applyAlignment="0" applyProtection="0"/>
    <xf numFmtId="0" fontId="132" fillId="0" borderId="23" applyNumberFormat="0" applyFill="0" applyAlignment="0" applyProtection="0"/>
    <xf numFmtId="0" fontId="121" fillId="42" borderId="15" applyNumberFormat="0" applyAlignment="0" applyProtection="0"/>
    <xf numFmtId="0" fontId="10" fillId="58" borderId="21" applyNumberFormat="0" applyFont="0" applyAlignment="0" applyProtection="0"/>
    <xf numFmtId="0" fontId="104" fillId="55" borderId="15" applyNumberFormat="0" applyAlignment="0" applyProtection="0"/>
    <xf numFmtId="0" fontId="132" fillId="0" borderId="23" applyNumberFormat="0" applyFill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21" fillId="42" borderId="15" applyNumberFormat="0" applyAlignment="0" applyProtection="0"/>
    <xf numFmtId="0" fontId="10" fillId="58" borderId="21" applyNumberFormat="0" applyFont="0" applyAlignment="0" applyProtection="0"/>
    <xf numFmtId="0" fontId="127" fillId="55" borderId="22" applyNumberFormat="0" applyAlignment="0" applyProtection="0"/>
    <xf numFmtId="0" fontId="132" fillId="0" borderId="23" applyNumberFormat="0" applyFill="0" applyAlignment="0" applyProtection="0"/>
    <xf numFmtId="0" fontId="121" fillId="42" borderId="15" applyNumberFormat="0" applyAlignment="0" applyProtection="0"/>
    <xf numFmtId="0" fontId="104" fillId="55" borderId="15" applyNumberFormat="0" applyAlignment="0" applyProtection="0"/>
    <xf numFmtId="0" fontId="127" fillId="55" borderId="22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04" fillId="55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0" fillId="58" borderId="21" applyNumberFormat="0" applyFont="0" applyAlignment="0" applyProtection="0"/>
    <xf numFmtId="0" fontId="127" fillId="55" borderId="22" applyNumberFormat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0" fillId="58" borderId="21" applyNumberFormat="0" applyFont="0" applyAlignment="0" applyProtection="0"/>
    <xf numFmtId="0" fontId="105" fillId="55" borderId="15" applyNumberFormat="0" applyAlignment="0" applyProtection="0"/>
    <xf numFmtId="0" fontId="127" fillId="55" borderId="22" applyNumberFormat="0" applyAlignment="0" applyProtection="0"/>
    <xf numFmtId="0" fontId="122" fillId="42" borderId="15" applyNumberFormat="0" applyAlignment="0" applyProtection="0"/>
    <xf numFmtId="0" fontId="99" fillId="58" borderId="21" applyNumberFormat="0" applyFont="0" applyAlignment="0" applyProtection="0"/>
    <xf numFmtId="0" fontId="128" fillId="55" borderId="22" applyNumberFormat="0" applyAlignment="0" applyProtection="0"/>
    <xf numFmtId="0" fontId="133" fillId="0" borderId="23" applyNumberFormat="0" applyFill="0" applyAlignment="0" applyProtection="0"/>
    <xf numFmtId="0" fontId="105" fillId="55" borderId="15" applyNumberFormat="0" applyAlignment="0" applyProtection="0"/>
    <xf numFmtId="0" fontId="128" fillId="55" borderId="22" applyNumberFormat="0" applyAlignment="0" applyProtection="0"/>
    <xf numFmtId="0" fontId="122" fillId="42" borderId="15" applyNumberFormat="0" applyAlignment="0" applyProtection="0"/>
    <xf numFmtId="0" fontId="121" fillId="42" borderId="15" applyNumberFormat="0" applyAlignment="0" applyProtection="0"/>
    <xf numFmtId="0" fontId="10" fillId="58" borderId="21" applyNumberFormat="0" applyFont="0" applyAlignment="0" applyProtection="0"/>
    <xf numFmtId="0" fontId="127" fillId="55" borderId="22" applyNumberFormat="0" applyAlignment="0" applyProtection="0"/>
    <xf numFmtId="0" fontId="132" fillId="0" borderId="23" applyNumberFormat="0" applyFill="0" applyAlignment="0" applyProtection="0"/>
    <xf numFmtId="0" fontId="104" fillId="55" borderId="15" applyNumberFormat="0" applyAlignment="0" applyProtection="0"/>
    <xf numFmtId="0" fontId="121" fillId="42" borderId="15" applyNumberFormat="0" applyAlignment="0" applyProtection="0"/>
    <xf numFmtId="0" fontId="133" fillId="0" borderId="23" applyNumberFormat="0" applyFill="0" applyAlignment="0" applyProtection="0"/>
    <xf numFmtId="0" fontId="10" fillId="58" borderId="21" applyNumberFormat="0" applyFont="0" applyAlignment="0" applyProtection="0"/>
    <xf numFmtId="0" fontId="127" fillId="55" borderId="22" applyNumberFormat="0" applyAlignment="0" applyProtection="0"/>
    <xf numFmtId="0" fontId="132" fillId="0" borderId="23" applyNumberFormat="0" applyFill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99" fillId="58" borderId="21" applyNumberFormat="0" applyFont="0" applyAlignment="0" applyProtection="0"/>
    <xf numFmtId="0" fontId="128" fillId="55" borderId="22" applyNumberFormat="0" applyAlignment="0" applyProtection="0"/>
    <xf numFmtId="0" fontId="133" fillId="0" borderId="23" applyNumberFormat="0" applyFill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04" fillId="55" borderId="15" applyNumberFormat="0" applyAlignment="0" applyProtection="0"/>
    <xf numFmtId="0" fontId="127" fillId="55" borderId="22" applyNumberFormat="0" applyAlignment="0" applyProtection="0"/>
    <xf numFmtId="0" fontId="99" fillId="58" borderId="21" applyNumberFormat="0" applyFont="0" applyAlignment="0" applyProtection="0"/>
    <xf numFmtId="0" fontId="10" fillId="58" borderId="21" applyNumberFormat="0" applyFont="0" applyAlignment="0" applyProtection="0"/>
    <xf numFmtId="0" fontId="121" fillId="42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" fillId="58" borderId="21" applyNumberFormat="0" applyFont="0" applyAlignment="0" applyProtection="0"/>
    <xf numFmtId="0" fontId="128" fillId="55" borderId="22" applyNumberFormat="0" applyAlignment="0" applyProtection="0"/>
    <xf numFmtId="0" fontId="127" fillId="55" borderId="22" applyNumberFormat="0" applyAlignment="0" applyProtection="0"/>
    <xf numFmtId="0" fontId="99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27" fillId="55" borderId="22" applyNumberFormat="0" applyAlignment="0" applyProtection="0"/>
    <xf numFmtId="0" fontId="121" fillId="42" borderId="15" applyNumberFormat="0" applyAlignment="0" applyProtection="0"/>
    <xf numFmtId="0" fontId="10" fillId="58" borderId="21" applyNumberFormat="0" applyFont="0" applyAlignment="0" applyProtection="0"/>
    <xf numFmtId="0" fontId="127" fillId="55" borderId="22" applyNumberFormat="0" applyAlignment="0" applyProtection="0"/>
    <xf numFmtId="0" fontId="104" fillId="55" borderId="15" applyNumberFormat="0" applyAlignment="0" applyProtection="0"/>
    <xf numFmtId="0" fontId="127" fillId="55" borderId="22" applyNumberFormat="0" applyAlignment="0" applyProtection="0"/>
    <xf numFmtId="0" fontId="121" fillId="42" borderId="15" applyNumberFormat="0" applyAlignment="0" applyProtection="0"/>
    <xf numFmtId="0" fontId="122" fillId="42" borderId="15" applyNumberFormat="0" applyAlignment="0" applyProtection="0"/>
    <xf numFmtId="0" fontId="132" fillId="0" borderId="23" applyNumberFormat="0" applyFill="0" applyAlignment="0" applyProtection="0"/>
    <xf numFmtId="0" fontId="121" fillId="42" borderId="15" applyNumberFormat="0" applyAlignment="0" applyProtection="0"/>
    <xf numFmtId="0" fontId="104" fillId="55" borderId="15" applyNumberFormat="0" applyAlignment="0" applyProtection="0"/>
    <xf numFmtId="0" fontId="132" fillId="0" borderId="23" applyNumberFormat="0" applyFill="0" applyAlignment="0" applyProtection="0"/>
    <xf numFmtId="0" fontId="133" fillId="0" borderId="23" applyNumberFormat="0" applyFill="0" applyAlignment="0" applyProtection="0"/>
    <xf numFmtId="0" fontId="127" fillId="55" borderId="22" applyNumberFormat="0" applyAlignment="0" applyProtection="0"/>
    <xf numFmtId="0" fontId="105" fillId="55" borderId="15" applyNumberFormat="0" applyAlignment="0" applyProtection="0"/>
    <xf numFmtId="0" fontId="132" fillId="0" borderId="23" applyNumberFormat="0" applyFill="0" applyAlignment="0" applyProtection="0"/>
    <xf numFmtId="0" fontId="104" fillId="55" borderId="15" applyNumberFormat="0" applyAlignment="0" applyProtection="0"/>
    <xf numFmtId="0" fontId="127" fillId="55" borderId="22" applyNumberFormat="0" applyAlignment="0" applyProtection="0"/>
    <xf numFmtId="0" fontId="104" fillId="55" borderId="15" applyNumberFormat="0" applyAlignment="0" applyProtection="0"/>
    <xf numFmtId="0" fontId="121" fillId="42" borderId="15" applyNumberFormat="0" applyAlignment="0" applyProtection="0"/>
    <xf numFmtId="0" fontId="132" fillId="0" borderId="23" applyNumberFormat="0" applyFill="0" applyAlignment="0" applyProtection="0"/>
    <xf numFmtId="0" fontId="127" fillId="55" borderId="22" applyNumberFormat="0" applyAlignment="0" applyProtection="0"/>
    <xf numFmtId="0" fontId="10" fillId="58" borderId="21" applyNumberFormat="0" applyFont="0" applyAlignment="0" applyProtection="0"/>
    <xf numFmtId="0" fontId="104" fillId="55" borderId="15" applyNumberFormat="0" applyAlignment="0" applyProtection="0"/>
    <xf numFmtId="0" fontId="132" fillId="0" borderId="23" applyNumberFormat="0" applyFill="0" applyAlignment="0" applyProtection="0"/>
    <xf numFmtId="0" fontId="10" fillId="58" borderId="21" applyNumberFormat="0" applyFont="0" applyAlignment="0" applyProtection="0"/>
    <xf numFmtId="0" fontId="121" fillId="42" borderId="15" applyNumberFormat="0" applyAlignment="0" applyProtection="0"/>
    <xf numFmtId="0" fontId="132" fillId="0" borderId="23" applyNumberFormat="0" applyFill="0" applyAlignment="0" applyProtection="0"/>
    <xf numFmtId="0" fontId="10" fillId="58" borderId="21" applyNumberFormat="0" applyFont="0" applyAlignment="0" applyProtection="0"/>
    <xf numFmtId="0" fontId="133" fillId="0" borderId="23" applyNumberFormat="0" applyFill="0" applyAlignment="0" applyProtection="0"/>
    <xf numFmtId="0" fontId="121" fillId="42" borderId="15" applyNumberFormat="0" applyAlignment="0" applyProtection="0"/>
    <xf numFmtId="0" fontId="104" fillId="55" borderId="15" applyNumberFormat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27" fillId="55" borderId="22" applyNumberFormat="0" applyAlignment="0" applyProtection="0"/>
    <xf numFmtId="0" fontId="10" fillId="58" borderId="21" applyNumberFormat="0" applyFont="0" applyAlignment="0" applyProtection="0"/>
    <xf numFmtId="0" fontId="121" fillId="42" borderId="15" applyNumberFormat="0" applyAlignment="0" applyProtection="0"/>
    <xf numFmtId="0" fontId="104" fillId="55" borderId="15" applyNumberFormat="0" applyAlignment="0" applyProtection="0"/>
    <xf numFmtId="0" fontId="132" fillId="0" borderId="23" applyNumberFormat="0" applyFill="0" applyAlignment="0" applyProtection="0"/>
    <xf numFmtId="0" fontId="104" fillId="55" borderId="15" applyNumberFormat="0" applyAlignment="0" applyProtection="0"/>
    <xf numFmtId="0" fontId="10" fillId="58" borderId="21" applyNumberFormat="0" applyFont="0" applyAlignment="0" applyProtection="0"/>
    <xf numFmtId="0" fontId="121" fillId="42" borderId="15" applyNumberFormat="0" applyAlignment="0" applyProtection="0"/>
    <xf numFmtId="0" fontId="132" fillId="0" borderId="23" applyNumberFormat="0" applyFill="0" applyAlignment="0" applyProtection="0"/>
    <xf numFmtId="0" fontId="104" fillId="55" borderId="15" applyNumberFormat="0" applyAlignment="0" applyProtection="0"/>
    <xf numFmtId="0" fontId="132" fillId="0" borderId="23" applyNumberFormat="0" applyFill="0" applyAlignment="0" applyProtection="0"/>
    <xf numFmtId="0" fontId="10" fillId="58" borderId="21" applyNumberFormat="0" applyFon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32" fillId="0" borderId="23" applyNumberFormat="0" applyFill="0" applyAlignment="0" applyProtection="0"/>
    <xf numFmtId="0" fontId="10" fillId="58" borderId="21" applyNumberFormat="0" applyFont="0" applyAlignment="0" applyProtection="0"/>
    <xf numFmtId="0" fontId="121" fillId="42" borderId="15" applyNumberFormat="0" applyAlignment="0" applyProtection="0"/>
    <xf numFmtId="0" fontId="132" fillId="0" borderId="23" applyNumberFormat="0" applyFill="0" applyAlignment="0" applyProtection="0"/>
    <xf numFmtId="0" fontId="104" fillId="55" borderId="15" applyNumberFormat="0" applyAlignment="0" applyProtection="0"/>
    <xf numFmtId="0" fontId="132" fillId="0" borderId="23" applyNumberFormat="0" applyFill="0" applyAlignment="0" applyProtection="0"/>
    <xf numFmtId="0" fontId="105" fillId="55" borderId="15" applyNumberForma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99" fillId="58" borderId="21" applyNumberFormat="0" applyFont="0" applyAlignment="0" applyProtection="0"/>
    <xf numFmtId="0" fontId="121" fillId="42" borderId="15" applyNumberFormat="0" applyAlignment="0" applyProtection="0"/>
    <xf numFmtId="0" fontId="132" fillId="0" borderId="23" applyNumberFormat="0" applyFill="0" applyAlignment="0" applyProtection="0"/>
    <xf numFmtId="0" fontId="127" fillId="55" borderId="22" applyNumberFormat="0" applyAlignment="0" applyProtection="0"/>
    <xf numFmtId="0" fontId="132" fillId="0" borderId="23" applyNumberFormat="0" applyFill="0" applyAlignment="0" applyProtection="0"/>
    <xf numFmtId="0" fontId="10" fillId="58" borderId="21" applyNumberFormat="0" applyFont="0" applyAlignment="0" applyProtection="0"/>
    <xf numFmtId="0" fontId="121" fillId="42" borderId="15" applyNumberFormat="0" applyAlignment="0" applyProtection="0"/>
    <xf numFmtId="0" fontId="10" fillId="58" borderId="21" applyNumberFormat="0" applyFont="0" applyAlignment="0" applyProtection="0"/>
    <xf numFmtId="0" fontId="104" fillId="55" borderId="15" applyNumberFormat="0" applyAlignment="0" applyProtection="0"/>
    <xf numFmtId="0" fontId="132" fillId="0" borderId="23" applyNumberFormat="0" applyFill="0" applyAlignment="0" applyProtection="0"/>
    <xf numFmtId="0" fontId="128" fillId="55" borderId="22" applyNumberFormat="0" applyAlignment="0" applyProtection="0"/>
    <xf numFmtId="0" fontId="133" fillId="0" borderId="23" applyNumberFormat="0" applyFill="0" applyAlignment="0" applyProtection="0"/>
    <xf numFmtId="0" fontId="105" fillId="55" borderId="15" applyNumberFormat="0" applyAlignment="0" applyProtection="0"/>
    <xf numFmtId="0" fontId="121" fillId="42" borderId="15" applyNumberFormat="0" applyAlignment="0" applyProtection="0"/>
    <xf numFmtId="0" fontId="104" fillId="55" borderId="15" applyNumberFormat="0" applyAlignment="0" applyProtection="0"/>
    <xf numFmtId="0" fontId="10" fillId="58" borderId="21" applyNumberFormat="0" applyFont="0" applyAlignment="0" applyProtection="0"/>
    <xf numFmtId="0" fontId="127" fillId="55" borderId="22" applyNumberFormat="0" applyAlignment="0" applyProtection="0"/>
    <xf numFmtId="0" fontId="132" fillId="0" borderId="23" applyNumberFormat="0" applyFill="0" applyAlignment="0" applyProtection="0"/>
    <xf numFmtId="0" fontId="104" fillId="55" borderId="15" applyNumberFormat="0" applyAlignment="0" applyProtection="0"/>
    <xf numFmtId="0" fontId="121" fillId="42" borderId="15" applyNumberFormat="0" applyAlignment="0" applyProtection="0"/>
    <xf numFmtId="0" fontId="10" fillId="58" borderId="21" applyNumberFormat="0" applyFont="0" applyAlignment="0" applyProtection="0"/>
    <xf numFmtId="0" fontId="127" fillId="55" borderId="22" applyNumberFormat="0" applyAlignment="0" applyProtection="0"/>
    <xf numFmtId="0" fontId="132" fillId="0" borderId="23" applyNumberFormat="0" applyFill="0" applyAlignment="0" applyProtection="0"/>
    <xf numFmtId="0" fontId="104" fillId="55" borderId="15" applyNumberFormat="0" applyAlignment="0" applyProtection="0"/>
    <xf numFmtId="0" fontId="121" fillId="42" borderId="15" applyNumberFormat="0" applyAlignment="0" applyProtection="0"/>
    <xf numFmtId="0" fontId="10" fillId="58" borderId="21" applyNumberFormat="0" applyFont="0" applyAlignment="0" applyProtection="0"/>
    <xf numFmtId="0" fontId="127" fillId="55" borderId="22" applyNumberFormat="0" applyAlignment="0" applyProtection="0"/>
    <xf numFmtId="0" fontId="132" fillId="0" borderId="23" applyNumberFormat="0" applyFill="0" applyAlignment="0" applyProtection="0"/>
    <xf numFmtId="0" fontId="104" fillId="55" borderId="15" applyNumberFormat="0" applyAlignment="0" applyProtection="0"/>
    <xf numFmtId="0" fontId="121" fillId="42" borderId="15" applyNumberFormat="0" applyAlignment="0" applyProtection="0"/>
    <xf numFmtId="0" fontId="10" fillId="58" borderId="21" applyNumberFormat="0" applyFont="0" applyAlignment="0" applyProtection="0"/>
    <xf numFmtId="0" fontId="127" fillId="55" borderId="22" applyNumberFormat="0" applyAlignment="0" applyProtection="0"/>
    <xf numFmtId="0" fontId="132" fillId="0" borderId="23" applyNumberFormat="0" applyFill="0" applyAlignment="0" applyProtection="0"/>
    <xf numFmtId="0" fontId="104" fillId="55" borderId="15" applyNumberFormat="0" applyAlignment="0" applyProtection="0"/>
    <xf numFmtId="0" fontId="121" fillId="42" borderId="15" applyNumberFormat="0" applyAlignment="0" applyProtection="0"/>
    <xf numFmtId="0" fontId="10" fillId="58" borderId="21" applyNumberFormat="0" applyFont="0" applyAlignment="0" applyProtection="0"/>
    <xf numFmtId="0" fontId="127" fillId="55" borderId="22" applyNumberFormat="0" applyAlignment="0" applyProtection="0"/>
    <xf numFmtId="0" fontId="132" fillId="0" borderId="23" applyNumberFormat="0" applyFill="0" applyAlignment="0" applyProtection="0"/>
    <xf numFmtId="0" fontId="104" fillId="55" borderId="15" applyNumberFormat="0" applyAlignment="0" applyProtection="0"/>
    <xf numFmtId="0" fontId="121" fillId="42" borderId="15" applyNumberFormat="0" applyAlignment="0" applyProtection="0"/>
    <xf numFmtId="0" fontId="10" fillId="58" borderId="21" applyNumberFormat="0" applyFont="0" applyAlignment="0" applyProtection="0"/>
    <xf numFmtId="0" fontId="127" fillId="55" borderId="22" applyNumberFormat="0" applyAlignment="0" applyProtection="0"/>
    <xf numFmtId="0" fontId="132" fillId="0" borderId="23" applyNumberFormat="0" applyFill="0" applyAlignment="0" applyProtection="0"/>
    <xf numFmtId="0" fontId="104" fillId="55" borderId="15" applyNumberFormat="0" applyAlignment="0" applyProtection="0"/>
    <xf numFmtId="0" fontId="121" fillId="42" borderId="15" applyNumberFormat="0" applyAlignment="0" applyProtection="0"/>
    <xf numFmtId="0" fontId="10" fillId="58" borderId="21" applyNumberFormat="0" applyFont="0" applyAlignment="0" applyProtection="0"/>
    <xf numFmtId="0" fontId="127" fillId="55" borderId="22" applyNumberFormat="0" applyAlignment="0" applyProtection="0"/>
    <xf numFmtId="0" fontId="132" fillId="0" borderId="23" applyNumberFormat="0" applyFill="0" applyAlignment="0" applyProtection="0"/>
    <xf numFmtId="0" fontId="104" fillId="55" borderId="15" applyNumberFormat="0" applyAlignment="0" applyProtection="0"/>
    <xf numFmtId="0" fontId="121" fillId="42" borderId="15" applyNumberFormat="0" applyAlignment="0" applyProtection="0"/>
    <xf numFmtId="0" fontId="10" fillId="58" borderId="21" applyNumberFormat="0" applyFont="0" applyAlignment="0" applyProtection="0"/>
    <xf numFmtId="0" fontId="127" fillId="55" borderId="22" applyNumberFormat="0" applyAlignment="0" applyProtection="0"/>
    <xf numFmtId="0" fontId="132" fillId="0" borderId="23" applyNumberFormat="0" applyFill="0" applyAlignment="0" applyProtection="0"/>
    <xf numFmtId="0" fontId="104" fillId="55" borderId="15" applyNumberFormat="0" applyAlignment="0" applyProtection="0"/>
    <xf numFmtId="0" fontId="121" fillId="42" borderId="15" applyNumberFormat="0" applyAlignment="0" applyProtection="0"/>
    <xf numFmtId="0" fontId="10" fillId="58" borderId="21" applyNumberFormat="0" applyFont="0" applyAlignment="0" applyProtection="0"/>
    <xf numFmtId="0" fontId="127" fillId="55" borderId="22" applyNumberFormat="0" applyAlignment="0" applyProtection="0"/>
    <xf numFmtId="0" fontId="132" fillId="0" borderId="23" applyNumberFormat="0" applyFill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99" fillId="58" borderId="21" applyNumberFormat="0" applyFont="0" applyAlignment="0" applyProtection="0"/>
    <xf numFmtId="0" fontId="128" fillId="55" borderId="22" applyNumberFormat="0" applyAlignment="0" applyProtection="0"/>
    <xf numFmtId="0" fontId="133" fillId="0" borderId="23" applyNumberFormat="0" applyFill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04" fillId="55" borderId="15" applyNumberFormat="0" applyAlignment="0" applyProtection="0"/>
    <xf numFmtId="0" fontId="128" fillId="55" borderId="22" applyNumberFormat="0" applyAlignment="0" applyProtection="0"/>
    <xf numFmtId="0" fontId="105" fillId="55" borderId="15" applyNumberFormat="0" applyAlignment="0" applyProtection="0"/>
    <xf numFmtId="0" fontId="128" fillId="55" borderId="22" applyNumberFormat="0" applyAlignment="0" applyProtection="0"/>
    <xf numFmtId="0" fontId="127" fillId="55" borderId="22" applyNumberFormat="0" applyAlignment="0" applyProtection="0"/>
    <xf numFmtId="0" fontId="121" fillId="42" borderId="15" applyNumberFormat="0" applyAlignment="0" applyProtection="0"/>
    <xf numFmtId="0" fontId="127" fillId="55" borderId="22" applyNumberFormat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1" fillId="58" borderId="21" applyNumberFormat="0" applyFont="0" applyAlignment="0" applyProtection="0"/>
    <xf numFmtId="0" fontId="128" fillId="55" borderId="22" applyNumberFormat="0" applyAlignment="0" applyProtection="0"/>
    <xf numFmtId="0" fontId="133" fillId="0" borderId="23" applyNumberFormat="0" applyFill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1" fillId="58" borderId="21" applyNumberFormat="0" applyFont="0" applyAlignment="0" applyProtection="0"/>
    <xf numFmtId="0" fontId="128" fillId="55" borderId="22" applyNumberFormat="0" applyAlignment="0" applyProtection="0"/>
    <xf numFmtId="0" fontId="133" fillId="0" borderId="23" applyNumberFormat="0" applyFill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1" fillId="58" borderId="21" applyNumberFormat="0" applyFont="0" applyAlignment="0" applyProtection="0"/>
    <xf numFmtId="0" fontId="128" fillId="55" borderId="22" applyNumberFormat="0" applyAlignment="0" applyProtection="0"/>
    <xf numFmtId="0" fontId="133" fillId="0" borderId="23" applyNumberFormat="0" applyFill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1" fillId="58" borderId="21" applyNumberFormat="0" applyFont="0" applyAlignment="0" applyProtection="0"/>
    <xf numFmtId="0" fontId="128" fillId="55" borderId="22" applyNumberFormat="0" applyAlignment="0" applyProtection="0"/>
    <xf numFmtId="0" fontId="133" fillId="0" borderId="23" applyNumberFormat="0" applyFill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1" fillId="58" borderId="21" applyNumberFormat="0" applyFont="0" applyAlignment="0" applyProtection="0"/>
    <xf numFmtId="0" fontId="128" fillId="55" borderId="22" applyNumberFormat="0" applyAlignment="0" applyProtection="0"/>
    <xf numFmtId="0" fontId="133" fillId="0" borderId="23" applyNumberFormat="0" applyFill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1" fillId="58" borderId="21" applyNumberFormat="0" applyFont="0" applyAlignment="0" applyProtection="0"/>
    <xf numFmtId="0" fontId="128" fillId="55" borderId="22" applyNumberFormat="0" applyAlignment="0" applyProtection="0"/>
    <xf numFmtId="0" fontId="133" fillId="0" borderId="23" applyNumberFormat="0" applyFill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1" fillId="58" borderId="21" applyNumberFormat="0" applyFont="0" applyAlignment="0" applyProtection="0"/>
    <xf numFmtId="0" fontId="128" fillId="55" borderId="22" applyNumberFormat="0" applyAlignment="0" applyProtection="0"/>
    <xf numFmtId="0" fontId="133" fillId="0" borderId="23" applyNumberFormat="0" applyFill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1" fillId="58" borderId="21" applyNumberFormat="0" applyFont="0" applyAlignment="0" applyProtection="0"/>
    <xf numFmtId="0" fontId="128" fillId="55" borderId="22" applyNumberFormat="0" applyAlignment="0" applyProtection="0"/>
    <xf numFmtId="0" fontId="133" fillId="0" borderId="23" applyNumberFormat="0" applyFill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1" fillId="58" borderId="21" applyNumberFormat="0" applyFont="0" applyAlignment="0" applyProtection="0"/>
    <xf numFmtId="0" fontId="128" fillId="55" borderId="22" applyNumberFormat="0" applyAlignment="0" applyProtection="0"/>
    <xf numFmtId="0" fontId="133" fillId="0" borderId="23" applyNumberFormat="0" applyFill="0" applyAlignment="0" applyProtection="0"/>
    <xf numFmtId="0" fontId="11" fillId="58" borderId="21" applyNumberFormat="0" applyFont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1" fillId="58" borderId="21" applyNumberFormat="0" applyFont="0" applyAlignment="0" applyProtection="0"/>
    <xf numFmtId="0" fontId="128" fillId="55" borderId="22" applyNumberFormat="0" applyAlignment="0" applyProtection="0"/>
    <xf numFmtId="0" fontId="133" fillId="0" borderId="23" applyNumberFormat="0" applyFill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1" fillId="58" borderId="21" applyNumberFormat="0" applyFont="0" applyAlignment="0" applyProtection="0"/>
    <xf numFmtId="0" fontId="128" fillId="55" borderId="22" applyNumberFormat="0" applyAlignment="0" applyProtection="0"/>
    <xf numFmtId="0" fontId="133" fillId="0" borderId="23" applyNumberFormat="0" applyFill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1" fillId="58" borderId="21" applyNumberFormat="0" applyFont="0" applyAlignment="0" applyProtection="0"/>
    <xf numFmtId="0" fontId="128" fillId="55" borderId="22" applyNumberFormat="0" applyAlignment="0" applyProtection="0"/>
    <xf numFmtId="0" fontId="133" fillId="0" borderId="23" applyNumberFormat="0" applyFill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1" fillId="58" borderId="21" applyNumberFormat="0" applyFont="0" applyAlignment="0" applyProtection="0"/>
    <xf numFmtId="0" fontId="128" fillId="55" borderId="22" applyNumberFormat="0" applyAlignment="0" applyProtection="0"/>
    <xf numFmtId="0" fontId="133" fillId="0" borderId="23" applyNumberFormat="0" applyFill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1" fillId="58" borderId="21" applyNumberFormat="0" applyFont="0" applyAlignment="0" applyProtection="0"/>
    <xf numFmtId="0" fontId="128" fillId="55" borderId="22" applyNumberFormat="0" applyAlignment="0" applyProtection="0"/>
    <xf numFmtId="0" fontId="133" fillId="0" borderId="23" applyNumberFormat="0" applyFill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1" fillId="58" borderId="21" applyNumberFormat="0" applyFont="0" applyAlignment="0" applyProtection="0"/>
    <xf numFmtId="0" fontId="128" fillId="55" borderId="22" applyNumberFormat="0" applyAlignment="0" applyProtection="0"/>
    <xf numFmtId="0" fontId="133" fillId="0" borderId="23" applyNumberFormat="0" applyFill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1" fillId="58" borderId="21" applyNumberFormat="0" applyFont="0" applyAlignment="0" applyProtection="0"/>
    <xf numFmtId="0" fontId="128" fillId="55" borderId="22" applyNumberFormat="0" applyAlignment="0" applyProtection="0"/>
    <xf numFmtId="0" fontId="133" fillId="0" borderId="23" applyNumberFormat="0" applyFill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1" fillId="58" borderId="21" applyNumberFormat="0" applyFont="0" applyAlignment="0" applyProtection="0"/>
    <xf numFmtId="0" fontId="128" fillId="55" borderId="22" applyNumberFormat="0" applyAlignment="0" applyProtection="0"/>
    <xf numFmtId="0" fontId="133" fillId="0" borderId="23" applyNumberFormat="0" applyFill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1" fillId="58" borderId="21" applyNumberFormat="0" applyFont="0" applyAlignment="0" applyProtection="0"/>
    <xf numFmtId="0" fontId="128" fillId="55" borderId="22" applyNumberFormat="0" applyAlignment="0" applyProtection="0"/>
    <xf numFmtId="0" fontId="133" fillId="0" borderId="23" applyNumberFormat="0" applyFill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1" fillId="58" borderId="21" applyNumberFormat="0" applyFont="0" applyAlignment="0" applyProtection="0"/>
    <xf numFmtId="0" fontId="128" fillId="55" borderId="22" applyNumberFormat="0" applyAlignment="0" applyProtection="0"/>
    <xf numFmtId="0" fontId="133" fillId="0" borderId="23" applyNumberFormat="0" applyFill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3" fillId="0" borderId="23" applyNumberFormat="0" applyFill="0" applyAlignment="0" applyProtection="0"/>
    <xf numFmtId="0" fontId="128" fillId="55" borderId="22" applyNumberFormat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133" fillId="0" borderId="23" applyNumberFormat="0" applyFill="0" applyAlignment="0" applyProtection="0"/>
    <xf numFmtId="0" fontId="122" fillId="42" borderId="15" applyNumberFormat="0" applyAlignment="0" applyProtection="0"/>
    <xf numFmtId="0" fontId="11" fillId="58" borderId="21" applyNumberFormat="0" applyFon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28" fillId="55" borderId="22" applyNumberFormat="0" applyAlignment="0" applyProtection="0"/>
    <xf numFmtId="0" fontId="133" fillId="0" borderId="23" applyNumberFormat="0" applyFill="0" applyAlignment="0" applyProtection="0"/>
    <xf numFmtId="0" fontId="99" fillId="58" borderId="21" applyNumberFormat="0" applyFon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99" fillId="58" borderId="21" applyNumberFormat="0" applyFont="0" applyAlignment="0" applyProtection="0"/>
    <xf numFmtId="0" fontId="10" fillId="58" borderId="21" applyNumberFormat="0" applyFont="0" applyAlignment="0" applyProtection="0"/>
    <xf numFmtId="0" fontId="11" fillId="58" borderId="21" applyNumberFormat="0" applyFont="0" applyAlignment="0" applyProtection="0"/>
    <xf numFmtId="0" fontId="121" fillId="42" borderId="15" applyNumberFormat="0" applyAlignment="0" applyProtection="0"/>
    <xf numFmtId="0" fontId="10" fillId="58" borderId="21" applyNumberFormat="0" applyFont="0" applyAlignment="0" applyProtection="0"/>
    <xf numFmtId="0" fontId="104" fillId="55" borderId="15" applyNumberFormat="0" applyAlignment="0" applyProtection="0"/>
    <xf numFmtId="0" fontId="133" fillId="0" borderId="23" applyNumberFormat="0" applyFill="0" applyAlignment="0" applyProtection="0"/>
    <xf numFmtId="0" fontId="105" fillId="55" borderId="15" applyNumberFormat="0" applyAlignment="0" applyProtection="0"/>
    <xf numFmtId="0" fontId="10" fillId="58" borderId="21" applyNumberFormat="0" applyFont="0" applyAlignment="0" applyProtection="0"/>
    <xf numFmtId="0" fontId="128" fillId="55" borderId="22" applyNumberFormat="0" applyAlignment="0" applyProtection="0"/>
    <xf numFmtId="0" fontId="121" fillId="42" borderId="15" applyNumberFormat="0" applyAlignment="0" applyProtection="0"/>
    <xf numFmtId="0" fontId="11" fillId="58" borderId="21" applyNumberFormat="0" applyFont="0" applyAlignment="0" applyProtection="0"/>
    <xf numFmtId="0" fontId="122" fillId="42" borderId="15" applyNumberFormat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28" fillId="55" borderId="22" applyNumberFormat="0" applyAlignment="0" applyProtection="0"/>
    <xf numFmtId="0" fontId="133" fillId="0" borderId="23" applyNumberFormat="0" applyFill="0" applyAlignment="0" applyProtection="0"/>
    <xf numFmtId="0" fontId="105" fillId="55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8" fillId="55" borderId="22" applyNumberFormat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05" fillId="55" borderId="15" applyNumberFormat="0" applyAlignment="0" applyProtection="0"/>
    <xf numFmtId="0" fontId="128" fillId="55" borderId="22" applyNumberFormat="0" applyAlignment="0" applyProtection="0"/>
    <xf numFmtId="0" fontId="105" fillId="55" borderId="15" applyNumberFormat="0" applyAlignment="0" applyProtection="0"/>
    <xf numFmtId="0" fontId="133" fillId="0" borderId="23" applyNumberFormat="0" applyFill="0" applyAlignment="0" applyProtection="0"/>
    <xf numFmtId="0" fontId="121" fillId="42" borderId="15" applyNumberFormat="0" applyAlignment="0" applyProtection="0"/>
    <xf numFmtId="0" fontId="128" fillId="55" borderId="22" applyNumberFormat="0" applyAlignment="0" applyProtection="0"/>
    <xf numFmtId="0" fontId="105" fillId="55" borderId="15" applyNumberFormat="0" applyAlignment="0" applyProtection="0"/>
    <xf numFmtId="0" fontId="133" fillId="0" borderId="23" applyNumberFormat="0" applyFill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1" fillId="58" borderId="21" applyNumberFormat="0" applyFont="0" applyAlignment="0" applyProtection="0"/>
    <xf numFmtId="0" fontId="122" fillId="42" borderId="15" applyNumberFormat="0" applyAlignment="0" applyProtection="0"/>
    <xf numFmtId="0" fontId="132" fillId="0" borderId="23" applyNumberFormat="0" applyFill="0" applyAlignment="0" applyProtection="0"/>
    <xf numFmtId="0" fontId="133" fillId="0" borderId="23" applyNumberFormat="0" applyFill="0" applyAlignment="0" applyProtection="0"/>
    <xf numFmtId="0" fontId="128" fillId="55" borderId="22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33" fillId="0" borderId="23" applyNumberFormat="0" applyFill="0" applyAlignment="0" applyProtection="0"/>
    <xf numFmtId="0" fontId="128" fillId="55" borderId="22" applyNumberFormat="0" applyAlignment="0" applyProtection="0"/>
    <xf numFmtId="0" fontId="11" fillId="58" borderId="21" applyNumberFormat="0" applyFont="0" applyAlignment="0" applyProtection="0"/>
    <xf numFmtId="0" fontId="122" fillId="42" borderId="15" applyNumberFormat="0" applyAlignment="0" applyProtection="0"/>
    <xf numFmtId="0" fontId="105" fillId="55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32" fillId="0" borderId="23" applyNumberFormat="0" applyFill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32" fillId="0" borderId="23" applyNumberFormat="0" applyFill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105" fillId="55" borderId="15" applyNumberForma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22" fillId="42" borderId="15" applyNumberForma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8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33" fillId="0" borderId="23" applyNumberFormat="0" applyFill="0" applyAlignment="0" applyProtection="0"/>
    <xf numFmtId="0" fontId="127" fillId="55" borderId="22" applyNumberFormat="0" applyAlignment="0" applyProtection="0"/>
    <xf numFmtId="0" fontId="127" fillId="55" borderId="22" applyNumberFormat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28" fillId="55" borderId="22" applyNumberFormat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32" fillId="0" borderId="23" applyNumberFormat="0" applyFill="0" applyAlignment="0" applyProtection="0"/>
    <xf numFmtId="0" fontId="105" fillId="55" borderId="15" applyNumberFormat="0" applyAlignment="0" applyProtection="0"/>
    <xf numFmtId="0" fontId="128" fillId="55" borderId="22" applyNumberFormat="0" applyAlignment="0" applyProtection="0"/>
    <xf numFmtId="0" fontId="122" fillId="42" borderId="15" applyNumberFormat="0" applyAlignment="0" applyProtection="0"/>
    <xf numFmtId="0" fontId="133" fillId="0" borderId="23" applyNumberFormat="0" applyFill="0" applyAlignment="0" applyProtection="0"/>
    <xf numFmtId="0" fontId="132" fillId="0" borderId="23" applyNumberFormat="0" applyFill="0" applyAlignment="0" applyProtection="0"/>
    <xf numFmtId="0" fontId="128" fillId="55" borderId="22" applyNumberFormat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132" fillId="0" borderId="23" applyNumberFormat="0" applyFill="0" applyAlignment="0" applyProtection="0"/>
    <xf numFmtId="0" fontId="128" fillId="55" borderId="22" applyNumberFormat="0" applyAlignment="0" applyProtection="0"/>
    <xf numFmtId="0" fontId="122" fillId="42" borderId="15" applyNumberFormat="0" applyAlignment="0" applyProtection="0"/>
    <xf numFmtId="0" fontId="11" fillId="58" borderId="21" applyNumberFormat="0" applyFont="0" applyAlignment="0" applyProtection="0"/>
    <xf numFmtId="0" fontId="121" fillId="42" borderId="15" applyNumberFormat="0" applyAlignment="0" applyProtection="0"/>
    <xf numFmtId="0" fontId="128" fillId="55" borderId="22" applyNumberFormat="0" applyAlignment="0" applyProtection="0"/>
    <xf numFmtId="0" fontId="127" fillId="55" borderId="22" applyNumberFormat="0" applyAlignment="0" applyProtection="0"/>
    <xf numFmtId="0" fontId="128" fillId="55" borderId="22" applyNumberFormat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104" fillId="55" borderId="15" applyNumberFormat="0" applyAlignment="0" applyProtection="0"/>
    <xf numFmtId="0" fontId="105" fillId="55" borderId="15" applyNumberFormat="0" applyAlignment="0" applyProtection="0"/>
    <xf numFmtId="0" fontId="104" fillId="55" borderId="15" applyNumberFormat="0" applyAlignment="0" applyProtection="0"/>
    <xf numFmtId="0" fontId="10" fillId="58" borderId="21" applyNumberFormat="0" applyFont="0" applyAlignment="0" applyProtection="0"/>
    <xf numFmtId="0" fontId="105" fillId="55" borderId="15" applyNumberFormat="0" applyAlignment="0" applyProtection="0"/>
    <xf numFmtId="0" fontId="11" fillId="58" borderId="21" applyNumberFormat="0" applyFont="0" applyAlignment="0" applyProtection="0"/>
    <xf numFmtId="0" fontId="128" fillId="55" borderId="22" applyNumberFormat="0" applyAlignment="0" applyProtection="0"/>
    <xf numFmtId="0" fontId="127" fillId="55" borderId="22" applyNumberFormat="0" applyAlignment="0" applyProtection="0"/>
    <xf numFmtId="0" fontId="11" fillId="58" borderId="21" applyNumberFormat="0" applyFont="0" applyAlignment="0" applyProtection="0"/>
    <xf numFmtId="0" fontId="99" fillId="58" borderId="21" applyNumberFormat="0" applyFont="0" applyAlignment="0" applyProtection="0"/>
    <xf numFmtId="0" fontId="105" fillId="55" borderId="15" applyNumberFormat="0" applyAlignment="0" applyProtection="0"/>
    <xf numFmtId="0" fontId="133" fillId="0" borderId="23" applyNumberFormat="0" applyFill="0" applyAlignment="0" applyProtection="0"/>
    <xf numFmtId="0" fontId="11" fillId="58" borderId="21" applyNumberFormat="0" applyFont="0" applyAlignment="0" applyProtection="0"/>
    <xf numFmtId="0" fontId="127" fillId="55" borderId="22" applyNumberFormat="0" applyAlignment="0" applyProtection="0"/>
    <xf numFmtId="0" fontId="133" fillId="0" borderId="23" applyNumberFormat="0" applyFill="0" applyAlignment="0" applyProtection="0"/>
    <xf numFmtId="0" fontId="11" fillId="58" borderId="21" applyNumberFormat="0" applyFont="0" applyAlignment="0" applyProtection="0"/>
    <xf numFmtId="0" fontId="133" fillId="0" borderId="23" applyNumberFormat="0" applyFill="0" applyAlignment="0" applyProtection="0"/>
    <xf numFmtId="0" fontId="104" fillId="55" borderId="15" applyNumberFormat="0" applyAlignment="0" applyProtection="0"/>
    <xf numFmtId="0" fontId="127" fillId="55" borderId="22" applyNumberFormat="0" applyAlignment="0" applyProtection="0"/>
    <xf numFmtId="0" fontId="128" fillId="55" borderId="22" applyNumberFormat="0" applyAlignment="0" applyProtection="0"/>
    <xf numFmtId="0" fontId="122" fillId="42" borderId="15" applyNumberFormat="0" applyAlignment="0" applyProtection="0"/>
    <xf numFmtId="0" fontId="11" fillId="58" borderId="21" applyNumberFormat="0" applyFont="0" applyAlignment="0" applyProtection="0"/>
    <xf numFmtId="0" fontId="10" fillId="58" borderId="21" applyNumberFormat="0" applyFont="0" applyAlignment="0" applyProtection="0"/>
    <xf numFmtId="0" fontId="132" fillId="0" borderId="23" applyNumberFormat="0" applyFill="0" applyAlignment="0" applyProtection="0"/>
    <xf numFmtId="0" fontId="10" fillId="58" borderId="21" applyNumberFormat="0" applyFont="0" applyAlignment="0" applyProtection="0"/>
    <xf numFmtId="0" fontId="121" fillId="42" borderId="15" applyNumberFormat="0" applyAlignment="0" applyProtection="0"/>
    <xf numFmtId="0" fontId="132" fillId="0" borderId="23" applyNumberFormat="0" applyFill="0" applyAlignment="0" applyProtection="0"/>
    <xf numFmtId="0" fontId="10" fillId="58" borderId="21" applyNumberFormat="0" applyFont="0" applyAlignment="0" applyProtection="0"/>
    <xf numFmtId="0" fontId="127" fillId="55" borderId="22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27" fillId="55" borderId="22" applyNumberFormat="0" applyAlignment="0" applyProtection="0"/>
    <xf numFmtId="0" fontId="105" fillId="55" borderId="15" applyNumberFormat="0" applyAlignment="0" applyProtection="0"/>
    <xf numFmtId="0" fontId="10" fillId="58" borderId="21" applyNumberFormat="0" applyFont="0" applyAlignment="0" applyProtection="0"/>
    <xf numFmtId="0" fontId="127" fillId="55" borderId="22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32" fillId="0" borderId="23" applyNumberFormat="0" applyFill="0" applyAlignment="0" applyProtection="0"/>
    <xf numFmtId="0" fontId="104" fillId="55" borderId="15" applyNumberFormat="0" applyAlignment="0" applyProtection="0"/>
    <xf numFmtId="0" fontId="122" fillId="42" borderId="15" applyNumberFormat="0" applyAlignment="0" applyProtection="0"/>
    <xf numFmtId="0" fontId="121" fillId="42" borderId="15" applyNumberFormat="0" applyAlignment="0" applyProtection="0"/>
    <xf numFmtId="0" fontId="104" fillId="55" borderId="15" applyNumberFormat="0" applyAlignment="0" applyProtection="0"/>
    <xf numFmtId="0" fontId="127" fillId="55" borderId="22" applyNumberFormat="0" applyAlignment="0" applyProtection="0"/>
    <xf numFmtId="0" fontId="121" fillId="42" borderId="15" applyNumberFormat="0" applyAlignment="0" applyProtection="0"/>
    <xf numFmtId="0" fontId="11" fillId="58" borderId="21" applyNumberFormat="0" applyFont="0" applyAlignment="0" applyProtection="0"/>
    <xf numFmtId="0" fontId="127" fillId="55" borderId="22" applyNumberFormat="0" applyAlignment="0" applyProtection="0"/>
    <xf numFmtId="0" fontId="128" fillId="55" borderId="22" applyNumberFormat="0" applyAlignment="0" applyProtection="0"/>
    <xf numFmtId="0" fontId="11" fillId="58" borderId="21" applyNumberFormat="0" applyFont="0" applyAlignment="0" applyProtection="0"/>
    <xf numFmtId="0" fontId="133" fillId="0" borderId="23" applyNumberFormat="0" applyFill="0" applyAlignment="0" applyProtection="0"/>
    <xf numFmtId="0" fontId="122" fillId="42" borderId="15" applyNumberFormat="0" applyAlignment="0" applyProtection="0"/>
    <xf numFmtId="0" fontId="105" fillId="55" borderId="15" applyNumberFormat="0" applyAlignment="0" applyProtection="0"/>
    <xf numFmtId="0" fontId="133" fillId="0" borderId="23" applyNumberFormat="0" applyFill="0" applyAlignment="0" applyProtection="0"/>
    <xf numFmtId="0" fontId="128" fillId="55" borderId="22" applyNumberFormat="0" applyAlignment="0" applyProtection="0"/>
    <xf numFmtId="0" fontId="11" fillId="58" borderId="21" applyNumberFormat="0" applyFont="0" applyAlignment="0" applyProtection="0"/>
    <xf numFmtId="0" fontId="105" fillId="55" borderId="15" applyNumberFormat="0" applyAlignment="0" applyProtection="0"/>
    <xf numFmtId="0" fontId="133" fillId="0" borderId="23" applyNumberFormat="0" applyFill="0" applyAlignment="0" applyProtection="0"/>
    <xf numFmtId="0" fontId="128" fillId="55" borderId="22" applyNumberFormat="0" applyAlignment="0" applyProtection="0"/>
    <xf numFmtId="0" fontId="122" fillId="42" borderId="15" applyNumberFormat="0" applyAlignment="0" applyProtection="0"/>
    <xf numFmtId="0" fontId="105" fillId="55" borderId="15" applyNumberFormat="0" applyAlignment="0" applyProtection="0"/>
    <xf numFmtId="0" fontId="128" fillId="55" borderId="22" applyNumberFormat="0" applyAlignment="0" applyProtection="0"/>
    <xf numFmtId="0" fontId="122" fillId="42" borderId="15" applyNumberFormat="0" applyAlignment="0" applyProtection="0"/>
    <xf numFmtId="0" fontId="105" fillId="55" borderId="15" applyNumberFormat="0" applyAlignment="0" applyProtection="0"/>
    <xf numFmtId="0" fontId="133" fillId="0" borderId="23" applyNumberFormat="0" applyFill="0" applyAlignment="0" applyProtection="0"/>
    <xf numFmtId="0" fontId="128" fillId="55" borderId="22" applyNumberFormat="0" applyAlignment="0" applyProtection="0"/>
    <xf numFmtId="0" fontId="122" fillId="42" borderId="15" applyNumberFormat="0" applyAlignment="0" applyProtection="0"/>
    <xf numFmtId="0" fontId="105" fillId="55" borderId="15" applyNumberFormat="0" applyAlignment="0" applyProtection="0"/>
    <xf numFmtId="0" fontId="133" fillId="0" borderId="23" applyNumberFormat="0" applyFill="0" applyAlignment="0" applyProtection="0"/>
    <xf numFmtId="0" fontId="122" fillId="42" borderId="15" applyNumberFormat="0" applyAlignment="0" applyProtection="0"/>
    <xf numFmtId="0" fontId="133" fillId="0" borderId="23" applyNumberFormat="0" applyFill="0" applyAlignment="0" applyProtection="0"/>
    <xf numFmtId="0" fontId="128" fillId="55" borderId="22" applyNumberFormat="0" applyAlignment="0" applyProtection="0"/>
    <xf numFmtId="0" fontId="122" fillId="42" borderId="15" applyNumberFormat="0" applyAlignment="0" applyProtection="0"/>
    <xf numFmtId="0" fontId="105" fillId="55" borderId="15" applyNumberFormat="0" applyAlignment="0" applyProtection="0"/>
    <xf numFmtId="0" fontId="133" fillId="0" borderId="23" applyNumberFormat="0" applyFill="0" applyAlignment="0" applyProtection="0"/>
    <xf numFmtId="0" fontId="122" fillId="42" borderId="15" applyNumberFormat="0" applyAlignment="0" applyProtection="0"/>
    <xf numFmtId="0" fontId="105" fillId="55" borderId="15" applyNumberFormat="0" applyAlignment="0" applyProtection="0"/>
    <xf numFmtId="0" fontId="133" fillId="0" borderId="23" applyNumberFormat="0" applyFill="0" applyAlignment="0" applyProtection="0"/>
    <xf numFmtId="0" fontId="128" fillId="55" borderId="22" applyNumberFormat="0" applyAlignment="0" applyProtection="0"/>
    <xf numFmtId="0" fontId="122" fillId="42" borderId="15" applyNumberFormat="0" applyAlignment="0" applyProtection="0"/>
    <xf numFmtId="0" fontId="105" fillId="55" borderId="15" applyNumberFormat="0" applyAlignment="0" applyProtection="0"/>
    <xf numFmtId="0" fontId="133" fillId="0" borderId="23" applyNumberFormat="0" applyFill="0" applyAlignment="0" applyProtection="0"/>
    <xf numFmtId="0" fontId="128" fillId="55" borderId="22" applyNumberFormat="0" applyAlignment="0" applyProtection="0"/>
    <xf numFmtId="0" fontId="11" fillId="58" borderId="21" applyNumberFormat="0" applyFont="0" applyAlignment="0" applyProtection="0"/>
    <xf numFmtId="0" fontId="133" fillId="0" borderId="23" applyNumberFormat="0" applyFill="0" applyAlignment="0" applyProtection="0"/>
    <xf numFmtId="0" fontId="122" fillId="42" borderId="15" applyNumberFormat="0" applyAlignment="0" applyProtection="0"/>
    <xf numFmtId="0" fontId="11" fillId="58" borderId="21" applyNumberFormat="0" applyFont="0" applyAlignment="0" applyProtection="0"/>
    <xf numFmtId="0" fontId="128" fillId="55" borderId="22" applyNumberFormat="0" applyAlignment="0" applyProtection="0"/>
    <xf numFmtId="0" fontId="11" fillId="58" borderId="21" applyNumberFormat="0" applyFont="0" applyAlignment="0" applyProtection="0"/>
    <xf numFmtId="0" fontId="122" fillId="42" borderId="15" applyNumberFormat="0" applyAlignment="0" applyProtection="0"/>
    <xf numFmtId="0" fontId="105" fillId="55" borderId="15" applyNumberFormat="0" applyAlignment="0" applyProtection="0"/>
    <xf numFmtId="0" fontId="133" fillId="0" borderId="23" applyNumberFormat="0" applyFill="0" applyAlignment="0" applyProtection="0"/>
    <xf numFmtId="0" fontId="133" fillId="0" borderId="23" applyNumberFormat="0" applyFill="0" applyAlignment="0" applyProtection="0"/>
    <xf numFmtId="0" fontId="128" fillId="55" borderId="22" applyNumberFormat="0" applyAlignment="0" applyProtection="0"/>
    <xf numFmtId="0" fontId="11" fillId="58" borderId="21" applyNumberFormat="0" applyFont="0" applyAlignment="0" applyProtection="0"/>
    <xf numFmtId="0" fontId="105" fillId="55" borderId="15" applyNumberFormat="0" applyAlignment="0" applyProtection="0"/>
    <xf numFmtId="0" fontId="132" fillId="0" borderId="23" applyNumberFormat="0" applyFill="0" applyAlignment="0" applyProtection="0"/>
    <xf numFmtId="0" fontId="121" fillId="42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5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5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5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5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5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5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5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5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5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5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5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5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5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5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5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5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5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5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5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2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2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2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2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2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2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2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2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2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2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2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2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2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2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2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2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2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2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2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1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1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11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11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11" fillId="58" borderId="21" applyNumberFormat="0" applyFont="0" applyAlignment="0" applyProtection="0"/>
    <xf numFmtId="0" fontId="99" fillId="58" borderId="21" applyNumberFormat="0" applyFont="0" applyAlignment="0" applyProtection="0"/>
    <xf numFmtId="0" fontId="11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11" fillId="58" borderId="21" applyNumberFormat="0" applyFont="0" applyAlignment="0" applyProtection="0"/>
    <xf numFmtId="0" fontId="99" fillId="58" borderId="21" applyNumberFormat="0" applyFont="0" applyAlignment="0" applyProtection="0"/>
    <xf numFmtId="0" fontId="11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11" fillId="58" borderId="21" applyNumberFormat="0" applyFont="0" applyAlignment="0" applyProtection="0"/>
    <xf numFmtId="0" fontId="99" fillId="58" borderId="21" applyNumberFormat="0" applyFont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1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1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1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1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1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1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1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1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10" fillId="58" borderId="21" applyNumberFormat="0" applyFont="0" applyAlignment="0" applyProtection="0"/>
    <xf numFmtId="0" fontId="99" fillId="58" borderId="21" applyNumberFormat="0" applyFont="0" applyAlignment="0" applyProtection="0"/>
    <xf numFmtId="0" fontId="11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11" fillId="58" borderId="21" applyNumberFormat="0" applyFont="0" applyAlignment="0" applyProtection="0"/>
    <xf numFmtId="0" fontId="99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99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10" fillId="58" borderId="21" applyNumberFormat="0" applyFont="0" applyAlignment="0" applyProtection="0"/>
    <xf numFmtId="0" fontId="99" fillId="58" borderId="21" applyNumberFormat="0" applyFont="0" applyAlignment="0" applyProtection="0"/>
    <xf numFmtId="0" fontId="11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11" fillId="58" borderId="21" applyNumberFormat="0" applyFont="0" applyAlignment="0" applyProtection="0"/>
    <xf numFmtId="0" fontId="99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99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10" fillId="58" borderId="21" applyNumberFormat="0" applyFont="0" applyAlignment="0" applyProtection="0"/>
    <xf numFmtId="0" fontId="99" fillId="58" borderId="21" applyNumberFormat="0" applyFont="0" applyAlignment="0" applyProtection="0"/>
    <xf numFmtId="0" fontId="11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11" fillId="58" borderId="21" applyNumberFormat="0" applyFont="0" applyAlignment="0" applyProtection="0"/>
    <xf numFmtId="0" fontId="99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99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10" fillId="58" borderId="21" applyNumberFormat="0" applyFont="0" applyAlignment="0" applyProtection="0"/>
    <xf numFmtId="0" fontId="99" fillId="58" borderId="21" applyNumberFormat="0" applyFont="0" applyAlignment="0" applyProtection="0"/>
    <xf numFmtId="0" fontId="11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11" fillId="58" borderId="21" applyNumberFormat="0" applyFont="0" applyAlignment="0" applyProtection="0"/>
    <xf numFmtId="0" fontId="99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99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99" fillId="58" borderId="21" applyNumberFormat="0" applyFont="0" applyAlignment="0" applyProtection="0"/>
    <xf numFmtId="0" fontId="11" fillId="58" borderId="21" applyNumberFormat="0" applyFont="0" applyAlignment="0" applyProtection="0"/>
    <xf numFmtId="0" fontId="99" fillId="58" borderId="21" applyNumberFormat="0" applyFont="0" applyAlignment="0" applyProtection="0"/>
    <xf numFmtId="0" fontId="104" fillId="55" borderId="15" applyNumberFormat="0" applyAlignment="0" applyProtection="0"/>
    <xf numFmtId="0" fontId="99" fillId="58" borderId="21" applyNumberFormat="0" applyFont="0" applyAlignment="0" applyProtection="0"/>
    <xf numFmtId="0" fontId="11" fillId="58" borderId="21" applyNumberFormat="0" applyFont="0" applyAlignment="0" applyProtection="0"/>
    <xf numFmtId="0" fontId="99" fillId="58" borderId="21" applyNumberFormat="0" applyFont="0" applyAlignment="0" applyProtection="0"/>
    <xf numFmtId="0" fontId="10" fillId="58" borderId="21" applyNumberFormat="0" applyFont="0" applyAlignment="0" applyProtection="0"/>
    <xf numFmtId="0" fontId="99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99" fillId="58" borderId="21" applyNumberFormat="0" applyFont="0" applyAlignment="0" applyProtection="0"/>
    <xf numFmtId="0" fontId="11" fillId="58" borderId="21" applyNumberFormat="0" applyFont="0" applyAlignment="0" applyProtection="0"/>
    <xf numFmtId="0" fontId="104" fillId="55" borderId="15" applyNumberFormat="0" applyAlignment="0" applyProtection="0"/>
    <xf numFmtId="0" fontId="99" fillId="58" borderId="21" applyNumberFormat="0" applyFont="0" applyAlignment="0" applyProtection="0"/>
    <xf numFmtId="0" fontId="11" fillId="58" borderId="21" applyNumberFormat="0" applyFont="0" applyAlignment="0" applyProtection="0"/>
    <xf numFmtId="0" fontId="10" fillId="58" borderId="21" applyNumberFormat="0" applyFont="0" applyAlignment="0" applyProtection="0"/>
    <xf numFmtId="0" fontId="99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104" fillId="55" borderId="15" applyNumberFormat="0" applyAlignment="0" applyProtection="0"/>
    <xf numFmtId="0" fontId="11" fillId="58" borderId="21" applyNumberFormat="0" applyFont="0" applyAlignment="0" applyProtection="0"/>
    <xf numFmtId="0" fontId="99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21" fillId="42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21" fillId="42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21" fillId="42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04" fillId="55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04" fillId="55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04" fillId="55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21" fillId="42" borderId="15" applyNumberFormat="0" applyAlignment="0" applyProtection="0"/>
    <xf numFmtId="0" fontId="121" fillId="42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21" fillId="42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21" fillId="42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21" fillId="42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4" fillId="55" borderId="15" applyNumberForma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11" fillId="58" borderId="21" applyNumberFormat="0" applyFont="0" applyAlignment="0" applyProtection="0"/>
    <xf numFmtId="0" fontId="99" fillId="58" borderId="21" applyNumberFormat="0" applyFont="0" applyAlignment="0" applyProtection="0"/>
    <xf numFmtId="0" fontId="104" fillId="55" borderId="15" applyNumberFormat="0" applyAlignment="0" applyProtection="0"/>
    <xf numFmtId="0" fontId="99" fillId="58" borderId="21" applyNumberFormat="0" applyFont="0" applyAlignment="0" applyProtection="0"/>
    <xf numFmtId="0" fontId="11" fillId="58" borderId="21" applyNumberFormat="0" applyFont="0" applyAlignment="0" applyProtection="0"/>
    <xf numFmtId="0" fontId="99" fillId="58" borderId="21" applyNumberFormat="0" applyFont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99" fillId="58" borderId="21" applyNumberFormat="0" applyFont="0" applyAlignment="0" applyProtection="0"/>
    <xf numFmtId="0" fontId="10" fillId="58" borderId="21" applyNumberFormat="0" applyFont="0" applyAlignment="0" applyProtection="0"/>
    <xf numFmtId="0" fontId="99" fillId="58" borderId="21" applyNumberFormat="0" applyFont="0" applyAlignment="0" applyProtection="0"/>
    <xf numFmtId="0" fontId="11" fillId="58" borderId="21" applyNumberFormat="0" applyFont="0" applyAlignment="0" applyProtection="0"/>
    <xf numFmtId="0" fontId="99" fillId="58" borderId="21" applyNumberFormat="0" applyFont="0" applyAlignment="0" applyProtection="0"/>
    <xf numFmtId="0" fontId="104" fillId="55" borderId="15" applyNumberFormat="0" applyAlignment="0" applyProtection="0"/>
    <xf numFmtId="0" fontId="99" fillId="58" borderId="21" applyNumberFormat="0" applyFont="0" applyAlignment="0" applyProtection="0"/>
    <xf numFmtId="0" fontId="11" fillId="58" borderId="21" applyNumberFormat="0" applyFont="0" applyAlignment="0" applyProtection="0"/>
    <xf numFmtId="0" fontId="99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104" fillId="55" borderId="15" applyNumberForma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99" fillId="58" borderId="21" applyNumberFormat="0" applyFont="0" applyAlignment="0" applyProtection="0"/>
    <xf numFmtId="0" fontId="10" fillId="58" borderId="21" applyNumberFormat="0" applyFont="0" applyAlignment="0" applyProtection="0"/>
    <xf numFmtId="0" fontId="99" fillId="58" borderId="21" applyNumberFormat="0" applyFont="0" applyAlignment="0" applyProtection="0"/>
    <xf numFmtId="0" fontId="11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11" fillId="58" borderId="21" applyNumberFormat="0" applyFont="0" applyAlignment="0" applyProtection="0"/>
    <xf numFmtId="0" fontId="99" fillId="58" borderId="21" applyNumberFormat="0" applyFont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99" fillId="58" borderId="21" applyNumberFormat="0" applyFont="0" applyAlignment="0" applyProtection="0"/>
    <xf numFmtId="0" fontId="10" fillId="58" borderId="21" applyNumberFormat="0" applyFont="0" applyAlignment="0" applyProtection="0"/>
    <xf numFmtId="0" fontId="99" fillId="58" borderId="21" applyNumberFormat="0" applyFont="0" applyAlignment="0" applyProtection="0"/>
    <xf numFmtId="0" fontId="11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11" fillId="58" borderId="21" applyNumberFormat="0" applyFont="0" applyAlignment="0" applyProtection="0"/>
    <xf numFmtId="0" fontId="99" fillId="58" borderId="21" applyNumberFormat="0" applyFont="0" applyAlignment="0" applyProtection="0"/>
    <xf numFmtId="0" fontId="10" fillId="58" borderId="21" applyNumberFormat="0" applyFont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99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99" fillId="58" borderId="21" applyNumberFormat="0" applyFont="0" applyAlignment="0" applyProtection="0"/>
    <xf numFmtId="0" fontId="11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11" fillId="58" borderId="21" applyNumberFormat="0" applyFont="0" applyAlignment="0" applyProtection="0"/>
    <xf numFmtId="0" fontId="99" fillId="58" borderId="21" applyNumberFormat="0" applyFont="0" applyAlignment="0" applyProtection="0"/>
    <xf numFmtId="0" fontId="10" fillId="58" borderId="21" applyNumberFormat="0" applyFont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99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99" fillId="58" borderId="21" applyNumberFormat="0" applyFont="0" applyAlignment="0" applyProtection="0"/>
    <xf numFmtId="0" fontId="11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11" fillId="58" borderId="21" applyNumberFormat="0" applyFont="0" applyAlignment="0" applyProtection="0"/>
    <xf numFmtId="0" fontId="99" fillId="58" borderId="21" applyNumberFormat="0" applyFont="0" applyAlignment="0" applyProtection="0"/>
    <xf numFmtId="0" fontId="10" fillId="58" borderId="21" applyNumberFormat="0" applyFont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99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99" fillId="58" borderId="21" applyNumberFormat="0" applyFont="0" applyAlignment="0" applyProtection="0"/>
    <xf numFmtId="0" fontId="11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11" fillId="58" borderId="21" applyNumberFormat="0" applyFont="0" applyAlignment="0" applyProtection="0"/>
    <xf numFmtId="0" fontId="99" fillId="58" borderId="21" applyNumberFormat="0" applyFont="0" applyAlignment="0" applyProtection="0"/>
    <xf numFmtId="0" fontId="10" fillId="58" borderId="21" applyNumberFormat="0" applyFont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99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99" fillId="58" borderId="21" applyNumberFormat="0" applyFont="0" applyAlignment="0" applyProtection="0"/>
    <xf numFmtId="0" fontId="11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11" fillId="58" borderId="21" applyNumberFormat="0" applyFont="0" applyAlignment="0" applyProtection="0"/>
    <xf numFmtId="0" fontId="99" fillId="58" borderId="21" applyNumberFormat="0" applyFont="0" applyAlignment="0" applyProtection="0"/>
    <xf numFmtId="0" fontId="10" fillId="58" borderId="21" applyNumberFormat="0" applyFont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99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99" fillId="58" borderId="21" applyNumberFormat="0" applyFont="0" applyAlignment="0" applyProtection="0"/>
    <xf numFmtId="0" fontId="11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11" fillId="58" borderId="21" applyNumberFormat="0" applyFont="0" applyAlignment="0" applyProtection="0"/>
    <xf numFmtId="0" fontId="99" fillId="58" borderId="21" applyNumberFormat="0" applyFont="0" applyAlignment="0" applyProtection="0"/>
    <xf numFmtId="0" fontId="10" fillId="58" borderId="21" applyNumberFormat="0" applyFont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99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99" fillId="58" borderId="21" applyNumberFormat="0" applyFont="0" applyAlignment="0" applyProtection="0"/>
    <xf numFmtId="0" fontId="11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11" fillId="58" borderId="21" applyNumberFormat="0" applyFont="0" applyAlignment="0" applyProtection="0"/>
    <xf numFmtId="0" fontId="99" fillId="58" borderId="21" applyNumberFormat="0" applyFont="0" applyAlignment="0" applyProtection="0"/>
    <xf numFmtId="0" fontId="10" fillId="58" borderId="21" applyNumberFormat="0" applyFont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99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99" fillId="58" borderId="21" applyNumberFormat="0" applyFont="0" applyAlignment="0" applyProtection="0"/>
    <xf numFmtId="0" fontId="11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11" fillId="58" borderId="21" applyNumberFormat="0" applyFont="0" applyAlignment="0" applyProtection="0"/>
    <xf numFmtId="0" fontId="99" fillId="58" borderId="21" applyNumberFormat="0" applyFont="0" applyAlignment="0" applyProtection="0"/>
    <xf numFmtId="0" fontId="10" fillId="58" borderId="21" applyNumberFormat="0" applyFont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99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99" fillId="58" borderId="21" applyNumberFormat="0" applyFont="0" applyAlignment="0" applyProtection="0"/>
    <xf numFmtId="0" fontId="11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11" fillId="58" borderId="21" applyNumberFormat="0" applyFont="0" applyAlignment="0" applyProtection="0"/>
    <xf numFmtId="0" fontId="99" fillId="58" borderId="21" applyNumberFormat="0" applyFont="0" applyAlignment="0" applyProtection="0"/>
    <xf numFmtId="0" fontId="10" fillId="58" borderId="21" applyNumberFormat="0" applyFont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99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99" fillId="58" borderId="21" applyNumberFormat="0" applyFont="0" applyAlignment="0" applyProtection="0"/>
    <xf numFmtId="0" fontId="11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11" fillId="58" borderId="21" applyNumberFormat="0" applyFont="0" applyAlignment="0" applyProtection="0"/>
    <xf numFmtId="0" fontId="99" fillId="58" borderId="21" applyNumberFormat="0" applyFont="0" applyAlignment="0" applyProtection="0"/>
    <xf numFmtId="0" fontId="10" fillId="58" borderId="21" applyNumberFormat="0" applyFont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99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99" fillId="58" borderId="21" applyNumberFormat="0" applyFont="0" applyAlignment="0" applyProtection="0"/>
    <xf numFmtId="0" fontId="11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11" fillId="58" borderId="21" applyNumberFormat="0" applyFont="0" applyAlignment="0" applyProtection="0"/>
    <xf numFmtId="0" fontId="99" fillId="58" borderId="21" applyNumberFormat="0" applyFont="0" applyAlignment="0" applyProtection="0"/>
    <xf numFmtId="0" fontId="10" fillId="58" borderId="21" applyNumberFormat="0" applyFont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99" fillId="58" borderId="21" applyNumberFormat="0" applyFont="0" applyAlignment="0" applyProtection="0"/>
    <xf numFmtId="0" fontId="11" fillId="58" borderId="21" applyNumberFormat="0" applyFont="0" applyAlignment="0" applyProtection="0"/>
    <xf numFmtId="0" fontId="99" fillId="58" borderId="21" applyNumberFormat="0" applyFont="0" applyAlignment="0" applyProtection="0"/>
    <xf numFmtId="0" fontId="99" fillId="58" borderId="21" applyNumberFormat="0" applyFont="0" applyAlignment="0" applyProtection="0"/>
    <xf numFmtId="0" fontId="11" fillId="58" borderId="21" applyNumberFormat="0" applyFont="0" applyAlignment="0" applyProtection="0"/>
    <xf numFmtId="0" fontId="99" fillId="58" borderId="21" applyNumberFormat="0" applyFont="0" applyAlignment="0" applyProtection="0"/>
    <xf numFmtId="0" fontId="10" fillId="58" borderId="21" applyNumberFormat="0" applyFont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11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0" fillId="58" borderId="21" applyNumberFormat="0" applyFont="0" applyAlignment="0" applyProtection="0"/>
    <xf numFmtId="0" fontId="11" fillId="0" borderId="0"/>
    <xf numFmtId="0" fontId="11" fillId="0" borderId="0"/>
    <xf numFmtId="0" fontId="1" fillId="0" borderId="0"/>
    <xf numFmtId="0" fontId="59" fillId="0" borderId="2" applyNumberFormat="0" applyFill="0" applyAlignment="0" applyProtection="0"/>
    <xf numFmtId="0" fontId="60" fillId="0" borderId="3" applyNumberFormat="0" applyFill="0" applyAlignment="0" applyProtection="0"/>
    <xf numFmtId="0" fontId="61" fillId="0" borderId="4" applyNumberFormat="0" applyFill="0" applyAlignment="0" applyProtection="0"/>
    <xf numFmtId="0" fontId="61" fillId="0" borderId="0" applyNumberFormat="0" applyFill="0" applyBorder="0" applyAlignment="0" applyProtection="0"/>
    <xf numFmtId="0" fontId="62" fillId="2" borderId="0" applyNumberFormat="0" applyBorder="0" applyAlignment="0" applyProtection="0"/>
    <xf numFmtId="0" fontId="63" fillId="3" borderId="0" applyNumberFormat="0" applyBorder="0" applyAlignment="0" applyProtection="0"/>
    <xf numFmtId="0" fontId="64" fillId="4" borderId="0" applyNumberFormat="0" applyBorder="0" applyAlignment="0" applyProtection="0"/>
    <xf numFmtId="0" fontId="65" fillId="5" borderId="5" applyNumberFormat="0" applyAlignment="0" applyProtection="0"/>
    <xf numFmtId="0" fontId="66" fillId="6" borderId="6" applyNumberFormat="0" applyAlignment="0" applyProtection="0"/>
    <xf numFmtId="0" fontId="67" fillId="6" borderId="5" applyNumberFormat="0" applyAlignment="0" applyProtection="0"/>
    <xf numFmtId="0" fontId="68" fillId="0" borderId="7" applyNumberFormat="0" applyFill="0" applyAlignment="0" applyProtection="0"/>
    <xf numFmtId="0" fontId="69" fillId="7" borderId="8" applyNumberFormat="0" applyAlignment="0" applyProtection="0"/>
    <xf numFmtId="0" fontId="70" fillId="0" borderId="0" applyNumberFormat="0" applyFill="0" applyBorder="0" applyAlignment="0" applyProtection="0"/>
    <xf numFmtId="0" fontId="1" fillId="8" borderId="9" applyNumberFormat="0" applyFont="0" applyAlignment="0" applyProtection="0"/>
    <xf numFmtId="0" fontId="71" fillId="0" borderId="0" applyNumberFormat="0" applyFill="0" applyBorder="0" applyAlignment="0" applyProtection="0"/>
    <xf numFmtId="0" fontId="72" fillId="0" borderId="10" applyNumberFormat="0" applyFill="0" applyAlignment="0" applyProtection="0"/>
    <xf numFmtId="0" fontId="73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73" fillId="12" borderId="0" applyNumberFormat="0" applyBorder="0" applyAlignment="0" applyProtection="0"/>
    <xf numFmtId="0" fontId="73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73" fillId="16" borderId="0" applyNumberFormat="0" applyBorder="0" applyAlignment="0" applyProtection="0"/>
    <xf numFmtId="0" fontId="73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73" fillId="20" borderId="0" applyNumberFormat="0" applyBorder="0" applyAlignment="0" applyProtection="0"/>
    <xf numFmtId="0" fontId="73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73" fillId="24" borderId="0" applyNumberFormat="0" applyBorder="0" applyAlignment="0" applyProtection="0"/>
    <xf numFmtId="0" fontId="73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73" fillId="28" borderId="0" applyNumberFormat="0" applyBorder="0" applyAlignment="0" applyProtection="0"/>
    <xf numFmtId="0" fontId="73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73" fillId="32" borderId="0" applyNumberFormat="0" applyBorder="0" applyAlignment="0" applyProtection="0"/>
    <xf numFmtId="0" fontId="1" fillId="0" borderId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74" fillId="0" borderId="0" applyNumberFormat="0" applyFill="0" applyBorder="0" applyAlignment="0" applyProtection="0"/>
    <xf numFmtId="0" fontId="33" fillId="0" borderId="0"/>
    <xf numFmtId="43" fontId="5" fillId="0" borderId="0" applyFont="0" applyFill="0" applyBorder="0" applyAlignment="0" applyProtection="0"/>
    <xf numFmtId="0" fontId="93" fillId="0" borderId="0" applyNumberFormat="0" applyFill="0" applyBorder="0" applyAlignment="0" applyProtection="0"/>
    <xf numFmtId="0" fontId="94" fillId="4" borderId="0" applyNumberFormat="0" applyBorder="0" applyAlignment="0" applyProtection="0"/>
    <xf numFmtId="0" fontId="5" fillId="12" borderId="0" applyNumberFormat="0" applyBorder="0" applyAlignment="0" applyProtection="0"/>
    <xf numFmtId="0" fontId="5" fillId="16" borderId="0" applyNumberFormat="0" applyBorder="0" applyAlignment="0" applyProtection="0"/>
    <xf numFmtId="0" fontId="5" fillId="20" borderId="0" applyNumberFormat="0" applyBorder="0" applyAlignment="0" applyProtection="0"/>
    <xf numFmtId="0" fontId="5" fillId="24" borderId="0" applyNumberFormat="0" applyBorder="0" applyAlignment="0" applyProtection="0"/>
    <xf numFmtId="0" fontId="5" fillId="28" borderId="0" applyNumberFormat="0" applyBorder="0" applyAlignment="0" applyProtection="0"/>
    <xf numFmtId="0" fontId="5" fillId="32" borderId="0" applyNumberFormat="0" applyBorder="0" applyAlignment="0" applyProtection="0"/>
    <xf numFmtId="0" fontId="95" fillId="0" borderId="0" applyNumberFormat="0" applyFill="0" applyBorder="0" applyAlignment="0" applyProtection="0"/>
  </cellStyleXfs>
  <cellXfs count="210">
    <xf numFmtId="0" fontId="0" fillId="0" borderId="0" xfId="0"/>
    <xf numFmtId="0" fontId="0" fillId="0" borderId="0" xfId="0"/>
    <xf numFmtId="0" fontId="0" fillId="0" borderId="1" xfId="0" applyBorder="1"/>
    <xf numFmtId="164" fontId="7" fillId="0" borderId="0" xfId="2" applyNumberFormat="1" applyFont="1"/>
    <xf numFmtId="3" fontId="0" fillId="0" borderId="0" xfId="0" applyNumberFormat="1" applyFill="1"/>
    <xf numFmtId="0" fontId="6" fillId="0" borderId="1" xfId="0" applyFont="1" applyBorder="1"/>
    <xf numFmtId="167" fontId="0" fillId="0" borderId="0" xfId="1" applyNumberFormat="1" applyFont="1"/>
    <xf numFmtId="1" fontId="0" fillId="0" borderId="0" xfId="0" applyNumberFormat="1" applyFont="1"/>
    <xf numFmtId="166" fontId="12" fillId="0" borderId="0" xfId="107" applyNumberFormat="1" applyFont="1" applyFill="1" applyBorder="1" applyAlignment="1">
      <alignment horizontal="right" vertical="top" wrapText="1"/>
    </xf>
    <xf numFmtId="17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0" fillId="0" borderId="0" xfId="0" applyFont="1" applyFill="1"/>
    <xf numFmtId="17" fontId="0" fillId="0" borderId="0" xfId="0" applyNumberFormat="1" applyFont="1" applyFill="1"/>
    <xf numFmtId="17" fontId="0" fillId="0" borderId="0" xfId="0" applyNumberFormat="1" applyFont="1"/>
    <xf numFmtId="0" fontId="0" fillId="0" borderId="0" xfId="0" applyFont="1"/>
    <xf numFmtId="3" fontId="7" fillId="0" borderId="0" xfId="0" applyNumberFormat="1" applyFont="1" applyFill="1" applyBorder="1"/>
    <xf numFmtId="0" fontId="0" fillId="0" borderId="0" xfId="0"/>
    <xf numFmtId="0" fontId="0" fillId="0" borderId="1" xfId="0" applyBorder="1"/>
    <xf numFmtId="0" fontId="0" fillId="0" borderId="0" xfId="0"/>
    <xf numFmtId="0" fontId="0" fillId="0" borderId="0" xfId="0" quotePrefix="1"/>
    <xf numFmtId="0" fontId="0" fillId="0" borderId="0" xfId="0" applyFill="1"/>
    <xf numFmtId="17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6" fillId="0" borderId="0" xfId="0" applyFont="1"/>
    <xf numFmtId="17" fontId="0" fillId="0" borderId="0" xfId="0" applyNumberFormat="1"/>
    <xf numFmtId="0" fontId="0" fillId="0" borderId="1" xfId="0" applyBorder="1"/>
    <xf numFmtId="164" fontId="0" fillId="0" borderId="0" xfId="2" applyNumberFormat="1" applyFont="1"/>
    <xf numFmtId="164" fontId="0" fillId="0" borderId="0" xfId="0" applyNumberFormat="1"/>
    <xf numFmtId="168" fontId="28" fillId="0" borderId="0" xfId="107" applyNumberFormat="1" applyFont="1" applyFill="1" applyBorder="1" applyAlignment="1">
      <alignment vertical="top" wrapText="1"/>
    </xf>
    <xf numFmtId="164" fontId="7" fillId="0" borderId="0" xfId="2" applyNumberFormat="1" applyFont="1" applyFill="1"/>
    <xf numFmtId="0" fontId="7" fillId="0" borderId="0" xfId="0" applyNumberFormat="1" applyFont="1" applyFill="1"/>
    <xf numFmtId="3" fontId="0" fillId="0" borderId="0" xfId="0" applyNumberFormat="1"/>
    <xf numFmtId="49" fontId="0" fillId="0" borderId="0" xfId="0" applyNumberFormat="1" applyAlignment="1">
      <alignment vertical="center" wrapText="1"/>
    </xf>
    <xf numFmtId="0" fontId="0" fillId="33" borderId="0" xfId="0" applyFill="1"/>
    <xf numFmtId="17" fontId="0" fillId="33" borderId="0" xfId="0" applyNumberFormat="1" applyFill="1"/>
    <xf numFmtId="49" fontId="6" fillId="0" borderId="0" xfId="0" applyNumberFormat="1" applyFont="1" applyAlignment="1">
      <alignment horizontal="center" vertical="center" wrapText="1"/>
    </xf>
    <xf numFmtId="0" fontId="0" fillId="0" borderId="0" xfId="0" applyAlignment="1">
      <alignment wrapText="1"/>
    </xf>
    <xf numFmtId="3" fontId="7" fillId="0" borderId="0" xfId="0" applyNumberFormat="1" applyFont="1"/>
    <xf numFmtId="0" fontId="6" fillId="0" borderId="0" xfId="0" applyFont="1" applyAlignment="1">
      <alignment vertical="center" wrapText="1"/>
    </xf>
    <xf numFmtId="0" fontId="6" fillId="0" borderId="0" xfId="0" applyFont="1" applyAlignment="1">
      <alignment wrapText="1"/>
    </xf>
    <xf numFmtId="169" fontId="28" fillId="0" borderId="0" xfId="107" applyNumberFormat="1" applyFont="1" applyFill="1" applyBorder="1" applyAlignment="1">
      <alignment vertical="top" wrapText="1"/>
    </xf>
    <xf numFmtId="0" fontId="6" fillId="0" borderId="0" xfId="0" applyFont="1" applyAlignment="1">
      <alignment wrapText="1"/>
    </xf>
    <xf numFmtId="49" fontId="0" fillId="0" borderId="0" xfId="0" applyNumberFormat="1" applyAlignment="1">
      <alignment wrapText="1"/>
    </xf>
    <xf numFmtId="1" fontId="0" fillId="0" borderId="0" xfId="0" applyNumberFormat="1"/>
    <xf numFmtId="167" fontId="0" fillId="0" borderId="0" xfId="0" applyNumberFormat="1"/>
    <xf numFmtId="171" fontId="7" fillId="0" borderId="0" xfId="0" applyNumberFormat="1" applyFont="1"/>
    <xf numFmtId="0" fontId="7" fillId="0" borderId="0" xfId="0" applyFont="1"/>
    <xf numFmtId="10" fontId="0" fillId="0" borderId="0" xfId="0" applyNumberFormat="1"/>
    <xf numFmtId="3" fontId="0" fillId="33" borderId="0" xfId="0" applyNumberFormat="1" applyFill="1"/>
    <xf numFmtId="0" fontId="0" fillId="0" borderId="0" xfId="0" applyAlignment="1">
      <alignment wrapText="1"/>
    </xf>
    <xf numFmtId="0" fontId="29" fillId="0" borderId="0" xfId="182" applyAlignment="1" applyProtection="1">
      <alignment wrapText="1"/>
    </xf>
    <xf numFmtId="49" fontId="0" fillId="0" borderId="0" xfId="0" applyNumberFormat="1" applyAlignment="1">
      <alignment wrapText="1"/>
    </xf>
    <xf numFmtId="164" fontId="0" fillId="0" borderId="0" xfId="2" applyNumberFormat="1" applyFont="1" applyAlignment="1">
      <alignment horizontal="left" wrapText="1"/>
    </xf>
    <xf numFmtId="0" fontId="35" fillId="0" borderId="14" xfId="0" applyFont="1" applyBorder="1"/>
    <xf numFmtId="49" fontId="6" fillId="34" borderId="0" xfId="0" applyNumberFormat="1" applyFont="1" applyFill="1" applyAlignment="1">
      <alignment horizontal="center" vertical="center" wrapText="1"/>
    </xf>
    <xf numFmtId="49" fontId="6" fillId="36" borderId="0" xfId="0" applyNumberFormat="1" applyFont="1" applyFill="1" applyAlignment="1">
      <alignment horizontal="center" vertical="center" wrapText="1"/>
    </xf>
    <xf numFmtId="49" fontId="6" fillId="0" borderId="0" xfId="0" applyNumberFormat="1" applyFont="1" applyAlignment="1">
      <alignment horizontal="center" vertical="center" wrapText="1"/>
    </xf>
    <xf numFmtId="49" fontId="0" fillId="0" borderId="0" xfId="0" applyNumberFormat="1" applyAlignment="1">
      <alignment wrapText="1"/>
    </xf>
    <xf numFmtId="49" fontId="6" fillId="36" borderId="0" xfId="0" applyNumberFormat="1" applyFont="1" applyFill="1" applyAlignment="1">
      <alignment vertical="center" wrapText="1"/>
    </xf>
    <xf numFmtId="49" fontId="6" fillId="35" borderId="0" xfId="0" applyNumberFormat="1" applyFont="1" applyFill="1" applyAlignment="1">
      <alignment vertical="center" wrapText="1"/>
    </xf>
    <xf numFmtId="49" fontId="6" fillId="0" borderId="0" xfId="0" applyNumberFormat="1" applyFont="1" applyAlignment="1">
      <alignment vertical="center" wrapText="1"/>
    </xf>
    <xf numFmtId="172" fontId="36" fillId="0" borderId="0" xfId="53" applyNumberFormat="1" applyFont="1" applyBorder="1" applyAlignment="1">
      <alignment horizontal="right" vertical="center"/>
    </xf>
    <xf numFmtId="0" fontId="34" fillId="0" borderId="0" xfId="0" applyFont="1"/>
    <xf numFmtId="171" fontId="0" fillId="0" borderId="0" xfId="0" applyNumberFormat="1"/>
    <xf numFmtId="17" fontId="8" fillId="0" borderId="11" xfId="0" applyNumberFormat="1" applyFont="1" applyBorder="1"/>
    <xf numFmtId="172" fontId="0" fillId="0" borderId="0" xfId="0" applyNumberFormat="1" applyAlignment="1">
      <alignment horizontal="right"/>
    </xf>
    <xf numFmtId="0" fontId="0" fillId="0" borderId="0" xfId="0" applyAlignment="1">
      <alignment wrapText="1"/>
    </xf>
    <xf numFmtId="0" fontId="6" fillId="0" borderId="0" xfId="0" applyFont="1" applyAlignment="1">
      <alignment wrapText="1"/>
    </xf>
    <xf numFmtId="0" fontId="29" fillId="0" borderId="0" xfId="182" applyAlignment="1" applyProtection="1">
      <alignment wrapText="1"/>
    </xf>
    <xf numFmtId="164" fontId="0" fillId="0" borderId="0" xfId="2" applyNumberFormat="1" applyFont="1"/>
    <xf numFmtId="0" fontId="0" fillId="0" borderId="0" xfId="0"/>
    <xf numFmtId="3" fontId="0" fillId="0" borderId="0" xfId="0" applyNumberFormat="1"/>
    <xf numFmtId="164" fontId="7" fillId="0" borderId="0" xfId="2" applyNumberFormat="1" applyFont="1"/>
    <xf numFmtId="0" fontId="56" fillId="59" borderId="24" xfId="0" applyFont="1" applyFill="1" applyBorder="1" applyAlignment="1">
      <alignment horizontal="right" vertical="center"/>
    </xf>
    <xf numFmtId="3" fontId="56" fillId="59" borderId="24" xfId="0" applyNumberFormat="1" applyFont="1" applyFill="1" applyBorder="1" applyAlignment="1">
      <alignment horizontal="right" vertical="center"/>
    </xf>
    <xf numFmtId="0" fontId="56" fillId="59" borderId="25" xfId="0" applyFont="1" applyFill="1" applyBorder="1" applyAlignment="1">
      <alignment horizontal="right" vertical="center"/>
    </xf>
    <xf numFmtId="0" fontId="57" fillId="59" borderId="25" xfId="0" applyFont="1" applyFill="1" applyBorder="1" applyAlignment="1">
      <alignment horizontal="left" vertical="center" wrapText="1"/>
    </xf>
    <xf numFmtId="3" fontId="56" fillId="59" borderId="26" xfId="0" applyNumberFormat="1" applyFont="1" applyFill="1" applyBorder="1" applyAlignment="1">
      <alignment horizontal="right" vertical="center"/>
    </xf>
    <xf numFmtId="0" fontId="35" fillId="0" borderId="0" xfId="0" applyFont="1"/>
    <xf numFmtId="0" fontId="4" fillId="0" borderId="0" xfId="346"/>
    <xf numFmtId="3" fontId="4" fillId="0" borderId="0" xfId="346" applyNumberFormat="1"/>
    <xf numFmtId="0" fontId="4" fillId="0" borderId="0" xfId="346"/>
    <xf numFmtId="168" fontId="28" fillId="0" borderId="0" xfId="107" applyNumberFormat="1" applyFont="1" applyFill="1" applyBorder="1" applyAlignment="1">
      <alignment vertical="top" wrapText="1"/>
    </xf>
    <xf numFmtId="3" fontId="0" fillId="0" borderId="0" xfId="0" applyNumberFormat="1"/>
    <xf numFmtId="0" fontId="0" fillId="0" borderId="0" xfId="0"/>
    <xf numFmtId="169" fontId="28" fillId="0" borderId="0" xfId="107" applyNumberFormat="1" applyFont="1" applyFill="1" applyBorder="1" applyAlignment="1">
      <alignment vertical="top" wrapText="1"/>
    </xf>
    <xf numFmtId="174" fontId="28" fillId="0" borderId="0" xfId="107" applyNumberFormat="1" applyFont="1" applyFill="1" applyBorder="1" applyAlignment="1">
      <alignment vertical="top" wrapText="1"/>
    </xf>
    <xf numFmtId="0" fontId="4" fillId="0" borderId="0" xfId="346" applyFill="1"/>
    <xf numFmtId="9" fontId="0" fillId="0" borderId="0" xfId="2" applyFont="1"/>
    <xf numFmtId="0" fontId="0" fillId="0" borderId="0" xfId="0"/>
    <xf numFmtId="0" fontId="35" fillId="0" borderId="14" xfId="0" applyFont="1" applyBorder="1"/>
    <xf numFmtId="0" fontId="0" fillId="0" borderId="0" xfId="0" applyAlignment="1">
      <alignment wrapText="1"/>
    </xf>
    <xf numFmtId="0" fontId="0" fillId="0" borderId="11" xfId="0" applyBorder="1"/>
    <xf numFmtId="0" fontId="0" fillId="0" borderId="0" xfId="0" applyAlignment="1">
      <alignment wrapText="1"/>
    </xf>
    <xf numFmtId="49" fontId="6" fillId="0" borderId="0" xfId="0" applyNumberFormat="1" applyFont="1" applyAlignment="1">
      <alignment horizontal="center" vertical="center" wrapText="1"/>
    </xf>
    <xf numFmtId="0" fontId="6" fillId="0" borderId="0" xfId="0" quotePrefix="1" applyFont="1" applyAlignment="1">
      <alignment horizontal="center" vertical="center" wrapText="1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11" xfId="0" applyFill="1" applyBorder="1"/>
    <xf numFmtId="164" fontId="0" fillId="0" borderId="0" xfId="2" applyNumberFormat="1" applyFont="1" applyAlignment="1">
      <alignment horizontal="right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76" fillId="0" borderId="0" xfId="0" applyFont="1"/>
    <xf numFmtId="0" fontId="0" fillId="0" borderId="0" xfId="0"/>
    <xf numFmtId="0" fontId="35" fillId="0" borderId="14" xfId="0" applyFont="1" applyBorder="1"/>
    <xf numFmtId="0" fontId="0" fillId="0" borderId="0" xfId="0"/>
    <xf numFmtId="0" fontId="35" fillId="0" borderId="14" xfId="0" applyFont="1" applyBorder="1"/>
    <xf numFmtId="0" fontId="77" fillId="0" borderId="0" xfId="0" applyFont="1"/>
    <xf numFmtId="175" fontId="0" fillId="0" borderId="0" xfId="0" applyNumberFormat="1"/>
    <xf numFmtId="0" fontId="0" fillId="0" borderId="0" xfId="0" applyFill="1" applyBorder="1"/>
    <xf numFmtId="0" fontId="80" fillId="0" borderId="12" xfId="0" applyFont="1" applyBorder="1" applyAlignment="1">
      <alignment horizontal="centerContinuous" vertical="center" wrapText="1"/>
    </xf>
    <xf numFmtId="0" fontId="80" fillId="0" borderId="13" xfId="0" applyFont="1" applyBorder="1" applyAlignment="1">
      <alignment horizontal="centerContinuous" vertical="center" wrapText="1"/>
    </xf>
    <xf numFmtId="0" fontId="80" fillId="0" borderId="14" xfId="0" applyFont="1" applyFill="1" applyBorder="1" applyAlignment="1">
      <alignment horizontal="centerContinuous" vertical="center" wrapText="1"/>
    </xf>
    <xf numFmtId="0" fontId="80" fillId="0" borderId="12" xfId="0" applyFont="1" applyFill="1" applyBorder="1" applyAlignment="1">
      <alignment horizontal="centerContinuous" vertical="center" wrapText="1"/>
    </xf>
    <xf numFmtId="0" fontId="80" fillId="0" borderId="27" xfId="0" applyFont="1" applyFill="1" applyBorder="1" applyAlignment="1">
      <alignment horizontal="centerContinuous" vertical="center" wrapText="1"/>
    </xf>
    <xf numFmtId="10" fontId="35" fillId="0" borderId="14" xfId="2" applyNumberFormat="1" applyFont="1" applyBorder="1"/>
    <xf numFmtId="0" fontId="0" fillId="0" borderId="0" xfId="0" applyAlignment="1">
      <alignment wrapText="1"/>
    </xf>
    <xf numFmtId="14" fontId="0" fillId="0" borderId="0" xfId="0" applyNumberFormat="1"/>
    <xf numFmtId="17" fontId="0" fillId="0" borderId="0" xfId="0" applyNumberFormat="1" applyFill="1" applyBorder="1"/>
    <xf numFmtId="0" fontId="6" fillId="33" borderId="0" xfId="0" applyFont="1" applyFill="1" applyAlignment="1">
      <alignment vertical="center" wrapText="1"/>
    </xf>
    <xf numFmtId="14" fontId="0" fillId="33" borderId="0" xfId="0" applyNumberFormat="1" applyFill="1"/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6" fillId="0" borderId="0" xfId="0" applyFont="1" applyAlignment="1">
      <alignment horizontal="left" vertical="center"/>
    </xf>
    <xf numFmtId="0" fontId="82" fillId="0" borderId="0" xfId="0" applyFont="1"/>
    <xf numFmtId="0" fontId="0" fillId="0" borderId="0" xfId="0" applyAlignment="1">
      <alignment wrapText="1"/>
    </xf>
    <xf numFmtId="17" fontId="8" fillId="0" borderId="11" xfId="0" applyNumberFormat="1" applyFont="1" applyFill="1" applyBorder="1"/>
    <xf numFmtId="0" fontId="0" fillId="0" borderId="0" xfId="0" applyAlignment="1">
      <alignment wrapText="1"/>
    </xf>
    <xf numFmtId="0" fontId="83" fillId="0" borderId="0" xfId="0" applyFont="1"/>
    <xf numFmtId="0" fontId="0" fillId="0" borderId="0" xfId="0" applyAlignment="1">
      <alignment wrapText="1"/>
    </xf>
    <xf numFmtId="3" fontId="8" fillId="0" borderId="0" xfId="0" applyNumberFormat="1" applyFont="1"/>
    <xf numFmtId="0" fontId="82" fillId="33" borderId="0" xfId="0" applyFont="1" applyFill="1"/>
    <xf numFmtId="164" fontId="8" fillId="0" borderId="0" xfId="2" applyNumberFormat="1" applyFont="1" applyFill="1"/>
    <xf numFmtId="0" fontId="0" fillId="0" borderId="0" xfId="0" applyAlignment="1">
      <alignment horizontal="left"/>
    </xf>
    <xf numFmtId="17" fontId="6" fillId="33" borderId="0" xfId="0" applyNumberFormat="1" applyFont="1" applyFill="1"/>
    <xf numFmtId="164" fontId="6" fillId="33" borderId="0" xfId="2" applyNumberFormat="1" applyFont="1" applyFill="1"/>
    <xf numFmtId="0" fontId="6" fillId="33" borderId="0" xfId="0" applyFont="1" applyFill="1"/>
    <xf numFmtId="164" fontId="6" fillId="33" borderId="0" xfId="2" applyNumberFormat="1" applyFont="1" applyFill="1" applyAlignment="1">
      <alignment horizontal="right"/>
    </xf>
    <xf numFmtId="0" fontId="6" fillId="0" borderId="0" xfId="0" applyFont="1" applyBorder="1"/>
    <xf numFmtId="16" fontId="0" fillId="0" borderId="0" xfId="0" applyNumberFormat="1"/>
    <xf numFmtId="0" fontId="84" fillId="0" borderId="0" xfId="0" applyFont="1"/>
    <xf numFmtId="0" fontId="85" fillId="0" borderId="0" xfId="0" applyFont="1"/>
    <xf numFmtId="168" fontId="86" fillId="0" borderId="0" xfId="107" applyNumberFormat="1" applyFont="1" applyFill="1" applyBorder="1" applyAlignment="1">
      <alignment vertical="top" wrapText="1"/>
    </xf>
    <xf numFmtId="164" fontId="2" fillId="0" borderId="0" xfId="2" applyNumberFormat="1" applyFont="1"/>
    <xf numFmtId="164" fontId="5" fillId="0" borderId="0" xfId="2" applyNumberFormat="1" applyFont="1" applyFill="1"/>
    <xf numFmtId="164" fontId="5" fillId="0" borderId="14" xfId="2" applyNumberFormat="1" applyFont="1" applyBorder="1"/>
    <xf numFmtId="164" fontId="5" fillId="0" borderId="0" xfId="0" applyNumberFormat="1" applyFont="1"/>
    <xf numFmtId="0" fontId="25" fillId="0" borderId="0" xfId="0" applyFont="1"/>
    <xf numFmtId="10" fontId="0" fillId="0" borderId="0" xfId="2" applyNumberFormat="1" applyFont="1"/>
    <xf numFmtId="175" fontId="0" fillId="0" borderId="0" xfId="2" applyNumberFormat="1" applyFont="1"/>
    <xf numFmtId="0" fontId="6" fillId="0" borderId="0" xfId="0" applyFont="1" applyAlignment="1"/>
    <xf numFmtId="164" fontId="0" fillId="33" borderId="0" xfId="2" applyNumberFormat="1" applyFont="1" applyFill="1"/>
    <xf numFmtId="0" fontId="79" fillId="33" borderId="0" xfId="0" applyFont="1" applyFill="1"/>
    <xf numFmtId="167" fontId="0" fillId="0" borderId="0" xfId="1" applyNumberFormat="1" applyFont="1" applyFill="1"/>
    <xf numFmtId="164" fontId="82" fillId="0" borderId="0" xfId="2" applyNumberFormat="1" applyFont="1"/>
    <xf numFmtId="168" fontId="0" fillId="0" borderId="0" xfId="0" applyNumberFormat="1"/>
    <xf numFmtId="10" fontId="35" fillId="0" borderId="14" xfId="0" applyNumberFormat="1" applyFont="1" applyBorder="1"/>
    <xf numFmtId="14" fontId="77" fillId="0" borderId="0" xfId="0" applyNumberFormat="1" applyFont="1"/>
    <xf numFmtId="171" fontId="0" fillId="0" borderId="0" xfId="0" applyNumberFormat="1" applyFill="1"/>
    <xf numFmtId="10" fontId="7" fillId="0" borderId="0" xfId="2" applyNumberFormat="1" applyFont="1"/>
    <xf numFmtId="171" fontId="0" fillId="0" borderId="0" xfId="0" applyNumberFormat="1" applyFont="1"/>
    <xf numFmtId="2" fontId="0" fillId="0" borderId="0" xfId="0" applyNumberFormat="1" applyFont="1" applyFill="1"/>
    <xf numFmtId="2" fontId="0" fillId="0" borderId="0" xfId="0" applyNumberFormat="1"/>
    <xf numFmtId="0" fontId="0" fillId="0" borderId="0" xfId="0" applyAlignment="1">
      <alignment wrapText="1"/>
    </xf>
    <xf numFmtId="3" fontId="0" fillId="0" borderId="0" xfId="0" applyNumberFormat="1" applyAlignment="1">
      <alignment horizontal="right"/>
    </xf>
    <xf numFmtId="3" fontId="88" fillId="0" borderId="0" xfId="0" applyNumberFormat="1" applyFont="1" applyFill="1" applyBorder="1"/>
    <xf numFmtId="0" fontId="6" fillId="0" borderId="0" xfId="0" applyFont="1" applyAlignment="1">
      <alignment wrapText="1"/>
    </xf>
    <xf numFmtId="0" fontId="77" fillId="33" borderId="0" xfId="0" applyFont="1" applyFill="1"/>
    <xf numFmtId="164" fontId="0" fillId="0" borderId="0" xfId="465" applyNumberFormat="1" applyFont="1"/>
    <xf numFmtId="164" fontId="0" fillId="0" borderId="0" xfId="465" applyNumberFormat="1" applyFont="1" applyFill="1"/>
    <xf numFmtId="164" fontId="0" fillId="0" borderId="0" xfId="465" applyNumberFormat="1" applyFont="1" applyFill="1" applyBorder="1"/>
    <xf numFmtId="2" fontId="0" fillId="33" borderId="0" xfId="0" applyNumberFormat="1" applyFill="1"/>
    <xf numFmtId="0" fontId="0" fillId="60" borderId="0" xfId="0" applyFill="1"/>
    <xf numFmtId="14" fontId="77" fillId="60" borderId="0" xfId="0" applyNumberFormat="1" applyFont="1" applyFill="1"/>
    <xf numFmtId="0" fontId="77" fillId="60" borderId="0" xfId="0" applyFont="1" applyFill="1"/>
    <xf numFmtId="177" fontId="0" fillId="33" borderId="0" xfId="0" applyNumberFormat="1" applyFill="1"/>
    <xf numFmtId="0" fontId="29" fillId="0" borderId="0" xfId="182" applyFill="1" applyBorder="1" applyAlignment="1" applyProtection="1"/>
    <xf numFmtId="0" fontId="89" fillId="0" borderId="0" xfId="0" applyFont="1"/>
    <xf numFmtId="0" fontId="90" fillId="0" borderId="0" xfId="0" applyFont="1"/>
    <xf numFmtId="0" fontId="91" fillId="0" borderId="0" xfId="0" applyFont="1"/>
    <xf numFmtId="14" fontId="77" fillId="33" borderId="0" xfId="0" applyNumberFormat="1" applyFont="1" applyFill="1"/>
    <xf numFmtId="0" fontId="9" fillId="0" borderId="0" xfId="3" applyAlignment="1" applyProtection="1"/>
    <xf numFmtId="0" fontId="9" fillId="0" borderId="0" xfId="3" applyAlignment="1" applyProtection="1">
      <alignment vertical="center"/>
    </xf>
    <xf numFmtId="0" fontId="87" fillId="0" borderId="0" xfId="0" applyFont="1"/>
    <xf numFmtId="0" fontId="87" fillId="33" borderId="0" xfId="0" applyFont="1" applyFill="1"/>
    <xf numFmtId="0" fontId="0" fillId="0" borderId="0" xfId="0"/>
    <xf numFmtId="3" fontId="0" fillId="0" borderId="0" xfId="0" applyNumberFormat="1"/>
    <xf numFmtId="16" fontId="0" fillId="33" borderId="0" xfId="0" applyNumberFormat="1" applyFill="1"/>
    <xf numFmtId="0" fontId="96" fillId="33" borderId="0" xfId="0" applyFont="1" applyFill="1"/>
    <xf numFmtId="164" fontId="86" fillId="0" borderId="0" xfId="2" applyNumberFormat="1" applyFont="1" applyFill="1" applyBorder="1" applyAlignment="1">
      <alignment vertical="top" wrapText="1"/>
    </xf>
    <xf numFmtId="172" fontId="0" fillId="0" borderId="0" xfId="0" applyNumberFormat="1" applyAlignment="1">
      <alignment horizontal="right" wrapText="1"/>
    </xf>
    <xf numFmtId="0" fontId="0" fillId="0" borderId="0" xfId="0"/>
    <xf numFmtId="14" fontId="0" fillId="0" borderId="0" xfId="0" applyNumberFormat="1"/>
    <xf numFmtId="0" fontId="0" fillId="33" borderId="0" xfId="0" applyFill="1"/>
    <xf numFmtId="0" fontId="82" fillId="0" borderId="0" xfId="0" applyFont="1"/>
    <xf numFmtId="14" fontId="0" fillId="0" borderId="0" xfId="0" applyNumberFormat="1" applyFill="1"/>
    <xf numFmtId="0" fontId="91" fillId="33" borderId="0" xfId="0" applyFont="1" applyFill="1"/>
    <xf numFmtId="9" fontId="0" fillId="0" borderId="0" xfId="2" applyNumberFormat="1" applyFont="1"/>
    <xf numFmtId="15" fontId="0" fillId="0" borderId="0" xfId="0" applyNumberFormat="1"/>
    <xf numFmtId="0" fontId="0" fillId="0" borderId="0" xfId="0" applyAlignment="1">
      <alignment wrapText="1"/>
    </xf>
    <xf numFmtId="0" fontId="6" fillId="0" borderId="0" xfId="0" applyFont="1" applyAlignment="1">
      <alignment wrapText="1"/>
    </xf>
    <xf numFmtId="49" fontId="0" fillId="0" borderId="0" xfId="0" applyNumberFormat="1" applyAlignment="1">
      <alignment wrapText="1"/>
    </xf>
    <xf numFmtId="0" fontId="6" fillId="0" borderId="0" xfId="0" applyFont="1" applyAlignment="1">
      <alignment horizontal="center" vertical="center" wrapText="1"/>
    </xf>
    <xf numFmtId="49" fontId="6" fillId="0" borderId="0" xfId="0" applyNumberFormat="1" applyFont="1" applyAlignment="1">
      <alignment horizontal="center" vertical="center" wrapText="1"/>
    </xf>
  </cellXfs>
  <cellStyles count="41728">
    <cellStyle name="20% - Accent1" xfId="158" builtinId="30" customBuiltin="1"/>
    <cellStyle name="20% - Accent1 10" xfId="515" xr:uid="{D8578151-038A-4DB8-975B-507D55C74BDE}"/>
    <cellStyle name="20% - Accent1 10 2" xfId="516" xr:uid="{C8F44F8D-B48B-4CB6-98A5-A42DA9DFA005}"/>
    <cellStyle name="20% - Accent1 10 2 2" xfId="517" xr:uid="{7C6815BB-84E4-49A8-AF76-EC1DAAAC005C}"/>
    <cellStyle name="20% - Accent1 10 2 3" xfId="518" xr:uid="{2FAD4A42-642D-4124-8DB2-708898E51304}"/>
    <cellStyle name="20% - Accent1 10 2 4" xfId="15479" xr:uid="{ED26EB25-59DB-4CA3-BA69-C3E87670DC61}"/>
    <cellStyle name="20% - Accent1 10 2 5" xfId="16155" xr:uid="{5E9A7F6C-A1C1-4690-B1DA-03856FEA355F}"/>
    <cellStyle name="20% - Accent1 10 2 6" xfId="17117" xr:uid="{4BEDBA3C-E744-4CA7-BD73-419C8BE5BE92}"/>
    <cellStyle name="20% - Accent1 10 3" xfId="519" xr:uid="{D60606CE-567B-4F21-9FB9-17BDB124EDD1}"/>
    <cellStyle name="20% - Accent1 10 4" xfId="14995" xr:uid="{98B0B0D6-D641-45A4-A25B-519EEEB88E8B}"/>
    <cellStyle name="20% - Accent1 10 5" xfId="15677" xr:uid="{D296C12C-ABBA-4CDD-A545-079E14BFE861}"/>
    <cellStyle name="20% - Accent1 10 6" xfId="21833" xr:uid="{97362766-A8E9-47E6-807D-E6B9AB978194}"/>
    <cellStyle name="20% - Accent1 11" xfId="520" xr:uid="{49CCCEA3-EACB-4248-AD1B-7943DEF776B8}"/>
    <cellStyle name="20% - Accent1 12" xfId="521" xr:uid="{51089D43-629E-4503-AAF6-23D6C339BB15}"/>
    <cellStyle name="20% - Accent1 13" xfId="522" xr:uid="{A4001CD2-1878-4C12-94EC-6CDD40EE5125}"/>
    <cellStyle name="20% - Accent1 14" xfId="523" xr:uid="{A986BE90-7A08-445B-967E-0F19035D2735}"/>
    <cellStyle name="20% - Accent1 14 2" xfId="524" xr:uid="{F1F6C262-1F81-4F08-BD03-B4787C422E8B}"/>
    <cellStyle name="20% - Accent1 14 2 2" xfId="525" xr:uid="{2B0EAE52-20E2-4326-8B7E-41F64513AD88}"/>
    <cellStyle name="20% - Accent1 14 2 2 2" xfId="14394" xr:uid="{13D70B41-39F5-4D0D-9219-A871B99A6E06}"/>
    <cellStyle name="20% - Accent1 14 2 2 3" xfId="18280" xr:uid="{44AE3CF8-06BD-4833-8B20-297C501B2DC5}"/>
    <cellStyle name="20% - Accent1 14 2 2 4" xfId="22000" xr:uid="{7166BAE2-912E-4B25-94E6-9261D3370C09}"/>
    <cellStyle name="20% - Accent1 14 2 3" xfId="526" xr:uid="{E6DB344A-BFA7-4B1D-AE3B-F256F20DD3AA}"/>
    <cellStyle name="20% - Accent1 14 2 3 2" xfId="14517" xr:uid="{3F56097E-1B23-4AD3-9C1B-08E39056DA68}"/>
    <cellStyle name="20% - Accent1 14 2 3 3" xfId="18411" xr:uid="{7AB6D0DB-2A5B-4CF2-82DF-194CB11CC61B}"/>
    <cellStyle name="20% - Accent1 14 2 3 4" xfId="22001" xr:uid="{5C68D087-F980-4936-8D33-FB8B5E930823}"/>
    <cellStyle name="20% - Accent1 14 2 4" xfId="14294" xr:uid="{818FB9AA-458E-4C8E-AA22-90E71D2D73A1}"/>
    <cellStyle name="20% - Accent1 14 2 5" xfId="15349" xr:uid="{FF3F5140-896E-425B-A550-3C6178D1637B}"/>
    <cellStyle name="20% - Accent1 14 2 6" xfId="15986" xr:uid="{9EFBB343-DB11-46A4-AA82-552FAEA59EE9}"/>
    <cellStyle name="20% - Accent1 14 2 7" xfId="16955" xr:uid="{E739B2C3-E79D-457F-AB1D-183A5FC79DBF}"/>
    <cellStyle name="20% - Accent1 14 2 8" xfId="18157" xr:uid="{06A94832-9E52-48EC-A061-4504192E234E}"/>
    <cellStyle name="20% - Accent1 14 2 9" xfId="21999" xr:uid="{C93DC25A-E1A5-41E1-B885-08F12780399B}"/>
    <cellStyle name="20% - Accent1 15" xfId="527" xr:uid="{C307DCC0-ED55-4A0F-B588-FC33D38DE2DB}"/>
    <cellStyle name="20% - Accent1 15 2" xfId="528" xr:uid="{A73B61DE-3C78-411A-AD9D-CC83273E8BA1}"/>
    <cellStyle name="20% - Accent1 15 2 2" xfId="529" xr:uid="{8C0216A4-E3C3-4E8B-A9E3-DA83535C900C}"/>
    <cellStyle name="20% - Accent1 15 2 2 2" xfId="14408" xr:uid="{3EBD55D8-FD09-4B12-B032-EF062854D7E6}"/>
    <cellStyle name="20% - Accent1 15 2 2 3" xfId="18295" xr:uid="{5CC85B19-2F1E-44ED-A944-B7D2F873484D}"/>
    <cellStyle name="20% - Accent1 15 2 2 4" xfId="22003" xr:uid="{21BE6E64-1A06-4A6D-BB48-AB957A6137B9}"/>
    <cellStyle name="20% - Accent1 15 2 3" xfId="530" xr:uid="{FB3BDCFD-9D37-4DDC-8A0F-1B31E5E1A8C9}"/>
    <cellStyle name="20% - Accent1 15 2 3 2" xfId="14530" xr:uid="{969EFDF1-9B20-4A11-9E87-086D02F3DC86}"/>
    <cellStyle name="20% - Accent1 15 2 3 3" xfId="18425" xr:uid="{0A994CD9-B4E0-4356-8982-2527C9A38016}"/>
    <cellStyle name="20% - Accent1 15 2 3 4" xfId="22004" xr:uid="{77CB2BBF-EE43-4BFF-A27F-C5A2DB8FECD6}"/>
    <cellStyle name="20% - Accent1 15 2 4" xfId="14306" xr:uid="{929803CB-2CBE-4C30-8799-2D42E9FC320F}"/>
    <cellStyle name="20% - Accent1 15 2 5" xfId="15382" xr:uid="{3AFCAA5F-BD2F-4854-960C-C4A8C850E94D}"/>
    <cellStyle name="20% - Accent1 15 2 6" xfId="16023" xr:uid="{E09DE632-8DCF-4C0D-906B-C3105AE4FCEC}"/>
    <cellStyle name="20% - Accent1 15 2 7" xfId="16983" xr:uid="{A72BE325-6953-4E49-B491-E81625F9CED2}"/>
    <cellStyle name="20% - Accent1 15 2 8" xfId="18175" xr:uid="{944418F6-8572-4F09-AC2E-E3CA1B92E946}"/>
    <cellStyle name="20% - Accent1 15 2 9" xfId="22002" xr:uid="{570CC51E-1A96-4078-A030-ABD72CD0B1CF}"/>
    <cellStyle name="20% - Accent1 16" xfId="531" xr:uid="{3EBBF0D3-84DF-4F5B-AE10-0ABC17A00F09}"/>
    <cellStyle name="20% - Accent1 17" xfId="532" xr:uid="{62AAA721-B7FB-44BD-8D24-EB56870A26C1}"/>
    <cellStyle name="20% - Accent1 18" xfId="533" xr:uid="{19CBAE21-6F5C-4058-A6A9-26EF6D1C5E92}"/>
    <cellStyle name="20% - Accent1 19" xfId="534" xr:uid="{D4FFA0B6-62DE-4E05-9F87-5F5C562BAD4B}"/>
    <cellStyle name="20% - Accent1 2" xfId="265" xr:uid="{00000000-0005-0000-0000-000001000000}"/>
    <cellStyle name="20% - Accent1 2 10" xfId="28418" xr:uid="{6D2DA545-DB0B-4170-9363-5975CA7F3CCD}"/>
    <cellStyle name="20% - Accent1 2 11" xfId="28545" xr:uid="{B7C72CFF-AC20-448C-AE05-F156977AB5A8}"/>
    <cellStyle name="20% - Accent1 2 12" xfId="28662" xr:uid="{7D9147B3-F64F-4B84-9C5C-B705AE205E17}"/>
    <cellStyle name="20% - Accent1 2 13" xfId="28766" xr:uid="{3F95F0FE-CF73-47DD-8CD3-5C648939A91F}"/>
    <cellStyle name="20% - Accent1 2 14" xfId="28861" xr:uid="{B39AAB6F-8112-4F91-8F32-ACD3185C4EEC}"/>
    <cellStyle name="20% - Accent1 2 15" xfId="28953" xr:uid="{F013B42F-A817-4F11-96D0-6AB489C63D66}"/>
    <cellStyle name="20% - Accent1 2 16" xfId="29034" xr:uid="{29A6813B-43C1-4E0C-9042-EB859F6F58FD}"/>
    <cellStyle name="20% - Accent1 2 17" xfId="29111" xr:uid="{914B4722-1769-4488-B60C-364FDDE28518}"/>
    <cellStyle name="20% - Accent1 2 18" xfId="29177" xr:uid="{9C6776B2-B011-4A06-B3A7-7F9E9F538F71}"/>
    <cellStyle name="20% - Accent1 2 19" xfId="29241" xr:uid="{D4EB8E4C-5664-40A5-A4B0-A894AAE2D0EE}"/>
    <cellStyle name="20% - Accent1 2 2" xfId="411" xr:uid="{00000000-0005-0000-0000-000002000000}"/>
    <cellStyle name="20% - Accent1 2 2 10" xfId="28417" xr:uid="{3B49581A-7E7C-49F7-84D5-EFB634FD138F}"/>
    <cellStyle name="20% - Accent1 2 2 11" xfId="28544" xr:uid="{1F9D9363-C0E7-420B-8400-0B79571BE676}"/>
    <cellStyle name="20% - Accent1 2 2 12" xfId="28661" xr:uid="{C64604D7-3192-473E-A45A-902DD22EC328}"/>
    <cellStyle name="20% - Accent1 2 2 13" xfId="28765" xr:uid="{C84CDD11-4348-41CC-8D28-354C49C5F41A}"/>
    <cellStyle name="20% - Accent1 2 2 14" xfId="28860" xr:uid="{9E2B8899-247B-43D5-A4A4-0F1BECD3553A}"/>
    <cellStyle name="20% - Accent1 2 2 15" xfId="28952" xr:uid="{8F84546E-4F24-4129-BB16-BA41E9451185}"/>
    <cellStyle name="20% - Accent1 2 2 16" xfId="29033" xr:uid="{6598398E-D6EE-426C-9561-755398DD2B6B}"/>
    <cellStyle name="20% - Accent1 2 2 17" xfId="29110" xr:uid="{9A824065-1DC3-40DD-B58F-A30C0CE02F1B}"/>
    <cellStyle name="20% - Accent1 2 2 18" xfId="29176" xr:uid="{AAE04C6D-486A-4BD2-8054-0B23DFD032FC}"/>
    <cellStyle name="20% - Accent1 2 2 19" xfId="29240" xr:uid="{06BA3D8B-1C6F-4CB4-8125-09EA0359F6E5}"/>
    <cellStyle name="20% - Accent1 2 2 2" xfId="536" xr:uid="{BE7D1811-7098-4A73-AC54-C680819C0E97}"/>
    <cellStyle name="20% - Accent1 2 2 2 10" xfId="28416" xr:uid="{2B1DC0E5-91EE-4961-B18B-B0656D33EAA7}"/>
    <cellStyle name="20% - Accent1 2 2 2 11" xfId="28543" xr:uid="{DB32CE46-84F2-4130-9458-2EB1C3105F3C}"/>
    <cellStyle name="20% - Accent1 2 2 2 12" xfId="28660" xr:uid="{441088BF-64EE-4E6C-9718-09B13D38E523}"/>
    <cellStyle name="20% - Accent1 2 2 2 13" xfId="28764" xr:uid="{4348ADAD-EAAD-4045-AA92-33C6E31F39E8}"/>
    <cellStyle name="20% - Accent1 2 2 2 14" xfId="28859" xr:uid="{37D6EE65-97B4-4269-A4FB-99B434DD2355}"/>
    <cellStyle name="20% - Accent1 2 2 2 15" xfId="28951" xr:uid="{B590151F-23EB-48C9-AA27-AB4EAC7E92CF}"/>
    <cellStyle name="20% - Accent1 2 2 2 16" xfId="29032" xr:uid="{3C13E849-82A9-465A-B405-166F139F82C6}"/>
    <cellStyle name="20% - Accent1 2 2 2 17" xfId="29109" xr:uid="{9622448E-0CD3-4D37-B4C2-0B82AD1670CE}"/>
    <cellStyle name="20% - Accent1 2 2 2 18" xfId="29175" xr:uid="{3F6C54A6-8560-466E-8496-6CCFFB49F6C6}"/>
    <cellStyle name="20% - Accent1 2 2 2 19" xfId="29239" xr:uid="{0EB7623B-EFCD-4D32-8C7B-55D92EC7A6C7}"/>
    <cellStyle name="20% - Accent1 2 2 2 2" xfId="537" xr:uid="{3CEBDA74-6415-4C1D-82E4-8DAABADE77A0}"/>
    <cellStyle name="20% - Accent1 2 2 2 2 10" xfId="28415" xr:uid="{A1D9277E-E18D-421F-9334-5A189BD8B01F}"/>
    <cellStyle name="20% - Accent1 2 2 2 2 11" xfId="28542" xr:uid="{CB1E4E98-5022-48D7-9D7F-F1004C658953}"/>
    <cellStyle name="20% - Accent1 2 2 2 2 12" xfId="28659" xr:uid="{DFB45755-BD81-4A04-82F9-44E8BF34E32E}"/>
    <cellStyle name="20% - Accent1 2 2 2 2 13" xfId="28763" xr:uid="{F47FFE5D-8F0B-4068-ADE7-5081DEF3C36D}"/>
    <cellStyle name="20% - Accent1 2 2 2 2 14" xfId="28858" xr:uid="{DAE43090-0551-4C6E-9237-A90448A9B6DE}"/>
    <cellStyle name="20% - Accent1 2 2 2 2 15" xfId="28950" xr:uid="{FE6B67D9-6239-47BC-AD2D-6AA453BF6F5C}"/>
    <cellStyle name="20% - Accent1 2 2 2 2 16" xfId="29031" xr:uid="{3FA92B8A-1227-45AA-A449-19792699B9FF}"/>
    <cellStyle name="20% - Accent1 2 2 2 2 17" xfId="29108" xr:uid="{E1A31F1F-B474-4EE7-BD28-1692A6D80C46}"/>
    <cellStyle name="20% - Accent1 2 2 2 2 18" xfId="29174" xr:uid="{127F4058-ECCA-4F09-9460-40FE1EB9A842}"/>
    <cellStyle name="20% - Accent1 2 2 2 2 19" xfId="29238" xr:uid="{2E9E0E7D-BE66-4EE8-A08E-D47F27D3E4B2}"/>
    <cellStyle name="20% - Accent1 2 2 2 2 2" xfId="538" xr:uid="{5C9D0C0C-4FCB-4645-93DC-7C6877B9F561}"/>
    <cellStyle name="20% - Accent1 2 2 2 2 20" xfId="29292" xr:uid="{73507DFE-3D8D-49A2-81D3-0B01B1EA15AC}"/>
    <cellStyle name="20% - Accent1 2 2 2 2 21" xfId="29344" xr:uid="{05262E46-F531-4714-BF81-D2ECDC6AE1AB}"/>
    <cellStyle name="20% - Accent1 2 2 2 2 22" xfId="29383" xr:uid="{8B560A7C-1A5A-43AD-97A0-7315A1252EE9}"/>
    <cellStyle name="20% - Accent1 2 2 2 2 23" xfId="29418" xr:uid="{CC4A8E6C-7D40-42E8-9A9B-EBBD34CC9CDE}"/>
    <cellStyle name="20% - Accent1 2 2 2 2 24" xfId="29439" xr:uid="{12084D50-4EE7-40B7-B7D6-E9CA76574604}"/>
    <cellStyle name="20% - Accent1 2 2 2 2 25" xfId="29457" xr:uid="{6B164539-4086-4946-B26D-D9ACC764B0C2}"/>
    <cellStyle name="20% - Accent1 2 2 2 2 3" xfId="17377" xr:uid="{40E52A1E-A27C-4207-BD11-9F41C23CFD21}"/>
    <cellStyle name="20% - Accent1 2 2 2 2 4" xfId="27497" xr:uid="{8B80436B-F43D-49C6-95A2-C3794DFF3589}"/>
    <cellStyle name="20% - Accent1 2 2 2 2 5" xfId="27662" xr:uid="{E9719780-27CB-4938-A4C5-472868ABCD05}"/>
    <cellStyle name="20% - Accent1 2 2 2 2 6" xfId="27825" xr:uid="{D461BF61-B27D-4F06-9137-AF77832DDBD7}"/>
    <cellStyle name="20% - Accent1 2 2 2 2 7" xfId="27977" xr:uid="{84CA3B64-9237-4EAD-8283-47C379EA31C5}"/>
    <cellStyle name="20% - Accent1 2 2 2 2 8" xfId="28126" xr:uid="{933140AB-6E83-45D9-9FD2-1DA4DB44C7CD}"/>
    <cellStyle name="20% - Accent1 2 2 2 2 9" xfId="28273" xr:uid="{A4B25E82-23C2-4DEF-939F-8E5530874471}"/>
    <cellStyle name="20% - Accent1 2 2 2 20" xfId="29293" xr:uid="{8B9EF3F5-06CF-4499-A281-83C78C657FBE}"/>
    <cellStyle name="20% - Accent1 2 2 2 21" xfId="29345" xr:uid="{B0722DBE-FD77-48E3-848C-F0838535DDF5}"/>
    <cellStyle name="20% - Accent1 2 2 2 22" xfId="29384" xr:uid="{2F018651-D82C-4041-9C02-42393A427D9C}"/>
    <cellStyle name="20% - Accent1 2 2 2 23" xfId="29419" xr:uid="{43B328BE-CA61-4CFF-B7AA-1F1400C54288}"/>
    <cellStyle name="20% - Accent1 2 2 2 24" xfId="29440" xr:uid="{47710AB9-7D79-489F-9AE9-65420275979B}"/>
    <cellStyle name="20% - Accent1 2 2 2 25" xfId="29458" xr:uid="{77BC5E37-984A-41DB-9395-3142CCB6E23D}"/>
    <cellStyle name="20% - Accent1 2 2 2 3" xfId="539" xr:uid="{3BAA602A-A126-4D37-8951-DE305AA071C2}"/>
    <cellStyle name="20% - Accent1 2 2 2 3 2" xfId="17137" xr:uid="{5F4981C3-E15A-402B-9BB7-048AB38804C3}"/>
    <cellStyle name="20% - Accent1 2 2 2 3 2 2" xfId="18827" xr:uid="{CD4C42BC-446C-4DB5-9F2B-ADFEFC7ED52C}"/>
    <cellStyle name="20% - Accent1 2 2 2 4" xfId="540" xr:uid="{D73595B1-9D55-4D74-9D94-1F795FD37C33}"/>
    <cellStyle name="20% - Accent1 2 2 2 4 2" xfId="27498" xr:uid="{655887A7-E01E-4381-B6E0-0BF21D8E3F4B}"/>
    <cellStyle name="20% - Accent1 2 2 2 5" xfId="20755" xr:uid="{1EF6BC36-1DEF-4A34-AD13-EA91D9D290CA}"/>
    <cellStyle name="20% - Accent1 2 2 2 5 2" xfId="27663" xr:uid="{B59D94EC-528A-4639-AF7F-13894CCBE477}"/>
    <cellStyle name="20% - Accent1 2 2 2 6" xfId="27826" xr:uid="{D5D2477A-0A80-467A-85A6-2F0B124F3F74}"/>
    <cellStyle name="20% - Accent1 2 2 2 7" xfId="27978" xr:uid="{C333E961-61F1-44BF-BA84-7653967B5CCC}"/>
    <cellStyle name="20% - Accent1 2 2 2 8" xfId="28127" xr:uid="{FDFB1112-09C9-4312-8B68-81AA657D6B02}"/>
    <cellStyle name="20% - Accent1 2 2 2 9" xfId="28274" xr:uid="{84E0F766-D972-438F-983D-05E6311148FD}"/>
    <cellStyle name="20% - Accent1 2 2 20" xfId="29294" xr:uid="{14EF1754-3E19-40F2-934C-2628A634962D}"/>
    <cellStyle name="20% - Accent1 2 2 21" xfId="29346" xr:uid="{9CBA2478-77F1-4FB7-B42A-64E714D83CC8}"/>
    <cellStyle name="20% - Accent1 2 2 22" xfId="29385" xr:uid="{AA09EFD4-7E5D-4045-8D79-1316172B6035}"/>
    <cellStyle name="20% - Accent1 2 2 23" xfId="29420" xr:uid="{B8DB8F46-EBDE-4E07-A5D6-080A3BD3BB75}"/>
    <cellStyle name="20% - Accent1 2 2 24" xfId="29441" xr:uid="{D8C912B6-78EF-41BB-9143-616C092C6917}"/>
    <cellStyle name="20% - Accent1 2 2 25" xfId="29459" xr:uid="{17F7A085-6308-462E-9C03-9770A559D3A9}"/>
    <cellStyle name="20% - Accent1 2 2 3" xfId="541" xr:uid="{222D5294-CB37-474E-B34E-A21A6F444C8F}"/>
    <cellStyle name="20% - Accent1 2 2 3 2" xfId="542" xr:uid="{2D6D99B2-21B5-4DFE-8BFC-0F7270EEF52E}"/>
    <cellStyle name="20% - Accent1 2 2 3 2 2" xfId="18601" xr:uid="{B829A776-94D6-4F5A-A526-11BCA99176D7}"/>
    <cellStyle name="20% - Accent1 2 2 3 3" xfId="543" xr:uid="{1E8467F8-1872-430F-B567-B8565F41A390}"/>
    <cellStyle name="20% - Accent1 2 2 3 4" xfId="14236" xr:uid="{9080F705-5818-4B88-8D2A-279CAB0E6B1C}"/>
    <cellStyle name="20% - Accent1 2 2 4" xfId="544" xr:uid="{1F5B2168-ED0A-49A9-A562-BC4A222232A7}"/>
    <cellStyle name="20% - Accent1 2 2 4 2" xfId="15009" xr:uid="{5CF1680A-A67D-402E-9C87-3A134BD9848D}"/>
    <cellStyle name="20% - Accent1 2 2 4 2 2" xfId="19218" xr:uid="{A2A77D72-02CC-4C78-871D-603793BC992D}"/>
    <cellStyle name="20% - Accent1 2 2 5" xfId="13050" xr:uid="{31933136-4A68-49EA-980A-3F5C2ACD442B}"/>
    <cellStyle name="20% - Accent1 2 2 5 2" xfId="15480" xr:uid="{F798CA1E-D95C-4070-B130-2E5DBDF56BC7}"/>
    <cellStyle name="20% - Accent1 2 2 5 2 2" xfId="20568" xr:uid="{49A073B0-426A-4220-A10E-B089E0729F96}"/>
    <cellStyle name="20% - Accent1 2 2 6" xfId="16156" xr:uid="{DC737BB9-AE34-4DD8-87EA-C6AD02CF5D4E}"/>
    <cellStyle name="20% - Accent1 2 2 7" xfId="16065" xr:uid="{B6244616-13C2-4746-8F89-823DCF115442}"/>
    <cellStyle name="20% - Accent1 2 2 8" xfId="22005" xr:uid="{AF7F5985-B605-48C1-9BA8-E908E7592DD4}"/>
    <cellStyle name="20% - Accent1 2 2 8 2" xfId="28128" xr:uid="{092936FB-1452-4EAD-AE80-F59856D6C28F}"/>
    <cellStyle name="20% - Accent1 2 2 9" xfId="28275" xr:uid="{A6A42DD7-0C3B-48A6-8691-182585492837}"/>
    <cellStyle name="20% - Accent1 2 20" xfId="29295" xr:uid="{03A9A1A5-9B5C-4782-B900-FF9971ACA65F}"/>
    <cellStyle name="20% - Accent1 2 21" xfId="29347" xr:uid="{E5AE87B6-1701-4D28-9598-0FCBD9DFBA8C}"/>
    <cellStyle name="20% - Accent1 2 22" xfId="29386" xr:uid="{7931D601-A154-472B-8138-EA0295E2C580}"/>
    <cellStyle name="20% - Accent1 2 23" xfId="29421" xr:uid="{5A9BB9B4-D30B-4F93-893A-3BA7BADB561C}"/>
    <cellStyle name="20% - Accent1 2 24" xfId="29442" xr:uid="{23371D26-F99F-48FE-B4EF-1687B8774ED1}"/>
    <cellStyle name="20% - Accent1 2 25" xfId="29460" xr:uid="{262EA56E-CE35-47C8-9583-2A94103A0DB1}"/>
    <cellStyle name="20% - Accent1 2 26" xfId="535" xr:uid="{C32A3BF3-0D7E-488A-B494-3350ED2298E0}"/>
    <cellStyle name="20% - Accent1 2 3" xfId="545" xr:uid="{941DAC67-9F9B-4EE2-AAAB-748820C7FCE0}"/>
    <cellStyle name="20% - Accent1 2 3 2" xfId="546" xr:uid="{0CD209C9-4DEA-4B83-8E21-3B931865115D}"/>
    <cellStyle name="20% - Accent1 2 3 2 2" xfId="17062" xr:uid="{48B55903-786A-4CF5-92E7-DD75F527DE8F}"/>
    <cellStyle name="20% - Accent1 2 3 3" xfId="547" xr:uid="{80F07F32-A4EB-4C5A-B194-8DE6780BD671}"/>
    <cellStyle name="20% - Accent1 2 3 3 2" xfId="23049" xr:uid="{551E9BCD-0B5D-4B46-9E31-6D94D275D5A7}"/>
    <cellStyle name="20% - Accent1 2 3 4" xfId="14334" xr:uid="{950B21A4-E41C-4DB7-A27D-1920F2D0BD27}"/>
    <cellStyle name="20% - Accent1 2 4" xfId="548" xr:uid="{56A05C6C-2992-4E86-A9BE-266CD46DF068}"/>
    <cellStyle name="20% - Accent1 2 4 2" xfId="14549" xr:uid="{D24CE41A-E830-4AB9-889A-DA340D11D23B}"/>
    <cellStyle name="20% - Accent1 2 4 2 2" xfId="19325" xr:uid="{ECF1FFCF-0B52-4DB7-A2DB-3319FD8C3B6D}"/>
    <cellStyle name="20% - Accent1 2 4 3" xfId="27499" xr:uid="{760F291C-8030-4869-B07A-946A376A09CE}"/>
    <cellStyle name="20% - Accent1 2 5" xfId="14921" xr:uid="{7484255A-E31C-417F-BF43-FBCD01C67629}"/>
    <cellStyle name="20% - Accent1 2 5 2" xfId="20345" xr:uid="{9AFA7220-D042-419D-9D6B-FE82CA5E4CBE}"/>
    <cellStyle name="20% - Accent1 2 5 3" xfId="27664" xr:uid="{E8C1353B-425E-4D20-B8EF-EC31F25CCF0A}"/>
    <cellStyle name="20% - Accent1 2 6" xfId="15402" xr:uid="{3370CF05-5B94-45D3-9D18-45B8C7AE2A1D}"/>
    <cellStyle name="20% - Accent1 2 6 2" xfId="27827" xr:uid="{6F95AE6D-5889-4EAD-9B3F-4232C6227361}"/>
    <cellStyle name="20% - Accent1 2 7" xfId="15455" xr:uid="{89BAE338-807A-4266-943D-1DA29D75EC5B}"/>
    <cellStyle name="20% - Accent1 2 7 2" xfId="27979" xr:uid="{33FF9376-2523-495C-A6EA-5B1857CC9818}"/>
    <cellStyle name="20% - Accent1 2 8" xfId="28129" xr:uid="{66BBA34D-9B24-465E-A708-2F3BB1C500E4}"/>
    <cellStyle name="20% - Accent1 2 9" xfId="28276" xr:uid="{49DF9562-BEEA-43C2-A53F-94F7DB8AC987}"/>
    <cellStyle name="20% - Accent1 20" xfId="549" xr:uid="{E93F8357-C9B1-4A99-8356-EF9E34B0CE2A}"/>
    <cellStyle name="20% - Accent1 21" xfId="550" xr:uid="{4BAD3FB9-6B68-4864-8F11-236F80C9B394}"/>
    <cellStyle name="20% - Accent1 22" xfId="551" xr:uid="{0BB739A7-C472-492B-AAC4-278F61A90DA7}"/>
    <cellStyle name="20% - Accent1 23" xfId="552" xr:uid="{CECCAFAD-D1AC-4209-8646-C34F429596ED}"/>
    <cellStyle name="20% - Accent1 23 2" xfId="553" xr:uid="{43E547FD-C354-4E93-BACF-9FFC7A8E7601}"/>
    <cellStyle name="20% - Accent1 23 2 2" xfId="14361" xr:uid="{81DF5DCA-8E8B-423A-BB56-75FF849D9460}"/>
    <cellStyle name="20% - Accent1 23 3" xfId="554" xr:uid="{1CC4C1F1-0341-49C0-83EF-590013C65B7F}"/>
    <cellStyle name="20% - Accent1 23 3 2" xfId="18225" xr:uid="{59943CB3-E2C7-4790-A5B5-A80DFEE59544}"/>
    <cellStyle name="20% - Accent1 23 4" xfId="22006" xr:uid="{650BFDC0-D9A9-43FE-956C-D7D9CA725D35}"/>
    <cellStyle name="20% - Accent1 24" xfId="555" xr:uid="{9AB44C6D-910B-4095-8C72-118D418743F0}"/>
    <cellStyle name="20% - Accent1 24 2" xfId="14392" xr:uid="{73F1F541-3324-43D6-904F-3A1F8605C50A}"/>
    <cellStyle name="20% - Accent1 24 3" xfId="18277" xr:uid="{22B63A04-7548-4094-912F-64C6E70AC12D}"/>
    <cellStyle name="20% - Accent1 24 4" xfId="22007" xr:uid="{26EC0BE3-29C7-4C90-AAAA-3AE87CDF97A9}"/>
    <cellStyle name="20% - Accent1 25" xfId="556" xr:uid="{DC102DE8-DD89-4AAC-BD47-CBF68E00AE90}"/>
    <cellStyle name="20% - Accent1 25 2" xfId="20706" xr:uid="{1DA58719-3A0E-4174-BB58-9DB398EE83C3}"/>
    <cellStyle name="20% - Accent1 26" xfId="557" xr:uid="{671C6A7D-5BD5-4013-A184-C68C055AED3E}"/>
    <cellStyle name="20% - Accent1 27" xfId="558" xr:uid="{A4BBF036-F0B1-458A-A129-0BF085F65BB5}"/>
    <cellStyle name="20% - Accent1 28" xfId="559" xr:uid="{D913B19C-CB22-4580-A04D-FBF5E5F3A071}"/>
    <cellStyle name="20% - Accent1 29" xfId="560" xr:uid="{29F4305B-8FC7-4A5E-9DCD-50078554E170}"/>
    <cellStyle name="20% - Accent1 3" xfId="364" xr:uid="{00000000-0005-0000-0000-000003000000}"/>
    <cellStyle name="20% - Accent1 3 2" xfId="562" xr:uid="{9487C4D9-1077-461E-912C-9D29B1F8AF2C}"/>
    <cellStyle name="20% - Accent1 3 2 2" xfId="563" xr:uid="{035FECF2-ED25-4E64-AF28-8BB01647BE89}"/>
    <cellStyle name="20% - Accent1 3 2 2 2" xfId="17176" xr:uid="{F77C0FE0-2507-4C27-8DF9-B8F5583EC7F1}"/>
    <cellStyle name="20% - Accent1 3 2 2 2 2" xfId="17378" xr:uid="{0E342C0A-125D-4ACD-BE26-19A426D9E327}"/>
    <cellStyle name="20% - Accent1 3 2 2 3" xfId="18828" xr:uid="{871745EE-676A-40CF-B1E8-E7F66F0AD41A}"/>
    <cellStyle name="20% - Accent1 3 2 2 4" xfId="20756" xr:uid="{CB137890-AC53-4A10-8CAE-6CBADA756DF6}"/>
    <cellStyle name="20% - Accent1 3 2 3" xfId="564" xr:uid="{5D938E27-2312-42F5-A576-4AF547F7D0C4}"/>
    <cellStyle name="20% - Accent1 3 2 3 2" xfId="18638" xr:uid="{9047BC25-4FE2-4E85-BD35-12464D38E449}"/>
    <cellStyle name="20% - Accent1 3 2 4" xfId="15481" xr:uid="{4795C8A2-534B-4A64-B6FA-43453D206A64}"/>
    <cellStyle name="20% - Accent1 3 2 4 2" xfId="20607" xr:uid="{C7B2C657-7825-4F65-8523-C02ED528090A}"/>
    <cellStyle name="20% - Accent1 3 2 5" xfId="16157" xr:uid="{AEA076A0-802F-4F72-A2D4-A45CB16FA1B9}"/>
    <cellStyle name="20% - Accent1 3 2 6" xfId="14714" xr:uid="{1F99E139-1573-4603-A644-DB441F4D5872}"/>
    <cellStyle name="20% - Accent1 3 2 7" xfId="21629" xr:uid="{C45F9E5C-4B06-4403-9401-5AF956B8F1BA}"/>
    <cellStyle name="20% - Accent1 3 3" xfId="565" xr:uid="{10DCBF2C-3538-43B9-8CA0-AF1266171BE2}"/>
    <cellStyle name="20% - Accent1 3 3 2" xfId="18211" xr:uid="{53C12F9B-DEBF-4924-BEE1-8C9A749B4749}"/>
    <cellStyle name="20% - Accent1 3 4" xfId="14920" xr:uid="{E5DEEAC4-19A9-40D5-A12D-1653F118B2D4}"/>
    <cellStyle name="20% - Accent1 3 5" xfId="15928" xr:uid="{14EE6708-2019-49A1-B55E-5386A3CEFCB2}"/>
    <cellStyle name="20% - Accent1 3 5 2" xfId="20387" xr:uid="{C5C11427-6F42-49FA-8757-1A839D0D8700}"/>
    <cellStyle name="20% - Accent1 3 6" xfId="16566" xr:uid="{746476C2-D17F-4868-AB74-A3816BDE29DE}"/>
    <cellStyle name="20% - Accent1 3 7" xfId="20549" xr:uid="{50BB0CD3-E21F-4153-9390-551F88FAA97A}"/>
    <cellStyle name="20% - Accent1 3 8" xfId="561" xr:uid="{0C4C6A90-AA8E-41BA-9F0F-F718A51341DC}"/>
    <cellStyle name="20% - Accent1 30" xfId="566" xr:uid="{78366DCD-F9EF-4480-B0AF-10E744FCCA0F}"/>
    <cellStyle name="20% - Accent1 31" xfId="567" xr:uid="{144EFE1F-F9FE-4C6D-A6C2-EA608C285B40}"/>
    <cellStyle name="20% - Accent1 32" xfId="568" xr:uid="{0E934A8C-0939-4B6C-B5E2-EC96DC495034}"/>
    <cellStyle name="20% - Accent1 33" xfId="569" xr:uid="{A2DF6F17-8203-43E3-BE1C-8854AD09252A}"/>
    <cellStyle name="20% - Accent1 34" xfId="570" xr:uid="{693B935C-BC09-45C3-B5C9-100E1F350C61}"/>
    <cellStyle name="20% - Accent1 35" xfId="571" xr:uid="{F5718E4D-4CCA-4975-8706-3E526ED89104}"/>
    <cellStyle name="20% - Accent1 36" xfId="572" xr:uid="{A6D81307-8BA7-42E2-9864-B7473BF151DB}"/>
    <cellStyle name="20% - Accent1 37" xfId="573" xr:uid="{F751E279-1BF3-4C9A-9393-5DD235DAB283}"/>
    <cellStyle name="20% - Accent1 38" xfId="574" xr:uid="{F2C2BF73-5548-4946-9912-6823A7C15C36}"/>
    <cellStyle name="20% - Accent1 39" xfId="575" xr:uid="{E5938AD4-B4FD-4144-BE46-3C9C7A63D9AD}"/>
    <cellStyle name="20% - Accent1 4" xfId="394" xr:uid="{00000000-0005-0000-0000-000004000000}"/>
    <cellStyle name="20% - Accent1 4 2" xfId="577" xr:uid="{FFE599D6-06B7-40C7-A3CF-17F81684DE10}"/>
    <cellStyle name="20% - Accent1 4 2 2" xfId="578" xr:uid="{4531DA72-9E52-4D5B-B1BB-75D681850767}"/>
    <cellStyle name="20% - Accent1 4 2 3" xfId="579" xr:uid="{51F62574-E3E6-4F4C-9C49-6DA464CC076B}"/>
    <cellStyle name="20% - Accent1 4 2 4" xfId="15482" xr:uid="{FF8B2C9A-6071-4D24-8428-19D0D4375D41}"/>
    <cellStyle name="20% - Accent1 4 2 5" xfId="16158" xr:uid="{AA68FB4A-2D64-419C-9891-9DCF5ACEC5A7}"/>
    <cellStyle name="20% - Accent1 4 2 6" xfId="21750" xr:uid="{6FA1AFAC-54DD-493A-BBE4-1341005DA89A}"/>
    <cellStyle name="20% - Accent1 4 3" xfId="580" xr:uid="{ABDFB3A0-5FE8-4385-80E8-0B40CE3FACB5}"/>
    <cellStyle name="20% - Accent1 4 4" xfId="15257" xr:uid="{3C4462C7-CB8A-471E-8920-AB57607B2757}"/>
    <cellStyle name="20% - Accent1 4 5" xfId="15899" xr:uid="{9E6DB513-F332-4169-A11D-202CDFDC9865}"/>
    <cellStyle name="20% - Accent1 4 6" xfId="21933" xr:uid="{A039C2C6-3FA4-4C14-B571-B77981F089D2}"/>
    <cellStyle name="20% - Accent1 4 7" xfId="576" xr:uid="{FDB773FD-41B9-4CC8-8F42-61257300292A}"/>
    <cellStyle name="20% - Accent1 40" xfId="581" xr:uid="{9FE45A80-A33B-41DE-AC36-6A71A8043D78}"/>
    <cellStyle name="20% - Accent1 41" xfId="582" xr:uid="{259CD3E9-64B4-4F81-B95A-54AE19500426}"/>
    <cellStyle name="20% - Accent1 42" xfId="583" xr:uid="{16AB1DE9-5570-4EC8-B93C-C017D4EF5F98}"/>
    <cellStyle name="20% - Accent1 43" xfId="584" xr:uid="{1A53E1B7-DADE-43D7-8FEA-232FB4026F9B}"/>
    <cellStyle name="20% - Accent1 44" xfId="585" xr:uid="{E723CD17-D4B0-4F7A-8F02-7297E69774B6}"/>
    <cellStyle name="20% - Accent1 45" xfId="586" xr:uid="{1B095827-CC32-4286-9B25-A388EAEF7AA8}"/>
    <cellStyle name="20% - Accent1 46" xfId="587" xr:uid="{CF5D22DB-2A7A-4FCD-9715-9034722BCDE3}"/>
    <cellStyle name="20% - Accent1 47" xfId="588" xr:uid="{7D1EE788-EDC1-45F6-92D5-EED82E4A6E79}"/>
    <cellStyle name="20% - Accent1 48" xfId="589" xr:uid="{0825475A-C52E-4B4A-B2B3-CD8E867CB0F9}"/>
    <cellStyle name="20% - Accent1 49" xfId="590" xr:uid="{8ACFEE82-2493-498E-AB10-14966AA714B3}"/>
    <cellStyle name="20% - Accent1 5" xfId="591" xr:uid="{3FE37884-16D8-467C-AE44-D011F192E074}"/>
    <cellStyle name="20% - Accent1 5 2" xfId="592" xr:uid="{A8E53ABF-60EC-4C92-B8EE-BB2FCC5892FF}"/>
    <cellStyle name="20% - Accent1 5 2 2" xfId="593" xr:uid="{CEDD7D51-FDC3-4180-97AA-BB9E25AB895A}"/>
    <cellStyle name="20% - Accent1 5 2 3" xfId="594" xr:uid="{FC14F45A-9483-4454-A313-55DC23F26F9B}"/>
    <cellStyle name="20% - Accent1 5 2 4" xfId="15483" xr:uid="{5A632928-058A-4D16-A2D5-5462242BF616}"/>
    <cellStyle name="20% - Accent1 5 2 5" xfId="16159" xr:uid="{208D9B5C-718A-4528-AC49-74136054AFC3}"/>
    <cellStyle name="20% - Accent1 5 2 6" xfId="17128" xr:uid="{9D83DEEB-AD36-4F73-83CB-EDB9EA2A822D}"/>
    <cellStyle name="20% - Accent1 5 3" xfId="595" xr:uid="{6DFC013C-BEAB-45DF-80D7-13E240999604}"/>
    <cellStyle name="20% - Accent1 5 4" xfId="14618" xr:uid="{C98F701E-0D4D-4C6E-A33C-3F4374EEB504}"/>
    <cellStyle name="20% - Accent1 5 5" xfId="15473" xr:uid="{0397B833-9E73-4EBB-BC7B-7BC005EBD732}"/>
    <cellStyle name="20% - Accent1 5 6" xfId="20525" xr:uid="{796F9A40-AA03-4E7F-859D-E9AE1773C7CB}"/>
    <cellStyle name="20% - Accent1 50" xfId="596" xr:uid="{21FADB35-F383-49FD-AC81-D6DC0FADEE34}"/>
    <cellStyle name="20% - Accent1 51" xfId="597" xr:uid="{5182F73C-8FEC-44A5-8F25-31680B3785D5}"/>
    <cellStyle name="20% - Accent1 52" xfId="598" xr:uid="{914E8A08-34D2-44CC-B6C3-501158435B08}"/>
    <cellStyle name="20% - Accent1 53" xfId="14190" xr:uid="{20E2D8B2-95B5-45F2-8C10-0075047672A7}"/>
    <cellStyle name="20% - Accent1 54" xfId="16975" xr:uid="{B358B3C9-BC54-479F-920D-08B8F6FA9118}"/>
    <cellStyle name="20% - Accent1 54 2" xfId="27509" xr:uid="{18556446-A761-4E98-94A4-84651171C603}"/>
    <cellStyle name="20% - Accent1 55" xfId="21959" xr:uid="{B0155971-5E9E-49A1-8D51-1FCCF28C2367}"/>
    <cellStyle name="20% - Accent1 55 2" xfId="27674" xr:uid="{94C92BE3-C242-4555-AF3D-B24BCD9E0A5F}"/>
    <cellStyle name="20% - Accent1 56" xfId="27837" xr:uid="{59632645-492B-4DAF-928C-A30F6E6BDF8E}"/>
    <cellStyle name="20% - Accent1 57" xfId="27989" xr:uid="{1A6AFF40-0E60-43E8-8265-F6F484E80F21}"/>
    <cellStyle name="20% - Accent1 58" xfId="28138" xr:uid="{7A3259F0-222F-4D89-A114-E219BAB28409}"/>
    <cellStyle name="20% - Accent1 59" xfId="28285" xr:uid="{801794B3-1A29-42F3-9476-3D6C945201CE}"/>
    <cellStyle name="20% - Accent1 6" xfId="599" xr:uid="{D6994487-22E9-4B95-9389-85540AC569C4}"/>
    <cellStyle name="20% - Accent1 6 2" xfId="600" xr:uid="{BE081AA4-2B1A-4A60-8878-0512E4F415D9}"/>
    <cellStyle name="20% - Accent1 6 2 2" xfId="601" xr:uid="{7507975A-7242-4835-9E3F-468882268311}"/>
    <cellStyle name="20% - Accent1 6 2 3" xfId="602" xr:uid="{A3B383BF-4BD9-43E8-9452-D2CE428FC790}"/>
    <cellStyle name="20% - Accent1 6 2 4" xfId="15484" xr:uid="{2E3663A3-EEF7-4BD8-A740-1E2A79873061}"/>
    <cellStyle name="20% - Accent1 6 2 5" xfId="16160" xr:uid="{FF8CEFBE-B93C-49C1-9E1B-2B8822BC27CC}"/>
    <cellStyle name="20% - Accent1 6 2 6" xfId="21615" xr:uid="{CAE5DEED-2D15-40CA-9442-F02E87FF1475}"/>
    <cellStyle name="20% - Accent1 6 3" xfId="603" xr:uid="{65DA301A-3E14-45B8-B9C1-BDAAD12AF3E0}"/>
    <cellStyle name="20% - Accent1 6 4" xfId="15177" xr:uid="{6FF89873-177D-41DE-A67C-9462296F7871}"/>
    <cellStyle name="20% - Accent1 6 5" xfId="15470" xr:uid="{144F8C03-B653-49B1-93A7-A6DC4ADCD843}"/>
    <cellStyle name="20% - Accent1 6 6" xfId="21898" xr:uid="{22D264B1-9137-48F7-B942-27380C035A71}"/>
    <cellStyle name="20% - Accent1 60" xfId="28427" xr:uid="{0F558FE3-F8A5-4171-9BA7-76791F2E6B58}"/>
    <cellStyle name="20% - Accent1 61" xfId="28553" xr:uid="{320DD32D-52D8-436D-87E6-AAB2FD4357B7}"/>
    <cellStyle name="20% - Accent1 62" xfId="28669" xr:uid="{DE88F7F7-4D3A-42EA-AC68-E6868E0E5036}"/>
    <cellStyle name="20% - Accent1 63" xfId="28773" xr:uid="{7400DBEA-46A9-4C2F-83CF-BCC919A61B6A}"/>
    <cellStyle name="20% - Accent1 64" xfId="28868" xr:uid="{0E6E9229-552D-45B1-9565-8FD914E5E706}"/>
    <cellStyle name="20% - Accent1 65" xfId="28959" xr:uid="{E4765142-F074-4885-9C87-5DF4FC0E1932}"/>
    <cellStyle name="20% - Accent1 66" xfId="29039" xr:uid="{E3FEE8AE-1945-463C-8A49-B554E1F58D5D}"/>
    <cellStyle name="20% - Accent1 67" xfId="29115" xr:uid="{A5695138-9AF6-4057-849E-3A6CD280D826}"/>
    <cellStyle name="20% - Accent1 68" xfId="29181" xr:uid="{B27FC66C-0593-4128-97ED-C2B57CB32A61}"/>
    <cellStyle name="20% - Accent1 69" xfId="29245" xr:uid="{6E7553FF-5AB5-49FE-A0DF-8B117998FC42}"/>
    <cellStyle name="20% - Accent1 7" xfId="604" xr:uid="{DAF9D9BC-B98D-44E3-9AC1-02608F85D176}"/>
    <cellStyle name="20% - Accent1 7 2" xfId="605" xr:uid="{7324F380-38C1-48E9-834F-BBE6F39F1C24}"/>
    <cellStyle name="20% - Accent1 7 2 2" xfId="606" xr:uid="{0A6FBD67-3F8E-48E9-BBB4-1EE410B663BE}"/>
    <cellStyle name="20% - Accent1 7 2 3" xfId="607" xr:uid="{720F30CA-F9F2-4D9E-9D59-E98B36FDC7D5}"/>
    <cellStyle name="20% - Accent1 7 2 4" xfId="15485" xr:uid="{B0265467-89DE-404B-B628-63B512186A2D}"/>
    <cellStyle name="20% - Accent1 7 2 5" xfId="16161" xr:uid="{EDBCB37E-CAAD-42B3-87C3-AFC131204140}"/>
    <cellStyle name="20% - Accent1 7 2 6" xfId="21081" xr:uid="{4EA6D099-B80F-47C0-9F7C-031D06D984B7}"/>
    <cellStyle name="20% - Accent1 7 3" xfId="608" xr:uid="{D8CB8F8A-880E-490F-A32C-6A6D74C05400}"/>
    <cellStyle name="20% - Accent1 7 4" xfId="15151" xr:uid="{6B022ACF-76EF-4FFA-BBB8-2A42D3ED2147}"/>
    <cellStyle name="20% - Accent1 7 5" xfId="15419" xr:uid="{8B05BCAD-0E1E-4D4A-9363-FA04D753BB7C}"/>
    <cellStyle name="20% - Accent1 7 6" xfId="21885" xr:uid="{8530F18D-A42A-4637-9F74-D6E5357FE60C}"/>
    <cellStyle name="20% - Accent1 70" xfId="29297" xr:uid="{CD7EA284-0F2D-4AAD-B080-30D4CC87BEF5}"/>
    <cellStyle name="20% - Accent1 71" xfId="29349" xr:uid="{F34378F8-5DAD-4842-BEA0-088E184412F9}"/>
    <cellStyle name="20% - Accent1 72" xfId="29388" xr:uid="{FE9045CA-195F-4AF2-9277-504A9A604500}"/>
    <cellStyle name="20% - Accent1 73" xfId="29423" xr:uid="{0C1C9477-4153-4A29-B563-BA768554F232}"/>
    <cellStyle name="20% - Accent1 74" xfId="29443" xr:uid="{4C312C7B-25A9-4558-9497-3C155CDC5E25}"/>
    <cellStyle name="20% - Accent1 75" xfId="29461" xr:uid="{7E837EDA-C231-497E-B942-528C381EBA76}"/>
    <cellStyle name="20% - Accent1 76" xfId="492" xr:uid="{99B761D7-9CDF-4886-9B1E-455CC2A6FFFB}"/>
    <cellStyle name="20% - Accent1 77" xfId="41679" xr:uid="{5E8A18D1-9143-4F61-8697-D402E1366813}"/>
    <cellStyle name="20% - Accent1 78" xfId="41704" xr:uid="{50952B55-544B-4646-8CA4-A28B88892EE1}"/>
    <cellStyle name="20% - Accent1 8" xfId="609" xr:uid="{939EFAA4-FD0B-4D3D-AF8D-C5AABBBF810F}"/>
    <cellStyle name="20% - Accent1 8 2" xfId="610" xr:uid="{E2B685BB-1927-4568-8C90-D14935E10157}"/>
    <cellStyle name="20% - Accent1 8 2 2" xfId="611" xr:uid="{D820C5BC-A478-496A-B4F8-D5B29EDC97CC}"/>
    <cellStyle name="20% - Accent1 8 2 3" xfId="612" xr:uid="{5BBC5DD8-B82C-49A1-96A9-6C3A93C0508D}"/>
    <cellStyle name="20% - Accent1 8 2 4" xfId="15486" xr:uid="{AA4939EB-53F0-4DC0-A58B-8FB46F3254BF}"/>
    <cellStyle name="20% - Accent1 8 2 5" xfId="16162" xr:uid="{9BA6F2CE-057A-418F-B4AA-E92E1E1A2A61}"/>
    <cellStyle name="20% - Accent1 8 2 6" xfId="18572" xr:uid="{B04934C6-BCDF-4673-96FB-BDBDBDBA6831}"/>
    <cellStyle name="20% - Accent1 8 3" xfId="613" xr:uid="{AB0BB3FB-289A-4733-BF2F-8A6912A363D8}"/>
    <cellStyle name="20% - Accent1 8 4" xfId="14913" xr:uid="{4309F917-390A-4F04-961C-D03A7E94CEEC}"/>
    <cellStyle name="20% - Accent1 8 5" xfId="15760" xr:uid="{4FB57260-8231-4B68-BB65-31039F3BEFC7}"/>
    <cellStyle name="20% - Accent1 8 6" xfId="19338" xr:uid="{7C815F07-2A10-4B4F-A63E-5897EFDF7BC8}"/>
    <cellStyle name="20% - Accent1 9" xfId="614" xr:uid="{5A66324D-8A4F-40D7-99EA-61E2CF715FAA}"/>
    <cellStyle name="20% - Accent1 9 2" xfId="615" xr:uid="{2E9C961F-AD4F-48B2-BEA9-45D47B983774}"/>
    <cellStyle name="20% - Accent1 9 2 2" xfId="616" xr:uid="{388E1DD6-9A51-4928-AFBE-FF75E07765FF}"/>
    <cellStyle name="20% - Accent1 9 2 3" xfId="617" xr:uid="{778D298D-1F17-46CC-A67B-1EDD1840FCA9}"/>
    <cellStyle name="20% - Accent1 9 2 4" xfId="15487" xr:uid="{B1DCA954-A2D0-437D-8E9B-ED60315228F6}"/>
    <cellStyle name="20% - Accent1 9 2 5" xfId="16163" xr:uid="{D3848EB5-5C4C-4CB6-93F2-B469915A0634}"/>
    <cellStyle name="20% - Accent1 9 2 6" xfId="17351" xr:uid="{BB495155-1B83-495A-949C-8C69343A6EF6}"/>
    <cellStyle name="20% - Accent1 9 3" xfId="618" xr:uid="{40AA5728-A304-416C-8C0A-0DDA8F6FA9A9}"/>
    <cellStyle name="20% - Accent1 9 4" xfId="14787" xr:uid="{3B9DBF24-650E-4117-8886-81551B576729}"/>
    <cellStyle name="20% - Accent1 9 5" xfId="15714" xr:uid="{F752B088-965D-417D-9B62-2C9FF5C517CB}"/>
    <cellStyle name="20% - Accent1 9 6" xfId="21588" xr:uid="{5E9F70E9-C83C-4646-A629-281C718B1078}"/>
    <cellStyle name="20% - Accent2" xfId="162" builtinId="34" customBuiltin="1"/>
    <cellStyle name="20% - Accent2 10" xfId="619" xr:uid="{FAB48DA7-02C7-41C8-9246-7420698BDE24}"/>
    <cellStyle name="20% - Accent2 10 2" xfId="620" xr:uid="{21F53783-0F5C-493D-81E4-4516E5639006}"/>
    <cellStyle name="20% - Accent2 10 2 2" xfId="621" xr:uid="{3C88F9F7-A005-4967-AE39-E70898A5C492}"/>
    <cellStyle name="20% - Accent2 10 2 3" xfId="622" xr:uid="{C0B31EC0-D458-4018-B8CF-8B40A01B00BA}"/>
    <cellStyle name="20% - Accent2 10 2 4" xfId="15488" xr:uid="{4896FBA8-8D09-46EF-8A20-EC01DDC6C5C8}"/>
    <cellStyle name="20% - Accent2 10 2 5" xfId="16164" xr:uid="{D15901D1-4473-41C6-B756-F093A1C2A31C}"/>
    <cellStyle name="20% - Accent2 10 2 6" xfId="21553" xr:uid="{8F5AFBB9-4ABB-4D88-888D-47A63BC7AD3A}"/>
    <cellStyle name="20% - Accent2 10 3" xfId="623" xr:uid="{E450EA67-9A3B-4B94-B79D-19C201A24D02}"/>
    <cellStyle name="20% - Accent2 10 4" xfId="14966" xr:uid="{812CBF1F-E8FC-49EA-BD18-CA4CC9DEE2D0}"/>
    <cellStyle name="20% - Accent2 10 5" xfId="15462" xr:uid="{ECFA7CBE-0392-495E-B53E-EFE82CCBFA1E}"/>
    <cellStyle name="20% - Accent2 10 6" xfId="20542" xr:uid="{B728750C-8B71-43BC-9EBC-6ACCB87FE2FE}"/>
    <cellStyle name="20% - Accent2 11" xfId="624" xr:uid="{4D813E55-3CD8-4168-A8D7-FFD46DD856F4}"/>
    <cellStyle name="20% - Accent2 12" xfId="625" xr:uid="{6F99AFB7-7A33-4D57-8FA7-4EBD072B26FF}"/>
    <cellStyle name="20% - Accent2 13" xfId="626" xr:uid="{F74D0A99-8360-42A3-AD8F-ECBBA40C9301}"/>
    <cellStyle name="20% - Accent2 14" xfId="627" xr:uid="{EE841EC1-2A01-4EBF-BC66-56CC133BF91E}"/>
    <cellStyle name="20% - Accent2 14 2" xfId="628" xr:uid="{DC558988-C82C-45B1-A2CA-21DAB987D1E7}"/>
    <cellStyle name="20% - Accent2 14 2 2" xfId="629" xr:uid="{0BC42AAF-C4DB-4051-818B-4846F0091072}"/>
    <cellStyle name="20% - Accent2 14 2 2 2" xfId="14396" xr:uid="{4ECAA10C-E2A0-4C19-A731-5261715949EE}"/>
    <cellStyle name="20% - Accent2 14 2 2 3" xfId="18282" xr:uid="{2260F786-4998-4845-B348-3DF0054F2E83}"/>
    <cellStyle name="20% - Accent2 14 2 2 4" xfId="22009" xr:uid="{6226AF54-1875-4287-9F42-176C6C7EA494}"/>
    <cellStyle name="20% - Accent2 14 2 3" xfId="630" xr:uid="{4F396C87-5564-4C9D-9F5B-E6C2D98D4E4E}"/>
    <cellStyle name="20% - Accent2 14 2 3 2" xfId="14519" xr:uid="{378EB2F9-B181-4947-8AEC-6A051F6EEB3D}"/>
    <cellStyle name="20% - Accent2 14 2 3 3" xfId="18413" xr:uid="{1286E151-6223-4444-9A5F-CE9989AE9F5E}"/>
    <cellStyle name="20% - Accent2 14 2 3 4" xfId="22010" xr:uid="{D64859FA-681C-4430-B48E-D1B15BD22BD9}"/>
    <cellStyle name="20% - Accent2 14 2 4" xfId="14296" xr:uid="{9D5955CA-7D7A-44DF-97C5-C3A875406554}"/>
    <cellStyle name="20% - Accent2 14 2 5" xfId="15352" xr:uid="{AB4D5369-8955-44FD-BC18-8E33F85D1A36}"/>
    <cellStyle name="20% - Accent2 14 2 6" xfId="15990" xr:uid="{EF0923DD-E70A-4E47-BE04-9B9EBE966121}"/>
    <cellStyle name="20% - Accent2 14 2 7" xfId="16958" xr:uid="{E5C4B981-4178-44B8-8118-3873869F66DD}"/>
    <cellStyle name="20% - Accent2 14 2 8" xfId="18159" xr:uid="{BD685663-7F5A-4CE4-874B-5B6F7613BC98}"/>
    <cellStyle name="20% - Accent2 14 2 9" xfId="22008" xr:uid="{6B93AA92-CC13-4159-97FA-1F602B46EB96}"/>
    <cellStyle name="20% - Accent2 15" xfId="631" xr:uid="{585D56E6-284D-40F9-BF4D-916C7AB7F28D}"/>
    <cellStyle name="20% - Accent2 15 2" xfId="632" xr:uid="{24BCC8B5-0CC2-4FBD-8333-4952BAD94CDF}"/>
    <cellStyle name="20% - Accent2 15 2 2" xfId="633" xr:uid="{D0EEA075-1EC0-40D8-8A92-040AAED0B469}"/>
    <cellStyle name="20% - Accent2 15 2 2 2" xfId="14410" xr:uid="{01D21785-58B5-485A-878B-535AA302F040}"/>
    <cellStyle name="20% - Accent2 15 2 2 3" xfId="18297" xr:uid="{FA83C3CF-2A05-4B7D-82F7-05580BCE8DDB}"/>
    <cellStyle name="20% - Accent2 15 2 2 4" xfId="22012" xr:uid="{086D97F7-6229-4B02-9A33-E0B33D1F083F}"/>
    <cellStyle name="20% - Accent2 15 2 3" xfId="634" xr:uid="{4A08A412-BC6C-4E8B-BC28-0DFD7C5BA329}"/>
    <cellStyle name="20% - Accent2 15 2 3 2" xfId="14532" xr:uid="{5697B75F-041B-47B2-8F7C-16C037703D3F}"/>
    <cellStyle name="20% - Accent2 15 2 3 3" xfId="18427" xr:uid="{DBAB4B74-5A03-4B7A-8E45-560F32521745}"/>
    <cellStyle name="20% - Accent2 15 2 3 4" xfId="22013" xr:uid="{13C09727-CBA0-47DA-B2C3-DBB18B741AF2}"/>
    <cellStyle name="20% - Accent2 15 2 4" xfId="14308" xr:uid="{9BAA88B6-52A5-48F4-B2E9-2F7660C456F8}"/>
    <cellStyle name="20% - Accent2 15 2 5" xfId="15385" xr:uid="{FFF6E64B-302C-48EA-8C1B-C748721E0808}"/>
    <cellStyle name="20% - Accent2 15 2 6" xfId="16026" xr:uid="{BC7C5BA1-F56B-4133-BE19-FD7DFCEC5744}"/>
    <cellStyle name="20% - Accent2 15 2 7" xfId="16986" xr:uid="{DF074A2D-08DF-4FB0-9B08-E0307355996E}"/>
    <cellStyle name="20% - Accent2 15 2 8" xfId="18177" xr:uid="{05641790-2B87-4DF0-BE0D-299DB1D5A7C8}"/>
    <cellStyle name="20% - Accent2 15 2 9" xfId="22011" xr:uid="{9F5FD00B-A49C-4C87-8938-AF855A110BF3}"/>
    <cellStyle name="20% - Accent2 16" xfId="635" xr:uid="{135BB561-6D0E-4957-8867-AA000F996EDE}"/>
    <cellStyle name="20% - Accent2 17" xfId="636" xr:uid="{8309CB1D-DB97-4AFA-BB04-84BDDDBABAC9}"/>
    <cellStyle name="20% - Accent2 18" xfId="637" xr:uid="{13BF3614-7F52-4296-AC6E-B0746EEBE2FC}"/>
    <cellStyle name="20% - Accent2 19" xfId="638" xr:uid="{6D797131-55FD-44FC-A8D7-7F44F85E497C}"/>
    <cellStyle name="20% - Accent2 2" xfId="266" xr:uid="{00000000-0005-0000-0000-000006000000}"/>
    <cellStyle name="20% - Accent2 2 10" xfId="28371" xr:uid="{1518A845-06CD-4741-9C77-C4231C42796E}"/>
    <cellStyle name="20% - Accent2 2 11" xfId="28500" xr:uid="{27E59F9B-CFCE-4300-97AB-075ACF4FCD21}"/>
    <cellStyle name="20% - Accent2 2 12" xfId="28621" xr:uid="{1950D653-D97A-45CD-9431-DAD5B1194642}"/>
    <cellStyle name="20% - Accent2 2 13" xfId="28726" xr:uid="{6EB172B6-7879-4813-9658-EC5554FC808C}"/>
    <cellStyle name="20% - Accent2 2 14" xfId="28825" xr:uid="{BE842883-ACC6-47ED-9DD3-FEEE9D6D922A}"/>
    <cellStyle name="20% - Accent2 2 15" xfId="28918" xr:uid="{CCB4847D-73F3-4125-B38E-353BB9A5CF84}"/>
    <cellStyle name="20% - Accent2 2 16" xfId="29003" xr:uid="{C1071150-BDDF-449F-822D-E62F7127C220}"/>
    <cellStyle name="20% - Accent2 2 17" xfId="29081" xr:uid="{5E1E61AF-B09A-4AE9-AF5D-7C2C943E01B5}"/>
    <cellStyle name="20% - Accent2 2 18" xfId="29152" xr:uid="{F47429DF-2893-40FC-8065-C627D7E546D3}"/>
    <cellStyle name="20% - Accent2 2 19" xfId="29218" xr:uid="{F7E1D99E-225C-4582-86CA-3235852EF2C5}"/>
    <cellStyle name="20% - Accent2 2 2" xfId="412" xr:uid="{00000000-0005-0000-0000-000007000000}"/>
    <cellStyle name="20% - Accent2 2 2 10" xfId="28370" xr:uid="{9FE92AC0-3EF5-4B1D-B3DF-95363F745F85}"/>
    <cellStyle name="20% - Accent2 2 2 11" xfId="28499" xr:uid="{D3ED6539-EC1A-402F-9DC7-5DFF0823CEC0}"/>
    <cellStyle name="20% - Accent2 2 2 12" xfId="28620" xr:uid="{E23FCF59-5CAD-4A8D-9DF0-039809E39BEA}"/>
    <cellStyle name="20% - Accent2 2 2 13" xfId="28725" xr:uid="{82578076-5341-48A0-A2D5-2365F0F34D13}"/>
    <cellStyle name="20% - Accent2 2 2 14" xfId="28824" xr:uid="{DC0EBA90-6729-4D7C-AC72-72BACCF1BC09}"/>
    <cellStyle name="20% - Accent2 2 2 15" xfId="28917" xr:uid="{A9016A9C-E2D4-4DCD-A8A7-43A74D84DDDF}"/>
    <cellStyle name="20% - Accent2 2 2 16" xfId="29002" xr:uid="{A05814C2-3E4A-497E-9D07-DD9B52569871}"/>
    <cellStyle name="20% - Accent2 2 2 17" xfId="29080" xr:uid="{39A5C7E9-7F23-4FD6-977C-195826D507D0}"/>
    <cellStyle name="20% - Accent2 2 2 18" xfId="29151" xr:uid="{D7341874-0B68-4960-9896-2B98204D4390}"/>
    <cellStyle name="20% - Accent2 2 2 19" xfId="29217" xr:uid="{AC62978C-9962-4CEE-9FA5-A74AFE669B98}"/>
    <cellStyle name="20% - Accent2 2 2 2" xfId="640" xr:uid="{E282E8D5-31EB-4F81-9492-2B395FFD86CF}"/>
    <cellStyle name="20% - Accent2 2 2 2 10" xfId="28369" xr:uid="{76FD8DE0-D4ED-4D5C-B732-910C1A8519AB}"/>
    <cellStyle name="20% - Accent2 2 2 2 11" xfId="28498" xr:uid="{68555ED2-3E65-4CE9-BF1C-3B732E16EA9B}"/>
    <cellStyle name="20% - Accent2 2 2 2 12" xfId="28619" xr:uid="{066E355D-54BF-4202-AAC3-5216423F17DC}"/>
    <cellStyle name="20% - Accent2 2 2 2 13" xfId="28724" xr:uid="{64FAA46F-7459-4353-B414-3E301813C05D}"/>
    <cellStyle name="20% - Accent2 2 2 2 14" xfId="28823" xr:uid="{3CA5CF97-B221-4C75-8DF6-FD13CA704473}"/>
    <cellStyle name="20% - Accent2 2 2 2 15" xfId="28916" xr:uid="{94F33387-9A44-48B0-B660-6C7DAC75BBA0}"/>
    <cellStyle name="20% - Accent2 2 2 2 16" xfId="29001" xr:uid="{BD86905E-214F-4404-829D-5660D190F5DA}"/>
    <cellStyle name="20% - Accent2 2 2 2 17" xfId="29079" xr:uid="{A17C4088-9DA7-4466-BFF6-05EAB3B336C3}"/>
    <cellStyle name="20% - Accent2 2 2 2 18" xfId="29150" xr:uid="{3F7F6386-583B-4407-ACCC-FD06B04DA161}"/>
    <cellStyle name="20% - Accent2 2 2 2 19" xfId="29216" xr:uid="{514F4C69-8136-4F90-9B1D-34F5AB98FE8D}"/>
    <cellStyle name="20% - Accent2 2 2 2 2" xfId="641" xr:uid="{728921F9-5FD7-4CCA-AE8F-2E8C2DF7A52B}"/>
    <cellStyle name="20% - Accent2 2 2 2 2 10" xfId="28368" xr:uid="{3583CE02-F94E-41E0-8EAC-51D6A4A82A0D}"/>
    <cellStyle name="20% - Accent2 2 2 2 2 11" xfId="28497" xr:uid="{0A895086-6BEF-4037-9A82-20467A52DF8E}"/>
    <cellStyle name="20% - Accent2 2 2 2 2 12" xfId="28618" xr:uid="{21EB0559-C4F1-4F86-9F05-760B10FFB145}"/>
    <cellStyle name="20% - Accent2 2 2 2 2 13" xfId="28723" xr:uid="{A3CB9107-67CA-448F-A57E-2D87F98ECE2E}"/>
    <cellStyle name="20% - Accent2 2 2 2 2 14" xfId="28822" xr:uid="{94E13784-151F-4264-A495-75E7A3AB784C}"/>
    <cellStyle name="20% - Accent2 2 2 2 2 15" xfId="28915" xr:uid="{867B3946-646E-453C-B169-AFBEE50A2DB7}"/>
    <cellStyle name="20% - Accent2 2 2 2 2 16" xfId="29000" xr:uid="{F6F876C6-B044-43E7-986E-818FA9823009}"/>
    <cellStyle name="20% - Accent2 2 2 2 2 17" xfId="29078" xr:uid="{856B9B83-CD33-4D24-9851-E14DCFFD4332}"/>
    <cellStyle name="20% - Accent2 2 2 2 2 18" xfId="29149" xr:uid="{82138681-8CAC-4250-B53E-9037FA979452}"/>
    <cellStyle name="20% - Accent2 2 2 2 2 19" xfId="29215" xr:uid="{2F5EEC27-B10D-4E2F-9E11-928600F8D5AF}"/>
    <cellStyle name="20% - Accent2 2 2 2 2 2" xfId="642" xr:uid="{B5B782D7-00B7-4848-A9CB-2E92E857F3CE}"/>
    <cellStyle name="20% - Accent2 2 2 2 2 20" xfId="29273" xr:uid="{EE112940-D0EE-40FC-8A0F-F701B7B29A9B}"/>
    <cellStyle name="20% - Accent2 2 2 2 2 21" xfId="29325" xr:uid="{7201C7EB-2D7D-4166-A406-688BD4E060C1}"/>
    <cellStyle name="20% - Accent2 2 2 2 2 22" xfId="29369" xr:uid="{8A97D2D9-FE7F-456F-8183-4161DE4D5925}"/>
    <cellStyle name="20% - Accent2 2 2 2 2 23" xfId="29405" xr:uid="{C853B5F5-BCF3-466C-96AE-94E8F14AC746}"/>
    <cellStyle name="20% - Accent2 2 2 2 2 24" xfId="29431" xr:uid="{4CAC6C6F-2D8E-430E-B859-65F4134C985C}"/>
    <cellStyle name="20% - Accent2 2 2 2 2 25" xfId="29449" xr:uid="{6B7AE261-C632-40BB-B153-7F9AE3E4CD53}"/>
    <cellStyle name="20% - Accent2 2 2 2 2 3" xfId="17379" xr:uid="{6D7F616F-47F5-447C-837A-06F17386CCDA}"/>
    <cellStyle name="20% - Accent2 2 2 2 2 4" xfId="27427" xr:uid="{5568B0DA-A3A7-482D-9543-36C5ACD48E4D}"/>
    <cellStyle name="20% - Accent2 2 2 2 2 5" xfId="27596" xr:uid="{5074DAC1-295C-48C8-BE41-CD396BF19488}"/>
    <cellStyle name="20% - Accent2 2 2 2 2 6" xfId="27762" xr:uid="{25583DE5-628E-43CE-8833-5C16BFF86365}"/>
    <cellStyle name="20% - Accent2 2 2 2 2 7" xfId="27925" xr:uid="{B5573032-857B-4567-844A-6EEA64227A29}"/>
    <cellStyle name="20% - Accent2 2 2 2 2 8" xfId="28077" xr:uid="{EA6396CE-48CA-4969-97FE-13F7543B7346}"/>
    <cellStyle name="20% - Accent2 2 2 2 2 9" xfId="28225" xr:uid="{B0CDBCE4-0667-404A-A6C9-63C182A2012E}"/>
    <cellStyle name="20% - Accent2 2 2 2 20" xfId="29274" xr:uid="{B1FC3C58-E628-44E2-AD83-E9C4EC1D3FC9}"/>
    <cellStyle name="20% - Accent2 2 2 2 21" xfId="29326" xr:uid="{D2795FD3-3462-4040-93BF-284F86D41FAF}"/>
    <cellStyle name="20% - Accent2 2 2 2 22" xfId="29370" xr:uid="{8DF2A6B9-EC56-4264-AA1D-C1761ABC0A25}"/>
    <cellStyle name="20% - Accent2 2 2 2 23" xfId="29406" xr:uid="{0101C4EC-90B8-4A46-B550-C0206E22C0B7}"/>
    <cellStyle name="20% - Accent2 2 2 2 24" xfId="29432" xr:uid="{BAB830D6-2514-4313-916B-05DB426BC483}"/>
    <cellStyle name="20% - Accent2 2 2 2 25" xfId="29450" xr:uid="{C91BC1C0-31EB-4BD3-9F63-2B51A080D5ED}"/>
    <cellStyle name="20% - Accent2 2 2 2 3" xfId="643" xr:uid="{E920F8FB-6B88-4B16-8B0E-91CC7A9FB73A}"/>
    <cellStyle name="20% - Accent2 2 2 2 3 2" xfId="17138" xr:uid="{5D197053-23CF-4A8C-9E94-5F5815E2CABF}"/>
    <cellStyle name="20% - Accent2 2 2 2 3 2 2" xfId="18829" xr:uid="{1146CE4D-8AF8-4929-8C69-F3F9760AD74F}"/>
    <cellStyle name="20% - Accent2 2 2 2 4" xfId="644" xr:uid="{D54F66DF-0BC0-44FA-B4F5-49D2FDBDD34C}"/>
    <cellStyle name="20% - Accent2 2 2 2 4 2" xfId="27428" xr:uid="{BC272F2C-E153-40AA-83B0-1383D67E542F}"/>
    <cellStyle name="20% - Accent2 2 2 2 5" xfId="20757" xr:uid="{23EC149F-C15A-4DF3-A2E9-FDFCF66AFC8B}"/>
    <cellStyle name="20% - Accent2 2 2 2 5 2" xfId="27597" xr:uid="{CEB08884-DF43-4B89-B45E-BAA5DBF7B900}"/>
    <cellStyle name="20% - Accent2 2 2 2 6" xfId="27763" xr:uid="{E2CFB805-3958-467F-8DF3-EEE68300D06D}"/>
    <cellStyle name="20% - Accent2 2 2 2 7" xfId="27926" xr:uid="{BDE9011D-0D48-4B57-AE7A-88AF458E2239}"/>
    <cellStyle name="20% - Accent2 2 2 2 8" xfId="28078" xr:uid="{F4EBE78E-97F5-4AB7-83E9-904D1AB658B3}"/>
    <cellStyle name="20% - Accent2 2 2 2 9" xfId="28226" xr:uid="{5755833D-3C5C-44BC-87D9-7D1F1DF11198}"/>
    <cellStyle name="20% - Accent2 2 2 20" xfId="29275" xr:uid="{06AD949B-F658-425E-9FDB-35B5254884F8}"/>
    <cellStyle name="20% - Accent2 2 2 21" xfId="29327" xr:uid="{94129654-FC70-4CDA-86A4-0E71DBBBB182}"/>
    <cellStyle name="20% - Accent2 2 2 22" xfId="29371" xr:uid="{E61E2F9B-345C-4052-A904-90A4933B65E9}"/>
    <cellStyle name="20% - Accent2 2 2 23" xfId="29407" xr:uid="{92569217-BA62-45F4-8B99-37C91A833985}"/>
    <cellStyle name="20% - Accent2 2 2 24" xfId="29433" xr:uid="{7F35C3AA-9104-43E2-BAD3-D1BF1769A242}"/>
    <cellStyle name="20% - Accent2 2 2 25" xfId="29451" xr:uid="{5CE97F3F-89DD-4F72-A3F8-2FE533B7C0E1}"/>
    <cellStyle name="20% - Accent2 2 2 3" xfId="645" xr:uid="{D503D33A-AD7A-4567-80A4-90D2D150159D}"/>
    <cellStyle name="20% - Accent2 2 2 3 2" xfId="646" xr:uid="{877F7752-FF60-4B8E-AEAD-5231EF678096}"/>
    <cellStyle name="20% - Accent2 2 2 3 2 2" xfId="18602" xr:uid="{A5B4CD29-C6BC-4FBD-8EF4-664F2A37AC41}"/>
    <cellStyle name="20% - Accent2 2 2 3 3" xfId="647" xr:uid="{09DC403F-B498-4ABC-8EB9-D5F84CFF6EA3}"/>
    <cellStyle name="20% - Accent2 2 2 3 4" xfId="14237" xr:uid="{4364FFC0-57AE-45CF-916F-7C712050F438}"/>
    <cellStyle name="20% - Accent2 2 2 4" xfId="648" xr:uid="{4F9FF635-F61E-4D58-894A-8D3C3150F5CC}"/>
    <cellStyle name="20% - Accent2 2 2 4 2" xfId="15011" xr:uid="{6189D99B-6976-4036-AF4C-255DB77E28D9}"/>
    <cellStyle name="20% - Accent2 2 2 4 2 2" xfId="18541" xr:uid="{AFC4EEF7-7295-48E6-BA6E-B0F4B841292A}"/>
    <cellStyle name="20% - Accent2 2 2 5" xfId="13051" xr:uid="{D460299C-185E-4B46-A963-168CE5E7447B}"/>
    <cellStyle name="20% - Accent2 2 2 5 2" xfId="15489" xr:uid="{3B71AFE8-0657-4FB6-B11A-050383E160AC}"/>
    <cellStyle name="20% - Accent2 2 2 5 2 2" xfId="20569" xr:uid="{B540B00F-59E5-4EDB-B454-B5E4B0C1470C}"/>
    <cellStyle name="20% - Accent2 2 2 6" xfId="16165" xr:uid="{DB1EC22C-D680-4CC1-9F4F-1B36519EEF56}"/>
    <cellStyle name="20% - Accent2 2 2 7" xfId="16083" xr:uid="{A05F94F7-7797-47B1-8A7C-BFB7C3F4FBF7}"/>
    <cellStyle name="20% - Accent2 2 2 8" xfId="22014" xr:uid="{72C2F672-882C-465F-9B32-441941B2A1A9}"/>
    <cellStyle name="20% - Accent2 2 2 8 2" xfId="28079" xr:uid="{0AA5EAE9-C20C-45B4-B2BA-B5717D785AC7}"/>
    <cellStyle name="20% - Accent2 2 2 9" xfId="28227" xr:uid="{10274368-91D3-4FA4-BEF0-DCBAB415313F}"/>
    <cellStyle name="20% - Accent2 2 20" xfId="29276" xr:uid="{2DBA8993-3FC9-4516-A0AE-1521CAE5878E}"/>
    <cellStyle name="20% - Accent2 2 21" xfId="29328" xr:uid="{F505F0F6-1FB4-4EB6-90BD-0AA6BE0B34CD}"/>
    <cellStyle name="20% - Accent2 2 22" xfId="29372" xr:uid="{6538D23A-E4C2-4424-9681-21B1150EBAFE}"/>
    <cellStyle name="20% - Accent2 2 23" xfId="29408" xr:uid="{502670EB-48AA-4122-807C-9D6E542B5975}"/>
    <cellStyle name="20% - Accent2 2 24" xfId="29434" xr:uid="{E3298110-9ADA-42E1-B571-B47C7BFB4B09}"/>
    <cellStyle name="20% - Accent2 2 25" xfId="29452" xr:uid="{6524C928-8B5B-4A02-916B-B0410DA3A269}"/>
    <cellStyle name="20% - Accent2 2 26" xfId="639" xr:uid="{CA210A6D-FAE0-43EF-9588-2C044E8DEE9F}"/>
    <cellStyle name="20% - Accent2 2 3" xfId="649" xr:uid="{AC5DF067-D0C9-4C69-AB38-DB4788AE6CDF}"/>
    <cellStyle name="20% - Accent2 2 3 2" xfId="650" xr:uid="{BE70F8FF-6B7D-4190-919C-47235D7AD117}"/>
    <cellStyle name="20% - Accent2 2 3 2 2" xfId="17057" xr:uid="{75749057-813F-4ABE-B013-65DD4B604BFF}"/>
    <cellStyle name="20% - Accent2 2 3 3" xfId="651" xr:uid="{4AC585C6-6709-4D88-864C-C7EA3524991D}"/>
    <cellStyle name="20% - Accent2 2 3 3 2" xfId="24568" xr:uid="{C12C4FCD-0831-4647-BE7D-34D874D54C86}"/>
    <cellStyle name="20% - Accent2 2 3 4" xfId="14338" xr:uid="{57BDC922-6878-408B-95CD-5AD58EB9E391}"/>
    <cellStyle name="20% - Accent2 2 4" xfId="652" xr:uid="{6D801DB4-53FA-4032-AEC7-C5E37AF74B9D}"/>
    <cellStyle name="20% - Accent2 2 4 2" xfId="14550" xr:uid="{2F3DCB42-64BF-46D6-A2EA-64402B2E3601}"/>
    <cellStyle name="20% - Accent2 2 4 2 2" xfId="18732" xr:uid="{3824B73E-513B-470D-B0B1-22774FD0F5FD}"/>
    <cellStyle name="20% - Accent2 2 4 3" xfId="27429" xr:uid="{14B322DA-6EA5-4EB4-BFE2-4201E40058D4}"/>
    <cellStyle name="20% - Accent2 2 5" xfId="14889" xr:uid="{A4D39832-118A-4114-8C76-D1005464BF38}"/>
    <cellStyle name="20% - Accent2 2 5 2" xfId="20346" xr:uid="{9095F18C-DA4F-4BC5-B03F-054F1C408BBF}"/>
    <cellStyle name="20% - Accent2 2 5 3" xfId="27598" xr:uid="{46D0429F-A4C8-4882-8FD7-7BC6C54F5C9F}"/>
    <cellStyle name="20% - Accent2 2 6" xfId="14830" xr:uid="{C27B86DD-687A-4E1C-9442-12747F8F4DD6}"/>
    <cellStyle name="20% - Accent2 2 6 2" xfId="27764" xr:uid="{E4DCFB17-D901-4EA1-8BD7-F371FB913620}"/>
    <cellStyle name="20% - Accent2 2 7" xfId="14804" xr:uid="{9AAB5733-E166-4CAB-A3C0-5BAF647A5E12}"/>
    <cellStyle name="20% - Accent2 2 7 2" xfId="27927" xr:uid="{686976CE-DAE4-43E9-A896-D8C7C5F91C4B}"/>
    <cellStyle name="20% - Accent2 2 8" xfId="28080" xr:uid="{A979D94E-F58B-4031-B3D1-3904EC7ECF7F}"/>
    <cellStyle name="20% - Accent2 2 9" xfId="28228" xr:uid="{2E14AE4C-F684-4CA7-B15F-38C5EE5CAEE8}"/>
    <cellStyle name="20% - Accent2 20" xfId="653" xr:uid="{C74033A2-279A-40FB-86D4-B529336E7037}"/>
    <cellStyle name="20% - Accent2 21" xfId="654" xr:uid="{1595C09E-E277-4C54-91C1-F4AA85E55AF6}"/>
    <cellStyle name="20% - Accent2 22" xfId="655" xr:uid="{749F49EE-EA1F-43C1-B947-9CFE5E3CAA74}"/>
    <cellStyle name="20% - Accent2 23" xfId="656" xr:uid="{E0DF67D1-7BA9-4356-A31A-ADEC2F29797F}"/>
    <cellStyle name="20% - Accent2 23 2" xfId="657" xr:uid="{DA3E7B0A-65AD-4836-AF08-AC47702E405B}"/>
    <cellStyle name="20% - Accent2 23 2 2" xfId="14363" xr:uid="{0922F7BF-D447-4562-B52D-04D620CBF8BF}"/>
    <cellStyle name="20% - Accent2 23 3" xfId="658" xr:uid="{B2E9C51B-F9B2-40E4-9AB4-CB9F7DF8F678}"/>
    <cellStyle name="20% - Accent2 23 3 2" xfId="18227" xr:uid="{79AF851F-1474-42AD-9CF9-706F794A4A3A}"/>
    <cellStyle name="20% - Accent2 23 4" xfId="22015" xr:uid="{FD72DB9D-E720-4B39-9C23-73375142AF96}"/>
    <cellStyle name="20% - Accent2 24" xfId="659" xr:uid="{83E0AB61-39D5-4D0E-A623-C093ED7CE6D0}"/>
    <cellStyle name="20% - Accent2 24 2" xfId="14387" xr:uid="{52805C17-E814-4271-8725-1E3C41D9CE4C}"/>
    <cellStyle name="20% - Accent2 24 3" xfId="18267" xr:uid="{3CB539F7-BB60-44F1-BBD4-1FD6D7CE1D2E}"/>
    <cellStyle name="20% - Accent2 24 4" xfId="22016" xr:uid="{F39D2BDD-D60E-4090-9623-F6FC4C67B49E}"/>
    <cellStyle name="20% - Accent2 25" xfId="660" xr:uid="{9CD0C399-9665-41B0-BAFF-3A72A47511B6}"/>
    <cellStyle name="20% - Accent2 25 2" xfId="20495" xr:uid="{95F2EBC3-F2E9-44D4-A1BF-F1634598E1AA}"/>
    <cellStyle name="20% - Accent2 26" xfId="661" xr:uid="{D298B220-C536-447E-8905-BC59B2FF9280}"/>
    <cellStyle name="20% - Accent2 27" xfId="662" xr:uid="{D5C87594-6DA0-4D7E-B5AA-06B0E67477C6}"/>
    <cellStyle name="20% - Accent2 28" xfId="663" xr:uid="{7CEF008A-2705-4E23-A649-386A820234AD}"/>
    <cellStyle name="20% - Accent2 29" xfId="664" xr:uid="{F496D601-C5AB-4772-A42F-94FB951079DD}"/>
    <cellStyle name="20% - Accent2 3" xfId="368" xr:uid="{00000000-0005-0000-0000-000008000000}"/>
    <cellStyle name="20% - Accent2 3 2" xfId="666" xr:uid="{C9A74321-5B26-4991-A85A-6F436374F3A1}"/>
    <cellStyle name="20% - Accent2 3 2 2" xfId="667" xr:uid="{EDC73A94-2EFC-42A4-BB5D-08A73FE2A8EA}"/>
    <cellStyle name="20% - Accent2 3 2 2 2" xfId="17177" xr:uid="{3FC09C99-94A6-40D1-904A-191C82DAA75D}"/>
    <cellStyle name="20% - Accent2 3 2 2 2 2" xfId="17380" xr:uid="{451E6ED8-E539-4D96-8E3A-6ABC4B4E24AF}"/>
    <cellStyle name="20% - Accent2 3 2 2 3" xfId="18830" xr:uid="{A3BDB943-1A7E-49E5-B024-A0404D0CA5A3}"/>
    <cellStyle name="20% - Accent2 3 2 2 4" xfId="20758" xr:uid="{0781751F-488C-4721-9B75-02253CC836FF}"/>
    <cellStyle name="20% - Accent2 3 2 3" xfId="668" xr:uid="{FB68C856-36D5-41C6-8966-517F35A6789F}"/>
    <cellStyle name="20% - Accent2 3 2 3 2" xfId="18639" xr:uid="{294EFC77-B971-4C35-BC76-A60FB17947C8}"/>
    <cellStyle name="20% - Accent2 3 2 4" xfId="15490" xr:uid="{A3E1CC78-DCA9-43BB-90C2-193FABC1542E}"/>
    <cellStyle name="20% - Accent2 3 2 4 2" xfId="20608" xr:uid="{6C2D4D70-5811-4437-8469-0B81FAD220ED}"/>
    <cellStyle name="20% - Accent2 3 2 5" xfId="16166" xr:uid="{62EB6DB0-0E44-459B-93A4-115D8892B07B}"/>
    <cellStyle name="20% - Accent2 3 2 6" xfId="15453" xr:uid="{6C87DFF9-1249-47C1-A3C8-25A706FCE961}"/>
    <cellStyle name="20% - Accent2 3 2 7" xfId="21608" xr:uid="{8EE004D8-D03C-4CDD-BE1F-855743E18142}"/>
    <cellStyle name="20% - Accent2 3 3" xfId="669" xr:uid="{DABB7EA7-A5AD-4F1B-855C-6593031C2DC2}"/>
    <cellStyle name="20% - Accent2 3 3 2" xfId="18208" xr:uid="{CD82B998-FFBD-48DB-B9E1-C30FA8C26322}"/>
    <cellStyle name="20% - Accent2 3 4" xfId="14888" xr:uid="{BF31E2FA-8D17-4758-B3CE-EE4ACFFDB07C}"/>
    <cellStyle name="20% - Accent2 3 5" xfId="14949" xr:uid="{31C0ED36-3275-4DF0-9118-E27A01507C22}"/>
    <cellStyle name="20% - Accent2 3 5 2" xfId="20388" xr:uid="{CEC86368-5546-4648-8954-1BE117F103CA}"/>
    <cellStyle name="20% - Accent2 3 6" xfId="16575" xr:uid="{58818B93-7F65-41DD-A6F9-498097E0BF6B}"/>
    <cellStyle name="20% - Accent2 3 7" xfId="18677" xr:uid="{027CB91D-CF02-495F-B83C-647048909AE8}"/>
    <cellStyle name="20% - Accent2 3 8" xfId="665" xr:uid="{B63A9CB8-01B9-4E3D-8CFE-C69E087EA17E}"/>
    <cellStyle name="20% - Accent2 30" xfId="670" xr:uid="{6508BF4A-09A6-48B5-BB73-D1BA74F72A46}"/>
    <cellStyle name="20% - Accent2 31" xfId="671" xr:uid="{A2D67CA8-80D1-4A65-8CB5-1A00E9B4619E}"/>
    <cellStyle name="20% - Accent2 32" xfId="672" xr:uid="{25F6C636-2604-4C03-8AFF-AFC75CA1C67A}"/>
    <cellStyle name="20% - Accent2 33" xfId="673" xr:uid="{8C7BAFB2-05EE-4E40-8662-B1901ABE5B25}"/>
    <cellStyle name="20% - Accent2 34" xfId="674" xr:uid="{6D2A0F20-4EB5-4387-BA10-2E9C85DE1F5F}"/>
    <cellStyle name="20% - Accent2 35" xfId="675" xr:uid="{B8980D69-94D5-497C-B5E9-4E44A0F21D3A}"/>
    <cellStyle name="20% - Accent2 36" xfId="676" xr:uid="{4CE8BB72-AADD-4543-89A7-2507AB04A4EC}"/>
    <cellStyle name="20% - Accent2 37" xfId="677" xr:uid="{0D79C203-0835-4719-85F1-88DDB8C905D0}"/>
    <cellStyle name="20% - Accent2 38" xfId="678" xr:uid="{C9D3288D-7F19-4438-A556-713C0A84512D}"/>
    <cellStyle name="20% - Accent2 39" xfId="679" xr:uid="{E30D0179-C458-4ABE-A3C2-C3F330304A72}"/>
    <cellStyle name="20% - Accent2 4" xfId="396" xr:uid="{00000000-0005-0000-0000-000009000000}"/>
    <cellStyle name="20% - Accent2 4 2" xfId="681" xr:uid="{B8193C3E-308C-4E17-B178-60DE806C4A84}"/>
    <cellStyle name="20% - Accent2 4 2 2" xfId="682" xr:uid="{CD633B0F-BAF7-49F0-8A68-670B42681E1F}"/>
    <cellStyle name="20% - Accent2 4 2 3" xfId="683" xr:uid="{D31557F5-5CFF-47A3-8DCF-876CA3181DB2}"/>
    <cellStyle name="20% - Accent2 4 2 4" xfId="15491" xr:uid="{304FF231-9855-4BC3-A1E9-84D2CD30EA20}"/>
    <cellStyle name="20% - Accent2 4 2 5" xfId="16167" xr:uid="{35B43BB1-0403-4508-923A-26196D6CFB84}"/>
    <cellStyle name="20% - Accent2 4 2 6" xfId="21739" xr:uid="{785F58BB-46D8-4306-81FC-1FC75815D891}"/>
    <cellStyle name="20% - Accent2 4 3" xfId="684" xr:uid="{DF295922-1B8C-4514-A71B-4B6250A61EB2}"/>
    <cellStyle name="20% - Accent2 4 4" xfId="15258" xr:uid="{B02A0B46-8392-415F-8C88-143893045916}"/>
    <cellStyle name="20% - Accent2 4 5" xfId="15900" xr:uid="{EE06CCE2-D986-4529-83C6-6CA401F8A69D}"/>
    <cellStyle name="20% - Accent2 4 6" xfId="21934" xr:uid="{BF1A578C-25F1-4E9B-8525-6EA7C9AA2A2C}"/>
    <cellStyle name="20% - Accent2 4 7" xfId="680" xr:uid="{21759464-CFDD-4592-AC99-25722438BD50}"/>
    <cellStyle name="20% - Accent2 40" xfId="685" xr:uid="{34306095-E20B-409B-82D5-F144FE6468A5}"/>
    <cellStyle name="20% - Accent2 41" xfId="686" xr:uid="{9B199D77-67D9-4A5E-AF4F-C7BAC29F0A79}"/>
    <cellStyle name="20% - Accent2 42" xfId="687" xr:uid="{1F2A5459-F982-4A33-B29C-CFB983148714}"/>
    <cellStyle name="20% - Accent2 43" xfId="688" xr:uid="{4FA8111E-7D1D-4F3F-BD54-4ED37B03EF5F}"/>
    <cellStyle name="20% - Accent2 44" xfId="689" xr:uid="{9D882E5C-DFE6-4239-B82F-94F0447D1C81}"/>
    <cellStyle name="20% - Accent2 45" xfId="690" xr:uid="{CD06EA17-F890-425B-B3DF-4C741B7BEB21}"/>
    <cellStyle name="20% - Accent2 46" xfId="691" xr:uid="{AD5BD077-A9CB-4F8A-AB6E-8817FA9111A4}"/>
    <cellStyle name="20% - Accent2 47" xfId="692" xr:uid="{57C0ACAB-5264-41FF-8CDF-4D75D582D655}"/>
    <cellStyle name="20% - Accent2 48" xfId="693" xr:uid="{CE93FC21-50F9-42C2-AA6F-B7727D44BE77}"/>
    <cellStyle name="20% - Accent2 49" xfId="694" xr:uid="{9B0CC549-05C5-4151-9349-6EFA2B4BFD6A}"/>
    <cellStyle name="20% - Accent2 5" xfId="695" xr:uid="{01BAEF16-F9F2-4E13-867E-89821261DB8D}"/>
    <cellStyle name="20% - Accent2 5 2" xfId="696" xr:uid="{5592E0CC-5823-4DA1-92BE-1DA024E6E04E}"/>
    <cellStyle name="20% - Accent2 5 2 2" xfId="697" xr:uid="{D5312236-DE58-45AD-9D65-DBDC047DEE95}"/>
    <cellStyle name="20% - Accent2 5 2 3" xfId="698" xr:uid="{FD9F0E9E-A43D-44F3-999F-CF3F4FC29CAA}"/>
    <cellStyle name="20% - Accent2 5 2 4" xfId="15492" xr:uid="{1626681E-786B-43D2-B150-C71FBEDE4C21}"/>
    <cellStyle name="20% - Accent2 5 2 5" xfId="16168" xr:uid="{3376B528-3334-4AE0-9005-8CC3DD1EF8CE}"/>
    <cellStyle name="20% - Accent2 5 2 6" xfId="17371" xr:uid="{A136590F-32B1-417A-A5D8-9C3E63C0D9C2}"/>
    <cellStyle name="20% - Accent2 5 3" xfId="699" xr:uid="{44AD7213-D753-42E8-B04E-1059CE66CC39}"/>
    <cellStyle name="20% - Accent2 5 4" xfId="15208" xr:uid="{982C0BC4-4BFB-4D2C-8BDE-4419A8528C32}"/>
    <cellStyle name="20% - Accent2 5 5" xfId="15858" xr:uid="{303EC8AD-605E-4345-9410-DA2151FE82BA}"/>
    <cellStyle name="20% - Accent2 5 6" xfId="21915" xr:uid="{7FA48BBE-2415-4ADD-ADDE-1DE4DCF4D4DA}"/>
    <cellStyle name="20% - Accent2 50" xfId="700" xr:uid="{D2128A23-EB3F-40BB-980C-64A2A6BFA4BB}"/>
    <cellStyle name="20% - Accent2 51" xfId="701" xr:uid="{292C38C4-8545-4D9C-84FE-C7B0C6687447}"/>
    <cellStyle name="20% - Accent2 52" xfId="702" xr:uid="{F0ED11E4-8160-4363-8B20-643BD1F8E1E1}"/>
    <cellStyle name="20% - Accent2 53" xfId="14191" xr:uid="{2607DDCB-7D0C-4339-9EE6-E55452C079A7}"/>
    <cellStyle name="20% - Accent2 54" xfId="15387" xr:uid="{4BD31B1A-C054-47A4-AEAA-C26F57CFA2BD}"/>
    <cellStyle name="20% - Accent2 54 2" xfId="27441" xr:uid="{35B6B82E-77C8-4D75-BE73-3F6AB8DB3595}"/>
    <cellStyle name="20% - Accent2 55" xfId="21960" xr:uid="{120A6262-DBA9-40ED-A1BC-73CE0D00D27B}"/>
    <cellStyle name="20% - Accent2 55 2" xfId="27610" xr:uid="{C6DD81A1-D294-4F12-BEDB-3EA255FBB8AE}"/>
    <cellStyle name="20% - Accent2 56" xfId="27776" xr:uid="{123E4048-171A-478D-B047-50C1B54AE4DA}"/>
    <cellStyle name="20% - Accent2 57" xfId="27937" xr:uid="{F26BFBB9-B67B-4AEE-BDBB-16DBADF8ABED}"/>
    <cellStyle name="20% - Accent2 58" xfId="28090" xr:uid="{A970C084-3BB6-4394-80BF-A5EDA3F3C181}"/>
    <cellStyle name="20% - Accent2 59" xfId="28238" xr:uid="{0BE4F9FC-4298-4268-BB94-806873C7D5DA}"/>
    <cellStyle name="20% - Accent2 6" xfId="703" xr:uid="{FB6E85E0-EB95-4CC7-B14D-9EECD561CB24}"/>
    <cellStyle name="20% - Accent2 6 2" xfId="704" xr:uid="{1EA5D00C-6B84-4902-A68F-D1DE81E1801E}"/>
    <cellStyle name="20% - Accent2 6 2 2" xfId="705" xr:uid="{4D1B87B0-6A79-421A-9C50-7151AEFA2C47}"/>
    <cellStyle name="20% - Accent2 6 2 3" xfId="706" xr:uid="{F6D18AC5-7DEE-4703-90F3-A0FF85CC1D7D}"/>
    <cellStyle name="20% - Accent2 6 2 4" xfId="15493" xr:uid="{51556CD1-8333-4CA6-8D8C-DFC67B04F6C6}"/>
    <cellStyle name="20% - Accent2 6 2 5" xfId="16169" xr:uid="{E662A341-C638-45E5-8702-06CFC7A69684}"/>
    <cellStyle name="20% - Accent2 6 2 6" xfId="21712" xr:uid="{AB3DC480-CFCA-410E-9600-15B744B3B6BD}"/>
    <cellStyle name="20% - Accent2 6 3" xfId="707" xr:uid="{6B533F35-F568-4A10-A9C5-70484F45FF8A}"/>
    <cellStyle name="20% - Accent2 6 4" xfId="15178" xr:uid="{2740D64C-4693-4ED9-9259-D6EBB3261113}"/>
    <cellStyle name="20% - Accent2 6 5" xfId="15819" xr:uid="{0D2D7F65-7AB2-41B7-90CB-81B4C6A2B783}"/>
    <cellStyle name="20% - Accent2 6 6" xfId="21899" xr:uid="{7A308DF5-63A3-474E-9EEF-F30D98C7914B}"/>
    <cellStyle name="20% - Accent2 60" xfId="28381" xr:uid="{20DA3563-6B35-4B2A-8A96-D031FED25531}"/>
    <cellStyle name="20% - Accent2 61" xfId="28508" xr:uid="{E9E82D88-3942-4B9B-AD16-868A6FA38418}"/>
    <cellStyle name="20% - Accent2 62" xfId="28629" xr:uid="{54372939-9FAA-485D-87A6-B9E92E2B41FA}"/>
    <cellStyle name="20% - Accent2 63" xfId="28733" xr:uid="{B45DF134-CD59-4B23-85D1-08948D425C24}"/>
    <cellStyle name="20% - Accent2 64" xfId="28832" xr:uid="{2C584ACD-5997-48AF-A857-7EC1A31A4D3C}"/>
    <cellStyle name="20% - Accent2 65" xfId="28925" xr:uid="{49A75BA0-6C3C-423B-BEF1-EBE7F3BC72C2}"/>
    <cellStyle name="20% - Accent2 66" xfId="29010" xr:uid="{628CEBEF-DDA1-4040-B394-8E203CBEAD34}"/>
    <cellStyle name="20% - Accent2 67" xfId="29088" xr:uid="{841A6FB6-3852-4860-B1B5-776072FA2990}"/>
    <cellStyle name="20% - Accent2 68" xfId="29159" xr:uid="{0B5814C1-A85F-4C9C-9475-4A5C1A157103}"/>
    <cellStyle name="20% - Accent2 69" xfId="29223" xr:uid="{E9F6182F-6779-4D10-9DB9-4B3175D1CE5F}"/>
    <cellStyle name="20% - Accent2 7" xfId="708" xr:uid="{33A9046D-0A8D-4E74-BBE9-358E7BA2E8E1}"/>
    <cellStyle name="20% - Accent2 7 2" xfId="709" xr:uid="{800BED1C-BFCC-41CE-972B-FBC050BC5BA4}"/>
    <cellStyle name="20% - Accent2 7 2 2" xfId="710" xr:uid="{75E574D8-B04D-4824-B66C-C14DA9E54C3F}"/>
    <cellStyle name="20% - Accent2 7 2 3" xfId="711" xr:uid="{3DDECDD0-4472-42C5-800B-07E3042E9C4E}"/>
    <cellStyle name="20% - Accent2 7 2 4" xfId="15494" xr:uid="{98E505DA-85E2-4559-8EA0-C8876BE9A7BE}"/>
    <cellStyle name="20% - Accent2 7 2 5" xfId="16170" xr:uid="{883CA72F-6DE5-402B-B00E-9286ED5FB8EF}"/>
    <cellStyle name="20% - Accent2 7 2 6" xfId="18581" xr:uid="{8BB52F53-8A41-483D-A86F-95B45ABD627D}"/>
    <cellStyle name="20% - Accent2 7 3" xfId="712" xr:uid="{E4C207FB-4073-42ED-BEA3-01C2370C3BE6}"/>
    <cellStyle name="20% - Accent2 7 4" xfId="15153" xr:uid="{31D063BF-9FD4-4535-AE19-897825646A87}"/>
    <cellStyle name="20% - Accent2 7 5" xfId="15443" xr:uid="{B21584A3-9FC1-467D-8389-358B5C16EAFD}"/>
    <cellStyle name="20% - Accent2 7 6" xfId="21886" xr:uid="{D2AED4A7-77FE-4A8D-A312-E6783A5876D2}"/>
    <cellStyle name="20% - Accent2 70" xfId="29278" xr:uid="{8A70562F-C290-4EC5-805C-622D67D48987}"/>
    <cellStyle name="20% - Accent2 71" xfId="29330" xr:uid="{1ADDEBF5-B3A9-4B05-A7C7-50FA7ABB07E0}"/>
    <cellStyle name="20% - Accent2 72" xfId="29374" xr:uid="{10CDD828-6A3F-4FDB-A96C-91CE90D099AC}"/>
    <cellStyle name="20% - Accent2 73" xfId="29410" xr:uid="{EDBB684D-A1AD-4DD9-A84F-08CD4407434D}"/>
    <cellStyle name="20% - Accent2 74" xfId="29435" xr:uid="{7137F380-C72A-48F4-8FD8-AD6064251827}"/>
    <cellStyle name="20% - Accent2 75" xfId="29453" xr:uid="{08CD3715-E286-4929-A4A4-904F48907093}"/>
    <cellStyle name="20% - Accent2 76" xfId="496" xr:uid="{5F5F118C-DE15-4853-9DE4-017C58B94B5A}"/>
    <cellStyle name="20% - Accent2 77" xfId="41683" xr:uid="{D5B992A7-73F7-473E-A4C7-2BF37739D4BE}"/>
    <cellStyle name="20% - Accent2 78" xfId="41706" xr:uid="{57C84CD6-D0AB-458B-9FFA-F5D899CC4F8B}"/>
    <cellStyle name="20% - Accent2 8" xfId="713" xr:uid="{989C32A6-1012-41CA-8204-194E0A132785}"/>
    <cellStyle name="20% - Accent2 8 2" xfId="714" xr:uid="{37F9B1FE-940A-41CD-B837-1D27EE3EF4BA}"/>
    <cellStyle name="20% - Accent2 8 2 2" xfId="715" xr:uid="{DCF5D8AF-29CB-40C7-A713-E194C969D479}"/>
    <cellStyle name="20% - Accent2 8 2 3" xfId="716" xr:uid="{2EDB5E0E-4B41-48D7-B4BC-9C5F9901FF16}"/>
    <cellStyle name="20% - Accent2 8 2 4" xfId="15495" xr:uid="{24B1F991-30FF-4652-83FC-78BD36641F94}"/>
    <cellStyle name="20% - Accent2 8 2 5" xfId="16171" xr:uid="{A4D422A1-EAEA-430F-8174-137D20587683}"/>
    <cellStyle name="20% - Accent2 8 2 6" xfId="14869" xr:uid="{7AB5ACF3-9781-46F7-82FF-C72858118C48}"/>
    <cellStyle name="20% - Accent2 8 3" xfId="717" xr:uid="{93A685A5-6CD7-4C09-85FD-3B01C4030FD7}"/>
    <cellStyle name="20% - Accent2 8 4" xfId="14941" xr:uid="{4CA1BB4D-57B5-43BA-8E4D-8F0A3291C527}"/>
    <cellStyle name="20% - Accent2 8 5" xfId="15761" xr:uid="{CC4E1D25-1569-400B-8753-90F03153A85E}"/>
    <cellStyle name="20% - Accent2 8 6" xfId="20564" xr:uid="{19E0BF92-7BCC-43F7-A6F4-5ADF7A7471EB}"/>
    <cellStyle name="20% - Accent2 9" xfId="718" xr:uid="{1564A39D-1455-4B21-9222-EF376B4CF00B}"/>
    <cellStyle name="20% - Accent2 9 2" xfId="719" xr:uid="{3907BAFC-C1DC-4147-BA53-B8BF339AA12E}"/>
    <cellStyle name="20% - Accent2 9 2 2" xfId="720" xr:uid="{CFDC1A80-CA7C-489E-A0BD-B9B4682066E1}"/>
    <cellStyle name="20% - Accent2 9 2 3" xfId="721" xr:uid="{2D2C5C37-D342-4411-9264-D28E8811349B}"/>
    <cellStyle name="20% - Accent2 9 2 4" xfId="15496" xr:uid="{3BC103F5-6B56-4236-B082-715517BBD007}"/>
    <cellStyle name="20% - Accent2 9 2 5" xfId="16172" xr:uid="{2F74F3D6-981D-4B35-B92D-A26FFC997E9A}"/>
    <cellStyle name="20% - Accent2 9 2 6" xfId="16117" xr:uid="{A1028967-CE02-4311-A655-E2B78F1F7908}"/>
    <cellStyle name="20% - Accent2 9 3" xfId="722" xr:uid="{4132D6F4-A297-42F0-8315-4DA893AD003F}"/>
    <cellStyle name="20% - Accent2 9 4" xfId="14750" xr:uid="{EE2C7E0B-20EA-4CB9-8FE6-3C7AB40AB500}"/>
    <cellStyle name="20% - Accent2 9 5" xfId="15713" xr:uid="{ED7B58D7-AAF7-428B-91F1-F719958D1BD7}"/>
    <cellStyle name="20% - Accent2 9 6" xfId="21577" xr:uid="{D22A5264-19BF-40FA-A74B-D938EBA2A73F}"/>
    <cellStyle name="20% - Accent3" xfId="166" builtinId="38" customBuiltin="1"/>
    <cellStyle name="20% - Accent3 10" xfId="723" xr:uid="{2A2F94E8-F5BF-4B5F-BE2C-D8BFC5744E4B}"/>
    <cellStyle name="20% - Accent3 10 2" xfId="724" xr:uid="{255BA7FF-1E61-4EF1-9631-50360FD1D035}"/>
    <cellStyle name="20% - Accent3 10 2 2" xfId="725" xr:uid="{2660D89B-B4F8-44C2-952D-B9926DFB80FD}"/>
    <cellStyle name="20% - Accent3 10 2 3" xfId="726" xr:uid="{EEFBEC89-AB2A-469E-B277-2F79F9BD0868}"/>
    <cellStyle name="20% - Accent3 10 2 4" xfId="15497" xr:uid="{D9479C8F-7852-4BF6-9D30-515514A2C63A}"/>
    <cellStyle name="20% - Accent3 10 2 5" xfId="16173" xr:uid="{39195F58-10FA-4197-B761-5C054A2500DA}"/>
    <cellStyle name="20% - Accent3 10 2 6" xfId="21707" xr:uid="{2C8A9092-B763-4FE8-9B4A-13B7EC71F15C}"/>
    <cellStyle name="20% - Accent3 10 3" xfId="727" xr:uid="{21478B81-1368-4928-82EC-E07FA59B2575}"/>
    <cellStyle name="20% - Accent3 10 4" xfId="15096" xr:uid="{0D65F3D9-2FF5-4719-A848-6BD421264922}"/>
    <cellStyle name="20% - Accent3 10 5" xfId="15437" xr:uid="{5A530A7A-9C8B-4993-98A8-15135E596109}"/>
    <cellStyle name="20% - Accent3 10 6" xfId="18784" xr:uid="{7E0522A0-B33A-40F3-9459-3E951FF0443D}"/>
    <cellStyle name="20% - Accent3 11" xfId="728" xr:uid="{696A101A-1C09-4ED7-BDEE-40EFE08B2A11}"/>
    <cellStyle name="20% - Accent3 12" xfId="729" xr:uid="{C9A9A3E9-BB39-49F1-A59A-6567A67F9442}"/>
    <cellStyle name="20% - Accent3 13" xfId="730" xr:uid="{D4467965-D2F7-4563-AD7A-1C88DECEA178}"/>
    <cellStyle name="20% - Accent3 14" xfId="731" xr:uid="{6F2ED996-C40E-4EA9-87DB-D347B820B8DE}"/>
    <cellStyle name="20% - Accent3 14 2" xfId="732" xr:uid="{79020F96-0483-4BE2-AB16-7641225C4663}"/>
    <cellStyle name="20% - Accent3 14 2 2" xfId="733" xr:uid="{14C7D701-52BD-4650-BB56-6E16CE6C5A8B}"/>
    <cellStyle name="20% - Accent3 14 2 2 2" xfId="14398" xr:uid="{6887BDF3-7AB6-492A-94D4-D11BC86B014C}"/>
    <cellStyle name="20% - Accent3 14 2 2 3" xfId="18284" xr:uid="{99184C6D-AEB0-4800-90C2-FF3588E39C90}"/>
    <cellStyle name="20% - Accent3 14 2 2 4" xfId="22018" xr:uid="{E3837F5F-FFF2-4863-B009-A286DE33CDEE}"/>
    <cellStyle name="20% - Accent3 14 2 3" xfId="734" xr:uid="{C79029C2-A252-410E-954F-F57AA54E7C18}"/>
    <cellStyle name="20% - Accent3 14 2 3 2" xfId="14521" xr:uid="{DDAF339F-8D84-4F72-84F5-2853C542032D}"/>
    <cellStyle name="20% - Accent3 14 2 3 3" xfId="18415" xr:uid="{7221BA67-46D6-4FE2-8262-A2CB342BDAA9}"/>
    <cellStyle name="20% - Accent3 14 2 3 4" xfId="22019" xr:uid="{5F5BB279-4EC6-4388-AE5E-3E8A54A7012E}"/>
    <cellStyle name="20% - Accent3 14 2 4" xfId="14298" xr:uid="{2DEA7D68-4C1F-416D-B5E6-37EC3DA7C3B8}"/>
    <cellStyle name="20% - Accent3 14 2 5" xfId="15355" xr:uid="{B0F4E3CB-20D6-44F1-8FEC-61CD349DDE31}"/>
    <cellStyle name="20% - Accent3 14 2 6" xfId="15993" xr:uid="{B9993CB7-F7B3-47E4-B70E-B584F35772BB}"/>
    <cellStyle name="20% - Accent3 14 2 7" xfId="16961" xr:uid="{253B467B-8EDD-4B7E-9A8B-14B84CC0302D}"/>
    <cellStyle name="20% - Accent3 14 2 8" xfId="18161" xr:uid="{B3F56FE6-FEE0-4ECC-9DE8-6D081C7C46F3}"/>
    <cellStyle name="20% - Accent3 14 2 9" xfId="22017" xr:uid="{48EDCAF3-A1E7-47AB-B966-B771EE79F69E}"/>
    <cellStyle name="20% - Accent3 15" xfId="735" xr:uid="{5AFAAF97-B1E9-4017-A03B-B08209FB4244}"/>
    <cellStyle name="20% - Accent3 15 2" xfId="736" xr:uid="{88CB54FA-722A-41D1-BC7A-FDBAB51E6B26}"/>
    <cellStyle name="20% - Accent3 15 2 2" xfId="737" xr:uid="{65A6FF20-3FC8-4DB1-8F85-315C1208D54B}"/>
    <cellStyle name="20% - Accent3 15 2 2 2" xfId="14412" xr:uid="{31D43E64-EA6B-4CCD-BE1E-07654DB8BF6A}"/>
    <cellStyle name="20% - Accent3 15 2 2 3" xfId="18299" xr:uid="{99362EC4-E042-4A32-AD8B-4635E2A41B60}"/>
    <cellStyle name="20% - Accent3 15 2 2 4" xfId="22021" xr:uid="{A32CB95C-7005-46DD-9298-BED634DA6874}"/>
    <cellStyle name="20% - Accent3 15 2 3" xfId="738" xr:uid="{2B4A73F6-5223-4386-A44E-F6358D87C98E}"/>
    <cellStyle name="20% - Accent3 15 2 3 2" xfId="14534" xr:uid="{5E6B9DE0-A14A-49BD-9F4A-83F6F8B8BA5D}"/>
    <cellStyle name="20% - Accent3 15 2 3 3" xfId="18429" xr:uid="{7F3340FE-EDD7-4674-9EBF-662E33C69FD6}"/>
    <cellStyle name="20% - Accent3 15 2 3 4" xfId="22022" xr:uid="{3068CD9D-30FE-4480-BC4C-AC4FF1661144}"/>
    <cellStyle name="20% - Accent3 15 2 4" xfId="14310" xr:uid="{E90BD56E-C97D-4662-95F2-9F07C4D2D302}"/>
    <cellStyle name="20% - Accent3 15 2 5" xfId="15388" xr:uid="{E7A461D0-6D09-430B-9B1A-4F819A9134F5}"/>
    <cellStyle name="20% - Accent3 15 2 6" xfId="16029" xr:uid="{59656BF9-9AB1-49BF-9BD8-F4795483A5C0}"/>
    <cellStyle name="20% - Accent3 15 2 7" xfId="16990" xr:uid="{A9C656F1-85F3-4015-9EE4-4841EF168814}"/>
    <cellStyle name="20% - Accent3 15 2 8" xfId="18179" xr:uid="{445035C9-24F8-4799-9983-04C6EE1615D8}"/>
    <cellStyle name="20% - Accent3 15 2 9" xfId="22020" xr:uid="{372EF74A-DCD7-47E1-B22C-5B4CCF06735F}"/>
    <cellStyle name="20% - Accent3 16" xfId="739" xr:uid="{267A72FF-5530-4E68-B50F-C3A7CF1B24C8}"/>
    <cellStyle name="20% - Accent3 17" xfId="740" xr:uid="{79085578-6CF6-4FCC-A1C9-B17D43B4ECFE}"/>
    <cellStyle name="20% - Accent3 18" xfId="741" xr:uid="{700B1058-5AD0-4B32-86DA-70CD786A2097}"/>
    <cellStyle name="20% - Accent3 19" xfId="742" xr:uid="{47051E78-F118-4072-A6E9-9E98EC379B93}"/>
    <cellStyle name="20% - Accent3 2" xfId="267" xr:uid="{00000000-0005-0000-0000-00000B000000}"/>
    <cellStyle name="20% - Accent3 2 10" xfId="28318" xr:uid="{F9FAB2B9-ACD6-4F7E-B6F2-DA3029864C2E}"/>
    <cellStyle name="20% - Accent3 2 11" xfId="28454" xr:uid="{C6EA2066-5599-444A-9093-C1C648385672}"/>
    <cellStyle name="20% - Accent3 2 12" xfId="28576" xr:uid="{D9FAC62F-6CC6-4058-BF3F-D1FFF06E8D3F}"/>
    <cellStyle name="20% - Accent3 2 13" xfId="28689" xr:uid="{DB46E3CE-25DA-4457-B074-4457D0D54158}"/>
    <cellStyle name="20% - Accent3 2 14" xfId="28793" xr:uid="{5FE5A92A-05B9-4520-A9CF-2317EB8D543C}"/>
    <cellStyle name="20% - Accent3 2 15" xfId="28887" xr:uid="{DC9739E8-694B-4CC2-A5B6-BA123B9F6B18}"/>
    <cellStyle name="20% - Accent3 2 16" xfId="28977" xr:uid="{A67CD2B0-9E38-4A29-AE82-522BA7E6EA44}"/>
    <cellStyle name="20% - Accent3 2 17" xfId="29056" xr:uid="{0359A024-54B4-466B-8C1C-C3F3008A9DD9}"/>
    <cellStyle name="20% - Accent3 2 18" xfId="29132" xr:uid="{F6A78EB7-99BF-4A0B-8AF0-9A58DEEACEBD}"/>
    <cellStyle name="20% - Accent3 2 19" xfId="29198" xr:uid="{CFF31376-9965-46B6-AE2E-16335B76926E}"/>
    <cellStyle name="20% - Accent3 2 2" xfId="413" xr:uid="{00000000-0005-0000-0000-00000C000000}"/>
    <cellStyle name="20% - Accent3 2 2 10" xfId="28317" xr:uid="{0AA14016-AD00-4D57-B4C7-03EF82083753}"/>
    <cellStyle name="20% - Accent3 2 2 11" xfId="28453" xr:uid="{F133EC38-63FC-45F3-9888-107917581730}"/>
    <cellStyle name="20% - Accent3 2 2 12" xfId="28575" xr:uid="{096858DC-703B-49E5-86FE-43FEE4D137DC}"/>
    <cellStyle name="20% - Accent3 2 2 13" xfId="28688" xr:uid="{4B9F4804-5A8F-4AD6-AA00-36DA5712EB42}"/>
    <cellStyle name="20% - Accent3 2 2 14" xfId="28792" xr:uid="{1DA3AE17-D06F-4537-9FE8-B06F70C7A7D4}"/>
    <cellStyle name="20% - Accent3 2 2 15" xfId="28886" xr:uid="{A7049EA1-3298-4E68-8C77-69C9AB0845FC}"/>
    <cellStyle name="20% - Accent3 2 2 16" xfId="28976" xr:uid="{9FF242A8-4F03-4AF6-86D2-296C957C24F9}"/>
    <cellStyle name="20% - Accent3 2 2 17" xfId="29055" xr:uid="{B893A2D8-A39A-4312-A518-7FD0A2ECCABC}"/>
    <cellStyle name="20% - Accent3 2 2 18" xfId="29131" xr:uid="{343628AA-C442-431E-B453-C1C42C101BCB}"/>
    <cellStyle name="20% - Accent3 2 2 19" xfId="29197" xr:uid="{1B46F790-23AE-4988-9647-D3B9E4B77333}"/>
    <cellStyle name="20% - Accent3 2 2 2" xfId="744" xr:uid="{9D4056CA-2BA8-4954-A285-E268E1F96C0B}"/>
    <cellStyle name="20% - Accent3 2 2 2 10" xfId="28316" xr:uid="{FA9B6804-499C-437E-9F28-0DB358AD3049}"/>
    <cellStyle name="20% - Accent3 2 2 2 11" xfId="28452" xr:uid="{DE60E102-8ED9-415A-8CB9-171F54485A13}"/>
    <cellStyle name="20% - Accent3 2 2 2 12" xfId="28574" xr:uid="{8C36D8B1-E4D3-454B-8CBD-9F417C81C04F}"/>
    <cellStyle name="20% - Accent3 2 2 2 13" xfId="28687" xr:uid="{BABECCCD-BCC7-427C-BC93-B872720E15A8}"/>
    <cellStyle name="20% - Accent3 2 2 2 14" xfId="28791" xr:uid="{3FC6C53D-1E01-4F21-91C9-70ACCD4943EE}"/>
    <cellStyle name="20% - Accent3 2 2 2 15" xfId="28885" xr:uid="{677126FA-6D92-474D-B718-74CF7F88A616}"/>
    <cellStyle name="20% - Accent3 2 2 2 16" xfId="28975" xr:uid="{B3047D7F-C8DC-40BE-A1C9-9BF769E6C176}"/>
    <cellStyle name="20% - Accent3 2 2 2 17" xfId="29054" xr:uid="{14B58996-EE39-4823-B4AA-1234FE8684A1}"/>
    <cellStyle name="20% - Accent3 2 2 2 18" xfId="29130" xr:uid="{B74819DB-0653-44CA-A14D-2610A5DF3203}"/>
    <cellStyle name="20% - Accent3 2 2 2 19" xfId="29196" xr:uid="{AF2A84CE-7FAC-48C5-9A7B-880B985B5FD0}"/>
    <cellStyle name="20% - Accent3 2 2 2 2" xfId="745" xr:uid="{D90E7CD8-0337-4DAA-B398-FC0D6A989180}"/>
    <cellStyle name="20% - Accent3 2 2 2 2 10" xfId="28315" xr:uid="{CE0A70A8-FF6E-42A3-B45F-0628E5097579}"/>
    <cellStyle name="20% - Accent3 2 2 2 2 11" xfId="28451" xr:uid="{1A3CA3B0-6EFA-4140-AFD0-F9574EDCDE83}"/>
    <cellStyle name="20% - Accent3 2 2 2 2 12" xfId="28573" xr:uid="{F2714CAA-62F5-4585-999C-C16B80FB4F15}"/>
    <cellStyle name="20% - Accent3 2 2 2 2 13" xfId="28686" xr:uid="{CD908E5B-AD69-4722-B8C2-72C343CFC2F0}"/>
    <cellStyle name="20% - Accent3 2 2 2 2 14" xfId="28790" xr:uid="{19C3AB75-7938-4DDB-BC58-9A7EA537EAEA}"/>
    <cellStyle name="20% - Accent3 2 2 2 2 15" xfId="28884" xr:uid="{203C1A28-D6AC-42FB-8398-B2542F78AEAE}"/>
    <cellStyle name="20% - Accent3 2 2 2 2 16" xfId="28974" xr:uid="{B1ACD1F9-73DA-41B9-B300-69228F0E7809}"/>
    <cellStyle name="20% - Accent3 2 2 2 2 17" xfId="29053" xr:uid="{EABAA1E8-B317-4A66-A007-D6AA659AE7E6}"/>
    <cellStyle name="20% - Accent3 2 2 2 2 18" xfId="29129" xr:uid="{F5BF0403-D18B-4A7E-B4AA-8B2A454DC218}"/>
    <cellStyle name="20% - Accent3 2 2 2 2 19" xfId="29195" xr:uid="{674D64A9-9F67-442C-A9BF-C895AF31973D}"/>
    <cellStyle name="20% - Accent3 2 2 2 2 2" xfId="746" xr:uid="{5D0F8029-0CF6-49BC-A821-6E9A99AB4490}"/>
    <cellStyle name="20% - Accent3 2 2 2 2 20" xfId="29255" xr:uid="{5A1A834C-8780-4666-A38B-67360CF21359}"/>
    <cellStyle name="20% - Accent3 2 2 2 2 21" xfId="29307" xr:uid="{F0E4D59C-5E03-412F-AA28-E799CDB5BC04}"/>
    <cellStyle name="20% - Accent3 2 2 2 2 22" xfId="29356" xr:uid="{54B39129-2178-4CDA-A622-B6B1760E068E}"/>
    <cellStyle name="20% - Accent3 2 2 2 2 23" xfId="29395" xr:uid="{5DE90052-01ED-4DA8-B9C3-3C3FF4548C03}"/>
    <cellStyle name="20% - Accent3 2 2 2 2 24" xfId="29426" xr:uid="{34EFFC5E-45DC-4651-BD1C-5CBF6D21385C}"/>
    <cellStyle name="20% - Accent3 2 2 2 2 25" xfId="29444" xr:uid="{0F25B339-E6EC-49D7-8F0F-BB9B0952EFC0}"/>
    <cellStyle name="20% - Accent3 2 2 2 2 3" xfId="17381" xr:uid="{EB295C7B-5442-418D-B8B6-4EC9D0A40F48}"/>
    <cellStyle name="20% - Accent3 2 2 2 2 4" xfId="27371" xr:uid="{B323A1AF-0117-41A1-90C4-BE977ED83F2D}"/>
    <cellStyle name="20% - Accent3 2 2 2 2 5" xfId="27541" xr:uid="{787A695E-FB34-45D2-B428-00BE490732E6}"/>
    <cellStyle name="20% - Accent3 2 2 2 2 6" xfId="27706" xr:uid="{3CC694B7-26F0-418B-821B-91FB1E74CBBA}"/>
    <cellStyle name="20% - Accent3 2 2 2 2 7" xfId="27869" xr:uid="{FFD702C8-6E59-471D-80D3-576E53975BD8}"/>
    <cellStyle name="20% - Accent3 2 2 2 2 8" xfId="28020" xr:uid="{ADF4BBFC-2472-4081-9A96-44E928C956EF}"/>
    <cellStyle name="20% - Accent3 2 2 2 2 9" xfId="28168" xr:uid="{703DA322-03D6-4E5E-A40A-60AF6ADDB930}"/>
    <cellStyle name="20% - Accent3 2 2 2 20" xfId="29256" xr:uid="{244D5B42-CCBB-4373-9ED2-67A503F1CCFE}"/>
    <cellStyle name="20% - Accent3 2 2 2 21" xfId="29308" xr:uid="{E61EAF71-3C7E-4488-8211-429273CD5F24}"/>
    <cellStyle name="20% - Accent3 2 2 2 22" xfId="29357" xr:uid="{366866C9-0BE9-4D34-930B-B6711BA32066}"/>
    <cellStyle name="20% - Accent3 2 2 2 23" xfId="29396" xr:uid="{0FB8A97F-2424-4F4E-B8C5-74A14A3DC049}"/>
    <cellStyle name="20% - Accent3 2 2 2 24" xfId="29427" xr:uid="{A643BC7F-5734-464E-9A8B-6A1BC496D474}"/>
    <cellStyle name="20% - Accent3 2 2 2 25" xfId="29445" xr:uid="{FE9D87D1-C2D8-49F1-9FA5-E6E366DB8EFC}"/>
    <cellStyle name="20% - Accent3 2 2 2 3" xfId="747" xr:uid="{0FF48949-44C8-4FFA-B97D-1E859FDFA4AF}"/>
    <cellStyle name="20% - Accent3 2 2 2 3 2" xfId="17139" xr:uid="{45E30F77-DCB3-4B55-A8BA-4FF52DC6A5C9}"/>
    <cellStyle name="20% - Accent3 2 2 2 3 2 2" xfId="18831" xr:uid="{8CAFD461-D8F6-4B5A-89DF-26A68A2AAE7E}"/>
    <cellStyle name="20% - Accent3 2 2 2 4" xfId="748" xr:uid="{0B3DA9DD-71CF-4E7A-A1F0-6550E9E2DF6F}"/>
    <cellStyle name="20% - Accent3 2 2 2 4 2" xfId="27372" xr:uid="{7D1EEC38-ED39-4193-BF8D-00A5DD0CF561}"/>
    <cellStyle name="20% - Accent3 2 2 2 5" xfId="20759" xr:uid="{F637263D-183D-4C81-B3DA-8C589E0A19D7}"/>
    <cellStyle name="20% - Accent3 2 2 2 5 2" xfId="27542" xr:uid="{F61F22E6-A14E-420E-8EA7-A2796B9E3B9B}"/>
    <cellStyle name="20% - Accent3 2 2 2 6" xfId="27707" xr:uid="{49BD1572-085C-448C-B745-038B68B67767}"/>
    <cellStyle name="20% - Accent3 2 2 2 7" xfId="27870" xr:uid="{687FBAEA-77FF-480C-8B94-6B31DC5923E4}"/>
    <cellStyle name="20% - Accent3 2 2 2 8" xfId="28021" xr:uid="{4D880562-F3AA-4F36-95F6-D44C36710B6E}"/>
    <cellStyle name="20% - Accent3 2 2 2 9" xfId="28169" xr:uid="{7437135F-97D4-43E5-9A77-23E4FD2439BE}"/>
    <cellStyle name="20% - Accent3 2 2 20" xfId="29257" xr:uid="{698A031A-31B8-476C-8025-0959D572C085}"/>
    <cellStyle name="20% - Accent3 2 2 21" xfId="29309" xr:uid="{56D5268F-A498-43A4-9A19-48FE07395EB3}"/>
    <cellStyle name="20% - Accent3 2 2 22" xfId="29358" xr:uid="{2FF0A129-4436-4F77-8092-108A87AF37BD}"/>
    <cellStyle name="20% - Accent3 2 2 23" xfId="29397" xr:uid="{D9DBA354-61C3-4D1F-8BC2-C269CE16FB0F}"/>
    <cellStyle name="20% - Accent3 2 2 24" xfId="29428" xr:uid="{3CBD346A-5EFC-41B3-B08A-6A83740FFB92}"/>
    <cellStyle name="20% - Accent3 2 2 25" xfId="29446" xr:uid="{0B5923A1-3F5C-4619-9EBA-8A761FACDB61}"/>
    <cellStyle name="20% - Accent3 2 2 3" xfId="749" xr:uid="{38271521-CE2D-4A33-AB65-486822225F3D}"/>
    <cellStyle name="20% - Accent3 2 2 3 2" xfId="750" xr:uid="{C8DBE7C4-3B6D-4A20-8D2F-66A44EBEDB3D}"/>
    <cellStyle name="20% - Accent3 2 2 3 2 2" xfId="18603" xr:uid="{C7ADA043-0218-45FD-9EDD-BD13241B8F81}"/>
    <cellStyle name="20% - Accent3 2 2 3 3" xfId="751" xr:uid="{F93C6EDC-E1EF-4C48-A1F3-62B2BC613A1A}"/>
    <cellStyle name="20% - Accent3 2 2 3 4" xfId="14238" xr:uid="{5A860155-CFAD-419F-A556-2202F50EE0FD}"/>
    <cellStyle name="20% - Accent3 2 2 4" xfId="752" xr:uid="{73BA04DF-AA11-405C-A40F-3195A531D622}"/>
    <cellStyle name="20% - Accent3 2 2 4 2" xfId="15013" xr:uid="{A2DB45FD-3ED0-433F-A4FC-A2297BFC472C}"/>
    <cellStyle name="20% - Accent3 2 2 4 2 2" xfId="19570" xr:uid="{D51390B0-402E-4035-A215-49E06AC660CC}"/>
    <cellStyle name="20% - Accent3 2 2 5" xfId="13052" xr:uid="{D60D95D4-CD93-4DA2-B00A-08E748699E4F}"/>
    <cellStyle name="20% - Accent3 2 2 5 2" xfId="15498" xr:uid="{BD272F3F-BDE1-4F89-8E66-69D6B7CA06C2}"/>
    <cellStyle name="20% - Accent3 2 2 5 2 2" xfId="20570" xr:uid="{622879F1-EE75-4FC6-A722-18DE1EAA8767}"/>
    <cellStyle name="20% - Accent3 2 2 6" xfId="16174" xr:uid="{0D68C138-644C-4092-A3DF-F39B34EEAAA1}"/>
    <cellStyle name="20% - Accent3 2 2 7" xfId="16125" xr:uid="{0BE89776-5B66-44AA-9679-80CB39267D09}"/>
    <cellStyle name="20% - Accent3 2 2 8" xfId="22023" xr:uid="{74165FED-78F8-4EA8-A6F4-201B33C65E80}"/>
    <cellStyle name="20% - Accent3 2 2 8 2" xfId="28022" xr:uid="{D78BAF02-BBE2-4F11-A8AB-568A27730E6B}"/>
    <cellStyle name="20% - Accent3 2 2 9" xfId="28170" xr:uid="{3C84ACF7-8989-4B49-8AB0-F161B0B1C61C}"/>
    <cellStyle name="20% - Accent3 2 20" xfId="29258" xr:uid="{DEFCD988-2ADB-4EC7-A05C-92FB796FF5F3}"/>
    <cellStyle name="20% - Accent3 2 21" xfId="29310" xr:uid="{E995F102-C9E2-46AE-B81B-07194E04AB36}"/>
    <cellStyle name="20% - Accent3 2 22" xfId="29359" xr:uid="{BAF9F975-DF6B-442B-9186-56DFDDCDC184}"/>
    <cellStyle name="20% - Accent3 2 23" xfId="29398" xr:uid="{E869F219-693B-433C-855A-E63B6CA48E3E}"/>
    <cellStyle name="20% - Accent3 2 24" xfId="29429" xr:uid="{2A85AE87-82F4-432B-AE5B-0C1728562414}"/>
    <cellStyle name="20% - Accent3 2 25" xfId="29447" xr:uid="{4344A54C-610D-451D-86C6-102C6537A776}"/>
    <cellStyle name="20% - Accent3 2 26" xfId="743" xr:uid="{30ED0FB9-A43D-4423-AFC3-EA7A4D67ECCA}"/>
    <cellStyle name="20% - Accent3 2 3" xfId="753" xr:uid="{B9EC63F3-B1B8-455E-8A78-B14E9AEC6775}"/>
    <cellStyle name="20% - Accent3 2 3 2" xfId="754" xr:uid="{F807E2D0-179E-44D3-8B3F-70E06A077C22}"/>
    <cellStyle name="20% - Accent3 2 3 2 2" xfId="18194" xr:uid="{D9489B2C-0288-4A30-B2DE-0558266FAB42}"/>
    <cellStyle name="20% - Accent3 2 3 3" xfId="755" xr:uid="{5D5E2258-69F1-4B91-8803-2403B98E2D5B}"/>
    <cellStyle name="20% - Accent3 2 3 3 2" xfId="24620" xr:uid="{ED46E9E5-C98E-4C50-B255-5687DE64894A}"/>
    <cellStyle name="20% - Accent3 2 3 4" xfId="14342" xr:uid="{92492C56-D10C-4159-929F-D3E853947565}"/>
    <cellStyle name="20% - Accent3 2 4" xfId="756" xr:uid="{7BAA8D4B-7DB5-48AF-A2EA-FA6FAA505D1C}"/>
    <cellStyle name="20% - Accent3 2 4 2" xfId="14551" xr:uid="{E23ABBD0-B50B-4F13-8B84-B0E5D0E43169}"/>
    <cellStyle name="20% - Accent3 2 4 2 2" xfId="18516" xr:uid="{0B0DE2D6-B3FB-4B63-8C69-3ECF84729AAB}"/>
    <cellStyle name="20% - Accent3 2 4 3" xfId="27373" xr:uid="{9DD8A01D-2A24-4F43-AB14-9344D912F567}"/>
    <cellStyle name="20% - Accent3 2 5" xfId="14861" xr:uid="{A2509AE0-6C0E-4E68-8D29-6F6B302D2039}"/>
    <cellStyle name="20% - Accent3 2 5 2" xfId="20347" xr:uid="{CC9478EB-A697-4D3E-AFB6-8D1A861DCAC6}"/>
    <cellStyle name="20% - Accent3 2 5 3" xfId="27543" xr:uid="{82E47E09-8529-4C9C-98CA-36B059CD5A26}"/>
    <cellStyle name="20% - Accent3 2 6" xfId="14702" xr:uid="{B2DB3ABF-2EAD-42D8-B9AA-57BCDB985ADF}"/>
    <cellStyle name="20% - Accent3 2 6 2" xfId="27708" xr:uid="{1E86A6E2-5806-4B30-950E-35CB788E0AC2}"/>
    <cellStyle name="20% - Accent3 2 7" xfId="15457" xr:uid="{F632537F-9028-438F-877C-6D8604E55CB7}"/>
    <cellStyle name="20% - Accent3 2 7 2" xfId="27871" xr:uid="{BD110DE7-24B3-4111-99DC-11CBFD03C3B9}"/>
    <cellStyle name="20% - Accent3 2 8" xfId="28023" xr:uid="{09E59B0F-2BA3-422C-B33B-0CADC38B58F9}"/>
    <cellStyle name="20% - Accent3 2 9" xfId="28171" xr:uid="{33C7A8F0-5B4D-44F6-B424-F0BCD0EBB4BB}"/>
    <cellStyle name="20% - Accent3 20" xfId="757" xr:uid="{FEC3ADFF-5061-4D0E-9BBF-50E09EE3401A}"/>
    <cellStyle name="20% - Accent3 21" xfId="758" xr:uid="{C52518B0-FB7B-4019-A3FE-1AEE06A948D6}"/>
    <cellStyle name="20% - Accent3 22" xfId="759" xr:uid="{443FF548-D6E0-4847-BD0D-1E5D39FFCE62}"/>
    <cellStyle name="20% - Accent3 23" xfId="760" xr:uid="{3521B06D-0C8A-49A6-976A-9E34A59BEFF2}"/>
    <cellStyle name="20% - Accent3 23 2" xfId="761" xr:uid="{EDBB6176-8AC3-4EA2-9062-5DAF9E1CED77}"/>
    <cellStyle name="20% - Accent3 23 2 2" xfId="14365" xr:uid="{47F056FA-243E-4FFC-86BD-4C59A43D3289}"/>
    <cellStyle name="20% - Accent3 23 3" xfId="762" xr:uid="{CCA12D4A-F4DE-434F-B602-20F7B1C42732}"/>
    <cellStyle name="20% - Accent3 23 3 2" xfId="18229" xr:uid="{FB4B6A83-664A-4FEC-972D-24BED529782B}"/>
    <cellStyle name="20% - Accent3 23 4" xfId="22024" xr:uid="{AC045B60-1D90-45A1-A0C7-C284F50BE230}"/>
    <cellStyle name="20% - Accent3 24" xfId="763" xr:uid="{1B4651A1-9810-49D0-A5C8-6B1C5DCF24CF}"/>
    <cellStyle name="20% - Accent3 24 2" xfId="14373" xr:uid="{B61AF34B-D849-42BA-BFB8-0BCF57341F70}"/>
    <cellStyle name="20% - Accent3 24 3" xfId="18240" xr:uid="{0B758E89-C611-4BE0-9F11-CDA496592BCC}"/>
    <cellStyle name="20% - Accent3 24 4" xfId="22025" xr:uid="{782633C6-1E4F-4E2E-898C-A13EE7BBF6AC}"/>
    <cellStyle name="20% - Accent3 25" xfId="764" xr:uid="{B83CEE5F-D7A9-4313-9534-2E411FED59DD}"/>
    <cellStyle name="20% - Accent3 25 2" xfId="21522" xr:uid="{5B79E73D-4855-47E1-8622-9BE4E3F06A53}"/>
    <cellStyle name="20% - Accent3 26" xfId="765" xr:uid="{F009713B-BE9B-49EC-968B-574D6BEA308E}"/>
    <cellStyle name="20% - Accent3 27" xfId="766" xr:uid="{A0396668-AA0D-4C2B-BD3E-CC4E58ED5A2A}"/>
    <cellStyle name="20% - Accent3 28" xfId="767" xr:uid="{FD15A0FB-E391-4BA0-A302-0610A5D1F61D}"/>
    <cellStyle name="20% - Accent3 29" xfId="768" xr:uid="{C6682707-4DD5-4484-B9EE-583F7B4AC8B0}"/>
    <cellStyle name="20% - Accent3 3" xfId="372" xr:uid="{00000000-0005-0000-0000-00000D000000}"/>
    <cellStyle name="20% - Accent3 3 2" xfId="770" xr:uid="{EEBC62B9-0EE9-4BC7-9656-E7D572562105}"/>
    <cellStyle name="20% - Accent3 3 2 2" xfId="771" xr:uid="{70379C59-3077-4B87-943A-936360EBB534}"/>
    <cellStyle name="20% - Accent3 3 2 2 2" xfId="17178" xr:uid="{2648913A-7980-40BA-BB6B-2229BAB54D04}"/>
    <cellStyle name="20% - Accent3 3 2 2 2 2" xfId="17382" xr:uid="{6B1ECC41-2CDF-41D5-89DA-15CD3B042462}"/>
    <cellStyle name="20% - Accent3 3 2 2 3" xfId="18832" xr:uid="{4B1CEFAA-8178-4FA5-90DC-371D6CC14F82}"/>
    <cellStyle name="20% - Accent3 3 2 2 4" xfId="20760" xr:uid="{A0EC5972-7B54-460A-860B-C9C03FA54DD0}"/>
    <cellStyle name="20% - Accent3 3 2 3" xfId="772" xr:uid="{4DA175F0-0344-4F95-99BF-691862142D7C}"/>
    <cellStyle name="20% - Accent3 3 2 3 2" xfId="18640" xr:uid="{C37310F1-2D32-46D5-8BCD-7E9597E048E7}"/>
    <cellStyle name="20% - Accent3 3 2 4" xfId="15499" xr:uid="{A5485927-9984-4042-8BD3-6539C5902864}"/>
    <cellStyle name="20% - Accent3 3 2 4 2" xfId="20609" xr:uid="{7969A798-0852-4A73-ADB2-E04E8D21C16C}"/>
    <cellStyle name="20% - Accent3 3 2 5" xfId="16175" xr:uid="{B05085B6-005C-4556-AA8A-58A60271AD34}"/>
    <cellStyle name="20% - Accent3 3 2 6" xfId="14709" xr:uid="{C8A311AD-BD72-4282-87F9-6091BEA54370}"/>
    <cellStyle name="20% - Accent3 3 2 7" xfId="21729" xr:uid="{B14B2C13-5F78-42B3-AD1D-2DEF25FFA957}"/>
    <cellStyle name="20% - Accent3 3 3" xfId="773" xr:uid="{B7EF297C-0510-48FB-8978-774722DFBFB2}"/>
    <cellStyle name="20% - Accent3 3 3 2" xfId="18205" xr:uid="{A761BB81-FB07-47DF-80CB-B68D65B838AD}"/>
    <cellStyle name="20% - Accent3 3 4" xfId="14860" xr:uid="{9017BCA2-1B51-4729-9D18-21C1835DB310}"/>
    <cellStyle name="20% - Accent3 3 5" xfId="15927" xr:uid="{362DDA3F-8514-49AC-81BC-D86DDFF8D2D0}"/>
    <cellStyle name="20% - Accent3 3 5 2" xfId="20389" xr:uid="{93EE6609-1E0B-43AF-9C32-5F70FA9D271D}"/>
    <cellStyle name="20% - Accent3 3 6" xfId="16577" xr:uid="{0D115FB8-EA82-4AD0-A11B-A20382772B61}"/>
    <cellStyle name="20% - Accent3 3 7" xfId="21640" xr:uid="{AD08AB75-45CB-410D-8E89-B1BB80CF9EBB}"/>
    <cellStyle name="20% - Accent3 3 8" xfId="769" xr:uid="{29002254-0941-4482-A7DD-4F9CE96F1984}"/>
    <cellStyle name="20% - Accent3 30" xfId="774" xr:uid="{81864DDF-5740-42F5-B1BE-2C0D422D026D}"/>
    <cellStyle name="20% - Accent3 31" xfId="775" xr:uid="{65904CB7-35DA-4B9B-95F7-7D55FCB696BB}"/>
    <cellStyle name="20% - Accent3 32" xfId="776" xr:uid="{6EAE3132-01A1-463B-9704-F93F533FB9C0}"/>
    <cellStyle name="20% - Accent3 33" xfId="777" xr:uid="{4AB5FACC-FBB9-4EEA-A20D-ACA207F49545}"/>
    <cellStyle name="20% - Accent3 34" xfId="778" xr:uid="{6B8C4076-9A95-4E13-BE1A-CAB507F4BDC0}"/>
    <cellStyle name="20% - Accent3 35" xfId="779" xr:uid="{52CDFB4A-14AD-4E39-BE16-61DE1FB0E5E9}"/>
    <cellStyle name="20% - Accent3 36" xfId="780" xr:uid="{627DB246-AD04-48E5-90EC-10BFB55D076C}"/>
    <cellStyle name="20% - Accent3 37" xfId="781" xr:uid="{90931D77-1225-47A6-B400-111988645D78}"/>
    <cellStyle name="20% - Accent3 38" xfId="782" xr:uid="{AF8ADDEC-35DE-45D7-9B31-9688A11A9D51}"/>
    <cellStyle name="20% - Accent3 39" xfId="783" xr:uid="{4FCF4CA6-069D-4397-A1D4-76A4F306AECE}"/>
    <cellStyle name="20% - Accent3 4" xfId="398" xr:uid="{00000000-0005-0000-0000-00000E000000}"/>
    <cellStyle name="20% - Accent3 4 2" xfId="785" xr:uid="{94481A49-049D-4093-81B4-36AC0496F3E7}"/>
    <cellStyle name="20% - Accent3 4 2 2" xfId="786" xr:uid="{472C7B66-9E12-4468-8A28-AE2C3DD77DDB}"/>
    <cellStyle name="20% - Accent3 4 2 3" xfId="787" xr:uid="{586F12D1-C836-4B51-92C4-E7B90CCEBBE4}"/>
    <cellStyle name="20% - Accent3 4 2 4" xfId="15500" xr:uid="{7A6F3BD4-77CB-4F5D-A8F0-50C0459E3435}"/>
    <cellStyle name="20% - Accent3 4 2 5" xfId="16176" xr:uid="{9CCB7EEF-FDA7-4969-8995-1A3EEB7FE758}"/>
    <cellStyle name="20% - Accent3 4 2 6" xfId="21599" xr:uid="{C9610E65-9C59-45B3-95DF-3E16AEE0D5C2}"/>
    <cellStyle name="20% - Accent3 4 3" xfId="788" xr:uid="{372F191C-2640-48A4-8B84-054DAFC70631}"/>
    <cellStyle name="20% - Accent3 4 4" xfId="15268" xr:uid="{F4AAD02A-CC8D-453F-9E9B-77E101982FA6}"/>
    <cellStyle name="20% - Accent3 4 5" xfId="14622" xr:uid="{64CEAB76-59BD-4561-BB6D-02C855819043}"/>
    <cellStyle name="20% - Accent3 4 6" xfId="21552" xr:uid="{36D25B4B-DF83-401E-8260-5F2D86C116D4}"/>
    <cellStyle name="20% - Accent3 4 7" xfId="784" xr:uid="{0BDDAD14-DE65-4316-B820-9334D8B56CBF}"/>
    <cellStyle name="20% - Accent3 40" xfId="789" xr:uid="{13418968-2952-42E4-BF21-C7B133EED92A}"/>
    <cellStyle name="20% - Accent3 41" xfId="790" xr:uid="{C8F13573-340D-44D4-A0B2-D325811B95B8}"/>
    <cellStyle name="20% - Accent3 42" xfId="791" xr:uid="{ABBD0139-C4A6-4F0D-810B-CE7D3F873938}"/>
    <cellStyle name="20% - Accent3 43" xfId="792" xr:uid="{BEE58232-E917-47B1-8409-5C908E07CA13}"/>
    <cellStyle name="20% - Accent3 44" xfId="793" xr:uid="{7D4117DD-AC22-40C2-94A3-AF54D932760C}"/>
    <cellStyle name="20% - Accent3 45" xfId="794" xr:uid="{9B6A0414-EAE7-4F19-880D-D06595A04F2F}"/>
    <cellStyle name="20% - Accent3 46" xfId="795" xr:uid="{3FF44D95-13CB-4350-8AB8-1656267CE510}"/>
    <cellStyle name="20% - Accent3 47" xfId="796" xr:uid="{D029069A-D50A-43A4-9D12-095D8941E042}"/>
    <cellStyle name="20% - Accent3 48" xfId="797" xr:uid="{B00D0A42-DEF2-4B8A-8694-B6DBDDF57EE2}"/>
    <cellStyle name="20% - Accent3 49" xfId="798" xr:uid="{1D409E16-3B11-4FB3-AEFC-C943D2456567}"/>
    <cellStyle name="20% - Accent3 5" xfId="799" xr:uid="{2D27F2DD-6419-47FC-A58C-8BA182A3ED26}"/>
    <cellStyle name="20% - Accent3 5 2" xfId="800" xr:uid="{AF3472FC-F953-4745-9FA5-34B7EBADC6A3}"/>
    <cellStyle name="20% - Accent3 5 2 2" xfId="801" xr:uid="{D74B885D-9DF4-448A-ABF4-60BD93D8463A}"/>
    <cellStyle name="20% - Accent3 5 2 3" xfId="802" xr:uid="{88E664B7-0684-4317-B321-F99AC9AD15FE}"/>
    <cellStyle name="20% - Accent3 5 2 4" xfId="15501" xr:uid="{67850C77-2D31-401F-973B-B031E711B3AE}"/>
    <cellStyle name="20% - Accent3 5 2 5" xfId="16177" xr:uid="{549DF30D-0D64-48FF-8842-A1C3469DA9D6}"/>
    <cellStyle name="20% - Accent3 5 2 6" xfId="18245" xr:uid="{8BBD2791-53FC-4050-8620-359DB0EE427A}"/>
    <cellStyle name="20% - Accent3 5 3" xfId="803" xr:uid="{EA21EA54-6948-4F91-88AA-0FDFBB450AB7}"/>
    <cellStyle name="20% - Accent3 5 4" xfId="15219" xr:uid="{F3661E62-10F9-4286-8CF7-3288E044A89F}"/>
    <cellStyle name="20% - Accent3 5 5" xfId="15426" xr:uid="{9FDEA4D1-EED1-48E8-B5CF-294B93D92974}"/>
    <cellStyle name="20% - Accent3 5 6" xfId="21920" xr:uid="{5D2C418F-2964-4E1E-9ED5-1707BB34231C}"/>
    <cellStyle name="20% - Accent3 50" xfId="804" xr:uid="{718A3BDD-7C95-49F9-BF8B-F837F0574D2A}"/>
    <cellStyle name="20% - Accent3 51" xfId="805" xr:uid="{CBD35B4A-5BFE-4B16-BFFB-FE9DA996AFB3}"/>
    <cellStyle name="20% - Accent3 52" xfId="806" xr:uid="{37A41D8A-620B-4286-ACF4-3AD28F69E03D}"/>
    <cellStyle name="20% - Accent3 53" xfId="14192" xr:uid="{8D8AAB4E-1AD4-40FA-967D-1E9CCF11DD4F}"/>
    <cellStyle name="20% - Accent3 54" xfId="16149" xr:uid="{5B54272D-13A2-4B4C-9FE9-75A019E4EBA6}"/>
    <cellStyle name="20% - Accent3 54 2" xfId="27386" xr:uid="{2235BC20-A251-492C-8BC3-A31190F51D70}"/>
    <cellStyle name="20% - Accent3 55" xfId="21961" xr:uid="{9D8E0B70-DEEF-4E31-94F8-800AFDF0AE26}"/>
    <cellStyle name="20% - Accent3 55 2" xfId="27556" xr:uid="{FD5B22E9-AA85-4179-B0EF-DF97CB56FD96}"/>
    <cellStyle name="20% - Accent3 56" xfId="27721" xr:uid="{3B5842F2-EBB4-4163-854B-3C9227B6747D}"/>
    <cellStyle name="20% - Accent3 57" xfId="27884" xr:uid="{6FCBA06D-BC76-44B2-B0E3-3CB02C7DF544}"/>
    <cellStyle name="20% - Accent3 58" xfId="28036" xr:uid="{71AA734C-71F4-466A-B018-7E6C9A64A1DA}"/>
    <cellStyle name="20% - Accent3 59" xfId="28184" xr:uid="{FB47589C-D7D1-4A2E-8012-6537F49BFCBA}"/>
    <cellStyle name="20% - Accent3 6" xfId="807" xr:uid="{F72DB336-EF3D-4024-B8EE-6C43AC4F71AC}"/>
    <cellStyle name="20% - Accent3 6 2" xfId="808" xr:uid="{3D347B52-5535-4C7F-A1AB-5D516C09AAC2}"/>
    <cellStyle name="20% - Accent3 6 2 2" xfId="809" xr:uid="{1B7E19AA-E6B2-4945-8F58-B9628277F281}"/>
    <cellStyle name="20% - Accent3 6 2 3" xfId="810" xr:uid="{F6E45FDF-8A92-4C1C-A59F-C3F06513CCE9}"/>
    <cellStyle name="20% - Accent3 6 2 4" xfId="15502" xr:uid="{6CC9131B-5982-408B-9B3C-FA64D9CA2B24}"/>
    <cellStyle name="20% - Accent3 6 2 5" xfId="16178" xr:uid="{A330694E-0C65-41BB-99C4-8F42F40ADCC0}"/>
    <cellStyle name="20% - Accent3 6 2 6" xfId="21631" xr:uid="{299FC5E5-BC47-4D0A-98BD-BFA14A9D5454}"/>
    <cellStyle name="20% - Accent3 6 3" xfId="811" xr:uid="{F051AB4C-AC2A-40CE-854C-7EA79F06EF0A}"/>
    <cellStyle name="20% - Accent3 6 4" xfId="14859" xr:uid="{8780C1D2-A414-4042-8762-80B17ABBEEBD}"/>
    <cellStyle name="20% - Accent3 6 5" xfId="15423" xr:uid="{596FE4DE-2699-4468-ABC4-EBAD2D40F23A}"/>
    <cellStyle name="20% - Accent3 6 6" xfId="21681" xr:uid="{FD1D3D62-D3BD-435C-832A-A459D9E0E8D3}"/>
    <cellStyle name="20% - Accent3 60" xfId="28331" xr:uid="{C72D4B2E-ED2D-4AFE-89AF-09A49F6B9371}"/>
    <cellStyle name="20% - Accent3 61" xfId="28465" xr:uid="{AD8236A3-F1D1-4326-AA57-C3F7365406D9}"/>
    <cellStyle name="20% - Accent3 62" xfId="28586" xr:uid="{FDD46B55-799D-47F8-A992-4DC0CF861AAC}"/>
    <cellStyle name="20% - Accent3 63" xfId="28696" xr:uid="{EEBFA86F-8167-4BAC-9A0B-6A3EBB2AD4EB}"/>
    <cellStyle name="20% - Accent3 64" xfId="28800" xr:uid="{A7DA80F9-4867-44D0-BAA5-9A834356AA4D}"/>
    <cellStyle name="20% - Accent3 65" xfId="28894" xr:uid="{8BF41097-6DD9-4555-B13E-3D5744D6F49D}"/>
    <cellStyle name="20% - Accent3 66" xfId="28984" xr:uid="{9102A216-F942-4871-A581-E097076B434A}"/>
    <cellStyle name="20% - Accent3 67" xfId="29063" xr:uid="{14D318F5-2A9B-42B2-9FA8-25A91D1077E9}"/>
    <cellStyle name="20% - Accent3 68" xfId="29135" xr:uid="{20C8F9AE-36EA-45D7-88B1-A19AF023AE40}"/>
    <cellStyle name="20% - Accent3 69" xfId="29201" xr:uid="{EDADBAD9-804B-4D87-A0E6-E4DA81A93732}"/>
    <cellStyle name="20% - Accent3 7" xfId="812" xr:uid="{C4045C0F-39FB-4020-A077-46443C5DDE1C}"/>
    <cellStyle name="20% - Accent3 7 2" xfId="813" xr:uid="{9441C789-ECDC-4F44-A099-1B43D500186C}"/>
    <cellStyle name="20% - Accent3 7 2 2" xfId="814" xr:uid="{71D5A7E1-C476-40BD-9BDF-6D3E4CE685F3}"/>
    <cellStyle name="20% - Accent3 7 2 3" xfId="815" xr:uid="{5848654E-B642-4AD5-910C-708FCF940623}"/>
    <cellStyle name="20% - Accent3 7 2 4" xfId="15503" xr:uid="{6F818827-5CF8-42BA-ADA3-2F94B510A9F2}"/>
    <cellStyle name="20% - Accent3 7 2 5" xfId="16179" xr:uid="{269327B0-4108-4B9A-91A9-2C1AC31D0794}"/>
    <cellStyle name="20% - Accent3 7 2 6" xfId="21590" xr:uid="{FC318475-28B7-494D-A2EB-8FAEC9A3460B}"/>
    <cellStyle name="20% - Accent3 7 3" xfId="816" xr:uid="{DBC19DB5-4E79-47DA-B84F-CF0B9F04A4FD}"/>
    <cellStyle name="20% - Accent3 7 4" xfId="15169" xr:uid="{201462F1-CE58-4363-96D7-B91267C9C2E1}"/>
    <cellStyle name="20% - Accent3 7 5" xfId="14922" xr:uid="{778BC361-8E68-4A2F-AB26-6673ED66B515}"/>
    <cellStyle name="20% - Accent3 7 6" xfId="21890" xr:uid="{F7679D3B-6564-4698-A056-DC1DD06DDF7D}"/>
    <cellStyle name="20% - Accent3 70" xfId="29260" xr:uid="{C2E45126-F0BD-47B6-8A8E-FF77BF3A5C3D}"/>
    <cellStyle name="20% - Accent3 71" xfId="29312" xr:uid="{6C8F0009-DE4E-4FB4-B160-5EED3E894EC9}"/>
    <cellStyle name="20% - Accent3 72" xfId="29361" xr:uid="{00AC110E-B8F7-4BB8-AFB1-16F806C53059}"/>
    <cellStyle name="20% - Accent3 73" xfId="29400" xr:uid="{814D395C-6305-4169-B392-CACA0426FFE7}"/>
    <cellStyle name="20% - Accent3 74" xfId="29430" xr:uid="{CE55EDCD-223E-43EF-A56F-886EFA16F7B3}"/>
    <cellStyle name="20% - Accent3 75" xfId="29448" xr:uid="{49478057-32B5-44D3-9A9C-04AF032AA7A9}"/>
    <cellStyle name="20% - Accent3 76" xfId="500" xr:uid="{62A3150A-28DC-4442-92D9-22020D0ACE8E}"/>
    <cellStyle name="20% - Accent3 77" xfId="41687" xr:uid="{5364DB86-4319-49C2-B136-4AE421AFF64B}"/>
    <cellStyle name="20% - Accent3 78" xfId="41708" xr:uid="{C3CC22F2-EEB5-4585-8130-00B2B1BC1ED9}"/>
    <cellStyle name="20% - Accent3 8" xfId="817" xr:uid="{AEEFBBCE-2E7A-462B-8755-440C15BD61CA}"/>
    <cellStyle name="20% - Accent3 8 2" xfId="818" xr:uid="{CE812758-AAE9-42E6-9EAF-333984B837A0}"/>
    <cellStyle name="20% - Accent3 8 2 2" xfId="819" xr:uid="{D42A54F2-CE2E-4C58-BBE1-018BD398399A}"/>
    <cellStyle name="20% - Accent3 8 2 3" xfId="820" xr:uid="{1830EC40-219B-4652-9118-45390492713E}"/>
    <cellStyle name="20% - Accent3 8 2 4" xfId="15504" xr:uid="{68F27777-F037-4E98-A4EC-F3993112DFB1}"/>
    <cellStyle name="20% - Accent3 8 2 5" xfId="16180" xr:uid="{18D660CC-A047-47BC-9A0D-82F14D52E342}"/>
    <cellStyle name="20% - Accent3 8 2 6" xfId="20690" xr:uid="{91428BF4-CB26-4EFF-9F64-3782FB8173CA}"/>
    <cellStyle name="20% - Accent3 8 3" xfId="821" xr:uid="{A5EA7D95-8311-45F9-ABE9-0E5D15D6503C}"/>
    <cellStyle name="20% - Accent3 8 4" xfId="14854" xr:uid="{054368B4-5F7B-44C4-8B84-AA04D31CAC6C}"/>
    <cellStyle name="20% - Accent3 8 5" xfId="15773" xr:uid="{2859D1BA-7A9F-4B54-8E4B-2A546C199DD2}"/>
    <cellStyle name="20% - Accent3 8 6" xfId="21668" xr:uid="{99992D6D-B8EB-4202-9E83-FA83D8DD25D2}"/>
    <cellStyle name="20% - Accent3 9" xfId="822" xr:uid="{502220FE-FBFE-488F-9892-2A4CDA5F6F8C}"/>
    <cellStyle name="20% - Accent3 9 2" xfId="823" xr:uid="{18C55B0E-6910-44C0-A504-9819509A2EDA}"/>
    <cellStyle name="20% - Accent3 9 2 2" xfId="824" xr:uid="{17FC9667-1591-48BF-95B3-A7ED53255C96}"/>
    <cellStyle name="20% - Accent3 9 2 3" xfId="825" xr:uid="{7BE99648-6966-427F-88A8-142C4E81DC4B}"/>
    <cellStyle name="20% - Accent3 9 2 4" xfId="15505" xr:uid="{AEB91EDD-FD60-45D4-891E-6D8DEFAD935F}"/>
    <cellStyle name="20% - Accent3 9 2 5" xfId="16181" xr:uid="{893D999A-9175-42A4-A3E0-BD1CBCEEB1FA}"/>
    <cellStyle name="20% - Accent3 9 2 6" xfId="18250" xr:uid="{A8053F20-BE29-4DCE-9C7A-A2CCB0C7AD40}"/>
    <cellStyle name="20% - Accent3 9 3" xfId="826" xr:uid="{51E4061C-2227-4483-915C-5BF6527C89E5}"/>
    <cellStyle name="20% - Accent3 9 4" xfId="14718" xr:uid="{A4879980-8967-4EAB-AFA8-D56CCC1F71CD}"/>
    <cellStyle name="20% - Accent3 9 5" xfId="15712" xr:uid="{7A8C6CA2-C783-41D7-BF4D-446EF43CBBA3}"/>
    <cellStyle name="20% - Accent3 9 6" xfId="21854" xr:uid="{8B241330-47A3-4FA9-8D27-E46418753C48}"/>
    <cellStyle name="20% - Accent4" xfId="170" builtinId="42" customBuiltin="1"/>
    <cellStyle name="20% - Accent4 10" xfId="827" xr:uid="{5AC83CDA-057C-4A39-B256-2C263DF3935E}"/>
    <cellStyle name="20% - Accent4 10 2" xfId="828" xr:uid="{D5254534-3912-4128-876A-0F48A3FE2DED}"/>
    <cellStyle name="20% - Accent4 10 2 2" xfId="829" xr:uid="{3EC4974C-5660-41E9-B356-A82A73D59598}"/>
    <cellStyle name="20% - Accent4 10 2 3" xfId="830" xr:uid="{72A5F1A2-22B7-4271-B235-F8F21BA50CAC}"/>
    <cellStyle name="20% - Accent4 10 2 4" xfId="15507" xr:uid="{7938B4EC-CF5C-4BAF-9492-0358C198F52D}"/>
    <cellStyle name="20% - Accent4 10 2 5" xfId="16182" xr:uid="{D7548AA2-0CCD-4118-BD36-C02D9097C074}"/>
    <cellStyle name="20% - Accent4 10 2 6" xfId="21714" xr:uid="{2988B5ED-9E2E-4397-ADE0-2F172D74ABFF}"/>
    <cellStyle name="20% - Accent4 10 3" xfId="831" xr:uid="{D9A050FE-40FE-4BCB-ACB9-C1D58BBEAF0A}"/>
    <cellStyle name="20% - Accent4 10 4" xfId="14936" xr:uid="{1164A6B2-C616-4C16-A3D7-E0679D31EC95}"/>
    <cellStyle name="20% - Accent4 10 5" xfId="15413" xr:uid="{1F3B183E-8444-46DF-A2B9-C7EC00FE508C}"/>
    <cellStyle name="20% - Accent4 10 6" xfId="21636" xr:uid="{DB7F975E-7C7C-4589-9C46-47CB08EC1B0F}"/>
    <cellStyle name="20% - Accent4 11" xfId="832" xr:uid="{089AD6A1-7051-4E26-B294-E8E38688A5F4}"/>
    <cellStyle name="20% - Accent4 12" xfId="833" xr:uid="{565CA2CA-7983-4CA2-8DF0-FD67848516FA}"/>
    <cellStyle name="20% - Accent4 13" xfId="834" xr:uid="{D55B86B6-60D8-41E4-B08D-07935E112723}"/>
    <cellStyle name="20% - Accent4 14" xfId="835" xr:uid="{BAFB5157-C6A9-42B2-9A5F-B539612830EE}"/>
    <cellStyle name="20% - Accent4 14 2" xfId="836" xr:uid="{F9420988-265D-4521-951C-C8E46898D3BA}"/>
    <cellStyle name="20% - Accent4 14 2 2" xfId="837" xr:uid="{00DBF913-DF7D-4235-A32E-AE8C1617DBA3}"/>
    <cellStyle name="20% - Accent4 14 2 2 2" xfId="14400" xr:uid="{6F71E59B-7145-4C38-8635-60ABCD33CDBA}"/>
    <cellStyle name="20% - Accent4 14 2 2 3" xfId="18286" xr:uid="{7FD7CEFE-6754-418C-9001-CCD94CDF0628}"/>
    <cellStyle name="20% - Accent4 14 2 2 4" xfId="22027" xr:uid="{92E81CC1-85C8-4CBE-9D69-71726160BA04}"/>
    <cellStyle name="20% - Accent4 14 2 3" xfId="838" xr:uid="{7213A17C-72C6-4FB8-8A8F-A6408C3A3FF9}"/>
    <cellStyle name="20% - Accent4 14 2 3 2" xfId="14523" xr:uid="{08C80F7C-30ED-4FC0-B4F9-AB496B19E108}"/>
    <cellStyle name="20% - Accent4 14 2 3 3" xfId="18417" xr:uid="{069877BE-8ACF-409E-87F0-2C9A000A0E1A}"/>
    <cellStyle name="20% - Accent4 14 2 3 4" xfId="22028" xr:uid="{AD87129B-638E-42AB-8867-CAC0622CB02F}"/>
    <cellStyle name="20% - Accent4 14 2 4" xfId="14300" xr:uid="{0FC486CD-1E08-488F-AE4B-62A3B60FDF22}"/>
    <cellStyle name="20% - Accent4 14 2 5" xfId="15358" xr:uid="{55B9E7BE-3520-4950-8B54-C2C74C3D023B}"/>
    <cellStyle name="20% - Accent4 14 2 6" xfId="15997" xr:uid="{A2FDF6A9-6141-44A9-AD06-53312E6B882D}"/>
    <cellStyle name="20% - Accent4 14 2 7" xfId="16965" xr:uid="{5B6BF929-63F3-4968-B31E-8538F94DE5C2}"/>
    <cellStyle name="20% - Accent4 14 2 8" xfId="18163" xr:uid="{69E902AA-7E12-4C7A-A08D-B610A57DBC14}"/>
    <cellStyle name="20% - Accent4 14 2 9" xfId="22026" xr:uid="{3EF81D42-1FB6-47D7-97D6-DAC434890508}"/>
    <cellStyle name="20% - Accent4 15" xfId="839" xr:uid="{A1A45611-80F4-4C18-B341-58A6BA7054E7}"/>
    <cellStyle name="20% - Accent4 15 2" xfId="840" xr:uid="{ABBA6EE5-ECC1-4D55-B809-ABC00DFB4BA0}"/>
    <cellStyle name="20% - Accent4 15 2 2" xfId="841" xr:uid="{4E42B791-2587-4F08-9493-D1230106A3B5}"/>
    <cellStyle name="20% - Accent4 15 2 2 2" xfId="14414" xr:uid="{9DC4C479-F458-41B8-8AE9-4A1D3DAABD95}"/>
    <cellStyle name="20% - Accent4 15 2 2 3" xfId="18301" xr:uid="{2F893D90-1D57-4B6D-8265-D044913E6282}"/>
    <cellStyle name="20% - Accent4 15 2 2 4" xfId="22030" xr:uid="{196B6D50-F1F7-4F02-8BE0-7A633E348830}"/>
    <cellStyle name="20% - Accent4 15 2 3" xfId="842" xr:uid="{24EFC67A-E31E-4FA9-A5DE-AE292077A9AE}"/>
    <cellStyle name="20% - Accent4 15 2 3 2" xfId="14536" xr:uid="{D25B7D2E-81A8-4897-AA61-2DD56F5356EB}"/>
    <cellStyle name="20% - Accent4 15 2 3 3" xfId="18431" xr:uid="{79D799B5-6BA5-46E4-A2F0-B14C8A6EAE63}"/>
    <cellStyle name="20% - Accent4 15 2 3 4" xfId="22031" xr:uid="{D727D6CC-9B1A-4536-8283-8B996AA65751}"/>
    <cellStyle name="20% - Accent4 15 2 4" xfId="14312" xr:uid="{E4537C10-9721-428B-A9FB-894284B04F3C}"/>
    <cellStyle name="20% - Accent4 15 2 5" xfId="15392" xr:uid="{50D94930-B504-4ED9-88C8-B08E59D76822}"/>
    <cellStyle name="20% - Accent4 15 2 6" xfId="16033" xr:uid="{4DC1B871-E09F-41E2-B114-57E0392357F3}"/>
    <cellStyle name="20% - Accent4 15 2 7" xfId="16994" xr:uid="{6DD325A3-8183-4A1C-9FFB-4A6E1CF84BCA}"/>
    <cellStyle name="20% - Accent4 15 2 8" xfId="18181" xr:uid="{F5EFC6D5-19FF-434D-B5AB-975CF712CE55}"/>
    <cellStyle name="20% - Accent4 15 2 9" xfId="22029" xr:uid="{CECA9B10-CA90-4AA5-9C14-9451085CB486}"/>
    <cellStyle name="20% - Accent4 16" xfId="843" xr:uid="{BA6FA632-3D25-436D-9C9B-054A3E48D06C}"/>
    <cellStyle name="20% - Accent4 17" xfId="844" xr:uid="{86209DAF-308E-4195-BC04-1A102D637BC3}"/>
    <cellStyle name="20% - Accent4 18" xfId="845" xr:uid="{DDFCB7E7-467A-4616-94AC-CD6A08C1133B}"/>
    <cellStyle name="20% - Accent4 19" xfId="846" xr:uid="{B3361F6C-1DCC-41EC-843F-9D88B832F144}"/>
    <cellStyle name="20% - Accent4 2" xfId="268" xr:uid="{00000000-0005-0000-0000-000010000000}"/>
    <cellStyle name="20% - Accent4 2 10" xfId="28125" xr:uid="{4C6A7E05-87C3-47B1-8D90-748F3CAB73BC}"/>
    <cellStyle name="20% - Accent4 2 11" xfId="28272" xr:uid="{C479BD5A-04AC-4637-A4F1-AC2E251063D7}"/>
    <cellStyle name="20% - Accent4 2 12" xfId="28414" xr:uid="{DD1409B9-335B-4003-B61A-7C647A902BA3}"/>
    <cellStyle name="20% - Accent4 2 13" xfId="28541" xr:uid="{A22B57D1-E3D4-4F04-A416-7B660CF5477C}"/>
    <cellStyle name="20% - Accent4 2 14" xfId="28658" xr:uid="{0B5F3FBE-1921-4872-BC55-435B982920AC}"/>
    <cellStyle name="20% - Accent4 2 15" xfId="28762" xr:uid="{D362B7F1-666E-4D2F-8C58-BF3E7EAE1E20}"/>
    <cellStyle name="20% - Accent4 2 16" xfId="28857" xr:uid="{341D673F-1679-44FB-943F-EDBEBE93F0FA}"/>
    <cellStyle name="20% - Accent4 2 17" xfId="28949" xr:uid="{A9D0400A-ABE9-441E-8DF8-07D9CDA118DF}"/>
    <cellStyle name="20% - Accent4 2 18" xfId="29030" xr:uid="{CA3D49E0-1F3B-42B6-B178-95A8C85EED3A}"/>
    <cellStyle name="20% - Accent4 2 19" xfId="29107" xr:uid="{42A6BAB8-F4A3-438F-BEF2-5D84C0B59A3C}"/>
    <cellStyle name="20% - Accent4 2 2" xfId="414" xr:uid="{00000000-0005-0000-0000-000011000000}"/>
    <cellStyle name="20% - Accent4 2 2 10" xfId="28124" xr:uid="{BD76E61D-7E6A-4616-B7F4-4BBD9D9676AD}"/>
    <cellStyle name="20% - Accent4 2 2 11" xfId="28271" xr:uid="{87B6096D-AAE0-47EE-9965-3041E5ED31BD}"/>
    <cellStyle name="20% - Accent4 2 2 12" xfId="28413" xr:uid="{5162006B-AF33-4B9B-B2F6-7E22D94CA697}"/>
    <cellStyle name="20% - Accent4 2 2 13" xfId="28540" xr:uid="{12EADE1A-47E4-4CBB-9DC4-C835F28E5DC5}"/>
    <cellStyle name="20% - Accent4 2 2 14" xfId="28657" xr:uid="{DC022BB8-08D9-4A45-BE13-77BAA9ABD481}"/>
    <cellStyle name="20% - Accent4 2 2 15" xfId="28761" xr:uid="{39EAEA17-1C28-43D0-BE4C-C4A1EE382F92}"/>
    <cellStyle name="20% - Accent4 2 2 16" xfId="28856" xr:uid="{781A3830-39F5-403E-AB64-15C41F9D6B14}"/>
    <cellStyle name="20% - Accent4 2 2 17" xfId="28948" xr:uid="{B6D46D54-8359-4FDA-9EA3-05237CE2F1E6}"/>
    <cellStyle name="20% - Accent4 2 2 18" xfId="29029" xr:uid="{C6D175A3-98A0-4627-876D-E671A1A89E4D}"/>
    <cellStyle name="20% - Accent4 2 2 19" xfId="29106" xr:uid="{39FC6403-FB87-4ECE-8BE4-1ADE4957C926}"/>
    <cellStyle name="20% - Accent4 2 2 2" xfId="848" xr:uid="{6327399C-27B8-4D6F-BA02-4C0312CFDE8D}"/>
    <cellStyle name="20% - Accent4 2 2 2 10" xfId="28123" xr:uid="{19FB557A-25D5-4400-AB41-41DA6ACC3961}"/>
    <cellStyle name="20% - Accent4 2 2 2 11" xfId="28270" xr:uid="{68D7DB57-0264-4918-992E-E882FD48E27E}"/>
    <cellStyle name="20% - Accent4 2 2 2 12" xfId="28412" xr:uid="{16DFC701-D8CB-4714-9121-8DBA71DA485E}"/>
    <cellStyle name="20% - Accent4 2 2 2 13" xfId="28539" xr:uid="{F72F8905-FDAC-41F9-9B9C-13EA3BC366C4}"/>
    <cellStyle name="20% - Accent4 2 2 2 14" xfId="28656" xr:uid="{92D1005D-B2B0-4FEE-8ADD-1B7E85D1CBB8}"/>
    <cellStyle name="20% - Accent4 2 2 2 15" xfId="28760" xr:uid="{6159DE29-8D74-4611-9E29-EB63A94FD3ED}"/>
    <cellStyle name="20% - Accent4 2 2 2 16" xfId="28855" xr:uid="{7F6EEA5B-8405-4C71-89F0-093B5CDB0671}"/>
    <cellStyle name="20% - Accent4 2 2 2 17" xfId="28947" xr:uid="{200C3D6B-B7EC-4840-9872-491CCDCA10CE}"/>
    <cellStyle name="20% - Accent4 2 2 2 18" xfId="29028" xr:uid="{90B9EB98-8D66-4666-B930-DEE25505123F}"/>
    <cellStyle name="20% - Accent4 2 2 2 19" xfId="29105" xr:uid="{435DBE87-0763-4634-A766-2DDBDE753553}"/>
    <cellStyle name="20% - Accent4 2 2 2 2" xfId="849" xr:uid="{3A63C82D-3547-45EB-BC46-3A5E6EFF91F1}"/>
    <cellStyle name="20% - Accent4 2 2 2 2 10" xfId="28122" xr:uid="{08460A61-6DA7-4CD8-BB88-2E6140D80415}"/>
    <cellStyle name="20% - Accent4 2 2 2 2 11" xfId="28269" xr:uid="{C0D007DD-B807-4508-A81F-B5339D69A863}"/>
    <cellStyle name="20% - Accent4 2 2 2 2 12" xfId="28411" xr:uid="{53460200-2417-439B-B66B-7D8087D96E5B}"/>
    <cellStyle name="20% - Accent4 2 2 2 2 13" xfId="28538" xr:uid="{2B4541E3-7C6C-49CC-9615-1B8E913763F4}"/>
    <cellStyle name="20% - Accent4 2 2 2 2 14" xfId="28655" xr:uid="{10AA472D-8D59-4059-AE6A-4ABD12B2B709}"/>
    <cellStyle name="20% - Accent4 2 2 2 2 15" xfId="28759" xr:uid="{3BA9D4A9-4022-4E51-8C5A-D195C1E20AC0}"/>
    <cellStyle name="20% - Accent4 2 2 2 2 16" xfId="28854" xr:uid="{2B43147C-DDEA-43AF-AA44-6CAB67AC16EB}"/>
    <cellStyle name="20% - Accent4 2 2 2 2 17" xfId="28946" xr:uid="{CED58A07-D488-4A7C-92C3-CABD62FAFBBA}"/>
    <cellStyle name="20% - Accent4 2 2 2 2 18" xfId="29027" xr:uid="{F6138930-113B-481B-9CDC-93D3B6904BDB}"/>
    <cellStyle name="20% - Accent4 2 2 2 2 19" xfId="29104" xr:uid="{9ACF85D4-0577-496C-AAB7-039E0870F247}"/>
    <cellStyle name="20% - Accent4 2 2 2 2 2" xfId="850" xr:uid="{4568FB64-FC9C-40C0-AB8C-ED913F634965}"/>
    <cellStyle name="20% - Accent4 2 2 2 2 20" xfId="29170" xr:uid="{61CBEDEA-0EE8-4DCE-9143-64B726763E7A}"/>
    <cellStyle name="20% - Accent4 2 2 2 2 21" xfId="29234" xr:uid="{CC03F096-2A2B-4DE8-9A36-DFC60E035B37}"/>
    <cellStyle name="20% - Accent4 2 2 2 2 22" xfId="29288" xr:uid="{29C8163E-04CA-4162-9CCA-2335DF2459A5}"/>
    <cellStyle name="20% - Accent4 2 2 2 2 23" xfId="29340" xr:uid="{164557BE-C423-449D-BA1F-71EB600942E5}"/>
    <cellStyle name="20% - Accent4 2 2 2 2 24" xfId="29379" xr:uid="{A79EA348-FC54-4F4B-ADA3-F1AEF144B29B}"/>
    <cellStyle name="20% - Accent4 2 2 2 2 25" xfId="29414" xr:uid="{C74E1787-2F82-4221-8359-C55922E3C457}"/>
    <cellStyle name="20% - Accent4 2 2 2 2 3" xfId="17383" xr:uid="{055D54D9-BB77-4E73-A233-3B35F179ECC2}"/>
    <cellStyle name="20% - Accent4 2 2 2 2 4" xfId="27327" xr:uid="{AA2C8148-AAB8-4374-A9A2-F296C4F463DF}"/>
    <cellStyle name="20% - Accent4 2 2 2 2 5" xfId="24505" xr:uid="{6A4562D4-F86A-4C78-AC0C-BB255714311F}"/>
    <cellStyle name="20% - Accent4 2 2 2 2 6" xfId="27493" xr:uid="{01F18F96-9AD1-49B8-B1BC-4729A4B5D524}"/>
    <cellStyle name="20% - Accent4 2 2 2 2 7" xfId="27658" xr:uid="{9274E7AD-5032-409B-AB4D-D2A49DB9D882}"/>
    <cellStyle name="20% - Accent4 2 2 2 2 8" xfId="27821" xr:uid="{E9848B93-BE0C-415B-B277-9E43B8D7D176}"/>
    <cellStyle name="20% - Accent4 2 2 2 2 9" xfId="27973" xr:uid="{84CA6D55-2C70-4E14-9290-E848F924A96E}"/>
    <cellStyle name="20% - Accent4 2 2 2 20" xfId="29171" xr:uid="{264319DD-61F4-46FD-836A-6F58BB123830}"/>
    <cellStyle name="20% - Accent4 2 2 2 21" xfId="29235" xr:uid="{5E5CEED5-DBCA-47DC-97B7-5968DF6C3D2F}"/>
    <cellStyle name="20% - Accent4 2 2 2 22" xfId="29289" xr:uid="{9F3743C0-F816-4A64-84BE-279985B9291C}"/>
    <cellStyle name="20% - Accent4 2 2 2 23" xfId="29341" xr:uid="{B27088CC-913D-4424-B30B-BAF84E8D5991}"/>
    <cellStyle name="20% - Accent4 2 2 2 24" xfId="29380" xr:uid="{67B3751D-1B23-4653-8CF0-6FA354CFEA19}"/>
    <cellStyle name="20% - Accent4 2 2 2 25" xfId="29415" xr:uid="{046F127C-5D79-4F1D-BBD3-056B9AC50C0C}"/>
    <cellStyle name="20% - Accent4 2 2 2 3" xfId="851" xr:uid="{9FDD181B-1C9E-49B0-B610-35895321B1F0}"/>
    <cellStyle name="20% - Accent4 2 2 2 3 2" xfId="17140" xr:uid="{04A4E3A6-7A82-4E1F-8737-3D410DB5F37D}"/>
    <cellStyle name="20% - Accent4 2 2 2 3 2 2" xfId="18833" xr:uid="{2A568CF1-9AE1-4E17-9C40-44809AFB4838}"/>
    <cellStyle name="20% - Accent4 2 2 2 4" xfId="852" xr:uid="{90AE0787-FE64-40B6-A755-C823DABFCCFB}"/>
    <cellStyle name="20% - Accent4 2 2 2 4 2" xfId="27328" xr:uid="{C4021482-6026-4836-A42A-F081172F3E57}"/>
    <cellStyle name="20% - Accent4 2 2 2 5" xfId="20761" xr:uid="{DB522575-1833-4B7C-900C-A6FE82AF6F98}"/>
    <cellStyle name="20% - Accent4 2 2 2 5 2" xfId="24504" xr:uid="{A6DED865-BAC1-42DE-95E5-662A3609B525}"/>
    <cellStyle name="20% - Accent4 2 2 2 6" xfId="27494" xr:uid="{B2FE5C94-8C33-42F3-BAAC-A76E9311BB46}"/>
    <cellStyle name="20% - Accent4 2 2 2 7" xfId="27659" xr:uid="{67B1DD3D-FFCE-4A61-A718-DDC467F46C2E}"/>
    <cellStyle name="20% - Accent4 2 2 2 8" xfId="27822" xr:uid="{646F13F2-29A4-463D-8A83-A419A05B1C13}"/>
    <cellStyle name="20% - Accent4 2 2 2 9" xfId="27974" xr:uid="{ADEB683F-1CB5-40EA-9E04-D6BE0D2CC97C}"/>
    <cellStyle name="20% - Accent4 2 2 20" xfId="29172" xr:uid="{FCD42C28-E8C5-4831-AA1E-0FA585DE50C7}"/>
    <cellStyle name="20% - Accent4 2 2 21" xfId="29236" xr:uid="{8F6457D0-E804-4618-B9B5-F53E2CA06B8D}"/>
    <cellStyle name="20% - Accent4 2 2 22" xfId="29290" xr:uid="{622C8065-7154-4803-BE29-1913049FEC66}"/>
    <cellStyle name="20% - Accent4 2 2 23" xfId="29342" xr:uid="{9745C828-5F3C-4F83-93B1-73F37E558A52}"/>
    <cellStyle name="20% - Accent4 2 2 24" xfId="29381" xr:uid="{47299D4C-5477-4ED9-99E8-2C921F9D28EF}"/>
    <cellStyle name="20% - Accent4 2 2 25" xfId="29416" xr:uid="{329B5F9B-9700-45DE-856B-E319D226F3B3}"/>
    <cellStyle name="20% - Accent4 2 2 3" xfId="853" xr:uid="{163BACB8-134B-40A3-AB52-85E7EAD9C002}"/>
    <cellStyle name="20% - Accent4 2 2 3 2" xfId="854" xr:uid="{D1992ADF-1A65-4671-BD08-863BC3D14BEE}"/>
    <cellStyle name="20% - Accent4 2 2 3 2 2" xfId="18604" xr:uid="{12EF2FBA-0855-4AF0-8B1D-1D94EC8BB018}"/>
    <cellStyle name="20% - Accent4 2 2 3 3" xfId="855" xr:uid="{94700C0A-729C-49AC-B084-B5334FBA2E06}"/>
    <cellStyle name="20% - Accent4 2 2 3 4" xfId="14239" xr:uid="{BD5BEA3A-1CAF-41ED-A047-27C28BFC9B1A}"/>
    <cellStyle name="20% - Accent4 2 2 4" xfId="856" xr:uid="{BA171862-93F9-403F-AC32-D6797D874F3C}"/>
    <cellStyle name="20% - Accent4 2 2 4 2" xfId="15014" xr:uid="{26B3A8B5-0758-438E-9996-C58A833BEFE7}"/>
    <cellStyle name="20% - Accent4 2 2 4 2 2" xfId="20339" xr:uid="{90119D24-FF67-4E4B-BCE5-E1129A9520BF}"/>
    <cellStyle name="20% - Accent4 2 2 5" xfId="13053" xr:uid="{D1BF4725-A3E2-406C-A854-8E8B47A3BD0B}"/>
    <cellStyle name="20% - Accent4 2 2 5 2" xfId="15508" xr:uid="{D76FDD3B-A291-4A21-A79D-BC0573A7D45C}"/>
    <cellStyle name="20% - Accent4 2 2 5 2 2" xfId="20571" xr:uid="{FF7B120F-3A8F-4690-B9AE-BF8CD81AA45A}"/>
    <cellStyle name="20% - Accent4 2 2 6" xfId="16183" xr:uid="{D4BC9FCF-B9FC-416C-8367-95FEC39004D9}"/>
    <cellStyle name="20% - Accent4 2 2 7" xfId="16382" xr:uid="{D0C15DFD-7AC5-4F02-9FA5-A3921BC482D4}"/>
    <cellStyle name="20% - Accent4 2 2 8" xfId="22032" xr:uid="{5A2A1DE6-EB10-4948-86D4-FA111C3AF54A}"/>
    <cellStyle name="20% - Accent4 2 2 8 2" xfId="27823" xr:uid="{219B69BF-9E57-4715-A713-35F1DBE2CFB5}"/>
    <cellStyle name="20% - Accent4 2 2 9" xfId="27975" xr:uid="{FE42C5EF-BC4F-4CC0-A389-7FFB3AC1F7F2}"/>
    <cellStyle name="20% - Accent4 2 20" xfId="29173" xr:uid="{886F6E37-07C7-43E2-B9FD-8DCE557FCAB9}"/>
    <cellStyle name="20% - Accent4 2 21" xfId="29237" xr:uid="{98F98542-E85A-4C8A-A8AE-A46B118798AE}"/>
    <cellStyle name="20% - Accent4 2 22" xfId="29291" xr:uid="{D613221A-AE39-48EF-B5BA-140A496BC8BB}"/>
    <cellStyle name="20% - Accent4 2 23" xfId="29343" xr:uid="{5EE8164E-86D9-4A00-9C3B-5E7F28CB1493}"/>
    <cellStyle name="20% - Accent4 2 24" xfId="29382" xr:uid="{7CCB991E-5F49-47E2-9A0D-B8BF02B5D93E}"/>
    <cellStyle name="20% - Accent4 2 25" xfId="29417" xr:uid="{C77074DD-16AC-4A7C-966E-CD51BAAB643C}"/>
    <cellStyle name="20% - Accent4 2 26" xfId="847" xr:uid="{F3FF1BD9-4193-4834-A6C2-2DFE507803F0}"/>
    <cellStyle name="20% - Accent4 2 3" xfId="857" xr:uid="{6BB5B15E-0FF6-4319-90E1-A4B0909E01E7}"/>
    <cellStyle name="20% - Accent4 2 3 2" xfId="858" xr:uid="{4ABFF30E-E8D8-4267-9DC1-E995C0D3CFDA}"/>
    <cellStyle name="20% - Accent4 2 3 2 2" xfId="17061" xr:uid="{AE34A814-406C-4675-ABB0-37331CDCE121}"/>
    <cellStyle name="20% - Accent4 2 3 3" xfId="859" xr:uid="{A5AE8AAD-5BA5-4134-BAB5-10C3F36090BE}"/>
    <cellStyle name="20% - Accent4 2 3 3 2" xfId="24660" xr:uid="{3261ABCC-A666-4F78-A485-BF9E8F44942E}"/>
    <cellStyle name="20% - Accent4 2 3 4" xfId="14346" xr:uid="{561A4B3C-666D-4D5F-89C9-FC875E3FC66A}"/>
    <cellStyle name="20% - Accent4 2 4" xfId="860" xr:uid="{FC9D5434-7C51-4C35-8715-A4B190AB4817}"/>
    <cellStyle name="20% - Accent4 2 4 2" xfId="14552" xr:uid="{8B721B87-BE71-4945-8DE5-67747DF8EB4F}"/>
    <cellStyle name="20% - Accent4 2 4 2 2" xfId="19324" xr:uid="{EE4578F8-1AAB-4387-9148-E82A3EFDFAD4}"/>
    <cellStyle name="20% - Accent4 2 4 3" xfId="27329" xr:uid="{F350EA5B-F1EA-4FE6-B36F-C1AA0C3A58B2}"/>
    <cellStyle name="20% - Accent4 2 5" xfId="15379" xr:uid="{55D052D3-E090-441F-94A1-3EE47C56BFC2}"/>
    <cellStyle name="20% - Accent4 2 5 2" xfId="20348" xr:uid="{FF72DCE7-F34F-4E2C-A04E-E79BB3D03E43}"/>
    <cellStyle name="20% - Accent4 2 5 3" xfId="22682" xr:uid="{AC81BB94-6472-4613-826D-E1355D3F9554}"/>
    <cellStyle name="20% - Accent4 2 6" xfId="16020" xr:uid="{ED1EDC92-4C42-439F-A7AA-564398B8C048}"/>
    <cellStyle name="20% - Accent4 2 6 2" xfId="27495" xr:uid="{C14C2B86-33D8-4E94-BC8E-A2DD87F688E8}"/>
    <cellStyle name="20% - Accent4 2 7" xfId="15628" xr:uid="{2ACDDB02-A0D7-424A-9F36-B510CCAB7DFF}"/>
    <cellStyle name="20% - Accent4 2 7 2" xfId="27660" xr:uid="{E3345894-8109-4292-BEC3-BA66E77FB857}"/>
    <cellStyle name="20% - Accent4 2 8" xfId="27824" xr:uid="{4B74C1DD-7086-4B42-A86C-80F50D5BA963}"/>
    <cellStyle name="20% - Accent4 2 9" xfId="27976" xr:uid="{5565FBF3-45B4-4F2B-8B63-2B6600A855DB}"/>
    <cellStyle name="20% - Accent4 20" xfId="861" xr:uid="{2CB3FB67-0C85-4A06-9A53-9F11512A5F20}"/>
    <cellStyle name="20% - Accent4 21" xfId="862" xr:uid="{95BF4800-62FA-49B1-A50B-4809D138B446}"/>
    <cellStyle name="20% - Accent4 22" xfId="863" xr:uid="{501306BB-27BB-4A72-BFA7-46E0CBD2CF93}"/>
    <cellStyle name="20% - Accent4 23" xfId="864" xr:uid="{E512084A-94FA-4097-899C-7C4C75EE01BA}"/>
    <cellStyle name="20% - Accent4 23 2" xfId="865" xr:uid="{958FB52A-1B8B-4AED-B44F-F9DC05C13D53}"/>
    <cellStyle name="20% - Accent4 23 2 2" xfId="14367" xr:uid="{1BC81DE8-C0B0-44A4-9FBB-27EA3032D8FB}"/>
    <cellStyle name="20% - Accent4 23 3" xfId="866" xr:uid="{55373346-25F7-4F15-8B21-B98A7692FA74}"/>
    <cellStyle name="20% - Accent4 23 3 2" xfId="18231" xr:uid="{43465180-6337-4259-A30D-8753C50E5AB2}"/>
    <cellStyle name="20% - Accent4 23 4" xfId="22033" xr:uid="{525F720F-D13B-4B68-915F-05C0B3A58016}"/>
    <cellStyle name="20% - Accent4 24" xfId="867" xr:uid="{7ACD5BED-657E-4823-9F80-E00A6C2DB6BC}"/>
    <cellStyle name="20% - Accent4 24 2" xfId="14384" xr:uid="{D8CDA471-5B95-475E-ADEF-1C57FF401E6A}"/>
    <cellStyle name="20% - Accent4 24 3" xfId="18264" xr:uid="{66917A5B-F8E3-4E08-9A67-4E60BB567A64}"/>
    <cellStyle name="20% - Accent4 24 4" xfId="22034" xr:uid="{689D6FD8-F50A-4271-9B19-EBCF1CC67705}"/>
    <cellStyle name="20% - Accent4 25" xfId="868" xr:uid="{3FF7567B-F060-4023-AEF8-C2387B79A54D}"/>
    <cellStyle name="20% - Accent4 25 2" xfId="20698" xr:uid="{B0911B30-4EAA-4EB2-992F-1836D8CFE1BC}"/>
    <cellStyle name="20% - Accent4 26" xfId="869" xr:uid="{C19C6083-F579-48B6-9AFE-32CF2E2DF517}"/>
    <cellStyle name="20% - Accent4 27" xfId="870" xr:uid="{A1A83095-84A0-4360-9F16-10DD2846C5ED}"/>
    <cellStyle name="20% - Accent4 28" xfId="871" xr:uid="{7FB37BAA-0C28-47C5-B12A-FC420DB7C55A}"/>
    <cellStyle name="20% - Accent4 29" xfId="872" xr:uid="{5F648D74-B72A-41D7-90A3-25A0E00D26E2}"/>
    <cellStyle name="20% - Accent4 3" xfId="376" xr:uid="{00000000-0005-0000-0000-000012000000}"/>
    <cellStyle name="20% - Accent4 3 2" xfId="874" xr:uid="{C34260E6-524E-4047-8DFE-07259657A48C}"/>
    <cellStyle name="20% - Accent4 3 2 2" xfId="875" xr:uid="{66208758-3DFE-4CDE-95CF-9F53CFF3FBE9}"/>
    <cellStyle name="20% - Accent4 3 2 2 2" xfId="17179" xr:uid="{2516F26C-6A69-4593-B367-DE954C8A16E1}"/>
    <cellStyle name="20% - Accent4 3 2 2 2 2" xfId="17384" xr:uid="{20E5F072-6D19-4291-8EAD-9BFDDAC87C2C}"/>
    <cellStyle name="20% - Accent4 3 2 2 3" xfId="18834" xr:uid="{A92BF2A4-0472-4CE5-8E9A-E5575454A02B}"/>
    <cellStyle name="20% - Accent4 3 2 2 4" xfId="20762" xr:uid="{D23C1544-2600-4143-B877-7D6329003586}"/>
    <cellStyle name="20% - Accent4 3 2 3" xfId="876" xr:uid="{62765B3F-D73C-406C-8258-0A2F719AFD4C}"/>
    <cellStyle name="20% - Accent4 3 2 3 2" xfId="18641" xr:uid="{0159CE93-2F92-43D5-AE2B-7512A08FA1DA}"/>
    <cellStyle name="20% - Accent4 3 2 4" xfId="15509" xr:uid="{98705630-00B1-4AD2-B24C-1D91582752C6}"/>
    <cellStyle name="20% - Accent4 3 2 4 2" xfId="20610" xr:uid="{F80687EF-A4DE-4198-8B0C-1FA809734A17}"/>
    <cellStyle name="20% - Accent4 3 2 5" xfId="16184" xr:uid="{A09D8D0E-F8BC-4E21-B54B-CBD02786D8E3}"/>
    <cellStyle name="20% - Accent4 3 2 6" xfId="16143" xr:uid="{EF4355B6-8037-4F9F-929F-1AC561B20682}"/>
    <cellStyle name="20% - Accent4 3 2 7" xfId="21737" xr:uid="{50A793CF-4BE0-4058-9EC6-33A091A9E89D}"/>
    <cellStyle name="20% - Accent4 3 3" xfId="877" xr:uid="{D4EE065D-AD9F-420A-BAED-BF37FCF91705}"/>
    <cellStyle name="20% - Accent4 3 3 2" xfId="18202" xr:uid="{676C81F3-2EF2-4C1C-86D1-5FB85A9E371E}"/>
    <cellStyle name="20% - Accent4 3 4" xfId="15368" xr:uid="{E488EF71-B742-418C-A090-894BF0E614A7}"/>
    <cellStyle name="20% - Accent4 3 5" xfId="15206" xr:uid="{ACF0FD18-5CBD-4C3B-AE39-67525AB18840}"/>
    <cellStyle name="20% - Accent4 3 5 2" xfId="20390" xr:uid="{CDA4FCB0-E1AA-464C-A879-54AD4F9F8155}"/>
    <cellStyle name="20% - Accent4 3 6" xfId="16581" xr:uid="{979189DA-0A94-43AB-978F-E441C132C927}"/>
    <cellStyle name="20% - Accent4 3 7" xfId="21955" xr:uid="{77CC54B3-8155-400A-BF46-FA38F25DFAA6}"/>
    <cellStyle name="20% - Accent4 3 8" xfId="873" xr:uid="{6122AC00-8322-4FE2-BD43-156E1647B8DD}"/>
    <cellStyle name="20% - Accent4 30" xfId="878" xr:uid="{F199BDB7-F29E-4DF3-9F77-4FABA3F3C95D}"/>
    <cellStyle name="20% - Accent4 31" xfId="879" xr:uid="{87908D56-B721-459F-B899-240169154260}"/>
    <cellStyle name="20% - Accent4 32" xfId="880" xr:uid="{78701848-9C96-4D5E-8907-AB2DE26D3827}"/>
    <cellStyle name="20% - Accent4 33" xfId="881" xr:uid="{8310D8DE-487E-4D75-B24A-54C1C6A2924F}"/>
    <cellStyle name="20% - Accent4 34" xfId="882" xr:uid="{DB80F482-0A20-45D1-9FC1-8EFC40A4AA70}"/>
    <cellStyle name="20% - Accent4 35" xfId="883" xr:uid="{7616E995-DF91-4C6E-A821-F5AEACB9EDA0}"/>
    <cellStyle name="20% - Accent4 36" xfId="884" xr:uid="{77BE2B29-24EF-4544-9692-A9A553C3E8CA}"/>
    <cellStyle name="20% - Accent4 37" xfId="885" xr:uid="{66AF1E29-14A6-4EA4-AE53-AE10C84F3A89}"/>
    <cellStyle name="20% - Accent4 38" xfId="886" xr:uid="{A5C63C18-CA48-4C51-A566-136242D1BE2D}"/>
    <cellStyle name="20% - Accent4 39" xfId="887" xr:uid="{C1571DEA-9434-48AB-BF03-E1239BB5C875}"/>
    <cellStyle name="20% - Accent4 4" xfId="400" xr:uid="{00000000-0005-0000-0000-000013000000}"/>
    <cellStyle name="20% - Accent4 4 2" xfId="889" xr:uid="{80F49CCB-97BA-473E-AEAF-F8B89BB242F3}"/>
    <cellStyle name="20% - Accent4 4 2 2" xfId="890" xr:uid="{4B3D600B-8C42-44CE-B6C3-0E09511E3297}"/>
    <cellStyle name="20% - Accent4 4 2 3" xfId="891" xr:uid="{C815E8C6-C9BD-48FD-98BF-031114820D8D}"/>
    <cellStyle name="20% - Accent4 4 2 4" xfId="15510" xr:uid="{8175048F-9D9F-42B1-8EDA-D255C43065C2}"/>
    <cellStyle name="20% - Accent4 4 2 5" xfId="16185" xr:uid="{85576D58-1BC9-47F4-8269-3617B85952A3}"/>
    <cellStyle name="20% - Accent4 4 2 6" xfId="21719" xr:uid="{907031CE-C981-4858-B3E6-523DAB8277DC}"/>
    <cellStyle name="20% - Accent4 4 3" xfId="892" xr:uid="{CFDBDD5A-16CF-41DB-AA20-68745EA41DFC}"/>
    <cellStyle name="20% - Accent4 4 4" xfId="15246" xr:uid="{41E7BD88-C466-4DD2-B536-9328414990A7}"/>
    <cellStyle name="20% - Accent4 4 5" xfId="15893" xr:uid="{102C876A-A5C4-4FB5-B87B-1C81D0440626}"/>
    <cellStyle name="20% - Accent4 4 6" xfId="21931" xr:uid="{F1181C23-98F2-46DC-9685-3BA6C561E59F}"/>
    <cellStyle name="20% - Accent4 4 7" xfId="888" xr:uid="{1AB15D3F-26CB-41E8-BE72-D6AEC8DA73E2}"/>
    <cellStyle name="20% - Accent4 40" xfId="893" xr:uid="{51285F51-B15A-409D-93C3-26F4576A94B2}"/>
    <cellStyle name="20% - Accent4 41" xfId="894" xr:uid="{7D908917-532B-42C9-897B-F5B1042D4300}"/>
    <cellStyle name="20% - Accent4 42" xfId="895" xr:uid="{5468DDBB-F5AB-46BC-B9B4-1F941F3F9D4C}"/>
    <cellStyle name="20% - Accent4 43" xfId="896" xr:uid="{2C4960ED-A355-41C3-9BA0-76E1ECB41F63}"/>
    <cellStyle name="20% - Accent4 44" xfId="897" xr:uid="{68CFD16F-7B2B-4547-BC7D-451D5C9F73C6}"/>
    <cellStyle name="20% - Accent4 45" xfId="898" xr:uid="{7F31E7A3-9C1F-42A4-8B85-EC5F8B2D88F8}"/>
    <cellStyle name="20% - Accent4 46" xfId="899" xr:uid="{0962DC78-DC39-416D-BE2A-2BCCAA6E7196}"/>
    <cellStyle name="20% - Accent4 47" xfId="900" xr:uid="{63D6D0DB-DD63-4333-992D-FEFCD958770D}"/>
    <cellStyle name="20% - Accent4 48" xfId="901" xr:uid="{76A733D3-C39D-48A2-934A-DA10E1BE3A97}"/>
    <cellStyle name="20% - Accent4 49" xfId="902" xr:uid="{047B1122-476D-4C26-AF7D-16E3180B0EAF}"/>
    <cellStyle name="20% - Accent4 5" xfId="903" xr:uid="{2532EE68-CDD9-4959-83A6-73B770370C26}"/>
    <cellStyle name="20% - Accent4 5 2" xfId="904" xr:uid="{48A57735-F0BD-4C07-A0F2-7330E51B63BD}"/>
    <cellStyle name="20% - Accent4 5 2 2" xfId="905" xr:uid="{3D257DB3-4E72-4E08-9E05-EBDFB8D25B9B}"/>
    <cellStyle name="20% - Accent4 5 2 3" xfId="906" xr:uid="{C6156550-27FD-4606-B7A8-B6AB48FEFFC2}"/>
    <cellStyle name="20% - Accent4 5 2 4" xfId="15511" xr:uid="{75BEF361-D871-434D-AB8E-15CC7FA06D6A}"/>
    <cellStyle name="20% - Accent4 5 2 5" xfId="16186" xr:uid="{5C7B508C-0B1E-495E-8E80-4C4F8807E4C5}"/>
    <cellStyle name="20% - Accent4 5 2 6" xfId="14845" xr:uid="{D46A8A9B-72CC-4BD6-98C9-ADDCE7A2231A}"/>
    <cellStyle name="20% - Accent4 5 3" xfId="907" xr:uid="{368D34B3-1AA5-4DAD-B31E-2BEC5584E3EC}"/>
    <cellStyle name="20% - Accent4 5 4" xfId="14587" xr:uid="{E02A616E-E74D-4A6C-8BA5-B710812C6F65}"/>
    <cellStyle name="20% - Accent4 5 5" xfId="14865" xr:uid="{43AEF2D6-9CD6-4B4F-975A-00125890E24E}"/>
    <cellStyle name="20% - Accent4 5 6" xfId="21913" xr:uid="{67C14D37-8163-4E6E-87C2-1C0A0ECF844A}"/>
    <cellStyle name="20% - Accent4 50" xfId="908" xr:uid="{4D690742-EC19-4F5F-A246-ADFD54F6DE28}"/>
    <cellStyle name="20% - Accent4 51" xfId="909" xr:uid="{13726E94-39C1-4F9B-A45A-82265D9F5F59}"/>
    <cellStyle name="20% - Accent4 52" xfId="910" xr:uid="{74852C34-B24E-4CA5-B920-A4555F20C98B}"/>
    <cellStyle name="20% - Accent4 53" xfId="14193" xr:uid="{E5742D32-60EB-4851-8E3E-5921E16AAFCB}"/>
    <cellStyle name="20% - Accent4 54" xfId="16070" xr:uid="{23C1AA7B-3B59-4010-B538-4A909C852514}"/>
    <cellStyle name="20% - Accent4 54 2" xfId="27338" xr:uid="{0D099D22-F5EC-4DF5-A0C5-24EF51ACA255}"/>
    <cellStyle name="20% - Accent4 55" xfId="21962" xr:uid="{D8AA742F-56F1-4051-A712-C3FDECF2EA7F}"/>
    <cellStyle name="20% - Accent4 55 2" xfId="23460" xr:uid="{40F31EC0-3A21-4FA5-8D0F-07E9AEB36DDE}"/>
    <cellStyle name="20% - Accent4 56" xfId="27507" xr:uid="{2ABF3798-CA04-4213-A242-30CBF9BC319F}"/>
    <cellStyle name="20% - Accent4 57" xfId="27672" xr:uid="{3EFF5EFE-6030-4221-80AB-9B51E8BC2B4A}"/>
    <cellStyle name="20% - Accent4 58" xfId="27835" xr:uid="{B4544868-9177-4FDB-985D-82233D20BA6C}"/>
    <cellStyle name="20% - Accent4 59" xfId="27987" xr:uid="{B6552F41-8FF3-4E71-A109-F95C0FF1D84A}"/>
    <cellStyle name="20% - Accent4 6" xfId="911" xr:uid="{DDD87375-6A47-4DF2-B0B1-10226A5EF499}"/>
    <cellStyle name="20% - Accent4 6 2" xfId="912" xr:uid="{32398FCF-B9DA-41AA-9937-1233F43486CD}"/>
    <cellStyle name="20% - Accent4 6 2 2" xfId="913" xr:uid="{3ADD84D1-2C84-4134-8972-2FEFCC4321D4}"/>
    <cellStyle name="20% - Accent4 6 2 3" xfId="914" xr:uid="{DAEB5D5F-10E6-4A5F-A0BC-51AE4809A0CA}"/>
    <cellStyle name="20% - Accent4 6 2 4" xfId="15512" xr:uid="{3D694F69-DE89-4228-9E32-F93110C1C9CA}"/>
    <cellStyle name="20% - Accent4 6 2 5" xfId="16187" xr:uid="{3C233C4C-AED1-4F9E-86DD-8E99F098E3D2}"/>
    <cellStyle name="20% - Accent4 6 2 6" xfId="21656" xr:uid="{B13AEA29-3067-4DF9-B0FB-C373724B12FC}"/>
    <cellStyle name="20% - Accent4 6 3" xfId="915" xr:uid="{9F80F175-3D6F-4B06-8F4C-F388CA854FB7}"/>
    <cellStyle name="20% - Accent4 6 4" xfId="14945" xr:uid="{98001C1C-2F97-40EF-A02B-101FDDAA6959}"/>
    <cellStyle name="20% - Accent4 6 5" xfId="14985" xr:uid="{0250C800-1B1D-4751-B53F-546AF34D6379}"/>
    <cellStyle name="20% - Accent4 6 6" xfId="21535" xr:uid="{FAD3E788-0E72-41D8-B25A-B51C82C244B3}"/>
    <cellStyle name="20% - Accent4 60" xfId="28136" xr:uid="{9396EC0D-B7C6-40BC-B3F3-BFFEE2E9E044}"/>
    <cellStyle name="20% - Accent4 61" xfId="28283" xr:uid="{3F25FDB3-18A8-47B5-ACC8-740483FC4019}"/>
    <cellStyle name="20% - Accent4 62" xfId="28425" xr:uid="{84D23102-B7FB-4EC4-B1A7-9D6A309E74C4}"/>
    <cellStyle name="20% - Accent4 63" xfId="28551" xr:uid="{17FA15A4-A3C9-4452-8EC4-691BC98A0EC4}"/>
    <cellStyle name="20% - Accent4 64" xfId="28667" xr:uid="{ACECD8BA-216C-4887-BCBC-4A0CD9F2921E}"/>
    <cellStyle name="20% - Accent4 65" xfId="28771" xr:uid="{6164ECE9-D6C1-4C09-A893-3ECC82AC6FE7}"/>
    <cellStyle name="20% - Accent4 66" xfId="28866" xr:uid="{4EA83271-DA7C-492B-83C9-3BB6FBAB5A32}"/>
    <cellStyle name="20% - Accent4 67" xfId="28957" xr:uid="{15839AA0-A660-4D9B-9291-99FC04CEFDE0}"/>
    <cellStyle name="20% - Accent4 68" xfId="29037" xr:uid="{5B0ACD13-C686-49BE-90FE-15E8E4B30DC7}"/>
    <cellStyle name="20% - Accent4 69" xfId="29113" xr:uid="{A98E8A84-66C9-4F17-A610-08623C4C6885}"/>
    <cellStyle name="20% - Accent4 7" xfId="916" xr:uid="{00562776-97C0-4EB3-844F-B148F1C4CC31}"/>
    <cellStyle name="20% - Accent4 7 2" xfId="917" xr:uid="{12BE5656-DA34-4137-A159-1F73C7348670}"/>
    <cellStyle name="20% - Accent4 7 2 2" xfId="918" xr:uid="{1250697E-40CC-468C-8DB9-FF1FE5738431}"/>
    <cellStyle name="20% - Accent4 7 2 3" xfId="919" xr:uid="{AE9FBFF9-EE0A-48C7-80A7-A8F14D01F904}"/>
    <cellStyle name="20% - Accent4 7 2 4" xfId="15513" xr:uid="{05A31BED-72FF-4661-A8B5-8450EC4168B1}"/>
    <cellStyle name="20% - Accent4 7 2 5" xfId="16188" xr:uid="{506F2A71-BE0E-42E7-AA58-E5EBE7800717}"/>
    <cellStyle name="20% - Accent4 7 2 6" xfId="17327" xr:uid="{FEB562BA-495A-4773-8542-95CA5AEC32A7}"/>
    <cellStyle name="20% - Accent4 7 3" xfId="920" xr:uid="{84C8AEE6-BC05-41E5-A2B1-E14235165945}"/>
    <cellStyle name="20% - Accent4 7 4" xfId="14724" xr:uid="{5B66C644-5026-4CDC-9BC9-5F5D1DDEE04E}"/>
    <cellStyle name="20% - Accent4 7 5" xfId="14776" xr:uid="{07F51301-F05D-4E33-A5F9-3F5ED8048570}"/>
    <cellStyle name="20% - Accent4 7 6" xfId="21882" xr:uid="{47990061-E7C1-4080-B396-2F22AD8766FB}"/>
    <cellStyle name="20% - Accent4 70" xfId="29179" xr:uid="{3FFA9855-20EE-4F0C-A8BC-0FED4D35D5CE}"/>
    <cellStyle name="20% - Accent4 71" xfId="29243" xr:uid="{C8680693-DB00-4EB7-9733-92BE436061E4}"/>
    <cellStyle name="20% - Accent4 72" xfId="29296" xr:uid="{799CCCD8-5D9C-44E1-9BB5-AC9CA870BDAC}"/>
    <cellStyle name="20% - Accent4 73" xfId="29348" xr:uid="{E94C21EB-0A27-48ED-BC21-2CE10F923D6A}"/>
    <cellStyle name="20% - Accent4 74" xfId="29387" xr:uid="{C7ED3AAD-7B94-4129-9798-91D07D4B44C1}"/>
    <cellStyle name="20% - Accent4 75" xfId="29422" xr:uid="{75D2E632-E098-4114-B2F2-B994F21CA8CF}"/>
    <cellStyle name="20% - Accent4 76" xfId="504" xr:uid="{8E9003D6-8AD7-4637-9DA5-4FD1601F2F5E}"/>
    <cellStyle name="20% - Accent4 77" xfId="41691" xr:uid="{8DAA6E4D-1BB5-443A-A5BB-CE676D0E2B1B}"/>
    <cellStyle name="20% - Accent4 78" xfId="41710" xr:uid="{AA165444-4FC7-4901-808D-B0CDEAF69DD0}"/>
    <cellStyle name="20% - Accent4 8" xfId="921" xr:uid="{C5141086-5A7E-4D25-BD1E-03B7D3EFD945}"/>
    <cellStyle name="20% - Accent4 8 2" xfId="922" xr:uid="{15059108-F561-427D-824F-56E11ACC9ADD}"/>
    <cellStyle name="20% - Accent4 8 2 2" xfId="923" xr:uid="{C893A6C7-DE4D-4AB5-BEDB-31167AB5BDAD}"/>
    <cellStyle name="20% - Accent4 8 2 3" xfId="924" xr:uid="{DB69FD25-8C60-4DA4-9E7B-016DDDE3E252}"/>
    <cellStyle name="20% - Accent4 8 2 4" xfId="15514" xr:uid="{465672E4-FC37-45F7-AAA7-3D246CEB9B55}"/>
    <cellStyle name="20% - Accent4 8 2 5" xfId="16189" xr:uid="{D6E9BFD7-74A4-4B20-B2C1-E8DC0C7C0697}"/>
    <cellStyle name="20% - Accent4 8 2 6" xfId="17004" xr:uid="{CA73ED36-201D-43EE-98A6-16BAC0570A75}"/>
    <cellStyle name="20% - Accent4 8 3" xfId="925" xr:uid="{464E5B7B-FC42-4790-92D0-B4E6B4897281}"/>
    <cellStyle name="20% - Accent4 8 4" xfId="14753" xr:uid="{D48E1F58-A3C7-4248-A7D6-6CB6AA43B9F7}"/>
    <cellStyle name="20% - Accent4 8 5" xfId="15756" xr:uid="{567C2E3F-B26B-40AF-9035-C70186A8D9F1}"/>
    <cellStyle name="20% - Accent4 8 6" xfId="21860" xr:uid="{6C457832-AA66-4584-B161-DF4DD0943F6E}"/>
    <cellStyle name="20% - Accent4 9" xfId="926" xr:uid="{1710A5EA-2359-4B9D-B449-AF68838C7523}"/>
    <cellStyle name="20% - Accent4 9 2" xfId="927" xr:uid="{06A75B23-E368-427E-A09E-D470D1A287DA}"/>
    <cellStyle name="20% - Accent4 9 2 2" xfId="928" xr:uid="{71F3B15F-4E2E-47B2-9716-29975E1E1D1F}"/>
    <cellStyle name="20% - Accent4 9 2 3" xfId="929" xr:uid="{B333968C-272C-48B8-A778-02939A2F9233}"/>
    <cellStyle name="20% - Accent4 9 2 4" xfId="15515" xr:uid="{0A43F835-61F0-4F5E-A4E1-99E5F1F9EC54}"/>
    <cellStyle name="20% - Accent4 9 2 5" xfId="16190" xr:uid="{9E44101F-F089-4088-8911-E9AFF33BEB76}"/>
    <cellStyle name="20% - Accent4 9 2 6" xfId="18224" xr:uid="{F4454D7F-C469-4B26-B360-7190F2CFDE17}"/>
    <cellStyle name="20% - Accent4 9 3" xfId="930" xr:uid="{210E11EC-AA69-4FD6-A250-23D4658064F0}"/>
    <cellStyle name="20% - Accent4 9 4" xfId="14688" xr:uid="{620B7CF7-1FC3-4DE2-A47C-054125447954}"/>
    <cellStyle name="20% - Accent4 9 5" xfId="15710" xr:uid="{8C0F3068-DED1-4658-9D4A-727954EDD633}"/>
    <cellStyle name="20% - Accent4 9 6" xfId="21853" xr:uid="{03168266-C49A-4D79-B9E1-EA91149D0F77}"/>
    <cellStyle name="20% - Accent5" xfId="174" builtinId="46" customBuiltin="1"/>
    <cellStyle name="20% - Accent5 10" xfId="931" xr:uid="{8E48CA5C-6820-41C1-9D05-4D7C6A581C18}"/>
    <cellStyle name="20% - Accent5 10 2" xfId="932" xr:uid="{0018CF80-029F-4F01-8E8F-5DD75A435490}"/>
    <cellStyle name="20% - Accent5 10 2 2" xfId="933" xr:uid="{D7C965EB-D198-4C8B-AB4C-51DCDEF46B2F}"/>
    <cellStyle name="20% - Accent5 10 2 3" xfId="934" xr:uid="{34C3C28D-7F2E-4849-843B-B1919699961C}"/>
    <cellStyle name="20% - Accent5 10 2 4" xfId="15516" xr:uid="{8B0AADA0-DC27-4FB7-AFEB-8D78E5C610AA}"/>
    <cellStyle name="20% - Accent5 10 2 5" xfId="16191" xr:uid="{95380AD5-DC36-46FC-96FF-C995A68A82FF}"/>
    <cellStyle name="20% - Accent5 10 2 6" xfId="21589" xr:uid="{7551D472-A725-44E3-9BBF-B9944E34518F}"/>
    <cellStyle name="20% - Accent5 10 3" xfId="935" xr:uid="{3F0BA5DC-A196-4E9A-BD0A-99CF6EE165A7}"/>
    <cellStyle name="20% - Accent5 10 4" xfId="15095" xr:uid="{83333B2A-1F09-48EB-A4CB-00BC56EFC718}"/>
    <cellStyle name="20% - Accent5 10 5" xfId="14937" xr:uid="{BC737A94-3280-4F5B-8C7E-2B72F52EAFE1}"/>
    <cellStyle name="20% - Accent5 10 6" xfId="21832" xr:uid="{B62CFA09-8E5D-4ACB-B931-5E6B9BCABB0E}"/>
    <cellStyle name="20% - Accent5 11" xfId="936" xr:uid="{538F0183-40A4-4B61-BC5F-0B4AC988E4A7}"/>
    <cellStyle name="20% - Accent5 12" xfId="937" xr:uid="{036257BF-B51F-4106-85CA-25605EDD0449}"/>
    <cellStyle name="20% - Accent5 13" xfId="938" xr:uid="{C7C3CD54-C26F-485B-B106-11626BC13CA8}"/>
    <cellStyle name="20% - Accent5 14" xfId="939" xr:uid="{1D043004-ACBE-46ED-B5C9-1F16A1D9AB50}"/>
    <cellStyle name="20% - Accent5 14 2" xfId="940" xr:uid="{FE3F94A1-15E3-4605-921E-D7618249A97A}"/>
    <cellStyle name="20% - Accent5 14 2 2" xfId="941" xr:uid="{C9BBEB47-42A3-4F41-8CC2-A0F709EC97A3}"/>
    <cellStyle name="20% - Accent5 14 2 2 2" xfId="14402" xr:uid="{63AF1A49-A132-4498-B312-F09A3137D714}"/>
    <cellStyle name="20% - Accent5 14 2 2 3" xfId="18288" xr:uid="{7E2A38B7-95E0-442E-AC25-B402C78C471C}"/>
    <cellStyle name="20% - Accent5 14 2 2 4" xfId="22036" xr:uid="{812BD44A-6EA6-4F6B-A1E8-0EF2EE1A631D}"/>
    <cellStyle name="20% - Accent5 14 2 3" xfId="942" xr:uid="{71B8E955-C5F2-4F56-B830-60D002EB9227}"/>
    <cellStyle name="20% - Accent5 14 2 3 2" xfId="14525" xr:uid="{42E733C8-ACE2-4A7E-83A6-600B4CC49CA5}"/>
    <cellStyle name="20% - Accent5 14 2 3 3" xfId="18419" xr:uid="{D86D9743-7902-46F4-8F4B-24B8B18A65B5}"/>
    <cellStyle name="20% - Accent5 14 2 3 4" xfId="22037" xr:uid="{C4EBBB72-4ABC-47F8-9330-C5D003F471E5}"/>
    <cellStyle name="20% - Accent5 14 2 4" xfId="14302" xr:uid="{D58213A7-D2ED-4ED0-8BA3-870A72BC7C04}"/>
    <cellStyle name="20% - Accent5 14 2 5" xfId="15361" xr:uid="{C6262932-4C3F-4E66-A684-BF7562F28969}"/>
    <cellStyle name="20% - Accent5 14 2 6" xfId="16000" xr:uid="{73404EF4-94C7-42EB-9BDC-B902C3FD3979}"/>
    <cellStyle name="20% - Accent5 14 2 7" xfId="16969" xr:uid="{1A2FF0A5-CFFC-4480-BF29-00877E728B67}"/>
    <cellStyle name="20% - Accent5 14 2 8" xfId="18165" xr:uid="{F5B28455-60BD-4285-9093-4C19743BBA7D}"/>
    <cellStyle name="20% - Accent5 14 2 9" xfId="22035" xr:uid="{8D8A9251-E806-4A98-835E-286BB11118C9}"/>
    <cellStyle name="20% - Accent5 15" xfId="943" xr:uid="{797455F1-47AD-4B17-A7D9-42022E1DF079}"/>
    <cellStyle name="20% - Accent5 15 2" xfId="944" xr:uid="{F7E8E2A2-830C-4CC7-80FD-67396BF12F7E}"/>
    <cellStyle name="20% - Accent5 15 2 2" xfId="945" xr:uid="{A9A1E870-783A-4C8C-9F42-F5FCAB906011}"/>
    <cellStyle name="20% - Accent5 15 2 2 2" xfId="14416" xr:uid="{84E71F26-5980-4DA5-9AED-4071A68FFE4A}"/>
    <cellStyle name="20% - Accent5 15 2 2 3" xfId="18303" xr:uid="{2D49ED3A-43B8-4069-BBFD-0EDD90FACB4E}"/>
    <cellStyle name="20% - Accent5 15 2 2 4" xfId="22039" xr:uid="{EE8CCB2B-2B1E-4219-A3BD-2E234FAD2DC2}"/>
    <cellStyle name="20% - Accent5 15 2 3" xfId="946" xr:uid="{CBC73548-F995-4EB5-8395-2869707946C9}"/>
    <cellStyle name="20% - Accent5 15 2 3 2" xfId="14538" xr:uid="{73D71EA6-A20D-4B6A-A4AC-258F0CFCC8E4}"/>
    <cellStyle name="20% - Accent5 15 2 3 3" xfId="18433" xr:uid="{DA18B1E2-E31E-4A5E-824F-7AC79D18691D}"/>
    <cellStyle name="20% - Accent5 15 2 3 4" xfId="22040" xr:uid="{627F29B4-84A0-441B-92BC-1E0B41A88EB5}"/>
    <cellStyle name="20% - Accent5 15 2 4" xfId="14314" xr:uid="{8F6287F4-F7F9-4696-B502-7E009D32F2B8}"/>
    <cellStyle name="20% - Accent5 15 2 5" xfId="15396" xr:uid="{F50D3F4A-2E23-4E94-AA0A-752DD18C9B7B}"/>
    <cellStyle name="20% - Accent5 15 2 6" xfId="16037" xr:uid="{317C137C-2118-436F-BAB7-19E09A7E3866}"/>
    <cellStyle name="20% - Accent5 15 2 7" xfId="16997" xr:uid="{BC26D114-3923-441A-B5FE-CB6A5D60C22D}"/>
    <cellStyle name="20% - Accent5 15 2 8" xfId="18183" xr:uid="{2D527F0A-A529-4043-B73C-DC8ABF53BDC3}"/>
    <cellStyle name="20% - Accent5 15 2 9" xfId="22038" xr:uid="{E9E1332C-82F5-44DF-8216-823E47594A23}"/>
    <cellStyle name="20% - Accent5 16" xfId="947" xr:uid="{1E6E4D8E-79C2-4F35-80E4-094C80889F65}"/>
    <cellStyle name="20% - Accent5 17" xfId="948" xr:uid="{AEA92E9F-0FF7-441C-B120-8F8DAB9E7BF7}"/>
    <cellStyle name="20% - Accent5 18" xfId="949" xr:uid="{25C114F9-8F1F-4B33-B33F-889BC98C6910}"/>
    <cellStyle name="20% - Accent5 19" xfId="950" xr:uid="{675619A3-9203-48B1-860C-FEAADDA711B3}"/>
    <cellStyle name="20% - Accent5 2" xfId="269" xr:uid="{00000000-0005-0000-0000-000015000000}"/>
    <cellStyle name="20% - Accent5 2 10" xfId="28070" xr:uid="{9861ABF9-2827-470A-985A-64D7300FBA28}"/>
    <cellStyle name="20% - Accent5 2 11" xfId="28218" xr:uid="{D741350B-5F1B-4F1C-A0EA-6FD23EB19E90}"/>
    <cellStyle name="20% - Accent5 2 12" xfId="28365" xr:uid="{B119B8F5-1F76-4D76-B772-456A37B692D9}"/>
    <cellStyle name="20% - Accent5 2 13" xfId="28495" xr:uid="{C460EE7E-CDA9-49F3-92A7-5D54FE652D4B}"/>
    <cellStyle name="20% - Accent5 2 14" xfId="28616" xr:uid="{4ADDEC37-E1C8-46B6-B929-704DAFB0E562}"/>
    <cellStyle name="20% - Accent5 2 15" xfId="28721" xr:uid="{AC3CC319-6FC9-4CEC-AB7A-760482FBC2B1}"/>
    <cellStyle name="20% - Accent5 2 16" xfId="28820" xr:uid="{A42C17DD-9FEC-465B-BB2E-F1D9CC1E5F54}"/>
    <cellStyle name="20% - Accent5 2 17" xfId="28913" xr:uid="{E7D88AAB-CA1B-4D49-9ED0-31826A729FA8}"/>
    <cellStyle name="20% - Accent5 2 18" xfId="28998" xr:uid="{99D8E82F-AD41-4CAC-9CB5-1FE28AF623FD}"/>
    <cellStyle name="20% - Accent5 2 19" xfId="29076" xr:uid="{B0CA471A-6A89-4230-A51D-D5D2CFA2C487}"/>
    <cellStyle name="20% - Accent5 2 2" xfId="415" xr:uid="{00000000-0005-0000-0000-000016000000}"/>
    <cellStyle name="20% - Accent5 2 2 10" xfId="28069" xr:uid="{3F2B9A5C-111D-4479-A889-F7E2B7462BE9}"/>
    <cellStyle name="20% - Accent5 2 2 11" xfId="28217" xr:uid="{51C50548-E6C1-4EE7-A62A-893F730ADA6E}"/>
    <cellStyle name="20% - Accent5 2 2 12" xfId="28364" xr:uid="{D52D7B5D-E615-4CE8-99F6-6EF8B927E001}"/>
    <cellStyle name="20% - Accent5 2 2 13" xfId="28494" xr:uid="{F24CCB66-EA31-4867-83CE-FBAD885B9F4E}"/>
    <cellStyle name="20% - Accent5 2 2 14" xfId="28615" xr:uid="{7C10B215-4F15-4086-B30B-C42006ECB0EE}"/>
    <cellStyle name="20% - Accent5 2 2 15" xfId="28720" xr:uid="{8FB71F3E-5BC1-487A-8A75-FED43274C0E0}"/>
    <cellStyle name="20% - Accent5 2 2 16" xfId="28819" xr:uid="{88436D58-E8AF-41B4-994D-AE5880436DBB}"/>
    <cellStyle name="20% - Accent5 2 2 17" xfId="28912" xr:uid="{335AEB93-5F50-4012-8B54-C5A25941CC03}"/>
    <cellStyle name="20% - Accent5 2 2 18" xfId="28997" xr:uid="{8C3D5A3F-6A95-4632-81E9-0618C8B9A23D}"/>
    <cellStyle name="20% - Accent5 2 2 19" xfId="29075" xr:uid="{3D093C8C-484E-485A-9C79-CE9017F663C3}"/>
    <cellStyle name="20% - Accent5 2 2 2" xfId="952" xr:uid="{F1249295-32A4-4479-AAE1-66DEE060C0AF}"/>
    <cellStyle name="20% - Accent5 2 2 2 10" xfId="28068" xr:uid="{233A8EA3-D032-4E54-ABEF-0D6FA982D376}"/>
    <cellStyle name="20% - Accent5 2 2 2 11" xfId="28216" xr:uid="{67FFA6DA-D45E-4B6A-94CD-79D581295E0A}"/>
    <cellStyle name="20% - Accent5 2 2 2 12" xfId="28363" xr:uid="{C0B3D238-0014-4FE2-B7CC-F4A289AA1EBE}"/>
    <cellStyle name="20% - Accent5 2 2 2 13" xfId="28493" xr:uid="{F712CF7B-0B14-48E8-8B09-0CFDB437449A}"/>
    <cellStyle name="20% - Accent5 2 2 2 14" xfId="28614" xr:uid="{BF8086C9-A0A8-409E-B1BE-287F3A73EEFB}"/>
    <cellStyle name="20% - Accent5 2 2 2 15" xfId="28719" xr:uid="{06A97F24-68FA-412F-BEEE-CDB0ACFA2BC8}"/>
    <cellStyle name="20% - Accent5 2 2 2 16" xfId="28818" xr:uid="{B4F39320-4FC5-46BB-87AA-02AB8CC2BECB}"/>
    <cellStyle name="20% - Accent5 2 2 2 17" xfId="28911" xr:uid="{D0CDC9CE-BC55-4C65-8AA8-34ACA0C2C629}"/>
    <cellStyle name="20% - Accent5 2 2 2 18" xfId="28996" xr:uid="{AF5C6C43-6B3F-415C-A84A-3594DB37F2CE}"/>
    <cellStyle name="20% - Accent5 2 2 2 19" xfId="29074" xr:uid="{308694C6-F71C-4B8D-AE45-731777771E7C}"/>
    <cellStyle name="20% - Accent5 2 2 2 2" xfId="953" xr:uid="{D5204C3E-C46A-4C7C-A891-4D29D3B439A6}"/>
    <cellStyle name="20% - Accent5 2 2 2 2 10" xfId="28067" xr:uid="{1EFBF73F-017C-4B9D-A6D3-A3E9FE3A69CB}"/>
    <cellStyle name="20% - Accent5 2 2 2 2 11" xfId="28215" xr:uid="{09C251B0-1CF6-4F98-8336-D4B9E611594C}"/>
    <cellStyle name="20% - Accent5 2 2 2 2 12" xfId="28362" xr:uid="{17C73E3E-EADD-4C38-94F6-93395BC29683}"/>
    <cellStyle name="20% - Accent5 2 2 2 2 13" xfId="28492" xr:uid="{75C07760-D4E6-40DC-B18F-A59AE0FAC75A}"/>
    <cellStyle name="20% - Accent5 2 2 2 2 14" xfId="28613" xr:uid="{CF7A8857-9D9F-426C-8D96-1DC1C2E7E886}"/>
    <cellStyle name="20% - Accent5 2 2 2 2 15" xfId="28718" xr:uid="{4F5F1B68-70D8-4396-9029-51FDA56CC623}"/>
    <cellStyle name="20% - Accent5 2 2 2 2 16" xfId="28817" xr:uid="{0B823AB6-BE10-4E55-9975-4D7569DB9B3E}"/>
    <cellStyle name="20% - Accent5 2 2 2 2 17" xfId="28910" xr:uid="{68AE03AC-281F-41C5-9DF5-56301C88D68A}"/>
    <cellStyle name="20% - Accent5 2 2 2 2 18" xfId="28995" xr:uid="{3B83FA42-83FF-4CEC-903E-253867582400}"/>
    <cellStyle name="20% - Accent5 2 2 2 2 19" xfId="29073" xr:uid="{95FB7212-FFBC-46A3-A8D8-C13FCBC9DC89}"/>
    <cellStyle name="20% - Accent5 2 2 2 2 2" xfId="954" xr:uid="{47B67648-A8F9-444F-A06F-462E8014E3C7}"/>
    <cellStyle name="20% - Accent5 2 2 2 2 20" xfId="29144" xr:uid="{15926111-177B-4E73-B99B-887554371679}"/>
    <cellStyle name="20% - Accent5 2 2 2 2 21" xfId="29210" xr:uid="{140E868D-E91F-4117-B301-DAC09EF7CCCA}"/>
    <cellStyle name="20% - Accent5 2 2 2 2 22" xfId="29269" xr:uid="{684A4F8A-6348-4B84-9CCE-49EDDA9C3870}"/>
    <cellStyle name="20% - Accent5 2 2 2 2 23" xfId="29321" xr:uid="{1AB8049F-B84A-49C3-8F02-9A6BA4941BB1}"/>
    <cellStyle name="20% - Accent5 2 2 2 2 24" xfId="29365" xr:uid="{001A88DF-E8D6-4170-9D32-A9CF922D82B1}"/>
    <cellStyle name="20% - Accent5 2 2 2 2 25" xfId="29401" xr:uid="{D179386D-F783-4F0C-B1AA-27FF3E46E8C8}"/>
    <cellStyle name="20% - Accent5 2 2 2 2 3" xfId="17385" xr:uid="{9B93F929-D77E-43A4-B7F2-59E0FD3D5FF2}"/>
    <cellStyle name="20% - Accent5 2 2 2 2 4" xfId="27256" xr:uid="{EAACC97C-E6F8-418F-B59F-00AC544BA5E6}"/>
    <cellStyle name="20% - Accent5 2 2 2 2 5" xfId="24577" xr:uid="{DD24D61A-8E2B-4A67-A3B7-209D3B471B37}"/>
    <cellStyle name="20% - Accent5 2 2 2 2 6" xfId="27418" xr:uid="{2FB8339C-D289-474E-9700-6B439CC8AF0E}"/>
    <cellStyle name="20% - Accent5 2 2 2 2 7" xfId="27587" xr:uid="{1A659286-2A06-4500-A1E6-1BC8BEA4E546}"/>
    <cellStyle name="20% - Accent5 2 2 2 2 8" xfId="27752" xr:uid="{CB6C923D-8242-4330-95CF-2E0356D3F411}"/>
    <cellStyle name="20% - Accent5 2 2 2 2 9" xfId="27915" xr:uid="{5F4C997D-BB6E-4C1B-A1E2-0EAE93CF162B}"/>
    <cellStyle name="20% - Accent5 2 2 2 20" xfId="29145" xr:uid="{93CB5E5B-D2F0-4051-BECE-525E7186A354}"/>
    <cellStyle name="20% - Accent5 2 2 2 21" xfId="29211" xr:uid="{96985FD1-5974-44EB-838F-2FF4F5FE6CCB}"/>
    <cellStyle name="20% - Accent5 2 2 2 22" xfId="29270" xr:uid="{EF6DA10D-F40B-4A2C-B296-4F879374C3E7}"/>
    <cellStyle name="20% - Accent5 2 2 2 23" xfId="29322" xr:uid="{2B25EAC7-1106-45EE-A4A7-759E103DE0D1}"/>
    <cellStyle name="20% - Accent5 2 2 2 24" xfId="29366" xr:uid="{31A58512-A747-4DC1-93F0-23F38DA9CD95}"/>
    <cellStyle name="20% - Accent5 2 2 2 25" xfId="29402" xr:uid="{4B094517-A2DD-472F-845B-06820D44715E}"/>
    <cellStyle name="20% - Accent5 2 2 2 3" xfId="955" xr:uid="{91FB5CEC-7E9C-488B-AA61-5A818F92F97B}"/>
    <cellStyle name="20% - Accent5 2 2 2 3 2" xfId="17141" xr:uid="{CFF7EEE6-8F87-4983-955F-C1F97C5874C1}"/>
    <cellStyle name="20% - Accent5 2 2 2 3 2 2" xfId="18835" xr:uid="{F1A715DE-0AA6-4EFF-86E9-5A213B5E93C3}"/>
    <cellStyle name="20% - Accent5 2 2 2 4" xfId="956" xr:uid="{6C2EE2EC-379A-4DBE-B171-402281AC2DF2}"/>
    <cellStyle name="20% - Accent5 2 2 2 4 2" xfId="27257" xr:uid="{51DDA6DA-D743-4E8A-B882-5168BF770FDC}"/>
    <cellStyle name="20% - Accent5 2 2 2 5" xfId="20763" xr:uid="{1BBD7CEE-4268-4A16-AE43-8AE5C15F7E8E}"/>
    <cellStyle name="20% - Accent5 2 2 2 5 2" xfId="24576" xr:uid="{69862C98-EB34-49F8-898E-595B621AE324}"/>
    <cellStyle name="20% - Accent5 2 2 2 6" xfId="27419" xr:uid="{40EB3346-0E44-4C43-BC4D-AAAA7DB82AEA}"/>
    <cellStyle name="20% - Accent5 2 2 2 7" xfId="27588" xr:uid="{5857BDC5-B094-4936-9549-E57AC90BFEAB}"/>
    <cellStyle name="20% - Accent5 2 2 2 8" xfId="27753" xr:uid="{38BA3207-7EC4-4ACB-8667-157F1E6A2241}"/>
    <cellStyle name="20% - Accent5 2 2 2 9" xfId="27916" xr:uid="{5ECBEC64-9A9F-43D3-A26C-01BBBB24B4F1}"/>
    <cellStyle name="20% - Accent5 2 2 20" xfId="29146" xr:uid="{ADA43FCE-9740-4ED0-9557-FA2BF039663F}"/>
    <cellStyle name="20% - Accent5 2 2 21" xfId="29212" xr:uid="{0356BA06-B0BB-45CF-8F58-0B317A669964}"/>
    <cellStyle name="20% - Accent5 2 2 22" xfId="29271" xr:uid="{ABA95D86-196B-4112-A46C-ED763A63A68D}"/>
    <cellStyle name="20% - Accent5 2 2 23" xfId="29323" xr:uid="{DCAAE016-FBB5-4492-B47F-FE6F9E8141BF}"/>
    <cellStyle name="20% - Accent5 2 2 24" xfId="29367" xr:uid="{FAAAA523-F66B-4862-8C60-D40FA92E2B71}"/>
    <cellStyle name="20% - Accent5 2 2 25" xfId="29403" xr:uid="{93E9A48C-0F45-40DF-86D8-A0A7673AC238}"/>
    <cellStyle name="20% - Accent5 2 2 3" xfId="957" xr:uid="{5EAA77DC-7E34-4FE8-B2E2-D70EC51A9094}"/>
    <cellStyle name="20% - Accent5 2 2 3 2" xfId="958" xr:uid="{35330AC7-24DF-40DF-BFCD-2104F57254BA}"/>
    <cellStyle name="20% - Accent5 2 2 3 2 2" xfId="18605" xr:uid="{71811BA4-AF04-4ADC-B064-26C620334427}"/>
    <cellStyle name="20% - Accent5 2 2 3 3" xfId="959" xr:uid="{0C7BADF8-0891-451B-8736-66CB4E6E00D6}"/>
    <cellStyle name="20% - Accent5 2 2 3 4" xfId="14240" xr:uid="{76B76B7B-45E4-465A-8FB3-80FDA70AC871}"/>
    <cellStyle name="20% - Accent5 2 2 4" xfId="960" xr:uid="{B05B5226-E99E-4834-8065-227B66591328}"/>
    <cellStyle name="20% - Accent5 2 2 4 2" xfId="15016" xr:uid="{70E452AB-DDFF-49F0-B521-3B1B46076BFA}"/>
    <cellStyle name="20% - Accent5 2 2 4 2 2" xfId="19574" xr:uid="{7EEFED44-FF30-41D0-96EF-56611EB7BC8E}"/>
    <cellStyle name="20% - Accent5 2 2 5" xfId="13054" xr:uid="{6B0AEF21-26F8-464F-AE79-E118C5251925}"/>
    <cellStyle name="20% - Accent5 2 2 5 2" xfId="15517" xr:uid="{5C09DBFC-D6E8-4ACE-8BD7-68EE222B9D91}"/>
    <cellStyle name="20% - Accent5 2 2 5 2 2" xfId="20572" xr:uid="{3D29953E-7350-47FC-95B4-A72974996D17}"/>
    <cellStyle name="20% - Accent5 2 2 6" xfId="16192" xr:uid="{12C1499F-6A2E-4A7F-B1E9-5312FB850D5F}"/>
    <cellStyle name="20% - Accent5 2 2 7" xfId="16380" xr:uid="{18EEB0D7-DEB9-45BE-85D9-7E6A8C0D0736}"/>
    <cellStyle name="20% - Accent5 2 2 8" xfId="22041" xr:uid="{07B1205E-AC8E-454E-998D-DFF51BD7FB6A}"/>
    <cellStyle name="20% - Accent5 2 2 8 2" xfId="27754" xr:uid="{EF0F3CD3-31AE-4E54-8BFD-0A9654858B30}"/>
    <cellStyle name="20% - Accent5 2 2 9" xfId="27917" xr:uid="{CF9D7AB0-2C17-4B25-9AED-5C148518AFA8}"/>
    <cellStyle name="20% - Accent5 2 20" xfId="29147" xr:uid="{058073F0-03FB-4ACA-9DC5-22B65D7BCF0B}"/>
    <cellStyle name="20% - Accent5 2 21" xfId="29213" xr:uid="{20C5B846-5F56-4BC2-BD1B-65C52C18331F}"/>
    <cellStyle name="20% - Accent5 2 22" xfId="29272" xr:uid="{7708A9F5-A559-4798-B93A-0C4D9816B813}"/>
    <cellStyle name="20% - Accent5 2 23" xfId="29324" xr:uid="{49197D11-BE6F-48A4-BD2B-C6EDE282AA1B}"/>
    <cellStyle name="20% - Accent5 2 24" xfId="29368" xr:uid="{0EE35AA7-4D88-4DAB-983E-5FB10570C186}"/>
    <cellStyle name="20% - Accent5 2 25" xfId="29404" xr:uid="{33F346BC-C8D2-4273-9BB7-CF4FA798EB2E}"/>
    <cellStyle name="20% - Accent5 2 26" xfId="951" xr:uid="{72D2808E-020F-4CB4-8ED5-1D9A9F03B43C}"/>
    <cellStyle name="20% - Accent5 2 3" xfId="961" xr:uid="{9B4E02F5-CF61-4E1D-840D-E4D06AC581AF}"/>
    <cellStyle name="20% - Accent5 2 3 2" xfId="962" xr:uid="{9C6EC166-4B86-4E83-A296-AE67BD8B8642}"/>
    <cellStyle name="20% - Accent5 2 3 2 2" xfId="17056" xr:uid="{5499ABBA-2F6D-4782-A8CB-3826FC0F8CEE}"/>
    <cellStyle name="20% - Accent5 2 3 3" xfId="963" xr:uid="{8AE89812-5397-44CF-AE89-4367556C53FE}"/>
    <cellStyle name="20% - Accent5 2 3 3 2" xfId="24728" xr:uid="{41584088-0EBE-405E-903B-8BB75F18F7B1}"/>
    <cellStyle name="20% - Accent5 2 3 4" xfId="14350" xr:uid="{EDC034FD-6665-4721-B74E-22BE30913943}"/>
    <cellStyle name="20% - Accent5 2 4" xfId="964" xr:uid="{01830CE5-8A76-4CD8-A4EE-F9167A79B04B}"/>
    <cellStyle name="20% - Accent5 2 4 2" xfId="14553" xr:uid="{05A753F5-C6B8-4EC2-876C-8F70CBE92CC9}"/>
    <cellStyle name="20% - Accent5 2 4 2 2" xfId="18722" xr:uid="{9887A2EF-C695-4688-9B63-3175211E0066}"/>
    <cellStyle name="20% - Accent5 2 4 3" xfId="27258" xr:uid="{42F14B3C-7A07-4D12-8F6B-2BD5ED2E0D48}"/>
    <cellStyle name="20% - Accent5 2 5" xfId="14829" xr:uid="{FF1B50C1-4525-48BE-BDAD-13B2EB2F60F9}"/>
    <cellStyle name="20% - Accent5 2 5 2" xfId="20349" xr:uid="{C192FFB1-A2B7-4FDB-AF0B-B29CCB8D98B3}"/>
    <cellStyle name="20% - Accent5 2 5 3" xfId="24575" xr:uid="{4EA1901C-796A-4D02-AD98-4BD80862C598}"/>
    <cellStyle name="20% - Accent5 2 6" xfId="14953" xr:uid="{F79D7667-08C3-448A-8BCE-8A9D88467C7D}"/>
    <cellStyle name="20% - Accent5 2 6 2" xfId="27420" xr:uid="{B36AEB73-EE2B-4C36-B160-AE3A04B39D3E}"/>
    <cellStyle name="20% - Accent5 2 7" xfId="16111" xr:uid="{F8652A14-6400-44D6-8A02-52F8B445880F}"/>
    <cellStyle name="20% - Accent5 2 7 2" xfId="27589" xr:uid="{7AF38421-8F4F-4ACD-8746-8ABB1588EEF3}"/>
    <cellStyle name="20% - Accent5 2 8" xfId="27755" xr:uid="{FE97070F-06A3-4871-B557-EFE5AE090C98}"/>
    <cellStyle name="20% - Accent5 2 9" xfId="27918" xr:uid="{2EDCF952-B8E4-4B4F-B255-C8334D550CB4}"/>
    <cellStyle name="20% - Accent5 20" xfId="965" xr:uid="{11AB917E-FDF7-4487-9010-EDB668734499}"/>
    <cellStyle name="20% - Accent5 21" xfId="966" xr:uid="{00E7D381-8202-4727-8CFE-95475D59ED99}"/>
    <cellStyle name="20% - Accent5 22" xfId="967" xr:uid="{8869F30A-95DA-441C-B8CE-A1227645E53F}"/>
    <cellStyle name="20% - Accent5 23" xfId="968" xr:uid="{E08B7B52-90A0-4A3E-93D0-B5D0639A9293}"/>
    <cellStyle name="20% - Accent5 23 2" xfId="969" xr:uid="{43F5D068-5765-4191-9FF1-9BA384BBC5F0}"/>
    <cellStyle name="20% - Accent5 23 2 2" xfId="14369" xr:uid="{D4B3C00C-71B7-4D11-BAF3-D01835F2E22E}"/>
    <cellStyle name="20% - Accent5 23 3" xfId="970" xr:uid="{7925EE3D-118D-4B87-8B4B-58E7209DC895}"/>
    <cellStyle name="20% - Accent5 23 3 2" xfId="18233" xr:uid="{B3C51355-B71C-495E-A246-CAD07E640794}"/>
    <cellStyle name="20% - Accent5 23 4" xfId="22042" xr:uid="{8B1CA97D-BA16-44A2-8582-D28E0371CD1C}"/>
    <cellStyle name="20% - Accent5 24" xfId="971" xr:uid="{6EA78FF8-00A1-4A72-9C38-90D2BCACE3CA}"/>
    <cellStyle name="20% - Accent5 24 2" xfId="14383" xr:uid="{A7BE4A6D-48FB-462D-BA7E-88AD5DF37C58}"/>
    <cellStyle name="20% - Accent5 24 3" xfId="18263" xr:uid="{22D5DC5F-05AD-49A1-AC85-024F51A9639C}"/>
    <cellStyle name="20% - Accent5 24 4" xfId="22043" xr:uid="{103A5E97-3178-4F1C-863D-B3A594F293AC}"/>
    <cellStyle name="20% - Accent5 25" xfId="972" xr:uid="{0EF8378F-11D4-403A-AD8C-45FCACD935E0}"/>
    <cellStyle name="20% - Accent5 25 2" xfId="20486" xr:uid="{47014986-B1C0-408C-9AD5-8D07FE22020C}"/>
    <cellStyle name="20% - Accent5 26" xfId="973" xr:uid="{0A8330E6-0A3F-4F2A-BB32-5C617788D4E2}"/>
    <cellStyle name="20% - Accent5 26 2" xfId="20481" xr:uid="{01BD3C73-C250-4C8F-A452-285005BD66DF}"/>
    <cellStyle name="20% - Accent5 27" xfId="974" xr:uid="{7C2213DA-964D-4A7E-B43E-97D5EA1940D7}"/>
    <cellStyle name="20% - Accent5 28" xfId="975" xr:uid="{04453DB2-B494-49C1-86CF-2C52A48147A8}"/>
    <cellStyle name="20% - Accent5 29" xfId="976" xr:uid="{59A26B96-FB7F-4A7E-9066-7D26B521737D}"/>
    <cellStyle name="20% - Accent5 3" xfId="380" xr:uid="{00000000-0005-0000-0000-000017000000}"/>
    <cellStyle name="20% - Accent5 3 2" xfId="978" xr:uid="{DEC1DA84-B707-4491-9907-1A92BAC8BCFC}"/>
    <cellStyle name="20% - Accent5 3 2 2" xfId="979" xr:uid="{21ED9BBC-88F3-4908-9485-DA2FA7CDF6E3}"/>
    <cellStyle name="20% - Accent5 3 2 2 2" xfId="17180" xr:uid="{7655DBED-6AF3-4860-A6E0-728E2AEC7EDF}"/>
    <cellStyle name="20% - Accent5 3 2 2 2 2" xfId="17386" xr:uid="{FDF2EB0B-2788-46A1-B7DA-585DE7DCD192}"/>
    <cellStyle name="20% - Accent5 3 2 2 3" xfId="18836" xr:uid="{A6610E4D-1A6E-4DDE-BCCE-7DED827D9C0E}"/>
    <cellStyle name="20% - Accent5 3 2 2 4" xfId="20764" xr:uid="{17351745-DDC9-4C00-8E5A-62ED80FEBDE3}"/>
    <cellStyle name="20% - Accent5 3 2 3" xfId="980" xr:uid="{41BE15C0-38D7-447B-A3F7-178807B1B7A8}"/>
    <cellStyle name="20% - Accent5 3 2 3 2" xfId="18642" xr:uid="{54B1EB28-5467-4570-8B0D-62A927EBE46A}"/>
    <cellStyle name="20% - Accent5 3 2 4" xfId="15518" xr:uid="{7095C6DA-5BF6-416A-BACD-A726C7FFEC5C}"/>
    <cellStyle name="20% - Accent5 3 2 4 2" xfId="20611" xr:uid="{9BCD20C9-4571-4A04-A93F-56AF485350ED}"/>
    <cellStyle name="20% - Accent5 3 2 5" xfId="16193" xr:uid="{D9848517-5D8C-4D54-B580-2792D11099EB}"/>
    <cellStyle name="20% - Accent5 3 2 6" xfId="16088" xr:uid="{9131B35D-60AB-4C6A-AFB8-9A2D8CAA8903}"/>
    <cellStyle name="20% - Accent5 3 2 7" xfId="18852" xr:uid="{3CE4120C-2101-48EA-BCE3-F79F2DEB0B0B}"/>
    <cellStyle name="20% - Accent5 3 3" xfId="981" xr:uid="{E420DADC-0EDD-4027-BB07-669ADA969820}"/>
    <cellStyle name="20% - Accent5 3 3 2" xfId="18216" xr:uid="{2170A771-E96B-487A-A5F7-9FA007099C11}"/>
    <cellStyle name="20% - Accent5 3 4" xfId="14828" xr:uid="{40423F1F-A2F2-4B3C-8E20-90DA9B1D986C}"/>
    <cellStyle name="20% - Accent5 3 5" xfId="15926" xr:uid="{C792C7BA-46FC-4A2C-B5C1-D5E534AC7183}"/>
    <cellStyle name="20% - Accent5 3 5 2" xfId="20391" xr:uid="{1D14F71A-89CF-4AE6-A232-9030467BE109}"/>
    <cellStyle name="20% - Accent5 3 6" xfId="14712" xr:uid="{9EB1FB78-803C-409C-9FF1-6B9856629BA8}"/>
    <cellStyle name="20% - Accent5 3 7" xfId="21954" xr:uid="{CA991889-14DC-4CCB-9879-A68B5F52DDB7}"/>
    <cellStyle name="20% - Accent5 3 8" xfId="977" xr:uid="{05A4B2D4-7726-405F-8810-CFD3D517764B}"/>
    <cellStyle name="20% - Accent5 30" xfId="982" xr:uid="{48CE32EA-1F85-4D6B-8020-42197F418948}"/>
    <cellStyle name="20% - Accent5 31" xfId="983" xr:uid="{17008B0B-1267-4467-A96E-C2C6C1228B66}"/>
    <cellStyle name="20% - Accent5 32" xfId="984" xr:uid="{566CC77A-1B26-4C9B-94FF-8CB537842464}"/>
    <cellStyle name="20% - Accent5 33" xfId="985" xr:uid="{358B191A-5774-44DC-A428-22D1809BE00A}"/>
    <cellStyle name="20% - Accent5 34" xfId="986" xr:uid="{DF5016E3-E948-4DB3-B787-E7693F8C9D0B}"/>
    <cellStyle name="20% - Accent5 35" xfId="987" xr:uid="{281B362A-6E2C-402D-B51E-C35EFEF88A8D}"/>
    <cellStyle name="20% - Accent5 36" xfId="988" xr:uid="{A5A024A6-65D4-4C28-BBC1-A1CDB8949F41}"/>
    <cellStyle name="20% - Accent5 37" xfId="989" xr:uid="{5FA9709C-1356-46B4-8268-9F3040D2EB0B}"/>
    <cellStyle name="20% - Accent5 38" xfId="990" xr:uid="{18FD2DD2-E383-4EDA-A09D-7B144709808F}"/>
    <cellStyle name="20% - Accent5 39" xfId="991" xr:uid="{1B18F515-61CD-4EF5-834C-2FEDA84FBC7E}"/>
    <cellStyle name="20% - Accent5 4" xfId="402" xr:uid="{00000000-0005-0000-0000-000018000000}"/>
    <cellStyle name="20% - Accent5 4 2" xfId="993" xr:uid="{EB53813C-9EA4-4EE0-BEF1-D01C8B1230F4}"/>
    <cellStyle name="20% - Accent5 4 2 2" xfId="994" xr:uid="{41C3123D-9B3C-4F2C-A6B3-50215BCABF89}"/>
    <cellStyle name="20% - Accent5 4 2 2 2" xfId="17217" xr:uid="{E82BA789-D879-412B-B09D-D92E7B91DB93}"/>
    <cellStyle name="20% - Accent5 4 2 2 2 2" xfId="17387" xr:uid="{D1462021-AD6A-4F5D-A3B9-ECAB5F8942FC}"/>
    <cellStyle name="20% - Accent5 4 2 2 3" xfId="18837" xr:uid="{482E6F34-1801-4B82-A4D1-AAE00DBF85EB}"/>
    <cellStyle name="20% - Accent5 4 2 2 4" xfId="20765" xr:uid="{CC6E97F0-5253-47C7-A18A-28E25135A5AE}"/>
    <cellStyle name="20% - Accent5 4 2 3" xfId="995" xr:uid="{FC9CB001-94C3-4A70-8DA1-E69CA18DF5E8}"/>
    <cellStyle name="20% - Accent5 4 2 3 2" xfId="18676" xr:uid="{01C25005-EBF1-42A3-AABC-F06B59E94717}"/>
    <cellStyle name="20% - Accent5 4 2 4" xfId="15519" xr:uid="{3DD1E9F4-34DA-44DD-97E6-2522FD13E3C7}"/>
    <cellStyle name="20% - Accent5 4 2 4 2" xfId="20647" xr:uid="{81CF0FE0-27B8-451C-8260-5DB407DE34FF}"/>
    <cellStyle name="20% - Accent5 4 2 5" xfId="16194" xr:uid="{942360A9-A825-43B4-B90C-E9D6EA394B95}"/>
    <cellStyle name="20% - Accent5 4 2 6" xfId="15456" xr:uid="{C07D3C8B-8535-45C8-B517-2081E4D4679B}"/>
    <cellStyle name="20% - Accent5 4 2 7" xfId="20527" xr:uid="{60219AFC-5E37-4423-B2EA-AAFC813DB55D}"/>
    <cellStyle name="20% - Accent5 4 3" xfId="996" xr:uid="{251FE077-578B-4BE7-8B92-5F2BABFCEAEC}"/>
    <cellStyle name="20% - Accent5 4 3 2" xfId="18468" xr:uid="{41AE7A9E-472A-42FB-83E6-4EAD604DD0A0}"/>
    <cellStyle name="20% - Accent5 4 4" xfId="15245" xr:uid="{431668CE-E52B-41F1-B8D7-E88C8246C67F}"/>
    <cellStyle name="20% - Accent5 4 5" xfId="15892" xr:uid="{408BB773-3481-4CAA-9634-1C1631BA1C99}"/>
    <cellStyle name="20% - Accent5 4 5 2" xfId="20424" xr:uid="{189F5DFA-09C0-432C-9ED5-B02F4719F95E}"/>
    <cellStyle name="20% - Accent5 4 6" xfId="16063" xr:uid="{F6D56A37-9183-4D2F-807F-1C9026FE7BD1}"/>
    <cellStyle name="20% - Accent5 4 7" xfId="20530" xr:uid="{54562328-7972-4D35-B087-68A3D492D09A}"/>
    <cellStyle name="20% - Accent5 4 8" xfId="992" xr:uid="{A9970099-4F36-4218-A569-E0E064C5A353}"/>
    <cellStyle name="20% - Accent5 40" xfId="997" xr:uid="{8DC761DC-EFC0-42E9-9B1C-80EDB7341A60}"/>
    <cellStyle name="20% - Accent5 41" xfId="998" xr:uid="{D0FD7511-22BA-4AFC-8974-21A0F13B009B}"/>
    <cellStyle name="20% - Accent5 42" xfId="999" xr:uid="{E0D47118-91E5-47B1-9973-C7DF6664960F}"/>
    <cellStyle name="20% - Accent5 43" xfId="1000" xr:uid="{3C48138B-571B-4638-8CB9-6556A710A348}"/>
    <cellStyle name="20% - Accent5 44" xfId="1001" xr:uid="{6DEE45A1-93C7-4489-AB35-39DFC846AD54}"/>
    <cellStyle name="20% - Accent5 45" xfId="1002" xr:uid="{23811A19-938C-4AC9-B1B4-9E5D9E8C958B}"/>
    <cellStyle name="20% - Accent5 46" xfId="1003" xr:uid="{14F3AFA4-8F11-4D83-8709-F4B94EF6871C}"/>
    <cellStyle name="20% - Accent5 47" xfId="1004" xr:uid="{DE947B5A-8859-4FDF-A0BB-26694900113C}"/>
    <cellStyle name="20% - Accent5 48" xfId="1005" xr:uid="{760FE055-9B99-4F8F-ADF4-BDBD9ED5A1B5}"/>
    <cellStyle name="20% - Accent5 49" xfId="1006" xr:uid="{03F5CEA9-1D61-4B73-84C3-CEBC9379F687}"/>
    <cellStyle name="20% - Accent5 5" xfId="1007" xr:uid="{0D419361-2D3E-4D68-9361-877BDCFB9B32}"/>
    <cellStyle name="20% - Accent5 5 2" xfId="1008" xr:uid="{8A434F4A-D182-45AB-8B45-10331BEBB40F}"/>
    <cellStyle name="20% - Accent5 5 2 2" xfId="1009" xr:uid="{38A6C9BA-160C-41A4-A95E-8303417B6BA8}"/>
    <cellStyle name="20% - Accent5 5 2 2 2" xfId="17230" xr:uid="{D17A0DCF-D899-43E1-9FBC-F4FE1B273683}"/>
    <cellStyle name="20% - Accent5 5 2 2 2 2" xfId="17388" xr:uid="{4A778DBB-5433-42D1-8E0C-E78AE7201DEF}"/>
    <cellStyle name="20% - Accent5 5 2 2 3" xfId="18838" xr:uid="{3F07C9C3-A453-43F9-8C9D-A5F5E213BD7D}"/>
    <cellStyle name="20% - Accent5 5 2 2 4" xfId="20766" xr:uid="{30E3D7D7-43ED-4812-A8A7-EFD6439F3998}"/>
    <cellStyle name="20% - Accent5 5 2 3" xfId="1010" xr:uid="{C7D242E4-7A90-478D-87BB-419E23F370B0}"/>
    <cellStyle name="20% - Accent5 5 2 3 2" xfId="18690" xr:uid="{210B15B6-2AB8-44D8-81F8-BD73A4E8D5A1}"/>
    <cellStyle name="20% - Accent5 5 2 4" xfId="15520" xr:uid="{E5DE1DE4-2E86-4622-84F3-77373D21B7A2}"/>
    <cellStyle name="20% - Accent5 5 2 4 2" xfId="20658" xr:uid="{36184186-625B-4F84-9E4D-029803A530EA}"/>
    <cellStyle name="20% - Accent5 5 2 5" xfId="16195" xr:uid="{F1015F5B-BE8C-41EE-972F-0DA3CF97FA82}"/>
    <cellStyle name="20% - Accent5 5 2 6" xfId="16080" xr:uid="{0A661359-624A-4B22-BB0C-897187D953B9}"/>
    <cellStyle name="20% - Accent5 5 2 7" xfId="21569" xr:uid="{5239D603-2FED-4365-91B8-222024EA6C65}"/>
    <cellStyle name="20% - Accent5 5 3" xfId="1011" xr:uid="{C0EA60FF-46CD-4EDD-B745-19EB8F61AA2D}"/>
    <cellStyle name="20% - Accent5 5 3 2" xfId="18480" xr:uid="{5FFC965F-C462-41DA-869A-B7723864B5FC}"/>
    <cellStyle name="20% - Accent5 5 4" xfId="15203" xr:uid="{FD0585A0-F768-427D-A178-1CB866321471}"/>
    <cellStyle name="20% - Accent5 5 5" xfId="15981" xr:uid="{A6A37940-BDF1-4C5D-B73D-61E10EFA6A6A}"/>
    <cellStyle name="20% - Accent5 5 5 2" xfId="20440" xr:uid="{7B7BE2EF-0EA7-4E71-83FB-8B491B89A8C7}"/>
    <cellStyle name="20% - Accent5 5 6" xfId="14767" xr:uid="{6359FCBA-EA9B-4695-A65D-A7068F1BCA31}"/>
    <cellStyle name="20% - Accent5 5 7" xfId="18576" xr:uid="{BB78E626-33A3-491A-A26C-18CA9EDD1A35}"/>
    <cellStyle name="20% - Accent5 50" xfId="1012" xr:uid="{BE5B8ED6-498A-4EFE-9C99-E77594391EC5}"/>
    <cellStyle name="20% - Accent5 51" xfId="1013" xr:uid="{0483B279-C932-42B2-9F9D-F94B1223EC94}"/>
    <cellStyle name="20% - Accent5 52" xfId="1014" xr:uid="{99390918-1368-4FEC-8A63-EF48F95F3A0F}"/>
    <cellStyle name="20% - Accent5 53" xfId="14194" xr:uid="{B7AF554B-DFA6-4D1D-9F96-A598F232F247}"/>
    <cellStyle name="20% - Accent5 54" xfId="16947" xr:uid="{84C16405-5FE2-47C9-BE20-410989056102}"/>
    <cellStyle name="20% - Accent5 54 2" xfId="27276" xr:uid="{F21FF1D4-5E17-41E7-BE31-A6335303C7D0}"/>
    <cellStyle name="20% - Accent5 55" xfId="21963" xr:uid="{4585D4AE-E6BD-433D-B84B-92FB6C5F0D43}"/>
    <cellStyle name="20% - Accent5 55 2" xfId="24556" xr:uid="{9C70F802-DDF2-4BD7-8A89-96B24776AC76}"/>
    <cellStyle name="20% - Accent5 56" xfId="27439" xr:uid="{C153722D-6CEF-4E23-94E1-2C895588B761}"/>
    <cellStyle name="20% - Accent5 57" xfId="27608" xr:uid="{D44B1808-C05E-40DB-886C-FC9C5A03E10E}"/>
    <cellStyle name="20% - Accent5 58" xfId="27774" xr:uid="{E69B724D-02AE-4E03-8544-EE7FF753A128}"/>
    <cellStyle name="20% - Accent5 59" xfId="27936" xr:uid="{3FDD22AE-D097-46FC-BD8F-C62A9C16AABD}"/>
    <cellStyle name="20% - Accent5 6" xfId="1015" xr:uid="{FC8ECC30-F01A-4CEA-8283-27D4A67463BC}"/>
    <cellStyle name="20% - Accent5 6 2" xfId="1016" xr:uid="{CC609BA3-CA4E-4E76-BBCE-93A615E46C2B}"/>
    <cellStyle name="20% - Accent5 6 2 2" xfId="1017" xr:uid="{66AE8EC4-E590-4864-A7FC-4CD6CAD6E2BB}"/>
    <cellStyle name="20% - Accent5 6 2 2 2" xfId="17244" xr:uid="{40EEAC78-333E-49A8-BF02-DFF9FA72E83B}"/>
    <cellStyle name="20% - Accent5 6 2 2 2 2" xfId="17389" xr:uid="{215E170F-B0BD-4DF7-944A-3A7CF68B6F05}"/>
    <cellStyle name="20% - Accent5 6 2 2 3" xfId="18839" xr:uid="{A6633DEF-C44D-4120-A313-98FB9FFC61EF}"/>
    <cellStyle name="20% - Accent5 6 2 2 4" xfId="20767" xr:uid="{F33C5DF4-4CE4-4BDC-AB12-25C92BF02CC2}"/>
    <cellStyle name="20% - Accent5 6 2 3" xfId="1018" xr:uid="{E6109D88-89E7-48B6-81CA-6C94EF5B8FFA}"/>
    <cellStyle name="20% - Accent5 6 2 3 2" xfId="18704" xr:uid="{FD881136-DAC2-49AD-B151-9D16B42DFCC1}"/>
    <cellStyle name="20% - Accent5 6 2 4" xfId="15521" xr:uid="{48767278-2BB5-408E-8DF9-DBD9DF6FB1B4}"/>
    <cellStyle name="20% - Accent5 6 2 4 2" xfId="20670" xr:uid="{0A49FB30-9EFE-404A-8A7E-1375C71DC412}"/>
    <cellStyle name="20% - Accent5 6 2 5" xfId="16196" xr:uid="{8210579D-420E-4208-8FC7-B3F6F4306486}"/>
    <cellStyle name="20% - Accent5 6 2 6" xfId="14680" xr:uid="{F45D839B-9670-428C-8A3D-A0ACF7DDCC36}"/>
    <cellStyle name="20% - Accent5 6 2 7" xfId="18555" xr:uid="{01BF6072-58FE-4B08-ADE9-B0040324FBB9}"/>
    <cellStyle name="20% - Accent5 6 3" xfId="1019" xr:uid="{2ECA65AA-724D-46A6-9220-9FCF329B00DA}"/>
    <cellStyle name="20% - Accent5 6 3 2" xfId="18492" xr:uid="{8C37D1B6-B321-4BF1-864D-FB5A126EA895}"/>
    <cellStyle name="20% - Accent5 6 4" xfId="14917" xr:uid="{471B6673-FE05-4CEB-9819-5288057762BD}"/>
    <cellStyle name="20% - Accent5 6 5" xfId="15974" xr:uid="{801F0AB3-FAE2-4F55-BC96-59AE90EE9FE7}"/>
    <cellStyle name="20% - Accent5 6 5 2" xfId="20453" xr:uid="{C3CDB556-9A65-4E7E-95E3-8B3870BE599B}"/>
    <cellStyle name="20% - Accent5 6 6" xfId="14902" xr:uid="{A0BEDB92-D605-4301-A510-914BE8D24B25}"/>
    <cellStyle name="20% - Accent5 6 7" xfId="21895" xr:uid="{648EA756-8531-43EA-BB3D-70523829DA9B}"/>
    <cellStyle name="20% - Accent5 60" xfId="28089" xr:uid="{7BA04915-12D8-4535-A016-E90791328133}"/>
    <cellStyle name="20% - Accent5 61" xfId="28237" xr:uid="{560E884F-82A3-46A8-AE58-B62A9C1D66E1}"/>
    <cellStyle name="20% - Accent5 62" xfId="28380" xr:uid="{22888EF6-457C-47B7-8652-F45A79592048}"/>
    <cellStyle name="20% - Accent5 63" xfId="28507" xr:uid="{200B67B3-0F06-4A62-9A0B-87279A2B0920}"/>
    <cellStyle name="20% - Accent5 64" xfId="28628" xr:uid="{A6272FCB-AB62-4A7D-8EED-2265A85703BF}"/>
    <cellStyle name="20% - Accent5 65" xfId="28732" xr:uid="{E30F6665-D4FB-4753-B170-AA145AD43CBD}"/>
    <cellStyle name="20% - Accent5 66" xfId="28831" xr:uid="{E9BD3FBB-6B11-4F45-B971-BAC7BFE22ED6}"/>
    <cellStyle name="20% - Accent5 67" xfId="28924" xr:uid="{D653AE82-C6E9-4CE9-88C2-40F044576296}"/>
    <cellStyle name="20% - Accent5 68" xfId="29009" xr:uid="{558158E5-5AF1-43A8-89AA-32A207C5903C}"/>
    <cellStyle name="20% - Accent5 69" xfId="29087" xr:uid="{F31FCA36-83E9-4AD9-8C24-B0136ED433D2}"/>
    <cellStyle name="20% - Accent5 7" xfId="1020" xr:uid="{68BE07D3-4E7C-4BA8-8436-6CAEFDFC02AD}"/>
    <cellStyle name="20% - Accent5 7 2" xfId="1021" xr:uid="{081A996E-4D4B-4E32-83DF-5C999E0A396F}"/>
    <cellStyle name="20% - Accent5 7 2 2" xfId="1022" xr:uid="{68FBD376-DCCA-4D4F-9939-64A0BF342DBE}"/>
    <cellStyle name="20% - Accent5 7 2 3" xfId="1023" xr:uid="{905F718B-26FC-44B6-A2B3-0A59C23228DA}"/>
    <cellStyle name="20% - Accent5 7 2 4" xfId="15522" xr:uid="{012AED0F-29DB-48FB-B6C0-3B846341256B}"/>
    <cellStyle name="20% - Accent5 7 2 5" xfId="16197" xr:uid="{3C294E8F-76AE-4304-9783-EE42F5B1104C}"/>
    <cellStyle name="20% - Accent5 7 2 6" xfId="17719" xr:uid="{F7712228-1DF1-4CDD-96B6-2683A96C2067}"/>
    <cellStyle name="20% - Accent5 7 3" xfId="1024" xr:uid="{D71AE854-28A9-40EB-BE1B-270DC873647E}"/>
    <cellStyle name="20% - Accent5 7 4" xfId="15146" xr:uid="{D150D516-A1C4-49F2-857E-5768894CBEFF}"/>
    <cellStyle name="20% - Accent5 7 5" xfId="14810" xr:uid="{50BA60C3-529B-4117-8492-86E642D2699C}"/>
    <cellStyle name="20% - Accent5 7 6" xfId="21881" xr:uid="{DD521BD6-738C-48A5-A284-CD1717A4657F}"/>
    <cellStyle name="20% - Accent5 70" xfId="29158" xr:uid="{AA761A7F-9A9E-4356-97D5-5DD44AB78274}"/>
    <cellStyle name="20% - Accent5 71" xfId="29222" xr:uid="{BBB1552E-B257-43EF-9AD3-C5AF017883C3}"/>
    <cellStyle name="20% - Accent5 72" xfId="29277" xr:uid="{14B1C84B-3CF4-45BD-8231-83749DD57142}"/>
    <cellStyle name="20% - Accent5 73" xfId="29329" xr:uid="{28E1680E-30F7-46E9-A86A-87865D19F3C8}"/>
    <cellStyle name="20% - Accent5 74" xfId="29373" xr:uid="{939E1D98-C9A5-4C8E-B923-C0AA02FD6A78}"/>
    <cellStyle name="20% - Accent5 75" xfId="29409" xr:uid="{F46A42E4-7138-4AC9-AC47-4F48B018CACE}"/>
    <cellStyle name="20% - Accent5 76" xfId="508" xr:uid="{87F3E8D1-9A5F-47B3-9439-C3C30DC9886E}"/>
    <cellStyle name="20% - Accent5 77" xfId="41695" xr:uid="{F31B0CA1-B1AE-40E1-B537-4DE86B3B5816}"/>
    <cellStyle name="20% - Accent5 78" xfId="41712" xr:uid="{C1BB8362-0E42-4ECF-ACC4-044343CDC85F}"/>
    <cellStyle name="20% - Accent5 8" xfId="1025" xr:uid="{481D6F8C-4D02-4538-8BC4-86331937686B}"/>
    <cellStyle name="20% - Accent5 8 2" xfId="1026" xr:uid="{42DA8184-3BDC-4165-8DE8-902CA0822901}"/>
    <cellStyle name="20% - Accent5 8 2 2" xfId="1027" xr:uid="{E60A9C0D-BA6A-4256-A293-4160C0042340}"/>
    <cellStyle name="20% - Accent5 8 2 3" xfId="1028" xr:uid="{11FAEC41-0391-4513-9E2D-D911A91220FA}"/>
    <cellStyle name="20% - Accent5 8 2 4" xfId="15523" xr:uid="{C306F48F-9E22-4A45-BF75-0A76735AF741}"/>
    <cellStyle name="20% - Accent5 8 2 5" xfId="16198" xr:uid="{B85EE562-DB00-40F1-9803-DDCAB125165A}"/>
    <cellStyle name="20% - Accent5 8 2 6" xfId="17293" xr:uid="{55D5B6CE-AA2C-479A-8723-72D90C469A72}"/>
    <cellStyle name="20% - Accent5 8 3" xfId="1029" xr:uid="{A77B3B17-69DE-4A92-82E8-D608BA91C0F9}"/>
    <cellStyle name="20% - Accent5 8 4" xfId="14721" xr:uid="{0978706B-1671-4E67-9941-8FEB4764F9E0}"/>
    <cellStyle name="20% - Accent5 8 5" xfId="15418" xr:uid="{34F1828C-E956-41A1-91FD-786AFB84207E}"/>
    <cellStyle name="20% - Accent5 8 6" xfId="21859" xr:uid="{11268FD9-EEEE-41EC-A07C-7CBE937CDFDF}"/>
    <cellStyle name="20% - Accent5 9" xfId="1030" xr:uid="{13B347B5-53B6-4BBF-9630-220F4338AF2A}"/>
    <cellStyle name="20% - Accent5 9 2" xfId="1031" xr:uid="{56FC6C9C-F99E-4191-84E4-D69686E43FEC}"/>
    <cellStyle name="20% - Accent5 9 2 2" xfId="1032" xr:uid="{B4AD890C-9170-41CD-9637-09BFF9404A80}"/>
    <cellStyle name="20% - Accent5 9 2 3" xfId="1033" xr:uid="{5AC8EB96-11EF-4AC1-A5E0-5AB9FF4B5A1F}"/>
    <cellStyle name="20% - Accent5 9 2 4" xfId="15524" xr:uid="{D4EDBFC5-BD1F-4AB1-97C7-FFA0AFDB4001}"/>
    <cellStyle name="20% - Accent5 9 2 5" xfId="16199" xr:uid="{2258CA99-013F-46E0-865E-F24C45BCC8B2}"/>
    <cellStyle name="20% - Accent5 9 2 6" xfId="17752" xr:uid="{C4E2934E-3AA5-4782-9E98-652299E9282E}"/>
    <cellStyle name="20% - Accent5 9 3" xfId="1034" xr:uid="{74BC7776-49DE-43D2-87FE-B0C6F1992F1D}"/>
    <cellStyle name="20% - Accent5 9 4" xfId="14577" xr:uid="{8DA4E636-B24A-49EE-B5A2-FB31BE3FAC88}"/>
    <cellStyle name="20% - Accent5 9 5" xfId="15709" xr:uid="{9F70F70F-4856-4AA9-B10A-FBC68628D6C1}"/>
    <cellStyle name="20% - Accent5 9 6" xfId="21852" xr:uid="{F6EFE4A9-7F11-4BAB-B14B-87DBCA441079}"/>
    <cellStyle name="20% - Accent6" xfId="178" builtinId="50" customBuiltin="1"/>
    <cellStyle name="20% - Accent6 10" xfId="1035" xr:uid="{981DE3CD-10E0-4E0C-BDAE-CD5EB83315E5}"/>
    <cellStyle name="20% - Accent6 10 2" xfId="1036" xr:uid="{6523B7E6-D070-4E51-963C-FCA9BFD605B1}"/>
    <cellStyle name="20% - Accent6 10 2 2" xfId="1037" xr:uid="{8B6DF60B-ADB0-4845-860C-F7EBAA5D8C4D}"/>
    <cellStyle name="20% - Accent6 10 2 3" xfId="1038" xr:uid="{C5016CB0-AC23-4F72-8B32-75A2DF496D1E}"/>
    <cellStyle name="20% - Accent6 10 2 4" xfId="15525" xr:uid="{2265BAB5-91E5-42C8-983A-EFE17FAF3717}"/>
    <cellStyle name="20% - Accent6 10 2 5" xfId="16200" xr:uid="{DE2D4F1A-37DE-4EDD-9CFE-1BB62C97C5F4}"/>
    <cellStyle name="20% - Accent6 10 2 6" xfId="21735" xr:uid="{6DEDF08F-422C-4739-AAF2-EF854DB66BD7}"/>
    <cellStyle name="20% - Accent6 10 3" xfId="1039" xr:uid="{7816D9EC-470A-4FD7-BE4E-3AEC26BB29C5}"/>
    <cellStyle name="20% - Accent6 10 4" xfId="14908" xr:uid="{3694FA51-46A3-45FF-9725-9AE5962C494F}"/>
    <cellStyle name="20% - Accent6 10 5" xfId="14832" xr:uid="{5F9D9906-EB7C-4577-AFAE-2C5E1A2383FF}"/>
    <cellStyle name="20% - Accent6 10 6" xfId="21831" xr:uid="{A2788414-403A-458F-9C7A-D8B6A4046DE8}"/>
    <cellStyle name="20% - Accent6 11" xfId="1040" xr:uid="{E2F79B48-6999-406E-97F6-436F66064677}"/>
    <cellStyle name="20% - Accent6 12" xfId="1041" xr:uid="{D2164405-22F3-4EE8-84A4-4CB9D78D321D}"/>
    <cellStyle name="20% - Accent6 13" xfId="1042" xr:uid="{085F2E0B-E19A-4335-9B43-4FC0D228EC57}"/>
    <cellStyle name="20% - Accent6 14" xfId="1043" xr:uid="{BF1327D3-B789-4A99-997F-4DDDA36D441E}"/>
    <cellStyle name="20% - Accent6 14 2" xfId="1044" xr:uid="{968B64B5-1C43-4720-9181-F8B05F6CDE53}"/>
    <cellStyle name="20% - Accent6 14 2 2" xfId="1045" xr:uid="{4CEF62F7-8E4D-46AD-AFAE-B9365452D78E}"/>
    <cellStyle name="20% - Accent6 14 2 2 2" xfId="14404" xr:uid="{D1A22A1E-A43F-4452-8AC7-D04AC3601ACF}"/>
    <cellStyle name="20% - Accent6 14 2 2 3" xfId="18290" xr:uid="{CFD1DD26-1435-49D7-843D-4A7BA82EA007}"/>
    <cellStyle name="20% - Accent6 14 2 2 4" xfId="22045" xr:uid="{B336ABCE-C688-4C85-BACA-16A3B77A05EE}"/>
    <cellStyle name="20% - Accent6 14 2 3" xfId="1046" xr:uid="{AE332B00-474D-4582-8D8E-A60D56C24F5D}"/>
    <cellStyle name="20% - Accent6 14 2 3 2" xfId="14527" xr:uid="{10208866-F348-4137-8D98-73208935A970}"/>
    <cellStyle name="20% - Accent6 14 2 3 3" xfId="18421" xr:uid="{FC3D51D9-7839-4029-BA06-85F598D0B0B1}"/>
    <cellStyle name="20% - Accent6 14 2 3 4" xfId="22046" xr:uid="{225133AD-ACC2-4BCE-A1AF-047DCEC7093D}"/>
    <cellStyle name="20% - Accent6 14 2 4" xfId="14304" xr:uid="{F5B50BF1-C204-4150-9DEF-4448E3E931C3}"/>
    <cellStyle name="20% - Accent6 14 2 5" xfId="15365" xr:uid="{276DA67F-61C8-41BB-A4BC-3DC1676E020E}"/>
    <cellStyle name="20% - Accent6 14 2 6" xfId="16004" xr:uid="{88291CB8-ACCF-4525-9D54-E3A4EACB3C32}"/>
    <cellStyle name="20% - Accent6 14 2 7" xfId="16972" xr:uid="{B0E68852-9272-49A1-AD68-610B23C411F3}"/>
    <cellStyle name="20% - Accent6 14 2 8" xfId="18167" xr:uid="{93E2E4B3-A4D7-48E0-8757-B06B2CD66CBC}"/>
    <cellStyle name="20% - Accent6 14 2 9" xfId="22044" xr:uid="{20E4E9C4-54CA-49CC-9A90-0CDEC3E0CAB0}"/>
    <cellStyle name="20% - Accent6 15" xfId="1047" xr:uid="{4EDE028C-09EE-4272-AB85-9634DAD711FE}"/>
    <cellStyle name="20% - Accent6 15 2" xfId="1048" xr:uid="{8C66F70E-912F-4CB1-A1C6-DCCEBCC1BA37}"/>
    <cellStyle name="20% - Accent6 15 2 2" xfId="1049" xr:uid="{B4962E1C-61AB-44CC-A9D9-2ABA8271D65D}"/>
    <cellStyle name="20% - Accent6 15 2 2 2" xfId="14418" xr:uid="{7BC3C507-65BD-4FF7-801B-A175427D621D}"/>
    <cellStyle name="20% - Accent6 15 2 2 3" xfId="18305" xr:uid="{76AA3C84-04AC-455C-9143-9F1F3F0E35B8}"/>
    <cellStyle name="20% - Accent6 15 2 2 4" xfId="22048" xr:uid="{FB4E09A7-ADA5-4659-976E-3CBAB155FFE1}"/>
    <cellStyle name="20% - Accent6 15 2 3" xfId="1050" xr:uid="{0BCF9160-95B5-4892-B90B-A4520C9244D6}"/>
    <cellStyle name="20% - Accent6 15 2 3 2" xfId="14540" xr:uid="{2EFEAC2A-A26B-4F7B-8297-56437CA0959E}"/>
    <cellStyle name="20% - Accent6 15 2 3 3" xfId="18435" xr:uid="{E5719C79-8CAC-4BAE-AE37-9310AA3D844D}"/>
    <cellStyle name="20% - Accent6 15 2 3 4" xfId="22049" xr:uid="{AA5DFC82-9AE8-46D6-8555-692AD7A388C8}"/>
    <cellStyle name="20% - Accent6 15 2 4" xfId="14316" xr:uid="{A9F5091E-056B-496E-9257-EBD1C33B8E93}"/>
    <cellStyle name="20% - Accent6 15 2 5" xfId="15399" xr:uid="{3C123FC3-7761-412F-BBEF-864FD41A3C42}"/>
    <cellStyle name="20% - Accent6 15 2 6" xfId="16040" xr:uid="{F77AB5D1-F5AD-4EB9-A824-957EAD52DCE3}"/>
    <cellStyle name="20% - Accent6 15 2 7" xfId="17000" xr:uid="{1748D9D8-A13D-4646-B949-C6803DB5158E}"/>
    <cellStyle name="20% - Accent6 15 2 8" xfId="18185" xr:uid="{8B73864A-E507-4BDA-8351-E74A1B038410}"/>
    <cellStyle name="20% - Accent6 15 2 9" xfId="22047" xr:uid="{64B0DE1D-534E-47EF-977E-3DCFF21EB287}"/>
    <cellStyle name="20% - Accent6 16" xfId="1051" xr:uid="{654658FD-51EC-4BBB-A0DF-AC1C355EECB6}"/>
    <cellStyle name="20% - Accent6 17" xfId="1052" xr:uid="{01E5E2FE-DD19-4C0E-AFDF-B0C557ACDEA8}"/>
    <cellStyle name="20% - Accent6 18" xfId="1053" xr:uid="{6AE7E6EE-1008-4707-AA08-54537C98D1D8}"/>
    <cellStyle name="20% - Accent6 19" xfId="1054" xr:uid="{8E37155D-ED89-438F-B759-07A45B8A1936}"/>
    <cellStyle name="20% - Accent6 2" xfId="270" xr:uid="{00000000-0005-0000-0000-00001A000000}"/>
    <cellStyle name="20% - Accent6 2 10" xfId="28011" xr:uid="{E232D4AE-47CF-4399-8128-B3ED8327583F}"/>
    <cellStyle name="20% - Accent6 2 11" xfId="28159" xr:uid="{D9A232A6-4B3E-4F01-AF54-FC80596BDA3A}"/>
    <cellStyle name="20% - Accent6 2 12" xfId="28306" xr:uid="{BB0BDB74-618C-4982-874C-CCA44971C7DC}"/>
    <cellStyle name="20% - Accent6 2 13" xfId="28442" xr:uid="{F5819D51-92F5-4F6F-B840-29F8526D7A85}"/>
    <cellStyle name="20% - Accent6 2 14" xfId="28566" xr:uid="{42EE3031-DF5D-474E-96B9-7C675ECA5EF2}"/>
    <cellStyle name="20% - Accent6 2 15" xfId="28682" xr:uid="{2513D40C-8C18-475D-962F-CB4658921333}"/>
    <cellStyle name="20% - Accent6 2 16" xfId="28786" xr:uid="{8F960D7B-C5C8-44E4-A0D6-1CD4E7A92169}"/>
    <cellStyle name="20% - Accent6 2 17" xfId="28880" xr:uid="{56A74153-61AD-4496-9C58-8C71522FE0A4}"/>
    <cellStyle name="20% - Accent6 2 18" xfId="28970" xr:uid="{B5BDFB01-F3C2-4E81-A4F8-0304AE34C4DB}"/>
    <cellStyle name="20% - Accent6 2 19" xfId="29050" xr:uid="{DE96E633-7CEC-48E8-A493-5BBFE4D4C100}"/>
    <cellStyle name="20% - Accent6 2 2" xfId="416" xr:uid="{00000000-0005-0000-0000-00001B000000}"/>
    <cellStyle name="20% - Accent6 2 2 10" xfId="28010" xr:uid="{B3255DEB-55CC-44E1-A2AD-2B41C56B1017}"/>
    <cellStyle name="20% - Accent6 2 2 11" xfId="28158" xr:uid="{2FCE32ED-A93F-4AEA-9CD8-64267E3E0A7A}"/>
    <cellStyle name="20% - Accent6 2 2 12" xfId="28305" xr:uid="{B229B14F-98D9-43C8-B8BA-C1A4B05ED04B}"/>
    <cellStyle name="20% - Accent6 2 2 13" xfId="28441" xr:uid="{4100127C-9872-4AA5-A7B5-B7530970597B}"/>
    <cellStyle name="20% - Accent6 2 2 14" xfId="28565" xr:uid="{7AA3D14D-5E56-4044-ADFE-8AC84DCE54F6}"/>
    <cellStyle name="20% - Accent6 2 2 15" xfId="28681" xr:uid="{6D93ADAA-1761-45A6-9DE3-1A7F1D520545}"/>
    <cellStyle name="20% - Accent6 2 2 16" xfId="28785" xr:uid="{9277F0B7-7DB2-4682-9921-FA4B8DFBED93}"/>
    <cellStyle name="20% - Accent6 2 2 17" xfId="28879" xr:uid="{054E8F60-F480-42D9-841B-79B0EAE5F295}"/>
    <cellStyle name="20% - Accent6 2 2 18" xfId="28969" xr:uid="{6AF839AA-3442-4556-8162-840DB464B00D}"/>
    <cellStyle name="20% - Accent6 2 2 19" xfId="29049" xr:uid="{189568BD-9AD8-4F91-B8FA-52204B91C534}"/>
    <cellStyle name="20% - Accent6 2 2 2" xfId="1056" xr:uid="{2C9493BD-D134-409F-AC62-8156E3E6C3B1}"/>
    <cellStyle name="20% - Accent6 2 2 2 10" xfId="28009" xr:uid="{ED46F8D0-7C59-4BDA-A7B5-D6A8CF6D9876}"/>
    <cellStyle name="20% - Accent6 2 2 2 11" xfId="28157" xr:uid="{D27866A4-DD66-4DAD-B8D1-3652F3697E98}"/>
    <cellStyle name="20% - Accent6 2 2 2 12" xfId="28304" xr:uid="{3A00AE88-FDBF-4A45-A53E-5561607D2047}"/>
    <cellStyle name="20% - Accent6 2 2 2 13" xfId="28440" xr:uid="{ADE52E78-0F8E-441D-847C-0ECE8251E6E8}"/>
    <cellStyle name="20% - Accent6 2 2 2 14" xfId="28564" xr:uid="{C8F02740-48E2-431F-9FF2-3F5765B236F8}"/>
    <cellStyle name="20% - Accent6 2 2 2 15" xfId="28680" xr:uid="{69D2458C-1E7A-46D7-8BD8-A89EB5D29006}"/>
    <cellStyle name="20% - Accent6 2 2 2 16" xfId="28784" xr:uid="{3B84F582-1A84-4CE6-8C47-7C292810284D}"/>
    <cellStyle name="20% - Accent6 2 2 2 17" xfId="28878" xr:uid="{30D711E4-1D0F-43FE-87B5-CF3FF082F150}"/>
    <cellStyle name="20% - Accent6 2 2 2 18" xfId="28968" xr:uid="{B8AACCBD-F3D8-47F9-A032-94E4B3AD2D86}"/>
    <cellStyle name="20% - Accent6 2 2 2 19" xfId="29048" xr:uid="{56AC626B-49F3-4A9B-A9A0-85114738AE0A}"/>
    <cellStyle name="20% - Accent6 2 2 2 2" xfId="1057" xr:uid="{73D991D8-9552-42C5-9517-86E1C8EA1AE7}"/>
    <cellStyle name="20% - Accent6 2 2 2 2 10" xfId="28008" xr:uid="{A6ECED87-1855-4EBB-8B23-B3AF8D26AE42}"/>
    <cellStyle name="20% - Accent6 2 2 2 2 11" xfId="28156" xr:uid="{76CFF429-D81B-4273-AAD6-84752E4670E1}"/>
    <cellStyle name="20% - Accent6 2 2 2 2 12" xfId="28303" xr:uid="{7865AFF2-0955-46AA-B700-A650AA4AA70E}"/>
    <cellStyle name="20% - Accent6 2 2 2 2 13" xfId="28439" xr:uid="{F4FF76B8-4735-4FF6-AAD9-E5DC05DF865A}"/>
    <cellStyle name="20% - Accent6 2 2 2 2 14" xfId="28563" xr:uid="{0AD0DDA9-F02D-47D2-A7F1-42535DBCC990}"/>
    <cellStyle name="20% - Accent6 2 2 2 2 15" xfId="28679" xr:uid="{B8F38496-D3A2-4EB4-9E58-E1F00E166263}"/>
    <cellStyle name="20% - Accent6 2 2 2 2 16" xfId="28783" xr:uid="{3DC5175C-313F-4C5E-94BC-ECADBF485E29}"/>
    <cellStyle name="20% - Accent6 2 2 2 2 17" xfId="28877" xr:uid="{7E00BA8C-9604-4D2B-BE0C-A63E4FA88F7F}"/>
    <cellStyle name="20% - Accent6 2 2 2 2 18" xfId="28967" xr:uid="{1355B956-C8DC-4828-A715-84DD0DDAC9E0}"/>
    <cellStyle name="20% - Accent6 2 2 2 2 19" xfId="29047" xr:uid="{8C73FB71-E3DD-43C6-8AC0-B4A3267DF340}"/>
    <cellStyle name="20% - Accent6 2 2 2 2 2" xfId="1058" xr:uid="{3A537C6C-3339-4A2B-8A8A-78ED369A6B87}"/>
    <cellStyle name="20% - Accent6 2 2 2 2 20" xfId="29123" xr:uid="{E3986AAD-78D1-4CA2-B801-E4DDE157046E}"/>
    <cellStyle name="20% - Accent6 2 2 2 2 21" xfId="29189" xr:uid="{78807CE1-AD8F-4751-AADD-F02D55D85F8B}"/>
    <cellStyle name="20% - Accent6 2 2 2 2 22" xfId="29249" xr:uid="{FAEB6E6A-817E-4A54-BBF0-AAF433669582}"/>
    <cellStyle name="20% - Accent6 2 2 2 2 23" xfId="29301" xr:uid="{E2BF20AF-0362-4CE7-A856-8929E0C98DD4}"/>
    <cellStyle name="20% - Accent6 2 2 2 2 24" xfId="29350" xr:uid="{4A9C04BD-4056-441B-9711-934F9C98A9C7}"/>
    <cellStyle name="20% - Accent6 2 2 2 2 25" xfId="29389" xr:uid="{2C20909F-802E-4BA6-A22F-0679F041B37B}"/>
    <cellStyle name="20% - Accent6 2 2 2 2 3" xfId="17390" xr:uid="{7E13698F-FE00-4ACD-BCAB-F16434C659E3}"/>
    <cellStyle name="20% - Accent6 2 2 2 2 4" xfId="27199" xr:uid="{E11E391D-0353-4598-9792-CBF76674BF9D}"/>
    <cellStyle name="20% - Accent6 2 2 2 2 5" xfId="24631" xr:uid="{B43B20C0-E499-4B7E-832F-4A12B0BF9148}"/>
    <cellStyle name="20% - Accent6 2 2 2 2 6" xfId="27360" xr:uid="{E9C5B9D9-69EB-44A4-B123-992D4B1BF674}"/>
    <cellStyle name="20% - Accent6 2 2 2 2 7" xfId="27530" xr:uid="{71561D27-809F-42B0-937B-0E46BB7C7BF5}"/>
    <cellStyle name="20% - Accent6 2 2 2 2 8" xfId="27694" xr:uid="{ADD8DB3E-4228-4309-AA4E-4BEFA9C5228B}"/>
    <cellStyle name="20% - Accent6 2 2 2 2 9" xfId="27857" xr:uid="{2E998214-FC9F-4C48-B485-361EBBE461B2}"/>
    <cellStyle name="20% - Accent6 2 2 2 20" xfId="29124" xr:uid="{3D762669-4F89-4D8A-87E1-46855AD53A50}"/>
    <cellStyle name="20% - Accent6 2 2 2 21" xfId="29190" xr:uid="{2FC5A26C-294F-4E98-B608-A95C12FC255F}"/>
    <cellStyle name="20% - Accent6 2 2 2 22" xfId="29250" xr:uid="{77BCB26C-E1D1-4F0C-AE97-0CD64764B367}"/>
    <cellStyle name="20% - Accent6 2 2 2 23" xfId="29302" xr:uid="{65A353B1-23A8-4D9D-943F-1953316E03E0}"/>
    <cellStyle name="20% - Accent6 2 2 2 24" xfId="29351" xr:uid="{D5E5B15B-62A6-437F-A183-9891D38023F0}"/>
    <cellStyle name="20% - Accent6 2 2 2 25" xfId="29390" xr:uid="{F5D69EB5-90F3-4714-8C66-A90ED51149FF}"/>
    <cellStyle name="20% - Accent6 2 2 2 3" xfId="1059" xr:uid="{5A9276B8-057A-4D95-AF24-D73EFF6FD0BF}"/>
    <cellStyle name="20% - Accent6 2 2 2 3 2" xfId="17142" xr:uid="{70933BF9-D388-4716-960C-453358521107}"/>
    <cellStyle name="20% - Accent6 2 2 2 3 2 2" xfId="18842" xr:uid="{ED14F372-29C0-4932-9679-0B8B208D8606}"/>
    <cellStyle name="20% - Accent6 2 2 2 4" xfId="1060" xr:uid="{559D921E-8946-406B-9034-B836080F6AFB}"/>
    <cellStyle name="20% - Accent6 2 2 2 4 2" xfId="27200" xr:uid="{A8E77378-66EF-48D4-A223-0465D439ABD7}"/>
    <cellStyle name="20% - Accent6 2 2 2 5" xfId="20768" xr:uid="{E7CD8015-CF8A-417E-89BC-C91E6289DD0B}"/>
    <cellStyle name="20% - Accent6 2 2 2 5 2" xfId="24630" xr:uid="{057681A5-2D2A-4283-97C3-A92107DE6535}"/>
    <cellStyle name="20% - Accent6 2 2 2 6" xfId="27361" xr:uid="{26C9F1ED-2951-47E4-B941-06B2CDEB5EF7}"/>
    <cellStyle name="20% - Accent6 2 2 2 7" xfId="27531" xr:uid="{853AEB4F-4370-4025-B45A-3E79F0DD7031}"/>
    <cellStyle name="20% - Accent6 2 2 2 8" xfId="27695" xr:uid="{D035869C-B9DB-4DF4-A0C5-65A948D69C69}"/>
    <cellStyle name="20% - Accent6 2 2 2 9" xfId="27858" xr:uid="{4255A847-B5AC-4D6E-ACCD-CAD9FD3C73E9}"/>
    <cellStyle name="20% - Accent6 2 2 20" xfId="29125" xr:uid="{DB729055-BD1E-4598-9353-4DC97B6C23A6}"/>
    <cellStyle name="20% - Accent6 2 2 21" xfId="29191" xr:uid="{1C1010A3-3224-4BDD-9A14-BD13B0A10FFC}"/>
    <cellStyle name="20% - Accent6 2 2 22" xfId="29251" xr:uid="{B131FFB9-5699-401A-B5B2-22FF99083FF8}"/>
    <cellStyle name="20% - Accent6 2 2 23" xfId="29303" xr:uid="{1B48DEF4-C188-4AA4-B8A0-26D560F66DAA}"/>
    <cellStyle name="20% - Accent6 2 2 24" xfId="29352" xr:uid="{CABD81E5-CD4E-492C-B447-79EAFDF8FF1C}"/>
    <cellStyle name="20% - Accent6 2 2 25" xfId="29391" xr:uid="{27129A13-9415-4040-A29C-A8BA443CEC2C}"/>
    <cellStyle name="20% - Accent6 2 2 3" xfId="1061" xr:uid="{D7FDF1DB-AD20-4ADD-8988-22653FD63394}"/>
    <cellStyle name="20% - Accent6 2 2 3 2" xfId="1062" xr:uid="{6E4E502A-A1FC-48C3-B16D-5DC50C61B146}"/>
    <cellStyle name="20% - Accent6 2 2 3 2 2" xfId="18606" xr:uid="{00C8A583-19B4-4926-95B6-56253891A3AE}"/>
    <cellStyle name="20% - Accent6 2 2 3 3" xfId="1063" xr:uid="{7B961FFF-DD60-4026-9361-C67B7A102EEE}"/>
    <cellStyle name="20% - Accent6 2 2 3 4" xfId="14241" xr:uid="{37800E7E-C6BA-44E4-A74F-AFF06F81F0EB}"/>
    <cellStyle name="20% - Accent6 2 2 4" xfId="1064" xr:uid="{176349D8-9423-487A-A188-D492A2B6E265}"/>
    <cellStyle name="20% - Accent6 2 2 4 2" xfId="15017" xr:uid="{F8A8760B-51C5-4CB0-AFA2-45CA3BD1438F}"/>
    <cellStyle name="20% - Accent6 2 2 4 2 2" xfId="19347" xr:uid="{3F8C0491-F245-4835-BF1C-1E46D10CEE05}"/>
    <cellStyle name="20% - Accent6 2 2 5" xfId="13055" xr:uid="{C18A443D-2048-41E5-829A-0EBEAB1E3081}"/>
    <cellStyle name="20% - Accent6 2 2 5 2" xfId="15526" xr:uid="{90863AC7-2406-43B0-8B95-6E0F2FCE6641}"/>
    <cellStyle name="20% - Accent6 2 2 5 2 2" xfId="20573" xr:uid="{100651BA-0E15-4552-BF5F-4FEC77FCAC68}"/>
    <cellStyle name="20% - Accent6 2 2 6" xfId="16201" xr:uid="{F3B13255-748A-4DCA-B6B4-C73B95786979}"/>
    <cellStyle name="20% - Accent6 2 2 7" xfId="16976" xr:uid="{8C3A9BED-4532-4E6D-ADED-C53F45FA7143}"/>
    <cellStyle name="20% - Accent6 2 2 8" xfId="22050" xr:uid="{C31FD5D6-8525-44AE-BB3D-967C7E4340CE}"/>
    <cellStyle name="20% - Accent6 2 2 8 2" xfId="27696" xr:uid="{80005D8B-9E2C-425A-83E8-61C5E0893CBC}"/>
    <cellStyle name="20% - Accent6 2 2 9" xfId="27859" xr:uid="{15CACDEB-F74C-48D5-BDD4-DD17F092CCFE}"/>
    <cellStyle name="20% - Accent6 2 20" xfId="29126" xr:uid="{C41F9108-386C-4FDD-95F1-4D1262FC6F96}"/>
    <cellStyle name="20% - Accent6 2 21" xfId="29192" xr:uid="{95B96747-3D9E-4BC8-BE54-FE5238F1E359}"/>
    <cellStyle name="20% - Accent6 2 22" xfId="29252" xr:uid="{364E80DD-6639-4DE1-866F-1EDECD45F84F}"/>
    <cellStyle name="20% - Accent6 2 23" xfId="29304" xr:uid="{B75BB666-9CB4-4333-A033-133DD39F0614}"/>
    <cellStyle name="20% - Accent6 2 24" xfId="29353" xr:uid="{2BA11678-6C35-4AFD-AF56-4282854069D5}"/>
    <cellStyle name="20% - Accent6 2 25" xfId="29392" xr:uid="{252A9AE1-8BF7-41C6-BE61-293AF34C4554}"/>
    <cellStyle name="20% - Accent6 2 26" xfId="1055" xr:uid="{2BE8996F-D203-4504-9A66-3159695BDEDC}"/>
    <cellStyle name="20% - Accent6 2 3" xfId="1065" xr:uid="{5C535FB7-4600-4CE4-9074-08599F58760E}"/>
    <cellStyle name="20% - Accent6 2 3 2" xfId="1066" xr:uid="{54A1CC78-234C-4164-BC3C-7EA2F31EFC25}"/>
    <cellStyle name="20% - Accent6 2 3 2 2" xfId="17086" xr:uid="{4F94733D-5B40-4B0A-83D7-F590B3009F1A}"/>
    <cellStyle name="20% - Accent6 2 3 3" xfId="1067" xr:uid="{7ACD3B25-16EC-4228-B60F-B6661CE33588}"/>
    <cellStyle name="20% - Accent6 2 3 3 2" xfId="24784" xr:uid="{47C818FB-DE40-4241-BB5C-A6436F7717FC}"/>
    <cellStyle name="20% - Accent6 2 3 4" xfId="14354" xr:uid="{B5966194-93C6-49B3-8398-A3CD6D20EB97}"/>
    <cellStyle name="20% - Accent6 2 4" xfId="1068" xr:uid="{D81F9B88-B592-4B6C-B6CE-48634965F00D}"/>
    <cellStyle name="20% - Accent6 2 4 2" xfId="14554" xr:uid="{9F8A7161-AEEE-4EDC-BFA2-C08EC5BF3EE7}"/>
    <cellStyle name="20% - Accent6 2 4 2 2" xfId="18509" xr:uid="{A128E634-A5EE-4E80-8C78-20AB09AF9F74}"/>
    <cellStyle name="20% - Accent6 2 4 3" xfId="27201" xr:uid="{3ED6F08C-42BA-4483-97C5-C2EBBAB3EA7B}"/>
    <cellStyle name="20% - Accent6 2 5" xfId="15346" xr:uid="{E19E0685-8957-40CA-9C35-6DE6406D3922}"/>
    <cellStyle name="20% - Accent6 2 5 2" xfId="20350" xr:uid="{C4BF8639-74C7-48E6-B82A-E283E2BEAEAF}"/>
    <cellStyle name="20% - Accent6 2 5 3" xfId="24629" xr:uid="{F59658C4-423A-4F0F-86CB-2D557D083F59}"/>
    <cellStyle name="20% - Accent6 2 6" xfId="15983" xr:uid="{C7EE9D1E-D071-49FC-BE20-E59FAC343AE2}"/>
    <cellStyle name="20% - Accent6 2 6 2" xfId="27362" xr:uid="{38523002-D656-4CD4-9A6F-C69F1876A6E9}"/>
    <cellStyle name="20% - Accent6 2 7" xfId="15056" xr:uid="{345C096A-EA43-4F3B-8AC1-B98DD0D505CF}"/>
    <cellStyle name="20% - Accent6 2 7 2" xfId="27532" xr:uid="{4D77CD71-4242-4926-99C2-B5299A4DA692}"/>
    <cellStyle name="20% - Accent6 2 8" xfId="27697" xr:uid="{F019583A-8644-4DAC-B311-5DD7B85A1F7E}"/>
    <cellStyle name="20% - Accent6 2 9" xfId="27860" xr:uid="{0D080A1A-D128-4E17-B2E6-1BE72A7E86A1}"/>
    <cellStyle name="20% - Accent6 20" xfId="1069" xr:uid="{28863C85-36B9-4E00-9A2F-70F082877C01}"/>
    <cellStyle name="20% - Accent6 21" xfId="1070" xr:uid="{B745DA3E-A8F5-443B-BEE4-D8857EDAFFBA}"/>
    <cellStyle name="20% - Accent6 22" xfId="1071" xr:uid="{54923B6C-33E8-44DB-9A64-E65935D4ABD1}"/>
    <cellStyle name="20% - Accent6 23" xfId="1072" xr:uid="{615C7448-1C91-48AC-90D0-CC6A84EE834A}"/>
    <cellStyle name="20% - Accent6 23 2" xfId="1073" xr:uid="{163A6AFF-9C8C-48B9-AA42-65A54326E93C}"/>
    <cellStyle name="20% - Accent6 23 2 2" xfId="14371" xr:uid="{D53C5C2A-406F-4153-B920-17A3923ABBF3}"/>
    <cellStyle name="20% - Accent6 23 3" xfId="1074" xr:uid="{D6B8B6D8-DFBE-4F3B-954C-8C9CB21BF17F}"/>
    <cellStyle name="20% - Accent6 23 3 2" xfId="18235" xr:uid="{32DF7DE0-5456-4946-A947-BB35DA6EB8EE}"/>
    <cellStyle name="20% - Accent6 23 4" xfId="22051" xr:uid="{D1E4ADBF-B915-402B-8A40-2051DEBBA035}"/>
    <cellStyle name="20% - Accent6 24" xfId="1075" xr:uid="{BF849FC8-FF57-428E-AF9D-44A85CE3DFAC}"/>
    <cellStyle name="20% - Accent6 24 2" xfId="14391" xr:uid="{B8C9E81D-7C83-411D-9A4E-60AD459661C9}"/>
    <cellStyle name="20% - Accent6 24 3" xfId="18276" xr:uid="{9EE810F9-0D54-4D53-A1CA-CA6F0D394FEA}"/>
    <cellStyle name="20% - Accent6 24 4" xfId="22052" xr:uid="{E481C16E-521C-46DE-A8FF-D6E87718EAF4}"/>
    <cellStyle name="20% - Accent6 25" xfId="1076" xr:uid="{D83FFE84-D16A-4ED8-8F57-C796B6AA5E3A}"/>
    <cellStyle name="20% - Accent6 25 2" xfId="21521" xr:uid="{DE11539C-84BF-4B99-A851-45CBC72F1E0B}"/>
    <cellStyle name="20% - Accent6 26" xfId="1077" xr:uid="{E2CA08DB-1869-4D58-BFD6-C5561F79434A}"/>
    <cellStyle name="20% - Accent6 27" xfId="1078" xr:uid="{C1BF9A3B-574C-42B0-8187-CCF68F15F7CF}"/>
    <cellStyle name="20% - Accent6 28" xfId="1079" xr:uid="{61DA58A0-17CB-45F4-8445-2E69C0388F6A}"/>
    <cellStyle name="20% - Accent6 29" xfId="1080" xr:uid="{CE303342-868E-471E-A92D-AAF872077878}"/>
    <cellStyle name="20% - Accent6 3" xfId="384" xr:uid="{00000000-0005-0000-0000-00001C000000}"/>
    <cellStyle name="20% - Accent6 3 2" xfId="1082" xr:uid="{E7043673-48C2-46EC-B463-6117C921885C}"/>
    <cellStyle name="20% - Accent6 3 2 2" xfId="1083" xr:uid="{660FD0F0-2F10-4484-8ABA-BCBE4160A15D}"/>
    <cellStyle name="20% - Accent6 3 2 2 2" xfId="17181" xr:uid="{D7794BA7-F9C1-4AFC-AE26-2EA5806D5528}"/>
    <cellStyle name="20% - Accent6 3 2 2 2 2" xfId="17391" xr:uid="{E213C813-F078-4432-9514-AC2A460E085A}"/>
    <cellStyle name="20% - Accent6 3 2 2 3" xfId="18843" xr:uid="{09994E10-233E-4050-9B4D-4D778E145FC7}"/>
    <cellStyle name="20% - Accent6 3 2 2 4" xfId="20769" xr:uid="{5B4645D2-7C80-488A-8EE2-574974E940CD}"/>
    <cellStyle name="20% - Accent6 3 2 3" xfId="1084" xr:uid="{A819028D-651E-47C6-AAF8-0AE141BA1162}"/>
    <cellStyle name="20% - Accent6 3 2 3 2" xfId="18643" xr:uid="{ED440763-61FE-47AE-B88B-CECF502D3DAD}"/>
    <cellStyle name="20% - Accent6 3 2 4" xfId="15527" xr:uid="{39B62138-B3C3-4191-90E5-CFB23AA0FA46}"/>
    <cellStyle name="20% - Accent6 3 2 4 2" xfId="20612" xr:uid="{25BA1F1B-9E35-4789-80D5-5FC41DC337A0}"/>
    <cellStyle name="20% - Accent6 3 2 5" xfId="16202" xr:uid="{87BE52AB-86CF-4FBE-AE40-99AD0CD725F8}"/>
    <cellStyle name="20% - Accent6 3 2 6" xfId="16386" xr:uid="{A5275723-5868-4AEE-9F72-475F650A15E1}"/>
    <cellStyle name="20% - Accent6 3 2 7" xfId="18577" xr:uid="{C2D69688-FC1C-4FFF-B88C-34DFD7C62F48}"/>
    <cellStyle name="20% - Accent6 3 3" xfId="1085" xr:uid="{C457B0D8-9D84-4574-9AE2-DA69F634A22B}"/>
    <cellStyle name="20% - Accent6 3 3 2" xfId="18213" xr:uid="{BA28E206-1928-4439-ABF4-EABBD9F4DEC2}"/>
    <cellStyle name="20% - Accent6 3 4" xfId="15333" xr:uid="{396ED26E-77F4-466F-A7D2-C6419850BD6D}"/>
    <cellStyle name="20% - Accent6 3 5" xfId="15925" xr:uid="{720B0752-8C66-4527-97D9-EB5879CF2C2A}"/>
    <cellStyle name="20% - Accent6 3 5 2" xfId="20392" xr:uid="{1BA118B0-5F78-4337-9BA8-7301A34FB6A7}"/>
    <cellStyle name="20% - Accent6 3 6" xfId="15025" xr:uid="{9C10F14B-F7D2-4DB0-884B-B7537D6BAA05}"/>
    <cellStyle name="20% - Accent6 3 7" xfId="21664" xr:uid="{33F3FB18-B0DE-409E-A298-6490FC3430BB}"/>
    <cellStyle name="20% - Accent6 3 8" xfId="1081" xr:uid="{FC87E0CB-EE9A-445B-BD53-D562FFD3C776}"/>
    <cellStyle name="20% - Accent6 30" xfId="1086" xr:uid="{DB0345D9-11D0-499F-9C60-69584BE9E79C}"/>
    <cellStyle name="20% - Accent6 31" xfId="1087" xr:uid="{8F1C3113-573F-498F-A439-2FBF977F77F2}"/>
    <cellStyle name="20% - Accent6 32" xfId="1088" xr:uid="{1FFCF97F-00E2-437D-B0BE-A99EFA3CF200}"/>
    <cellStyle name="20% - Accent6 33" xfId="1089" xr:uid="{FAE55302-75B8-44C7-B72A-FB1C2207C3B4}"/>
    <cellStyle name="20% - Accent6 34" xfId="1090" xr:uid="{5F888BBD-5CDF-490D-BF49-6A3AED0F9F79}"/>
    <cellStyle name="20% - Accent6 35" xfId="1091" xr:uid="{CDE0C67D-5078-4DF7-97A0-92AA6588BCEF}"/>
    <cellStyle name="20% - Accent6 36" xfId="1092" xr:uid="{66E9C5CC-879F-46FF-BA15-9D0EEA21DE67}"/>
    <cellStyle name="20% - Accent6 37" xfId="1093" xr:uid="{F4534EC5-8986-4B32-AF10-696452A3B396}"/>
    <cellStyle name="20% - Accent6 38" xfId="1094" xr:uid="{605B81F7-66CD-4E2A-87D0-4AB9599E42C7}"/>
    <cellStyle name="20% - Accent6 39" xfId="1095" xr:uid="{17184D3C-FDC6-400C-93AC-6C0C3F17979F}"/>
    <cellStyle name="20% - Accent6 4" xfId="404" xr:uid="{00000000-0005-0000-0000-00001D000000}"/>
    <cellStyle name="20% - Accent6 4 2" xfId="1097" xr:uid="{E4BFB463-B301-4253-90AF-F3D7996C1842}"/>
    <cellStyle name="20% - Accent6 4 2 2" xfId="1098" xr:uid="{E570CF1C-31A4-468A-9F80-33CAA8BEC63A}"/>
    <cellStyle name="20% - Accent6 4 2 3" xfId="1099" xr:uid="{2F920702-8A2A-42E6-8DBE-5689533917F4}"/>
    <cellStyle name="20% - Accent6 4 2 4" xfId="15528" xr:uid="{48188F89-A803-4F0A-A355-9B280ECF2A21}"/>
    <cellStyle name="20% - Accent6 4 2 5" xfId="16203" xr:uid="{445F06D2-FF0B-4F79-887F-FD8DA5D5297D}"/>
    <cellStyle name="20% - Accent6 4 2 6" xfId="21701" xr:uid="{39C7B8D8-8313-47BB-8886-3E95F4DFE49A}"/>
    <cellStyle name="20% - Accent6 4 3" xfId="1100" xr:uid="{CFA0E969-9CDB-4484-B375-41BC539BDAB6}"/>
    <cellStyle name="20% - Accent6 4 4" xfId="15243" xr:uid="{845EB045-182D-4B77-9907-B9AADC3F9F80}"/>
    <cellStyle name="20% - Accent6 4 5" xfId="15891" xr:uid="{265BE7E5-23B0-4FD7-B1E7-25F42C418143}"/>
    <cellStyle name="20% - Accent6 4 6" xfId="18692" xr:uid="{8430F5A1-D516-46D3-8AFE-58D70EFB3959}"/>
    <cellStyle name="20% - Accent6 4 7" xfId="1096" xr:uid="{CC736DAD-389D-4CE7-ABFE-273A18C66D90}"/>
    <cellStyle name="20% - Accent6 40" xfId="1101" xr:uid="{0D6E4611-1AA6-4F43-BF0D-97182478FC07}"/>
    <cellStyle name="20% - Accent6 41" xfId="1102" xr:uid="{251C3465-B4BC-4010-BB36-B2E0CB801D17}"/>
    <cellStyle name="20% - Accent6 42" xfId="1103" xr:uid="{7AC02C1E-3628-4462-AFBE-A23A55E8680E}"/>
    <cellStyle name="20% - Accent6 43" xfId="1104" xr:uid="{C63EFD23-57F8-4C24-987B-34F351CEDCC0}"/>
    <cellStyle name="20% - Accent6 44" xfId="1105" xr:uid="{048187FA-C16B-47AC-B153-80F6A2CC8BF7}"/>
    <cellStyle name="20% - Accent6 45" xfId="1106" xr:uid="{E752D25B-1A30-44BD-9AB3-41215FC2E74C}"/>
    <cellStyle name="20% - Accent6 46" xfId="1107" xr:uid="{B62DED58-0981-429A-8459-DC86692ECF51}"/>
    <cellStyle name="20% - Accent6 47" xfId="1108" xr:uid="{B296E147-CC78-4B8C-BEC2-108F0EF6DB6D}"/>
    <cellStyle name="20% - Accent6 48" xfId="1109" xr:uid="{3A399316-0FD8-4042-8158-C529EC034510}"/>
    <cellStyle name="20% - Accent6 49" xfId="1110" xr:uid="{B1438A9D-0988-4C8C-8D05-70039125535C}"/>
    <cellStyle name="20% - Accent6 5" xfId="1111" xr:uid="{44D266B0-05EF-42A2-92C1-E2B124CFFC34}"/>
    <cellStyle name="20% - Accent6 5 2" xfId="1112" xr:uid="{5B3772C1-66C8-4473-8B22-988251012035}"/>
    <cellStyle name="20% - Accent6 5 2 2" xfId="1113" xr:uid="{B358D563-E609-4F08-8E1C-79004699B976}"/>
    <cellStyle name="20% - Accent6 5 2 3" xfId="1114" xr:uid="{81374A7F-E286-4863-94DF-4FD9020738F7}"/>
    <cellStyle name="20% - Accent6 5 2 4" xfId="15529" xr:uid="{347C683A-3115-4664-87A1-BFF1B8421AD7}"/>
    <cellStyle name="20% - Accent6 5 2 5" xfId="16204" xr:uid="{36F1F9BA-38EF-40CA-BD0C-F66839D57EF2}"/>
    <cellStyle name="20% - Accent6 5 2 6" xfId="18546" xr:uid="{479800F4-0A7E-4B35-97AC-99C50585D068}"/>
    <cellStyle name="20% - Accent6 5 3" xfId="1115" xr:uid="{B2034AAC-30EC-4B60-A5DE-AF20DA6740CE}"/>
    <cellStyle name="20% - Accent6 5 4" xfId="15184" xr:uid="{ECAFB192-7606-4235-9311-0F46DED75E2D}"/>
    <cellStyle name="20% - Accent6 5 5" xfId="14929" xr:uid="{DADEB6CD-E895-4011-88DD-3A88CC6C2332}"/>
    <cellStyle name="20% - Accent6 5 6" xfId="21598" xr:uid="{CFEE817F-A3F0-4518-9456-4653C675A1A5}"/>
    <cellStyle name="20% - Accent6 50" xfId="1116" xr:uid="{0A4D94F0-7B80-43DA-95D6-013DB3DEFA70}"/>
    <cellStyle name="20% - Accent6 51" xfId="1117" xr:uid="{2853EA35-6B64-4B39-AC4B-58B8601ED560}"/>
    <cellStyle name="20% - Accent6 52" xfId="1118" xr:uid="{811EA7F8-7A22-46DA-9486-43E933163B5B}"/>
    <cellStyle name="20% - Accent6 53" xfId="14195" xr:uid="{6E86B433-327D-4B2C-A18B-200F79DD93A7}"/>
    <cellStyle name="20% - Accent6 54" xfId="15459" xr:uid="{784D4E6D-6730-48CD-B22F-9AE513C4C350}"/>
    <cellStyle name="20% - Accent6 54 2" xfId="27215" xr:uid="{8E81C215-C689-4DE3-A777-5835F91053FC}"/>
    <cellStyle name="20% - Accent6 55" xfId="21964" xr:uid="{1815D8D9-F3BC-4F5F-94CB-F5FD662B0020}"/>
    <cellStyle name="20% - Accent6 55 2" xfId="24615" xr:uid="{D2BAE047-A51B-44BF-A067-998DD16E3586}"/>
    <cellStyle name="20% - Accent6 56" xfId="27378" xr:uid="{32392034-8F2F-4CB0-9A4E-04A5B49C2571}"/>
    <cellStyle name="20% - Accent6 57" xfId="27548" xr:uid="{BA591950-2589-4E9C-9488-2091CE33DFC6}"/>
    <cellStyle name="20% - Accent6 58" xfId="27713" xr:uid="{91003E61-9BE7-4F6B-92D8-D040E480B4B1}"/>
    <cellStyle name="20% - Accent6 59" xfId="27876" xr:uid="{AB5EE98B-674D-44B1-ACB9-E2D55959DCDE}"/>
    <cellStyle name="20% - Accent6 6" xfId="1119" xr:uid="{84776B5A-D24D-47B1-B2D8-D2E5F1D04F35}"/>
    <cellStyle name="20% - Accent6 6 2" xfId="1120" xr:uid="{03546D3A-7992-4829-980D-F96BFC368A83}"/>
    <cellStyle name="20% - Accent6 6 2 2" xfId="1121" xr:uid="{E0A17D44-939B-4665-BA4C-636C718AA148}"/>
    <cellStyle name="20% - Accent6 6 2 3" xfId="1122" xr:uid="{C0AF2356-7D32-45A4-A770-FEC2F166EE79}"/>
    <cellStyle name="20% - Accent6 6 2 4" xfId="15530" xr:uid="{A577486B-F19C-44AC-98D5-6D57C91B9AA8}"/>
    <cellStyle name="20% - Accent6 6 2 5" xfId="16205" xr:uid="{AEE78BF2-73D6-4249-8F16-0AABA4996B42}"/>
    <cellStyle name="20% - Accent6 6 2 6" xfId="21566" xr:uid="{BDD9C0CC-2C60-4322-9643-C80278AD710E}"/>
    <cellStyle name="20% - Accent6 6 3" xfId="1123" xr:uid="{9A6B10EB-F3C1-462E-ACCF-F885533226A9}"/>
    <cellStyle name="20% - Accent6 6 4" xfId="14885" xr:uid="{70E3F1B5-4435-4435-B67B-6C3D2462CCD7}"/>
    <cellStyle name="20% - Accent6 6 5" xfId="14679" xr:uid="{6D27D2A8-DC9F-4F86-90F8-9BE5C2B49667}"/>
    <cellStyle name="20% - Accent6 6 6" xfId="21894" xr:uid="{2294DD89-C058-4E51-AC40-696AF3903A30}"/>
    <cellStyle name="20% - Accent6 60" xfId="28028" xr:uid="{E5A68757-FB4B-41A9-A7D4-651028734229}"/>
    <cellStyle name="20% - Accent6 61" xfId="28176" xr:uid="{EE6457E1-4D52-4C72-B86A-5F78A8A58D82}"/>
    <cellStyle name="20% - Accent6 62" xfId="28323" xr:uid="{DDFA3C66-5E9A-4F87-9381-56C40F7C6E0C}"/>
    <cellStyle name="20% - Accent6 63" xfId="28459" xr:uid="{60EBE08B-9560-4DE1-8B68-A8020DFFDA97}"/>
    <cellStyle name="20% - Accent6 64" xfId="28581" xr:uid="{83CB58CD-B065-4114-88FE-B1A26396BA2A}"/>
    <cellStyle name="20% - Accent6 65" xfId="28694" xr:uid="{6F2191F2-ACA8-44AB-83CF-E598CD2F27CE}"/>
    <cellStyle name="20% - Accent6 66" xfId="28798" xr:uid="{3C053884-672B-4327-BBA4-BB363EB9CF2E}"/>
    <cellStyle name="20% - Accent6 67" xfId="28892" xr:uid="{641FF610-8B4B-4625-9E34-B259A5B815E6}"/>
    <cellStyle name="20% - Accent6 68" xfId="28982" xr:uid="{38B400B8-B4DC-4C66-B57D-F7A4A75EFDFE}"/>
    <cellStyle name="20% - Accent6 69" xfId="29061" xr:uid="{72DB257A-0424-4784-852C-AA42EE8181E8}"/>
    <cellStyle name="20% - Accent6 7" xfId="1124" xr:uid="{E06E1767-8ED8-46BB-94FB-6AAE8C3B145B}"/>
    <cellStyle name="20% - Accent6 7 2" xfId="1125" xr:uid="{FAC96ADE-A610-4462-A269-8961D43B1323}"/>
    <cellStyle name="20% - Accent6 7 2 2" xfId="1126" xr:uid="{5C99FBC2-C020-4F73-BF38-2B5B672EE62F}"/>
    <cellStyle name="20% - Accent6 7 2 3" xfId="1127" xr:uid="{E615A1F3-11E2-4F72-936D-3EFDB275DF7B}"/>
    <cellStyle name="20% - Accent6 7 2 4" xfId="15531" xr:uid="{A3482537-D8B8-433E-A71A-C88EFDB2412D}"/>
    <cellStyle name="20% - Accent6 7 2 5" xfId="16206" xr:uid="{FAEAA4ED-606E-4B01-A428-2A2666A9C29D}"/>
    <cellStyle name="20% - Accent6 7 2 6" xfId="18693" xr:uid="{07A9E686-F521-49CC-833D-80B82D9126A0}"/>
    <cellStyle name="20% - Accent6 7 3" xfId="1128" xr:uid="{78EEC1FB-EB46-4D2F-8D38-586CD6C0304A}"/>
    <cellStyle name="20% - Accent6 7 4" xfId="15145" xr:uid="{9FC79325-779D-4D0A-A985-F89A922CD51E}"/>
    <cellStyle name="20% - Accent6 7 5" xfId="14843" xr:uid="{67EDDA94-A804-4FA7-A122-AFD5D68FF9EF}"/>
    <cellStyle name="20% - Accent6 7 6" xfId="18599" xr:uid="{AB5F79C9-A5C6-42F5-A20F-90A69AC586A6}"/>
    <cellStyle name="20% - Accent6 70" xfId="29134" xr:uid="{AB188A01-AC87-410D-9357-456F0332EFD2}"/>
    <cellStyle name="20% - Accent6 71" xfId="29200" xr:uid="{70D33AF2-4864-44E2-A4C7-88BE236698B0}"/>
    <cellStyle name="20% - Accent6 72" xfId="29259" xr:uid="{8780C401-F81E-4033-8EC0-5002879F76AA}"/>
    <cellStyle name="20% - Accent6 73" xfId="29311" xr:uid="{AF4FD0BC-1B32-4F82-A33F-6B53EADC5324}"/>
    <cellStyle name="20% - Accent6 74" xfId="29360" xr:uid="{82F9A1E1-149C-4D94-A36C-B3D3B91ED50F}"/>
    <cellStyle name="20% - Accent6 75" xfId="29399" xr:uid="{DDA898B4-1412-4088-A98F-26806A45E571}"/>
    <cellStyle name="20% - Accent6 76" xfId="512" xr:uid="{474A9247-9230-4D7A-AD78-DFB10682203A}"/>
    <cellStyle name="20% - Accent6 77" xfId="41699" xr:uid="{5DCF7A3D-E3E2-4FB9-821E-64E3192C3E2E}"/>
    <cellStyle name="20% - Accent6 78" xfId="41714" xr:uid="{BC750C7C-462C-4D44-89C2-652B2109C207}"/>
    <cellStyle name="20% - Accent6 8" xfId="1129" xr:uid="{B9AC52BF-D4BD-45B6-AC35-83617457B5EA}"/>
    <cellStyle name="20% - Accent6 8 2" xfId="1130" xr:uid="{F77E96C1-A7FA-4164-8FC4-D8B2199BDD97}"/>
    <cellStyle name="20% - Accent6 8 2 2" xfId="1131" xr:uid="{9E82AEDE-3AAC-47CF-8413-BDFE8A176063}"/>
    <cellStyle name="20% - Accent6 8 2 3" xfId="1132" xr:uid="{4D48120F-F02C-4688-85F3-5A19EB095187}"/>
    <cellStyle name="20% - Accent6 8 2 4" xfId="15532" xr:uid="{046C5336-115E-4931-95ED-1A618D5C984E}"/>
    <cellStyle name="20% - Accent6 8 2 5" xfId="16207" xr:uid="{135A5526-FD27-4FD0-B612-BA9D1433D99A}"/>
    <cellStyle name="20% - Accent6 8 2 6" xfId="17741" xr:uid="{7AF30243-7E41-4A4D-9715-E28BC6D4D338}"/>
    <cellStyle name="20% - Accent6 8 3" xfId="1133" xr:uid="{569B2878-A9DC-438C-8010-3C5248071908}"/>
    <cellStyle name="20% - Accent6 8 4" xfId="14691" xr:uid="{75ECDBD6-0D60-4661-B586-E97E4BED76FA}"/>
    <cellStyle name="20% - Accent6 8 5" xfId="15755" xr:uid="{6F3B689D-B2DC-4C56-90E3-AFE636AE3CC3}"/>
    <cellStyle name="20% - Accent6 8 6" xfId="20555" xr:uid="{A8583F7A-E009-43D5-AD00-6714E3C96A0E}"/>
    <cellStyle name="20% - Accent6 9" xfId="1134" xr:uid="{57E0AF3E-F2B3-409D-8FA0-CB17807DBF90}"/>
    <cellStyle name="20% - Accent6 9 2" xfId="1135" xr:uid="{28A2EB9D-FA4D-4B98-A74C-81942CDE4898}"/>
    <cellStyle name="20% - Accent6 9 2 2" xfId="1136" xr:uid="{B0E6F491-C827-421A-9072-E947DD03C7B3}"/>
    <cellStyle name="20% - Accent6 9 2 3" xfId="1137" xr:uid="{D97BA8BA-6D41-4553-84B9-CCF67EF1DFAD}"/>
    <cellStyle name="20% - Accent6 9 2 4" xfId="15533" xr:uid="{24972D66-BC1F-4903-9E5F-DA6CFA079E2F}"/>
    <cellStyle name="20% - Accent6 9 2 5" xfId="16208" xr:uid="{2498694C-BC74-41F7-9932-009E1ABA2817}"/>
    <cellStyle name="20% - Accent6 9 2 6" xfId="17105" xr:uid="{465B377A-0EDD-4319-B3FE-2BCBF70B1B2F}"/>
    <cellStyle name="20% - Accent6 9 3" xfId="1138" xr:uid="{AD9C1ACC-4126-4779-AA00-656CA10E1FC7}"/>
    <cellStyle name="20% - Accent6 9 4" xfId="14716" xr:uid="{6DF7D19B-1FEF-4731-A762-F2AE90C6AC40}"/>
    <cellStyle name="20% - Accent6 9 5" xfId="15416" xr:uid="{FDAAB2BC-7B52-4D5A-B2F7-6A6D9C70F964}"/>
    <cellStyle name="20% - Accent6 9 6" xfId="21851" xr:uid="{FEB79E2D-1239-4FCA-A8F0-D45065787268}"/>
    <cellStyle name="40% - Accent1" xfId="159" builtinId="31" customBuiltin="1"/>
    <cellStyle name="40% - Accent1 10" xfId="1139" xr:uid="{2F328D5F-E1DA-472C-B223-136A84A8F877}"/>
    <cellStyle name="40% - Accent1 10 2" xfId="1140" xr:uid="{2ECB3528-3378-4ECD-B3CA-D79BBC36EBD8}"/>
    <cellStyle name="40% - Accent1 10 2 2" xfId="1141" xr:uid="{042167F1-D3AA-4240-A3C5-11BDB768F7A1}"/>
    <cellStyle name="40% - Accent1 10 2 3" xfId="1142" xr:uid="{3CD18F70-B07F-4F1A-8901-CE355813F993}"/>
    <cellStyle name="40% - Accent1 10 2 4" xfId="15534" xr:uid="{999925F4-2BF7-47E3-902D-C07F610558A8}"/>
    <cellStyle name="40% - Accent1 10 2 5" xfId="16210" xr:uid="{5BD9E467-BE84-46B2-B144-A9932CAE522D}"/>
    <cellStyle name="40% - Accent1 10 2 6" xfId="20540" xr:uid="{8103101F-4532-4D06-87A0-861DEE86951E}"/>
    <cellStyle name="40% - Accent1 10 3" xfId="1143" xr:uid="{C561A0BE-2452-4511-B45B-149FEFD2C2CD}"/>
    <cellStyle name="40% - Accent1 10 4" xfId="15094" xr:uid="{D4F5A013-A338-4A86-8EB3-8FBCE6C906E1}"/>
    <cellStyle name="40% - Accent1 10 5" xfId="14704" xr:uid="{D1CB3DB6-CDC0-408A-8B0E-274E886091C2}"/>
    <cellStyle name="40% - Accent1 10 6" xfId="21660" xr:uid="{28F333CC-8C37-49C1-9A23-74C5D3E87D0C}"/>
    <cellStyle name="40% - Accent1 11" xfId="1144" xr:uid="{1DE8B68B-9DBC-4AE1-AF5D-B14250041EAE}"/>
    <cellStyle name="40% - Accent1 12" xfId="1145" xr:uid="{9E68E19E-9546-4F41-BE0D-072768D7D7D4}"/>
    <cellStyle name="40% - Accent1 13" xfId="1146" xr:uid="{47EC1772-893C-436E-84B9-10A0FD04B1BE}"/>
    <cellStyle name="40% - Accent1 14" xfId="1147" xr:uid="{784480A1-4FBD-4151-B27F-0B81769AB538}"/>
    <cellStyle name="40% - Accent1 14 2" xfId="1148" xr:uid="{693F012D-31C7-4C77-8B44-3B27990A1AD3}"/>
    <cellStyle name="40% - Accent1 14 2 2" xfId="1149" xr:uid="{B8128232-72B2-4470-8CE1-635FB8D195EB}"/>
    <cellStyle name="40% - Accent1 14 2 2 2" xfId="14395" xr:uid="{E059FD2D-640E-4D43-8563-FC866D5100E1}"/>
    <cellStyle name="40% - Accent1 14 2 2 3" xfId="18281" xr:uid="{88B35132-A4DD-4939-B06A-40658FEFB587}"/>
    <cellStyle name="40% - Accent1 14 2 2 4" xfId="22054" xr:uid="{C7566EE5-3E63-4303-8509-58AAB18D3BEC}"/>
    <cellStyle name="40% - Accent1 14 2 3" xfId="1150" xr:uid="{36CFC9B5-A722-4B94-9631-C70CD1D80990}"/>
    <cellStyle name="40% - Accent1 14 2 3 2" xfId="14518" xr:uid="{4AA8070C-4085-4FDA-9794-5ECDB5CE521B}"/>
    <cellStyle name="40% - Accent1 14 2 3 3" xfId="18412" xr:uid="{2195CB71-16C6-44FB-BFA8-DE048C4D033E}"/>
    <cellStyle name="40% - Accent1 14 2 3 4" xfId="22055" xr:uid="{4043AA19-3651-481B-A7BC-79515E2572D8}"/>
    <cellStyle name="40% - Accent1 14 2 4" xfId="14295" xr:uid="{53C2D947-98FD-4CC4-ABF4-267E216F9AEE}"/>
    <cellStyle name="40% - Accent1 14 2 5" xfId="15350" xr:uid="{C2F2ADEA-5925-4569-8884-9EB2A6129B34}"/>
    <cellStyle name="40% - Accent1 14 2 6" xfId="15987" xr:uid="{5AFEA537-D1E0-401C-B826-8E863552D6C3}"/>
    <cellStyle name="40% - Accent1 14 2 7" xfId="16956" xr:uid="{3DC7DBB1-A51A-4ED4-8071-E3E6DA49E937}"/>
    <cellStyle name="40% - Accent1 14 2 8" xfId="18158" xr:uid="{D7D3995A-D2CB-4349-A6DC-F5DC96A19604}"/>
    <cellStyle name="40% - Accent1 14 2 9" xfId="22053" xr:uid="{FEB5FFD3-3AB8-42BC-A001-6A5EE550402D}"/>
    <cellStyle name="40% - Accent1 15" xfId="1151" xr:uid="{DF671CF7-AAC3-4430-9331-983D2BC62E39}"/>
    <cellStyle name="40% - Accent1 15 2" xfId="1152" xr:uid="{85D2EF84-38C6-4D2B-8E7B-9BD81282FBE9}"/>
    <cellStyle name="40% - Accent1 15 2 2" xfId="1153" xr:uid="{5CC80280-F8BC-429F-9FA9-F2076BEB204D}"/>
    <cellStyle name="40% - Accent1 15 2 2 2" xfId="14409" xr:uid="{2E0744BD-FB14-43CD-9872-76C2047E426B}"/>
    <cellStyle name="40% - Accent1 15 2 2 3" xfId="18296" xr:uid="{8BC77442-2644-4413-AF61-6C9541B2FA41}"/>
    <cellStyle name="40% - Accent1 15 2 2 4" xfId="22057" xr:uid="{950343D3-AA40-4098-AFBA-DD2681F692BD}"/>
    <cellStyle name="40% - Accent1 15 2 3" xfId="1154" xr:uid="{E2425C57-6A7D-4C1C-993C-54ABC68C98A0}"/>
    <cellStyle name="40% - Accent1 15 2 3 2" xfId="14531" xr:uid="{1F77B393-2BFF-45DA-90DD-A0925CA3C689}"/>
    <cellStyle name="40% - Accent1 15 2 3 3" xfId="18426" xr:uid="{2B91C24E-EB74-469E-A4BA-5B80F154F4FD}"/>
    <cellStyle name="40% - Accent1 15 2 3 4" xfId="22058" xr:uid="{A3A0A2E0-9E1C-4471-BC45-D4713AB59B70}"/>
    <cellStyle name="40% - Accent1 15 2 4" xfId="14307" xr:uid="{989B9374-2CCD-4B41-866D-120EF89FC743}"/>
    <cellStyle name="40% - Accent1 15 2 5" xfId="15383" xr:uid="{AEE73646-AF3B-4259-A61C-420FBB659B36}"/>
    <cellStyle name="40% - Accent1 15 2 6" xfId="16024" xr:uid="{C0CF9DC2-90DE-4D1E-A002-0477723E752A}"/>
    <cellStyle name="40% - Accent1 15 2 7" xfId="16984" xr:uid="{94726EA8-5D72-4897-8EA7-29C1F66CD7ED}"/>
    <cellStyle name="40% - Accent1 15 2 8" xfId="18176" xr:uid="{CC9080E6-6ADA-4103-9B17-2292CCBABEEE}"/>
    <cellStyle name="40% - Accent1 15 2 9" xfId="22056" xr:uid="{6FB42CAE-B3D5-4071-A752-F58048CADC3C}"/>
    <cellStyle name="40% - Accent1 16" xfId="1155" xr:uid="{C1DC03B4-EB60-47E4-9B8A-5BD1474D4EAE}"/>
    <cellStyle name="40% - Accent1 17" xfId="1156" xr:uid="{2C19E511-971F-4262-B4D7-F46E797784DB}"/>
    <cellStyle name="40% - Accent1 18" xfId="1157" xr:uid="{FDDAD3FD-4B09-4A52-9CBA-1638506DB277}"/>
    <cellStyle name="40% - Accent1 19" xfId="1158" xr:uid="{151849DC-18EA-463D-BF55-A52013FE6E85}"/>
    <cellStyle name="40% - Accent1 2" xfId="271" xr:uid="{00000000-0005-0000-0000-00001F000000}"/>
    <cellStyle name="40% - Accent1 2 10" xfId="27801" xr:uid="{28807F77-FC1D-465A-B93D-B85FA14730BC}"/>
    <cellStyle name="40% - Accent1 2 11" xfId="27958" xr:uid="{EDF1D093-002E-4CA4-B158-DCC714494A9C}"/>
    <cellStyle name="40% - Accent1 2 12" xfId="28107" xr:uid="{FA6B8679-D51E-47D6-AACB-D224E13A35F6}"/>
    <cellStyle name="40% - Accent1 2 13" xfId="28254" xr:uid="{943522DF-AB99-44E3-86C5-1E10C11C75E2}"/>
    <cellStyle name="40% - Accent1 2 14" xfId="28396" xr:uid="{C857141F-8F19-4A17-BAE2-0467422F8BE5}"/>
    <cellStyle name="40% - Accent1 2 15" xfId="28523" xr:uid="{F68BFB87-4BE2-412D-B3F6-104B3F6FD187}"/>
    <cellStyle name="40% - Accent1 2 16" xfId="28644" xr:uid="{3E0644BB-237F-471A-B130-9799539F1565}"/>
    <cellStyle name="40% - Accent1 2 17" xfId="28748" xr:uid="{94CEA60D-8BED-4F3E-896E-2911D2119404}"/>
    <cellStyle name="40% - Accent1 2 18" xfId="28847" xr:uid="{7D54666A-00F8-48D2-8F11-9B75A6088F24}"/>
    <cellStyle name="40% - Accent1 2 19" xfId="28939" xr:uid="{423520AC-A03E-4C98-8F0D-D8E75B806F42}"/>
    <cellStyle name="40% - Accent1 2 2" xfId="417" xr:uid="{00000000-0005-0000-0000-000020000000}"/>
    <cellStyle name="40% - Accent1 2 2 10" xfId="27800" xr:uid="{B2056B06-AF53-4C78-9621-925DE2297A3F}"/>
    <cellStyle name="40% - Accent1 2 2 11" xfId="27957" xr:uid="{818F5DC9-A346-4C34-BD24-D4E372FE5B3F}"/>
    <cellStyle name="40% - Accent1 2 2 12" xfId="28106" xr:uid="{246B796A-09D4-4F65-81D6-E6D0D2FC3083}"/>
    <cellStyle name="40% - Accent1 2 2 13" xfId="28253" xr:uid="{9BA499C6-440D-4EFB-8D0E-3C7B878323E3}"/>
    <cellStyle name="40% - Accent1 2 2 14" xfId="28395" xr:uid="{65F1AD74-F745-4E75-89A6-7FDD7C84EDBB}"/>
    <cellStyle name="40% - Accent1 2 2 15" xfId="28522" xr:uid="{FC3F0607-6C77-47AE-9E10-BA338CB545CE}"/>
    <cellStyle name="40% - Accent1 2 2 16" xfId="28643" xr:uid="{83EA9D7C-0588-42E1-A531-03F45452FD8A}"/>
    <cellStyle name="40% - Accent1 2 2 17" xfId="28747" xr:uid="{BDCF966D-D628-47FC-8DBB-BE4B7D515DA7}"/>
    <cellStyle name="40% - Accent1 2 2 18" xfId="28846" xr:uid="{6CB6C5F5-93DB-4C82-A14A-C15F8700D821}"/>
    <cellStyle name="40% - Accent1 2 2 19" xfId="28938" xr:uid="{880D76DF-15B0-48AA-98EF-CC337DD88052}"/>
    <cellStyle name="40% - Accent1 2 2 2" xfId="1160" xr:uid="{D8A045AE-ACB0-422F-8D17-DA044A46E314}"/>
    <cellStyle name="40% - Accent1 2 2 2 10" xfId="27799" xr:uid="{9189A554-0B78-45E0-9574-9BFA6933F099}"/>
    <cellStyle name="40% - Accent1 2 2 2 11" xfId="27956" xr:uid="{DBDEBD9E-59B2-4D1A-B15C-B8D3EDD01F75}"/>
    <cellStyle name="40% - Accent1 2 2 2 12" xfId="28105" xr:uid="{5D4FF166-AB79-4326-89CF-3AE1CC718DD3}"/>
    <cellStyle name="40% - Accent1 2 2 2 13" xfId="28252" xr:uid="{157E46DF-24AC-41E2-A1CC-191CAAC24946}"/>
    <cellStyle name="40% - Accent1 2 2 2 14" xfId="28394" xr:uid="{69C36683-B8DA-433A-895A-704ECB12F6B2}"/>
    <cellStyle name="40% - Accent1 2 2 2 15" xfId="28521" xr:uid="{7E5677EE-9F30-4968-9290-8E0BEE52D386}"/>
    <cellStyle name="40% - Accent1 2 2 2 16" xfId="28642" xr:uid="{F1EF8824-15E0-48A4-B9BD-B8CEC33FF673}"/>
    <cellStyle name="40% - Accent1 2 2 2 17" xfId="28746" xr:uid="{62F9918E-46BF-4175-B46B-7BC43967463B}"/>
    <cellStyle name="40% - Accent1 2 2 2 18" xfId="28845" xr:uid="{9747D007-CE3E-4EA7-8442-C087BDF9E39F}"/>
    <cellStyle name="40% - Accent1 2 2 2 19" xfId="28937" xr:uid="{792F8FCB-1FA2-4FA7-8524-BB64694BF310}"/>
    <cellStyle name="40% - Accent1 2 2 2 2" xfId="1161" xr:uid="{C1E1D77F-7435-4F10-8EE4-3E08D29E0B7B}"/>
    <cellStyle name="40% - Accent1 2 2 2 2 10" xfId="27798" xr:uid="{FE4F6C0F-DF0A-4EE2-884A-2187065A239B}"/>
    <cellStyle name="40% - Accent1 2 2 2 2 11" xfId="27955" xr:uid="{3B26DA49-3745-4F78-A69E-3DA96DD18F13}"/>
    <cellStyle name="40% - Accent1 2 2 2 2 12" xfId="28104" xr:uid="{474DB044-4C54-4A39-94BF-18BE87ED95A7}"/>
    <cellStyle name="40% - Accent1 2 2 2 2 13" xfId="28251" xr:uid="{164B4684-BBBA-4131-B426-BA7DFA963C97}"/>
    <cellStyle name="40% - Accent1 2 2 2 2 14" xfId="28393" xr:uid="{F1A3CDCF-3B42-4152-9B5F-6A952692F723}"/>
    <cellStyle name="40% - Accent1 2 2 2 2 15" xfId="28520" xr:uid="{182BE204-95C2-405B-B9D8-9CE5AC1EBC24}"/>
    <cellStyle name="40% - Accent1 2 2 2 2 16" xfId="28641" xr:uid="{420D9607-1155-4F79-AFF2-79BCB04A8B66}"/>
    <cellStyle name="40% - Accent1 2 2 2 2 17" xfId="28745" xr:uid="{17A65E15-1216-49A3-A500-16A6988A90A4}"/>
    <cellStyle name="40% - Accent1 2 2 2 2 18" xfId="28844" xr:uid="{4974224C-440B-4843-BF4F-17982FAA2E0D}"/>
    <cellStyle name="40% - Accent1 2 2 2 2 19" xfId="28936" xr:uid="{1DEA80F1-BF03-4E53-8406-5E3BAB517E44}"/>
    <cellStyle name="40% - Accent1 2 2 2 2 2" xfId="1162" xr:uid="{C8C22B06-3528-4FEF-BF87-02F2F4C7DDA4}"/>
    <cellStyle name="40% - Accent1 2 2 2 2 20" xfId="29021" xr:uid="{4BBBD155-6039-4762-A765-99D31D724D8F}"/>
    <cellStyle name="40% - Accent1 2 2 2 2 21" xfId="29098" xr:uid="{25B972C6-15EF-4F0F-8114-B05F75F2C8AD}"/>
    <cellStyle name="40% - Accent1 2 2 2 2 22" xfId="29165" xr:uid="{C42E7D44-CFA1-403D-AFB8-D01451D8FF9C}"/>
    <cellStyle name="40% - Accent1 2 2 2 2 23" xfId="29229" xr:uid="{E5CEE86B-F40D-4216-BEDF-B9B9B2D6281E}"/>
    <cellStyle name="40% - Accent1 2 2 2 2 24" xfId="29283" xr:uid="{E5DC5E21-04A6-43A3-BD7A-A0B1867CA268}"/>
    <cellStyle name="40% - Accent1 2 2 2 2 25" xfId="29335" xr:uid="{5C949CA7-EA19-43DA-B251-561CEA3F9892}"/>
    <cellStyle name="40% - Accent1 2 2 2 2 3" xfId="17392" xr:uid="{5281E6A3-1ABA-4B47-BF8D-F498CBA1C9D1}"/>
    <cellStyle name="40% - Accent1 2 2 2 2 4" xfId="27149" xr:uid="{C2BDF6FA-97D8-4974-A315-30B0D1A7EB64}"/>
    <cellStyle name="40% - Accent1 2 2 2 2 5" xfId="24682" xr:uid="{D1E5A389-73C3-419C-8FEB-74372A08A9B4}"/>
    <cellStyle name="40% - Accent1 2 2 2 2 6" xfId="27305" xr:uid="{4BE0C6A7-6BD0-408D-B7FA-8B8584507FDF}"/>
    <cellStyle name="40% - Accent1 2 2 2 2 7" xfId="24527" xr:uid="{07F11EA1-4F3C-4E66-AB12-EB2B24A6EE80}"/>
    <cellStyle name="40% - Accent1 2 2 2 2 8" xfId="27470" xr:uid="{B4F1CC85-86BF-4A2B-AE12-4E886036B34A}"/>
    <cellStyle name="40% - Accent1 2 2 2 2 9" xfId="27635" xr:uid="{6CF4CA16-FB12-47BC-A23C-685D9995E9E2}"/>
    <cellStyle name="40% - Accent1 2 2 2 20" xfId="29022" xr:uid="{BD888641-341C-4A00-920D-F1A31ACAA17B}"/>
    <cellStyle name="40% - Accent1 2 2 2 21" xfId="29099" xr:uid="{6C951878-F1EA-4E77-BE46-330E10963135}"/>
    <cellStyle name="40% - Accent1 2 2 2 22" xfId="29166" xr:uid="{76C0A1A1-AFC6-413F-9ECF-A7D756BA892A}"/>
    <cellStyle name="40% - Accent1 2 2 2 23" xfId="29230" xr:uid="{9638FA0D-BB1D-4BAB-AB5D-40E9071EDA98}"/>
    <cellStyle name="40% - Accent1 2 2 2 24" xfId="29284" xr:uid="{56E5BC6C-54DF-46C7-9AE7-58A7A36A1D1F}"/>
    <cellStyle name="40% - Accent1 2 2 2 25" xfId="29336" xr:uid="{495EFA4E-347D-41AE-8B0D-FDE21C83A331}"/>
    <cellStyle name="40% - Accent1 2 2 2 3" xfId="1163" xr:uid="{2E66FE8C-E8A4-437D-B797-0A3EEAEB7C85}"/>
    <cellStyle name="40% - Accent1 2 2 2 3 2" xfId="17143" xr:uid="{C361CE53-047E-4EF9-900F-26DA17404A17}"/>
    <cellStyle name="40% - Accent1 2 2 2 3 2 2" xfId="18844" xr:uid="{EBB063F6-83AD-450E-98FE-1152CB85F127}"/>
    <cellStyle name="40% - Accent1 2 2 2 4" xfId="1164" xr:uid="{1DE6C13D-355D-4497-9A55-4DAD5E63A5B4}"/>
    <cellStyle name="40% - Accent1 2 2 2 4 2" xfId="27150" xr:uid="{22FF754B-72A8-4066-80D3-CFB362DCB2BB}"/>
    <cellStyle name="40% - Accent1 2 2 2 5" xfId="20771" xr:uid="{76F70B2D-8AD8-4728-924C-EB28C14EA655}"/>
    <cellStyle name="40% - Accent1 2 2 2 5 2" xfId="24681" xr:uid="{13647263-7AC4-4BCD-87B3-01D3B47106D7}"/>
    <cellStyle name="40% - Accent1 2 2 2 6" xfId="27306" xr:uid="{9071D7ED-94CF-4E6B-98D3-807FE4EB4F17}"/>
    <cellStyle name="40% - Accent1 2 2 2 7" xfId="24526" xr:uid="{8DFB9F15-8261-415B-B90E-B25E0B730AF4}"/>
    <cellStyle name="40% - Accent1 2 2 2 8" xfId="27471" xr:uid="{7476C4AA-A1CF-4706-8E1E-BF80CCB755C1}"/>
    <cellStyle name="40% - Accent1 2 2 2 9" xfId="27636" xr:uid="{F3E8D66A-A84F-4DD6-95DA-A4E39905F05E}"/>
    <cellStyle name="40% - Accent1 2 2 20" xfId="29023" xr:uid="{CFBA10ED-BC98-4D8D-919F-683E0FBEA0A3}"/>
    <cellStyle name="40% - Accent1 2 2 21" xfId="29100" xr:uid="{BC13C340-A6C7-40E5-BEF2-0F73D100306C}"/>
    <cellStyle name="40% - Accent1 2 2 22" xfId="29167" xr:uid="{1F0F26C9-B7AC-4137-BF4A-C1EEA132184E}"/>
    <cellStyle name="40% - Accent1 2 2 23" xfId="29231" xr:uid="{31804A14-4EAB-452E-8544-D1A738D2DE89}"/>
    <cellStyle name="40% - Accent1 2 2 24" xfId="29285" xr:uid="{AE00A030-98EB-42CB-8A40-F876967AA61C}"/>
    <cellStyle name="40% - Accent1 2 2 25" xfId="29337" xr:uid="{7C828D70-541C-4291-BB8B-2CF1D5AA637B}"/>
    <cellStyle name="40% - Accent1 2 2 3" xfId="1165" xr:uid="{8B15BDB9-7A6C-41A2-8E6F-72EC93EB3EC9}"/>
    <cellStyle name="40% - Accent1 2 2 3 2" xfId="1166" xr:uid="{98497BCF-198D-4936-9568-580A55192B60}"/>
    <cellStyle name="40% - Accent1 2 2 3 2 2" xfId="18607" xr:uid="{994364C2-81CE-470D-9F4B-6E75EFE43ADE}"/>
    <cellStyle name="40% - Accent1 2 2 3 3" xfId="1167" xr:uid="{3FED4335-8BA7-4456-A40C-7B3D080C85CC}"/>
    <cellStyle name="40% - Accent1 2 2 3 4" xfId="14242" xr:uid="{FC1721FE-911D-494A-B81F-3ABEE9179A06}"/>
    <cellStyle name="40% - Accent1 2 2 4" xfId="1168" xr:uid="{47BF845C-70A7-4320-9322-FA30E87A67CB}"/>
    <cellStyle name="40% - Accent1 2 2 4 2" xfId="15019" xr:uid="{BABF1CC8-6F56-452A-A8E3-B34D7A056B83}"/>
    <cellStyle name="40% - Accent1 2 2 4 2 2" xfId="20342" xr:uid="{07F3E793-6DD1-4CAE-9948-C263F07C9F69}"/>
    <cellStyle name="40% - Accent1 2 2 5" xfId="13056" xr:uid="{B45FE158-789C-4A6B-A21B-86ED2F33DC85}"/>
    <cellStyle name="40% - Accent1 2 2 5 2" xfId="15535" xr:uid="{6C52C85A-3F08-4DCB-986E-C061383B7146}"/>
    <cellStyle name="40% - Accent1 2 2 5 2 2" xfId="20574" xr:uid="{A17B2967-3B41-4C44-83C6-C8027CDC4060}"/>
    <cellStyle name="40% - Accent1 2 2 6" xfId="16211" xr:uid="{2C3AC89B-87B8-4207-B51E-EDE60D9F4538}"/>
    <cellStyle name="40% - Accent1 2 2 7" xfId="16145" xr:uid="{A19B5F65-86A4-47CC-84FF-ED1E36F0C009}"/>
    <cellStyle name="40% - Accent1 2 2 8" xfId="22059" xr:uid="{5A3B5A9C-865B-400C-99BD-5AA8A4E07FDC}"/>
    <cellStyle name="40% - Accent1 2 2 8 2" xfId="27472" xr:uid="{EACE1279-7C30-45E8-9F3E-60C1FE266524}"/>
    <cellStyle name="40% - Accent1 2 2 9" xfId="27637" xr:uid="{1022CBD0-82CA-49C2-88C6-11BD93200E3F}"/>
    <cellStyle name="40% - Accent1 2 20" xfId="29024" xr:uid="{AE51B838-8FDC-43D7-90AE-E4C6D1687130}"/>
    <cellStyle name="40% - Accent1 2 21" xfId="29101" xr:uid="{EB6754DE-3DD0-446C-9FFD-FC9EE8DED915}"/>
    <cellStyle name="40% - Accent1 2 22" xfId="29168" xr:uid="{B154DC95-5737-409F-AC73-9355F0A3A90C}"/>
    <cellStyle name="40% - Accent1 2 23" xfId="29232" xr:uid="{19658261-07B7-456A-8340-BE4C7A08E9DD}"/>
    <cellStyle name="40% - Accent1 2 24" xfId="29286" xr:uid="{3C9055A0-4739-4906-8961-877F61518B01}"/>
    <cellStyle name="40% - Accent1 2 25" xfId="29338" xr:uid="{15902697-557D-4C4C-B877-F07B233E7BB1}"/>
    <cellStyle name="40% - Accent1 2 26" xfId="1159" xr:uid="{9F1CC286-0401-49DD-BE13-958EEF6203CE}"/>
    <cellStyle name="40% - Accent1 2 3" xfId="1169" xr:uid="{ED3138DB-FE74-4A75-8AFC-5FA5B056E612}"/>
    <cellStyle name="40% - Accent1 2 3 2" xfId="1170" xr:uid="{6ACA5147-74E4-41E6-8C8B-989CF887A251}"/>
    <cellStyle name="40% - Accent1 2 3 2 2" xfId="17076" xr:uid="{3888F192-CBE0-49C9-8DBA-6209EF3699AF}"/>
    <cellStyle name="40% - Accent1 2 3 3" xfId="1171" xr:uid="{FC3DF7CF-0C2F-4AAE-B855-B8A2A801C968}"/>
    <cellStyle name="40% - Accent1 2 3 3 2" xfId="24830" xr:uid="{B439BA2E-D907-40CD-BD15-5368B5D5BA2D}"/>
    <cellStyle name="40% - Accent1 2 3 4" xfId="14335" xr:uid="{B7AD6CEB-2436-44FD-BCAF-574F3649B088}"/>
    <cellStyle name="40% - Accent1 2 4" xfId="1172" xr:uid="{AF83CD09-0E6D-4AA3-B146-585D998F9A39}"/>
    <cellStyle name="40% - Accent1 2 4 2" xfId="14555" xr:uid="{BA6FF679-E135-45AB-AD48-F086F791852C}"/>
    <cellStyle name="40% - Accent1 2 4 2 2" xfId="19321" xr:uid="{0DE735DE-BE92-48D5-94B7-AAAE0146CF6A}"/>
    <cellStyle name="40% - Accent1 2 4 3" xfId="27151" xr:uid="{7C9EC587-1D8B-4283-81EE-D9C9A17B8632}"/>
    <cellStyle name="40% - Accent1 2 5" xfId="14799" xr:uid="{0E2BC4AC-7307-4AA3-9582-1DFC91EDF8FA}"/>
    <cellStyle name="40% - Accent1 2 5 2" xfId="20351" xr:uid="{053C8347-EB75-43E1-BC3D-DB1C1123F8D0}"/>
    <cellStyle name="40% - Accent1 2 5 3" xfId="24680" xr:uid="{7960E69B-3909-4D59-B7E3-F4DEA8708880}"/>
    <cellStyle name="40% - Accent1 2 6" xfId="14707" xr:uid="{ADE4F2A3-0798-469A-B216-D055409287B4}"/>
    <cellStyle name="40% - Accent1 2 6 2" xfId="27307" xr:uid="{A054719D-ABF6-4188-BDBF-B55B4E64264F}"/>
    <cellStyle name="40% - Accent1 2 7" xfId="16592" xr:uid="{E713FF2F-F9BD-4BDB-9C54-C38206D5AD4A}"/>
    <cellStyle name="40% - Accent1 2 7 2" xfId="24525" xr:uid="{36889077-7A70-49EF-87FB-7B8A569340E4}"/>
    <cellStyle name="40% - Accent1 2 8" xfId="27473" xr:uid="{9714AA6F-1661-46DD-A79E-895F9F298B9F}"/>
    <cellStyle name="40% - Accent1 2 9" xfId="27638" xr:uid="{52B6C8B3-BCBC-46C3-8484-EEDDFF1EE955}"/>
    <cellStyle name="40% - Accent1 20" xfId="1173" xr:uid="{DE314790-378B-4F19-96F9-F5F4D32CFA52}"/>
    <cellStyle name="40% - Accent1 21" xfId="1174" xr:uid="{F0351791-4EC6-430A-BAA9-2FEDCA22ECD1}"/>
    <cellStyle name="40% - Accent1 22" xfId="1175" xr:uid="{155ED19B-66CF-4798-9335-FBD229601E0C}"/>
    <cellStyle name="40% - Accent1 23" xfId="1176" xr:uid="{245906BD-286B-475F-968F-F69C2CFB7638}"/>
    <cellStyle name="40% - Accent1 23 2" xfId="1177" xr:uid="{61ECEAD6-6FEE-4C88-9247-F907AA1D66B8}"/>
    <cellStyle name="40% - Accent1 23 2 2" xfId="14362" xr:uid="{64332AFE-4B41-4EBA-997A-D91944AB10A2}"/>
    <cellStyle name="40% - Accent1 23 3" xfId="1178" xr:uid="{402912AA-CD85-4EF2-A986-87609EE5F1D9}"/>
    <cellStyle name="40% - Accent1 23 3 2" xfId="18226" xr:uid="{1B8EB880-7018-4807-ADB3-D206CCF98A17}"/>
    <cellStyle name="40% - Accent1 23 4" xfId="22060" xr:uid="{B7DED55B-1CA8-4733-81EC-393CE22C16AB}"/>
    <cellStyle name="40% - Accent1 24" xfId="1179" xr:uid="{31A5C089-D64F-46CB-9E7F-09C61879DF48}"/>
    <cellStyle name="40% - Accent1 24 2" xfId="14379" xr:uid="{9EB77339-B637-4D60-83A5-06787795467B}"/>
    <cellStyle name="40% - Accent1 24 3" xfId="18259" xr:uid="{95022578-4C26-4BB1-9BE5-EC85587720A8}"/>
    <cellStyle name="40% - Accent1 24 4" xfId="22061" xr:uid="{0BDDA6F3-30D5-4860-87AB-2FF441D84794}"/>
    <cellStyle name="40% - Accent1 25" xfId="1180" xr:uid="{08748937-F921-41F2-B877-6719553A57ED}"/>
    <cellStyle name="40% - Accent1 25 2" xfId="20689" xr:uid="{D6D36CCF-375E-4C2A-938D-798B6FE211BA}"/>
    <cellStyle name="40% - Accent1 26" xfId="1181" xr:uid="{AF311FA7-9C22-4B96-A9CC-09696BA1F3C8}"/>
    <cellStyle name="40% - Accent1 27" xfId="1182" xr:uid="{FFFDD25A-9C11-4C69-BD2C-4B41FD4025F8}"/>
    <cellStyle name="40% - Accent1 28" xfId="1183" xr:uid="{C123C22E-2EED-4E47-B7E5-FF07B9A60984}"/>
    <cellStyle name="40% - Accent1 29" xfId="1184" xr:uid="{7A075721-0350-4C87-8948-C45130A7F042}"/>
    <cellStyle name="40% - Accent1 3" xfId="365" xr:uid="{00000000-0005-0000-0000-000021000000}"/>
    <cellStyle name="40% - Accent1 3 2" xfId="1186" xr:uid="{FDA4BA72-3E37-4120-B4FA-EE06F626524A}"/>
    <cellStyle name="40% - Accent1 3 2 2" xfId="1187" xr:uid="{3E88D4F8-6A76-487A-8700-BE20EDBA6FBC}"/>
    <cellStyle name="40% - Accent1 3 2 2 2" xfId="17182" xr:uid="{711125AF-24BB-4233-BC4B-7AB4A7584950}"/>
    <cellStyle name="40% - Accent1 3 2 2 2 2" xfId="17393" xr:uid="{54CAFDAD-9717-4028-A764-4892A2E9C322}"/>
    <cellStyle name="40% - Accent1 3 2 2 3" xfId="18845" xr:uid="{CE591BD6-6F63-4435-91A0-D01E35D523E5}"/>
    <cellStyle name="40% - Accent1 3 2 2 4" xfId="20772" xr:uid="{548D1468-4913-4714-B8DF-9D1D715E0E7E}"/>
    <cellStyle name="40% - Accent1 3 2 3" xfId="1188" xr:uid="{2CE2A555-1862-4E89-BC1E-B35C8B55433E}"/>
    <cellStyle name="40% - Accent1 3 2 3 2" xfId="18644" xr:uid="{9CE555E4-8E5B-4ADD-81A4-6A2012B265F3}"/>
    <cellStyle name="40% - Accent1 3 2 4" xfId="15536" xr:uid="{5372E95D-4C6A-41B1-99D0-A87765FED637}"/>
    <cellStyle name="40% - Accent1 3 2 4 2" xfId="20613" xr:uid="{C8F13D0B-9E08-45DF-B4F3-356D580AF36F}"/>
    <cellStyle name="40% - Accent1 3 2 5" xfId="16212" xr:uid="{5C02414C-4AD1-4CDC-B340-E18B9579FB76}"/>
    <cellStyle name="40% - Accent1 3 2 6" xfId="15506" xr:uid="{D80C3F1F-11CD-4CD2-90F6-69B30A260156}"/>
    <cellStyle name="40% - Accent1 3 2 7" xfId="17035" xr:uid="{84660990-469C-4519-91E0-447FB6A3783A}"/>
    <cellStyle name="40% - Accent1 3 3" xfId="1189" xr:uid="{E850E8F3-81D3-4288-AED1-95AF394532F9}"/>
    <cellStyle name="40% - Accent1 3 3 2" xfId="18210" xr:uid="{7373BE27-1EC7-4CF3-89AC-B84339562FC5}"/>
    <cellStyle name="40% - Accent1 3 4" xfId="14798" xr:uid="{521B670D-8A14-44F0-8570-1260265368A9}"/>
    <cellStyle name="40% - Accent1 3 5" xfId="15924" xr:uid="{EC1A43AF-F451-4964-A366-BE37E9BD25DF}"/>
    <cellStyle name="40% - Accent1 3 5 2" xfId="20393" xr:uid="{9AC08343-C77B-411E-82D0-1CF54E267D90}"/>
    <cellStyle name="40% - Accent1 3 6" xfId="16560" xr:uid="{0ABEFF39-05B0-46FA-AEF0-1C7B130D8F8D}"/>
    <cellStyle name="40% - Accent1 3 7" xfId="21504" xr:uid="{BAC99614-3EA3-403B-9AC5-A6AA2764EE50}"/>
    <cellStyle name="40% - Accent1 3 8" xfId="1185" xr:uid="{0B7E9872-19B9-4562-B8B2-BD931C4360FA}"/>
    <cellStyle name="40% - Accent1 30" xfId="1190" xr:uid="{8AF058BE-F67D-4CE0-B1B0-26E39EAF67AB}"/>
    <cellStyle name="40% - Accent1 31" xfId="1191" xr:uid="{96213E3B-9B35-4CF2-B0B9-37B3420E2321}"/>
    <cellStyle name="40% - Accent1 32" xfId="1192" xr:uid="{1B7DFA99-847B-43BD-84BB-6460201A1684}"/>
    <cellStyle name="40% - Accent1 33" xfId="1193" xr:uid="{9CCDAF0F-171E-4A70-A556-BC49ED49CBCF}"/>
    <cellStyle name="40% - Accent1 34" xfId="1194" xr:uid="{42D5CDEA-C9ED-4DEB-84AF-8A2C10584AA8}"/>
    <cellStyle name="40% - Accent1 35" xfId="1195" xr:uid="{E3A9200B-B5D3-4163-9AE0-F9242B2EBCA1}"/>
    <cellStyle name="40% - Accent1 36" xfId="1196" xr:uid="{F331BFDB-6A07-4DAD-A3D8-212BCC50789C}"/>
    <cellStyle name="40% - Accent1 37" xfId="1197" xr:uid="{7EAD2B56-717F-4904-8576-5F28EA62BE70}"/>
    <cellStyle name="40% - Accent1 38" xfId="1198" xr:uid="{D4EABBA8-8EFA-4D0D-B1F5-8FDACD59F92E}"/>
    <cellStyle name="40% - Accent1 39" xfId="1199" xr:uid="{27A966BA-4657-427B-9A84-AFF989470648}"/>
    <cellStyle name="40% - Accent1 4" xfId="395" xr:uid="{00000000-0005-0000-0000-000022000000}"/>
    <cellStyle name="40% - Accent1 4 2" xfId="1201" xr:uid="{3BCC0B00-A7BB-445B-AFDA-01F14FF230FD}"/>
    <cellStyle name="40% - Accent1 4 2 2" xfId="1202" xr:uid="{09CDB703-AB36-4476-923D-7688E164FD5C}"/>
    <cellStyle name="40% - Accent1 4 2 3" xfId="1203" xr:uid="{559F9BC8-DCDA-48DA-AD0B-84602E7FD935}"/>
    <cellStyle name="40% - Accent1 4 2 4" xfId="15537" xr:uid="{8EA11B92-E16E-43D0-8723-F959C4051004}"/>
    <cellStyle name="40% - Accent1 4 2 5" xfId="16213" xr:uid="{D7AC86AA-C451-4475-8384-A2FF710D1191}"/>
    <cellStyle name="40% - Accent1 4 2 6" xfId="21772" xr:uid="{B5E4C022-7C9C-4CC8-BA66-F1A7CF4412EC}"/>
    <cellStyle name="40% - Accent1 4 3" xfId="1204" xr:uid="{0D9A5834-D9D9-48A5-A83D-0F54FC65C9E7}"/>
    <cellStyle name="40% - Accent1 4 4" xfId="15242" xr:uid="{704C3D33-44B4-4DFA-BFEF-380A0C6E08AC}"/>
    <cellStyle name="40% - Accent1 4 5" xfId="15890" xr:uid="{B7196DF5-4A82-491E-ADEF-79052B33093D}"/>
    <cellStyle name="40% - Accent1 4 6" xfId="18558" xr:uid="{3DC027D9-6E1C-48F3-9BE2-A97BD0FBCD93}"/>
    <cellStyle name="40% - Accent1 4 7" xfId="1200" xr:uid="{AB12B8FB-730D-4255-8187-F212D9213274}"/>
    <cellStyle name="40% - Accent1 40" xfId="1205" xr:uid="{BD60B359-B2B0-4AFC-8DE6-1E5A4DE5953B}"/>
    <cellStyle name="40% - Accent1 41" xfId="1206" xr:uid="{32C41865-B67C-4E1D-823D-DF1CCE102DEB}"/>
    <cellStyle name="40% - Accent1 42" xfId="1207" xr:uid="{F52D88A2-DA55-4A0A-B8AA-A290BC379A83}"/>
    <cellStyle name="40% - Accent1 43" xfId="1208" xr:uid="{D4CAE523-5F62-4BAC-BF59-95B5C12D006D}"/>
    <cellStyle name="40% - Accent1 44" xfId="1209" xr:uid="{98B2EF5E-6AA2-4275-AC32-4B80708632A4}"/>
    <cellStyle name="40% - Accent1 45" xfId="1210" xr:uid="{7F0D9BA4-0D06-4DFA-8DFC-A5528AB94541}"/>
    <cellStyle name="40% - Accent1 46" xfId="1211" xr:uid="{B574268D-3162-4091-9EF9-5E09210C4B0A}"/>
    <cellStyle name="40% - Accent1 47" xfId="1212" xr:uid="{21FA6F36-3797-49DB-A215-0BE7142ADA72}"/>
    <cellStyle name="40% - Accent1 48" xfId="1213" xr:uid="{31AA293A-FBD0-42AE-9D08-CDA95F178DDA}"/>
    <cellStyle name="40% - Accent1 49" xfId="1214" xr:uid="{7E730C8E-FA0E-447F-918B-741130B95B03}"/>
    <cellStyle name="40% - Accent1 5" xfId="1215" xr:uid="{18118261-707B-4C86-9788-522F84C34414}"/>
    <cellStyle name="40% - Accent1 5 2" xfId="1216" xr:uid="{B849E2A2-D499-4FB6-9654-5D9889CAA58C}"/>
    <cellStyle name="40% - Accent1 5 2 2" xfId="1217" xr:uid="{454FC680-91AD-4E11-9097-E67C44399EEA}"/>
    <cellStyle name="40% - Accent1 5 2 3" xfId="1218" xr:uid="{2606BD87-AFC6-4955-845A-BDC9ECEB4D7E}"/>
    <cellStyle name="40% - Accent1 5 2 4" xfId="15538" xr:uid="{5F26005B-6E46-4904-AEA6-868C287BB53C}"/>
    <cellStyle name="40% - Accent1 5 2 5" xfId="16214" xr:uid="{42349876-4040-4602-974A-ADE1596ED0DA}"/>
    <cellStyle name="40% - Accent1 5 2 6" xfId="21570" xr:uid="{D3BCE916-B0FB-4A9C-81B2-E91D787363A5}"/>
    <cellStyle name="40% - Accent1 5 3" xfId="1219" xr:uid="{EDDF6AE3-2676-413F-AC1E-9C75708B5ADE}"/>
    <cellStyle name="40% - Accent1 5 4" xfId="15004" xr:uid="{76ABB86A-2384-44A8-8C77-24F9941622F7}"/>
    <cellStyle name="40% - Accent1 5 5" xfId="14990" xr:uid="{CF4A1F1D-B401-4CDE-B823-3DB13515E155}"/>
    <cellStyle name="40% - Accent1 5 6" xfId="21563" xr:uid="{6C9032C4-6D96-4D76-9CAD-4EAA7371FC82}"/>
    <cellStyle name="40% - Accent1 50" xfId="1220" xr:uid="{2C3A1EF7-E652-4AE7-B3D8-47E9BC08354B}"/>
    <cellStyle name="40% - Accent1 51" xfId="1221" xr:uid="{2B5D95E8-0EAD-406A-A750-4628F3570A3C}"/>
    <cellStyle name="40% - Accent1 52" xfId="1222" xr:uid="{2E69B26D-121E-433E-8C39-361EF626CC64}"/>
    <cellStyle name="40% - Accent1 53" xfId="14196" xr:uid="{2A47825F-B6BD-4895-B0CE-4EBE5219B661}"/>
    <cellStyle name="40% - Accent1 54" xfId="15064" xr:uid="{21F0A1D7-3452-4237-85EB-A67F3DB9241F}"/>
    <cellStyle name="40% - Accent1 54 2" xfId="27170" xr:uid="{FF33DAA7-0B18-4914-AFCC-79BDEA06AAF2}"/>
    <cellStyle name="40% - Accent1 55" xfId="21965" xr:uid="{0853BF19-D0D1-4D8C-A803-19FAF68D4AFA}"/>
    <cellStyle name="40% - Accent1 55 2" xfId="24661" xr:uid="{788F5F5E-B76C-4655-8151-CE05DEA352F6}"/>
    <cellStyle name="40% - Accent1 56" xfId="27326" xr:uid="{44A8229D-C337-4DDE-8DC5-7FE4A86C1D0D}"/>
    <cellStyle name="40% - Accent1 57" xfId="24506" xr:uid="{B536C325-BEB7-446D-8A32-EC22EDE7C829}"/>
    <cellStyle name="40% - Accent1 58" xfId="27492" xr:uid="{0FD82BDE-1607-423D-B9D4-A719AA6F3487}"/>
    <cellStyle name="40% - Accent1 59" xfId="27657" xr:uid="{F14C2EB5-EADE-47EB-AF4B-B2CB8A9DE291}"/>
    <cellStyle name="40% - Accent1 6" xfId="1223" xr:uid="{100241C4-B820-4F14-BC67-CA5E6BAA5019}"/>
    <cellStyle name="40% - Accent1 6 2" xfId="1224" xr:uid="{7E9EE9A6-68A1-44EB-95B2-12CE6C7F0753}"/>
    <cellStyle name="40% - Accent1 6 2 2" xfId="1225" xr:uid="{814E899A-4602-4E63-BDBE-7ED9F484DB38}"/>
    <cellStyle name="40% - Accent1 6 2 3" xfId="1226" xr:uid="{D1175424-9F92-437D-85AA-14BFFFB9F44F}"/>
    <cellStyle name="40% - Accent1 6 2 4" xfId="15539" xr:uid="{7B524D56-C9C2-4809-AE16-74F82A18FDA6}"/>
    <cellStyle name="40% - Accent1 6 2 5" xfId="16215" xr:uid="{7A49D8D8-BBB8-47E7-A2DF-7EF44E6FE9F8}"/>
    <cellStyle name="40% - Accent1 6 2 6" xfId="21765" xr:uid="{3D8632FA-5505-4679-BC99-8AC9F058C0D6}"/>
    <cellStyle name="40% - Accent1 6 3" xfId="1227" xr:uid="{6680871A-37D0-4B94-8131-7547D4CE7B8D}"/>
    <cellStyle name="40% - Accent1 6 4" xfId="14857" xr:uid="{E8832363-D729-4CC2-B2A9-EC8CCA60538A}"/>
    <cellStyle name="40% - Accent1 6 5" xfId="14742" xr:uid="{C251FF11-377C-4D92-892B-AC7BA2BD8D2F}"/>
    <cellStyle name="40% - Accent1 6 6" xfId="21893" xr:uid="{33F94F41-5B86-488C-A2A4-FFC2D75D94C3}"/>
    <cellStyle name="40% - Accent1 60" xfId="27820" xr:uid="{EEED80B2-008B-4E98-AE33-44DBFF39C4F0}"/>
    <cellStyle name="40% - Accent1 61" xfId="27972" xr:uid="{6D8ADFCB-89FC-49B0-B7E2-A91D93BAAFBA}"/>
    <cellStyle name="40% - Accent1 62" xfId="28121" xr:uid="{3B76970D-8697-414A-B4F4-75C4460498DC}"/>
    <cellStyle name="40% - Accent1 63" xfId="28268" xr:uid="{C0E64CDC-4C78-4452-8742-0E2271ED8079}"/>
    <cellStyle name="40% - Accent1 64" xfId="28410" xr:uid="{5EE0295F-9137-4E7F-91BA-B7117B8A4DF3}"/>
    <cellStyle name="40% - Accent1 65" xfId="28537" xr:uid="{7B26F0E8-C530-4B01-B9D8-FC1BBD1CDE3F}"/>
    <cellStyle name="40% - Accent1 66" xfId="28654" xr:uid="{C709A342-4A91-4DB0-B9E0-C1ECCF8F8642}"/>
    <cellStyle name="40% - Accent1 67" xfId="28758" xr:uid="{E6A5D396-AB15-4498-BCAE-DBA7605380DF}"/>
    <cellStyle name="40% - Accent1 68" xfId="28853" xr:uid="{3A17B5CA-9E6A-4344-91F2-BA0F822DA198}"/>
    <cellStyle name="40% - Accent1 69" xfId="28945" xr:uid="{9359C5D9-8245-446C-8CDA-39F892AF0F55}"/>
    <cellStyle name="40% - Accent1 7" xfId="1228" xr:uid="{E6936EDF-02A2-4BDD-880C-0047CB81BDD1}"/>
    <cellStyle name="40% - Accent1 7 2" xfId="1229" xr:uid="{9C0912DA-2A40-4AD8-9DF6-5D852929992F}"/>
    <cellStyle name="40% - Accent1 7 2 2" xfId="1230" xr:uid="{5B67E56C-59C2-4886-A6E7-3AABA6F72B26}"/>
    <cellStyle name="40% - Accent1 7 2 3" xfId="1231" xr:uid="{14A2C84F-07C3-44F4-BE0D-2DB36640451A}"/>
    <cellStyle name="40% - Accent1 7 2 4" xfId="15540" xr:uid="{54278007-C169-4366-9335-C879D8DC7495}"/>
    <cellStyle name="40% - Accent1 7 2 5" xfId="16216" xr:uid="{FE24A09F-B682-4C13-AC41-AEB8C50A13BB}"/>
    <cellStyle name="40% - Accent1 7 2 6" xfId="20798" xr:uid="{6ED7C535-0A24-43C2-95F9-BA680D06E9E4}"/>
    <cellStyle name="40% - Accent1 7 3" xfId="1232" xr:uid="{BEF7DD13-3191-45EB-97E9-8048E2509C1B}"/>
    <cellStyle name="40% - Accent1 7 4" xfId="15143" xr:uid="{73EC39CF-009D-4956-BB93-6F49E9BE2D1F}"/>
    <cellStyle name="40% - Accent1 7 5" xfId="14934" xr:uid="{8337D17F-5C2D-41F8-8DEB-A2668D41D848}"/>
    <cellStyle name="40% - Accent1 7 6" xfId="21578" xr:uid="{6E44BA9E-E382-4144-8139-9F57C3FF14D5}"/>
    <cellStyle name="40% - Accent1 70" xfId="29026" xr:uid="{02F39A78-3194-4520-8057-C70E3A431EF3}"/>
    <cellStyle name="40% - Accent1 71" xfId="29103" xr:uid="{1F2C846D-7B48-4EE2-8423-F4E1F2929DBD}"/>
    <cellStyle name="40% - Accent1 72" xfId="29169" xr:uid="{4FC13E54-537D-45CE-92F8-B7E4880FE15D}"/>
    <cellStyle name="40% - Accent1 73" xfId="29233" xr:uid="{22206D2F-C212-4B40-86E8-ABD81D8858E1}"/>
    <cellStyle name="40% - Accent1 74" xfId="29287" xr:uid="{4B006B1F-BC93-4E68-AA01-EC9BAE7EC7DF}"/>
    <cellStyle name="40% - Accent1 75" xfId="29339" xr:uid="{44F23BC5-BEF8-4891-BA47-8B9FCAC2AED5}"/>
    <cellStyle name="40% - Accent1 76" xfId="493" xr:uid="{32FE4ED9-9D50-43FC-AAD8-0EE83571874A}"/>
    <cellStyle name="40% - Accent1 77" xfId="41680" xr:uid="{BB26633D-566C-4A3A-ADCD-E0C498849705}"/>
    <cellStyle name="40% - Accent1 78" xfId="41705" xr:uid="{8AE17D76-7B48-4CCC-A5AC-44DEF8CDED09}"/>
    <cellStyle name="40% - Accent1 8" xfId="1233" xr:uid="{0181E95D-779B-4D72-A7EB-3D71A15111D5}"/>
    <cellStyle name="40% - Accent1 8 2" xfId="1234" xr:uid="{C55E2B15-E7DD-494A-8539-6DB316BE87EF}"/>
    <cellStyle name="40% - Accent1 8 2 2" xfId="1235" xr:uid="{FA519A1A-C543-443F-B04D-5B5622EC7791}"/>
    <cellStyle name="40% - Accent1 8 2 3" xfId="1236" xr:uid="{C8BBF2EA-0CFF-46FB-B26B-5927E1480D17}"/>
    <cellStyle name="40% - Accent1 8 2 4" xfId="15541" xr:uid="{546BBCFC-F29B-4976-9F8C-9C5ED13C7DB2}"/>
    <cellStyle name="40% - Accent1 8 2 5" xfId="16217" xr:uid="{9A38BB70-731B-4720-8484-B2668F9CBCC4}"/>
    <cellStyle name="40% - Accent1 8 2 6" xfId="18238" xr:uid="{D8E60C72-AC7D-4B55-ABE4-EBFF7DE71A91}"/>
    <cellStyle name="40% - Accent1 8 3" xfId="1237" xr:uid="{9568EBA5-AAF9-4C17-9705-A72498CD7FE4}"/>
    <cellStyle name="40% - Accent1 8 4" xfId="15134" xr:uid="{AB8E0FBF-29E1-44B9-A4A2-91EDD32C197F}"/>
    <cellStyle name="40% - Accent1 8 5" xfId="14749" xr:uid="{9523E346-D71F-400F-8735-9578494880C2}"/>
    <cellStyle name="40% - Accent1 8 6" xfId="18754" xr:uid="{ED8AEF55-8CCE-45B0-B99B-53F3BB6BCA66}"/>
    <cellStyle name="40% - Accent1 9" xfId="1238" xr:uid="{11DE6598-8086-4752-8EF6-C1717C00FC1C}"/>
    <cellStyle name="40% - Accent1 9 2" xfId="1239" xr:uid="{051D4AB3-B55A-4913-8301-ED6875A7FB51}"/>
    <cellStyle name="40% - Accent1 9 2 2" xfId="1240" xr:uid="{2208CEBD-541B-4228-B1ED-049D7523A63C}"/>
    <cellStyle name="40% - Accent1 9 2 3" xfId="1241" xr:uid="{B6758A06-91DA-4BE6-B14F-BDEFACB43D37}"/>
    <cellStyle name="40% - Accent1 9 2 4" xfId="15542" xr:uid="{82254E78-17FA-4F39-9D98-1D9D1A928490}"/>
    <cellStyle name="40% - Accent1 9 2 5" xfId="16218" xr:uid="{86AE6972-B6D6-467D-8CEA-AC94CB0D2DAD}"/>
    <cellStyle name="40% - Accent1 9 2 6" xfId="21777" xr:uid="{493459F0-743A-4E6B-9806-A11555BF0193}"/>
    <cellStyle name="40% - Accent1 9 3" xfId="1242" xr:uid="{689EB073-9289-4084-837E-939F125F2018}"/>
    <cellStyle name="40% - Accent1 9 4" xfId="15129" xr:uid="{51B9B88D-81C9-410E-9B89-55C302366D2D}"/>
    <cellStyle name="40% - Accent1 9 5" xfId="14849" xr:uid="{1D71A3B4-AFE7-4C9A-8050-9D3505C72562}"/>
    <cellStyle name="40% - Accent1 9 6" xfId="21850" xr:uid="{E7F42DD4-5BBF-458D-B8A0-8D392ECDCFD3}"/>
    <cellStyle name="40% - Accent2" xfId="163" builtinId="35" customBuiltin="1"/>
    <cellStyle name="40% - Accent2 10" xfId="1243" xr:uid="{80A978EA-81EB-4979-B53C-12DB53687289}"/>
    <cellStyle name="40% - Accent2 10 2" xfId="1244" xr:uid="{F61DED74-1E61-47D4-9FF3-417BC254CB2D}"/>
    <cellStyle name="40% - Accent2 10 2 2" xfId="1245" xr:uid="{A52674C0-DA37-4E7F-80C4-0A4D52E1753E}"/>
    <cellStyle name="40% - Accent2 10 2 3" xfId="1246" xr:uid="{72AC6B53-0001-433E-A2EA-EA171A1BCCC8}"/>
    <cellStyle name="40% - Accent2 10 2 4" xfId="15543" xr:uid="{09C03CA4-6CBC-4738-A464-64E517599B78}"/>
    <cellStyle name="40% - Accent2 10 2 5" xfId="16219" xr:uid="{3B603828-8C7E-4E63-96EA-AF36C2AC8774}"/>
    <cellStyle name="40% - Accent2 10 2 6" xfId="18533" xr:uid="{D313B4D0-119F-458C-82EC-F0728519088E}"/>
    <cellStyle name="40% - Accent2 10 3" xfId="1247" xr:uid="{F7AC712C-DE57-419D-9F39-4411EB09710A}"/>
    <cellStyle name="40% - Accent2 10 4" xfId="14876" xr:uid="{5DB6CF68-3ED6-47E0-89E7-C8E7B1553AF7}"/>
    <cellStyle name="40% - Accent2 10 5" xfId="16032" xr:uid="{BA0D8B9A-439E-485D-8ADE-DC1DA1ECA341}"/>
    <cellStyle name="40% - Accent2 10 6" xfId="21352" xr:uid="{6C0338F4-45A0-4BA5-85A1-B4DBBA510DCC}"/>
    <cellStyle name="40% - Accent2 11" xfId="1248" xr:uid="{7F8F1709-46A1-45C3-A155-06622C1686B1}"/>
    <cellStyle name="40% - Accent2 12" xfId="1249" xr:uid="{DCB472F0-B516-449E-A432-2559998ED646}"/>
    <cellStyle name="40% - Accent2 13" xfId="1250" xr:uid="{491CD809-9C91-46CF-805A-E328818355B2}"/>
    <cellStyle name="40% - Accent2 14" xfId="1251" xr:uid="{F5E01212-425B-43F8-805E-4A91BFD607FD}"/>
    <cellStyle name="40% - Accent2 14 2" xfId="1252" xr:uid="{F561C46E-5E98-457E-883A-9B9099DCBB39}"/>
    <cellStyle name="40% - Accent2 14 2 2" xfId="1253" xr:uid="{9F954B80-DBC2-4658-8961-FB0810575E79}"/>
    <cellStyle name="40% - Accent2 14 2 2 2" xfId="14397" xr:uid="{42DBC74F-64BB-43C3-A79F-05095803827B}"/>
    <cellStyle name="40% - Accent2 14 2 2 3" xfId="18283" xr:uid="{2AD3728D-EACB-4AAF-8A13-E1718297D36A}"/>
    <cellStyle name="40% - Accent2 14 2 2 4" xfId="22063" xr:uid="{FB92C31D-BF0F-4D4A-A645-4F1E8741D554}"/>
    <cellStyle name="40% - Accent2 14 2 3" xfId="1254" xr:uid="{6EAE795A-8AE4-4454-A773-79587DAC5AEB}"/>
    <cellStyle name="40% - Accent2 14 2 3 2" xfId="14520" xr:uid="{E8E4AD63-708D-4FE7-900F-CAB79D255672}"/>
    <cellStyle name="40% - Accent2 14 2 3 3" xfId="18414" xr:uid="{0170092D-1EEC-406B-AFF9-F26FAC8593DC}"/>
    <cellStyle name="40% - Accent2 14 2 3 4" xfId="22064" xr:uid="{6C4B652B-7E69-4110-B233-05CADF3BD0F2}"/>
    <cellStyle name="40% - Accent2 14 2 4" xfId="14297" xr:uid="{2F1F9714-54D6-4544-B9B2-44739A66D089}"/>
    <cellStyle name="40% - Accent2 14 2 5" xfId="15353" xr:uid="{130E9D4D-8740-4D2F-88B0-0FBD743B3853}"/>
    <cellStyle name="40% - Accent2 14 2 6" xfId="15991" xr:uid="{D9EF47E1-7D97-4E66-BFE7-AD5F58437A75}"/>
    <cellStyle name="40% - Accent2 14 2 7" xfId="16959" xr:uid="{99A5D8B1-D071-4B5A-BCD2-BB692192A892}"/>
    <cellStyle name="40% - Accent2 14 2 8" xfId="18160" xr:uid="{83A9AFDE-2941-453D-9412-5E3393E0ED10}"/>
    <cellStyle name="40% - Accent2 14 2 9" xfId="22062" xr:uid="{B4A6CBCD-469C-4C20-BF1B-1E0AB733A698}"/>
    <cellStyle name="40% - Accent2 15" xfId="1255" xr:uid="{4A5FC843-4690-4DDD-972C-64BD777CC563}"/>
    <cellStyle name="40% - Accent2 15 2" xfId="1256" xr:uid="{9BE8EE14-CF35-4879-A954-D53D25E1BCCC}"/>
    <cellStyle name="40% - Accent2 15 2 2" xfId="1257" xr:uid="{C0594901-3E21-4A4C-A60F-546D7B99DB63}"/>
    <cellStyle name="40% - Accent2 15 2 2 2" xfId="14411" xr:uid="{060F9D07-D952-4529-8E9F-9F445CD67032}"/>
    <cellStyle name="40% - Accent2 15 2 2 3" xfId="18298" xr:uid="{CF32289F-5F23-4C84-A065-901D5781104B}"/>
    <cellStyle name="40% - Accent2 15 2 2 4" xfId="22066" xr:uid="{1CAB10BA-9DBF-45DE-9C38-B238CC8F4539}"/>
    <cellStyle name="40% - Accent2 15 2 3" xfId="1258" xr:uid="{F3E823E9-36AA-4A5F-8A89-0FD1106E0AFB}"/>
    <cellStyle name="40% - Accent2 15 2 3 2" xfId="14533" xr:uid="{52F40AD3-8220-425A-BBED-5B55AA86EC90}"/>
    <cellStyle name="40% - Accent2 15 2 3 3" xfId="18428" xr:uid="{29272ECC-9B08-488B-96B5-0A78A4147DE2}"/>
    <cellStyle name="40% - Accent2 15 2 3 4" xfId="22067" xr:uid="{267ABBFA-C649-408A-AFF0-F25AAC50B3BF}"/>
    <cellStyle name="40% - Accent2 15 2 4" xfId="14309" xr:uid="{9C3DA15E-ED83-490F-83F9-287AB2CE4D9C}"/>
    <cellStyle name="40% - Accent2 15 2 5" xfId="15386" xr:uid="{D2134C47-93CB-4279-83E2-5974CF91898F}"/>
    <cellStyle name="40% - Accent2 15 2 6" xfId="16027" xr:uid="{19AD5DB8-EE6C-4208-8A5F-FFE74CEA134B}"/>
    <cellStyle name="40% - Accent2 15 2 7" xfId="16987" xr:uid="{5E8D21AB-A3BB-447D-8CE8-E08C56B010CD}"/>
    <cellStyle name="40% - Accent2 15 2 8" xfId="18178" xr:uid="{4CDB3172-34EE-4905-AE0E-CA0307342BC3}"/>
    <cellStyle name="40% - Accent2 15 2 9" xfId="22065" xr:uid="{A8AE0B68-04D1-4EEF-BBD2-DE79B1280D2C}"/>
    <cellStyle name="40% - Accent2 16" xfId="1259" xr:uid="{FF110EF2-0A87-4574-868E-824947C2E0DB}"/>
    <cellStyle name="40% - Accent2 17" xfId="1260" xr:uid="{3103762C-B2A8-4590-899B-A26B38578805}"/>
    <cellStyle name="40% - Accent2 18" xfId="1261" xr:uid="{6A36E30C-0DC9-4D4C-87B7-73049F265232}"/>
    <cellStyle name="40% - Accent2 19" xfId="1262" xr:uid="{544F77A5-1EA6-4CCF-9CA8-82169E116B18}"/>
    <cellStyle name="40% - Accent2 2" xfId="272" xr:uid="{00000000-0005-0000-0000-000024000000}"/>
    <cellStyle name="40% - Accent2 2 10" xfId="27735" xr:uid="{D7052523-E79D-4936-B459-524675AFB83F}"/>
    <cellStyle name="40% - Accent2 2 11" xfId="27898" xr:uid="{DC8D296E-F757-4B14-9A21-6CBDD7C2A56D}"/>
    <cellStyle name="40% - Accent2 2 12" xfId="28050" xr:uid="{15DBF40D-4A5C-4667-B77B-762FABFB5D9F}"/>
    <cellStyle name="40% - Accent2 2 13" xfId="28198" xr:uid="{75AAFDBC-DE53-42DE-874B-5BC44B2C4EAC}"/>
    <cellStyle name="40% - Accent2 2 14" xfId="28345" xr:uid="{B5A11664-BBAE-4396-863F-36939BA0B8BE}"/>
    <cellStyle name="40% - Accent2 2 15" xfId="28479" xr:uid="{C9FA8554-EDDA-4F25-9845-601B246DD5CF}"/>
    <cellStyle name="40% - Accent2 2 16" xfId="28600" xr:uid="{29C74F30-91B5-4BC7-B6AC-10C1B6865A10}"/>
    <cellStyle name="40% - Accent2 2 17" xfId="28710" xr:uid="{B9A56EE9-C44E-4531-B5D8-BBC004A9E650}"/>
    <cellStyle name="40% - Accent2 2 18" xfId="28810" xr:uid="{F5540718-3238-45D7-BB12-D4A28C3657EE}"/>
    <cellStyle name="40% - Accent2 2 19" xfId="28903" xr:uid="{A01C02D5-B711-4E51-A0BB-651327CD8372}"/>
    <cellStyle name="40% - Accent2 2 2" xfId="418" xr:uid="{00000000-0005-0000-0000-000025000000}"/>
    <cellStyle name="40% - Accent2 2 2 10" xfId="27734" xr:uid="{CD4826FC-1E40-4B01-A70E-B4BEA49566A8}"/>
    <cellStyle name="40% - Accent2 2 2 11" xfId="27897" xr:uid="{8637535C-1290-4E17-906E-AC71E31BD387}"/>
    <cellStyle name="40% - Accent2 2 2 12" xfId="28049" xr:uid="{EEBC8640-4FEC-465F-B597-753F02A35D4B}"/>
    <cellStyle name="40% - Accent2 2 2 13" xfId="28197" xr:uid="{9D538BC0-CCF9-4089-B3C7-6D3B8E173E4F}"/>
    <cellStyle name="40% - Accent2 2 2 14" xfId="28344" xr:uid="{2E858708-29CD-467E-841A-3E07BED523F3}"/>
    <cellStyle name="40% - Accent2 2 2 15" xfId="28478" xr:uid="{8F39313F-42E6-45DC-B8DF-80802B1BC786}"/>
    <cellStyle name="40% - Accent2 2 2 16" xfId="28599" xr:uid="{0E81D204-3686-48E2-BB53-B6B921B7A90B}"/>
    <cellStyle name="40% - Accent2 2 2 17" xfId="28709" xr:uid="{204B83BF-544A-4A93-8F5E-BBBA542A7984}"/>
    <cellStyle name="40% - Accent2 2 2 18" xfId="28809" xr:uid="{274FF017-F4D7-4D2D-8946-82B11DEED3E5}"/>
    <cellStyle name="40% - Accent2 2 2 19" xfId="28902" xr:uid="{8C3EB61A-61DD-4CD2-8785-924853219C59}"/>
    <cellStyle name="40% - Accent2 2 2 2" xfId="1264" xr:uid="{C91C3EC6-ED4C-4C48-939D-C5F3096377E2}"/>
    <cellStyle name="40% - Accent2 2 2 2 10" xfId="27733" xr:uid="{2043BD69-5C91-4CDA-873C-FFCE6CD851FD}"/>
    <cellStyle name="40% - Accent2 2 2 2 11" xfId="27896" xr:uid="{82CDE67C-329A-46EF-BCF0-F407D778AE86}"/>
    <cellStyle name="40% - Accent2 2 2 2 12" xfId="28048" xr:uid="{21B0F8C7-854C-4A05-BA26-9AF4DAD0483D}"/>
    <cellStyle name="40% - Accent2 2 2 2 13" xfId="28196" xr:uid="{83F1A6A2-C576-4514-BE19-5F1BF2AEE6D3}"/>
    <cellStyle name="40% - Accent2 2 2 2 14" xfId="28343" xr:uid="{38F89FCE-2A5B-423E-A47C-DF0C6E59418B}"/>
    <cellStyle name="40% - Accent2 2 2 2 15" xfId="28477" xr:uid="{CFBBA0ED-39E2-4B75-944E-29581776611B}"/>
    <cellStyle name="40% - Accent2 2 2 2 16" xfId="28598" xr:uid="{E619D287-F363-48C4-A679-7169B60998A7}"/>
    <cellStyle name="40% - Accent2 2 2 2 17" xfId="28708" xr:uid="{A475F455-6503-42FB-AB28-A806D431562E}"/>
    <cellStyle name="40% - Accent2 2 2 2 18" xfId="28808" xr:uid="{89E8CA2E-FF33-4D10-8A45-F9B246972835}"/>
    <cellStyle name="40% - Accent2 2 2 2 19" xfId="28901" xr:uid="{613637C7-C1CA-4ACA-8798-38CF7EF56D26}"/>
    <cellStyle name="40% - Accent2 2 2 2 2" xfId="1265" xr:uid="{D72F3218-68EF-42D9-AC25-58692E1D9FA0}"/>
    <cellStyle name="40% - Accent2 2 2 2 2 10" xfId="27732" xr:uid="{9537FD4E-A531-41FD-BE2E-A788D44CA060}"/>
    <cellStyle name="40% - Accent2 2 2 2 2 11" xfId="27895" xr:uid="{50A44943-4C08-4012-8321-42A5AED23590}"/>
    <cellStyle name="40% - Accent2 2 2 2 2 12" xfId="28047" xr:uid="{0AA67716-A3A9-48E5-A559-378D51BA3DE4}"/>
    <cellStyle name="40% - Accent2 2 2 2 2 13" xfId="28195" xr:uid="{B9357598-55E0-4122-8DB5-3AE0052CE0D9}"/>
    <cellStyle name="40% - Accent2 2 2 2 2 14" xfId="28342" xr:uid="{BA8B6CE3-D301-41EA-899E-D06F36EB7230}"/>
    <cellStyle name="40% - Accent2 2 2 2 2 15" xfId="28476" xr:uid="{C1AD079B-4778-499A-8BBE-AEB4D0AF7B10}"/>
    <cellStyle name="40% - Accent2 2 2 2 2 16" xfId="28597" xr:uid="{C91A20EF-5860-47DA-BF71-AAE7CF15A6A4}"/>
    <cellStyle name="40% - Accent2 2 2 2 2 17" xfId="28707" xr:uid="{79749A2E-CC98-41FC-B36A-0C5F13D004A3}"/>
    <cellStyle name="40% - Accent2 2 2 2 2 18" xfId="28807" xr:uid="{BCD54295-D8B7-4211-8D5C-6E22DAFA07A2}"/>
    <cellStyle name="40% - Accent2 2 2 2 2 19" xfId="28900" xr:uid="{ED76F97E-0C63-47D0-8214-06A0B2617D39}"/>
    <cellStyle name="40% - Accent2 2 2 2 2 2" xfId="1266" xr:uid="{4DB6F149-231E-4A30-AB10-A8FBDD54C4D7}"/>
    <cellStyle name="40% - Accent2 2 2 2 2 20" xfId="28986" xr:uid="{2B17902A-DAE0-49C3-8C33-B4113459D216}"/>
    <cellStyle name="40% - Accent2 2 2 2 2 21" xfId="29065" xr:uid="{6220E0E0-BEC0-43BA-A0FA-48215AEC7878}"/>
    <cellStyle name="40% - Accent2 2 2 2 2 22" xfId="29136" xr:uid="{2D95D945-9ACB-4A40-9474-5E1CDF1EB5FB}"/>
    <cellStyle name="40% - Accent2 2 2 2 2 23" xfId="29202" xr:uid="{62891049-3C1B-43BF-9140-4A2250B84ABA}"/>
    <cellStyle name="40% - Accent2 2 2 2 2 24" xfId="29261" xr:uid="{6A031EDB-6705-43ED-B503-90BE33398077}"/>
    <cellStyle name="40% - Accent2 2 2 2 2 25" xfId="29313" xr:uid="{A61DCE8B-4994-4669-8875-245DB7AFD1A2}"/>
    <cellStyle name="40% - Accent2 2 2 2 2 3" xfId="17394" xr:uid="{105E407C-878B-42C6-A17D-8061AD0C75F6}"/>
    <cellStyle name="40% - Accent2 2 2 2 2 4" xfId="27081" xr:uid="{64957294-33CB-4F06-BF34-E31B7A8A39DE}"/>
    <cellStyle name="40% - Accent2 2 2 2 2 5" xfId="24751" xr:uid="{7D1262F6-8241-42C5-9CDA-2B4799570D71}"/>
    <cellStyle name="40% - Accent2 2 2 2 2 6" xfId="27233" xr:uid="{576697C1-31F0-4E45-AA9D-13D9B4A388EC}"/>
    <cellStyle name="40% - Accent2 2 2 2 2 7" xfId="24597" xr:uid="{C73548DD-848E-4440-BA66-87AC97E01750}"/>
    <cellStyle name="40% - Accent2 2 2 2 2 8" xfId="27397" xr:uid="{4844F2C8-0CEA-42F1-8C86-B93CBFE94B86}"/>
    <cellStyle name="40% - Accent2 2 2 2 2 9" xfId="27567" xr:uid="{E96A90CB-8714-4BBB-B015-F6937F4F12E4}"/>
    <cellStyle name="40% - Accent2 2 2 2 20" xfId="28987" xr:uid="{B25E69BF-201F-4BD9-B0C5-17D958F3DB60}"/>
    <cellStyle name="40% - Accent2 2 2 2 21" xfId="29066" xr:uid="{6C7CA224-FBF2-48B4-A77C-18AE5B755C87}"/>
    <cellStyle name="40% - Accent2 2 2 2 22" xfId="29137" xr:uid="{C70A11C1-E89C-4630-A7CC-3A8C4065E57C}"/>
    <cellStyle name="40% - Accent2 2 2 2 23" xfId="29203" xr:uid="{78F0B4A8-D450-49E4-9A20-CCC7F8A6DF46}"/>
    <cellStyle name="40% - Accent2 2 2 2 24" xfId="29262" xr:uid="{86AA33EA-199D-41E7-B0D7-DD9A9F9C63DC}"/>
    <cellStyle name="40% - Accent2 2 2 2 25" xfId="29314" xr:uid="{DC8CEBB5-160C-4DEF-A9D5-DCD8C3C7771E}"/>
    <cellStyle name="40% - Accent2 2 2 2 3" xfId="1267" xr:uid="{4F8D8BCF-2209-419B-A2EB-86FEA75F19D9}"/>
    <cellStyle name="40% - Accent2 2 2 2 3 2" xfId="17144" xr:uid="{A00A6DB8-F33D-4148-B1B5-E40523EE14DB}"/>
    <cellStyle name="40% - Accent2 2 2 2 3 2 2" xfId="18846" xr:uid="{3940BDAD-3CA1-47C4-B0AF-E62266E817C2}"/>
    <cellStyle name="40% - Accent2 2 2 2 4" xfId="1268" xr:uid="{5C2CDD4E-E41D-4AF9-A304-1B6AD780305A}"/>
    <cellStyle name="40% - Accent2 2 2 2 4 2" xfId="27082" xr:uid="{B693542C-9E24-4A42-8703-CB0283D22254}"/>
    <cellStyle name="40% - Accent2 2 2 2 5" xfId="20773" xr:uid="{6E4CB397-077F-43CC-BDC9-2EAFED8342DA}"/>
    <cellStyle name="40% - Accent2 2 2 2 5 2" xfId="24750" xr:uid="{BB296883-7502-40BA-88EE-FB95DBFD4F59}"/>
    <cellStyle name="40% - Accent2 2 2 2 6" xfId="27234" xr:uid="{3B349A48-7B4B-483B-B39B-D36710BCC919}"/>
    <cellStyle name="40% - Accent2 2 2 2 7" xfId="24596" xr:uid="{2FBF8873-FD26-489D-9A11-FDA1F1049A55}"/>
    <cellStyle name="40% - Accent2 2 2 2 8" xfId="27398" xr:uid="{4CFB126D-3F38-4508-82A1-D93BFAD8E343}"/>
    <cellStyle name="40% - Accent2 2 2 2 9" xfId="27568" xr:uid="{84C117E6-9598-49B2-9B45-63214ED0B621}"/>
    <cellStyle name="40% - Accent2 2 2 20" xfId="28988" xr:uid="{E023BF22-01AB-4A8A-BD84-CE53A02C553D}"/>
    <cellStyle name="40% - Accent2 2 2 21" xfId="29067" xr:uid="{65A77A20-D3AF-448D-A345-73A77325DD79}"/>
    <cellStyle name="40% - Accent2 2 2 22" xfId="29138" xr:uid="{2C39F612-13B8-4F5D-9D4E-A77D265CAC23}"/>
    <cellStyle name="40% - Accent2 2 2 23" xfId="29204" xr:uid="{144E9D68-B1D2-49D2-A792-42BBDF91A76F}"/>
    <cellStyle name="40% - Accent2 2 2 24" xfId="29263" xr:uid="{10C0063E-8579-4073-85E8-7EB2B361095C}"/>
    <cellStyle name="40% - Accent2 2 2 25" xfId="29315" xr:uid="{55E9BDDD-6213-4A8D-8B1B-42655E7B5EA0}"/>
    <cellStyle name="40% - Accent2 2 2 3" xfId="1269" xr:uid="{C82DEC02-8BE0-4557-9755-236944451238}"/>
    <cellStyle name="40% - Accent2 2 2 3 2" xfId="1270" xr:uid="{2700973A-3E50-450F-9D1D-5ADCBDF5872A}"/>
    <cellStyle name="40% - Accent2 2 2 3 2 2" xfId="18608" xr:uid="{4FF60C1C-59EA-41D3-A812-C7B985311303}"/>
    <cellStyle name="40% - Accent2 2 2 3 3" xfId="1271" xr:uid="{4C5FFE74-F368-470F-8CD6-6CE3D449D2EB}"/>
    <cellStyle name="40% - Accent2 2 2 3 4" xfId="14243" xr:uid="{289B9035-B2DC-4F37-BB6D-9B209966D2C9}"/>
    <cellStyle name="40% - Accent2 2 2 4" xfId="1272" xr:uid="{BE9D9F9E-6CEF-4825-A649-A2D6A532A6A6}"/>
    <cellStyle name="40% - Accent2 2 2 4 2" xfId="15020" xr:uid="{BB9995AB-5C60-4AA3-BEC3-0338939B186D}"/>
    <cellStyle name="40% - Accent2 2 2 4 2 2" xfId="19577" xr:uid="{A9A0AB22-5CF2-45AF-835A-878109C17087}"/>
    <cellStyle name="40% - Accent2 2 2 5" xfId="13057" xr:uid="{CF8A4D16-6804-4B24-B190-1EDE7EDE543A}"/>
    <cellStyle name="40% - Accent2 2 2 5 2" xfId="15544" xr:uid="{6C32AA4A-E71D-4666-AB6C-E2E91C7EA1D5}"/>
    <cellStyle name="40% - Accent2 2 2 5 2 2" xfId="20575" xr:uid="{9DDF87B6-0DE9-4646-A7CA-B4A4C325E9CE}"/>
    <cellStyle name="40% - Accent2 2 2 6" xfId="16220" xr:uid="{70513172-8409-4EB1-8433-09530DA588AF}"/>
    <cellStyle name="40% - Accent2 2 2 7" xfId="16127" xr:uid="{3AE0F1E8-9DBA-49C0-A592-4786875FF03C}"/>
    <cellStyle name="40% - Accent2 2 2 8" xfId="22068" xr:uid="{37F41786-9D46-426A-9CDB-3C496FAE5E0B}"/>
    <cellStyle name="40% - Accent2 2 2 8 2" xfId="27399" xr:uid="{D54B8AF0-25E3-4E6C-BD86-C6D0EE1C57A7}"/>
    <cellStyle name="40% - Accent2 2 2 9" xfId="27569" xr:uid="{1A7BC16A-81EA-4779-A4D2-1882D1D8BF15}"/>
    <cellStyle name="40% - Accent2 2 20" xfId="28989" xr:uid="{5499C5B2-9C58-41EA-8E2E-96858E1FF26C}"/>
    <cellStyle name="40% - Accent2 2 21" xfId="29068" xr:uid="{D06FC172-72F0-44BE-A526-7CBAA404C9DB}"/>
    <cellStyle name="40% - Accent2 2 22" xfId="29139" xr:uid="{868FFF78-9178-4E9A-9AD0-1B76F25DD499}"/>
    <cellStyle name="40% - Accent2 2 23" xfId="29205" xr:uid="{105CC3FD-EE85-411B-94F1-0D06EEFEA3DF}"/>
    <cellStyle name="40% - Accent2 2 24" xfId="29264" xr:uid="{07AF9EAA-7223-4176-933E-64ECD39674D1}"/>
    <cellStyle name="40% - Accent2 2 25" xfId="29316" xr:uid="{1CEE3427-8179-4382-A86B-AA0EEDF44A7E}"/>
    <cellStyle name="40% - Accent2 2 26" xfId="1263" xr:uid="{AC40F851-9B5A-4BFE-A768-9CAC7FE8B664}"/>
    <cellStyle name="40% - Accent2 2 3" xfId="1273" xr:uid="{33AB2771-FB50-4147-B5CA-D7F680760928}"/>
    <cellStyle name="40% - Accent2 2 3 2" xfId="1274" xr:uid="{9B7E7BA9-96C7-429E-9BF1-9B24CAC610AB}"/>
    <cellStyle name="40% - Accent2 2 3 2 2" xfId="17755" xr:uid="{0D0DBCB1-C649-462D-9DBD-E97A16C590FD}"/>
    <cellStyle name="40% - Accent2 2 3 3" xfId="1275" xr:uid="{3F543FC3-0246-4124-9688-0C8C94CF074B}"/>
    <cellStyle name="40% - Accent2 2 3 3 2" xfId="24890" xr:uid="{A0792A5D-A0F1-4149-8785-F74D063A9229}"/>
    <cellStyle name="40% - Accent2 2 3 4" xfId="14339" xr:uid="{553BB714-895D-431E-B3D4-3359B0702207}"/>
    <cellStyle name="40% - Accent2 2 4" xfId="1276" xr:uid="{4C1769E1-020F-47E3-8C9C-A73C4E1E1AC2}"/>
    <cellStyle name="40% - Accent2 2 4 2" xfId="14556" xr:uid="{609D3596-3197-4E05-8BF4-A15154E20CAE}"/>
    <cellStyle name="40% - Accent2 2 4 2 2" xfId="18826" xr:uid="{60AFE96F-AD96-44AA-8D25-46AEBB756151}"/>
    <cellStyle name="40% - Accent2 2 4 3" xfId="27083" xr:uid="{431CD124-BF2C-4DF7-8D24-C0F2EDB31FC9}"/>
    <cellStyle name="40% - Accent2 2 5" xfId="14766" xr:uid="{1EA61F25-4449-4365-8EFC-2F6A2DE35B4B}"/>
    <cellStyle name="40% - Accent2 2 5 2" xfId="20352" xr:uid="{44767052-584D-4467-8055-24AF0A5B2D0A}"/>
    <cellStyle name="40% - Accent2 2 5 3" xfId="24749" xr:uid="{8DB58D05-AF89-44D7-82A0-9B3E3DDF923A}"/>
    <cellStyle name="40% - Accent2 2 6" xfId="14777" xr:uid="{36CAB7A8-DADF-4FA2-BD05-F7205B292AA6}"/>
    <cellStyle name="40% - Accent2 2 6 2" xfId="27235" xr:uid="{AD88FA3A-45DB-4F11-A8D0-53407D379397}"/>
    <cellStyle name="40% - Accent2 2 7" xfId="16092" xr:uid="{69525D8C-AC42-42FF-B973-121E9D6127E3}"/>
    <cellStyle name="40% - Accent2 2 7 2" xfId="24595" xr:uid="{6CB2CADB-21E0-4ED8-A3BE-84AF0A42F35F}"/>
    <cellStyle name="40% - Accent2 2 8" xfId="27400" xr:uid="{F73FC535-F102-456B-B69D-89655376389C}"/>
    <cellStyle name="40% - Accent2 2 9" xfId="27570" xr:uid="{FB2D222B-D71B-4738-8494-426D1E9CD5E1}"/>
    <cellStyle name="40% - Accent2 20" xfId="1277" xr:uid="{9B84BB4C-0D72-4A0A-8BB4-355F18BA7CBD}"/>
    <cellStyle name="40% - Accent2 21" xfId="1278" xr:uid="{6F6D56BA-06E3-49AF-9F5D-6349FFE8D79F}"/>
    <cellStyle name="40% - Accent2 22" xfId="1279" xr:uid="{813A5AE6-0434-4315-A3C9-6CCD77AA11DB}"/>
    <cellStyle name="40% - Accent2 23" xfId="1280" xr:uid="{983B1F87-FC97-4487-9BB6-3D91057942CC}"/>
    <cellStyle name="40% - Accent2 23 2" xfId="1281" xr:uid="{0D47A3F1-FC4C-4D82-A68A-BFB9E340D5C5}"/>
    <cellStyle name="40% - Accent2 23 2 2" xfId="14364" xr:uid="{DCF27BB1-F716-4B30-BFD3-0BA7385E73FC}"/>
    <cellStyle name="40% - Accent2 23 3" xfId="1282" xr:uid="{770CBCC9-4C95-4B62-9543-9592C822B173}"/>
    <cellStyle name="40% - Accent2 23 3 2" xfId="18228" xr:uid="{28DD8C20-1ED4-441C-9C91-B1F95812DD6A}"/>
    <cellStyle name="40% - Accent2 23 4" xfId="22069" xr:uid="{3B522C98-2D9D-4E99-B3E8-5F151BE4F8F8}"/>
    <cellStyle name="40% - Accent2 24" xfId="1283" xr:uid="{A0311E79-2C33-48AD-8111-5A341D2E678B}"/>
    <cellStyle name="40% - Accent2 24 2" xfId="14386" xr:uid="{EBB771C3-ACED-422A-9B29-281BC223285E}"/>
    <cellStyle name="40% - Accent2 24 3" xfId="18266" xr:uid="{418C6948-835B-45F4-A672-3AEC0F825B27}"/>
    <cellStyle name="40% - Accent2 24 4" xfId="22070" xr:uid="{24C57F66-F259-4B37-B479-3C70E0844AFB}"/>
    <cellStyle name="40% - Accent2 25" xfId="1284" xr:uid="{5547AFCD-E14A-4810-B1B9-E20DADDDF64C}"/>
    <cellStyle name="40% - Accent2 25 2" xfId="20476" xr:uid="{E8EA86EC-BE6C-495F-B531-3EEECC4F54FA}"/>
    <cellStyle name="40% - Accent2 26" xfId="1285" xr:uid="{AC21B570-E310-4D75-B899-F58FAA526909}"/>
    <cellStyle name="40% - Accent2 26 2" xfId="21625" xr:uid="{C91330BF-39CA-4289-8231-125844DBA9C2}"/>
    <cellStyle name="40% - Accent2 27" xfId="1286" xr:uid="{10B2BDAE-F954-4DD0-9FA4-5A3E4670607F}"/>
    <cellStyle name="40% - Accent2 28" xfId="1287" xr:uid="{F447B689-63D2-46A7-9D05-2B9B98BC3CF5}"/>
    <cellStyle name="40% - Accent2 29" xfId="1288" xr:uid="{5E79FB89-B0D5-4BC1-8A61-8BD0F614F3A4}"/>
    <cellStyle name="40% - Accent2 3" xfId="369" xr:uid="{00000000-0005-0000-0000-000026000000}"/>
    <cellStyle name="40% - Accent2 3 2" xfId="1290" xr:uid="{34AA081D-E8BE-4409-AC17-51E663EDC688}"/>
    <cellStyle name="40% - Accent2 3 2 2" xfId="1291" xr:uid="{A53D718B-7F32-4CBC-B6EF-6B26D54B5C09}"/>
    <cellStyle name="40% - Accent2 3 2 2 2" xfId="17183" xr:uid="{00808689-065D-4648-BE71-82562516E6E6}"/>
    <cellStyle name="40% - Accent2 3 2 2 2 2" xfId="17395" xr:uid="{D3EEAAFE-8BEA-446E-95C8-7611D175207D}"/>
    <cellStyle name="40% - Accent2 3 2 2 3" xfId="18847" xr:uid="{96F689DF-47B4-4403-8735-E2958CBF6421}"/>
    <cellStyle name="40% - Accent2 3 2 2 4" xfId="20774" xr:uid="{E09C56E8-E956-495E-8B3F-CFB057D3DCE0}"/>
    <cellStyle name="40% - Accent2 3 2 3" xfId="1292" xr:uid="{F6BBA794-473B-4235-B985-BD85C1C3807B}"/>
    <cellStyle name="40% - Accent2 3 2 3 2" xfId="18645" xr:uid="{AC7BE0AE-1D1F-4587-8F4A-CB6C5192672D}"/>
    <cellStyle name="40% - Accent2 3 2 4" xfId="15545" xr:uid="{8FBA4E70-76A7-4561-B00B-7DE0C5A70A11}"/>
    <cellStyle name="40% - Accent2 3 2 4 2" xfId="20614" xr:uid="{BCFD6F93-2179-4B90-A6CF-C738D32DAC5A}"/>
    <cellStyle name="40% - Accent2 3 2 5" xfId="16221" xr:uid="{321B331B-640B-41B6-A2B8-CAC45C5F4228}"/>
    <cellStyle name="40% - Accent2 3 2 6" xfId="15570" xr:uid="{715EBF5B-325A-4F1D-9301-BE801B54FF7F}"/>
    <cellStyle name="40% - Accent2 3 2 7" xfId="17224" xr:uid="{6C3BC24C-459A-4C4D-A0A8-78551FB2CAA3}"/>
    <cellStyle name="40% - Accent2 3 3" xfId="1293" xr:uid="{ACB9C69D-87E9-4982-A1D1-24A0E1E3B122}"/>
    <cellStyle name="40% - Accent2 3 3 2" xfId="18207" xr:uid="{FFE22C4A-6018-413A-BECB-A1B3C6E16BAB}"/>
    <cellStyle name="40% - Accent2 3 4" xfId="14764" xr:uid="{CB234445-D1BE-4CB6-BE9A-1836048ECF33}"/>
    <cellStyle name="40% - Accent2 3 5" xfId="15923" xr:uid="{639CE914-715D-4082-AE2C-7587877F227E}"/>
    <cellStyle name="40% - Accent2 3 5 2" xfId="20394" xr:uid="{F49E8A62-1B7D-4506-BA37-CDB53598F89C}"/>
    <cellStyle name="40% - Accent2 3 6" xfId="15433" xr:uid="{316DD149-B7FD-43D5-9E65-2104382AB70C}"/>
    <cellStyle name="40% - Accent2 3 7" xfId="21953" xr:uid="{75920797-22F2-4339-A5C0-454AA2A9CA8C}"/>
    <cellStyle name="40% - Accent2 3 8" xfId="1289" xr:uid="{6DCCAFE9-1936-46E3-916B-2D9FE06450E1}"/>
    <cellStyle name="40% - Accent2 30" xfId="1294" xr:uid="{E1591BB9-9B53-4B5D-9A61-189A51982ED0}"/>
    <cellStyle name="40% - Accent2 31" xfId="1295" xr:uid="{2A598046-34F7-40B4-BA26-F00609023BB8}"/>
    <cellStyle name="40% - Accent2 32" xfId="1296" xr:uid="{F80AB7D4-BFEF-4804-808A-643F54219A3E}"/>
    <cellStyle name="40% - Accent2 33" xfId="1297" xr:uid="{0B5A1748-92E8-48BB-8D69-C6CBA88A4C0A}"/>
    <cellStyle name="40% - Accent2 34" xfId="1298" xr:uid="{11FD07FB-4A06-4F27-8B7D-B056C2FBA892}"/>
    <cellStyle name="40% - Accent2 35" xfId="1299" xr:uid="{3CBEDA2C-0613-4827-8AB2-52EC4127610F}"/>
    <cellStyle name="40% - Accent2 36" xfId="1300" xr:uid="{3F9AC974-555E-42E1-8DA9-5156D8FF9E84}"/>
    <cellStyle name="40% - Accent2 37" xfId="1301" xr:uid="{69D4EB94-D505-4F64-A0F9-43A0546B2480}"/>
    <cellStyle name="40% - Accent2 38" xfId="1302" xr:uid="{C9A9ECAC-7801-4A3F-AE06-4908DBECE65A}"/>
    <cellStyle name="40% - Accent2 39" xfId="1303" xr:uid="{080C31EF-7CAF-4E48-BF84-49C642E283B3}"/>
    <cellStyle name="40% - Accent2 4" xfId="397" xr:uid="{00000000-0005-0000-0000-000027000000}"/>
    <cellStyle name="40% - Accent2 4 2" xfId="1305" xr:uid="{DBD11BA3-9FA1-4AE9-8413-AAD572DCBD79}"/>
    <cellStyle name="40% - Accent2 4 2 2" xfId="1306" xr:uid="{6A9C5CD8-CB22-4F89-80AF-EA91CA2F5605}"/>
    <cellStyle name="40% - Accent2 4 2 2 2" xfId="17218" xr:uid="{7B4EF97A-BAA5-4469-86F1-BE3289CB1CC1}"/>
    <cellStyle name="40% - Accent2 4 2 2 2 2" xfId="17396" xr:uid="{860D509C-2A39-44A2-9D98-2470575E8F0B}"/>
    <cellStyle name="40% - Accent2 4 2 2 3" xfId="18848" xr:uid="{57482D17-3C95-4786-B3B2-29BB94439341}"/>
    <cellStyle name="40% - Accent2 4 2 2 4" xfId="20775" xr:uid="{1407053B-434D-4D66-8402-033E1BD2C467}"/>
    <cellStyle name="40% - Accent2 4 2 3" xfId="1307" xr:uid="{A314A04D-3F01-470D-A2FF-04D5C6200BF4}"/>
    <cellStyle name="40% - Accent2 4 2 3 2" xfId="18678" xr:uid="{13012572-232E-4BA4-AA8A-AB63FC5F6136}"/>
    <cellStyle name="40% - Accent2 4 2 4" xfId="15546" xr:uid="{1AB3A07D-C5A8-4866-B03C-4406DC89EE8B}"/>
    <cellStyle name="40% - Accent2 4 2 4 2" xfId="20648" xr:uid="{EF6155BF-1FDA-442B-92BA-D8F35E4E04B3}"/>
    <cellStyle name="40% - Accent2 4 2 5" xfId="16222" xr:uid="{2ADE03D8-A031-45EF-BC93-33C97F460B45}"/>
    <cellStyle name="40% - Accent2 4 2 6" xfId="15023" xr:uid="{FF180010-2FDD-48CE-8318-05384126040C}"/>
    <cellStyle name="40% - Accent2 4 2 7" xfId="17718" xr:uid="{A1817836-9B1F-4F12-8D8A-20294AB1E08B}"/>
    <cellStyle name="40% - Accent2 4 3" xfId="1308" xr:uid="{31E01F40-99EE-47C1-BB7F-F5F78A188DEF}"/>
    <cellStyle name="40% - Accent2 4 3 2" xfId="18459" xr:uid="{EE1F6EA5-7550-4303-8046-15A252C01E2A}"/>
    <cellStyle name="40% - Accent2 4 4" xfId="15240" xr:uid="{DB8F97BD-5EFC-4363-A1CF-4DEEFA236108}"/>
    <cellStyle name="40% - Accent2 4 5" xfId="15889" xr:uid="{3F4CAE73-B19C-466D-BB64-F05A4B460F34}"/>
    <cellStyle name="40% - Accent2 4 5 2" xfId="20414" xr:uid="{0B85C64F-3F82-4C16-B7A0-B5323834E243}"/>
    <cellStyle name="40% - Accent2 4 6" xfId="14901" xr:uid="{D4D0B6E8-4015-41FF-89D6-4430407F51E5}"/>
    <cellStyle name="40% - Accent2 4 7" xfId="21610" xr:uid="{C03D6789-B321-4A77-9570-CB1900C9E590}"/>
    <cellStyle name="40% - Accent2 4 8" xfId="1304" xr:uid="{2B00A574-87A4-4374-8B52-292584A8AFA9}"/>
    <cellStyle name="40% - Accent2 40" xfId="1309" xr:uid="{4CCC3CB7-5EB4-4BFE-817A-6D14D52AF8D3}"/>
    <cellStyle name="40% - Accent2 41" xfId="1310" xr:uid="{8BF7A0A8-B30C-42BC-9A4A-1F7AA762355E}"/>
    <cellStyle name="40% - Accent2 42" xfId="1311" xr:uid="{2846F2F9-0D32-4239-B371-A517E77161AA}"/>
    <cellStyle name="40% - Accent2 43" xfId="1312" xr:uid="{44BA0AFD-62D5-414D-9FBC-4CF1D58839BD}"/>
    <cellStyle name="40% - Accent2 44" xfId="1313" xr:uid="{8FCE9ADE-E05F-4214-BC35-4DBD83AA24D4}"/>
    <cellStyle name="40% - Accent2 45" xfId="1314" xr:uid="{1A58472F-1212-46E1-B3B4-2039BDB19A61}"/>
    <cellStyle name="40% - Accent2 46" xfId="1315" xr:uid="{66ABF2FB-E5A5-4FA3-A6D4-B152ED0D4B2F}"/>
    <cellStyle name="40% - Accent2 47" xfId="1316" xr:uid="{1E7F00C5-2E9C-4D86-8933-E0F0D9D214C9}"/>
    <cellStyle name="40% - Accent2 48" xfId="1317" xr:uid="{976AB07B-3AFC-470C-9978-A21F7559FA50}"/>
    <cellStyle name="40% - Accent2 49" xfId="1318" xr:uid="{665A53F2-2DA9-45F8-9E4D-CC1C6ACCDA6F}"/>
    <cellStyle name="40% - Accent2 5" xfId="1319" xr:uid="{CAB7065A-0D8A-43BE-9BB2-38563A81CA51}"/>
    <cellStyle name="40% - Accent2 5 2" xfId="1320" xr:uid="{99539F6B-E82F-4248-A602-E50CACAAE27D}"/>
    <cellStyle name="40% - Accent2 5 2 2" xfId="1321" xr:uid="{E7758AC9-5C6A-495C-B4D7-8F7D4F86E0E4}"/>
    <cellStyle name="40% - Accent2 5 2 2 2" xfId="17231" xr:uid="{C85841A2-E0D5-42FB-81D4-01F4ECC1EF79}"/>
    <cellStyle name="40% - Accent2 5 2 2 2 2" xfId="17397" xr:uid="{BFB3AB75-364E-4758-8360-DF76F7DFF9FC}"/>
    <cellStyle name="40% - Accent2 5 2 2 3" xfId="18849" xr:uid="{D50BDE35-9738-4B9C-B06F-8D0A3A4EA402}"/>
    <cellStyle name="40% - Accent2 5 2 2 4" xfId="20776" xr:uid="{2C5635E9-6C52-4651-84FE-AA04E1C68BFD}"/>
    <cellStyle name="40% - Accent2 5 2 3" xfId="1322" xr:uid="{40BBB5B6-30D5-4969-95FD-A94B742BFBDB}"/>
    <cellStyle name="40% - Accent2 5 2 3 2" xfId="18691" xr:uid="{862EFF36-106E-49CC-88C7-51570E120334}"/>
    <cellStyle name="40% - Accent2 5 2 4" xfId="15547" xr:uid="{65FFEA4A-824C-483C-9994-4473E2600E1B}"/>
    <cellStyle name="40% - Accent2 5 2 4 2" xfId="20659" xr:uid="{AFEB7CCE-76D2-45C2-A35A-7483EDA0F1F2}"/>
    <cellStyle name="40% - Accent2 5 2 5" xfId="16223" xr:uid="{86685204-5A47-4582-9A5D-9DF80FAE272C}"/>
    <cellStyle name="40% - Accent2 5 2 6" xfId="16988" xr:uid="{8328A1F8-51B4-405D-92B4-917E55DC85A7}"/>
    <cellStyle name="40% - Accent2 5 2 7" xfId="21544" xr:uid="{D2228104-FCCA-403C-ABDF-6410398B5EDA}"/>
    <cellStyle name="40% - Accent2 5 3" xfId="1323" xr:uid="{D1E0BEBA-EA34-4DD7-87BA-F6B5786B09FB}"/>
    <cellStyle name="40% - Accent2 5 3 2" xfId="18482" xr:uid="{90EAB94C-8ED5-42D7-9506-39524923F923}"/>
    <cellStyle name="40% - Accent2 5 4" xfId="14976" xr:uid="{F29A4CE3-8990-4366-B3F9-D4D3838F4C12}"/>
    <cellStyle name="40% - Accent2 5 5" xfId="14683" xr:uid="{2FBDF8B0-9FC9-40C5-A5B4-29AF887969C7}"/>
    <cellStyle name="40% - Accent2 5 5 2" xfId="20441" xr:uid="{3523086E-63DE-4420-8C94-53FA7213EA80}"/>
    <cellStyle name="40% - Accent2 5 6" xfId="16141" xr:uid="{4B22F68B-947B-44CE-B8CA-2871AB4F2090}"/>
    <cellStyle name="40% - Accent2 5 7" xfId="21912" xr:uid="{E98A4F2F-F7DF-48F2-8D94-64B129802C23}"/>
    <cellStyle name="40% - Accent2 50" xfId="1324" xr:uid="{598FAB6A-149A-4CF4-BBB2-7EA8AB169125}"/>
    <cellStyle name="40% - Accent2 51" xfId="1325" xr:uid="{407CE04C-765C-45AF-9BD0-9D7C9F865373}"/>
    <cellStyle name="40% - Accent2 52" xfId="1326" xr:uid="{49A7AD59-E275-41E7-BDE3-AB71E369D1F7}"/>
    <cellStyle name="40% - Accent2 53" xfId="14197" xr:uid="{445AAD7D-C555-44EE-A64A-E7DAAF3BEBEE}"/>
    <cellStyle name="40% - Accent2 54" xfId="15409" xr:uid="{EC898FAC-68A7-4708-9A6E-9B99406C60A9}"/>
    <cellStyle name="40% - Accent2 54 2" xfId="27099" xr:uid="{B1C43181-D2D1-4F9D-AA22-53D535545DD7}"/>
    <cellStyle name="40% - Accent2 55" xfId="21966" xr:uid="{2B0F4D29-185C-489E-BF94-09949D5DE10C}"/>
    <cellStyle name="40% - Accent2 55 2" xfId="24733" xr:uid="{FF23D332-DD92-4274-979D-5AB568B57A7B}"/>
    <cellStyle name="40% - Accent2 56" xfId="27251" xr:uid="{744FF485-337F-4D2A-9073-253F8D8FFF7A}"/>
    <cellStyle name="40% - Accent2 57" xfId="24582" xr:uid="{15B7B544-920C-49FA-9937-9FCA0E65C7D3}"/>
    <cellStyle name="40% - Accent2 58" xfId="27413" xr:uid="{09116A88-08DD-4B4B-B118-26B288CC11A1}"/>
    <cellStyle name="40% - Accent2 59" xfId="27582" xr:uid="{105EE897-8002-4956-BDA2-EE3F2A74C5ED}"/>
    <cellStyle name="40% - Accent2 6" xfId="1327" xr:uid="{6BD88243-6745-4956-8A14-88E6345EA739}"/>
    <cellStyle name="40% - Accent2 6 2" xfId="1328" xr:uid="{0B97DCB2-7245-4472-B24F-4841FFD9D247}"/>
    <cellStyle name="40% - Accent2 6 2 2" xfId="1329" xr:uid="{3FCC2B75-3286-424A-B559-66D0BDF3B0AD}"/>
    <cellStyle name="40% - Accent2 6 2 2 2" xfId="17245" xr:uid="{D6DC4611-672A-4C00-A5CA-EDD142218362}"/>
    <cellStyle name="40% - Accent2 6 2 2 2 2" xfId="17398" xr:uid="{92D59020-9F1C-4FB1-8ADD-92EE4D0B8A2E}"/>
    <cellStyle name="40% - Accent2 6 2 2 3" xfId="18850" xr:uid="{C46A19AA-4660-49F5-9F6C-63B820B34508}"/>
    <cellStyle name="40% - Accent2 6 2 2 4" xfId="20777" xr:uid="{AA612047-845A-4334-B2B9-22A7616C38EF}"/>
    <cellStyle name="40% - Accent2 6 2 3" xfId="1330" xr:uid="{99354373-6DD4-4EEA-B861-90A56EB9A119}"/>
    <cellStyle name="40% - Accent2 6 2 3 2" xfId="18706" xr:uid="{D01B4F78-FE1D-4E48-BD8B-5C31ADEA4CAB}"/>
    <cellStyle name="40% - Accent2 6 2 4" xfId="15548" xr:uid="{1104CA7E-F7B8-4ACF-9DE4-AF2E814E8B44}"/>
    <cellStyle name="40% - Accent2 6 2 4 2" xfId="20671" xr:uid="{6F1616B1-8975-453D-A701-F91D1A35D334}"/>
    <cellStyle name="40% - Accent2 6 2 5" xfId="16224" xr:uid="{715AFFD0-D3E4-4000-8B51-F9EA35FCBBEA}"/>
    <cellStyle name="40% - Accent2 6 2 6" xfId="16118" xr:uid="{40A17AE0-9F40-48BE-B95C-E6456553178A}"/>
    <cellStyle name="40% - Accent2 6 2 7" xfId="18172" xr:uid="{693AA2D4-5D95-43BC-BC67-17C39BD1E912}"/>
    <cellStyle name="40% - Accent2 6 3" xfId="1331" xr:uid="{FF225602-CD77-4F9F-A3C7-336D8F55BF27}"/>
    <cellStyle name="40% - Accent2 6 3 2" xfId="18493" xr:uid="{9F40838B-80FD-4889-9C37-D3B9F5A267DC}"/>
    <cellStyle name="40% - Accent2 6 4" xfId="15373" xr:uid="{60A76D0A-0A68-4481-884E-403BF91E4486}"/>
    <cellStyle name="40% - Accent2 6 5" xfId="15357" xr:uid="{5F301067-A279-4155-B827-6E69D48DDB8C}"/>
    <cellStyle name="40% - Accent2 6 5 2" xfId="20455" xr:uid="{37733F82-ECDE-4C17-BFD1-B410BD2B22D4}"/>
    <cellStyle name="40% - Accent2 6 6" xfId="15062" xr:uid="{44D27682-E131-4939-96AF-10B7AEDBAE52}"/>
    <cellStyle name="40% - Accent2 6 7" xfId="21892" xr:uid="{4E07C25B-4595-472E-8D00-A35A9D96B05A}"/>
    <cellStyle name="40% - Accent2 60" xfId="27747" xr:uid="{FE9BB48E-EEB1-44EE-8604-5F4C7328D627}"/>
    <cellStyle name="40% - Accent2 61" xfId="27910" xr:uid="{FFD3312B-7FC0-41D0-AE34-0A34757C312C}"/>
    <cellStyle name="40% - Accent2 62" xfId="28062" xr:uid="{858E0659-FFE0-4CDA-B031-7536257955E2}"/>
    <cellStyle name="40% - Accent2 63" xfId="28210" xr:uid="{E452DAE3-27A3-4C5E-923C-B9583008338A}"/>
    <cellStyle name="40% - Accent2 64" xfId="28357" xr:uid="{AC55505B-4B08-44CD-AFB0-E24621047294}"/>
    <cellStyle name="40% - Accent2 65" xfId="28488" xr:uid="{222A0FC6-D3C5-4C62-B5DA-355494CE00CE}"/>
    <cellStyle name="40% - Accent2 66" xfId="28609" xr:uid="{1DF3CAA1-EE89-4D18-904D-3CFBC8B995B7}"/>
    <cellStyle name="40% - Accent2 67" xfId="28717" xr:uid="{86DCFAF7-E905-4FAF-94D7-79B15EABD248}"/>
    <cellStyle name="40% - Accent2 68" xfId="28816" xr:uid="{72F20BFB-BA87-444C-A559-BEFEC34B2297}"/>
    <cellStyle name="40% - Accent2 69" xfId="28909" xr:uid="{469DE71F-295C-47F1-811E-0DD5D8A05547}"/>
    <cellStyle name="40% - Accent2 7" xfId="1332" xr:uid="{D360FE6C-8E7F-494C-A1F0-E68ADAE53117}"/>
    <cellStyle name="40% - Accent2 7 2" xfId="1333" xr:uid="{C4E502D6-372A-4406-8EBB-F5632EF2FF8D}"/>
    <cellStyle name="40% - Accent2 7 2 2" xfId="1334" xr:uid="{BF40E34E-1633-4313-8675-EE9BD4F23072}"/>
    <cellStyle name="40% - Accent2 7 2 3" xfId="1335" xr:uid="{0F1EA501-957F-41EE-A0EB-B1CE93A8A175}"/>
    <cellStyle name="40% - Accent2 7 2 4" xfId="15549" xr:uid="{844B57CB-96C1-4F93-B5C6-E9CD7E47B039}"/>
    <cellStyle name="40% - Accent2 7 2 5" xfId="16225" xr:uid="{8658ED0C-57BB-4833-9E6C-4B5F38FACA1C}"/>
    <cellStyle name="40% - Accent2 7 2 6" xfId="19065" xr:uid="{E6BAF9D4-086A-4548-BFAD-549B25ED3A8C}"/>
    <cellStyle name="40% - Accent2 7 3" xfId="1336" xr:uid="{549E496D-1222-4A29-86F6-ED799CF3D519}"/>
    <cellStyle name="40% - Accent2 7 4" xfId="15142" xr:uid="{26219070-1DF9-4C39-BE6F-D25C5AACF606}"/>
    <cellStyle name="40% - Accent2 7 5" xfId="14765" xr:uid="{83BC5EFF-F50F-4B5D-9738-EBA5CCEC2C2C}"/>
    <cellStyle name="40% - Accent2 7 6" xfId="21582" xr:uid="{649FA476-A2E4-4A2A-A9AD-84F6584ED4EC}"/>
    <cellStyle name="40% - Accent2 70" xfId="28994" xr:uid="{6BE5EB81-1CBA-42F1-8A0A-F556EAE284E9}"/>
    <cellStyle name="40% - Accent2 71" xfId="29072" xr:uid="{F8AAB306-0B53-44ED-ACCE-4ECCBC83107D}"/>
    <cellStyle name="40% - Accent2 72" xfId="29143" xr:uid="{936AD494-A0E2-48CC-87F4-0B688C8C3294}"/>
    <cellStyle name="40% - Accent2 73" xfId="29209" xr:uid="{B34FD63D-C849-4D6A-80B3-4E5AD125324A}"/>
    <cellStyle name="40% - Accent2 74" xfId="29268" xr:uid="{5191B0DB-8D44-4F96-B6D1-308FD0410F0C}"/>
    <cellStyle name="40% - Accent2 75" xfId="29320" xr:uid="{07CF3074-53D9-41A9-8D6E-57AFD90F5310}"/>
    <cellStyle name="40% - Accent2 76" xfId="497" xr:uid="{87D45B8E-F36F-4D1E-BA47-F7218134E5B3}"/>
    <cellStyle name="40% - Accent2 77" xfId="41684" xr:uid="{3699452F-12DD-41CD-B9D0-E0084EC6A0A2}"/>
    <cellStyle name="40% - Accent2 78" xfId="41707" xr:uid="{A2405CF0-C81C-4255-84E2-746C51D7D82B}"/>
    <cellStyle name="40% - Accent2 8" xfId="1337" xr:uid="{5EE29B94-65AC-4BBA-9A08-F9E8FB0603F5}"/>
    <cellStyle name="40% - Accent2 8 2" xfId="1338" xr:uid="{77FFA435-08ED-4855-B732-C58AC56725E4}"/>
    <cellStyle name="40% - Accent2 8 2 2" xfId="1339" xr:uid="{197848FD-9FE1-4FB3-B6CB-6B7508AFE808}"/>
    <cellStyle name="40% - Accent2 8 2 3" xfId="1340" xr:uid="{B8B5A80F-6C27-4306-853D-2CC14ACBDA4D}"/>
    <cellStyle name="40% - Accent2 8 2 4" xfId="15550" xr:uid="{07A2FB06-7064-4573-A0EC-A96FE44CABCD}"/>
    <cellStyle name="40% - Accent2 8 2 5" xfId="16226" xr:uid="{564BC79C-61D3-4364-B0BE-EA213FCD8B6A}"/>
    <cellStyle name="40% - Accent2 8 2 6" xfId="17054" xr:uid="{A3DAB5DB-8834-4FDB-B781-86C317C58E7E}"/>
    <cellStyle name="40% - Accent2 8 3" xfId="1341" xr:uid="{0E36C4A7-C43F-487A-8A25-B2E30E937C83}"/>
    <cellStyle name="40% - Accent2 8 4" xfId="14998" xr:uid="{D99F8525-2CE9-44E1-82AC-43678A23D603}"/>
    <cellStyle name="40% - Accent2 8 5" xfId="15754" xr:uid="{B72B519C-98D6-4855-BD4E-4561A7A3E973}"/>
    <cellStyle name="40% - Accent2 8 6" xfId="16071" xr:uid="{B01515AB-148F-4828-A66A-B6DA77C493C4}"/>
    <cellStyle name="40% - Accent2 9" xfId="1342" xr:uid="{8B65B8B1-CA9E-47A9-8A11-98733791E54F}"/>
    <cellStyle name="40% - Accent2 9 2" xfId="1343" xr:uid="{4A1C4A8E-90C6-4966-9309-AFFA842C64A8}"/>
    <cellStyle name="40% - Accent2 9 2 2" xfId="1344" xr:uid="{E987E633-FFF1-48E4-B842-E1A918862B4A}"/>
    <cellStyle name="40% - Accent2 9 2 3" xfId="1345" xr:uid="{8D3E112D-CB32-4296-B974-7452F4ACF734}"/>
    <cellStyle name="40% - Accent2 9 2 4" xfId="15551" xr:uid="{9D4A1F3F-9FD9-4D7D-AFF4-9E87B57923AC}"/>
    <cellStyle name="40% - Accent2 9 2 5" xfId="16227" xr:uid="{3C5EC9D0-C23E-4156-A827-399EFABB583F}"/>
    <cellStyle name="40% - Accent2 9 2 6" xfId="21626" xr:uid="{B131618F-4B92-407C-A2DE-AC537F33CD24}"/>
    <cellStyle name="40% - Accent2 9 3" xfId="1346" xr:uid="{9EB13AF7-E1FA-4BA1-8A04-DE20374758DF}"/>
    <cellStyle name="40% - Accent2 9 4" xfId="15128" xr:uid="{16B50133-9F3E-4E4E-AC56-B5553C878DDA}"/>
    <cellStyle name="40% - Accent2 9 5" xfId="14735" xr:uid="{5541D780-345A-4251-95A7-E90CAC96E238}"/>
    <cellStyle name="40% - Accent2 9 6" xfId="20562" xr:uid="{1646FAC9-40ED-4F53-8594-E4B97AB36F4C}"/>
    <cellStyle name="40% - Accent3" xfId="167" builtinId="39" customBuiltin="1"/>
    <cellStyle name="40% - Accent3 10" xfId="1347" xr:uid="{5E3CEABD-8ADA-4E4C-B505-8C604E4321DE}"/>
    <cellStyle name="40% - Accent3 10 2" xfId="1348" xr:uid="{8B71B032-3A1F-482F-8D9E-D0854C75D725}"/>
    <cellStyle name="40% - Accent3 10 2 2" xfId="1349" xr:uid="{68F8EC27-7477-4EDA-8FCF-964CAD0B66CA}"/>
    <cellStyle name="40% - Accent3 10 2 3" xfId="1350" xr:uid="{9D90F2FB-0B6D-4373-B584-4A57F6265315}"/>
    <cellStyle name="40% - Accent3 10 2 4" xfId="15552" xr:uid="{DC5E134A-C161-4C10-9E61-8BF485926992}"/>
    <cellStyle name="40% - Accent3 10 2 5" xfId="16228" xr:uid="{75573349-6C73-4C4E-9F6A-57218772A5DB}"/>
    <cellStyle name="40% - Accent3 10 2 6" xfId="21768" xr:uid="{538CFEFF-892E-4BE0-B95A-F98861C5DEA3}"/>
    <cellStyle name="40% - Accent3 10 3" xfId="1351" xr:uid="{B1A30BFD-BCD0-4F44-A30A-58DCD876CCAC}"/>
    <cellStyle name="40% - Accent3 10 4" xfId="14848" xr:uid="{0AA7E59E-BFB0-4052-8FE2-5CC9B5E2E3F9}"/>
    <cellStyle name="40% - Accent3 10 5" xfId="14897" xr:uid="{23F5F6D0-DF4A-4974-BDD3-90B7B0195E9D}"/>
    <cellStyle name="40% - Accent3 10 6" xfId="21830" xr:uid="{D26B91A7-885F-4A81-8012-AA687763E5DB}"/>
    <cellStyle name="40% - Accent3 11" xfId="1352" xr:uid="{74E0512F-4780-4AF4-A75A-592BB7243AD2}"/>
    <cellStyle name="40% - Accent3 12" xfId="1353" xr:uid="{E87FEA21-CB4E-49E1-9695-B51624500571}"/>
    <cellStyle name="40% - Accent3 13" xfId="1354" xr:uid="{9A865B04-2995-47B8-9450-CAB4AAF071AE}"/>
    <cellStyle name="40% - Accent3 14" xfId="1355" xr:uid="{09396051-27D4-4B83-AAEA-2114C992D71A}"/>
    <cellStyle name="40% - Accent3 14 2" xfId="1356" xr:uid="{44C7DD6B-1DB1-4DF8-9D21-71DD8A78E6D0}"/>
    <cellStyle name="40% - Accent3 14 2 2" xfId="1357" xr:uid="{98A5699D-2D80-436C-9B08-14FEF2E295AD}"/>
    <cellStyle name="40% - Accent3 14 2 2 2" xfId="14399" xr:uid="{ADD90446-6E6D-4B85-9504-C0E0BBD1F245}"/>
    <cellStyle name="40% - Accent3 14 2 2 3" xfId="18285" xr:uid="{233196E9-2D49-48B5-8145-69485DF65914}"/>
    <cellStyle name="40% - Accent3 14 2 2 4" xfId="22072" xr:uid="{5348419E-2EE5-4865-B0D7-75C559F2C0B7}"/>
    <cellStyle name="40% - Accent3 14 2 3" xfId="1358" xr:uid="{B654EAD3-7D2A-48FC-BFD9-405F368C4EFA}"/>
    <cellStyle name="40% - Accent3 14 2 3 2" xfId="14522" xr:uid="{8D3BE3C6-1181-496D-9172-C44DB76540D3}"/>
    <cellStyle name="40% - Accent3 14 2 3 3" xfId="18416" xr:uid="{347A14FA-C8B9-41A5-ADE3-315B7C890C30}"/>
    <cellStyle name="40% - Accent3 14 2 3 4" xfId="22073" xr:uid="{8360356A-2842-4DDE-82B0-C81CECBD20DE}"/>
    <cellStyle name="40% - Accent3 14 2 4" xfId="14299" xr:uid="{9FDB2B13-6205-40EE-BF34-8708FA8BDF36}"/>
    <cellStyle name="40% - Accent3 14 2 5" xfId="15356" xr:uid="{F70DB5AA-6407-4B62-9D31-60F131574707}"/>
    <cellStyle name="40% - Accent3 14 2 6" xfId="15994" xr:uid="{26376377-3680-4BD5-B359-75240AAACBFC}"/>
    <cellStyle name="40% - Accent3 14 2 7" xfId="16962" xr:uid="{5249047B-4BEE-4BEF-ABB9-3331A00238AD}"/>
    <cellStyle name="40% - Accent3 14 2 8" xfId="18162" xr:uid="{83BA636E-D790-4D91-9B1D-F772EB3698BB}"/>
    <cellStyle name="40% - Accent3 14 2 9" xfId="22071" xr:uid="{1697A0E6-EDEE-4E9F-9A45-99B82CC33623}"/>
    <cellStyle name="40% - Accent3 15" xfId="1359" xr:uid="{36CD29FC-C9A1-4F66-ADF7-A24B367E741B}"/>
    <cellStyle name="40% - Accent3 15 2" xfId="1360" xr:uid="{CFAA1D62-528B-4DE2-941C-F41B8DAA0512}"/>
    <cellStyle name="40% - Accent3 15 2 2" xfId="1361" xr:uid="{5428ABE7-C283-4E74-A9F7-B21755C5C5E6}"/>
    <cellStyle name="40% - Accent3 15 2 2 2" xfId="14413" xr:uid="{214E7822-59AE-482D-BF28-C86F8A5F3E76}"/>
    <cellStyle name="40% - Accent3 15 2 2 3" xfId="18300" xr:uid="{328A1978-2E25-468A-8E83-900644532791}"/>
    <cellStyle name="40% - Accent3 15 2 2 4" xfId="22075" xr:uid="{508BFA7D-6DAD-44A0-94A4-31EDE0EFEDF3}"/>
    <cellStyle name="40% - Accent3 15 2 3" xfId="1362" xr:uid="{C42C1DDB-9A5F-4B8A-9759-132F3ED3566A}"/>
    <cellStyle name="40% - Accent3 15 2 3 2" xfId="14535" xr:uid="{06322037-5542-4A3C-8988-7FF1A5C891EB}"/>
    <cellStyle name="40% - Accent3 15 2 3 3" xfId="18430" xr:uid="{3268F457-1D33-490A-AD23-EE01DCD4588D}"/>
    <cellStyle name="40% - Accent3 15 2 3 4" xfId="22076" xr:uid="{1F874118-064F-43A9-8C94-AAD8B65C3F6D}"/>
    <cellStyle name="40% - Accent3 15 2 4" xfId="14311" xr:uid="{B8590A36-BACC-45DC-BF45-15CC156C1F82}"/>
    <cellStyle name="40% - Accent3 15 2 5" xfId="15389" xr:uid="{FAA52A7C-C315-4B9D-B3DD-7CDF9690EE4A}"/>
    <cellStyle name="40% - Accent3 15 2 6" xfId="16030" xr:uid="{D9553A33-A4D4-4975-84E1-897472B0B8AD}"/>
    <cellStyle name="40% - Accent3 15 2 7" xfId="16991" xr:uid="{C3508681-CF0E-4AF5-9F24-4B9367EDB7B2}"/>
    <cellStyle name="40% - Accent3 15 2 8" xfId="18180" xr:uid="{E406BCE7-0B19-4907-B8AF-7C07F86F0E0E}"/>
    <cellStyle name="40% - Accent3 15 2 9" xfId="22074" xr:uid="{64E7E66D-B8A0-4862-93B7-367E603A16B6}"/>
    <cellStyle name="40% - Accent3 16" xfId="1363" xr:uid="{50D87E02-9129-4FF8-B562-618D6EB2A113}"/>
    <cellStyle name="40% - Accent3 17" xfId="1364" xr:uid="{3E9C1DDE-A54F-4218-8A76-9BFCA54CC062}"/>
    <cellStyle name="40% - Accent3 18" xfId="1365" xr:uid="{D93A6546-1C61-4D13-973D-977F9710BF96}"/>
    <cellStyle name="40% - Accent3 19" xfId="1366" xr:uid="{C40FD804-56CB-4782-8EB3-692929E7B6EE}"/>
    <cellStyle name="40% - Accent3 2" xfId="273" xr:uid="{00000000-0005-0000-0000-000029000000}"/>
    <cellStyle name="40% - Accent3 2 10" xfId="27676" xr:uid="{3E82426E-71C2-4F95-AACE-28B7F08BCF1D}"/>
    <cellStyle name="40% - Accent3 2 11" xfId="27839" xr:uid="{0C83FF2F-849B-4E78-AFBD-F5728AD88754}"/>
    <cellStyle name="40% - Accent3 2 12" xfId="27991" xr:uid="{C17F2D03-909B-4021-94C0-66D1FA437DFF}"/>
    <cellStyle name="40% - Accent3 2 13" xfId="28140" xr:uid="{52CEE2B1-8A0F-45B1-AEF5-2E959FE068E3}"/>
    <cellStyle name="40% - Accent3 2 14" xfId="28287" xr:uid="{F50F3832-4133-43E4-9F4E-4B102D837909}"/>
    <cellStyle name="40% - Accent3 2 15" xfId="28429" xr:uid="{6D0F3457-1B78-4067-B774-ABC2AE768521}"/>
    <cellStyle name="40% - Accent3 2 16" xfId="28555" xr:uid="{4767EC2D-DA53-40A8-8FBA-73A8809D70E3}"/>
    <cellStyle name="40% - Accent3 2 17" xfId="28671" xr:uid="{DD6CAD1F-C37C-4482-A56A-56113E520656}"/>
    <cellStyle name="40% - Accent3 2 18" xfId="28775" xr:uid="{9F5581BC-DB27-4CB5-812E-CBE97DB4617C}"/>
    <cellStyle name="40% - Accent3 2 19" xfId="28870" xr:uid="{F631C0F4-271B-42CA-B684-B97D8547C998}"/>
    <cellStyle name="40% - Accent3 2 2" xfId="419" xr:uid="{00000000-0005-0000-0000-00002A000000}"/>
    <cellStyle name="40% - Accent3 2 2 10" xfId="27675" xr:uid="{208A9834-7894-4A36-8C33-E665C7F5AE1B}"/>
    <cellStyle name="40% - Accent3 2 2 11" xfId="27838" xr:uid="{1D5954E6-400C-450E-8C34-FFF732596450}"/>
    <cellStyle name="40% - Accent3 2 2 12" xfId="27990" xr:uid="{FA98B0EB-82DA-4543-B435-3B82DFE5A3E4}"/>
    <cellStyle name="40% - Accent3 2 2 13" xfId="28139" xr:uid="{14311B0B-F065-48F7-B46F-10F1968C878A}"/>
    <cellStyle name="40% - Accent3 2 2 14" xfId="28286" xr:uid="{65742560-6134-4E3C-82A9-08C1D37654B5}"/>
    <cellStyle name="40% - Accent3 2 2 15" xfId="28428" xr:uid="{29BCDDD4-E1A9-443B-9929-F4DED23CD83D}"/>
    <cellStyle name="40% - Accent3 2 2 16" xfId="28554" xr:uid="{DF2CF5E9-84DD-4C69-BB3A-A929DBF2322C}"/>
    <cellStyle name="40% - Accent3 2 2 17" xfId="28670" xr:uid="{2E3841DB-93A7-454B-BECB-C1614927CFA2}"/>
    <cellStyle name="40% - Accent3 2 2 18" xfId="28774" xr:uid="{64501582-11D0-4D47-BAC8-E044D6C4DAA5}"/>
    <cellStyle name="40% - Accent3 2 2 19" xfId="28869" xr:uid="{4850BC55-3563-4B7C-8D1D-2041CC9DAD1B}"/>
    <cellStyle name="40% - Accent3 2 2 2" xfId="1368" xr:uid="{9D238C37-3425-42D1-B376-6642668AAFAF}"/>
    <cellStyle name="40% - Accent3 2 2 2 10" xfId="27508" xr:uid="{7C8C61C4-00F2-46E7-85DA-39151329819D}"/>
    <cellStyle name="40% - Accent3 2 2 2 11" xfId="27673" xr:uid="{5FDB2DF3-39AE-4F1B-86C3-1D1019382F2A}"/>
    <cellStyle name="40% - Accent3 2 2 2 12" xfId="27836" xr:uid="{F4E6286C-BD8F-498C-B445-E1661D548FFA}"/>
    <cellStyle name="40% - Accent3 2 2 2 13" xfId="27988" xr:uid="{DF6DCA4F-BC51-414E-88AC-D3E243086CE1}"/>
    <cellStyle name="40% - Accent3 2 2 2 14" xfId="28137" xr:uid="{8DDA0043-2F51-45ED-8F65-98B088042AB1}"/>
    <cellStyle name="40% - Accent3 2 2 2 15" xfId="28284" xr:uid="{E6F50362-79DC-4BFF-B165-0B963B8A935B}"/>
    <cellStyle name="40% - Accent3 2 2 2 16" xfId="28426" xr:uid="{623B46FD-F623-4130-B175-DF2E4921A470}"/>
    <cellStyle name="40% - Accent3 2 2 2 17" xfId="28552" xr:uid="{5A01107A-F0FF-4B20-ACF3-171672E4FEDC}"/>
    <cellStyle name="40% - Accent3 2 2 2 18" xfId="28668" xr:uid="{6D8BA4DD-EB75-40A5-A1B5-1BD8C649323B}"/>
    <cellStyle name="40% - Accent3 2 2 2 19" xfId="28772" xr:uid="{27C384A5-0EDE-42E9-8B08-BBFCBDC78714}"/>
    <cellStyle name="40% - Accent3 2 2 2 2" xfId="1369" xr:uid="{E1435024-C870-47FB-835E-F298F43F6C59}"/>
    <cellStyle name="40% - Accent3 2 2 2 2 10" xfId="27506" xr:uid="{82F6676C-98AA-457B-99D4-E8B5CB177360}"/>
    <cellStyle name="40% - Accent3 2 2 2 2 11" xfId="27671" xr:uid="{75D1A190-66B1-4A2B-A744-F65CB2EDFFCD}"/>
    <cellStyle name="40% - Accent3 2 2 2 2 12" xfId="27834" xr:uid="{A7ED85DD-16B8-496D-A51D-6DD93FBAD79E}"/>
    <cellStyle name="40% - Accent3 2 2 2 2 13" xfId="27986" xr:uid="{DE174C5F-F9F5-4E1A-BBBA-2D99949B696C}"/>
    <cellStyle name="40% - Accent3 2 2 2 2 14" xfId="28135" xr:uid="{8C9EC38F-7192-46C8-8548-84377FFA79D4}"/>
    <cellStyle name="40% - Accent3 2 2 2 2 15" xfId="28282" xr:uid="{C846EE9D-2860-41A2-BFF5-EB8892A9CE66}"/>
    <cellStyle name="40% - Accent3 2 2 2 2 16" xfId="28424" xr:uid="{C23749BD-91F1-4941-B925-6BF4E1DF3D0D}"/>
    <cellStyle name="40% - Accent3 2 2 2 2 17" xfId="28550" xr:uid="{E99F18DD-A934-4368-8BF5-A1ECC4F3D737}"/>
    <cellStyle name="40% - Accent3 2 2 2 2 18" xfId="28666" xr:uid="{2185C245-6E4E-41ED-BA53-7E8D2C926591}"/>
    <cellStyle name="40% - Accent3 2 2 2 2 19" xfId="28770" xr:uid="{5C62DC6F-C2B5-4A74-979B-C8C4DE586E91}"/>
    <cellStyle name="40% - Accent3 2 2 2 2 2" xfId="1370" xr:uid="{25BB7679-CED5-4D07-9E53-8D7856E5F472}"/>
    <cellStyle name="40% - Accent3 2 2 2 2 20" xfId="28865" xr:uid="{C933A279-EB5E-499B-8AEF-D3F48B07281F}"/>
    <cellStyle name="40% - Accent3 2 2 2 2 21" xfId="28956" xr:uid="{B9B4449F-3730-4205-BF04-ED9845CC0B24}"/>
    <cellStyle name="40% - Accent3 2 2 2 2 22" xfId="29036" xr:uid="{8015B306-3AC9-4BE9-ACBD-388FBCA93419}"/>
    <cellStyle name="40% - Accent3 2 2 2 2 23" xfId="29112" xr:uid="{D0664D46-268A-475E-A951-1D959CAF829C}"/>
    <cellStyle name="40% - Accent3 2 2 2 2 24" xfId="29178" xr:uid="{615395EC-063E-48C3-A491-3CE2AFBD652A}"/>
    <cellStyle name="40% - Accent3 2 2 2 2 25" xfId="29242" xr:uid="{C4D3D852-77E2-46E2-8AEF-1816D0737A0B}"/>
    <cellStyle name="40% - Accent3 2 2 2 2 3" xfId="17399" xr:uid="{9A60A85E-18B5-4839-9901-8BCA7033FCA7}"/>
    <cellStyle name="40% - Accent3 2 2 2 2 4" xfId="27029" xr:uid="{26E92868-7550-4729-80CA-05B3FEDD93B2}"/>
    <cellStyle name="40% - Accent3 2 2 2 2 5" xfId="24804" xr:uid="{1EDD72A0-EA7A-47B5-ADF3-42F0F4653B3E}"/>
    <cellStyle name="40% - Accent3 2 2 2 2 6" xfId="27178" xr:uid="{829D6267-94E8-4B72-A94B-63C96D31F27C}"/>
    <cellStyle name="40% - Accent3 2 2 2 2 7" xfId="24652" xr:uid="{B83D78E6-469B-4A7A-BB15-FF5CB8EB5FEC}"/>
    <cellStyle name="40% - Accent3 2 2 2 2 8" xfId="27337" xr:uid="{D00658F5-CD2B-4688-B040-8CA55A13D7ED}"/>
    <cellStyle name="40% - Accent3 2 2 2 2 9" xfId="23423" xr:uid="{31ADF296-A9E4-4BC6-A769-453246666AEB}"/>
    <cellStyle name="40% - Accent3 2 2 2 20" xfId="28867" xr:uid="{921F4F56-A614-4E15-AF87-2C16F7427139}"/>
    <cellStyle name="40% - Accent3 2 2 2 21" xfId="28958" xr:uid="{F1236C30-1B6D-49A8-B76D-ECCCFB562A33}"/>
    <cellStyle name="40% - Accent3 2 2 2 22" xfId="29038" xr:uid="{1A86CF3A-EF8E-4AAD-854A-89FAB9345033}"/>
    <cellStyle name="40% - Accent3 2 2 2 23" xfId="29114" xr:uid="{FF079108-783F-4BED-87D8-E13E960D6905}"/>
    <cellStyle name="40% - Accent3 2 2 2 24" xfId="29180" xr:uid="{46D9E175-EA54-49AB-8D7E-F5746325C80A}"/>
    <cellStyle name="40% - Accent3 2 2 2 25" xfId="29244" xr:uid="{8610A1CE-0995-4D5D-A420-EBF5E5330443}"/>
    <cellStyle name="40% - Accent3 2 2 2 3" xfId="1371" xr:uid="{FC42BF2E-A050-42F7-9625-62F9E81A7663}"/>
    <cellStyle name="40% - Accent3 2 2 2 3 2" xfId="17145" xr:uid="{6F8645C1-105E-49D3-AAA2-AA69AF3E6A1A}"/>
    <cellStyle name="40% - Accent3 2 2 2 3 2 2" xfId="18853" xr:uid="{9008CF8B-0244-4B9C-9A1B-9174B12FB135}"/>
    <cellStyle name="40% - Accent3 2 2 2 4" xfId="1372" xr:uid="{E0CDFB62-7CF5-421A-8E68-3E8CBAE4A9E9}"/>
    <cellStyle name="40% - Accent3 2 2 2 4 2" xfId="27030" xr:uid="{0DFCE846-FB49-4BDD-A0A2-1315727B53BA}"/>
    <cellStyle name="40% - Accent3 2 2 2 5" xfId="20778" xr:uid="{F3B0230E-6829-475F-BAA6-97E973CDBFEA}"/>
    <cellStyle name="40% - Accent3 2 2 2 5 2" xfId="24803" xr:uid="{97F6F0AC-8142-4261-B18E-5A3D15028A17}"/>
    <cellStyle name="40% - Accent3 2 2 2 6" xfId="27179" xr:uid="{E002D750-8ECA-49FB-A90E-B7930C746C1B}"/>
    <cellStyle name="40% - Accent3 2 2 2 7" xfId="24651" xr:uid="{7F795E2B-52D9-4CB0-A26F-49504CD7FB70}"/>
    <cellStyle name="40% - Accent3 2 2 2 8" xfId="27339" xr:uid="{8EEB97AB-E069-43B1-ADF4-0AD8A425EA21}"/>
    <cellStyle name="40% - Accent3 2 2 2 9" xfId="23611" xr:uid="{C9286758-11A2-41A8-A3F5-F9DC43948B2E}"/>
    <cellStyle name="40% - Accent3 2 2 20" xfId="28960" xr:uid="{2B41A36A-7C56-4A63-9EBA-33E44912D6F6}"/>
    <cellStyle name="40% - Accent3 2 2 21" xfId="29040" xr:uid="{47E12750-4A81-456F-958B-BD29A318F0A6}"/>
    <cellStyle name="40% - Accent3 2 2 22" xfId="29116" xr:uid="{63E2A559-4D33-41D5-A93E-0B07F16939E0}"/>
    <cellStyle name="40% - Accent3 2 2 23" xfId="29182" xr:uid="{0CC56F6D-FC9D-4B75-A7C1-E10971EFAB71}"/>
    <cellStyle name="40% - Accent3 2 2 24" xfId="29246" xr:uid="{E4D00F2A-DE6C-4CC4-81B8-73A0E047C864}"/>
    <cellStyle name="40% - Accent3 2 2 25" xfId="29298" xr:uid="{09961DC9-D82A-4C56-8BF8-3E389CBBEB6A}"/>
    <cellStyle name="40% - Accent3 2 2 3" xfId="1373" xr:uid="{80F535B1-B916-43D7-AC95-3893BE449197}"/>
    <cellStyle name="40% - Accent3 2 2 3 2" xfId="1374" xr:uid="{3BB6EC2F-1589-48DF-A42C-BD5BC3537F8E}"/>
    <cellStyle name="40% - Accent3 2 2 3 2 2" xfId="18609" xr:uid="{A43FC277-815D-49D5-B199-D90009BF1439}"/>
    <cellStyle name="40% - Accent3 2 2 3 3" xfId="1375" xr:uid="{16D41420-1E90-4995-87F3-6C5DFF960F85}"/>
    <cellStyle name="40% - Accent3 2 2 3 4" xfId="14244" xr:uid="{6B54785A-BF7B-44D7-8B71-367ECA5A56A8}"/>
    <cellStyle name="40% - Accent3 2 2 4" xfId="1376" xr:uid="{041615CA-1F51-42AB-A0BD-5DF39126E7B4}"/>
    <cellStyle name="40% - Accent3 2 2 4 2" xfId="15022" xr:uid="{4641DAC3-1345-4E58-95A0-01722192BEE9}"/>
    <cellStyle name="40% - Accent3 2 2 4 2 2" xfId="19346" xr:uid="{8874E3E6-D4E8-4180-B75A-F65861FF65BC}"/>
    <cellStyle name="40% - Accent3 2 2 5" xfId="13058" xr:uid="{A7CADCA3-8933-493F-A3EB-63061D0BCF93}"/>
    <cellStyle name="40% - Accent3 2 2 5 2" xfId="15553" xr:uid="{76B99CDE-7477-42FB-A311-0F1EDBD800A1}"/>
    <cellStyle name="40% - Accent3 2 2 5 2 2" xfId="20576" xr:uid="{09CD3734-AE82-412D-A153-933320447661}"/>
    <cellStyle name="40% - Accent3 2 2 6" xfId="16229" xr:uid="{3687BD5A-39F6-4A96-A0A3-0348DB73DCD1}"/>
    <cellStyle name="40% - Accent3 2 2 7" xfId="16101" xr:uid="{4A2E8CD8-5EBF-479A-A9A7-37905C259446}"/>
    <cellStyle name="40% - Accent3 2 2 8" xfId="22077" xr:uid="{CFABC661-AB10-4EF7-B1FA-22576F47186F}"/>
    <cellStyle name="40% - Accent3 2 2 8 2" xfId="27340" xr:uid="{8621CEBA-75AE-4A4F-9C22-B853091C6935}"/>
    <cellStyle name="40% - Accent3 2 2 9" xfId="27510" xr:uid="{D72716B6-6823-4AC4-BD79-6690D7493562}"/>
    <cellStyle name="40% - Accent3 2 20" xfId="28961" xr:uid="{84B56729-27E4-4AA2-A92B-F778E8E5887D}"/>
    <cellStyle name="40% - Accent3 2 21" xfId="29041" xr:uid="{2BDCA572-DBF8-4118-8496-AD4AE8FC21A3}"/>
    <cellStyle name="40% - Accent3 2 22" xfId="29117" xr:uid="{20EAC89C-BD47-40B6-A356-703C33E67828}"/>
    <cellStyle name="40% - Accent3 2 23" xfId="29183" xr:uid="{92301380-428D-41F1-9806-789F58E7EB8E}"/>
    <cellStyle name="40% - Accent3 2 24" xfId="29247" xr:uid="{C38B000A-D04D-43C0-8876-AB89E1A94C4B}"/>
    <cellStyle name="40% - Accent3 2 25" xfId="29299" xr:uid="{708DB6F8-8AEB-4EA6-B6EE-C60E1AAAD2E7}"/>
    <cellStyle name="40% - Accent3 2 26" xfId="1367" xr:uid="{ED2B80EB-CE44-41C7-923A-68DAC9D4DD5C}"/>
    <cellStyle name="40% - Accent3 2 3" xfId="1377" xr:uid="{0557303D-0364-4444-BC2E-8104C99CC6FB}"/>
    <cellStyle name="40% - Accent3 2 3 2" xfId="1378" xr:uid="{AB73D103-AF23-40A6-ADDD-029351DBEFF4}"/>
    <cellStyle name="40% - Accent3 2 3 2 2" xfId="15407" xr:uid="{4376DEEA-EAB0-4BDC-875D-9940B061C8D2}"/>
    <cellStyle name="40% - Accent3 2 3 3" xfId="1379" xr:uid="{0D20659E-34E8-406B-9A49-31CEC8E40325}"/>
    <cellStyle name="40% - Accent3 2 3 3 2" xfId="24939" xr:uid="{713ABFE6-8FFE-4A82-B955-5DFC5737F2E7}"/>
    <cellStyle name="40% - Accent3 2 3 4" xfId="14343" xr:uid="{686D54FF-E957-4D8D-8610-060DDC41736C}"/>
    <cellStyle name="40% - Accent3 2 4" xfId="1380" xr:uid="{049CDD7C-5809-465C-B559-A43EE18ADB89}"/>
    <cellStyle name="40% - Accent3 2 4 2" xfId="14557" xr:uid="{C94F93D9-38B0-4FB1-BBEC-DE00A0CDA674}"/>
    <cellStyle name="40% - Accent3 2 4 2 2" xfId="18816" xr:uid="{B5E66EBA-2537-4381-A2F1-9DDD8A33E709}"/>
    <cellStyle name="40% - Accent3 2 4 3" xfId="27031" xr:uid="{3056AFE2-3F66-4C2F-9D3F-17C786877316}"/>
    <cellStyle name="40% - Accent3 2 5" xfId="14733" xr:uid="{FEAB8D0F-CBE0-4809-8762-C9B87F3A550C}"/>
    <cellStyle name="40% - Accent3 2 5 2" xfId="20353" xr:uid="{96513BC3-E7B6-4C75-AD79-8B411741BB8E}"/>
    <cellStyle name="40% - Accent3 2 5 3" xfId="24802" xr:uid="{BC3F57C5-5158-4317-A809-8677631F4890}"/>
    <cellStyle name="40% - Accent3 2 6" xfId="14812" xr:uid="{AF7A2452-4514-454B-A3DF-0E899CA13968}"/>
    <cellStyle name="40% - Accent3 2 6 2" xfId="27180" xr:uid="{4A11BE68-7401-4150-A750-DEE1F80091B9}"/>
    <cellStyle name="40% - Accent3 2 7" xfId="16591" xr:uid="{8536BBF0-89E0-4331-B493-2FF6CC1BF046}"/>
    <cellStyle name="40% - Accent3 2 7 2" xfId="24650" xr:uid="{A3783215-CA43-47D7-85C9-0A27E332BE27}"/>
    <cellStyle name="40% - Accent3 2 8" xfId="27341" xr:uid="{46B12148-390F-43F4-B247-5E8E85F55C29}"/>
    <cellStyle name="40% - Accent3 2 9" xfId="27511" xr:uid="{12508F75-BCD2-4C97-801D-8885FBD5BC7D}"/>
    <cellStyle name="40% - Accent3 20" xfId="1381" xr:uid="{FB630E36-67C9-4CED-8D2E-449B63D0C3DA}"/>
    <cellStyle name="40% - Accent3 21" xfId="1382" xr:uid="{B1F80379-AAC2-473E-84BE-CAA71C69DB4E}"/>
    <cellStyle name="40% - Accent3 22" xfId="1383" xr:uid="{18A366C8-7404-4092-AE33-168603F525E1}"/>
    <cellStyle name="40% - Accent3 23" xfId="1384" xr:uid="{E59EAC58-1170-4544-B0E9-EC1EE5D289DE}"/>
    <cellStyle name="40% - Accent3 23 2" xfId="1385" xr:uid="{20F972CF-E57D-4895-B90B-86C8CEAC6BAF}"/>
    <cellStyle name="40% - Accent3 23 2 2" xfId="14366" xr:uid="{0460B878-1A10-4C23-858B-D5C29BBDFB7D}"/>
    <cellStyle name="40% - Accent3 23 3" xfId="1386" xr:uid="{CCDB028B-3632-4B8A-938F-07BBF234E66A}"/>
    <cellStyle name="40% - Accent3 23 3 2" xfId="18230" xr:uid="{90D7593C-AA6D-4174-9931-4C17DF689287}"/>
    <cellStyle name="40% - Accent3 23 4" xfId="22078" xr:uid="{7693D5E1-1B82-47EC-B6B8-DD98177E7E76}"/>
    <cellStyle name="40% - Accent3 24" xfId="1387" xr:uid="{015F8A0D-9173-4899-A245-4D0A8F5907EF}"/>
    <cellStyle name="40% - Accent3 24 2" xfId="14385" xr:uid="{616A1379-2B5D-4868-9A3A-C757E5EEC791}"/>
    <cellStyle name="40% - Accent3 24 3" xfId="18265" xr:uid="{A701EDE4-08DC-4E1E-807D-EA956533E811}"/>
    <cellStyle name="40% - Accent3 24 4" xfId="22079" xr:uid="{DFEE76D0-10A4-402F-AAD6-5A3894E30948}"/>
    <cellStyle name="40% - Accent3 25" xfId="1388" xr:uid="{06A4DF5B-BDAA-4D96-A927-F571D4D1D3E1}"/>
    <cellStyle name="40% - Accent3 25 2" xfId="21519" xr:uid="{E3359932-72F1-4B61-927D-F6484255A252}"/>
    <cellStyle name="40% - Accent3 26" xfId="1389" xr:uid="{F94CAD28-3A28-4B33-BED5-7531FB66AB83}"/>
    <cellStyle name="40% - Accent3 27" xfId="1390" xr:uid="{458BDCEE-9820-49C3-9311-0D1B34EB9EA8}"/>
    <cellStyle name="40% - Accent3 28" xfId="1391" xr:uid="{737A478F-2C6F-4058-8CA7-5DC11519D0FB}"/>
    <cellStyle name="40% - Accent3 29" xfId="1392" xr:uid="{1212846F-B924-4378-9C75-D9903717C5FA}"/>
    <cellStyle name="40% - Accent3 3" xfId="373" xr:uid="{00000000-0005-0000-0000-00002B000000}"/>
    <cellStyle name="40% - Accent3 3 2" xfId="1394" xr:uid="{D783819A-ED78-42BA-ADEC-EB04D286F06F}"/>
    <cellStyle name="40% - Accent3 3 2 2" xfId="1395" xr:uid="{A70F178F-33FD-4AEA-A8DA-CD85E98A21BA}"/>
    <cellStyle name="40% - Accent3 3 2 2 2" xfId="17184" xr:uid="{1D076F4D-D5DD-422D-9F5F-C17791BEA1FD}"/>
    <cellStyle name="40% - Accent3 3 2 2 2 2" xfId="17400" xr:uid="{D62A674E-3524-4144-8535-028C694F510A}"/>
    <cellStyle name="40% - Accent3 3 2 2 3" xfId="18854" xr:uid="{2391673B-DEA6-42E3-B9A1-D59809F30906}"/>
    <cellStyle name="40% - Accent3 3 2 2 4" xfId="20779" xr:uid="{702731D3-91B8-434A-9955-A6E33664B434}"/>
    <cellStyle name="40% - Accent3 3 2 3" xfId="1396" xr:uid="{24195D08-2C45-42E1-99BF-171DA93FF334}"/>
    <cellStyle name="40% - Accent3 3 2 3 2" xfId="18646" xr:uid="{83961DC6-25E8-4850-9B2D-FE6666C28B17}"/>
    <cellStyle name="40% - Accent3 3 2 4" xfId="15554" xr:uid="{34689319-13E6-4A69-9967-AB237FC861E5}"/>
    <cellStyle name="40% - Accent3 3 2 4 2" xfId="20615" xr:uid="{BA8178D8-0858-400E-B292-81586D7B0E9E}"/>
    <cellStyle name="40% - Accent3 3 2 5" xfId="16230" xr:uid="{8D4CF88E-79F3-43DB-B04C-D78EB07F3C8A}"/>
    <cellStyle name="40% - Accent3 3 2 6" xfId="16031" xr:uid="{1CFBB8FB-BA5D-4792-97A2-750BD4428EE7}"/>
    <cellStyle name="40% - Accent3 3 2 7" xfId="17266" xr:uid="{96CC075D-7E15-4A68-AC36-C402EEFB893C}"/>
    <cellStyle name="40% - Accent3 3 3" xfId="1397" xr:uid="{28F9F9E7-586F-49C5-AB59-A4E1969D7990}"/>
    <cellStyle name="40% - Accent3 3 3 2" xfId="18204" xr:uid="{CD437513-715C-4213-BD3F-CEF8123A7AAA}"/>
    <cellStyle name="40% - Accent3 3 4" xfId="14731" xr:uid="{AB103073-BE6B-478C-94DB-39697230CA5F}"/>
    <cellStyle name="40% - Accent3 3 5" xfId="15922" xr:uid="{2BBD0E31-58B3-467A-9030-11876CC81AE0}"/>
    <cellStyle name="40% - Accent3 3 5 2" xfId="20395" xr:uid="{474445AC-6EFA-4252-80D6-F52EEC9DAE35}"/>
    <cellStyle name="40% - Accent3 3 6" xfId="16148" xr:uid="{42864B52-E27B-4365-80CA-B6A8E23F69ED}"/>
    <cellStyle name="40% - Accent3 3 7" xfId="18587" xr:uid="{AA264116-6F30-4897-A100-79D1351B53E1}"/>
    <cellStyle name="40% - Accent3 3 8" xfId="1393" xr:uid="{B00071C9-D035-41A0-81D2-BC011E4BF4E8}"/>
    <cellStyle name="40% - Accent3 30" xfId="1398" xr:uid="{CDCF7A26-270B-4484-A485-5B86F2B3BE5A}"/>
    <cellStyle name="40% - Accent3 31" xfId="1399" xr:uid="{B4F23583-520E-4347-B4DD-226F9F73BF28}"/>
    <cellStyle name="40% - Accent3 32" xfId="1400" xr:uid="{41F499F9-0727-4E07-BDE8-BF4E7046CFD8}"/>
    <cellStyle name="40% - Accent3 33" xfId="1401" xr:uid="{BBF4A98C-887D-4638-B73A-B219D5AB15BE}"/>
    <cellStyle name="40% - Accent3 34" xfId="1402" xr:uid="{41E21BB0-70BC-47E4-B047-620154EC05BB}"/>
    <cellStyle name="40% - Accent3 35" xfId="1403" xr:uid="{E9886CC8-BFCE-4D29-AC6C-59217A858C81}"/>
    <cellStyle name="40% - Accent3 36" xfId="1404" xr:uid="{B98F3A68-81A2-48B2-A6C5-AD424B366C31}"/>
    <cellStyle name="40% - Accent3 37" xfId="1405" xr:uid="{DB0A8DA9-33F8-4375-84BA-8EFF804FA109}"/>
    <cellStyle name="40% - Accent3 38" xfId="1406" xr:uid="{9AF0D0AF-7B1B-4A36-AC9A-64CABB571AB7}"/>
    <cellStyle name="40% - Accent3 39" xfId="1407" xr:uid="{C8BB229E-E3E4-4C24-8B16-15924A03D1B8}"/>
    <cellStyle name="40% - Accent3 4" xfId="399" xr:uid="{00000000-0005-0000-0000-00002C000000}"/>
    <cellStyle name="40% - Accent3 4 2" xfId="1409" xr:uid="{285BC6AC-7679-49F8-984B-4C56AF25CB5B}"/>
    <cellStyle name="40% - Accent3 4 2 2" xfId="1410" xr:uid="{EE154C2D-6F4F-4CB5-BC93-129E2972164E}"/>
    <cellStyle name="40% - Accent3 4 2 3" xfId="1411" xr:uid="{6DE52E01-B9DE-4092-A48A-669170C1A3B0}"/>
    <cellStyle name="40% - Accent3 4 2 4" xfId="15555" xr:uid="{D6B6636E-9F1D-4AD6-AF47-B48C8B3F351B}"/>
    <cellStyle name="40% - Accent3 4 2 5" xfId="16231" xr:uid="{79167ECD-BC20-4BB9-BBB8-4BD1F3BD26AA}"/>
    <cellStyle name="40% - Accent3 4 2 6" xfId="17102" xr:uid="{A650928C-F360-426F-B874-D38CE78FDDD6}"/>
    <cellStyle name="40% - Accent3 4 3" xfId="1412" xr:uid="{9E60AEB3-E075-408F-8D67-379147792B36}"/>
    <cellStyle name="40% - Accent3 4 4" xfId="15239" xr:uid="{8921FB70-BC04-4C3D-B806-91D3EB715FDA}"/>
    <cellStyle name="40% - Accent3 4 5" xfId="14981" xr:uid="{378CE1BC-65E0-4AB9-81B9-00001FA7918D}"/>
    <cellStyle name="40% - Accent3 4 6" xfId="21550" xr:uid="{84A481A9-AEB1-49C2-A627-9D5900CC1EA0}"/>
    <cellStyle name="40% - Accent3 4 7" xfId="1408" xr:uid="{5996479A-5EC8-4860-ACA2-D57509525FC4}"/>
    <cellStyle name="40% - Accent3 40" xfId="1413" xr:uid="{B292397A-FADF-498A-9734-6EF70ED2C09B}"/>
    <cellStyle name="40% - Accent3 41" xfId="1414" xr:uid="{EEDEE6CB-14B4-4949-A5F8-3E406F5571B7}"/>
    <cellStyle name="40% - Accent3 42" xfId="1415" xr:uid="{7CE9B16C-EDAA-412D-A96F-218D4D83A664}"/>
    <cellStyle name="40% - Accent3 43" xfId="1416" xr:uid="{94784398-FB4D-465A-A91D-B368D6B594E8}"/>
    <cellStyle name="40% - Accent3 44" xfId="1417" xr:uid="{6BE1F435-699C-4A74-BC6A-ADEE46200CAD}"/>
    <cellStyle name="40% - Accent3 45" xfId="1418" xr:uid="{284F8AEE-4F8B-4D11-90BE-C854170E4726}"/>
    <cellStyle name="40% - Accent3 46" xfId="1419" xr:uid="{1482980B-7DA9-44F9-9107-B877C8D9EDE4}"/>
    <cellStyle name="40% - Accent3 47" xfId="1420" xr:uid="{FB4A490E-C78B-461B-863B-F4C631C8DFA6}"/>
    <cellStyle name="40% - Accent3 48" xfId="1421" xr:uid="{E541C920-69EB-4509-8DAE-0CEE42D30EC7}"/>
    <cellStyle name="40% - Accent3 49" xfId="1422" xr:uid="{ECE6E9D4-7E44-4829-B201-AD3B2C6883F6}"/>
    <cellStyle name="40% - Accent3 5" xfId="1423" xr:uid="{89EC8C0B-E48E-4C08-8117-B8DC1E002A0B}"/>
    <cellStyle name="40% - Accent3 5 2" xfId="1424" xr:uid="{93A31449-A6BC-4CD5-911B-AA5FE7605A39}"/>
    <cellStyle name="40% - Accent3 5 2 2" xfId="1425" xr:uid="{EEF5AC4D-641B-4D93-9290-568BBC3FDFCC}"/>
    <cellStyle name="40% - Accent3 5 2 3" xfId="1426" xr:uid="{6B0F5AAD-B177-41CC-B1BA-47623C532307}"/>
    <cellStyle name="40% - Accent3 5 2 4" xfId="15556" xr:uid="{79500459-B530-4E7C-995F-63BB5E58028C}"/>
    <cellStyle name="40% - Accent3 5 2 5" xfId="16232" xr:uid="{09F63BE8-0E3B-4763-9183-AA09FBCB6B31}"/>
    <cellStyle name="40% - Accent3 5 2 6" xfId="21710" xr:uid="{F7AE6E49-131A-40FA-9474-D44966EE851E}"/>
    <cellStyle name="40% - Accent3 5 3" xfId="1427" xr:uid="{EBEA3A60-3E5B-4C32-89AD-92AEBEC6E5DC}"/>
    <cellStyle name="40% - Accent3 5 4" xfId="14946" xr:uid="{C048A4D7-A7BD-4E22-ABA1-B3E81EEFE163}"/>
    <cellStyle name="40% - Accent3 5 5" xfId="14713" xr:uid="{F8E63393-9028-4C70-A3F0-9E4322B6E107}"/>
    <cellStyle name="40% - Accent3 5 6" xfId="21911" xr:uid="{9BA7B02E-AF6B-44BF-973D-218D6B098503}"/>
    <cellStyle name="40% - Accent3 50" xfId="1428" xr:uid="{6DBB0B1A-27EF-4A55-B238-3E98F590C323}"/>
    <cellStyle name="40% - Accent3 51" xfId="1429" xr:uid="{687D42C7-5D3F-4148-94C8-174E583F5FAB}"/>
    <cellStyle name="40% - Accent3 52" xfId="1430" xr:uid="{8F45B4A3-613E-47A2-9A45-6FE284DA4707}"/>
    <cellStyle name="40% - Accent3 53" xfId="14198" xr:uid="{421AB3A7-760D-48CE-9C08-AB75492D8697}"/>
    <cellStyle name="40% - Accent3 54" xfId="16132" xr:uid="{20102B44-2F6F-4ECE-88CF-6876C6D74EB5}"/>
    <cellStyle name="40% - Accent3 54 2" xfId="27037" xr:uid="{5A37A39C-CFAB-4EBB-BDA1-F3C7D85DCF0A}"/>
    <cellStyle name="40% - Accent3 55" xfId="21967" xr:uid="{D81319CD-87F9-4C6A-9C58-AF7F437083B2}"/>
    <cellStyle name="40% - Accent3 55 2" xfId="24796" xr:uid="{00C17A31-9E29-4752-9ED2-1D42DFA454A6}"/>
    <cellStyle name="40% - Accent3 56" xfId="27186" xr:uid="{9C759E96-2B69-4602-8EBD-42A1721CD38B}"/>
    <cellStyle name="40% - Accent3 57" xfId="24644" xr:uid="{AC869159-92CE-4BD0-BAD2-210E68176F6F}"/>
    <cellStyle name="40% - Accent3 58" xfId="27347" xr:uid="{AF731434-ABF7-4FEB-8D64-24C5C961ED36}"/>
    <cellStyle name="40% - Accent3 59" xfId="27517" xr:uid="{607DF873-82B9-4813-918E-6AC0DB9B390E}"/>
    <cellStyle name="40% - Accent3 6" xfId="1431" xr:uid="{9E1C2B34-370C-4547-BAF1-B0A57E7B3F74}"/>
    <cellStyle name="40% - Accent3 6 2" xfId="1432" xr:uid="{C3FA36DB-FAAF-4FF6-9041-B9DE05197D4B}"/>
    <cellStyle name="40% - Accent3 6 2 2" xfId="1433" xr:uid="{3B86C5FA-60A7-498B-8CEC-8D67E66DAF14}"/>
    <cellStyle name="40% - Accent3 6 2 3" xfId="1434" xr:uid="{15B6FA6D-1BF2-453E-A019-AC6838A4C235}"/>
    <cellStyle name="40% - Accent3 6 2 4" xfId="15557" xr:uid="{0F4EE011-CD31-4238-BD21-ACF88A494763}"/>
    <cellStyle name="40% - Accent3 6 2 5" xfId="16233" xr:uid="{8047797D-B02E-477A-919A-FD891DFCA2EB}"/>
    <cellStyle name="40% - Accent3 6 2 6" xfId="15405" xr:uid="{947D550E-88F9-48BB-AEFB-6312E1145739}"/>
    <cellStyle name="40% - Accent3 6 3" xfId="1435" xr:uid="{AA688CBF-3181-42C3-A2FE-9762D1444362}"/>
    <cellStyle name="40% - Accent3 6 4" xfId="14824" xr:uid="{25F6755D-09AA-4BA4-B6EE-063BC6ABC4CA}"/>
    <cellStyle name="40% - Accent3 6 5" xfId="14846" xr:uid="{155F211A-E62B-4B60-94CE-B9A1498090D4}"/>
    <cellStyle name="40% - Accent3 6 6" xfId="21417" xr:uid="{986BF3FC-79FC-4F92-93EA-6509A5FD84FC}"/>
    <cellStyle name="40% - Accent3 60" xfId="27681" xr:uid="{2CF0E50D-D220-4BA3-BE34-B9BF7AEF4590}"/>
    <cellStyle name="40% - Accent3 61" xfId="27844" xr:uid="{11FE14F7-767D-4F3D-AF88-398D769C252C}"/>
    <cellStyle name="40% - Accent3 62" xfId="27995" xr:uid="{C910A5BC-7AFA-42F8-AAF2-26A4EC8E07CB}"/>
    <cellStyle name="40% - Accent3 63" xfId="28143" xr:uid="{A518FFEA-49C0-4F06-98E4-24A2ADB5796C}"/>
    <cellStyle name="40% - Accent3 64" xfId="28290" xr:uid="{368151EC-661E-42AD-B967-3F74FCD8E8DB}"/>
    <cellStyle name="40% - Accent3 65" xfId="28432" xr:uid="{FC77EE8F-161B-4D98-8CD3-1C51D993E651}"/>
    <cellStyle name="40% - Accent3 66" xfId="28558" xr:uid="{11A9A53B-6FF5-42C0-9B35-3D1A95F28665}"/>
    <cellStyle name="40% - Accent3 67" xfId="28674" xr:uid="{AE6149D2-A716-44D9-95C5-82183C018F35}"/>
    <cellStyle name="40% - Accent3 68" xfId="28778" xr:uid="{4B35CD76-349F-44CE-9CF4-221F789BF89E}"/>
    <cellStyle name="40% - Accent3 69" xfId="28872" xr:uid="{0F203431-E815-4A67-9974-37479CCFE6BA}"/>
    <cellStyle name="40% - Accent3 7" xfId="1436" xr:uid="{6E105695-3F98-4B16-B225-B372FBF944D9}"/>
    <cellStyle name="40% - Accent3 7 2" xfId="1437" xr:uid="{84C69F5E-1135-49EA-9EBE-D4FC52F84AB3}"/>
    <cellStyle name="40% - Accent3 7 2 2" xfId="1438" xr:uid="{E7A5131D-62D8-4CE9-A2EF-10D0E4A8D260}"/>
    <cellStyle name="40% - Accent3 7 2 3" xfId="1439" xr:uid="{843A68D4-3F75-461A-93EE-23364194DAA2}"/>
    <cellStyle name="40% - Accent3 7 2 4" xfId="15558" xr:uid="{9D0AA8B3-3EE0-4E63-B7FB-A36E1AD9C909}"/>
    <cellStyle name="40% - Accent3 7 2 5" xfId="16234" xr:uid="{E71707CD-E2C6-48DB-B98E-B7C28EBCA8E5}"/>
    <cellStyle name="40% - Accent3 7 2 6" xfId="17288" xr:uid="{C80AB9B4-C336-44BD-BD15-D46F20B447A6}"/>
    <cellStyle name="40% - Accent3 7 3" xfId="1440" xr:uid="{D9AA2FAE-3EF2-4792-841B-33756E8DBE8D}"/>
    <cellStyle name="40% - Accent3 7 4" xfId="15140" xr:uid="{6C568641-A23C-420B-8BB2-229A7CFA4665}"/>
    <cellStyle name="40% - Accent3 7 5" xfId="14904" xr:uid="{53F5A5E5-2EAC-4C2F-AA1F-F1EC4F5514E0}"/>
    <cellStyle name="40% - Accent3 7 6" xfId="21880" xr:uid="{2E6FE441-211E-4A25-AFD6-17C646DDAF03}"/>
    <cellStyle name="40% - Accent3 70" xfId="28962" xr:uid="{1C03BC72-75A0-4DFC-8440-09826C2461C9}"/>
    <cellStyle name="40% - Accent3 71" xfId="29042" xr:uid="{0D81982E-AD62-4074-972A-1E320658148B}"/>
    <cellStyle name="40% - Accent3 72" xfId="29118" xr:uid="{453FC311-02F7-4BE2-AE31-321BC94D97A5}"/>
    <cellStyle name="40% - Accent3 73" xfId="29184" xr:uid="{673141C5-9C07-4992-910C-537BF2FDC73F}"/>
    <cellStyle name="40% - Accent3 74" xfId="29248" xr:uid="{0D2D2D26-E96F-44D7-8019-E481E8A3F6F4}"/>
    <cellStyle name="40% - Accent3 75" xfId="29300" xr:uid="{D141937C-42E6-4CC4-926F-91736C8A956A}"/>
    <cellStyle name="40% - Accent3 76" xfId="501" xr:uid="{701A764F-AC74-43D1-B92A-149287174D4A}"/>
    <cellStyle name="40% - Accent3 77" xfId="41688" xr:uid="{6F61502B-A4CC-45BA-9B98-7516C952A4A3}"/>
    <cellStyle name="40% - Accent3 78" xfId="41709" xr:uid="{F8E2E65E-7247-435D-A5D8-9FD113679318}"/>
    <cellStyle name="40% - Accent3 8" xfId="1441" xr:uid="{011D0C29-20DF-47CA-B6B4-90B7C5162154}"/>
    <cellStyle name="40% - Accent3 8 2" xfId="1442" xr:uid="{59946CE1-DB56-4522-AA35-017508250D56}"/>
    <cellStyle name="40% - Accent3 8 2 2" xfId="1443" xr:uid="{301C6E82-BE75-4473-933E-3A2932617DDD}"/>
    <cellStyle name="40% - Accent3 8 2 3" xfId="1444" xr:uid="{56597F13-E9A7-4279-95EE-1337B611E278}"/>
    <cellStyle name="40% - Accent3 8 2 4" xfId="15559" xr:uid="{160CDEFB-FDE3-49D3-B7F1-55A9B32F1297}"/>
    <cellStyle name="40% - Accent3 8 2 5" xfId="16235" xr:uid="{0080A906-374D-4CBB-B5AC-168D9B2E87E2}"/>
    <cellStyle name="40% - Accent3 8 2 6" xfId="18513" xr:uid="{5099B321-0279-42FD-AA3F-B77580D9862A}"/>
    <cellStyle name="40% - Accent3 8 3" xfId="1445" xr:uid="{4EDA38A8-10FC-4070-BD3B-CDE15FCE98F9}"/>
    <cellStyle name="40% - Accent3 8 4" xfId="14970" xr:uid="{91D189B3-06E1-430B-8EAB-3BDAF25CC6AB}"/>
    <cellStyle name="40% - Accent3 8 5" xfId="15015" xr:uid="{BE5B0B74-056B-4D54-B741-48A3B375689E}"/>
    <cellStyle name="40% - Accent3 8 6" xfId="17020" xr:uid="{B19F7B86-9B3E-4AF6-A9C6-F73AA6B7EB15}"/>
    <cellStyle name="40% - Accent3 9" xfId="1446" xr:uid="{220EF1E0-4DB4-4EF8-BB1B-284C761A9360}"/>
    <cellStyle name="40% - Accent3 9 2" xfId="1447" xr:uid="{FF79D1D8-DBA3-4BF2-BC19-A0D55E286006}"/>
    <cellStyle name="40% - Accent3 9 2 2" xfId="1448" xr:uid="{E342F50F-272B-4EC6-ACD0-8F37689A76A6}"/>
    <cellStyle name="40% - Accent3 9 2 3" xfId="1449" xr:uid="{7A85B845-30F5-4477-908D-9F4470D14C5E}"/>
    <cellStyle name="40% - Accent3 9 2 4" xfId="15560" xr:uid="{5D65240B-E419-490C-8239-BA6211487BE7}"/>
    <cellStyle name="40% - Accent3 9 2 5" xfId="16236" xr:uid="{AE0D7E25-0E1D-4D29-9F5C-191AC914EC9A}"/>
    <cellStyle name="40% - Accent3 9 2 6" xfId="21612" xr:uid="{0A64966D-531A-4012-B6B5-232B2BAC0AEC}"/>
    <cellStyle name="40% - Accent3 9 3" xfId="1450" xr:uid="{FFF7B2CA-8E1D-4285-947D-7B60B5E9BB78}"/>
    <cellStyle name="40% - Accent3 9 4" xfId="15127" xr:uid="{772AD3E3-6311-463F-95BA-3F81191928FD}"/>
    <cellStyle name="40% - Accent3 9 5" xfId="14984" xr:uid="{38DC549D-46C3-4FDC-B639-E12B830B7ACF}"/>
    <cellStyle name="40% - Accent3 9 6" xfId="18680" xr:uid="{AA609D5B-EB03-4223-A688-F8A018833083}"/>
    <cellStyle name="40% - Accent4" xfId="171" builtinId="43" customBuiltin="1"/>
    <cellStyle name="40% - Accent4 10" xfId="1451" xr:uid="{9CDB56B6-615E-4164-9D47-0239F398DDD5}"/>
    <cellStyle name="40% - Accent4 10 2" xfId="1452" xr:uid="{3BE28DDD-BE3F-4128-9761-CF56F9552600}"/>
    <cellStyle name="40% - Accent4 10 2 2" xfId="1453" xr:uid="{00C31573-9AB4-4632-BC1A-D9E8BF02507F}"/>
    <cellStyle name="40% - Accent4 10 2 3" xfId="1454" xr:uid="{AF2BF21E-5969-4FD1-A0FB-8F7D04DD9AE6}"/>
    <cellStyle name="40% - Accent4 10 2 4" xfId="15561" xr:uid="{F84CFB9C-FCE4-434E-A702-433481C10D39}"/>
    <cellStyle name="40% - Accent4 10 2 5" xfId="16237" xr:uid="{AB677470-5406-4811-ADD4-3A6F750548A8}"/>
    <cellStyle name="40% - Accent4 10 2 6" xfId="17369" xr:uid="{D3E720B4-3DF0-485C-AF30-C9BF157714A0}"/>
    <cellStyle name="40% - Accent4 10 3" xfId="1455" xr:uid="{87E789CE-3B92-420A-8C03-1281996EA02E}"/>
    <cellStyle name="40% - Accent4 10 4" xfId="15093" xr:uid="{CC7B7B45-4B7F-4B69-A611-4CE23A1BFEE1}"/>
    <cellStyle name="40% - Accent4 10 5" xfId="15996" xr:uid="{3342AF07-3D4E-4D2E-A54D-43ECD5AA9E66}"/>
    <cellStyle name="40% - Accent4 10 6" xfId="18582" xr:uid="{77DDE980-4CAB-418E-BB4F-BBB961583987}"/>
    <cellStyle name="40% - Accent4 11" xfId="1456" xr:uid="{5AD84492-DD91-41C2-8E99-E10CF7E69D64}"/>
    <cellStyle name="40% - Accent4 12" xfId="1457" xr:uid="{50C72FE8-EDF6-4886-BFF6-7DAE45ADFED3}"/>
    <cellStyle name="40% - Accent4 13" xfId="1458" xr:uid="{84C0AA74-7837-4C86-8B1F-201C6AD9DEF9}"/>
    <cellStyle name="40% - Accent4 14" xfId="1459" xr:uid="{D7DABBA2-B8F6-4716-9CB5-126F7CD1B6B2}"/>
    <cellStyle name="40% - Accent4 14 2" xfId="1460" xr:uid="{FC5B5B97-34CB-4231-968B-2FD27F777E4A}"/>
    <cellStyle name="40% - Accent4 14 2 2" xfId="1461" xr:uid="{2B17AFF1-A39B-40E9-A8FA-5B4262ABEF36}"/>
    <cellStyle name="40% - Accent4 14 2 2 2" xfId="14401" xr:uid="{8B3E6072-A1E2-4EE3-AB4C-E1ACD5D1F94F}"/>
    <cellStyle name="40% - Accent4 14 2 2 3" xfId="18287" xr:uid="{60658E3E-21FD-4443-8530-5CBF3C239913}"/>
    <cellStyle name="40% - Accent4 14 2 2 4" xfId="22081" xr:uid="{C0912A7B-3920-4F34-91EE-9C86002F0BC0}"/>
    <cellStyle name="40% - Accent4 14 2 3" xfId="1462" xr:uid="{DB4B679D-87B5-461C-9501-FC3CB890A7F1}"/>
    <cellStyle name="40% - Accent4 14 2 3 2" xfId="14524" xr:uid="{0BE53BFD-71F6-4EB5-91D6-053404D0EE7B}"/>
    <cellStyle name="40% - Accent4 14 2 3 3" xfId="18418" xr:uid="{2403ACF4-88F6-456B-B1CE-B5C67DA768B9}"/>
    <cellStyle name="40% - Accent4 14 2 3 4" xfId="22082" xr:uid="{BD28C20B-AD34-4057-9470-704223F30EE0}"/>
    <cellStyle name="40% - Accent4 14 2 4" xfId="14301" xr:uid="{40374BAE-FE6A-46EB-A9A4-8ED1E4467CE0}"/>
    <cellStyle name="40% - Accent4 14 2 5" xfId="15359" xr:uid="{A429775E-6EF4-44FB-B895-696D940B78AA}"/>
    <cellStyle name="40% - Accent4 14 2 6" xfId="15998" xr:uid="{AB660EC5-2EDD-4366-A0AD-90AB4EDEC2C7}"/>
    <cellStyle name="40% - Accent4 14 2 7" xfId="16966" xr:uid="{D1A29379-EA81-4C9E-A706-DA72D4256754}"/>
    <cellStyle name="40% - Accent4 14 2 8" xfId="18164" xr:uid="{FB6326F3-2FA2-4595-89AB-8C06FBC1271B}"/>
    <cellStyle name="40% - Accent4 14 2 9" xfId="22080" xr:uid="{5B71EADD-A552-4AB0-B728-5B8B0BFC840B}"/>
    <cellStyle name="40% - Accent4 15" xfId="1463" xr:uid="{FD8196EF-B590-42B1-BBEB-DCCF0B43A949}"/>
    <cellStyle name="40% - Accent4 15 2" xfId="1464" xr:uid="{78C0B667-DAE0-402A-BF14-36D3CA799641}"/>
    <cellStyle name="40% - Accent4 15 2 2" xfId="1465" xr:uid="{84E752B7-0E2E-4432-BAA9-03BF27B302F9}"/>
    <cellStyle name="40% - Accent4 15 2 2 2" xfId="14415" xr:uid="{829828F8-F25E-493A-91D7-74CE3F1FB968}"/>
    <cellStyle name="40% - Accent4 15 2 2 3" xfId="18302" xr:uid="{32C7074E-8593-4BDC-AD6A-677AE5808609}"/>
    <cellStyle name="40% - Accent4 15 2 2 4" xfId="22084" xr:uid="{02FE0BC7-00F7-490E-B197-5F76CB449D67}"/>
    <cellStyle name="40% - Accent4 15 2 3" xfId="1466" xr:uid="{418F8113-4CD6-4B54-81AE-C5C8CBC42BB4}"/>
    <cellStyle name="40% - Accent4 15 2 3 2" xfId="14537" xr:uid="{62549F00-4F2C-47CC-B163-E719E403C7FA}"/>
    <cellStyle name="40% - Accent4 15 2 3 3" xfId="18432" xr:uid="{03B3A24F-F731-4432-B433-50A6A3C34C7F}"/>
    <cellStyle name="40% - Accent4 15 2 3 4" xfId="22085" xr:uid="{05D76D31-B78F-4C86-A4C3-EFD1DE496B4B}"/>
    <cellStyle name="40% - Accent4 15 2 4" xfId="14313" xr:uid="{3E3CA0EC-B2B9-4F81-8E75-21D0D576C5A3}"/>
    <cellStyle name="40% - Accent4 15 2 5" xfId="15393" xr:uid="{67A0180C-B1E1-4325-AB02-0D40302A6167}"/>
    <cellStyle name="40% - Accent4 15 2 6" xfId="16034" xr:uid="{D7C6E2E5-DE0F-4EF2-AA14-75537230A2D4}"/>
    <cellStyle name="40% - Accent4 15 2 7" xfId="16995" xr:uid="{C04E01C7-A31C-4F39-B4EF-E571B3700E4E}"/>
    <cellStyle name="40% - Accent4 15 2 8" xfId="18182" xr:uid="{4CBF8DE7-68A1-424B-9C63-1766C5378133}"/>
    <cellStyle name="40% - Accent4 15 2 9" xfId="22083" xr:uid="{498193F9-0325-407F-B683-6F643E5EC276}"/>
    <cellStyle name="40% - Accent4 16" xfId="1467" xr:uid="{C0042F67-629F-4822-B55B-B70E94E6C86F}"/>
    <cellStyle name="40% - Accent4 17" xfId="1468" xr:uid="{02BAC824-0C56-4F92-B3FE-169315B3F938}"/>
    <cellStyle name="40% - Accent4 18" xfId="1469" xr:uid="{C80AC36C-0475-4AEA-AE50-E653E0D3EF7F}"/>
    <cellStyle name="40% - Accent4 19" xfId="1470" xr:uid="{DE6345A8-FDB3-4CE1-9122-7EA4A9AA256D}"/>
    <cellStyle name="40% - Accent4 2" xfId="274" xr:uid="{00000000-0005-0000-0000-00002E000000}"/>
    <cellStyle name="40% - Accent4 2 10" xfId="27432" xr:uid="{90CEB1A3-40ED-4F30-B5DE-DBD2C6CAB958}"/>
    <cellStyle name="40% - Accent4 2 11" xfId="27601" xr:uid="{2A2CD8E9-99B2-4489-B3FD-7B8D0E736ABD}"/>
    <cellStyle name="40% - Accent4 2 12" xfId="27767" xr:uid="{BE58C779-5DB6-4902-A338-AD9186F1CD27}"/>
    <cellStyle name="40% - Accent4 2 13" xfId="27930" xr:uid="{0051FC83-74F8-4BC9-8D5A-D414BCDE4EF0}"/>
    <cellStyle name="40% - Accent4 2 14" xfId="28083" xr:uid="{20DD0BE0-A066-484C-AA9C-48AAAFB03293}"/>
    <cellStyle name="40% - Accent4 2 15" xfId="28231" xr:uid="{930C797B-DA54-4765-82D5-85B8063F476C}"/>
    <cellStyle name="40% - Accent4 2 16" xfId="28374" xr:uid="{D779256B-CC6A-422E-A801-9C5C80AF612F}"/>
    <cellStyle name="40% - Accent4 2 17" xfId="28503" xr:uid="{FF0C6638-8A2A-42CB-94E5-32F16AFBF42F}"/>
    <cellStyle name="40% - Accent4 2 18" xfId="28624" xr:uid="{827171DA-F606-44EA-A55B-E2381CA5234B}"/>
    <cellStyle name="40% - Accent4 2 19" xfId="28729" xr:uid="{BBE35413-81C0-4E85-8DAD-8DB1094AA778}"/>
    <cellStyle name="40% - Accent4 2 2" xfId="420" xr:uid="{00000000-0005-0000-0000-00002F000000}"/>
    <cellStyle name="40% - Accent4 2 2 10" xfId="27431" xr:uid="{CD1C3CC4-803C-4145-90FD-D112828631D2}"/>
    <cellStyle name="40% - Accent4 2 2 11" xfId="27600" xr:uid="{04BFE774-6407-4FE5-94CA-ED8504F60F00}"/>
    <cellStyle name="40% - Accent4 2 2 12" xfId="27766" xr:uid="{3FF9D356-9D36-48FC-8D61-6AACBDD59B2A}"/>
    <cellStyle name="40% - Accent4 2 2 13" xfId="27929" xr:uid="{74A25DAF-DED9-4352-8477-A94A25C8054D}"/>
    <cellStyle name="40% - Accent4 2 2 14" xfId="28082" xr:uid="{C68C697C-5DAE-4FE6-A117-2BFFC15C93EC}"/>
    <cellStyle name="40% - Accent4 2 2 15" xfId="28230" xr:uid="{5DE66DA3-DB1E-47CD-A634-438612A6645D}"/>
    <cellStyle name="40% - Accent4 2 2 16" xfId="28373" xr:uid="{2DA2B717-9578-4B70-9B36-2335BFDD600C}"/>
    <cellStyle name="40% - Accent4 2 2 17" xfId="28502" xr:uid="{BD8778FA-566A-46B0-A142-016DB356B58C}"/>
    <cellStyle name="40% - Accent4 2 2 18" xfId="28623" xr:uid="{C2D6A1EC-FBDB-4FA0-B03F-08DFF837F791}"/>
    <cellStyle name="40% - Accent4 2 2 19" xfId="28728" xr:uid="{B27E2823-F9C4-4AF9-93FC-16C2472159BC}"/>
    <cellStyle name="40% - Accent4 2 2 2" xfId="1472" xr:uid="{0CCAD831-3F7F-46D0-9CCC-696847DA5082}"/>
    <cellStyle name="40% - Accent4 2 2 2 10" xfId="27430" xr:uid="{49CF974C-8739-446F-BC31-E1CFC39670AF}"/>
    <cellStyle name="40% - Accent4 2 2 2 11" xfId="27599" xr:uid="{EE91BF38-82F6-418B-9316-58C7B47B3896}"/>
    <cellStyle name="40% - Accent4 2 2 2 12" xfId="27765" xr:uid="{7FF37E8E-22E7-490D-9FFD-1A7DB5BC4EDA}"/>
    <cellStyle name="40% - Accent4 2 2 2 13" xfId="27928" xr:uid="{1ED4F2BC-B3C9-4357-AF6F-0290D8762DC6}"/>
    <cellStyle name="40% - Accent4 2 2 2 14" xfId="28081" xr:uid="{D251EA7E-21D1-41A8-90D4-DBFA6C3758E2}"/>
    <cellStyle name="40% - Accent4 2 2 2 15" xfId="28229" xr:uid="{96C49FDC-50EF-4574-8CD4-A1750ADB95AC}"/>
    <cellStyle name="40% - Accent4 2 2 2 16" xfId="28372" xr:uid="{A988064B-DA14-4EC2-A63C-CE5529B07885}"/>
    <cellStyle name="40% - Accent4 2 2 2 17" xfId="28501" xr:uid="{243EFA13-785E-489A-A6CF-FA5D0F440F09}"/>
    <cellStyle name="40% - Accent4 2 2 2 18" xfId="28622" xr:uid="{43963C95-91DF-434B-A0B9-10EA635D8ECD}"/>
    <cellStyle name="40% - Accent4 2 2 2 19" xfId="28727" xr:uid="{ED9EF4E0-A35C-4F30-BFC0-025C0DE3D991}"/>
    <cellStyle name="40% - Accent4 2 2 2 2" xfId="1473" xr:uid="{8A49301E-1551-4CEC-BD28-F6EED549BCB5}"/>
    <cellStyle name="40% - Accent4 2 2 2 2 10" xfId="27426" xr:uid="{E32EC438-365D-461B-BED8-02373DECD5CA}"/>
    <cellStyle name="40% - Accent4 2 2 2 2 11" xfId="27595" xr:uid="{46F797F9-7F44-4C31-99D3-F17957E90F8A}"/>
    <cellStyle name="40% - Accent4 2 2 2 2 12" xfId="27761" xr:uid="{AADBA056-E3F2-4D86-82DC-963EBBC5854A}"/>
    <cellStyle name="40% - Accent4 2 2 2 2 13" xfId="27924" xr:uid="{FF0E6F67-92C5-404A-AC3A-F878BA9DA565}"/>
    <cellStyle name="40% - Accent4 2 2 2 2 14" xfId="28076" xr:uid="{DDD1A26E-653C-4C67-969F-FF3095453EED}"/>
    <cellStyle name="40% - Accent4 2 2 2 2 15" xfId="28224" xr:uid="{B2869F93-63D8-449F-957C-6E933C6CB303}"/>
    <cellStyle name="40% - Accent4 2 2 2 2 16" xfId="28367" xr:uid="{89DDA578-A012-4CC0-9440-43C0A92FE725}"/>
    <cellStyle name="40% - Accent4 2 2 2 2 17" xfId="28496" xr:uid="{107C81AC-55C4-48C2-A4EB-85DCAAF6E1FA}"/>
    <cellStyle name="40% - Accent4 2 2 2 2 18" xfId="28617" xr:uid="{EBBFF613-C442-4362-98EB-3B6DBA0E00AB}"/>
    <cellStyle name="40% - Accent4 2 2 2 2 19" xfId="28722" xr:uid="{D3E876C7-0688-443D-B256-FCBB52680F53}"/>
    <cellStyle name="40% - Accent4 2 2 2 2 2" xfId="1474" xr:uid="{35E244B2-717E-4281-8686-EEACB4ABF962}"/>
    <cellStyle name="40% - Accent4 2 2 2 2 20" xfId="28821" xr:uid="{7D2C6C07-5C12-420C-A6B2-86FA09A3630F}"/>
    <cellStyle name="40% - Accent4 2 2 2 2 21" xfId="28914" xr:uid="{877B661A-0F64-44FD-8537-E5C530A01449}"/>
    <cellStyle name="40% - Accent4 2 2 2 2 22" xfId="28999" xr:uid="{8E14B666-332D-4C03-AA55-EEAA48B3D35D}"/>
    <cellStyle name="40% - Accent4 2 2 2 2 23" xfId="29077" xr:uid="{E8948A7B-8F63-4899-9411-FFD17FBFD567}"/>
    <cellStyle name="40% - Accent4 2 2 2 2 24" xfId="29148" xr:uid="{9B0C3EA5-D16E-40F7-B6A3-416CA3F1AF60}"/>
    <cellStyle name="40% - Accent4 2 2 2 2 25" xfId="29214" xr:uid="{C835907C-0AC9-4E62-9345-83D5A9272767}"/>
    <cellStyle name="40% - Accent4 2 2 2 2 3" xfId="17401" xr:uid="{CEB48C46-F357-4811-B668-D57F11C81BBA}"/>
    <cellStyle name="40% - Accent4 2 2 2 2 4" xfId="26966" xr:uid="{872B2751-A2DA-4C35-A288-D9D07F9CB839}"/>
    <cellStyle name="40% - Accent4 2 2 2 2 5" xfId="24868" xr:uid="{90573689-F2F8-4C67-8DD1-77B229765A10}"/>
    <cellStyle name="40% - Accent4 2 2 2 2 6" xfId="27109" xr:uid="{7AF29178-9630-4F3B-8E02-138BFE245CBF}"/>
    <cellStyle name="40% - Accent4 2 2 2 2 7" xfId="24722" xr:uid="{CBB0E268-7CEE-4A60-9E9A-1B523492363A}"/>
    <cellStyle name="40% - Accent4 2 2 2 2 8" xfId="27264" xr:uid="{B3192830-5FCA-4472-9A3E-49E72E86A3BB}"/>
    <cellStyle name="40% - Accent4 2 2 2 2 9" xfId="24569" xr:uid="{F473904B-651F-40F2-913F-B48E6AF99533}"/>
    <cellStyle name="40% - Accent4 2 2 2 20" xfId="28826" xr:uid="{0C4067C5-A7CB-4147-A267-0689C22BEA7E}"/>
    <cellStyle name="40% - Accent4 2 2 2 21" xfId="28919" xr:uid="{D5BBFBBC-202B-451B-9720-0BC27241FDC7}"/>
    <cellStyle name="40% - Accent4 2 2 2 22" xfId="29004" xr:uid="{0F87D7B7-9F4F-4149-B778-226C1543D595}"/>
    <cellStyle name="40% - Accent4 2 2 2 23" xfId="29082" xr:uid="{723D5556-A557-4BCD-A0A2-27CA08D9E11C}"/>
    <cellStyle name="40% - Accent4 2 2 2 24" xfId="29153" xr:uid="{BD85D082-FCD3-4E18-955B-71F30573E8D1}"/>
    <cellStyle name="40% - Accent4 2 2 2 25" xfId="29219" xr:uid="{EEA16EE9-5922-43BF-950B-E18E206313DC}"/>
    <cellStyle name="40% - Accent4 2 2 2 3" xfId="1475" xr:uid="{FD498E2F-3927-4017-A903-24F3C0AFECC3}"/>
    <cellStyle name="40% - Accent4 2 2 2 3 2" xfId="17146" xr:uid="{8C514679-4B83-4607-A5FD-8BAEE11CE8B6}"/>
    <cellStyle name="40% - Accent4 2 2 2 3 2 2" xfId="18856" xr:uid="{9F2860B6-2D13-404F-BB83-A66225049785}"/>
    <cellStyle name="40% - Accent4 2 2 2 4" xfId="1476" xr:uid="{81A2D7FA-C4AB-4AD0-A25F-74F39EDA2913}"/>
    <cellStyle name="40% - Accent4 2 2 2 4 2" xfId="26967" xr:uid="{CD84F700-9159-4C12-8167-92C3B4022557}"/>
    <cellStyle name="40% - Accent4 2 2 2 5" xfId="20780" xr:uid="{E05D47EE-78BD-4BF7-95EE-303431B6AB01}"/>
    <cellStyle name="40% - Accent4 2 2 2 5 2" xfId="24867" xr:uid="{DC3C86B9-984B-48DD-9B58-FFB7FE65FD65}"/>
    <cellStyle name="40% - Accent4 2 2 2 6" xfId="27110" xr:uid="{380FB190-C8F7-4808-8474-476A30D02301}"/>
    <cellStyle name="40% - Accent4 2 2 2 7" xfId="24721" xr:uid="{855779B2-C7D2-497D-B6CB-872219F777E0}"/>
    <cellStyle name="40% - Accent4 2 2 2 8" xfId="27265" xr:uid="{C90CDD8F-43A9-4B84-848D-9887F20351E3}"/>
    <cellStyle name="40% - Accent4 2 2 2 9" xfId="24567" xr:uid="{812F7EB0-1CCD-4150-8979-9962C25EFED0}"/>
    <cellStyle name="40% - Accent4 2 2 20" xfId="28827" xr:uid="{93A99C77-B34F-4FF8-870A-C5FBCC96209F}"/>
    <cellStyle name="40% - Accent4 2 2 21" xfId="28920" xr:uid="{01CF28E8-9082-4FB9-82C8-2A062C03933D}"/>
    <cellStyle name="40% - Accent4 2 2 22" xfId="29005" xr:uid="{9409FE4B-565B-4999-88E6-227AEEC970D6}"/>
    <cellStyle name="40% - Accent4 2 2 23" xfId="29083" xr:uid="{156D57E5-934D-4267-AE43-CDAB3B7DC127}"/>
    <cellStyle name="40% - Accent4 2 2 24" xfId="29154" xr:uid="{1EA62AD4-90A1-425D-9AB1-4F83F90A1F50}"/>
    <cellStyle name="40% - Accent4 2 2 25" xfId="29220" xr:uid="{18A5CECC-4959-4495-9A54-FFBF9399CDF7}"/>
    <cellStyle name="40% - Accent4 2 2 3" xfId="1477" xr:uid="{CD8B2F5C-87EE-4F1D-A3E7-FAD68AB20E33}"/>
    <cellStyle name="40% - Accent4 2 2 3 2" xfId="1478" xr:uid="{4C06A31D-D13D-4923-BC92-8AD05A7BDD5D}"/>
    <cellStyle name="40% - Accent4 2 2 3 2 2" xfId="18610" xr:uid="{061944D2-096F-4C85-B34F-DD153F01606E}"/>
    <cellStyle name="40% - Accent4 2 2 3 3" xfId="1479" xr:uid="{AD938109-0758-4233-BAC0-004AB893E9F8}"/>
    <cellStyle name="40% - Accent4 2 2 3 4" xfId="14245" xr:uid="{4855EBD8-6A78-40F0-A11C-EAEFE1EBCFF2}"/>
    <cellStyle name="40% - Accent4 2 2 4" xfId="1480" xr:uid="{E7918B9A-7892-46BC-9790-123E809852F4}"/>
    <cellStyle name="40% - Accent4 2 2 4 2" xfId="15024" xr:uid="{F55E1430-6C76-4F08-8783-696E9374223E}"/>
    <cellStyle name="40% - Accent4 2 2 4 2 2" xfId="20341" xr:uid="{583FF50D-B941-4E9D-8DD9-F9C191E052A2}"/>
    <cellStyle name="40% - Accent4 2 2 5" xfId="13059" xr:uid="{141E2D6F-A32A-4838-992D-822A06EB3B28}"/>
    <cellStyle name="40% - Accent4 2 2 5 2" xfId="15562" xr:uid="{4663CB6B-24D3-4345-9AAC-D4F471A27909}"/>
    <cellStyle name="40% - Accent4 2 2 5 2 2" xfId="20577" xr:uid="{0024CAD4-B7E0-4F49-968D-AA739913D2ED}"/>
    <cellStyle name="40% - Accent4 2 2 6" xfId="16238" xr:uid="{3271EDA7-E092-4C26-BE13-5B34728DB9D4}"/>
    <cellStyle name="40% - Accent4 2 2 7" xfId="16104" xr:uid="{3E3A1875-BF0D-41DC-905B-85C3E02AFB1F}"/>
    <cellStyle name="40% - Accent4 2 2 8" xfId="22086" xr:uid="{792A8BC2-370E-4576-A76C-4F1B72777F69}"/>
    <cellStyle name="40% - Accent4 2 2 8 2" xfId="27266" xr:uid="{4786E1F6-5794-4413-A789-5B6BE97F8F94}"/>
    <cellStyle name="40% - Accent4 2 2 9" xfId="24566" xr:uid="{B97A4F5B-E8AF-42C4-9592-C8D38FE36B2F}"/>
    <cellStyle name="40% - Accent4 2 20" xfId="28828" xr:uid="{894EC94D-D1DB-4504-8276-7BD15634AC09}"/>
    <cellStyle name="40% - Accent4 2 21" xfId="28921" xr:uid="{3ABF89A4-D04F-46C5-819C-DE950FAAC15C}"/>
    <cellStyle name="40% - Accent4 2 22" xfId="29006" xr:uid="{4C43CDE5-8E45-4933-9DB1-E832712283BA}"/>
    <cellStyle name="40% - Accent4 2 23" xfId="29084" xr:uid="{A7240EE0-466D-438B-8B41-A9E3F0ABB3BB}"/>
    <cellStyle name="40% - Accent4 2 24" xfId="29155" xr:uid="{D6316641-38A7-45D1-AAD5-67D26B092CDD}"/>
    <cellStyle name="40% - Accent4 2 25" xfId="29221" xr:uid="{BFEA0A97-1FF2-4A0E-8298-3B6071639250}"/>
    <cellStyle name="40% - Accent4 2 26" xfId="1471" xr:uid="{7C9D2769-B34F-4FBA-AD76-62A750C4F8D0}"/>
    <cellStyle name="40% - Accent4 2 3" xfId="1481" xr:uid="{5199F048-AB52-4560-973D-81BFEE362775}"/>
    <cellStyle name="40% - Accent4 2 3 2" xfId="1482" xr:uid="{38C96D1C-133F-4DF8-803E-AEA272224952}"/>
    <cellStyle name="40% - Accent4 2 3 2 2" xfId="14811" xr:uid="{29E97A5A-22CA-43BE-82C4-AD3014B07E3A}"/>
    <cellStyle name="40% - Accent4 2 3 3" xfId="1483" xr:uid="{A11E7D5A-DBCB-422C-9716-1F6EEEDDD789}"/>
    <cellStyle name="40% - Accent4 2 3 3 2" xfId="25000" xr:uid="{A8BB7E7F-67AA-49E4-BB75-249223D2C243}"/>
    <cellStyle name="40% - Accent4 2 3 4" xfId="14347" xr:uid="{FF574E12-0D35-438F-963B-8FB7316DA0E2}"/>
    <cellStyle name="40% - Accent4 2 4" xfId="1484" xr:uid="{90C980D7-1A39-40B6-BDCE-10EAC3EF948A}"/>
    <cellStyle name="40% - Accent4 2 4 2" xfId="14558" xr:uid="{675BAEBF-983B-4146-872A-781CDFD03088}"/>
    <cellStyle name="40% - Accent4 2 4 2 2" xfId="18807" xr:uid="{47A4F240-499C-42BD-A7B2-4069F5FDD298}"/>
    <cellStyle name="40% - Accent4 2 4 3" xfId="26968" xr:uid="{ACC1E38B-CA2F-4FE1-82FD-DF758413CC71}"/>
    <cellStyle name="40% - Accent4 2 5" xfId="14698" xr:uid="{B1A198B4-1040-49D2-81C2-0E9A834ADD1E}"/>
    <cellStyle name="40% - Accent4 2 5 2" xfId="20354" xr:uid="{00D432D8-7F00-4949-9E3B-C89D972FD21C}"/>
    <cellStyle name="40% - Accent4 2 5 3" xfId="24866" xr:uid="{81A12511-6440-45D8-BFFE-5C3DA7C323D1}"/>
    <cellStyle name="40% - Accent4 2 6" xfId="14905" xr:uid="{9707D52D-5500-49DD-A6C6-DDBDA4893C16}"/>
    <cellStyle name="40% - Accent4 2 6 2" xfId="27111" xr:uid="{27A889BD-0D19-435B-911B-5A64A9138740}"/>
    <cellStyle name="40% - Accent4 2 7" xfId="16590" xr:uid="{8FCF6AEC-E0A1-410B-8C41-7AAAE09D6F4B}"/>
    <cellStyle name="40% - Accent4 2 7 2" xfId="24720" xr:uid="{D8FA3662-9279-4AD1-907F-D8633E6CB136}"/>
    <cellStyle name="40% - Accent4 2 8" xfId="27267" xr:uid="{8C35EA98-03CE-4C53-81F0-9CD80E6ED6B4}"/>
    <cellStyle name="40% - Accent4 2 9" xfId="24565" xr:uid="{A05C62F6-3746-413B-B2FF-D09D2D69A74D}"/>
    <cellStyle name="40% - Accent4 20" xfId="1485" xr:uid="{5AEA3802-A364-4860-9B62-CDF8D5A226A1}"/>
    <cellStyle name="40% - Accent4 21" xfId="1486" xr:uid="{BB296336-5609-48D5-8BEB-60B9878C9F3C}"/>
    <cellStyle name="40% - Accent4 22" xfId="1487" xr:uid="{FBBF04D1-1D01-49CA-9AE2-80B63C7E3BFF}"/>
    <cellStyle name="40% - Accent4 23" xfId="1488" xr:uid="{27BB9A06-48F9-45F4-AA20-9A15F89D9FAD}"/>
    <cellStyle name="40% - Accent4 23 2" xfId="1489" xr:uid="{7781F733-5F9B-43CA-9173-D42DDE09D846}"/>
    <cellStyle name="40% - Accent4 23 2 2" xfId="14368" xr:uid="{3C6A65B8-2911-42C6-84DE-607982BA0121}"/>
    <cellStyle name="40% - Accent4 23 3" xfId="1490" xr:uid="{A10569CD-4849-4F4B-BB11-A43DD45AFBDC}"/>
    <cellStyle name="40% - Accent4 23 3 2" xfId="18232" xr:uid="{4C7F19A4-62EF-4E26-91CC-A21B3CDB431D}"/>
    <cellStyle name="40% - Accent4 23 4" xfId="22087" xr:uid="{6A71FCDF-5D80-430D-BBC1-502020DBEB35}"/>
    <cellStyle name="40% - Accent4 24" xfId="1491" xr:uid="{2D300BD0-0BA2-41FC-83BB-0250EDEE939F}"/>
    <cellStyle name="40% - Accent4 24 2" xfId="14407" xr:uid="{3A9DAB24-19DE-4A9E-917A-359807959FDD}"/>
    <cellStyle name="40% - Accent4 24 3" xfId="18293" xr:uid="{09A616C3-3384-4E18-BBC2-7708F5D231C4}"/>
    <cellStyle name="40% - Accent4 24 4" xfId="22088" xr:uid="{AE0E27EA-EB54-4D87-B42B-033164A16593}"/>
    <cellStyle name="40% - Accent4 25" xfId="1492" xr:uid="{310703C5-942A-4827-A35C-C49CF37E1A53}"/>
    <cellStyle name="40% - Accent4 25 2" xfId="20754" xr:uid="{3BC962C4-77C9-4D3D-882A-26DF0EAE2409}"/>
    <cellStyle name="40% - Accent4 26" xfId="1493" xr:uid="{69BB7069-EAF5-47DA-BB9A-4FAC2DFEC7ED}"/>
    <cellStyle name="40% - Accent4 27" xfId="1494" xr:uid="{751C8A32-DE94-4B51-A5E1-DB9AE5A37D4E}"/>
    <cellStyle name="40% - Accent4 28" xfId="1495" xr:uid="{B7C01BCB-3DA2-4E04-B9A3-8F91888E7129}"/>
    <cellStyle name="40% - Accent4 29" xfId="1496" xr:uid="{17A11A31-9BC3-4C43-9D56-CE999C57A843}"/>
    <cellStyle name="40% - Accent4 3" xfId="377" xr:uid="{00000000-0005-0000-0000-000030000000}"/>
    <cellStyle name="40% - Accent4 3 2" xfId="1498" xr:uid="{38DAB633-51F7-45CF-8A75-0EFE8C6E3752}"/>
    <cellStyle name="40% - Accent4 3 2 2" xfId="1499" xr:uid="{6DF7DB51-B997-4EE9-9149-113A5AB5B6E8}"/>
    <cellStyle name="40% - Accent4 3 2 2 2" xfId="17185" xr:uid="{5464E1E2-B3D2-47E6-AC65-805894E30B40}"/>
    <cellStyle name="40% - Accent4 3 2 2 2 2" xfId="17402" xr:uid="{80C75E21-3E59-4FD3-AD83-80D8E3416330}"/>
    <cellStyle name="40% - Accent4 3 2 2 3" xfId="18857" xr:uid="{8B31FF5F-35EC-478E-86E7-D2BD303548A6}"/>
    <cellStyle name="40% - Accent4 3 2 2 4" xfId="20781" xr:uid="{99F97A01-93DC-4854-8B5B-636CE82901B7}"/>
    <cellStyle name="40% - Accent4 3 2 3" xfId="1500" xr:uid="{0952573A-D65C-44AF-902D-6B90A040DDEE}"/>
    <cellStyle name="40% - Accent4 3 2 3 2" xfId="18647" xr:uid="{B77AFA7B-86A2-4929-9D7C-9ECE2FEEFD16}"/>
    <cellStyle name="40% - Accent4 3 2 4" xfId="15563" xr:uid="{EAD8B274-6BA2-48B1-8A7F-7D2229628244}"/>
    <cellStyle name="40% - Accent4 3 2 4 2" xfId="20616" xr:uid="{896DAA2D-540A-435F-AC3A-28F8820B351C}"/>
    <cellStyle name="40% - Accent4 3 2 5" xfId="16239" xr:uid="{871F7B83-6103-4D1C-A09B-EC68D93624AF}"/>
    <cellStyle name="40% - Accent4 3 2 6" xfId="16999" xr:uid="{DB9B16CE-3FF4-4EB0-93B4-0521C9244561}"/>
    <cellStyle name="40% - Accent4 3 2 7" xfId="21770" xr:uid="{8FAC4133-D654-43EF-A01B-D822747FBC20}"/>
    <cellStyle name="40% - Accent4 3 3" xfId="1501" xr:uid="{DFE2DCC4-8F6C-4BD5-8A8C-FDC3C4D5B6F9}"/>
    <cellStyle name="40% - Accent4 3 3 2" xfId="18201" xr:uid="{6D90B143-070F-4ACB-88C0-00383B778541}"/>
    <cellStyle name="40% - Accent4 3 4" xfId="14697" xr:uid="{ABD95B38-1D5D-4EC7-A939-D65571039F32}"/>
    <cellStyle name="40% - Accent4 3 5" xfId="15921" xr:uid="{C81B7D97-7748-402E-9520-3805D9BEE5D6}"/>
    <cellStyle name="40% - Accent4 3 5 2" xfId="20396" xr:uid="{4BB6B1EB-FAAB-479D-B42A-91D7E8DC5B59}"/>
    <cellStyle name="40% - Accent4 3 6" xfId="16130" xr:uid="{A5440DC9-26DB-46A2-84AA-3C6D41DE2EE6}"/>
    <cellStyle name="40% - Accent4 3 7" xfId="21593" xr:uid="{F5D38DC3-70A2-4F48-AE26-91BA1A81890D}"/>
    <cellStyle name="40% - Accent4 3 8" xfId="1497" xr:uid="{9EAA7EFB-00E0-4DE7-B723-59100B082091}"/>
    <cellStyle name="40% - Accent4 30" xfId="1502" xr:uid="{2F1BBAA1-E051-4D87-BCB1-348B0AEBC105}"/>
    <cellStyle name="40% - Accent4 31" xfId="1503" xr:uid="{0598AD9F-5966-46D3-9C30-C9ED623DBF59}"/>
    <cellStyle name="40% - Accent4 32" xfId="1504" xr:uid="{5CBA9CCA-FD60-44EF-9C63-869044776AEA}"/>
    <cellStyle name="40% - Accent4 33" xfId="1505" xr:uid="{196052F6-366A-4DDE-B84D-E503AFBBBC7C}"/>
    <cellStyle name="40% - Accent4 34" xfId="1506" xr:uid="{9C246249-2386-41A9-9754-B14A981BE5D0}"/>
    <cellStyle name="40% - Accent4 35" xfId="1507" xr:uid="{D8DECEBF-A9AC-45D5-A3C9-5FA2C449C80A}"/>
    <cellStyle name="40% - Accent4 36" xfId="1508" xr:uid="{731CAB46-DBA5-4086-B051-CF2B426521A2}"/>
    <cellStyle name="40% - Accent4 37" xfId="1509" xr:uid="{70111715-AE95-4A42-874D-D82E73F8A107}"/>
    <cellStyle name="40% - Accent4 38" xfId="1510" xr:uid="{34D3ECC1-79E4-4AD1-9935-E52DB8864048}"/>
    <cellStyle name="40% - Accent4 39" xfId="1511" xr:uid="{744F6E02-C04B-47A1-9B10-01BE3F58C6FE}"/>
    <cellStyle name="40% - Accent4 4" xfId="401" xr:uid="{00000000-0005-0000-0000-000031000000}"/>
    <cellStyle name="40% - Accent4 4 2" xfId="1513" xr:uid="{BF3BEF8F-E3B9-4D16-B6E1-80F55F1C7948}"/>
    <cellStyle name="40% - Accent4 4 2 2" xfId="1514" xr:uid="{0C47F555-69EE-4C51-A1CC-A42C0A42C73B}"/>
    <cellStyle name="40% - Accent4 4 2 3" xfId="1515" xr:uid="{08F5DD5F-402E-4205-BCC7-0B523F152B42}"/>
    <cellStyle name="40% - Accent4 4 2 4" xfId="15564" xr:uid="{1985A2C2-FC3E-4CD2-AA52-02B02B2CBA27}"/>
    <cellStyle name="40% - Accent4 4 2 5" xfId="16240" xr:uid="{2396A58E-20A7-43E6-BC57-8863422A209C}"/>
    <cellStyle name="40% - Accent4 4 2 6" xfId="17299" xr:uid="{74ED0133-D171-42DC-91F2-70CAF1AA98FE}"/>
    <cellStyle name="40% - Accent4 4 3" xfId="1516" xr:uid="{ABF33B98-1822-4CEC-9C40-1696BF343EAB}"/>
    <cellStyle name="40% - Accent4 4 4" xfId="15235" xr:uid="{59D2428B-E3B0-4F86-883A-B6806613BDAA}"/>
    <cellStyle name="40% - Accent4 4 5" xfId="14863" xr:uid="{FE993CE9-709D-411E-9A57-1B3D0A3F8CBE}"/>
    <cellStyle name="40% - Accent4 4 6" xfId="21930" xr:uid="{AE4A2B6F-0CCF-48FC-8CBF-3DDAB0B7F86F}"/>
    <cellStyle name="40% - Accent4 4 7" xfId="1512" xr:uid="{89A5BD43-13A4-4DDC-9A41-9746D3DBE5D3}"/>
    <cellStyle name="40% - Accent4 40" xfId="1517" xr:uid="{A9A929F9-FA7E-46AE-90DA-B1CAD8EF19DA}"/>
    <cellStyle name="40% - Accent4 41" xfId="1518" xr:uid="{0946C0E7-A7AF-4C6B-B8F8-690FB76807F8}"/>
    <cellStyle name="40% - Accent4 42" xfId="1519" xr:uid="{21790E4E-728B-4B7E-B603-F537AB2947DC}"/>
    <cellStyle name="40% - Accent4 43" xfId="1520" xr:uid="{4AACC171-0B18-46EA-A6DB-A6C44123BE8B}"/>
    <cellStyle name="40% - Accent4 44" xfId="1521" xr:uid="{F86F557B-B90C-454D-8AF4-E50A297D610F}"/>
    <cellStyle name="40% - Accent4 45" xfId="1522" xr:uid="{D9F3B274-18E6-4F57-BC36-9CCB8D853652}"/>
    <cellStyle name="40% - Accent4 46" xfId="1523" xr:uid="{CC05A1C3-6C54-46A4-AACF-2A5078874FED}"/>
    <cellStyle name="40% - Accent4 47" xfId="1524" xr:uid="{7DD9C6C1-3710-4C65-A136-1B9CCDCEA241}"/>
    <cellStyle name="40% - Accent4 48" xfId="1525" xr:uid="{7E004F39-556D-4488-8D16-D1C2CE909FB7}"/>
    <cellStyle name="40% - Accent4 49" xfId="1526" xr:uid="{01256B83-85A4-4B0B-B1BF-516ECC627975}"/>
    <cellStyle name="40% - Accent4 5" xfId="1527" xr:uid="{68793BDA-59B4-45EC-9677-BFCFD3703594}"/>
    <cellStyle name="40% - Accent4 5 2" xfId="1528" xr:uid="{F6A0B2BD-102A-4265-B167-9A5E8B88A7EB}"/>
    <cellStyle name="40% - Accent4 5 2 2" xfId="1529" xr:uid="{B503DC28-963E-47FB-AD4A-C58AF2D7C643}"/>
    <cellStyle name="40% - Accent4 5 2 3" xfId="1530" xr:uid="{9C54304F-FCF1-4073-9F1D-BCD01463FA09}"/>
    <cellStyle name="40% - Accent4 5 2 4" xfId="15565" xr:uid="{7A5474E8-DC4A-457C-BB9A-3D722042810C}"/>
    <cellStyle name="40% - Accent4 5 2 5" xfId="16241" xr:uid="{196B3574-2275-404F-8FB7-660DD6C13964}"/>
    <cellStyle name="40% - Accent4 5 2 6" xfId="21720" xr:uid="{19C7B9F8-D9CE-4B65-82AC-3EF845DB9E8B}"/>
    <cellStyle name="40% - Accent4 5 3" xfId="1531" xr:uid="{5E2F5D7E-710E-4FF9-BF80-94D201E48694}"/>
    <cellStyle name="40% - Accent4 5 4" xfId="15202" xr:uid="{F739C9DC-92B2-4265-B2D4-F7A86E568476}"/>
    <cellStyle name="40% - Accent4 5 5" xfId="16015" xr:uid="{5147DB38-E4CB-44B7-9A4B-04BDABFCF08C}"/>
    <cellStyle name="40% - Accent4 5 6" xfId="21910" xr:uid="{B6D836D4-713A-4D28-A0B6-B8B7BD5D1506}"/>
    <cellStyle name="40% - Accent4 50" xfId="1532" xr:uid="{FFCBFF90-2B25-4B4B-B248-0CD4661752BD}"/>
    <cellStyle name="40% - Accent4 51" xfId="1533" xr:uid="{5E18DE8A-C1A7-4EE3-A024-67EC78B22EA3}"/>
    <cellStyle name="40% - Accent4 52" xfId="1534" xr:uid="{80E62906-6F8C-4D41-8783-29BEE73956D8}"/>
    <cellStyle name="40% - Accent4 53" xfId="14199" xr:uid="{55C78738-E2DD-4A62-89F0-CECECC76BCD5}"/>
    <cellStyle name="40% - Accent4 54" xfId="16049" xr:uid="{B926810D-D52A-40EF-A080-4E8D10DBAF65}"/>
    <cellStyle name="40% - Accent4 54 2" xfId="26985" xr:uid="{4C497E37-2160-4560-97B2-648812F67AB6}"/>
    <cellStyle name="40% - Accent4 55" xfId="21968" xr:uid="{8EB83074-CD7D-48EE-BE0B-21F6C0ED8DF1}"/>
    <cellStyle name="40% - Accent4 55 2" xfId="24849" xr:uid="{0CA6620A-E23D-4FBA-8715-632BBE80BCC4}"/>
    <cellStyle name="40% - Accent4 56" xfId="27129" xr:uid="{CFB86128-986A-452D-A4A0-577E348AF4C7}"/>
    <cellStyle name="40% - Accent4 57" xfId="24702" xr:uid="{F4AB5C3B-7556-4649-AEE1-85FB1E9E6898}"/>
    <cellStyle name="40% - Accent4 58" xfId="27285" xr:uid="{4DB7FA54-8BDC-4087-97F7-C2B2E99AAC5A}"/>
    <cellStyle name="40% - Accent4 59" xfId="24547" xr:uid="{D71C0A0F-D0D5-455C-B354-9B452E48A744}"/>
    <cellStyle name="40% - Accent4 6" xfId="1535" xr:uid="{7EAE59FF-81DE-4974-96CB-EC9A8BAB9B48}"/>
    <cellStyle name="40% - Accent4 6 2" xfId="1536" xr:uid="{88B42C08-0E0B-42ED-9360-DC8EFF3576DF}"/>
    <cellStyle name="40% - Accent4 6 2 2" xfId="1537" xr:uid="{CF13135E-52FC-4BEB-B8CE-F16D239E97CB}"/>
    <cellStyle name="40% - Accent4 6 2 3" xfId="1538" xr:uid="{DE5E8D00-2581-415F-99F7-DA3D74BBDB34}"/>
    <cellStyle name="40% - Accent4 6 2 4" xfId="15566" xr:uid="{8CE14C3D-146B-4073-B259-42755DE9461A}"/>
    <cellStyle name="40% - Accent4 6 2 5" xfId="16242" xr:uid="{22D3EF80-359F-4F43-8CEC-290ECAE5F473}"/>
    <cellStyle name="40% - Accent4 6 2 6" xfId="17275" xr:uid="{E84477C6-EB6D-49EA-BA86-6CE4F33038EA}"/>
    <cellStyle name="40% - Accent4 6 3" xfId="1539" xr:uid="{193677F6-B5E0-4237-8CF0-02E96C37DE13}"/>
    <cellStyle name="40% - Accent4 6 4" xfId="15340" xr:uid="{F592428F-FF7D-4A5C-9990-A06D20C0922D}"/>
    <cellStyle name="40% - Accent4 6 5" xfId="15809" xr:uid="{92E2E0BB-82FD-4ED7-9E8F-89EC6C5F80A5}"/>
    <cellStyle name="40% - Accent4 6 6" xfId="21891" xr:uid="{E2510E90-1F38-4B3F-BC0C-E4677B9FE5EC}"/>
    <cellStyle name="40% - Accent4 60" xfId="27447" xr:uid="{9FBFDEDA-09AF-4782-AAF4-6E7F82915480}"/>
    <cellStyle name="40% - Accent4 61" xfId="27615" xr:uid="{D998B29A-E925-4A2C-93C0-BED48CE96104}"/>
    <cellStyle name="40% - Accent4 62" xfId="27781" xr:uid="{9C9879FF-EB02-4B13-9D4F-A64E27B13291}"/>
    <cellStyle name="40% - Accent4 63" xfId="27942" xr:uid="{DA2320A3-9761-417C-A941-348389B1C4F4}"/>
    <cellStyle name="40% - Accent4 64" xfId="28095" xr:uid="{AA2106BF-CF3B-46E6-8C6A-31FA71E97B58}"/>
    <cellStyle name="40% - Accent4 65" xfId="28242" xr:uid="{0F71E54E-7435-4C60-B2F4-DA3281593B6B}"/>
    <cellStyle name="40% - Accent4 66" xfId="28385" xr:uid="{A20F4D1D-0422-4CE4-8ED4-FA8DF0AD05BB}"/>
    <cellStyle name="40% - Accent4 67" xfId="28512" xr:uid="{A199A469-32F4-4653-B80B-712D97D9C9A8}"/>
    <cellStyle name="40% - Accent4 68" xfId="28633" xr:uid="{2FE32B22-F867-41BC-AE31-AE7CB628743A}"/>
    <cellStyle name="40% - Accent4 69" xfId="28737" xr:uid="{0DE575F6-A792-41C3-B624-65AFF2EE3520}"/>
    <cellStyle name="40% - Accent4 7" xfId="1540" xr:uid="{5052B081-11EE-4A5C-A977-9A09DEACCA66}"/>
    <cellStyle name="40% - Accent4 7 2" xfId="1541" xr:uid="{298E698C-36F6-4A22-83D5-F08BE9875A77}"/>
    <cellStyle name="40% - Accent4 7 2 2" xfId="1542" xr:uid="{393D6D30-8902-4115-9A3B-F1D9416F2D43}"/>
    <cellStyle name="40% - Accent4 7 2 3" xfId="1543" xr:uid="{60368112-25B6-4A11-B60D-C93C14735D6D}"/>
    <cellStyle name="40% - Accent4 7 2 4" xfId="15567" xr:uid="{29D29262-8D3D-42A5-B0D9-442C185A1B35}"/>
    <cellStyle name="40% - Accent4 7 2 5" xfId="16243" xr:uid="{CB31E980-C19E-454E-ABBD-9A4069E75D10}"/>
    <cellStyle name="40% - Accent4 7 2 6" xfId="17319" xr:uid="{06AB18F1-79AC-4C50-BEC0-818C1E2E935C}"/>
    <cellStyle name="40% - Accent4 7 3" xfId="1544" xr:uid="{AB315FB1-5DFC-42F2-B79E-D0BC0839CE4D}"/>
    <cellStyle name="40% - Accent4 7 4" xfId="15001" xr:uid="{3EE6FBD0-C1EF-4641-B424-FA0D6900C3E1}"/>
    <cellStyle name="40% - Accent4 7 5" xfId="15788" xr:uid="{28C6F908-C0EC-4E95-A6C8-D9DE5FF8EDDF}"/>
    <cellStyle name="40% - Accent4 7 6" xfId="21879" xr:uid="{A145EB14-67E5-427C-8561-D8F934B22335}"/>
    <cellStyle name="40% - Accent4 70" xfId="28836" xr:uid="{62F69EE2-F98D-43DD-8DD7-497AA8002666}"/>
    <cellStyle name="40% - Accent4 71" xfId="28928" xr:uid="{5ECDFB97-916B-4FD2-A4A9-C87BAF94EDFE}"/>
    <cellStyle name="40% - Accent4 72" xfId="29013" xr:uid="{F241EB0F-E06F-4CB9-A769-B95D5E8DBD8B}"/>
    <cellStyle name="40% - Accent4 73" xfId="29090" xr:uid="{539A1D1F-AF38-40E6-991D-3357F5AA8CB5}"/>
    <cellStyle name="40% - Accent4 74" xfId="29161" xr:uid="{0740E809-7C97-44A2-8E73-DC363AF17ED9}"/>
    <cellStyle name="40% - Accent4 75" xfId="29225" xr:uid="{2FF4818C-1DA8-41B2-A9C7-89A7B2664F85}"/>
    <cellStyle name="40% - Accent4 76" xfId="505" xr:uid="{46CB76C1-A684-4455-9CBA-EFD5F91808FD}"/>
    <cellStyle name="40% - Accent4 77" xfId="41692" xr:uid="{0CFCFF30-B617-42D4-8475-D9044843935B}"/>
    <cellStyle name="40% - Accent4 78" xfId="41711" xr:uid="{FD93FFF3-E32E-466A-A378-06556C788AD8}"/>
    <cellStyle name="40% - Accent4 8" xfId="1545" xr:uid="{E0105FC3-6FA0-4C14-A3B2-548309AB4FD2}"/>
    <cellStyle name="40% - Accent4 8 2" xfId="1546" xr:uid="{39382B6B-2DD9-4F03-ACD5-C791582E5B36}"/>
    <cellStyle name="40% - Accent4 8 2 2" xfId="1547" xr:uid="{8EAF5824-3A88-434B-B6CB-A3C5E0BEE72F}"/>
    <cellStyle name="40% - Accent4 8 2 3" xfId="1548" xr:uid="{AB274888-5C65-47E8-AE72-B38F58A11B8E}"/>
    <cellStyle name="40% - Accent4 8 2 4" xfId="15568" xr:uid="{98E03544-ED98-4F0F-94E9-2A3153E5E580}"/>
    <cellStyle name="40% - Accent4 8 2 5" xfId="16244" xr:uid="{52B026FB-62F1-47F3-A165-881C2CB89599}"/>
    <cellStyle name="40% - Accent4 8 2 6" xfId="21688" xr:uid="{ADCA4B69-331D-4FDB-B5FD-DD852AD063DD}"/>
    <cellStyle name="40% - Accent4 8 3" xfId="1549" xr:uid="{5455C904-B4AB-4D8D-B813-B1C0E423A34F}"/>
    <cellStyle name="40% - Accent4 8 4" xfId="14940" xr:uid="{010AEFBD-C3D1-4B3B-8BA3-66956C7E8A43}"/>
    <cellStyle name="40% - Accent4 8 5" xfId="14895" xr:uid="{D8D7BD71-4B48-48EE-A6E8-989D23300060}"/>
    <cellStyle name="40% - Accent4 8 6" xfId="17009" xr:uid="{0E609643-EA9F-4AE8-ABE4-BC1C8BE594D9}"/>
    <cellStyle name="40% - Accent4 9" xfId="1550" xr:uid="{C3CEB1E2-4D2F-4A29-96C6-1FA7B9EAADA8}"/>
    <cellStyle name="40% - Accent4 9 2" xfId="1551" xr:uid="{4DB73774-6E2D-4E10-B018-F9FE8678A582}"/>
    <cellStyle name="40% - Accent4 9 2 2" xfId="1552" xr:uid="{DE8BFFA6-0C74-4901-B1A0-DE366A04622F}"/>
    <cellStyle name="40% - Accent4 9 2 3" xfId="1553" xr:uid="{EDFC31DB-CAB2-4ED6-A300-D2AB2FA8577A}"/>
    <cellStyle name="40% - Accent4 9 2 4" xfId="15569" xr:uid="{FAB9E02D-C9CD-4EAA-9E24-17E2B4358C8D}"/>
    <cellStyle name="40% - Accent4 9 2 5" xfId="16245" xr:uid="{A66BF24F-288C-4E41-83BB-21D8AA47DEC5}"/>
    <cellStyle name="40% - Accent4 9 2 6" xfId="21705" xr:uid="{D09F406D-A379-433E-9322-729448874E71}"/>
    <cellStyle name="40% - Accent4 9 3" xfId="1554" xr:uid="{8491AE7A-C1F7-403A-ABF1-F771D4D553EF}"/>
    <cellStyle name="40% - Accent4 9 4" xfId="15126" xr:uid="{E5EBF964-2BF6-4F9C-8678-84B3C854413F}"/>
    <cellStyle name="40% - Accent4 9 5" xfId="15384" xr:uid="{7234EF14-3A97-4813-A96B-3398945FA70A}"/>
    <cellStyle name="40% - Accent4 9 6" xfId="18580" xr:uid="{DA5E1BE8-7E4C-4522-B0D4-7DEFD25B6320}"/>
    <cellStyle name="40% - Accent5" xfId="175" builtinId="47" customBuiltin="1"/>
    <cellStyle name="40% - Accent5 10" xfId="1555" xr:uid="{44287951-0E10-459C-848D-231ED9C9D136}"/>
    <cellStyle name="40% - Accent5 10 2" xfId="1556" xr:uid="{5D90C994-3681-4E00-B032-EDE1D2EDBCC4}"/>
    <cellStyle name="40% - Accent5 10 2 2" xfId="1557" xr:uid="{EF956A52-5D54-44AA-8620-8A75B53316CA}"/>
    <cellStyle name="40% - Accent5 10 2 3" xfId="1558" xr:uid="{C22F0132-1666-419D-BA37-71174C6553D2}"/>
    <cellStyle name="40% - Accent5 10 2 4" xfId="15571" xr:uid="{B5460E66-C7D4-4362-AF79-F85F54037E0B}"/>
    <cellStyle name="40% - Accent5 10 2 5" xfId="16247" xr:uid="{2D45E580-3D77-4616-81BD-30B13E6A1EA1}"/>
    <cellStyle name="40% - Accent5 10 2 6" xfId="17720" xr:uid="{42BBC038-F086-4012-8611-32D86BF29E43}"/>
    <cellStyle name="40% - Accent5 10 3" xfId="1559" xr:uid="{FD0B04DF-B479-40D9-89AE-05C0548D1C14}"/>
    <cellStyle name="40% - Accent5 10 4" xfId="15092" xr:uid="{5C04EA57-A2EA-4C68-A204-7A4E9BD1873D}"/>
    <cellStyle name="40% - Accent5 10 5" xfId="14957" xr:uid="{46D5D796-0B3F-4672-ACB2-2D1778605A34}"/>
    <cellStyle name="40% - Accent5 10 6" xfId="21594" xr:uid="{871DA255-D2A9-4682-A0A0-0A84419A7EB9}"/>
    <cellStyle name="40% - Accent5 11" xfId="1560" xr:uid="{71C615E4-ECBE-49F4-8ADF-8C5A57FCB3BD}"/>
    <cellStyle name="40% - Accent5 12" xfId="1561" xr:uid="{96CC0166-0511-4B55-93AF-27D05F9F78DD}"/>
    <cellStyle name="40% - Accent5 13" xfId="1562" xr:uid="{1C8FC3CE-AA1A-4412-8806-28C19ACB4FDE}"/>
    <cellStyle name="40% - Accent5 14" xfId="1563" xr:uid="{A3A72B20-ED71-414B-B33B-1293A1E5311A}"/>
    <cellStyle name="40% - Accent5 14 2" xfId="1564" xr:uid="{0A98EE78-5C5E-483D-98B8-3FB7BF605C93}"/>
    <cellStyle name="40% - Accent5 14 2 2" xfId="1565" xr:uid="{B8AFC593-3385-4483-806D-52ACC2625DE0}"/>
    <cellStyle name="40% - Accent5 14 2 2 2" xfId="14403" xr:uid="{D5AF84E4-7B83-4A94-8E4D-75F1C3728EF6}"/>
    <cellStyle name="40% - Accent5 14 2 2 3" xfId="18289" xr:uid="{767D3510-186E-48B5-8438-FF5573EB01E1}"/>
    <cellStyle name="40% - Accent5 14 2 2 4" xfId="22090" xr:uid="{625C8F42-1FCB-4544-9BA3-3FC7ACAA94D9}"/>
    <cellStyle name="40% - Accent5 14 2 3" xfId="1566" xr:uid="{11B5A25C-52BA-42F4-9DA3-BE63AE09F9D9}"/>
    <cellStyle name="40% - Accent5 14 2 3 2" xfId="14526" xr:uid="{44050D1F-B3A2-459C-9F08-BC2E0A4EAA98}"/>
    <cellStyle name="40% - Accent5 14 2 3 3" xfId="18420" xr:uid="{23F0EAD9-2897-4ED6-87B1-B8BE843A8D28}"/>
    <cellStyle name="40% - Accent5 14 2 3 4" xfId="22091" xr:uid="{C9DBBBE3-CBED-431E-AADB-3A101E737F7F}"/>
    <cellStyle name="40% - Accent5 14 2 4" xfId="14303" xr:uid="{9D5ED3CC-A1FE-43B7-A691-5973E918F8AA}"/>
    <cellStyle name="40% - Accent5 14 2 5" xfId="15362" xr:uid="{4B900216-2AD4-4F5B-AEBA-5D57717F5D28}"/>
    <cellStyle name="40% - Accent5 14 2 6" xfId="16001" xr:uid="{CF3CFBDD-03DA-4705-840F-4105AAE2E99F}"/>
    <cellStyle name="40% - Accent5 14 2 7" xfId="16970" xr:uid="{3E4AEC94-F08D-49F6-9BA2-6DA69847C605}"/>
    <cellStyle name="40% - Accent5 14 2 8" xfId="18166" xr:uid="{BD6DA6D7-3DD8-479D-9C06-E0EE259254D8}"/>
    <cellStyle name="40% - Accent5 14 2 9" xfId="22089" xr:uid="{9C78E95A-9118-4AD0-84EB-613B85D03872}"/>
    <cellStyle name="40% - Accent5 15" xfId="1567" xr:uid="{CC1522C5-DEF6-4E33-986A-0CD68427586A}"/>
    <cellStyle name="40% - Accent5 15 2" xfId="1568" xr:uid="{DF4DCD80-2558-4403-AE37-1D48F7EFBBAA}"/>
    <cellStyle name="40% - Accent5 15 2 2" xfId="1569" xr:uid="{DD95904E-5AE0-4163-9E19-0C60575EC392}"/>
    <cellStyle name="40% - Accent5 15 2 2 2" xfId="14417" xr:uid="{338C4CEA-F300-47CC-B940-1CFFD4438805}"/>
    <cellStyle name="40% - Accent5 15 2 2 3" xfId="18304" xr:uid="{9DB598DC-972F-4F61-95FC-15D6F1DBBB11}"/>
    <cellStyle name="40% - Accent5 15 2 2 4" xfId="22093" xr:uid="{17A1F0F1-E901-4E45-8916-FBF014B06A03}"/>
    <cellStyle name="40% - Accent5 15 2 3" xfId="1570" xr:uid="{E665DD78-A8B7-439F-8EF1-3E660C5D8FD1}"/>
    <cellStyle name="40% - Accent5 15 2 3 2" xfId="14539" xr:uid="{91CF9FBD-5AEC-47F7-8EA7-A9A7C9B669C5}"/>
    <cellStyle name="40% - Accent5 15 2 3 3" xfId="18434" xr:uid="{0BFFCCB5-3858-4B06-BC31-D4AA0873C8A2}"/>
    <cellStyle name="40% - Accent5 15 2 3 4" xfId="22094" xr:uid="{201E9693-421C-468B-8475-93CCC270D5C1}"/>
    <cellStyle name="40% - Accent5 15 2 4" xfId="14315" xr:uid="{252B097F-08CD-4C42-9C90-E1ACF58996A5}"/>
    <cellStyle name="40% - Accent5 15 2 5" xfId="15397" xr:uid="{853AA6ED-59A4-4530-86FD-5D3F77D234EB}"/>
    <cellStyle name="40% - Accent5 15 2 6" xfId="16038" xr:uid="{E7ECA715-2CC9-4A87-9D73-9E8367F94A96}"/>
    <cellStyle name="40% - Accent5 15 2 7" xfId="16998" xr:uid="{D5728CF2-265C-4C76-978E-DBFB10911059}"/>
    <cellStyle name="40% - Accent5 15 2 8" xfId="18184" xr:uid="{4D37F80B-632D-4996-9FE2-76B6F18A9F48}"/>
    <cellStyle name="40% - Accent5 15 2 9" xfId="22092" xr:uid="{30B22720-BB1D-4D28-BF85-0A3370405518}"/>
    <cellStyle name="40% - Accent5 16" xfId="1571" xr:uid="{82489E6A-7875-404B-B92A-AD69D9E5BE03}"/>
    <cellStyle name="40% - Accent5 17" xfId="1572" xr:uid="{65ADD53D-9C4B-42FA-8542-6E287853A395}"/>
    <cellStyle name="40% - Accent5 18" xfId="1573" xr:uid="{AC7FA8AF-E91F-4004-94B3-036CF79D51E0}"/>
    <cellStyle name="40% - Accent5 19" xfId="1574" xr:uid="{14D69F2C-F98A-4E75-84CC-1069129E2FA0}"/>
    <cellStyle name="40% - Accent5 2" xfId="275" xr:uid="{00000000-0005-0000-0000-000033000000}"/>
    <cellStyle name="40% - Accent5 2 10" xfId="27357" xr:uid="{7C7FFAB7-3902-454C-BE6B-EA68A44177BB}"/>
    <cellStyle name="40% - Accent5 2 11" xfId="27527" xr:uid="{50817555-7DAA-4632-83B6-E7060B1D32AA}"/>
    <cellStyle name="40% - Accent5 2 12" xfId="27691" xr:uid="{78BC3544-70DC-4B5A-82AF-36EDBAC46BF4}"/>
    <cellStyle name="40% - Accent5 2 13" xfId="27854" xr:uid="{3240D523-62AC-436D-86EC-6F7B7839E7EC}"/>
    <cellStyle name="40% - Accent5 2 14" xfId="28005" xr:uid="{89EEA1E7-2B95-4F95-961F-BADB467E03AD}"/>
    <cellStyle name="40% - Accent5 2 15" xfId="28153" xr:uid="{2999C395-EED0-4CEE-9283-020587ADDC05}"/>
    <cellStyle name="40% - Accent5 2 16" xfId="28300" xr:uid="{8DB12D1C-E481-4FF3-9DE4-D3FA2F2426D8}"/>
    <cellStyle name="40% - Accent5 2 17" xfId="28436" xr:uid="{B13CFF90-36B8-4846-BF53-677F638A8909}"/>
    <cellStyle name="40% - Accent5 2 18" xfId="28562" xr:uid="{74CA4DD6-1A93-4ACE-8B34-EE6A5A1228A6}"/>
    <cellStyle name="40% - Accent5 2 19" xfId="28678" xr:uid="{9E3E96DA-4496-4C02-8561-E6239517AF80}"/>
    <cellStyle name="40% - Accent5 2 2" xfId="421" xr:uid="{00000000-0005-0000-0000-000034000000}"/>
    <cellStyle name="40% - Accent5 2 2 10" xfId="27356" xr:uid="{360FCF5C-F074-4AD3-B640-A9D337A055BC}"/>
    <cellStyle name="40% - Accent5 2 2 11" xfId="27526" xr:uid="{4002E34F-987A-4EFA-A2A1-56A451CDE7C4}"/>
    <cellStyle name="40% - Accent5 2 2 12" xfId="27690" xr:uid="{AABC535B-375E-4689-87D9-3E7C2372A7A6}"/>
    <cellStyle name="40% - Accent5 2 2 13" xfId="27853" xr:uid="{C2664F8A-CF09-42B2-BBB6-FBCBE3A400B5}"/>
    <cellStyle name="40% - Accent5 2 2 14" xfId="28004" xr:uid="{73DC29E9-0EAB-4FC2-9DD6-A1878B74D6E8}"/>
    <cellStyle name="40% - Accent5 2 2 15" xfId="28152" xr:uid="{7AA207FF-644D-4070-932A-EC6D3891C0F5}"/>
    <cellStyle name="40% - Accent5 2 2 16" xfId="28299" xr:uid="{80E93F7B-978D-4E0F-B626-A985BC78DF79}"/>
    <cellStyle name="40% - Accent5 2 2 17" xfId="28435" xr:uid="{B16CA6F8-2D7E-4F37-93A5-3D178E7215CF}"/>
    <cellStyle name="40% - Accent5 2 2 18" xfId="28561" xr:uid="{99A4E344-A60D-4EA3-925A-11BAD5249B15}"/>
    <cellStyle name="40% - Accent5 2 2 19" xfId="28677" xr:uid="{B5A05DAD-DC9F-4B27-B9A1-9C3992FCC023}"/>
    <cellStyle name="40% - Accent5 2 2 2" xfId="1576" xr:uid="{2127A10B-EC0D-4CC0-B47A-B2DD03FFDE2E}"/>
    <cellStyle name="40% - Accent5 2 2 2 10" xfId="27355" xr:uid="{88B53365-150E-4902-8C45-265BB72A86A1}"/>
    <cellStyle name="40% - Accent5 2 2 2 11" xfId="27525" xr:uid="{CC64CC72-F339-4F4E-83AE-D5C4DFB2D34D}"/>
    <cellStyle name="40% - Accent5 2 2 2 12" xfId="27689" xr:uid="{7A6F36CA-C5A4-44B3-8F6A-20B9DC1A684F}"/>
    <cellStyle name="40% - Accent5 2 2 2 13" xfId="27852" xr:uid="{0883FB88-5B17-4D5D-B187-58560BB08586}"/>
    <cellStyle name="40% - Accent5 2 2 2 14" xfId="28003" xr:uid="{63E8FECB-3B67-47DD-A1E0-9B3C1C9F76F7}"/>
    <cellStyle name="40% - Accent5 2 2 2 15" xfId="28151" xr:uid="{2C037EB9-8588-4251-9688-5F240D87FF50}"/>
    <cellStyle name="40% - Accent5 2 2 2 16" xfId="28298" xr:uid="{127C860B-BFE8-4430-BD55-78F3F121FBA2}"/>
    <cellStyle name="40% - Accent5 2 2 2 17" xfId="28434" xr:uid="{252F4C17-0E77-41C9-B45B-3122C5C9C751}"/>
    <cellStyle name="40% - Accent5 2 2 2 18" xfId="28560" xr:uid="{246E520A-A38B-427D-A986-DB002B97B27A}"/>
    <cellStyle name="40% - Accent5 2 2 2 19" xfId="28676" xr:uid="{30549432-DEA8-45C4-B265-BBA09027D798}"/>
    <cellStyle name="40% - Accent5 2 2 2 2" xfId="1577" xr:uid="{D1AE1DBD-4D55-4D96-B36F-A7C2CDCACBA7}"/>
    <cellStyle name="40% - Accent5 2 2 2 2 10" xfId="27354" xr:uid="{5CA117BF-06BF-443A-9EB0-3945948E8C92}"/>
    <cellStyle name="40% - Accent5 2 2 2 2 11" xfId="27524" xr:uid="{4CD7CF1F-9B84-4ABE-B4A6-9CF8D249887F}"/>
    <cellStyle name="40% - Accent5 2 2 2 2 12" xfId="27688" xr:uid="{C4436435-FCD4-4529-9A1C-6E52C1B6017F}"/>
    <cellStyle name="40% - Accent5 2 2 2 2 13" xfId="27851" xr:uid="{F216BE54-ED52-4969-AA2F-66FA3C860A48}"/>
    <cellStyle name="40% - Accent5 2 2 2 2 14" xfId="28002" xr:uid="{77C4349D-33FE-4C9C-BD42-E036398958E3}"/>
    <cellStyle name="40% - Accent5 2 2 2 2 15" xfId="28150" xr:uid="{6E4D712F-405E-486A-B997-D4A612CE68F1}"/>
    <cellStyle name="40% - Accent5 2 2 2 2 16" xfId="28297" xr:uid="{166345F6-C383-42F5-A3C6-63FD4A22D5BE}"/>
    <cellStyle name="40% - Accent5 2 2 2 2 17" xfId="28433" xr:uid="{3E681411-5D52-48F8-9FB7-2B717D114552}"/>
    <cellStyle name="40% - Accent5 2 2 2 2 18" xfId="28559" xr:uid="{427850CD-94D4-40CB-9B16-073D2D221F01}"/>
    <cellStyle name="40% - Accent5 2 2 2 2 19" xfId="28675" xr:uid="{8B8433F3-3931-48FA-9588-A417B3D53C0C}"/>
    <cellStyle name="40% - Accent5 2 2 2 2 2" xfId="1578" xr:uid="{5475AB28-1770-4885-95C8-957C906A882F}"/>
    <cellStyle name="40% - Accent5 2 2 2 2 20" xfId="28779" xr:uid="{0627F551-CD0E-4EAD-8680-121C2229D1E2}"/>
    <cellStyle name="40% - Accent5 2 2 2 2 21" xfId="28873" xr:uid="{921A4FCC-35A7-4921-8381-6C4511606970}"/>
    <cellStyle name="40% - Accent5 2 2 2 2 22" xfId="28963" xr:uid="{9CD3211D-8462-4778-9D48-592D200C9DC0}"/>
    <cellStyle name="40% - Accent5 2 2 2 2 23" xfId="29043" xr:uid="{597E0AB7-A3D4-4CB9-9E51-9189B35BB18B}"/>
    <cellStyle name="40% - Accent5 2 2 2 2 24" xfId="29119" xr:uid="{6FF0AA42-3402-45C8-A1BA-1B60C50D591F}"/>
    <cellStyle name="40% - Accent5 2 2 2 2 25" xfId="29185" xr:uid="{DF6C04B3-088C-4DA9-8735-73CDA587677C}"/>
    <cellStyle name="40% - Accent5 2 2 2 2 3" xfId="17403" xr:uid="{5E129268-E1D2-4632-A50B-20445F933EA9}"/>
    <cellStyle name="40% - Accent5 2 2 2 2 4" xfId="26910" xr:uid="{C26C54C0-4742-4816-8724-623CCE550478}"/>
    <cellStyle name="40% - Accent5 2 2 2 2 5" xfId="24926" xr:uid="{2847B913-3B19-4F15-89DE-2D0774E38F69}"/>
    <cellStyle name="40% - Accent5 2 2 2 2 6" xfId="27044" xr:uid="{DECBCF85-0603-4F2A-886A-0A01F6EA767B}"/>
    <cellStyle name="40% - Accent5 2 2 2 2 7" xfId="24789" xr:uid="{0FD097CA-C8F9-47A2-835E-6C476FE571F9}"/>
    <cellStyle name="40% - Accent5 2 2 2 2 8" xfId="27193" xr:uid="{996DCCCF-A4C1-42DA-A817-A189A47561D1}"/>
    <cellStyle name="40% - Accent5 2 2 2 2 9" xfId="24637" xr:uid="{D52392B3-E266-4E97-B34E-0A029317497C}"/>
    <cellStyle name="40% - Accent5 2 2 2 20" xfId="28780" xr:uid="{244CB275-4946-4492-90C0-5DE49BF99F69}"/>
    <cellStyle name="40% - Accent5 2 2 2 21" xfId="28874" xr:uid="{29C14C93-205B-47A8-941A-4B372A87E32D}"/>
    <cellStyle name="40% - Accent5 2 2 2 22" xfId="28964" xr:uid="{92ED2A7F-0758-45AE-968C-5C069A5E8BCC}"/>
    <cellStyle name="40% - Accent5 2 2 2 23" xfId="29044" xr:uid="{BFD5996A-5428-41F6-9050-0870510CEC31}"/>
    <cellStyle name="40% - Accent5 2 2 2 24" xfId="29120" xr:uid="{76CA5D13-7B1F-4F08-8242-92C882319A96}"/>
    <cellStyle name="40% - Accent5 2 2 2 25" xfId="29186" xr:uid="{0CDC1276-60C6-42BE-92EA-8218B03C0939}"/>
    <cellStyle name="40% - Accent5 2 2 2 3" xfId="1579" xr:uid="{BF5D2264-549A-4CD7-9CC7-D34A94A13D49}"/>
    <cellStyle name="40% - Accent5 2 2 2 3 2" xfId="17147" xr:uid="{261D0E73-391B-49E3-AF51-4177B4341DC9}"/>
    <cellStyle name="40% - Accent5 2 2 2 3 2 2" xfId="18858" xr:uid="{653B2BFE-450A-4EAD-AE9C-DB3F632368A1}"/>
    <cellStyle name="40% - Accent5 2 2 2 4" xfId="1580" xr:uid="{A78AAD4B-C05B-4544-9EA0-81EB1607B430}"/>
    <cellStyle name="40% - Accent5 2 2 2 4 2" xfId="26911" xr:uid="{9F2972CC-4A6D-4D02-AD79-03E0700A077C}"/>
    <cellStyle name="40% - Accent5 2 2 2 5" xfId="20782" xr:uid="{86BA6AA4-D58D-473B-8D21-21FB21841651}"/>
    <cellStyle name="40% - Accent5 2 2 2 5 2" xfId="24925" xr:uid="{AD550EB2-B0C2-422B-B680-67483CCABB44}"/>
    <cellStyle name="40% - Accent5 2 2 2 6" xfId="27045" xr:uid="{A33429A6-CD11-467C-B887-B58D2CDA6BCC}"/>
    <cellStyle name="40% - Accent5 2 2 2 7" xfId="24788" xr:uid="{276F443F-F443-43D6-B4A4-C20EA6BB5356}"/>
    <cellStyle name="40% - Accent5 2 2 2 8" xfId="27194" xr:uid="{5A9A1C40-DA0D-42F6-87E0-7EE9A34B93B8}"/>
    <cellStyle name="40% - Accent5 2 2 2 9" xfId="24636" xr:uid="{974A0085-7FE2-45D0-8736-9B8D9C9E5592}"/>
    <cellStyle name="40% - Accent5 2 2 20" xfId="28781" xr:uid="{317B044D-477B-41C4-9F09-B4F21ED5FB8E}"/>
    <cellStyle name="40% - Accent5 2 2 21" xfId="28875" xr:uid="{A40014A7-6169-4CFD-863E-411965A75FBB}"/>
    <cellStyle name="40% - Accent5 2 2 22" xfId="28965" xr:uid="{683D5BC7-40CD-4883-9EA7-0449FC14C4B4}"/>
    <cellStyle name="40% - Accent5 2 2 23" xfId="29045" xr:uid="{7AD36C26-E827-4338-BBFA-9CBDC1018B84}"/>
    <cellStyle name="40% - Accent5 2 2 24" xfId="29121" xr:uid="{9A41AA6C-D325-43E3-ABAB-F33283A15C0F}"/>
    <cellStyle name="40% - Accent5 2 2 25" xfId="29187" xr:uid="{F62D4357-411D-4467-A771-C36B07ADF30F}"/>
    <cellStyle name="40% - Accent5 2 2 3" xfId="1581" xr:uid="{75CDCAB4-9FC9-4040-8235-8A9D8BC9CACF}"/>
    <cellStyle name="40% - Accent5 2 2 3 2" xfId="1582" xr:uid="{03932094-ED99-4242-9E0E-0C2E670BC492}"/>
    <cellStyle name="40% - Accent5 2 2 3 2 2" xfId="18611" xr:uid="{F029DC19-4674-42FF-9F17-96FACE4115FF}"/>
    <cellStyle name="40% - Accent5 2 2 3 3" xfId="1583" xr:uid="{E83299F1-314E-4F8A-9262-4F6165D1E7F1}"/>
    <cellStyle name="40% - Accent5 2 2 3 4" xfId="14246" xr:uid="{D20915AA-B48A-4CB6-8649-F21F7F7DFCF1}"/>
    <cellStyle name="40% - Accent5 2 2 4" xfId="1584" xr:uid="{BF38AC34-B1BE-4867-BDA5-99F88CD48F5D}"/>
    <cellStyle name="40% - Accent5 2 2 4 2" xfId="15026" xr:uid="{7FCD985D-5C30-41A1-9D81-B77A2D0FFBA9}"/>
    <cellStyle name="40% - Accent5 2 2 4 2 2" xfId="19576" xr:uid="{F36261B7-4F83-4089-9896-CB06D84E56B2}"/>
    <cellStyle name="40% - Accent5 2 2 5" xfId="13060" xr:uid="{F4D00E29-1FEE-450D-99EF-E99D1D81044B}"/>
    <cellStyle name="40% - Accent5 2 2 5 2" xfId="15572" xr:uid="{1AC19F27-9649-4639-8F4C-529CCEF9A337}"/>
    <cellStyle name="40% - Accent5 2 2 5 2 2" xfId="20578" xr:uid="{7CA64CD4-A50C-4C27-9B50-87FC504DF85D}"/>
    <cellStyle name="40% - Accent5 2 2 6" xfId="16248" xr:uid="{E882F2D0-E994-47D0-9854-021DE5F695D3}"/>
    <cellStyle name="40% - Accent5 2 2 7" xfId="16121" xr:uid="{0F734393-39A3-4C56-A927-05D5C9010891}"/>
    <cellStyle name="40% - Accent5 2 2 8" xfId="22095" xr:uid="{EADC832C-9691-4844-9B21-6FD3010E2E46}"/>
    <cellStyle name="40% - Accent5 2 2 8 2" xfId="27195" xr:uid="{E3BDEF45-65D9-498C-BCF6-93F35FD030B0}"/>
    <cellStyle name="40% - Accent5 2 2 9" xfId="24635" xr:uid="{491305DC-12D7-4D75-9185-DA5F01FB1669}"/>
    <cellStyle name="40% - Accent5 2 20" xfId="28782" xr:uid="{271C7264-EA70-43F5-B656-DA7BF8DEBBE9}"/>
    <cellStyle name="40% - Accent5 2 21" xfId="28876" xr:uid="{71DDEA97-7321-42D0-9326-E505AFBE377A}"/>
    <cellStyle name="40% - Accent5 2 22" xfId="28966" xr:uid="{B0867CCF-0EA5-4107-826A-6F7222DDE471}"/>
    <cellStyle name="40% - Accent5 2 23" xfId="29046" xr:uid="{7DF74036-AC84-47EA-B541-59423877830E}"/>
    <cellStyle name="40% - Accent5 2 24" xfId="29122" xr:uid="{862661CE-B256-4420-A48D-EC4CEE3131AB}"/>
    <cellStyle name="40% - Accent5 2 25" xfId="29188" xr:uid="{94CDAE1E-9B14-4FF0-BD86-938CA716EFE2}"/>
    <cellStyle name="40% - Accent5 2 26" xfId="1575" xr:uid="{FE54FE42-E5B9-4EAE-9B40-EE7B2E69E6BB}"/>
    <cellStyle name="40% - Accent5 2 3" xfId="1585" xr:uid="{1593A470-437A-491B-A594-ECB7298ADC57}"/>
    <cellStyle name="40% - Accent5 2 3 2" xfId="1586" xr:uid="{DA36D9BD-7260-4807-B727-0878C3CC3941}"/>
    <cellStyle name="40% - Accent5 2 3 2 2" xfId="15059" xr:uid="{13166613-70FA-43D8-B028-D8A61D89794C}"/>
    <cellStyle name="40% - Accent5 2 3 3" xfId="1587" xr:uid="{C20B6FD4-EE74-486A-B9DD-C5F2D0418EF1}"/>
    <cellStyle name="40% - Accent5 2 3 3 2" xfId="25052" xr:uid="{1F4D22BE-B62D-4D89-9F4A-3827536ECBA2}"/>
    <cellStyle name="40% - Accent5 2 3 4" xfId="14351" xr:uid="{FEC40FE3-1D53-4366-8AD1-0F95640D1F6D}"/>
    <cellStyle name="40% - Accent5 2 4" xfId="1588" xr:uid="{8C472CF3-E56B-44CC-AE44-B82B2F9D3DE3}"/>
    <cellStyle name="40% - Accent5 2 4 2" xfId="14559" xr:uid="{664729F7-2FA4-47ED-AC4D-8741B49A0E7C}"/>
    <cellStyle name="40% - Accent5 2 4 2 2" xfId="18798" xr:uid="{C639C6FB-3DC5-456D-B20C-4F00120A1A46}"/>
    <cellStyle name="40% - Accent5 2 4 3" xfId="26912" xr:uid="{62BE6EF1-DF52-4854-A5DE-045F91B791D3}"/>
    <cellStyle name="40% - Accent5 2 5" xfId="15320" xr:uid="{4F4D4914-8E7E-4C6A-9066-8F72A07DE1BA}"/>
    <cellStyle name="40% - Accent5 2 5 2" xfId="20355" xr:uid="{F093092B-B222-45E2-94AF-D85571AFF2F3}"/>
    <cellStyle name="40% - Accent5 2 5 3" xfId="24924" xr:uid="{90C54B34-6B22-493E-9258-48467BB3015D}"/>
    <cellStyle name="40% - Accent5 2 6" xfId="16021" xr:uid="{ED3A9D14-6545-434D-AB6C-6A7BB76967B3}"/>
    <cellStyle name="40% - Accent5 2 6 2" xfId="27046" xr:uid="{CC02A9C8-3153-4447-8B05-70B61AD8D31E}"/>
    <cellStyle name="40% - Accent5 2 7" xfId="16589" xr:uid="{54C5668E-09A8-4464-9239-A4185F0055E8}"/>
    <cellStyle name="40% - Accent5 2 7 2" xfId="24787" xr:uid="{912BD41C-1488-4875-AEC6-B6F54CDFA87A}"/>
    <cellStyle name="40% - Accent5 2 8" xfId="27196" xr:uid="{4EADA005-97C8-46D8-B0A3-58D01BA2CE91}"/>
    <cellStyle name="40% - Accent5 2 9" xfId="24634" xr:uid="{CF69726B-F50B-44F0-9104-26B042BC31AA}"/>
    <cellStyle name="40% - Accent5 20" xfId="1589" xr:uid="{153D2E44-03F1-48F8-9C87-85A9ABDEC72E}"/>
    <cellStyle name="40% - Accent5 21" xfId="1590" xr:uid="{9882E4EC-10F2-4490-903C-25C2F3E21E8A}"/>
    <cellStyle name="40% - Accent5 22" xfId="1591" xr:uid="{A13E1B04-E46C-4B93-81E7-388EABB68AA4}"/>
    <cellStyle name="40% - Accent5 23" xfId="1592" xr:uid="{79B28289-9C39-4CDD-805A-097933577B98}"/>
    <cellStyle name="40% - Accent5 23 2" xfId="1593" xr:uid="{5FECF419-1D75-4433-9C27-E487E8A2FDEB}"/>
    <cellStyle name="40% - Accent5 23 2 2" xfId="14370" xr:uid="{D46F51F0-1771-41FB-B58A-CF4914F7BBEB}"/>
    <cellStyle name="40% - Accent5 23 3" xfId="1594" xr:uid="{3A9EE2DB-CD75-42E6-B428-37638FF2A22E}"/>
    <cellStyle name="40% - Accent5 23 3 2" xfId="18234" xr:uid="{EDA9CC46-A7D9-490A-89A4-3D7D44262BD5}"/>
    <cellStyle name="40% - Accent5 23 4" xfId="22096" xr:uid="{A9C615C1-72C7-476D-A8EC-F6F8046532E4}"/>
    <cellStyle name="40% - Accent5 24" xfId="1595" xr:uid="{40A3F713-1C8A-4BA2-8D04-B0DDBC4464AD}"/>
    <cellStyle name="40% - Accent5 24 2" xfId="14376" xr:uid="{A5AB42F4-3AD3-46A0-99D0-ADF6EEC0A3E5}"/>
    <cellStyle name="40% - Accent5 24 3" xfId="18255" xr:uid="{AEF857FA-AF06-43A4-8E6C-22DC93239766}"/>
    <cellStyle name="40% - Accent5 24 4" xfId="22097" xr:uid="{460A03A8-DC79-428A-A80F-DDD6C44190CC}"/>
    <cellStyle name="40% - Accent5 25" xfId="1596" xr:uid="{E23DFB4E-CA80-4A23-B129-5C94DCE04EEF}"/>
    <cellStyle name="40% - Accent5 25 2" xfId="20749" xr:uid="{CDBA0DB5-EC0C-45A3-B2B4-CE7342E28764}"/>
    <cellStyle name="40% - Accent5 26" xfId="1597" xr:uid="{F8EE01D4-4BE4-4EE7-9D3C-374DF706001F}"/>
    <cellStyle name="40% - Accent5 27" xfId="1598" xr:uid="{7A40E6DB-2D8D-4FF4-9866-C7092B32AD72}"/>
    <cellStyle name="40% - Accent5 28" xfId="1599" xr:uid="{F01C50E0-C0CD-488F-B1F4-B6698DD7C735}"/>
    <cellStyle name="40% - Accent5 29" xfId="1600" xr:uid="{C60C45A5-8842-4BB4-AE19-D4C330B86CC2}"/>
    <cellStyle name="40% - Accent5 3" xfId="381" xr:uid="{00000000-0005-0000-0000-000035000000}"/>
    <cellStyle name="40% - Accent5 3 2" xfId="1602" xr:uid="{2057C963-E3A5-4E2D-A3D0-50F82C370CFB}"/>
    <cellStyle name="40% - Accent5 3 2 2" xfId="1603" xr:uid="{355CF338-5C7E-4654-9AEF-3346A94236BC}"/>
    <cellStyle name="40% - Accent5 3 2 2 2" xfId="17186" xr:uid="{4E4B01DF-47EB-4BD3-806C-3E52149AA646}"/>
    <cellStyle name="40% - Accent5 3 2 2 2 2" xfId="17404" xr:uid="{7291720E-8A67-4FA8-A9B2-3FB5B50021E8}"/>
    <cellStyle name="40% - Accent5 3 2 2 3" xfId="18859" xr:uid="{0A926F75-5D9F-4AD7-BFF6-8C6F5C3AD68A}"/>
    <cellStyle name="40% - Accent5 3 2 2 4" xfId="20783" xr:uid="{33547482-2397-4218-98D1-A9325DE0B2F1}"/>
    <cellStyle name="40% - Accent5 3 2 3" xfId="1604" xr:uid="{C3DFC462-D65A-4E33-BFC5-D42BA56FFBFC}"/>
    <cellStyle name="40% - Accent5 3 2 3 2" xfId="18648" xr:uid="{48EAEEEE-AEDB-47D8-8E23-4B4D0D856C5E}"/>
    <cellStyle name="40% - Accent5 3 2 4" xfId="15573" xr:uid="{005D45C5-A6CA-4755-BF2B-83EBC56B79E2}"/>
    <cellStyle name="40% - Accent5 3 2 4 2" xfId="20617" xr:uid="{D9FD9A4D-7E35-4C6B-B503-8568076D0F3F}"/>
    <cellStyle name="40% - Accent5 3 2 5" xfId="16249" xr:uid="{A029E8B5-9F84-47E9-B209-88B2D4B54D7C}"/>
    <cellStyle name="40% - Accent5 3 2 6" xfId="16124" xr:uid="{409225E4-D883-4540-95C1-94F642DE81DB}"/>
    <cellStyle name="40% - Accent5 3 2 7" xfId="17352" xr:uid="{1DA9A570-59E0-4533-ABAD-E8FF52BC1349}"/>
    <cellStyle name="40% - Accent5 3 3" xfId="1605" xr:uid="{35804A85-AC20-4909-912F-329147562EEE}"/>
    <cellStyle name="40% - Accent5 3 3 2" xfId="18443" xr:uid="{BE81874D-7295-4284-A8BD-5C8C3B5E29DC}"/>
    <cellStyle name="40% - Accent5 3 4" xfId="14668" xr:uid="{C728836C-1B04-4ABE-9E93-AE1FF39D458A}"/>
    <cellStyle name="40% - Accent5 3 5" xfId="15920" xr:uid="{D8DF318B-BD4C-4ECA-8FFC-313892B6C648}"/>
    <cellStyle name="40% - Accent5 3 5 2" xfId="20397" xr:uid="{C6EC8B51-C53D-42A3-8D3B-22EA1801BD28}"/>
    <cellStyle name="40% - Accent5 3 6" xfId="16559" xr:uid="{402CE583-6360-4E71-9634-B44B8221068C}"/>
    <cellStyle name="40% - Accent5 3 7" xfId="21571" xr:uid="{ECF0F2DC-FE89-494C-929F-7583B0692DCC}"/>
    <cellStyle name="40% - Accent5 3 8" xfId="1601" xr:uid="{30D11D76-7227-4C3C-9A4C-1A6E36637442}"/>
    <cellStyle name="40% - Accent5 30" xfId="1606" xr:uid="{B7EA0EA6-F512-44D7-949E-F300C5BA0D9E}"/>
    <cellStyle name="40% - Accent5 31" xfId="1607" xr:uid="{A76D76F3-8CBE-4EA9-9090-778459756093}"/>
    <cellStyle name="40% - Accent5 32" xfId="1608" xr:uid="{8B911D93-7334-404F-9CA8-774CCB5834FE}"/>
    <cellStyle name="40% - Accent5 33" xfId="1609" xr:uid="{46EA6EB7-5DB1-43CE-BD30-5B7B06818189}"/>
    <cellStyle name="40% - Accent5 34" xfId="1610" xr:uid="{055E87E8-6128-4F53-9C96-5EA553B33F4D}"/>
    <cellStyle name="40% - Accent5 35" xfId="1611" xr:uid="{353354B4-BCD8-4F5B-A2A4-BF52DDFA5F86}"/>
    <cellStyle name="40% - Accent5 36" xfId="1612" xr:uid="{F0DBF8DD-A68A-4638-81FF-D57F76B711F6}"/>
    <cellStyle name="40% - Accent5 37" xfId="1613" xr:uid="{0EE4E9F0-5780-46DC-8AA4-3D44ADA3D4A4}"/>
    <cellStyle name="40% - Accent5 38" xfId="1614" xr:uid="{6581FBE7-D680-4185-8E88-3E0F54D3E0C9}"/>
    <cellStyle name="40% - Accent5 39" xfId="1615" xr:uid="{10165E4D-BB31-42C8-8ED5-033BBA052DC1}"/>
    <cellStyle name="40% - Accent5 4" xfId="403" xr:uid="{00000000-0005-0000-0000-000036000000}"/>
    <cellStyle name="40% - Accent5 4 2" xfId="1617" xr:uid="{2257BBB7-CEA9-471D-8E6C-9A199974867F}"/>
    <cellStyle name="40% - Accent5 4 2 2" xfId="1618" xr:uid="{7CF07BAB-BB88-4337-A9B3-1E1BF00D0606}"/>
    <cellStyle name="40% - Accent5 4 2 3" xfId="1619" xr:uid="{6708C789-A40C-4069-8AC1-F45D6DE7EEB3}"/>
    <cellStyle name="40% - Accent5 4 2 4" xfId="15574" xr:uid="{E0CC2B19-924F-4FE6-A8A9-4A6602111A02}"/>
    <cellStyle name="40% - Accent5 4 2 5" xfId="16250" xr:uid="{C94CE8A7-FD4F-4F8F-BF80-33D6833E5F4C}"/>
    <cellStyle name="40% - Accent5 4 2 6" xfId="18241" xr:uid="{0B6AD2A9-A947-47A6-8BCE-6A78795C78FD}"/>
    <cellStyle name="40% - Accent5 4 3" xfId="1620" xr:uid="{10262B52-8FB7-4B0B-963D-FD0EFED4E7D0}"/>
    <cellStyle name="40% - Accent5 4 4" xfId="15234" xr:uid="{FCEBDD60-DE3E-4BC9-A709-F535572FDAD4}"/>
    <cellStyle name="40% - Accent5 4 5" xfId="15887" xr:uid="{474069BF-FAF8-437C-9DBC-AF1C79C150AA}"/>
    <cellStyle name="40% - Accent5 4 6" xfId="21929" xr:uid="{D54BE997-7E27-4185-9300-16C0EDAB13AE}"/>
    <cellStyle name="40% - Accent5 4 7" xfId="1616" xr:uid="{404D53E9-9D93-475C-8F5C-590A4B0F1698}"/>
    <cellStyle name="40% - Accent5 40" xfId="1621" xr:uid="{A314C72C-79D1-4410-ACEC-D876C71C6FA1}"/>
    <cellStyle name="40% - Accent5 41" xfId="1622" xr:uid="{E02F5052-3633-4018-887E-5F2626BCE267}"/>
    <cellStyle name="40% - Accent5 42" xfId="1623" xr:uid="{D7628C54-8EC0-4C32-BD5E-4AB6A7E942EB}"/>
    <cellStyle name="40% - Accent5 43" xfId="1624" xr:uid="{ED9DDEED-4E9E-40E6-9170-EE4952A261E0}"/>
    <cellStyle name="40% - Accent5 44" xfId="1625" xr:uid="{68070E53-0A10-4156-8E87-D050705481F1}"/>
    <cellStyle name="40% - Accent5 45" xfId="1626" xr:uid="{CC133B38-7E5D-4B2B-B051-FD2ACD6B7470}"/>
    <cellStyle name="40% - Accent5 46" xfId="1627" xr:uid="{B23E334E-8C97-4B5F-8BF7-BA4EF9762FCE}"/>
    <cellStyle name="40% - Accent5 47" xfId="1628" xr:uid="{5FB79DFB-8442-42F1-9B49-342AC2196BEF}"/>
    <cellStyle name="40% - Accent5 48" xfId="1629" xr:uid="{9704B2FE-9CF6-47E9-9EC1-56A034DE9D6D}"/>
    <cellStyle name="40% - Accent5 49" xfId="1630" xr:uid="{94EC2D26-F960-49DD-97D0-092F7AB7B46C}"/>
    <cellStyle name="40% - Accent5 5" xfId="1631" xr:uid="{DD074279-9895-4B12-A8C0-E3153A1BDCC4}"/>
    <cellStyle name="40% - Accent5 5 2" xfId="1632" xr:uid="{CBE8D6B2-F61C-4164-A8F6-724E98680B3C}"/>
    <cellStyle name="40% - Accent5 5 2 2" xfId="1633" xr:uid="{247F3149-8623-47F0-BA9D-92416B37C2E6}"/>
    <cellStyle name="40% - Accent5 5 2 3" xfId="1634" xr:uid="{16D362D6-CD69-4765-B6B3-E9E9F3968DC0}"/>
    <cellStyle name="40% - Accent5 5 2 4" xfId="15575" xr:uid="{D11E4577-459A-4C26-A818-6B38D3B9DD9B}"/>
    <cellStyle name="40% - Accent5 5 2 5" xfId="16251" xr:uid="{BF28AA92-3BF5-44DC-A4D4-EDDAF4BBF0BD}"/>
    <cellStyle name="40% - Accent5 5 2 6" xfId="21730" xr:uid="{3E4CD2CD-3ABA-4C41-BB66-B241765C38FA}"/>
    <cellStyle name="40% - Accent5 5 3" xfId="1635" xr:uid="{C92A2897-6C84-4285-A518-C6AFCB0A7276}"/>
    <cellStyle name="40% - Accent5 5 4" xfId="15201" xr:uid="{2D9F2160-E297-4749-B92C-D24CF7544F19}"/>
    <cellStyle name="40% - Accent5 5 5" xfId="15979" xr:uid="{E6953C1D-1D64-4B52-A211-BD94172ABE06}"/>
    <cellStyle name="40% - Accent5 5 6" xfId="21909" xr:uid="{37CAE0BC-FBE9-4733-B80A-A8B4453A7F1A}"/>
    <cellStyle name="40% - Accent5 50" xfId="1636" xr:uid="{FA7BC738-D6FA-4581-A3DE-56B425E2290D}"/>
    <cellStyle name="40% - Accent5 51" xfId="1637" xr:uid="{93AF2F35-4076-457D-9AD7-50192FA992A6}"/>
    <cellStyle name="40% - Accent5 52" xfId="1638" xr:uid="{035ACD05-461F-441F-9CA1-E1CE13913FFF}"/>
    <cellStyle name="40% - Accent5 53" xfId="14200" xr:uid="{0D1FEDB1-6722-4B67-9128-8E2D0A974F70}"/>
    <cellStyle name="40% - Accent5 54" xfId="15431" xr:uid="{89FCF562-D3E5-4613-8B1F-BC4355A8DF98}"/>
    <cellStyle name="40% - Accent5 54 2" xfId="26926" xr:uid="{0BCD0626-6C27-42D9-9474-63ABE5B3E201}"/>
    <cellStyle name="40% - Accent5 55" xfId="21969" xr:uid="{134B3B02-F165-4844-AFC1-76B285CEB935}"/>
    <cellStyle name="40% - Accent5 55 2" xfId="24910" xr:uid="{226C0344-18D8-44D0-9E87-4836656DA428}"/>
    <cellStyle name="40% - Accent5 56" xfId="27060" xr:uid="{267F344C-D718-4F27-B45C-B29EE7E1BC01}"/>
    <cellStyle name="40% - Accent5 57" xfId="24772" xr:uid="{F2E5F736-3306-47EC-97A8-4CBE0A2D4A2A}"/>
    <cellStyle name="40% - Accent5 58" xfId="27212" xr:uid="{BFA2993B-7D88-48C1-AC6E-C082AA0CC5F8}"/>
    <cellStyle name="40% - Accent5 59" xfId="24618" xr:uid="{E1F605E5-1099-4D12-AD15-C8E5827350C9}"/>
    <cellStyle name="40% - Accent5 6" xfId="1639" xr:uid="{61321380-8E68-4DDD-BA25-75556B8D5246}"/>
    <cellStyle name="40% - Accent5 6 2" xfId="1640" xr:uid="{B3579965-E010-491F-A839-9EB26FCECA4C}"/>
    <cellStyle name="40% - Accent5 6 2 2" xfId="1641" xr:uid="{0A115142-DE14-4F66-9B88-DAD5FAB32713}"/>
    <cellStyle name="40% - Accent5 6 2 3" xfId="1642" xr:uid="{A40F7D0B-8F7C-43D4-A397-8CB382B45E0F}"/>
    <cellStyle name="40% - Accent5 6 2 4" xfId="15576" xr:uid="{E19F8F39-5846-4336-9D19-19697707A055}"/>
    <cellStyle name="40% - Accent5 6 2 5" xfId="16252" xr:uid="{A8BCB7FF-F7F7-470A-89F9-AB0556A19766}"/>
    <cellStyle name="40% - Accent5 6 2 6" xfId="20565" xr:uid="{20C83AA3-347E-4D5A-9006-892CEFAB251C}"/>
    <cellStyle name="40% - Accent5 6 3" xfId="1643" xr:uid="{713DD190-DE91-4DEC-A58D-C1991FF23425}"/>
    <cellStyle name="40% - Accent5 6 4" xfId="14794" xr:uid="{984B2B98-1C0C-4C96-A5AF-BEC4433021F0}"/>
    <cellStyle name="40% - Accent5 6 5" xfId="15469" xr:uid="{79963649-70BC-41DE-A2A3-FA923D0729A9}"/>
    <cellStyle name="40% - Accent5 6 6" xfId="20517" xr:uid="{CAF5B957-DADB-4C88-A54A-207B62FAE371}"/>
    <cellStyle name="40% - Accent5 60" xfId="27375" xr:uid="{6806DE9E-92A5-4472-967B-75BCAC389A74}"/>
    <cellStyle name="40% - Accent5 61" xfId="27545" xr:uid="{46899A2E-37B8-4812-BEAF-929B4789DAB6}"/>
    <cellStyle name="40% - Accent5 62" xfId="27710" xr:uid="{4904F8C0-A532-4DEC-BF01-E7D64F5C7925}"/>
    <cellStyle name="40% - Accent5 63" xfId="27873" xr:uid="{7A4596B5-9C51-4184-94F7-927A4BD35D2E}"/>
    <cellStyle name="40% - Accent5 64" xfId="28025" xr:uid="{0D5EDA44-5EAE-4E7B-B824-ECE1DA561EC1}"/>
    <cellStyle name="40% - Accent5 65" xfId="28173" xr:uid="{17AE6CB5-397D-469A-BA69-C0FC337EBDB8}"/>
    <cellStyle name="40% - Accent5 66" xfId="28320" xr:uid="{3F58D34E-D89A-41B1-8F2B-5E545D811B73}"/>
    <cellStyle name="40% - Accent5 67" xfId="28456" xr:uid="{FD27AEB2-B22E-4805-8296-9162EA0976F4}"/>
    <cellStyle name="40% - Accent5 68" xfId="28578" xr:uid="{9AE3ECEF-E2FE-4914-9D35-B0811B20BE05}"/>
    <cellStyle name="40% - Accent5 69" xfId="28691" xr:uid="{301FD16C-DD35-478C-B67F-7B2A8FC7BAF4}"/>
    <cellStyle name="40% - Accent5 7" xfId="1644" xr:uid="{4DE46BCD-2537-4A87-9245-B4D9BCC2EEBB}"/>
    <cellStyle name="40% - Accent5 7 2" xfId="1645" xr:uid="{1D4E9A9E-CF2E-4538-9112-2B2CA83C4716}"/>
    <cellStyle name="40% - Accent5 7 2 2" xfId="1646" xr:uid="{D02DCBAE-92D1-4755-A0A5-A0A3A1B00020}"/>
    <cellStyle name="40% - Accent5 7 2 3" xfId="1647" xr:uid="{4CC0E46D-4F33-42B3-BCA8-6AA65E13F809}"/>
    <cellStyle name="40% - Accent5 7 2 4" xfId="15577" xr:uid="{59213718-9AA6-4022-8056-DFF41411248A}"/>
    <cellStyle name="40% - Accent5 7 2 5" xfId="16253" xr:uid="{A52B767A-9ADE-4DAF-913B-4DEDBE9DD94E}"/>
    <cellStyle name="40% - Accent5 7 2 6" xfId="17748" xr:uid="{E127757B-DAD3-44F6-82F0-0224D1CC5CBA}"/>
    <cellStyle name="40% - Accent5 7 3" xfId="1648" xr:uid="{889156DE-3FD0-4089-B998-AC07E0A62BAD}"/>
    <cellStyle name="40% - Accent5 7 4" xfId="14973" xr:uid="{583ABF88-9CBC-4A70-864E-95B134A7C799}"/>
    <cellStyle name="40% - Accent5 7 5" xfId="15787" xr:uid="{2CC032F1-6EB5-42B0-9CCF-2BD367C4ADBC}"/>
    <cellStyle name="40% - Accent5 7 6" xfId="21878" xr:uid="{5B5E09D7-81ED-43F1-89BB-BE3BE5BB3E12}"/>
    <cellStyle name="40% - Accent5 70" xfId="28795" xr:uid="{A476CCB4-2E7D-42CD-8309-673ED421CC0E}"/>
    <cellStyle name="40% - Accent5 71" xfId="28889" xr:uid="{2E54C84F-885B-4F44-A5D4-40FA5F74B7AF}"/>
    <cellStyle name="40% - Accent5 72" xfId="28979" xr:uid="{F19E3F57-F4FE-4486-BEE7-0AA4060B897D}"/>
    <cellStyle name="40% - Accent5 73" xfId="29058" xr:uid="{D2F83469-5784-4C08-8147-34348082FF8D}"/>
    <cellStyle name="40% - Accent5 74" xfId="29133" xr:uid="{EDDB866C-F193-4B43-8454-B76040674AC2}"/>
    <cellStyle name="40% - Accent5 75" xfId="29199" xr:uid="{A4E5CDCD-8C33-4446-A8C6-7619E7B14735}"/>
    <cellStyle name="40% - Accent5 76" xfId="509" xr:uid="{3E38DBC8-8F7E-46F2-B9DB-A84F9E166B86}"/>
    <cellStyle name="40% - Accent5 77" xfId="41696" xr:uid="{AFE980D9-E7EF-4B40-B6AA-0CDE0F3E9BC6}"/>
    <cellStyle name="40% - Accent5 78" xfId="41713" xr:uid="{268975BB-54BE-4A1F-8B27-B5F4E9DE7AD6}"/>
    <cellStyle name="40% - Accent5 8" xfId="1649" xr:uid="{AF1002BD-AE90-42EA-939C-4EE98924E50C}"/>
    <cellStyle name="40% - Accent5 8 2" xfId="1650" xr:uid="{59C5D425-947B-45D3-AB74-368147431C12}"/>
    <cellStyle name="40% - Accent5 8 2 2" xfId="1651" xr:uid="{CFA30BF0-7FFD-4FA1-97F3-DD7363EC0C06}"/>
    <cellStyle name="40% - Accent5 8 2 3" xfId="1652" xr:uid="{5BC86D9F-8110-44C2-8B2A-BBC3F56E621B}"/>
    <cellStyle name="40% - Accent5 8 2 4" xfId="15578" xr:uid="{E7832E28-2699-45F0-9B3D-0C1B8027810D}"/>
    <cellStyle name="40% - Accent5 8 2 5" xfId="16254" xr:uid="{7B7A5CA3-8FBD-4BCD-A2B2-436B312F98FB}"/>
    <cellStyle name="40% - Accent5 8 2 6" xfId="21695" xr:uid="{08677F70-6BCC-4FC0-A62D-DA9C859D63DB}"/>
    <cellStyle name="40% - Accent5 8 3" xfId="1653" xr:uid="{313270B1-7D40-4F1E-87F8-0CC666A779CB}"/>
    <cellStyle name="40% - Accent5 8 4" xfId="14912" xr:uid="{9917E0A0-3207-49E3-9B8A-96E0F0894AA9}"/>
    <cellStyle name="40% - Accent5 8 5" xfId="15753" xr:uid="{F667FE6C-0C3B-4F22-906C-279DF645B949}"/>
    <cellStyle name="40% - Accent5 8 6" xfId="14956" xr:uid="{8DCFB22B-0265-4CD3-86A2-1F92B0457880}"/>
    <cellStyle name="40% - Accent5 9" xfId="1654" xr:uid="{5E83ABEA-02BB-4E5A-ABC5-F2A237390811}"/>
    <cellStyle name="40% - Accent5 9 2" xfId="1655" xr:uid="{154AC927-01FA-4244-9ADE-59729F7B09A4}"/>
    <cellStyle name="40% - Accent5 9 2 2" xfId="1656" xr:uid="{FFEFF6CA-0D33-4BA3-9003-3652063D0D34}"/>
    <cellStyle name="40% - Accent5 9 2 3" xfId="1657" xr:uid="{2A0C0F8F-87AE-45B5-A677-001A7D3B2CB4}"/>
    <cellStyle name="40% - Accent5 9 2 4" xfId="15579" xr:uid="{8B370CF6-4F8E-421C-97F0-8E1C20C3CE7E}"/>
    <cellStyle name="40% - Accent5 9 2 5" xfId="16255" xr:uid="{A8758DB9-975F-4389-91D1-AF7F702F67C0}"/>
    <cellStyle name="40% - Accent5 9 2 6" xfId="20531" xr:uid="{5E199857-3E6C-4C11-B418-A480C2CC441D}"/>
    <cellStyle name="40% - Accent5 9 3" xfId="1658" xr:uid="{39A3A113-2F57-47C2-9DE4-0A0DDEA80809}"/>
    <cellStyle name="40% - Accent5 9 4" xfId="15125" xr:uid="{23B19280-9F94-4C0C-9D51-878B75F9BA04}"/>
    <cellStyle name="40% - Accent5 9 5" xfId="14868" xr:uid="{DF976EEF-5588-4AD2-BE92-9BC48021C2A2}"/>
    <cellStyle name="40% - Accent5 9 6" xfId="21597" xr:uid="{C89F4822-0D9C-4DB5-9CDE-6E6DE140DF31}"/>
    <cellStyle name="40% - Accent6" xfId="179" builtinId="51" customBuiltin="1"/>
    <cellStyle name="40% - Accent6 10" xfId="1659" xr:uid="{92F30A1A-D2B0-4106-94B4-2DD98177B808}"/>
    <cellStyle name="40% - Accent6 10 2" xfId="1660" xr:uid="{C2CB55E4-77FA-4921-BBAF-8952CB9CDB1B}"/>
    <cellStyle name="40% - Accent6 10 2 2" xfId="1661" xr:uid="{441E62D0-82F0-4ECD-BF26-64486B4EEAC8}"/>
    <cellStyle name="40% - Accent6 10 2 3" xfId="1662" xr:uid="{86A73127-CBE0-464E-A09C-D6D6BB92862A}"/>
    <cellStyle name="40% - Accent6 10 2 4" xfId="15581" xr:uid="{04893F49-CB69-491B-ACA5-2BA7F45B1A31}"/>
    <cellStyle name="40% - Accent6 10 2 5" xfId="16257" xr:uid="{B38E754B-C1B4-454F-A0D5-CC10E49F0BDB}"/>
    <cellStyle name="40% - Accent6 10 2 6" xfId="18742" xr:uid="{85366664-4DDC-44CF-AA09-A03644FAD4B4}"/>
    <cellStyle name="40% - Accent6 10 3" xfId="1663" xr:uid="{2ACA3A9A-4045-4F05-A2AB-61BF25C4F785}"/>
    <cellStyle name="40% - Accent6 10 4" xfId="15091" xr:uid="{C0D6EBD6-E1C7-4525-A499-29708197D3DA}"/>
    <cellStyle name="40% - Accent6 10 5" xfId="15038" xr:uid="{5C7BC967-9752-4BEF-84F2-682BFC5E09EF}"/>
    <cellStyle name="40% - Accent6 10 6" xfId="21567" xr:uid="{3AF7E462-E158-4E53-8C28-253967AA1B26}"/>
    <cellStyle name="40% - Accent6 11" xfId="1664" xr:uid="{84CB323B-0024-45D1-ADB5-8038D0FBC78A}"/>
    <cellStyle name="40% - Accent6 12" xfId="1665" xr:uid="{90577186-73DA-4318-9615-259B1AA02D3F}"/>
    <cellStyle name="40% - Accent6 13" xfId="1666" xr:uid="{AB2DC1C0-408E-49FB-A8DC-A5DDAEDE0DD5}"/>
    <cellStyle name="40% - Accent6 14" xfId="1667" xr:uid="{6F499C4A-056D-46D9-BF46-DC9983B5508C}"/>
    <cellStyle name="40% - Accent6 14 2" xfId="1668" xr:uid="{F314C3E1-5636-46B3-AFFD-62CB285AC1D9}"/>
    <cellStyle name="40% - Accent6 14 2 2" xfId="1669" xr:uid="{FA710BC1-9B8E-4E4A-A2E1-950951A92761}"/>
    <cellStyle name="40% - Accent6 14 2 2 2" xfId="14405" xr:uid="{55ABE238-0D7F-48B2-B7A3-9656FF0CDDF7}"/>
    <cellStyle name="40% - Accent6 14 2 2 3" xfId="18291" xr:uid="{D7E8E06E-9E3F-4BAB-9EF1-5230B30B3010}"/>
    <cellStyle name="40% - Accent6 14 2 2 4" xfId="22099" xr:uid="{D6061E2C-54C6-45EC-AB10-A46415ECE35E}"/>
    <cellStyle name="40% - Accent6 14 2 3" xfId="1670" xr:uid="{06FDC885-2C41-4F68-8E31-7BD975CDD3C5}"/>
    <cellStyle name="40% - Accent6 14 2 3 2" xfId="14528" xr:uid="{87632973-D4C0-4979-B1A7-A8EAC3EE8F1C}"/>
    <cellStyle name="40% - Accent6 14 2 3 3" xfId="18422" xr:uid="{9BBFBC1B-BA7C-45D4-BB53-B0DE7D0B650D}"/>
    <cellStyle name="40% - Accent6 14 2 3 4" xfId="22100" xr:uid="{86444478-6657-47A8-8C7D-7F2DDFA4D4A4}"/>
    <cellStyle name="40% - Accent6 14 2 4" xfId="14305" xr:uid="{A507D39C-69E7-47AD-B6C5-11D03FA9D3C4}"/>
    <cellStyle name="40% - Accent6 14 2 5" xfId="15366" xr:uid="{93908924-C17C-4169-9B28-23B0F99DF3C3}"/>
    <cellStyle name="40% - Accent6 14 2 6" xfId="16005" xr:uid="{91651DB9-F8C3-455D-8699-6325E3AC4D4C}"/>
    <cellStyle name="40% - Accent6 14 2 7" xfId="16973" xr:uid="{32D9F9B4-1130-48D1-ADA3-00090BA0CFFA}"/>
    <cellStyle name="40% - Accent6 14 2 8" xfId="18168" xr:uid="{AA94F3A4-91D2-468C-9F8F-EF68D5D31035}"/>
    <cellStyle name="40% - Accent6 14 2 9" xfId="22098" xr:uid="{2A671899-A763-4D4F-82B2-99DC070D67E5}"/>
    <cellStyle name="40% - Accent6 15" xfId="1671" xr:uid="{0C9E3F92-2407-4F33-AA16-4CA497E97847}"/>
    <cellStyle name="40% - Accent6 15 2" xfId="1672" xr:uid="{5F7E7A6E-F7C6-45D8-9E09-56D56EB5E5C3}"/>
    <cellStyle name="40% - Accent6 15 2 2" xfId="1673" xr:uid="{B52EF2C2-695F-4EA7-B964-6DFDCFF915DD}"/>
    <cellStyle name="40% - Accent6 15 2 2 2" xfId="14419" xr:uid="{FEA654DB-39F9-499A-ABB8-7A7085710913}"/>
    <cellStyle name="40% - Accent6 15 2 2 3" xfId="18306" xr:uid="{822B31B7-C3F6-4FFD-B7DD-55A96DBA0A4D}"/>
    <cellStyle name="40% - Accent6 15 2 2 4" xfId="22102" xr:uid="{160790D6-F369-4A9B-BF72-BF139202EA18}"/>
    <cellStyle name="40% - Accent6 15 2 3" xfId="1674" xr:uid="{8ABEFF4C-B16D-42CA-ABAD-50B822423C57}"/>
    <cellStyle name="40% - Accent6 15 2 3 2" xfId="14541" xr:uid="{1C321C8C-4AC4-4EA3-A507-9D470ED46079}"/>
    <cellStyle name="40% - Accent6 15 2 3 3" xfId="18436" xr:uid="{E140467A-71AA-41E8-B941-83A89EB7CFCD}"/>
    <cellStyle name="40% - Accent6 15 2 3 4" xfId="22103" xr:uid="{1C41D1A0-9D71-4B54-933C-8CEE3CCB2D0F}"/>
    <cellStyle name="40% - Accent6 15 2 4" xfId="14317" xr:uid="{02A18D7D-BD5E-46A4-8673-37D8A1949CB8}"/>
    <cellStyle name="40% - Accent6 15 2 5" xfId="15400" xr:uid="{D46714DB-FF80-404D-8499-BDEEDA20E255}"/>
    <cellStyle name="40% - Accent6 15 2 6" xfId="16041" xr:uid="{E060F69E-0E92-4934-B93D-C7523DCB6DFC}"/>
    <cellStyle name="40% - Accent6 15 2 7" xfId="17001" xr:uid="{F8D96F50-70A7-4711-9DCA-E0E5656F94A5}"/>
    <cellStyle name="40% - Accent6 15 2 8" xfId="18186" xr:uid="{AE6F3A83-0374-4EE9-B45B-5E0BDA7BC7B1}"/>
    <cellStyle name="40% - Accent6 15 2 9" xfId="22101" xr:uid="{7AE0FF78-3242-407C-ADB5-687E4BF60E7C}"/>
    <cellStyle name="40% - Accent6 16" xfId="1675" xr:uid="{7782D51A-80B6-4AB8-B97A-8C9953D4D991}"/>
    <cellStyle name="40% - Accent6 17" xfId="1676" xr:uid="{53843E7A-CE3B-4FE1-8D81-408A34EB6452}"/>
    <cellStyle name="40% - Accent6 18" xfId="1677" xr:uid="{C8E4E3A1-8BEE-4192-858B-2861FA247B65}"/>
    <cellStyle name="40% - Accent6 19" xfId="1678" xr:uid="{ED2A485D-0C2B-41F2-A548-3CBCC7FC5B10}"/>
    <cellStyle name="40% - Accent6 2" xfId="276" xr:uid="{00000000-0005-0000-0000-000038000000}"/>
    <cellStyle name="40% - Accent6 2 10" xfId="27291" xr:uid="{B5111907-48C7-4C15-B598-1BF3F242D348}"/>
    <cellStyle name="40% - Accent6 2 11" xfId="24541" xr:uid="{12A8CA9E-5D16-4024-8BE1-6D58CEB8DCA4}"/>
    <cellStyle name="40% - Accent6 2 12" xfId="27454" xr:uid="{36EAEDA8-277E-4BEA-AD7E-1B5F75A2A583}"/>
    <cellStyle name="40% - Accent6 2 13" xfId="27620" xr:uid="{8FE09BDF-05FE-4D38-8A55-B2AFC46E578B}"/>
    <cellStyle name="40% - Accent6 2 14" xfId="27786" xr:uid="{40FD0F02-9B35-4FED-81E7-E5437DC832F4}"/>
    <cellStyle name="40% - Accent6 2 15" xfId="27947" xr:uid="{3C302AB1-CE79-4519-B1B1-4D32F236F5E6}"/>
    <cellStyle name="40% - Accent6 2 16" xfId="28100" xr:uid="{807CC61A-B666-4373-B73F-F12FE1367AA1}"/>
    <cellStyle name="40% - Accent6 2 17" xfId="28247" xr:uid="{BAF15C0E-BDA3-43B8-8F74-C872C1200FF3}"/>
    <cellStyle name="40% - Accent6 2 18" xfId="28390" xr:uid="{CAF855C3-58BB-4A8A-A92B-E6A155D3C7BA}"/>
    <cellStyle name="40% - Accent6 2 19" xfId="28517" xr:uid="{F91C5C57-3331-4EBA-8B60-EA03683BF1A1}"/>
    <cellStyle name="40% - Accent6 2 2" xfId="422" xr:uid="{00000000-0005-0000-0000-000039000000}"/>
    <cellStyle name="40% - Accent6 2 2 10" xfId="27290" xr:uid="{B0FD9539-8B6D-42A0-8373-317227EF0A2D}"/>
    <cellStyle name="40% - Accent6 2 2 11" xfId="24542" xr:uid="{4BC13515-00A7-4313-A3D4-EFC309F225A9}"/>
    <cellStyle name="40% - Accent6 2 2 12" xfId="27453" xr:uid="{5FBB8891-9077-4B87-B76D-294728990463}"/>
    <cellStyle name="40% - Accent6 2 2 13" xfId="27619" xr:uid="{811AA083-1B37-4818-8E9A-5051CCC3F9D1}"/>
    <cellStyle name="40% - Accent6 2 2 14" xfId="27785" xr:uid="{F1C6D0CB-DBCB-44DC-9339-EDE4AD6F220E}"/>
    <cellStyle name="40% - Accent6 2 2 15" xfId="27946" xr:uid="{92249D05-6098-4D36-B303-8CD1FD3600E6}"/>
    <cellStyle name="40% - Accent6 2 2 16" xfId="28099" xr:uid="{6C77541F-885D-45CB-9C0B-C2702CBC3552}"/>
    <cellStyle name="40% - Accent6 2 2 17" xfId="28246" xr:uid="{24D5648C-329E-4DE7-B507-C050048DC7DA}"/>
    <cellStyle name="40% - Accent6 2 2 18" xfId="28389" xr:uid="{32F3ECB4-247C-4537-81B1-00785DFCAB4B}"/>
    <cellStyle name="40% - Accent6 2 2 19" xfId="28516" xr:uid="{5EF0CF1D-6668-4AAD-BB46-D5042309E409}"/>
    <cellStyle name="40% - Accent6 2 2 2" xfId="1680" xr:uid="{0FBBC722-1FF4-48F3-B69F-0C5DE560CB94}"/>
    <cellStyle name="40% - Accent6 2 2 2 10" xfId="27289" xr:uid="{3CC02962-98D1-4BFD-AF1B-728949F02C46}"/>
    <cellStyle name="40% - Accent6 2 2 2 11" xfId="24543" xr:uid="{22AD5A16-1828-490A-AA6F-6AE8823FB569}"/>
    <cellStyle name="40% - Accent6 2 2 2 12" xfId="27451" xr:uid="{AD817BBF-75D5-4DEE-9945-3787FBCEC941}"/>
    <cellStyle name="40% - Accent6 2 2 2 13" xfId="27617" xr:uid="{AF819AE1-7958-42F1-A7E0-6909F99BF6B1}"/>
    <cellStyle name="40% - Accent6 2 2 2 14" xfId="27783" xr:uid="{0D7F3F04-664D-4C24-B8EB-39D0872D846C}"/>
    <cellStyle name="40% - Accent6 2 2 2 15" xfId="27944" xr:uid="{C4A0C9EF-8EC6-41AD-9940-0275148CA1D8}"/>
    <cellStyle name="40% - Accent6 2 2 2 16" xfId="28097" xr:uid="{9B2DE778-7E7E-4593-A7E8-7CC2C020BAB6}"/>
    <cellStyle name="40% - Accent6 2 2 2 17" xfId="28244" xr:uid="{5F9C0022-9593-46DD-B18A-78C565167EB5}"/>
    <cellStyle name="40% - Accent6 2 2 2 18" xfId="28387" xr:uid="{A53423CE-1914-455D-B579-2A1D6FDF72C1}"/>
    <cellStyle name="40% - Accent6 2 2 2 19" xfId="28514" xr:uid="{1E0CCEBC-192D-4649-9995-BBC621984387}"/>
    <cellStyle name="40% - Accent6 2 2 2 2" xfId="1681" xr:uid="{EBD44EA7-CC93-44B3-8E01-07BE6DA1BFF3}"/>
    <cellStyle name="40% - Accent6 2 2 2 2 10" xfId="27288" xr:uid="{6E0194DA-F9B1-4C2A-B8AD-3F633F7780BF}"/>
    <cellStyle name="40% - Accent6 2 2 2 2 11" xfId="24544" xr:uid="{15ECE4B7-25FE-4119-ACD7-885E9F740EA4}"/>
    <cellStyle name="40% - Accent6 2 2 2 2 12" xfId="27450" xr:uid="{F421D1E2-F80A-4A1F-B82A-74CC52BE5545}"/>
    <cellStyle name="40% - Accent6 2 2 2 2 13" xfId="27616" xr:uid="{866D1000-BABE-4EAE-ADEE-C401AAEF02F7}"/>
    <cellStyle name="40% - Accent6 2 2 2 2 14" xfId="27782" xr:uid="{DB7BBE3C-4222-45F2-9C55-07F860D0FF58}"/>
    <cellStyle name="40% - Accent6 2 2 2 2 15" xfId="27943" xr:uid="{BDD6E3D7-438C-4C86-B46A-51130015C472}"/>
    <cellStyle name="40% - Accent6 2 2 2 2 16" xfId="28096" xr:uid="{90913782-F62C-480A-83B1-5BB3C27B8F24}"/>
    <cellStyle name="40% - Accent6 2 2 2 2 17" xfId="28243" xr:uid="{7F5E7636-A185-4D08-A988-F2ACF8297047}"/>
    <cellStyle name="40% - Accent6 2 2 2 2 18" xfId="28386" xr:uid="{A5857FF3-4453-4465-84B3-F07A2A385BFB}"/>
    <cellStyle name="40% - Accent6 2 2 2 2 19" xfId="28513" xr:uid="{B60A2789-019D-4055-B664-0340B492C63F}"/>
    <cellStyle name="40% - Accent6 2 2 2 2 2" xfId="1682" xr:uid="{2D42165E-E361-4400-8336-883F75F4AD91}"/>
    <cellStyle name="40% - Accent6 2 2 2 2 20" xfId="28634" xr:uid="{09C3F0B9-D221-4385-B1DF-7598256979A1}"/>
    <cellStyle name="40% - Accent6 2 2 2 2 21" xfId="28738" xr:uid="{A66CC311-4985-4AA9-89F1-5DC23DE8BFFE}"/>
    <cellStyle name="40% - Accent6 2 2 2 2 22" xfId="28837" xr:uid="{6B182881-0552-4D41-9F08-3938F7C22D32}"/>
    <cellStyle name="40% - Accent6 2 2 2 2 23" xfId="28929" xr:uid="{E786AB3D-F718-4C64-9BC8-6F7CFE0B29A6}"/>
    <cellStyle name="40% - Accent6 2 2 2 2 24" xfId="29014" xr:uid="{5D4B67D3-0263-480D-88E9-164376935FE8}"/>
    <cellStyle name="40% - Accent6 2 2 2 2 25" xfId="29091" xr:uid="{6BFE92FB-1AEC-49DE-AA18-CF70A4D3BD6A}"/>
    <cellStyle name="40% - Accent6 2 2 2 2 3" xfId="17405" xr:uid="{F7CD2EFA-0E78-4758-8712-7A129469BF50}"/>
    <cellStyle name="40% - Accent6 2 2 2 2 4" xfId="26857" xr:uid="{1BFC42F4-9EE3-4EA3-B0C7-4012728AB5D1}"/>
    <cellStyle name="40% - Accent6 2 2 2 2 5" xfId="24981" xr:uid="{16599834-7E12-499E-B503-E382BD0F55C6}"/>
    <cellStyle name="40% - Accent6 2 2 2 2 6" xfId="26988" xr:uid="{FFCF3803-D301-45F4-BC05-76D3F9A6B811}"/>
    <cellStyle name="40% - Accent6 2 2 2 2 7" xfId="24846" xr:uid="{7E80FA4F-3F4D-45C4-AF49-736A5A8A1342}"/>
    <cellStyle name="40% - Accent6 2 2 2 2 8" xfId="27132" xr:uid="{567401D5-C2E1-4309-8E98-20828B9B0A1B}"/>
    <cellStyle name="40% - Accent6 2 2 2 2 9" xfId="24699" xr:uid="{B5236891-B157-4B0B-8FB4-16B277DC2668}"/>
    <cellStyle name="40% - Accent6 2 2 2 20" xfId="28635" xr:uid="{D1FE4800-7243-4668-9311-069676B7FF23}"/>
    <cellStyle name="40% - Accent6 2 2 2 21" xfId="28739" xr:uid="{CE567F64-18E1-4A8B-9F41-40B396FA974F}"/>
    <cellStyle name="40% - Accent6 2 2 2 22" xfId="28838" xr:uid="{7C3F99FA-600B-4D9A-B3E7-73EAD3DA9AF2}"/>
    <cellStyle name="40% - Accent6 2 2 2 23" xfId="28930" xr:uid="{74199EEF-D981-4620-B4BF-6C3DA37ABA5B}"/>
    <cellStyle name="40% - Accent6 2 2 2 24" xfId="29015" xr:uid="{A526FC45-65BA-402B-990A-4ED3E6447D8A}"/>
    <cellStyle name="40% - Accent6 2 2 2 25" xfId="29092" xr:uid="{221D0F5B-BC5E-4B24-8CDA-7741F7566EEC}"/>
    <cellStyle name="40% - Accent6 2 2 2 3" xfId="1683" xr:uid="{ECFE8375-65A7-42CC-BF1D-955772D15409}"/>
    <cellStyle name="40% - Accent6 2 2 2 3 2" xfId="17148" xr:uid="{3E0A7D33-A4FB-4FE5-BDA4-3C0427B0B37D}"/>
    <cellStyle name="40% - Accent6 2 2 2 3 2 2" xfId="18861" xr:uid="{B555DC68-D98B-4A68-9798-FE3C14BC8E0F}"/>
    <cellStyle name="40% - Accent6 2 2 2 4" xfId="1684" xr:uid="{9139CDA5-BEB0-4BAE-9F40-7D3EB68D7CB8}"/>
    <cellStyle name="40% - Accent6 2 2 2 4 2" xfId="26858" xr:uid="{55F53A17-1056-42B9-B62B-70C620B97551}"/>
    <cellStyle name="40% - Accent6 2 2 2 5" xfId="20787" xr:uid="{B0486091-3321-4AA7-98F1-25F934D55C5C}"/>
    <cellStyle name="40% - Accent6 2 2 2 5 2" xfId="24980" xr:uid="{10AF4A05-BB1D-4899-8AA1-0D0F5B58A658}"/>
    <cellStyle name="40% - Accent6 2 2 2 6" xfId="26989" xr:uid="{DFE53759-16A0-48BD-B02A-99A23115290E}"/>
    <cellStyle name="40% - Accent6 2 2 2 7" xfId="24845" xr:uid="{6C2CDD71-6735-477F-9498-EB1ECA850DC4}"/>
    <cellStyle name="40% - Accent6 2 2 2 8" xfId="27133" xr:uid="{7F8C3829-A785-4A52-8AB4-8C4F47EFE2BB}"/>
    <cellStyle name="40% - Accent6 2 2 2 9" xfId="24698" xr:uid="{6B6EB325-C660-45E3-A4CA-AED1B0312902}"/>
    <cellStyle name="40% - Accent6 2 2 20" xfId="28637" xr:uid="{D7C1FD9B-9123-493A-99DF-DA9BBFF2CE27}"/>
    <cellStyle name="40% - Accent6 2 2 21" xfId="28741" xr:uid="{72F0A3C3-5E84-4C34-8C1E-19BB52876420}"/>
    <cellStyle name="40% - Accent6 2 2 22" xfId="28840" xr:uid="{DF6F24AF-BF38-4BDB-8DB0-E9892DFDBA05}"/>
    <cellStyle name="40% - Accent6 2 2 23" xfId="28932" xr:uid="{020603D5-D51F-4353-9BC7-6361B0A8A9E8}"/>
    <cellStyle name="40% - Accent6 2 2 24" xfId="29017" xr:uid="{B3068A2B-46A7-40B7-A92D-5D37A2EC33AA}"/>
    <cellStyle name="40% - Accent6 2 2 25" xfId="29094" xr:uid="{54A74F0D-27CB-41C1-985B-659D1626A91D}"/>
    <cellStyle name="40% - Accent6 2 2 3" xfId="1685" xr:uid="{A3909108-C98E-44B2-B501-3F1EEF2357FD}"/>
    <cellStyle name="40% - Accent6 2 2 3 2" xfId="1686" xr:uid="{5D2EACBC-645F-4E10-8C1C-922D49AD4CB8}"/>
    <cellStyle name="40% - Accent6 2 2 3 2 2" xfId="18612" xr:uid="{FBC37159-858A-460C-BF0F-1EBA9A44C244}"/>
    <cellStyle name="40% - Accent6 2 2 3 3" xfId="1687" xr:uid="{05F8B1BD-BB64-4E8F-9373-3AC629ECC834}"/>
    <cellStyle name="40% - Accent6 2 2 3 4" xfId="14247" xr:uid="{3D5982D6-3F06-4BC8-9E45-C35AC2CA7483}"/>
    <cellStyle name="40% - Accent6 2 2 4" xfId="1688" xr:uid="{ED5947B0-AB78-4F62-89D8-4B1E9B38D352}"/>
    <cellStyle name="40% - Accent6 2 2 4 2" xfId="15028" xr:uid="{37FBFAC2-2AAE-42A0-97DF-0554290E189A}"/>
    <cellStyle name="40% - Accent6 2 2 4 2 2" xfId="19345" xr:uid="{50D6BEF7-21D8-4DE0-8BC7-49C253C1ADF8}"/>
    <cellStyle name="40% - Accent6 2 2 5" xfId="13061" xr:uid="{35D13F33-0E7E-41F2-9BC4-2C081EAEC598}"/>
    <cellStyle name="40% - Accent6 2 2 5 2" xfId="15582" xr:uid="{38D10109-3DCD-4187-8679-D3B29287F0F9}"/>
    <cellStyle name="40% - Accent6 2 2 5 2 2" xfId="20579" xr:uid="{6E4EFDEF-90B7-4ACE-BC3D-64CC6F9BDDA9}"/>
    <cellStyle name="40% - Accent6 2 2 6" xfId="16258" xr:uid="{D46D1A32-6A1D-482A-A377-28239BD6F593}"/>
    <cellStyle name="40% - Accent6 2 2 7" xfId="14772" xr:uid="{E8B1C447-338D-4B2D-8216-2F349A9BF3E0}"/>
    <cellStyle name="40% - Accent6 2 2 8" xfId="22104" xr:uid="{0C5F0754-B8EB-4908-9FCC-B9FBC815D2F7}"/>
    <cellStyle name="40% - Accent6 2 2 8 2" xfId="27134" xr:uid="{0C42347E-3B43-4037-9F2B-9C5F102BF1F1}"/>
    <cellStyle name="40% - Accent6 2 2 9" xfId="24697" xr:uid="{845ADF9D-62EC-4880-99C4-87462AB2570A}"/>
    <cellStyle name="40% - Accent6 2 20" xfId="28638" xr:uid="{5DDB06D6-DBB2-4478-901E-8219721AE691}"/>
    <cellStyle name="40% - Accent6 2 21" xfId="28742" xr:uid="{356BC477-588B-40FD-9FE8-667895C23BE5}"/>
    <cellStyle name="40% - Accent6 2 22" xfId="28841" xr:uid="{BE4B4AFF-E98F-4E5B-A7A9-438BA2A4B5F9}"/>
    <cellStyle name="40% - Accent6 2 23" xfId="28933" xr:uid="{23AE1DE0-9F49-44EF-953C-03D2CB70BB56}"/>
    <cellStyle name="40% - Accent6 2 24" xfId="29018" xr:uid="{8EBDF629-94F8-4F6F-A96B-D581DFBAAA27}"/>
    <cellStyle name="40% - Accent6 2 25" xfId="29095" xr:uid="{1D2777F0-D600-4D41-97A1-FE783F4192CA}"/>
    <cellStyle name="40% - Accent6 2 26" xfId="1679" xr:uid="{421BDA44-6F0F-4DBC-A1A1-6B5F24929290}"/>
    <cellStyle name="40% - Accent6 2 3" xfId="1689" xr:uid="{8163B3E5-5ED1-412E-9773-08BDBF4CECBD}"/>
    <cellStyle name="40% - Accent6 2 3 2" xfId="1690" xr:uid="{AA80A374-5272-4657-B1C6-F1DB2042A80E}"/>
    <cellStyle name="40% - Accent6 2 3 2 2" xfId="16992" xr:uid="{0FAEF4B9-74AE-4FEF-9178-4443FA8D8A1E}"/>
    <cellStyle name="40% - Accent6 2 3 3" xfId="1691" xr:uid="{073C5A57-892F-49EB-9BC7-CF2912FFD37B}"/>
    <cellStyle name="40% - Accent6 2 3 3 2" xfId="25102" xr:uid="{5D59BEFF-B7C6-4D90-BB7A-2000303E0AA5}"/>
    <cellStyle name="40% - Accent6 2 3 4" xfId="14355" xr:uid="{BAE30F9B-E7E3-40BF-BEB5-86B93FD69642}"/>
    <cellStyle name="40% - Accent6 2 4" xfId="1692" xr:uid="{7E78E647-287E-4BC2-AE04-99A3245BC772}"/>
    <cellStyle name="40% - Accent6 2 4 2" xfId="14560" xr:uid="{246EE47B-B1E8-475B-B4DC-17B1EF7882F0}"/>
    <cellStyle name="40% - Accent6 2 4 2 2" xfId="18789" xr:uid="{45EE8529-A007-4449-8393-CBF727F02567}"/>
    <cellStyle name="40% - Accent6 2 4 3" xfId="26859" xr:uid="{E53842A7-734A-44F4-98AE-527058D7EEA3}"/>
    <cellStyle name="40% - Accent6 2 5" xfId="15319" xr:uid="{063E773D-128C-488D-8EA7-7EFAD8FB69D2}"/>
    <cellStyle name="40% - Accent6 2 5 2" xfId="20356" xr:uid="{0839ED40-0FA6-40EB-B90C-4A422E68EC72}"/>
    <cellStyle name="40% - Accent6 2 5 3" xfId="24979" xr:uid="{E7708958-EC7D-4351-9125-9ED21F3C8CE9}"/>
    <cellStyle name="40% - Accent6 2 6" xfId="15985" xr:uid="{F65F435C-75F7-49F9-93E1-3184DE5F032E}"/>
    <cellStyle name="40% - Accent6 2 6 2" xfId="26990" xr:uid="{6F56B9AA-C23C-405B-9687-96B40C7E62AC}"/>
    <cellStyle name="40% - Accent6 2 7" xfId="16588" xr:uid="{B08D8193-2CD8-4055-A65E-7EA9950AB68E}"/>
    <cellStyle name="40% - Accent6 2 7 2" xfId="24844" xr:uid="{772195F5-FA6B-49BC-B6FA-8F0430CEBF1D}"/>
    <cellStyle name="40% - Accent6 2 8" xfId="27135" xr:uid="{1245688F-BBEB-42E8-A6AE-7CFD6229BC3C}"/>
    <cellStyle name="40% - Accent6 2 9" xfId="24696" xr:uid="{4AFE7646-F891-4B32-B784-9424F07FE2DC}"/>
    <cellStyle name="40% - Accent6 20" xfId="1693" xr:uid="{8FF1590D-FBEC-42EB-BB40-BFB612E723FE}"/>
    <cellStyle name="40% - Accent6 21" xfId="1694" xr:uid="{6ACFC522-ADDE-4077-84C0-C0DFCDDB7DB4}"/>
    <cellStyle name="40% - Accent6 22" xfId="1695" xr:uid="{B3D7849F-3EEA-4DCE-8BC8-4050440EF400}"/>
    <cellStyle name="40% - Accent6 23" xfId="1696" xr:uid="{1F8CB285-ACEC-4559-A408-46C660CCF161}"/>
    <cellStyle name="40% - Accent6 23 2" xfId="1697" xr:uid="{2BFE7824-187D-4A9A-A761-0E27E663845D}"/>
    <cellStyle name="40% - Accent6 23 2 2" xfId="14372" xr:uid="{F8123B76-8D5D-4420-9665-24252BC55D32}"/>
    <cellStyle name="40% - Accent6 23 3" xfId="1698" xr:uid="{07940A40-0B37-48F2-A520-D46BA8F8459C}"/>
    <cellStyle name="40% - Accent6 23 3 2" xfId="18236" xr:uid="{82580EF5-8B2E-4120-8051-C8542DD5D70D}"/>
    <cellStyle name="40% - Accent6 23 4" xfId="22105" xr:uid="{0DB34316-EF6D-45D9-9E70-57E1098E2CF9}"/>
    <cellStyle name="40% - Accent6 24" xfId="1699" xr:uid="{2BEC4FAE-91BF-4D50-9133-78A2D5E19EF3}"/>
    <cellStyle name="40% - Accent6 24 2" xfId="14381" xr:uid="{D4D05D7D-D37D-473E-AF57-2A70D272F87F}"/>
    <cellStyle name="40% - Accent6 24 3" xfId="18261" xr:uid="{7A045934-AB52-4782-BCB2-679A11D5A8D1}"/>
    <cellStyle name="40% - Accent6 24 4" xfId="22106" xr:uid="{E4F75C9D-E6F4-48EF-8608-A16F7A73263D}"/>
    <cellStyle name="40% - Accent6 25" xfId="1700" xr:uid="{55410095-14AF-48CC-81E5-04142DEA9ABD}"/>
    <cellStyle name="40% - Accent6 25 2" xfId="20745" xr:uid="{F0329D1C-6F15-486D-9355-E1FA658850DD}"/>
    <cellStyle name="40% - Accent6 26" xfId="1701" xr:uid="{833A7524-28EC-4138-A67D-A963C61254E8}"/>
    <cellStyle name="40% - Accent6 27" xfId="1702" xr:uid="{FA945061-D894-4493-8DAA-555D7D35F146}"/>
    <cellStyle name="40% - Accent6 28" xfId="1703" xr:uid="{8EA8157C-21EF-4B3D-B19E-8BCED6F6FE72}"/>
    <cellStyle name="40% - Accent6 29" xfId="1704" xr:uid="{AB36A63E-78A0-4DC6-B51F-CBE703B642A6}"/>
    <cellStyle name="40% - Accent6 3" xfId="385" xr:uid="{00000000-0005-0000-0000-00003A000000}"/>
    <cellStyle name="40% - Accent6 3 2" xfId="1706" xr:uid="{8F08B5D6-3F15-4030-AC8C-4528226EE740}"/>
    <cellStyle name="40% - Accent6 3 2 2" xfId="1707" xr:uid="{06B67370-65DF-4B70-B21F-E5065F5F5E95}"/>
    <cellStyle name="40% - Accent6 3 2 2 2" xfId="17187" xr:uid="{E2BEBD69-6E5C-4A6C-86B0-C73F15BFE243}"/>
    <cellStyle name="40% - Accent6 3 2 2 2 2" xfId="17406" xr:uid="{78020CE5-D297-41CC-BCB6-9C6D7F1F28DF}"/>
    <cellStyle name="40% - Accent6 3 2 2 3" xfId="18862" xr:uid="{CD596B4B-08F0-4457-93EB-8C4A770702B7}"/>
    <cellStyle name="40% - Accent6 3 2 2 4" xfId="20788" xr:uid="{C589B009-DEC6-4FA8-9A39-DD283F7238C2}"/>
    <cellStyle name="40% - Accent6 3 2 3" xfId="1708" xr:uid="{F174F72B-CB25-4CC7-A98E-1510E674C599}"/>
    <cellStyle name="40% - Accent6 3 2 3 2" xfId="18649" xr:uid="{E73042C8-648F-492D-B785-068DDF15F3A7}"/>
    <cellStyle name="40% - Accent6 3 2 4" xfId="15583" xr:uid="{A885E822-2FE7-4EEE-9582-360341846E9C}"/>
    <cellStyle name="40% - Accent6 3 2 4 2" xfId="20618" xr:uid="{CD86CD9F-840F-4EFE-B145-AD0BC9F3F0E4}"/>
    <cellStyle name="40% - Accent6 3 2 5" xfId="16259" xr:uid="{F6D0ED2C-3CB0-4351-87CE-0A9ED40CD74B}"/>
    <cellStyle name="40% - Accent6 3 2 6" xfId="16103" xr:uid="{BA24474F-269E-4E64-A992-9E95A68F31AE}"/>
    <cellStyle name="40% - Accent6 3 2 7" xfId="17729" xr:uid="{68655998-94C2-488C-B574-8117273DE2EE}"/>
    <cellStyle name="40% - Accent6 3 3" xfId="1709" xr:uid="{577B349E-5C9A-4B9C-8CE0-3AE8FBE76A57}"/>
    <cellStyle name="40% - Accent6 3 3 2" xfId="18444" xr:uid="{0260989F-AD5D-4835-BDCC-4105EFA77D26}"/>
    <cellStyle name="40% - Accent6 3 4" xfId="14590" xr:uid="{5A421047-CB97-4AE4-A320-DC1133FB0C84}"/>
    <cellStyle name="40% - Accent6 3 5" xfId="15919" xr:uid="{BA4C2B9C-0324-4A1E-94AA-45F142FE838D}"/>
    <cellStyle name="40% - Accent6 3 5 2" xfId="20398" xr:uid="{3CC99988-7245-4400-B74F-0B76B5F68385}"/>
    <cellStyle name="40% - Accent6 3 6" xfId="16110" xr:uid="{05C38E10-5746-46F4-BD89-284F243AA813}"/>
    <cellStyle name="40% - Accent6 3 7" xfId="21952" xr:uid="{95E35F1E-A17F-4E66-B516-EAE6A62C6CE9}"/>
    <cellStyle name="40% - Accent6 3 8" xfId="1705" xr:uid="{3615E2F5-2E3A-490B-A3EF-2FC6700DF414}"/>
    <cellStyle name="40% - Accent6 30" xfId="1710" xr:uid="{3829312A-2B7D-41D4-A5D3-71D5E15523C9}"/>
    <cellStyle name="40% - Accent6 31" xfId="1711" xr:uid="{7738C3E4-1EC4-447E-9638-089AEAABE425}"/>
    <cellStyle name="40% - Accent6 32" xfId="1712" xr:uid="{884C6B1C-E1C8-4851-B969-6959BA1408EA}"/>
    <cellStyle name="40% - Accent6 33" xfId="1713" xr:uid="{BB671E02-5A56-4866-877A-63AE0D56D872}"/>
    <cellStyle name="40% - Accent6 34" xfId="1714" xr:uid="{A7A3C2A6-D1C5-4753-B672-4057DB5633AF}"/>
    <cellStyle name="40% - Accent6 35" xfId="1715" xr:uid="{ADB3BDC6-316B-4912-B9A7-40DC4DA2C4A4}"/>
    <cellStyle name="40% - Accent6 36" xfId="1716" xr:uid="{81FBE012-A7B3-4675-83C0-14DFDF510C27}"/>
    <cellStyle name="40% - Accent6 37" xfId="1717" xr:uid="{BA789499-147D-4C79-8858-A85E0B097206}"/>
    <cellStyle name="40% - Accent6 38" xfId="1718" xr:uid="{C046FE7E-BB34-4D7B-8B6A-19BE371912C4}"/>
    <cellStyle name="40% - Accent6 39" xfId="1719" xr:uid="{22677004-4782-42D8-A92F-478433878F5D}"/>
    <cellStyle name="40% - Accent6 4" xfId="405" xr:uid="{00000000-0005-0000-0000-00003B000000}"/>
    <cellStyle name="40% - Accent6 4 2" xfId="1721" xr:uid="{B0F80CE1-0FCC-4794-9799-3B0788F4C433}"/>
    <cellStyle name="40% - Accent6 4 2 2" xfId="1722" xr:uid="{0815DD3D-D195-4361-9F0D-8F91866C155F}"/>
    <cellStyle name="40% - Accent6 4 2 3" xfId="1723" xr:uid="{2E8FB038-CAC8-4865-8952-FED41845BA0E}"/>
    <cellStyle name="40% - Accent6 4 2 4" xfId="15584" xr:uid="{63F02A96-809B-441E-B7F1-63EC1DCF8207}"/>
    <cellStyle name="40% - Accent6 4 2 5" xfId="16260" xr:uid="{84103083-BBB5-4466-BB6C-8AE3F3F8426B}"/>
    <cellStyle name="40% - Accent6 4 2 6" xfId="21778" xr:uid="{3CDC917D-34DD-4C11-AFDE-9507CB5DD8F0}"/>
    <cellStyle name="40% - Accent6 4 3" xfId="1724" xr:uid="{2E6BDE01-30E5-4C7E-9C32-22C051CE6188}"/>
    <cellStyle name="40% - Accent6 4 4" xfId="15232" xr:uid="{4352C1B9-C629-4295-A2EC-842D8E35AA7E}"/>
    <cellStyle name="40% - Accent6 4 5" xfId="14738" xr:uid="{00D01981-364D-4564-AF75-0BB9ECA6C8E2}"/>
    <cellStyle name="40% - Accent6 4 6" xfId="21928" xr:uid="{3573E7B3-33A8-498D-99B2-F19C4E159230}"/>
    <cellStyle name="40% - Accent6 4 7" xfId="1720" xr:uid="{D124A52D-35AD-4B72-B225-44CFBA67C618}"/>
    <cellStyle name="40% - Accent6 40" xfId="1725" xr:uid="{85D8DCD8-8824-4EED-AC1B-A45EFC8A31E6}"/>
    <cellStyle name="40% - Accent6 41" xfId="1726" xr:uid="{95E0BAD3-A370-44B2-B519-A89B9332AE2C}"/>
    <cellStyle name="40% - Accent6 42" xfId="1727" xr:uid="{640CA2B7-5141-41CB-8043-31A2B4A6733F}"/>
    <cellStyle name="40% - Accent6 43" xfId="1728" xr:uid="{30F1F857-8439-4212-A739-7E1467D35FF0}"/>
    <cellStyle name="40% - Accent6 44" xfId="1729" xr:uid="{25B1DBAE-7739-4C66-9A42-2E89FF3A90C7}"/>
    <cellStyle name="40% - Accent6 45" xfId="1730" xr:uid="{DF10F347-F060-4AC9-B6F4-17C7906087E9}"/>
    <cellStyle name="40% - Accent6 46" xfId="1731" xr:uid="{22F1EBC7-5BAF-4785-9D66-DC30EF448769}"/>
    <cellStyle name="40% - Accent6 47" xfId="1732" xr:uid="{14A63F7A-694F-4079-93EE-BDFE020D17B6}"/>
    <cellStyle name="40% - Accent6 48" xfId="1733" xr:uid="{9F020B65-319A-4BFA-9BDC-9C451EF440E8}"/>
    <cellStyle name="40% - Accent6 49" xfId="1734" xr:uid="{B4066CD2-B108-4F80-AB25-1D85A9F25729}"/>
    <cellStyle name="40% - Accent6 5" xfId="1735" xr:uid="{83F94DD3-F4ED-42D0-B4A3-99A47B6B07A1}"/>
    <cellStyle name="40% - Accent6 5 2" xfId="1736" xr:uid="{6DCB235F-D5D5-45F2-A409-35ED552B5D8E}"/>
    <cellStyle name="40% - Accent6 5 2 2" xfId="1737" xr:uid="{C08F2290-1F02-4B7C-B066-7A4D4D3F7597}"/>
    <cellStyle name="40% - Accent6 5 2 3" xfId="1738" xr:uid="{37259375-BF02-417D-BA54-62108DA9DB9F}"/>
    <cellStyle name="40% - Accent6 5 2 4" xfId="15585" xr:uid="{21746475-C1F2-40CC-B38D-1B0F73B08593}"/>
    <cellStyle name="40% - Accent6 5 2 5" xfId="16261" xr:uid="{E3701A2B-C173-4B2D-B71C-AB3C382049C4}"/>
    <cellStyle name="40% - Accent6 5 2 6" xfId="21546" xr:uid="{C315E9C6-6D84-4C67-9787-2DA4171B4EFB}"/>
    <cellStyle name="40% - Accent6 5 3" xfId="1739" xr:uid="{C8C212F7-33D1-478E-89DE-1C0B3280BC5B}"/>
    <cellStyle name="40% - Accent6 5 4" xfId="15200" xr:uid="{17CBA013-5F00-4C25-9678-C75443EEA631}"/>
    <cellStyle name="40% - Accent6 5 5" xfId="15839" xr:uid="{B2B6D93D-B4CC-40B4-9DDF-24F83365D0BC}"/>
    <cellStyle name="40% - Accent6 5 6" xfId="21908" xr:uid="{6E3A1005-1D1B-4BA2-A680-74EB3B1F58CA}"/>
    <cellStyle name="40% - Accent6 50" xfId="1740" xr:uid="{E5B491D9-461D-4104-8830-CFFDB3C660FF}"/>
    <cellStyle name="40% - Accent6 51" xfId="1741" xr:uid="{38C920C9-5F3F-4158-8B67-5632F6854DCC}"/>
    <cellStyle name="40% - Accent6 52" xfId="1742" xr:uid="{30002F8F-1C11-47E2-A450-0CC75E90E3BD}"/>
    <cellStyle name="40% - Accent6 53" xfId="14201" xr:uid="{724A98DB-120E-433B-981A-C14098B876F2}"/>
    <cellStyle name="40% - Accent6 54" xfId="16593" xr:uid="{B65AA448-A3A6-4E93-A8E3-23A8716083A4}"/>
    <cellStyle name="40% - Accent6 54 2" xfId="26878" xr:uid="{2E3F8F81-E8D2-471B-9027-3806ECE8A54C}"/>
    <cellStyle name="40% - Accent6 55" xfId="21970" xr:uid="{441C5BF7-5C27-4899-8CAC-FFF3A90508C1}"/>
    <cellStyle name="40% - Accent6 55 2" xfId="24960" xr:uid="{00D5F494-C6AD-4AED-A4C9-82AB48D85AD0}"/>
    <cellStyle name="40% - Accent6 56" xfId="27009" xr:uid="{3D9EB219-DE03-49BC-A0C8-8CCFDC4A5A7D}"/>
    <cellStyle name="40% - Accent6 57" xfId="24824" xr:uid="{5D6D9FCE-5764-4314-A8C0-C17353BBF70F}"/>
    <cellStyle name="40% - Accent6 58" xfId="27157" xr:uid="{FFCBD232-5AC2-4395-9521-FA9BE0A5BE95}"/>
    <cellStyle name="40% - Accent6 59" xfId="24674" xr:uid="{8BDD363F-3BB3-4CF0-8CF2-1F22FDD4858A}"/>
    <cellStyle name="40% - Accent6 6" xfId="1743" xr:uid="{C57856A9-26B4-4962-85DF-6CBE10DE94D6}"/>
    <cellStyle name="40% - Accent6 6 2" xfId="1744" xr:uid="{6D78FF07-BA18-4055-AD92-FEFCFE3F373B}"/>
    <cellStyle name="40% - Accent6 6 2 2" xfId="1745" xr:uid="{7702E360-AFB8-4F97-B6B3-2229BBAF3997}"/>
    <cellStyle name="40% - Accent6 6 2 3" xfId="1746" xr:uid="{D3A9EE98-5A2E-4E1D-AFDC-D450393C9A26}"/>
    <cellStyle name="40% - Accent6 6 2 4" xfId="15586" xr:uid="{9E4F6726-03A0-49BC-82F3-AAE2B2950C43}"/>
    <cellStyle name="40% - Accent6 6 2 5" xfId="16262" xr:uid="{F19DD8F3-4FDC-4E07-B06C-D868052F64E0}"/>
    <cellStyle name="40% - Accent6 6 2 6" xfId="17730" xr:uid="{C7C07156-951F-42A3-A90B-7C888DBA1896}"/>
    <cellStyle name="40% - Accent6 6 3" xfId="1747" xr:uid="{940A8CCA-2CE3-4169-8761-2EBA40A9AF3F}"/>
    <cellStyle name="40% - Accent6 6 4" xfId="14758" xr:uid="{E588C580-652A-41B3-8511-21D4AAA3CB1D}"/>
    <cellStyle name="40% - Accent6 6 5" xfId="15445" xr:uid="{A1D70D83-260A-4EB3-9A38-AA51B91704E0}"/>
    <cellStyle name="40% - Accent6 6 6" xfId="20744" xr:uid="{BCAE2617-7C4F-4E8B-ACBB-06978D1364CB}"/>
    <cellStyle name="40% - Accent6 60" xfId="27313" xr:uid="{107855EA-DC89-4624-B3C9-A2ECF4EA8AB6}"/>
    <cellStyle name="40% - Accent6 61" xfId="24519" xr:uid="{A89FE076-3BB9-4737-8D81-33988B8E6662}"/>
    <cellStyle name="40% - Accent6 62" xfId="27479" xr:uid="{075920A8-3B19-47F3-94DF-986D296F803B}"/>
    <cellStyle name="40% - Accent6 63" xfId="27644" xr:uid="{4522B598-A052-42D9-86E7-B56AC37D5EFB}"/>
    <cellStyle name="40% - Accent6 64" xfId="27807" xr:uid="{0AC82DAA-A413-4A3F-A70B-D808D30613D9}"/>
    <cellStyle name="40% - Accent6 65" xfId="27963" xr:uid="{901DC2C7-D3BF-4299-B9CD-DC49BEBB106E}"/>
    <cellStyle name="40% - Accent6 66" xfId="28112" xr:uid="{2FC90ADF-E97B-4601-AA83-EDB094A9FB0D}"/>
    <cellStyle name="40% - Accent6 67" xfId="28259" xr:uid="{062580CD-FDA0-4A1E-AC3C-E1D3BE8CFBFC}"/>
    <cellStyle name="40% - Accent6 68" xfId="28401" xr:uid="{02B233BD-CD41-4E74-8CA1-F6A4F31C6605}"/>
    <cellStyle name="40% - Accent6 69" xfId="28528" xr:uid="{439398B9-0B42-47D6-A9F0-36214134B73C}"/>
    <cellStyle name="40% - Accent6 7" xfId="1748" xr:uid="{F34D31D9-E068-4DE9-A954-2A05E7234BDD}"/>
    <cellStyle name="40% - Accent6 7 2" xfId="1749" xr:uid="{93F953C4-7BF5-4DA5-A50D-130C1C75E222}"/>
    <cellStyle name="40% - Accent6 7 2 2" xfId="1750" xr:uid="{CB0EF738-EC1F-400C-A822-BA5B1E69AB61}"/>
    <cellStyle name="40% - Accent6 7 2 3" xfId="1751" xr:uid="{A05AB18B-1F32-442B-9425-2F1911C1EFC3}"/>
    <cellStyle name="40% - Accent6 7 2 4" xfId="15587" xr:uid="{6136C330-BE25-40C5-975A-9AA17064E878}"/>
    <cellStyle name="40% - Accent6 7 2 5" xfId="16263" xr:uid="{2100263C-8825-4CC3-8A35-EE66FCDA1F9B}"/>
    <cellStyle name="40% - Accent6 7 2 6" xfId="18437" xr:uid="{C0623F3B-9CF4-4077-A67E-A3FD431ACC65}"/>
    <cellStyle name="40% - Accent6 7 3" xfId="1752" xr:uid="{56202653-B524-4093-B4D3-77124B05AA1E}"/>
    <cellStyle name="40% - Accent6 7 4" xfId="14943" xr:uid="{694D5AD0-2FB4-4292-AFFD-FD706E3DB909}"/>
    <cellStyle name="40% - Accent6 7 5" xfId="15786" xr:uid="{4AEBA38F-29B2-4BD8-9295-F601D6D215E2}"/>
    <cellStyle name="40% - Accent6 7 6" xfId="21877" xr:uid="{0AB3DBE6-E1E3-474F-9C66-2FCB2524DA21}"/>
    <cellStyle name="40% - Accent6 70" xfId="28646" xr:uid="{2188B148-4FBE-470C-9331-343726082563}"/>
    <cellStyle name="40% - Accent6 71" xfId="28750" xr:uid="{28F60247-3FA8-4940-96F5-DB20F0A29EDD}"/>
    <cellStyle name="40% - Accent6 72" xfId="28849" xr:uid="{07702F21-AADE-4D3E-A271-44155389942A}"/>
    <cellStyle name="40% - Accent6 73" xfId="28941" xr:uid="{A7D086EA-DB67-4996-B75F-51140BE3F666}"/>
    <cellStyle name="40% - Accent6 74" xfId="29025" xr:uid="{604F1437-ABEB-4427-8117-8CA4FCACB6D1}"/>
    <cellStyle name="40% - Accent6 75" xfId="29102" xr:uid="{C6216049-04D2-4518-8B8E-CCFC64C0B080}"/>
    <cellStyle name="40% - Accent6 76" xfId="513" xr:uid="{A19E1927-82B7-4B8A-9903-74AF4608DCA1}"/>
    <cellStyle name="40% - Accent6 77" xfId="41700" xr:uid="{71529903-1760-48DA-8B6C-CA76DF3138FE}"/>
    <cellStyle name="40% - Accent6 78" xfId="41715" xr:uid="{13081159-B7A8-4547-A748-95EC6B92A4A4}"/>
    <cellStyle name="40% - Accent6 8" xfId="1753" xr:uid="{3DE0D68C-59EB-425A-A1D4-C1C933DBBCC7}"/>
    <cellStyle name="40% - Accent6 8 2" xfId="1754" xr:uid="{0BCDF6F4-22BB-4991-80DF-E242E62FB406}"/>
    <cellStyle name="40% - Accent6 8 2 2" xfId="1755" xr:uid="{31CBC8B3-65B3-416B-B3B1-04CFFC1F0B46}"/>
    <cellStyle name="40% - Accent6 8 2 3" xfId="1756" xr:uid="{DED6B6E5-3A00-4A33-81BB-EBC43147DB95}"/>
    <cellStyle name="40% - Accent6 8 2 4" xfId="15588" xr:uid="{B4F49712-403A-421D-803C-C33795DD1339}"/>
    <cellStyle name="40% - Accent6 8 2 5" xfId="16264" xr:uid="{52D05853-E039-4F71-AAC1-6825A35D65C0}"/>
    <cellStyle name="40% - Accent6 8 2 6" xfId="21774" xr:uid="{A23FCD54-7A31-4F95-84A8-EC154B1465A1}"/>
    <cellStyle name="40% - Accent6 8 3" xfId="1757" xr:uid="{424D7C5F-777E-4329-B575-078466DB0A55}"/>
    <cellStyle name="40% - Accent6 8 4" xfId="14880" xr:uid="{CD278C72-1C1E-4026-9C04-C6C3A0FDB5B7}"/>
    <cellStyle name="40% - Accent6 8 5" xfId="15752" xr:uid="{C81747F0-45A3-4667-A173-0E8385A4B793}"/>
    <cellStyle name="40% - Accent6 8 6" xfId="16022" xr:uid="{6E163274-5E5F-4900-8F94-97984A533983}"/>
    <cellStyle name="40% - Accent6 9" xfId="1758" xr:uid="{CFBCBAC7-CAE0-4448-B8E4-D9BC298938BD}"/>
    <cellStyle name="40% - Accent6 9 2" xfId="1759" xr:uid="{72529302-1256-4728-8FE6-C2CB7C9AF7F8}"/>
    <cellStyle name="40% - Accent6 9 2 2" xfId="1760" xr:uid="{1D0D4057-9F11-465A-9379-BFEB79B5880D}"/>
    <cellStyle name="40% - Accent6 9 2 3" xfId="1761" xr:uid="{90C3E528-8BBE-495B-9A02-FFDA6780F398}"/>
    <cellStyle name="40% - Accent6 9 2 4" xfId="15589" xr:uid="{45FA9897-9B39-4285-855B-E1F3054FC834}"/>
    <cellStyle name="40% - Accent6 9 2 5" xfId="16265" xr:uid="{395AE013-C8DD-446B-A165-8F8BCFE8AB73}"/>
    <cellStyle name="40% - Accent6 9 2 6" xfId="21726" xr:uid="{C7C67B71-E468-4C86-A2DC-046750B79F54}"/>
    <cellStyle name="40% - Accent6 9 3" xfId="1762" xr:uid="{0945F30D-F89B-49A8-81FC-EF9059868C0A}"/>
    <cellStyle name="40% - Accent6 9 4" xfId="14626" xr:uid="{D4B27BD9-E3C5-466B-9E90-7D0CB9BE5AC0}"/>
    <cellStyle name="40% - Accent6 9 5" xfId="14931" xr:uid="{913A59D8-B34C-405C-A9CA-4906CB91F880}"/>
    <cellStyle name="40% - Accent6 9 6" xfId="21564" xr:uid="{57C70722-33D6-4BFC-B40F-75603C19A1C1}"/>
    <cellStyle name="60% - Accent1" xfId="160" builtinId="32" customBuiltin="1"/>
    <cellStyle name="60% - Accent1 10" xfId="1763" xr:uid="{52EE7A5E-73B8-444F-9266-D98F43EBE286}"/>
    <cellStyle name="60% - Accent1 10 2" xfId="1764" xr:uid="{92D36690-1CD5-4EA7-BACF-2385E9A0ACD6}"/>
    <cellStyle name="60% - Accent1 10 2 2" xfId="1765" xr:uid="{F1748684-C675-44D0-920B-A2A5E63C1DDA}"/>
    <cellStyle name="60% - Accent1 10 2 3" xfId="1766" xr:uid="{0DAC6A0C-DB3E-4378-A5E2-229EE4386BD9}"/>
    <cellStyle name="60% - Accent1 10 2 4" xfId="15590" xr:uid="{019274B1-160A-4348-A143-B559DABA75E1}"/>
    <cellStyle name="60% - Accent1 10 2 5" xfId="16266" xr:uid="{33582BA3-52CF-4598-B639-DBF1E9E313AA}"/>
    <cellStyle name="60% - Accent1 10 2 6" xfId="17225" xr:uid="{2531654E-2430-40FB-9583-19BE9E63BB2E}"/>
    <cellStyle name="60% - Accent1 10 3" xfId="1767" xr:uid="{6813A545-5E96-4FA1-8A66-B9014A90EFC2}"/>
    <cellStyle name="60% - Accent1 10 4" xfId="15090" xr:uid="{C719008B-D909-45F3-B4C1-A81CFF1DD42A}"/>
    <cellStyle name="60% - Accent1 10 5" xfId="14711" xr:uid="{C8FA0892-E3D9-40CB-B027-8B7E3B46A5C1}"/>
    <cellStyle name="60% - Accent1 10 6" xfId="21829" xr:uid="{092B79A8-9F2C-4E42-BB3A-8E274FFF6703}"/>
    <cellStyle name="60% - Accent1 11" xfId="1768" xr:uid="{DEDF6A94-A8F3-45CB-8CD1-FC985E79FD03}"/>
    <cellStyle name="60% - Accent1 12" xfId="1769" xr:uid="{57BA1999-78F2-4CE5-93B8-F6FD6DA1531C}"/>
    <cellStyle name="60% - Accent1 13" xfId="1770" xr:uid="{C8888AB9-FBD6-4025-A1DD-BF989869872A}"/>
    <cellStyle name="60% - Accent1 14" xfId="1771" xr:uid="{3C19C497-A44A-4223-8774-463C8064BDD8}"/>
    <cellStyle name="60% - Accent1 14 2" xfId="1772" xr:uid="{83FD10B9-A733-4BC9-8DD3-46C0488CB7BE}"/>
    <cellStyle name="60% - Accent1 15" xfId="1773" xr:uid="{1EA5B45A-A630-438A-8F49-B7761D919092}"/>
    <cellStyle name="60% - Accent1 15 2" xfId="1774" xr:uid="{C2EA5DF2-2CC2-42D1-8AAC-FD0D6BF25EBE}"/>
    <cellStyle name="60% - Accent1 16" xfId="1775" xr:uid="{71690796-ADA0-4F44-BBC1-ED8C6C55B086}"/>
    <cellStyle name="60% - Accent1 17" xfId="1776" xr:uid="{D80C1968-2C56-44F6-A3A5-06D9A8644435}"/>
    <cellStyle name="60% - Accent1 18" xfId="1777" xr:uid="{84483A0A-443E-48C0-9571-5A6A37AE6776}"/>
    <cellStyle name="60% - Accent1 19" xfId="1778" xr:uid="{A9276A67-F92A-4111-930E-B2F8A1EBD38F}"/>
    <cellStyle name="60% - Accent1 2" xfId="277" xr:uid="{00000000-0005-0000-0000-00003D000000}"/>
    <cellStyle name="60% - Accent1 2 10" xfId="27216" xr:uid="{48A39A37-BE13-42CA-BE44-5F30ED38345C}"/>
    <cellStyle name="60% - Accent1 2 11" xfId="24614" xr:uid="{3AB1E9EF-BD06-40DD-B494-647F0868D125}"/>
    <cellStyle name="60% - Accent1 2 12" xfId="27379" xr:uid="{FA6A97A2-FE36-4C15-B2B1-05E2486FBAD3}"/>
    <cellStyle name="60% - Accent1 2 13" xfId="27549" xr:uid="{405AF70C-E8B5-4A6B-AD21-1A9CDA53076C}"/>
    <cellStyle name="60% - Accent1 2 14" xfId="27714" xr:uid="{43EA2601-C101-4665-BE24-03DFE6E798F0}"/>
    <cellStyle name="60% - Accent1 2 15" xfId="27877" xr:uid="{0096F131-8A66-425B-AA64-90BFDE1AAB1C}"/>
    <cellStyle name="60% - Accent1 2 16" xfId="28029" xr:uid="{6D1F7938-7F48-421A-89FD-D32973E876B4}"/>
    <cellStyle name="60% - Accent1 2 17" xfId="28177" xr:uid="{1EBC0E7E-C461-4A60-89A9-862BA9EB91EA}"/>
    <cellStyle name="60% - Accent1 2 18" xfId="28324" xr:uid="{29FB9D80-1C30-4ED0-B50B-35E2DF7EED1F}"/>
    <cellStyle name="60% - Accent1 2 19" xfId="28460" xr:uid="{DC5A1A1D-D87A-4B7B-8D43-51CA68BCC2D5}"/>
    <cellStyle name="60% - Accent1 2 2" xfId="423" xr:uid="{00000000-0005-0000-0000-00003E000000}"/>
    <cellStyle name="60% - Accent1 2 2 10" xfId="27214" xr:uid="{B6D320A9-9C19-4688-B614-32F0223F314F}"/>
    <cellStyle name="60% - Accent1 2 2 11" xfId="24616" xr:uid="{D6F3AEB2-55D9-4DEB-91B3-34A37B2EE847}"/>
    <cellStyle name="60% - Accent1 2 2 12" xfId="27377" xr:uid="{63C90924-98FE-4274-96D9-78315FB6128F}"/>
    <cellStyle name="60% - Accent1 2 2 13" xfId="27547" xr:uid="{082E7A27-D2E2-4F67-B825-0CB7B5138877}"/>
    <cellStyle name="60% - Accent1 2 2 14" xfId="27712" xr:uid="{684EA2A3-DF8F-4B45-BF12-B7C050F94408}"/>
    <cellStyle name="60% - Accent1 2 2 15" xfId="27875" xr:uid="{74F5CB92-C6A6-42E2-AAC5-E47831FCFB53}"/>
    <cellStyle name="60% - Accent1 2 2 16" xfId="28027" xr:uid="{A68952D0-4FE7-4EAE-A475-D5E7A9EBA0A3}"/>
    <cellStyle name="60% - Accent1 2 2 17" xfId="28175" xr:uid="{49EABBD0-4BDC-4161-B2DA-16F72184ACA0}"/>
    <cellStyle name="60% - Accent1 2 2 18" xfId="28322" xr:uid="{F1B84BC6-606A-40AB-AC81-A69B8C2B132A}"/>
    <cellStyle name="60% - Accent1 2 2 19" xfId="28458" xr:uid="{8DEE1586-A134-4E71-A3A8-BA9191DBF50D}"/>
    <cellStyle name="60% - Accent1 2 2 2" xfId="1780" xr:uid="{91CEE475-36C5-4DF7-BDAC-3946CB601915}"/>
    <cellStyle name="60% - Accent1 2 2 2 10" xfId="27213" xr:uid="{D44DAA03-E92E-4A4A-87AE-852687E163B2}"/>
    <cellStyle name="60% - Accent1 2 2 2 11" xfId="24617" xr:uid="{4A74F433-DDAC-4D2F-98DD-0559CCFEFAA9}"/>
    <cellStyle name="60% - Accent1 2 2 2 12" xfId="27376" xr:uid="{B741363B-ADF0-4D84-9780-D805204E6A18}"/>
    <cellStyle name="60% - Accent1 2 2 2 13" xfId="27546" xr:uid="{27B61142-59C6-405F-9F21-C0248ED014AA}"/>
    <cellStyle name="60% - Accent1 2 2 2 14" xfId="27711" xr:uid="{1A9DBFB9-1DA6-4907-9700-5F59EE560F14}"/>
    <cellStyle name="60% - Accent1 2 2 2 15" xfId="27874" xr:uid="{1E2C0884-458D-4E21-9B6D-8B4ABBFE81FF}"/>
    <cellStyle name="60% - Accent1 2 2 2 16" xfId="28026" xr:uid="{F4C4EA8E-8562-4B38-94AE-12A72A3FDD9C}"/>
    <cellStyle name="60% - Accent1 2 2 2 17" xfId="28174" xr:uid="{6F8644FC-A869-4804-A623-C991B7F30605}"/>
    <cellStyle name="60% - Accent1 2 2 2 18" xfId="28321" xr:uid="{5F2B8904-E862-41A8-82CC-6FB8347088CF}"/>
    <cellStyle name="60% - Accent1 2 2 2 19" xfId="28457" xr:uid="{D43AD93D-9903-4147-A704-080D6FF870DA}"/>
    <cellStyle name="60% - Accent1 2 2 2 2" xfId="1781" xr:uid="{49961EE9-7100-48E1-9604-DB9D33DB59F6}"/>
    <cellStyle name="60% - Accent1 2 2 2 2 10" xfId="27211" xr:uid="{F4C25530-3033-43F1-B3BF-E9B924AD6A41}"/>
    <cellStyle name="60% - Accent1 2 2 2 2 11" xfId="24619" xr:uid="{DDFE4DE5-A29A-423B-A195-A8EFCEBB39A6}"/>
    <cellStyle name="60% - Accent1 2 2 2 2 12" xfId="27374" xr:uid="{24952DBB-6B43-4AF4-B5E8-AFCF21058B03}"/>
    <cellStyle name="60% - Accent1 2 2 2 2 13" xfId="27544" xr:uid="{13551385-AEAE-418C-B2E4-707C488B52EC}"/>
    <cellStyle name="60% - Accent1 2 2 2 2 14" xfId="27709" xr:uid="{BDBD2851-DAB9-4C76-8FB2-217A2E2EB568}"/>
    <cellStyle name="60% - Accent1 2 2 2 2 15" xfId="27872" xr:uid="{BA37DAA8-C5E2-46A0-9959-6DE4BC0C72E6}"/>
    <cellStyle name="60% - Accent1 2 2 2 2 16" xfId="28024" xr:uid="{E2EE27CB-6D3F-483E-9C29-2AF1B7D73569}"/>
    <cellStyle name="60% - Accent1 2 2 2 2 17" xfId="28172" xr:uid="{70211073-4493-4DF3-90E7-31387FE86992}"/>
    <cellStyle name="60% - Accent1 2 2 2 2 18" xfId="28319" xr:uid="{C3EEDEB8-D8B8-45E0-A329-729FE97CBC15}"/>
    <cellStyle name="60% - Accent1 2 2 2 2 19" xfId="28455" xr:uid="{F3BCE404-1438-4F97-9396-D7019CFCB1B2}"/>
    <cellStyle name="60% - Accent1 2 2 2 2 2" xfId="1782" xr:uid="{D4AC79EF-4403-4B97-B362-4109E94F7FDA}"/>
    <cellStyle name="60% - Accent1 2 2 2 2 20" xfId="28577" xr:uid="{9DDDD1EB-C338-48E3-8E6C-82DB47523CCB}"/>
    <cellStyle name="60% - Accent1 2 2 2 2 21" xfId="28690" xr:uid="{1BCAC4AA-0247-4E90-B69C-BCAA8083377D}"/>
    <cellStyle name="60% - Accent1 2 2 2 2 22" xfId="28794" xr:uid="{031652C2-91E7-4235-B80F-0E86FC78369E}"/>
    <cellStyle name="60% - Accent1 2 2 2 2 23" xfId="28888" xr:uid="{EC7410CD-6324-4664-BA00-C61D661A2458}"/>
    <cellStyle name="60% - Accent1 2 2 2 2 24" xfId="28978" xr:uid="{1F24252C-8129-4AC8-AEDA-183BE8C4C4AC}"/>
    <cellStyle name="60% - Accent1 2 2 2 2 25" xfId="29057" xr:uid="{5A60FC8D-6B05-4FE6-9767-F9C0DA6911EF}"/>
    <cellStyle name="60% - Accent1 2 2 2 2 3" xfId="17407" xr:uid="{EE242A93-9351-4E7F-9BEB-0B825C813240}"/>
    <cellStyle name="60% - Accent1 2 2 2 2 4" xfId="26804" xr:uid="{6506F887-7160-4D37-9653-C0F847699391}"/>
    <cellStyle name="60% - Accent1 2 2 2 2 5" xfId="25039" xr:uid="{138AE3CF-BE89-4A50-A73F-0F8E38E49700}"/>
    <cellStyle name="60% - Accent1 2 2 2 2 6" xfId="26925" xr:uid="{8F3337A8-376D-4C14-A469-270100CC22EE}"/>
    <cellStyle name="60% - Accent1 2 2 2 2 7" xfId="24911" xr:uid="{14A2960B-CC52-45A9-A1F6-4FB2A71C5EE1}"/>
    <cellStyle name="60% - Accent1 2 2 2 2 8" xfId="27059" xr:uid="{42BE877A-518A-4AC7-A978-A7F7E99D903B}"/>
    <cellStyle name="60% - Accent1 2 2 2 2 9" xfId="24773" xr:uid="{E7049B2D-C77A-41C3-B900-1FA96002E090}"/>
    <cellStyle name="60% - Accent1 2 2 2 20" xfId="28579" xr:uid="{E5847DAB-53FD-4C2D-986E-49E3F2236349}"/>
    <cellStyle name="60% - Accent1 2 2 2 21" xfId="28692" xr:uid="{30339F99-5A8F-4E88-B53D-693FF26DF883}"/>
    <cellStyle name="60% - Accent1 2 2 2 22" xfId="28796" xr:uid="{02EF9733-0ABD-4D64-9D0B-76D01F047F02}"/>
    <cellStyle name="60% - Accent1 2 2 2 23" xfId="28890" xr:uid="{8FB50D1D-4E69-46AA-BB41-3F654B53EF64}"/>
    <cellStyle name="60% - Accent1 2 2 2 24" xfId="28980" xr:uid="{7ECDA10C-5675-4143-B72F-75EA29B0B84B}"/>
    <cellStyle name="60% - Accent1 2 2 2 25" xfId="29059" xr:uid="{5D54B7EF-0CC4-463D-AA9D-E2B2B7710DDF}"/>
    <cellStyle name="60% - Accent1 2 2 2 3" xfId="1783" xr:uid="{655060DE-A25A-4CF9-ACF4-3F99EBB5C8DC}"/>
    <cellStyle name="60% - Accent1 2 2 2 3 2" xfId="17149" xr:uid="{4F26B75A-C984-46E8-9B5A-2DFEA99C8DB8}"/>
    <cellStyle name="60% - Accent1 2 2 2 3 2 2" xfId="18863" xr:uid="{0F7502CE-0CB4-4079-A338-819FF696AEF6}"/>
    <cellStyle name="60% - Accent1 2 2 2 4" xfId="1784" xr:uid="{94C792CE-3B9B-42FA-81C7-EE0DFBF8F43F}"/>
    <cellStyle name="60% - Accent1 2 2 2 4 2" xfId="26805" xr:uid="{8260BC83-77AD-43C7-9889-8A22FF010D6F}"/>
    <cellStyle name="60% - Accent1 2 2 2 5" xfId="20789" xr:uid="{3CA1D3BB-8912-44C7-AD63-23E6BA12740A}"/>
    <cellStyle name="60% - Accent1 2 2 2 5 2" xfId="25038" xr:uid="{ACFC46AD-7F5A-4AA6-873B-B77264E6E464}"/>
    <cellStyle name="60% - Accent1 2 2 2 6" xfId="26927" xr:uid="{2AAB1021-8753-4033-BBEE-1B7A845BA77F}"/>
    <cellStyle name="60% - Accent1 2 2 2 7" xfId="24909" xr:uid="{CE5FD07C-78BA-414A-9EAB-0D42C6B3B92F}"/>
    <cellStyle name="60% - Accent1 2 2 2 8" xfId="27061" xr:uid="{EA3FAF86-E743-4EEF-8DB9-6759CC3BF75C}"/>
    <cellStyle name="60% - Accent1 2 2 2 9" xfId="24771" xr:uid="{BC7960C3-9BD7-418D-8E3D-902B3E5FCCE0}"/>
    <cellStyle name="60% - Accent1 2 2 20" xfId="28580" xr:uid="{8D22DA61-6358-4F9B-9EC9-BD3232803FC7}"/>
    <cellStyle name="60% - Accent1 2 2 21" xfId="28693" xr:uid="{3C15D0A2-3048-4797-B767-DEF090448DBB}"/>
    <cellStyle name="60% - Accent1 2 2 22" xfId="28797" xr:uid="{6F3F5402-2BB5-4B9B-8802-1749E1CD6C3C}"/>
    <cellStyle name="60% - Accent1 2 2 23" xfId="28891" xr:uid="{57AC282A-306C-4DCE-BF37-0C9F205930BB}"/>
    <cellStyle name="60% - Accent1 2 2 24" xfId="28981" xr:uid="{0609F2F0-D22C-4779-A91A-54BD13533A4B}"/>
    <cellStyle name="60% - Accent1 2 2 25" xfId="29060" xr:uid="{6669AD0B-0022-4D4D-86AA-13C5CFAE3CE3}"/>
    <cellStyle name="60% - Accent1 2 2 3" xfId="1785" xr:uid="{5E97C0EC-8A25-44EE-9852-A205C7A11B91}"/>
    <cellStyle name="60% - Accent1 2 2 3 2" xfId="1786" xr:uid="{5AD83FF4-CB36-45E2-8B5A-5DF9644AF2B6}"/>
    <cellStyle name="60% - Accent1 2 2 3 2 2" xfId="18613" xr:uid="{2E760944-B371-4FEA-96EB-F4A1E8B609AA}"/>
    <cellStyle name="60% - Accent1 2 2 3 3" xfId="1787" xr:uid="{BD8962D1-6413-47D4-892A-8440CF3BDE6C}"/>
    <cellStyle name="60% - Accent1 2 2 3 4" xfId="14248" xr:uid="{4AB059D8-3813-450F-B26A-48998061D7B5}"/>
    <cellStyle name="60% - Accent1 2 2 4" xfId="1788" xr:uid="{FAD81CEC-B2A5-4EB9-AEAB-49C5D5B07E72}"/>
    <cellStyle name="60% - Accent1 2 2 4 2" xfId="15029" xr:uid="{BDA4A8CA-E660-43EB-93F9-DDC3EBAB7C70}"/>
    <cellStyle name="60% - Accent1 2 2 4 2 2" xfId="20340" xr:uid="{BFAB8D9F-D744-4A61-8B3C-A38C63BF1A1D}"/>
    <cellStyle name="60% - Accent1 2 2 5" xfId="13062" xr:uid="{9D191B03-B7D9-47A1-A823-E071739409BA}"/>
    <cellStyle name="60% - Accent1 2 2 5 2" xfId="15591" xr:uid="{1064C44B-8234-425B-AF23-914C04D17C54}"/>
    <cellStyle name="60% - Accent1 2 2 5 2 2" xfId="20580" xr:uid="{73590228-4FC9-4BAA-87B2-D2D7F1B1BF78}"/>
    <cellStyle name="60% - Accent1 2 2 6" xfId="16267" xr:uid="{394F098C-742D-4E1F-8BED-ABF120E05095}"/>
    <cellStyle name="60% - Accent1 2 2 7" xfId="16140" xr:uid="{9EC5BDE1-52BA-4A0D-8817-752C4AACC7D4}"/>
    <cellStyle name="60% - Accent1 2 2 8" xfId="22107" xr:uid="{E65FD7E2-534D-407B-B7D2-62898B90287B}"/>
    <cellStyle name="60% - Accent1 2 2 8 2" xfId="27062" xr:uid="{589DADB4-DC29-44F4-8C2A-747C94C6232D}"/>
    <cellStyle name="60% - Accent1 2 2 9" xfId="24770" xr:uid="{23921DAB-AB4E-4D3D-B1AE-2441DF4E9D6C}"/>
    <cellStyle name="60% - Accent1 2 20" xfId="28582" xr:uid="{7EAB3642-267C-428D-BD3D-96060DDBD8B3}"/>
    <cellStyle name="60% - Accent1 2 21" xfId="28695" xr:uid="{99035F37-7D1F-454A-812E-F6D2B0FA5334}"/>
    <cellStyle name="60% - Accent1 2 22" xfId="28799" xr:uid="{0E2530DF-6D9C-4022-B4F7-FEA47D1C5EDB}"/>
    <cellStyle name="60% - Accent1 2 23" xfId="28893" xr:uid="{44A63E15-3726-42CA-8730-ABBF0A43D70B}"/>
    <cellStyle name="60% - Accent1 2 24" xfId="28983" xr:uid="{699B70D3-498B-4B02-A871-54F45BFE65CE}"/>
    <cellStyle name="60% - Accent1 2 25" xfId="29062" xr:uid="{F38F0ABD-CFBA-4F0D-BB47-86825EE5B567}"/>
    <cellStyle name="60% - Accent1 2 26" xfId="1779" xr:uid="{5DFF1CD0-F88F-4203-AE6F-F5E0CBE2BA49}"/>
    <cellStyle name="60% - Accent1 2 3" xfId="1789" xr:uid="{D14C8503-CA7C-4FC4-937B-AC06E0AA0178}"/>
    <cellStyle name="60% - Accent1 2 3 2" xfId="1790" xr:uid="{30580600-53EE-49E1-A424-3CAD87E25E00}"/>
    <cellStyle name="60% - Accent1 2 3 2 2" xfId="17002" xr:uid="{C5F8237A-6440-4F25-BC0E-1DC91DF208E5}"/>
    <cellStyle name="60% - Accent1 2 3 3" xfId="1791" xr:uid="{A10E5C84-26DC-4D78-9BF1-A19FC9EEA96F}"/>
    <cellStyle name="60% - Accent1 2 3 4" xfId="14336" xr:uid="{1430E9A2-264A-48DB-AE6D-2A869D46B660}"/>
    <cellStyle name="60% - Accent1 2 4" xfId="1792" xr:uid="{EF2799CA-DA32-44BA-A64E-AEE4DED34B84}"/>
    <cellStyle name="60% - Accent1 2 4 2" xfId="14561" xr:uid="{10B4CCE4-A9B8-41FB-AEFA-F94A533615F0}"/>
    <cellStyle name="60% - Accent1 2 4 2 2" xfId="18781" xr:uid="{865DB5D0-9A56-4397-84F2-F7A489FB45D1}"/>
    <cellStyle name="60% - Accent1 2 4 3" xfId="26806" xr:uid="{B40E56E7-A992-43A0-BEE8-30C336439E2C}"/>
    <cellStyle name="60% - Accent1 2 5" xfId="15317" xr:uid="{6A40F72A-1865-4395-98AC-1DF904FC6BFC}"/>
    <cellStyle name="60% - Accent1 2 5 2" xfId="20357" xr:uid="{D2D715E9-C254-42F3-B11A-FB50E5F0C757}"/>
    <cellStyle name="60% - Accent1 2 5 3" xfId="25037" xr:uid="{0C4F7EDB-A39F-4587-A720-C68394C5376D}"/>
    <cellStyle name="60% - Accent1 2 6" xfId="15100" xr:uid="{1DE8931C-FCD9-4391-B309-7BB138C3148E}"/>
    <cellStyle name="60% - Accent1 2 6 2" xfId="26928" xr:uid="{CB92A005-7FE6-4857-B40F-425D0007B36C}"/>
    <cellStyle name="60% - Accent1 2 7" xfId="14672" xr:uid="{EE38BBD8-9D42-4C46-823F-3D3F6ED979D1}"/>
    <cellStyle name="60% - Accent1 2 7 2" xfId="24908" xr:uid="{F31B8C92-5706-4901-BD14-4DCF08BA16B2}"/>
    <cellStyle name="60% - Accent1 2 8" xfId="27063" xr:uid="{ACFF247D-930B-4E2B-B5FE-7A01C54F0054}"/>
    <cellStyle name="60% - Accent1 2 9" xfId="24769" xr:uid="{75ABBE5B-D881-447A-8712-0359B351B598}"/>
    <cellStyle name="60% - Accent1 20" xfId="1793" xr:uid="{75ADA3B1-31B4-4390-B102-6A8E0BFCC3A0}"/>
    <cellStyle name="60% - Accent1 21" xfId="1794" xr:uid="{10034648-E8FB-4B19-A21C-36892EEBD37C}"/>
    <cellStyle name="60% - Accent1 22" xfId="1795" xr:uid="{2FA5F470-C382-4F11-B527-4EC97D6AE61F}"/>
    <cellStyle name="60% - Accent1 23" xfId="1796" xr:uid="{DA37FEB5-74FF-4924-937A-91BA315D4929}"/>
    <cellStyle name="60% - Accent1 23 2" xfId="1797" xr:uid="{6E21D6CB-8C7D-4DED-A0FF-DA76875C93F4}"/>
    <cellStyle name="60% - Accent1 23 2 2" xfId="20742" xr:uid="{C2B9C37D-B84A-4A2D-9933-087CB94E93D3}"/>
    <cellStyle name="60% - Accent1 23 3" xfId="1798" xr:uid="{56A6ED7F-D808-4288-97F6-6F03B916136E}"/>
    <cellStyle name="60% - Accent1 24" xfId="1799" xr:uid="{7FD13DA8-F197-4C74-BEDE-8A28F397ABCB}"/>
    <cellStyle name="60% - Accent1 25" xfId="1800" xr:uid="{561FE5A1-5690-48D3-ADEE-A96CE8828325}"/>
    <cellStyle name="60% - Accent1 26" xfId="1801" xr:uid="{D74495C0-65D5-464D-AF3D-6E97DD32899A}"/>
    <cellStyle name="60% - Accent1 27" xfId="1802" xr:uid="{4C5ECCB7-7F18-44DD-9C34-531222328FC3}"/>
    <cellStyle name="60% - Accent1 28" xfId="1803" xr:uid="{7DE06E15-196C-4ABD-A24B-02927451C69E}"/>
    <cellStyle name="60% - Accent1 29" xfId="1804" xr:uid="{B3E120B6-FB42-423B-B18E-C856D60DFD5B}"/>
    <cellStyle name="60% - Accent1 3" xfId="366" xr:uid="{00000000-0005-0000-0000-00003F000000}"/>
    <cellStyle name="60% - Accent1 3 2" xfId="1806" xr:uid="{8CE444A2-B81E-4E25-B788-3BB069DF23D2}"/>
    <cellStyle name="60% - Accent1 3 2 2" xfId="1807" xr:uid="{2BBAF416-D6B7-41EA-964E-823518E5B4D1}"/>
    <cellStyle name="60% - Accent1 3 2 2 2" xfId="17188" xr:uid="{3A4BDE65-C144-49CC-B4A7-0893A24C2F8E}"/>
    <cellStyle name="60% - Accent1 3 2 2 2 2" xfId="17408" xr:uid="{EE209F65-845B-405F-9DAF-F19820A8DC77}"/>
    <cellStyle name="60% - Accent1 3 2 2 3" xfId="18864" xr:uid="{90FCD495-1317-4911-9DF6-2AF71ACA6385}"/>
    <cellStyle name="60% - Accent1 3 2 2 4" xfId="20790" xr:uid="{9D0900CF-A830-4DC9-AD79-BF5A19241B52}"/>
    <cellStyle name="60% - Accent1 3 2 3" xfId="1808" xr:uid="{CD1E5C5D-E80B-4ACD-B5D2-F97C1B35384B}"/>
    <cellStyle name="60% - Accent1 3 2 3 2" xfId="18650" xr:uid="{69077691-7AA4-4B4A-BE39-462320A82A12}"/>
    <cellStyle name="60% - Accent1 3 2 4" xfId="15592" xr:uid="{5D19D36C-7337-497C-B51B-B29F81F88482}"/>
    <cellStyle name="60% - Accent1 3 2 4 2" xfId="20619" xr:uid="{80638DE4-EA7C-4F73-AA23-4815F2617057}"/>
    <cellStyle name="60% - Accent1 3 2 5" xfId="16268" xr:uid="{FB9FDD23-BB88-454B-BE95-7ABCB0D30FDE}"/>
    <cellStyle name="60% - Accent1 3 2 6" xfId="16968" xr:uid="{14EAD96C-6E35-43FA-9575-EBAA07872EC9}"/>
    <cellStyle name="60% - Accent1 3 2 7" xfId="17125" xr:uid="{49F01869-2840-444C-B6D8-3E6D96E28289}"/>
    <cellStyle name="60% - Accent1 3 3" xfId="1809" xr:uid="{828000CD-ACB8-4C5C-B031-A8593F4DDF29}"/>
    <cellStyle name="60% - Accent1 3 3 2" xfId="18445" xr:uid="{33572121-C70E-4D05-B33D-723ECF1D200A}"/>
    <cellStyle name="60% - Accent1 3 4" xfId="14547" xr:uid="{BE936D6B-39B3-4EFF-81EF-4343FBE9D8C5}"/>
    <cellStyle name="60% - Accent1 3 5" xfId="14948" xr:uid="{35BE6C84-E20F-4989-B2B4-1916FE9A58FF}"/>
    <cellStyle name="60% - Accent1 3 5 2" xfId="20399" xr:uid="{CE0416EB-63C3-4C9A-9F20-EF38E0166B5F}"/>
    <cellStyle name="60% - Accent1 3 6" xfId="16558" xr:uid="{968A0C86-4BE7-487D-903C-2444E3951742}"/>
    <cellStyle name="60% - Accent1 3 7" xfId="21951" xr:uid="{C5F5CB64-BEB4-48B0-8248-391CA834EDF8}"/>
    <cellStyle name="60% - Accent1 3 8" xfId="1805" xr:uid="{B1543687-8565-430D-B88B-9CF8FE270680}"/>
    <cellStyle name="60% - Accent1 30" xfId="1810" xr:uid="{FD9C5DE1-982B-4CE8-B918-7970C7D4AF70}"/>
    <cellStyle name="60% - Accent1 31" xfId="1811" xr:uid="{FCAC7DDF-7DFD-45C4-A011-EF0478038D96}"/>
    <cellStyle name="60% - Accent1 32" xfId="1812" xr:uid="{13216F5B-FDA8-4C8B-95C1-237E3492074A}"/>
    <cellStyle name="60% - Accent1 33" xfId="1813" xr:uid="{008D822B-75CF-4AAC-97E1-AEF463B8E536}"/>
    <cellStyle name="60% - Accent1 34" xfId="1814" xr:uid="{7B822126-BF1B-41F8-9B42-53AB2C380967}"/>
    <cellStyle name="60% - Accent1 35" xfId="1815" xr:uid="{4D72960A-9DA5-4498-95A6-B36C7420E85E}"/>
    <cellStyle name="60% - Accent1 36" xfId="1816" xr:uid="{7CEF02C8-3BD4-47EB-A7CA-1D5518AAA850}"/>
    <cellStyle name="60% - Accent1 37" xfId="1817" xr:uid="{519A34C1-4262-4F46-AD2C-E6CF335F889B}"/>
    <cellStyle name="60% - Accent1 38" xfId="1818" xr:uid="{C46293C9-0830-4B10-A03E-A755D9951C37}"/>
    <cellStyle name="60% - Accent1 39" xfId="1819" xr:uid="{BB03E518-6419-4E55-A934-F1F01CC33B66}"/>
    <cellStyle name="60% - Accent1 4" xfId="468" xr:uid="{1F2B3698-4A36-4813-A59E-41D4D5E30F41}"/>
    <cellStyle name="60% - Accent1 4 2" xfId="1821" xr:uid="{05B7B750-A48A-4336-8143-165411D63FC1}"/>
    <cellStyle name="60% - Accent1 4 2 2" xfId="1822" xr:uid="{24F2568D-5031-46B5-8FF4-48FA13623DE7}"/>
    <cellStyle name="60% - Accent1 4 2 3" xfId="1823" xr:uid="{CDEE67BF-91DB-4634-8B01-A60BA4C58875}"/>
    <cellStyle name="60% - Accent1 4 2 4" xfId="15593" xr:uid="{A2CB17C6-DD8A-484E-A80B-F81E833F9B87}"/>
    <cellStyle name="60% - Accent1 4 2 5" xfId="16269" xr:uid="{D78D41C3-F88B-48CB-8DBD-0B98D5F34147}"/>
    <cellStyle name="60% - Accent1 4 2 6" xfId="18239" xr:uid="{E467A982-5DAD-49B1-8247-48B2E148ECAF}"/>
    <cellStyle name="60% - Accent1 4 3" xfId="1824" xr:uid="{FE1432CD-4814-467F-8CC4-38774A28C038}"/>
    <cellStyle name="60% - Accent1 4 4" xfId="15231" xr:uid="{6C46CF32-41DA-4DA1-B97B-A1AD5221F8EE}"/>
    <cellStyle name="60% - Accent1 4 5" xfId="15886" xr:uid="{2FE53B70-353E-41EF-9350-B22BC2B4C921}"/>
    <cellStyle name="60% - Accent1 4 6" xfId="21927" xr:uid="{9172E97C-7DE0-4C7D-A931-1606861447EF}"/>
    <cellStyle name="60% - Accent1 4 7" xfId="1820" xr:uid="{D6A22AE0-9543-49E1-9D1F-DC25479E9699}"/>
    <cellStyle name="60% - Accent1 40" xfId="1825" xr:uid="{6C028E3E-9269-4486-88EA-6DB4532AA0B9}"/>
    <cellStyle name="60% - Accent1 41" xfId="1826" xr:uid="{EE646CEC-3864-4AC8-95F3-C5CBDF767BA2}"/>
    <cellStyle name="60% - Accent1 42" xfId="1827" xr:uid="{7BDD5A42-502F-40A5-8077-263F5D9B766C}"/>
    <cellStyle name="60% - Accent1 43" xfId="1828" xr:uid="{D77732C6-0FA2-4C4C-BC00-2FFD02E6FFFB}"/>
    <cellStyle name="60% - Accent1 44" xfId="1829" xr:uid="{CB1E87D9-BD16-4B24-B5E9-E53CD64883B2}"/>
    <cellStyle name="60% - Accent1 45" xfId="1830" xr:uid="{F555BE24-97E6-482C-8D53-A7B6969FD6DC}"/>
    <cellStyle name="60% - Accent1 46" xfId="1831" xr:uid="{D9F18827-9830-4DF3-9347-F585F6247AE6}"/>
    <cellStyle name="60% - Accent1 47" xfId="1832" xr:uid="{1DB764FC-6148-47A9-A5DD-376F6AA34B58}"/>
    <cellStyle name="60% - Accent1 48" xfId="1833" xr:uid="{ACFB8017-A8EC-496D-B976-2CA1C5671462}"/>
    <cellStyle name="60% - Accent1 49" xfId="1834" xr:uid="{14EE2ADC-0BEF-4CCC-9450-C06DBCA345C6}"/>
    <cellStyle name="60% - Accent1 5" xfId="1835" xr:uid="{D29097F2-828B-4794-B6A8-5C94CDD60188}"/>
    <cellStyle name="60% - Accent1 5 2" xfId="1836" xr:uid="{6ED85639-AD97-43D6-97E5-9BB39176AE97}"/>
    <cellStyle name="60% - Accent1 5 2 2" xfId="1837" xr:uid="{F4F0D44D-F4CC-438D-A1D3-4ED03A0590F9}"/>
    <cellStyle name="60% - Accent1 5 2 3" xfId="1838" xr:uid="{847063C9-33E5-4D80-B4F1-87CEB7D9FE15}"/>
    <cellStyle name="60% - Accent1 5 2 4" xfId="15594" xr:uid="{56936DF7-354C-4BF7-8E49-C5339CA040E7}"/>
    <cellStyle name="60% - Accent1 5 2 5" xfId="16270" xr:uid="{FC82B303-3176-4DE7-8976-FB514F305B11}"/>
    <cellStyle name="60% - Accent1 5 2 6" xfId="21753" xr:uid="{CE526A5E-9D50-407A-8C58-E28F41B0A395}"/>
    <cellStyle name="60% - Accent1 5 3" xfId="1839" xr:uid="{5F121627-C449-4FBA-824A-96B4A3D88283}"/>
    <cellStyle name="60% - Accent1 5 4" xfId="15199" xr:uid="{6D619B60-6596-49CD-9B76-1761F92FAFD4}"/>
    <cellStyle name="60% - Accent1 5 5" xfId="15472" xr:uid="{DF3B383F-D553-4EAC-9F0B-61E4796235AC}"/>
    <cellStyle name="60% - Accent1 5 6" xfId="20545" xr:uid="{F156BF69-B611-4D87-AC43-E34D755354EC}"/>
    <cellStyle name="60% - Accent1 50" xfId="1840" xr:uid="{DBAD330A-D7B8-4558-8362-7BEDD99B12F9}"/>
    <cellStyle name="60% - Accent1 51" xfId="14202" xr:uid="{F35C8E33-BB3C-444B-A6CB-773F956160A1}"/>
    <cellStyle name="60% - Accent1 52" xfId="26815" xr:uid="{571307A8-251B-45DB-9E2C-AEA85FF1F5C2}"/>
    <cellStyle name="60% - Accent1 53" xfId="25026" xr:uid="{F1E3546C-DB33-43AC-82EE-AEF99DB09328}"/>
    <cellStyle name="60% - Accent1 54" xfId="26939" xr:uid="{BB496EED-F698-4AD1-9626-6B5D16E75DA8}"/>
    <cellStyle name="60% - Accent1 55" xfId="24896" xr:uid="{B2DD94FD-7BA3-4E9C-B77C-85C4C2A17992}"/>
    <cellStyle name="60% - Accent1 56" xfId="27075" xr:uid="{E070B658-5653-427D-8424-D3997BC8CE04}"/>
    <cellStyle name="60% - Accent1 57" xfId="24757" xr:uid="{A0C4ED4C-AEDE-4812-A755-5B4863B2A27A}"/>
    <cellStyle name="60% - Accent1 58" xfId="27227" xr:uid="{64056877-9E10-44A9-AE7C-302B6F88506C}"/>
    <cellStyle name="60% - Accent1 59" xfId="24603" xr:uid="{0DD48350-AEA7-495A-8804-E4BDE1DF34F9}"/>
    <cellStyle name="60% - Accent1 6" xfId="1841" xr:uid="{6EE28286-976C-4868-8509-E53EFFC3AA5B}"/>
    <cellStyle name="60% - Accent1 6 2" xfId="1842" xr:uid="{8C71EBF2-AD16-43E6-90F4-C5D06EA191E0}"/>
    <cellStyle name="60% - Accent1 6 2 2" xfId="1843" xr:uid="{048B0228-031A-48BB-A2A1-22E1FA7691C8}"/>
    <cellStyle name="60% - Accent1 6 2 3" xfId="1844" xr:uid="{49BCD486-50A7-4C8C-B076-C15F2D46C33A}"/>
    <cellStyle name="60% - Accent1 6 2 4" xfId="15595" xr:uid="{CEB6253D-779F-4122-9489-42DEB1125F5E}"/>
    <cellStyle name="60% - Accent1 6 2 5" xfId="16271" xr:uid="{8D94820B-E847-411A-8197-904166BC9907}"/>
    <cellStyle name="60% - Accent1 6 2 6" xfId="17282" xr:uid="{AC291433-D503-4D6D-98D7-3FBD417281C7}"/>
    <cellStyle name="60% - Accent1 6 3" xfId="1845" xr:uid="{4A39B3E0-0B55-452F-9964-147D7C79F63F}"/>
    <cellStyle name="60% - Accent1 6 4" xfId="14726" xr:uid="{ECCF3E68-9326-43EB-AFD3-A47E61620D5A}"/>
    <cellStyle name="60% - Accent1 6 5" xfId="15421" xr:uid="{7EB98324-E7D0-4B02-9B2C-4AF53F6E9BE4}"/>
    <cellStyle name="60% - Accent1 6 6" xfId="21679" xr:uid="{F95D2584-5239-49E3-AF48-668BB7FA223C}"/>
    <cellStyle name="60% - Accent1 60" xfId="27391" xr:uid="{97553F19-DAC3-474F-A51D-455F9BE6E049}"/>
    <cellStyle name="60% - Accent1 61" xfId="27561" xr:uid="{D8C18AA5-DFAA-4B12-8946-75607696A4F7}"/>
    <cellStyle name="60% - Accent1 62" xfId="27726" xr:uid="{2A208897-CA57-42F3-A3B4-9D53437821C8}"/>
    <cellStyle name="60% - Accent1 63" xfId="27889" xr:uid="{69625808-3B25-4726-AB3D-30F0ABC600EE}"/>
    <cellStyle name="60% - Accent1 64" xfId="28041" xr:uid="{0015F03F-3462-4182-A670-73FD24220709}"/>
    <cellStyle name="60% - Accent1 65" xfId="28189" xr:uid="{A47CD74F-67A8-461F-A23A-9C7CB540B484}"/>
    <cellStyle name="60% - Accent1 66" xfId="28336" xr:uid="{C564E20F-8E14-4ECE-9BBF-D125DB63D80E}"/>
    <cellStyle name="60% - Accent1 67" xfId="28470" xr:uid="{E6D4628C-DF2D-43EA-9A69-E59C212412A7}"/>
    <cellStyle name="60% - Accent1 68" xfId="28591" xr:uid="{36315E69-4C84-4EEB-838F-C4F6F0D8CA5A}"/>
    <cellStyle name="60% - Accent1 69" xfId="28701" xr:uid="{C0BCD9D4-9472-46EA-B302-7A5E3C0026AE}"/>
    <cellStyle name="60% - Accent1 7" xfId="1846" xr:uid="{F513A0A5-DE1C-4013-BE31-2A471DC6D8B5}"/>
    <cellStyle name="60% - Accent1 7 2" xfId="1847" xr:uid="{C5971777-075D-4DDB-AD3F-9F823205FD36}"/>
    <cellStyle name="60% - Accent1 7 2 2" xfId="1848" xr:uid="{60713DDE-791E-40FA-974B-98F21BAF9FA1}"/>
    <cellStyle name="60% - Accent1 7 2 3" xfId="1849" xr:uid="{9D6C6CC2-00EA-4C19-8720-424745D097C1}"/>
    <cellStyle name="60% - Accent1 7 2 4" xfId="15596" xr:uid="{ECF59B07-E480-4455-8350-76088EE28EE1}"/>
    <cellStyle name="60% - Accent1 7 2 5" xfId="16272" xr:uid="{DC938083-70EE-4242-A257-3BF7776686A2}"/>
    <cellStyle name="60% - Accent1 7 2 6" xfId="18362" xr:uid="{928B10F1-BFCA-439C-9942-8049621E292D}"/>
    <cellStyle name="60% - Accent1 7 3" xfId="1850" xr:uid="{F07463EC-2663-4812-AE7C-CD9F7D0F1621}"/>
    <cellStyle name="60% - Accent1 7 4" xfId="14915" xr:uid="{F4960B6F-8637-4C5A-96A7-32AD3AF8C046}"/>
    <cellStyle name="60% - Accent1 7 5" xfId="15785" xr:uid="{A921DAE4-CCEE-4E4F-8190-92A4EFBE2101}"/>
    <cellStyle name="60% - Accent1 7 6" xfId="21876" xr:uid="{8833EF72-C5F2-4C34-BAF7-7341B5303AE0}"/>
    <cellStyle name="60% - Accent1 70" xfId="28804" xr:uid="{B36EE6C4-066A-4134-A9FE-83853583B789}"/>
    <cellStyle name="60% - Accent1 71" xfId="28897" xr:uid="{1B2F5F04-4155-4434-9DE6-1FE90AC7D2C6}"/>
    <cellStyle name="60% - Accent1 72" xfId="28985" xr:uid="{D0F77EC0-4126-4BC8-A9DC-EFA7C30750A4}"/>
    <cellStyle name="60% - Accent1 73" xfId="29064" xr:uid="{8966DFD2-167C-484C-BA96-CF7181292802}"/>
    <cellStyle name="60% - Accent1 74" xfId="494" xr:uid="{9ED910B5-1E83-461F-B6EC-E548F15328FD}"/>
    <cellStyle name="60% - Accent1 75" xfId="41681" xr:uid="{05F47100-717C-4631-95B7-F94AEB62276B}"/>
    <cellStyle name="60% - Accent1 76" xfId="41721" xr:uid="{C78C111E-E43D-49C1-A460-AE05CE901522}"/>
    <cellStyle name="60% - Accent1 8" xfId="1851" xr:uid="{DA6D7E6C-AC2B-4453-B323-D430AA54F717}"/>
    <cellStyle name="60% - Accent1 8 2" xfId="1852" xr:uid="{45AE8B4F-34B9-49FA-AD3E-FD6A12080E7C}"/>
    <cellStyle name="60% - Accent1 8 2 2" xfId="1853" xr:uid="{4E50529E-8249-4A40-A19E-B2F846B8CEC9}"/>
    <cellStyle name="60% - Accent1 8 2 3" xfId="1854" xr:uid="{F83EB2B5-6C75-4EE4-AF10-3E4BEBC00AB0}"/>
    <cellStyle name="60% - Accent1 8 2 4" xfId="15597" xr:uid="{AD6DFAB0-0BF3-4648-9077-CC2659533A24}"/>
    <cellStyle name="60% - Accent1 8 2 5" xfId="16273" xr:uid="{2AAE98DF-C7E5-493E-831B-3BFD86F336D9}"/>
    <cellStyle name="60% - Accent1 8 2 6" xfId="21703" xr:uid="{4EC2CB83-AC5C-4F70-8570-3DCF61019A93}"/>
    <cellStyle name="60% - Accent1 8 3" xfId="1855" xr:uid="{FDF5B272-7D22-4888-A943-F23CE3879DEE}"/>
    <cellStyle name="60% - Accent1 8 4" xfId="14852" xr:uid="{9F8FBCCB-AD69-48BA-8096-DE3B43AAA762}"/>
    <cellStyle name="60% - Accent1 8 5" xfId="15751" xr:uid="{366B42AE-A164-4C15-81B1-AFDE7238FB20}"/>
    <cellStyle name="60% - Accent1 8 6" xfId="16098" xr:uid="{53047496-DC8F-4659-8EB0-1D22D3E9ABE9}"/>
    <cellStyle name="60% - Accent1 9" xfId="1856" xr:uid="{AA5A34DC-E35A-4A51-A3FC-C92BD589B23A}"/>
    <cellStyle name="60% - Accent1 9 2" xfId="1857" xr:uid="{ACE363A7-E775-4C29-BB3B-69218A76CF63}"/>
    <cellStyle name="60% - Accent1 9 2 2" xfId="1858" xr:uid="{959F74BE-739A-4E25-A529-6FE3F57DF222}"/>
    <cellStyle name="60% - Accent1 9 2 3" xfId="1859" xr:uid="{987BD04A-4280-4EAA-B6DF-AA9650FA5585}"/>
    <cellStyle name="60% - Accent1 9 2 4" xfId="15598" xr:uid="{25F181A8-213A-4C85-9A97-EBD05EC66F77}"/>
    <cellStyle name="60% - Accent1 9 2 5" xfId="16274" xr:uid="{62ADB788-8A1F-407A-86AA-7E2953FE3275}"/>
    <cellStyle name="60% - Accent1 9 2 6" xfId="21733" xr:uid="{EB039D8F-2B8F-42FB-9B1E-D0D3486FE2D3}"/>
    <cellStyle name="60% - Accent1 9 3" xfId="1860" xr:uid="{004BC0C0-BFD4-4D62-9974-9B58683A61DB}"/>
    <cellStyle name="60% - Accent1 9 4" xfId="15124" xr:uid="{C96A7587-D2CB-42C1-9DF4-34914AA81A16}"/>
    <cellStyle name="60% - Accent1 9 5" xfId="14993" xr:uid="{A27E0B0D-DB7F-4981-BBE5-001ACEB65598}"/>
    <cellStyle name="60% - Accent1 9 6" xfId="21849" xr:uid="{74B1C3C2-1648-4EE7-870D-D7A9EFFA836F}"/>
    <cellStyle name="60% - Accent2" xfId="164" builtinId="36" customBuiltin="1"/>
    <cellStyle name="60% - Accent2 10" xfId="1861" xr:uid="{0CF8E73B-4761-477E-91A7-950B0BCAB949}"/>
    <cellStyle name="60% - Accent2 10 2" xfId="1862" xr:uid="{8CF21616-F035-45F2-B839-8772FF83C586}"/>
    <cellStyle name="60% - Accent2 10 2 2" xfId="1863" xr:uid="{C473EA49-23F9-4EFD-9703-73170655ADAD}"/>
    <cellStyle name="60% - Accent2 10 2 3" xfId="1864" xr:uid="{D55F4BC0-8E1B-41A3-A7D6-2466E0E7A528}"/>
    <cellStyle name="60% - Accent2 10 2 4" xfId="15599" xr:uid="{DB237D81-5F19-4E19-B07A-6B474440DBD5}"/>
    <cellStyle name="60% - Accent2 10 2 5" xfId="16275" xr:uid="{19179B7F-03B1-4B5F-8338-47BEE8C41AE1}"/>
    <cellStyle name="60% - Accent2 10 2 6" xfId="17015" xr:uid="{61218327-EAD0-4169-ABAD-27C32F343752}"/>
    <cellStyle name="60% - Accent2 10 3" xfId="1865" xr:uid="{C6CF6904-7E89-4329-837C-224A0C97B4F3}"/>
    <cellStyle name="60% - Accent2 10 4" xfId="15089" xr:uid="{4E44581B-1FDF-4727-AF15-98ECB4DEA9BA}"/>
    <cellStyle name="60% - Accent2 10 5" xfId="15055" xr:uid="{621E3A62-C8F1-40C6-8DB0-F8FDA63D7DE9}"/>
    <cellStyle name="60% - Accent2 10 6" xfId="21828" xr:uid="{8D0D9991-18BF-47FB-B480-B66DB9090D85}"/>
    <cellStyle name="60% - Accent2 11" xfId="1866" xr:uid="{48F42B37-3D62-4794-9C3C-ECD71BB36734}"/>
    <cellStyle name="60% - Accent2 12" xfId="1867" xr:uid="{3393603F-CACB-4B09-ADD1-208D23D8DB59}"/>
    <cellStyle name="60% - Accent2 13" xfId="1868" xr:uid="{722D0F3A-3113-4FB9-AF3F-1E615828F88A}"/>
    <cellStyle name="60% - Accent2 14" xfId="1869" xr:uid="{112C4DDC-4BC9-411C-B877-E12BD4677636}"/>
    <cellStyle name="60% - Accent2 14 2" xfId="1870" xr:uid="{B93B43D0-A67F-489A-AC73-949C1576DCA7}"/>
    <cellStyle name="60% - Accent2 15" xfId="1871" xr:uid="{00011CE4-B2EB-40E2-90AB-2405B349A6CC}"/>
    <cellStyle name="60% - Accent2 15 2" xfId="1872" xr:uid="{6F96F694-C7E5-4273-B007-04914D7696B0}"/>
    <cellStyle name="60% - Accent2 16" xfId="1873" xr:uid="{249E7996-746C-443D-9797-68C3EEDEA3E7}"/>
    <cellStyle name="60% - Accent2 17" xfId="1874" xr:uid="{1CE311B1-AD03-4FA2-8A76-9A2EB234D542}"/>
    <cellStyle name="60% - Accent2 18" xfId="1875" xr:uid="{739CCA1E-7FE9-4F41-BDAE-F554D4CDD93E}"/>
    <cellStyle name="60% - Accent2 19" xfId="1876" xr:uid="{D83D22BD-C8E2-4487-8ADF-075D1DB11E40}"/>
    <cellStyle name="60% - Accent2 2" xfId="278" xr:uid="{00000000-0005-0000-0000-000041000000}"/>
    <cellStyle name="60% - Accent2 2 10" xfId="27160" xr:uid="{90BB3E4C-7E4D-481F-B4DE-FF82C540504F}"/>
    <cellStyle name="60% - Accent2 2 11" xfId="24671" xr:uid="{1D9CDA36-5D51-4D99-AEA6-C8CFC67B6F54}"/>
    <cellStyle name="60% - Accent2 2 12" xfId="27316" xr:uid="{0A1C60C1-4C60-4745-91E2-E9C4A4EDB389}"/>
    <cellStyle name="60% - Accent2 2 13" xfId="24516" xr:uid="{272FE97B-9462-4036-95F3-10B128E2156D}"/>
    <cellStyle name="60% - Accent2 2 14" xfId="27482" xr:uid="{6FC6F301-760B-4779-9880-00D8F3A969F3}"/>
    <cellStyle name="60% - Accent2 2 15" xfId="27647" xr:uid="{5A10CC1E-5540-404C-B41C-2BB9F42BAD38}"/>
    <cellStyle name="60% - Accent2 2 16" xfId="27810" xr:uid="{60EA2688-CDAA-4A94-A6AE-47AABF15F0BB}"/>
    <cellStyle name="60% - Accent2 2 17" xfId="27966" xr:uid="{12C3D26D-B04A-4D8C-946A-1039AE88E97B}"/>
    <cellStyle name="60% - Accent2 2 18" xfId="28115" xr:uid="{E04214EB-FCAC-4E14-88D8-B4765E89F11D}"/>
    <cellStyle name="60% - Accent2 2 19" xfId="28262" xr:uid="{4E641037-F283-4104-AF1A-85C0D1E7326F}"/>
    <cellStyle name="60% - Accent2 2 2" xfId="424" xr:uid="{00000000-0005-0000-0000-000042000000}"/>
    <cellStyle name="60% - Accent2 2 2 10" xfId="27159" xr:uid="{18F08B6F-ABAE-4149-86D4-56E4E9AFB844}"/>
    <cellStyle name="60% - Accent2 2 2 11" xfId="24672" xr:uid="{8116F26D-7DB6-4A4D-B0AB-3CA2C10F53D7}"/>
    <cellStyle name="60% - Accent2 2 2 12" xfId="27315" xr:uid="{A6E6C080-3ED0-4E85-B441-E81981C4E235}"/>
    <cellStyle name="60% - Accent2 2 2 13" xfId="24517" xr:uid="{114FFC4F-6884-416C-87D4-BC1D9E70B362}"/>
    <cellStyle name="60% - Accent2 2 2 14" xfId="27481" xr:uid="{ECDD32E1-0EFE-4C17-882F-7805C1B83A6B}"/>
    <cellStyle name="60% - Accent2 2 2 15" xfId="27646" xr:uid="{29406F6A-0483-4A0C-8F70-F21A301C85F9}"/>
    <cellStyle name="60% - Accent2 2 2 16" xfId="27809" xr:uid="{566CEE9B-B7A5-4581-9CC7-6C34E3374AE9}"/>
    <cellStyle name="60% - Accent2 2 2 17" xfId="27965" xr:uid="{E1A55DDA-D39A-497F-B82B-292F370076F6}"/>
    <cellStyle name="60% - Accent2 2 2 18" xfId="28114" xr:uid="{B5FAA92A-82C6-4925-8ADF-2B3A7B1EC996}"/>
    <cellStyle name="60% - Accent2 2 2 19" xfId="28261" xr:uid="{5A950AC8-C097-4420-9B9A-0A89C67F098D}"/>
    <cellStyle name="60% - Accent2 2 2 2" xfId="1878" xr:uid="{6FAE779F-7535-4329-BF4A-F415CECC81CE}"/>
    <cellStyle name="60% - Accent2 2 2 2 10" xfId="27158" xr:uid="{E779F25E-0123-4BFD-8FC6-A462A8E5B3B8}"/>
    <cellStyle name="60% - Accent2 2 2 2 11" xfId="24673" xr:uid="{8C407094-4C77-4A51-8EF4-289228A011D8}"/>
    <cellStyle name="60% - Accent2 2 2 2 12" xfId="27314" xr:uid="{6DC2897C-BBB6-444D-B4F1-93C8872C823A}"/>
    <cellStyle name="60% - Accent2 2 2 2 13" xfId="24518" xr:uid="{DFDFA664-7168-4EB7-A7AF-0C2A88948483}"/>
    <cellStyle name="60% - Accent2 2 2 2 14" xfId="27480" xr:uid="{D7581E99-56B7-4C90-AC98-847A9E8DCB6A}"/>
    <cellStyle name="60% - Accent2 2 2 2 15" xfId="27645" xr:uid="{98A4E4B7-9756-4AEA-8CAD-7D45EEEF578E}"/>
    <cellStyle name="60% - Accent2 2 2 2 16" xfId="27808" xr:uid="{4E20C683-4FAE-487F-A44E-A96762DB0B61}"/>
    <cellStyle name="60% - Accent2 2 2 2 17" xfId="27964" xr:uid="{2EDE873A-1ABF-4BBA-BAD7-75767291EB99}"/>
    <cellStyle name="60% - Accent2 2 2 2 18" xfId="28113" xr:uid="{3C7DE903-9A0C-498B-AB13-A1A38920A615}"/>
    <cellStyle name="60% - Accent2 2 2 2 19" xfId="28260" xr:uid="{09A246F9-8C26-41B3-8BE1-ADAFC569136B}"/>
    <cellStyle name="60% - Accent2 2 2 2 2" xfId="1879" xr:uid="{878332C4-2BD2-4F11-B07B-D64740692D00}"/>
    <cellStyle name="60% - Accent2 2 2 2 2 10" xfId="27156" xr:uid="{628418F8-F53B-4183-89A0-7D96C1814E31}"/>
    <cellStyle name="60% - Accent2 2 2 2 2 11" xfId="24675" xr:uid="{285FD3E0-88FA-4435-A595-7CD3310FD8D4}"/>
    <cellStyle name="60% - Accent2 2 2 2 2 12" xfId="27312" xr:uid="{67914343-F8F1-41DA-9FE8-B014F38DA880}"/>
    <cellStyle name="60% - Accent2 2 2 2 2 13" xfId="24520" xr:uid="{1CE97DA6-69EF-4836-8D18-30B8F3B71D59}"/>
    <cellStyle name="60% - Accent2 2 2 2 2 14" xfId="27478" xr:uid="{A237B055-8AA7-4EE0-B3B0-8BB865E0B889}"/>
    <cellStyle name="60% - Accent2 2 2 2 2 15" xfId="27643" xr:uid="{59D23F36-854E-47B6-935E-9A903519262B}"/>
    <cellStyle name="60% - Accent2 2 2 2 2 16" xfId="27806" xr:uid="{EDE47309-67F1-434E-9D6E-CCEDE7C0C095}"/>
    <cellStyle name="60% - Accent2 2 2 2 2 17" xfId="27962" xr:uid="{EFDD5A75-E369-4608-8ADB-04A85D555AEC}"/>
    <cellStyle name="60% - Accent2 2 2 2 2 18" xfId="28111" xr:uid="{12B05AF7-CF02-4C2E-A4A7-10061C70EA95}"/>
    <cellStyle name="60% - Accent2 2 2 2 2 19" xfId="28258" xr:uid="{D86FE9B5-C151-4A0F-B66E-8582B79266DB}"/>
    <cellStyle name="60% - Accent2 2 2 2 2 2" xfId="1880" xr:uid="{F353C469-87AC-446E-9F3A-35A596EED412}"/>
    <cellStyle name="60% - Accent2 2 2 2 2 20" xfId="28400" xr:uid="{58EBD261-35F1-4F6F-8D85-1AA525E12D12}"/>
    <cellStyle name="60% - Accent2 2 2 2 2 21" xfId="28527" xr:uid="{74A32BCE-2622-4327-AF1D-5C54F4BBEAF4}"/>
    <cellStyle name="60% - Accent2 2 2 2 2 22" xfId="28645" xr:uid="{191CB993-8150-4E18-8AD0-D84DF087F2FD}"/>
    <cellStyle name="60% - Accent2 2 2 2 2 23" xfId="28749" xr:uid="{85D05217-20DC-4F73-AA1E-41A09854C885}"/>
    <cellStyle name="60% - Accent2 2 2 2 2 24" xfId="28848" xr:uid="{FE83D147-6E57-4E02-B43A-E5D663825DFC}"/>
    <cellStyle name="60% - Accent2 2 2 2 2 25" xfId="28940" xr:uid="{2B828D20-72A6-49DC-B034-0D6A6B15F7DA}"/>
    <cellStyle name="60% - Accent2 2 2 2 2 3" xfId="17409" xr:uid="{C2065A44-6C83-445B-B9C7-793C9F81E1A8}"/>
    <cellStyle name="60% - Accent2 2 2 2 2 4" xfId="26760" xr:uid="{33663A94-A3EB-45D9-8342-F8588074E1B1}"/>
    <cellStyle name="60% - Accent2 2 2 2 2 5" xfId="25084" xr:uid="{7A57C6AD-EEDD-4C73-BBDD-0EA649A9A4D7}"/>
    <cellStyle name="60% - Accent2 2 2 2 2 6" xfId="26877" xr:uid="{948813EF-2405-42BA-94C4-E728549F76B6}"/>
    <cellStyle name="60% - Accent2 2 2 2 2 7" xfId="24961" xr:uid="{4620D450-D38D-40E6-ADD8-4632A6DE84B1}"/>
    <cellStyle name="60% - Accent2 2 2 2 2 8" xfId="27008" xr:uid="{E561A3BA-44D6-46FD-A55F-CCCB6AAD483C}"/>
    <cellStyle name="60% - Accent2 2 2 2 2 9" xfId="24825" xr:uid="{4704944F-3ACE-44E5-B67F-1116B8246EBE}"/>
    <cellStyle name="60% - Accent2 2 2 2 20" xfId="28402" xr:uid="{25D8F8C6-F592-4DE0-AAE0-0A21680A1ABD}"/>
    <cellStyle name="60% - Accent2 2 2 2 21" xfId="28529" xr:uid="{389ED87E-554D-4924-BE12-6AE99958416D}"/>
    <cellStyle name="60% - Accent2 2 2 2 22" xfId="28647" xr:uid="{6D45A9AC-9A25-4464-8E23-74163AB527C1}"/>
    <cellStyle name="60% - Accent2 2 2 2 23" xfId="28751" xr:uid="{3E931297-B0A3-4FCA-AB62-9EFE2895CB82}"/>
    <cellStyle name="60% - Accent2 2 2 2 24" xfId="28850" xr:uid="{0057B8E5-F583-4DE3-8404-C6331EAFD51E}"/>
    <cellStyle name="60% - Accent2 2 2 2 25" xfId="28942" xr:uid="{1B98AB36-6E8E-4F26-B070-026F797C729B}"/>
    <cellStyle name="60% - Accent2 2 2 2 3" xfId="1881" xr:uid="{0BFE0132-3711-4EEB-8BD5-1DBB329EE93C}"/>
    <cellStyle name="60% - Accent2 2 2 2 3 2" xfId="17150" xr:uid="{DB73E106-C5D4-43D0-BB27-46677AEBA62B}"/>
    <cellStyle name="60% - Accent2 2 2 2 3 2 2" xfId="18865" xr:uid="{A1C8F9EE-07CA-4908-8C7D-DBE587EB3421}"/>
    <cellStyle name="60% - Accent2 2 2 2 4" xfId="1882" xr:uid="{2048CE12-BE26-4C5C-810E-14C85EC458D8}"/>
    <cellStyle name="60% - Accent2 2 2 2 4 2" xfId="26761" xr:uid="{CDFAC72C-630E-457C-A2B7-4A5D9E03336B}"/>
    <cellStyle name="60% - Accent2 2 2 2 5" xfId="20791" xr:uid="{84F8F2D5-1E1F-46D5-97E0-744D9037C5FC}"/>
    <cellStyle name="60% - Accent2 2 2 2 5 2" xfId="25083" xr:uid="{158DE6F8-75C5-4E64-AE90-0360FCBDA625}"/>
    <cellStyle name="60% - Accent2 2 2 2 6" xfId="26879" xr:uid="{D81623CC-C45B-409C-8345-E2FBD3936B40}"/>
    <cellStyle name="60% - Accent2 2 2 2 7" xfId="24959" xr:uid="{4919D8BD-75A3-4B81-BC2E-4DB02C0364CD}"/>
    <cellStyle name="60% - Accent2 2 2 2 8" xfId="27010" xr:uid="{205407EA-A637-4CCD-874F-D451246E6824}"/>
    <cellStyle name="60% - Accent2 2 2 2 9" xfId="24823" xr:uid="{F51AC3FB-D83D-44F9-9247-8997FE6DB4C5}"/>
    <cellStyle name="60% - Accent2 2 2 20" xfId="28403" xr:uid="{4AFEF8F5-0C13-4EA1-A8A1-92222105F424}"/>
    <cellStyle name="60% - Accent2 2 2 21" xfId="28530" xr:uid="{592B80D2-8235-44F8-AAEA-461F4A982E75}"/>
    <cellStyle name="60% - Accent2 2 2 22" xfId="28648" xr:uid="{A40A19FE-5D86-48D6-9C47-F02A28529006}"/>
    <cellStyle name="60% - Accent2 2 2 23" xfId="28752" xr:uid="{92DB0E02-3631-40F8-8D5E-22B9660DF459}"/>
    <cellStyle name="60% - Accent2 2 2 24" xfId="28851" xr:uid="{D7649727-5F17-443C-B276-8C7131389A6E}"/>
    <cellStyle name="60% - Accent2 2 2 25" xfId="28943" xr:uid="{F09E6353-98CA-42C9-B14E-E02A9B49F6F8}"/>
    <cellStyle name="60% - Accent2 2 2 3" xfId="1883" xr:uid="{1E6137B2-4328-448A-B557-2E41B327AE3F}"/>
    <cellStyle name="60% - Accent2 2 2 3 2" xfId="1884" xr:uid="{D5EAB268-8FB5-4C4E-9091-2F0258E0D0C2}"/>
    <cellStyle name="60% - Accent2 2 2 3 2 2" xfId="18614" xr:uid="{CC95081C-EC46-4D14-9640-EB88F67CA177}"/>
    <cellStyle name="60% - Accent2 2 2 3 3" xfId="1885" xr:uid="{6BFCB559-99B8-4977-93A3-8D80540251B6}"/>
    <cellStyle name="60% - Accent2 2 2 3 4" xfId="14249" xr:uid="{44F799C1-D577-4784-86FA-1B3677836497}"/>
    <cellStyle name="60% - Accent2 2 2 4" xfId="1886" xr:uid="{D6468F27-FE77-414C-8F53-3A907FCCC9EF}"/>
    <cellStyle name="60% - Accent2 2 2 4 2" xfId="15031" xr:uid="{98AA3F8E-4EA9-4EFE-A308-FF5F7CCFFCCF}"/>
    <cellStyle name="60% - Accent2 2 2 4 2 2" xfId="19575" xr:uid="{85216504-DB5E-44CC-9A86-DC6B809044B4}"/>
    <cellStyle name="60% - Accent2 2 2 5" xfId="13063" xr:uid="{4CB44C33-B1DC-4762-8F93-8CCE6C4AE9E1}"/>
    <cellStyle name="60% - Accent2 2 2 5 2" xfId="15600" xr:uid="{95EE1D1A-334C-483C-918C-2BEBED88A26A}"/>
    <cellStyle name="60% - Accent2 2 2 5 2 2" xfId="20581" xr:uid="{5D2F9039-900D-4565-B195-7B6D9B5733E6}"/>
    <cellStyle name="60% - Accent2 2 2 6" xfId="16276" xr:uid="{5D1E0024-56E6-4058-9C1B-3A4ADA73BF62}"/>
    <cellStyle name="60% - Accent2 2 2 7" xfId="16387" xr:uid="{21F03264-8CC1-4867-8D8F-80BCF3029AA5}"/>
    <cellStyle name="60% - Accent2 2 2 8" xfId="22108" xr:uid="{3BF796D2-E3A5-4ADB-BBFB-47926F3EB9A2}"/>
    <cellStyle name="60% - Accent2 2 2 8 2" xfId="27011" xr:uid="{BC43D993-D671-4A21-8124-AC1250A20CCA}"/>
    <cellStyle name="60% - Accent2 2 2 9" xfId="24822" xr:uid="{D89BD666-00F5-4C3D-AD73-64BAFE40FBAF}"/>
    <cellStyle name="60% - Accent2 2 20" xfId="28404" xr:uid="{3681E920-F81F-4F85-AEF7-74CE51EF00E2}"/>
    <cellStyle name="60% - Accent2 2 21" xfId="28531" xr:uid="{F95F9D66-8998-496C-902D-F60CCB75C26A}"/>
    <cellStyle name="60% - Accent2 2 22" xfId="28649" xr:uid="{87FE4C09-7231-40C0-B05E-899A9FDF1224}"/>
    <cellStyle name="60% - Accent2 2 23" xfId="28753" xr:uid="{BF8F09E9-1BDA-453E-9B78-538DDDF5B9FC}"/>
    <cellStyle name="60% - Accent2 2 24" xfId="28852" xr:uid="{A1E5AE8C-44BB-4A06-87AD-9F9981749113}"/>
    <cellStyle name="60% - Accent2 2 25" xfId="28944" xr:uid="{0D2F357B-C5F0-4337-B83E-EF0BE37926E6}"/>
    <cellStyle name="60% - Accent2 2 26" xfId="1877" xr:uid="{9118C108-B5DC-4B20-A040-65BA0EA128E6}"/>
    <cellStyle name="60% - Accent2 2 3" xfId="1887" xr:uid="{06063AE1-7843-43C4-9B72-8DC795C6BB62}"/>
    <cellStyle name="60% - Accent2 2 3 2" xfId="1888" xr:uid="{F6883885-1B92-4EC0-83A0-5CA5100731FF}"/>
    <cellStyle name="60% - Accent2 2 3 2 2" xfId="14961" xr:uid="{B3EE41A6-B5C9-42A3-918B-284E6C87FEE0}"/>
    <cellStyle name="60% - Accent2 2 3 3" xfId="1889" xr:uid="{D0F2EBEB-F4AA-4D58-A063-F5E76ACD7CC0}"/>
    <cellStyle name="60% - Accent2 2 3 4" xfId="14340" xr:uid="{0014CDAC-863A-479E-A6BF-7936A025BF80}"/>
    <cellStyle name="60% - Accent2 2 4" xfId="1890" xr:uid="{D8307CE4-2067-4B1D-AA17-A154A8AEFB65}"/>
    <cellStyle name="60% - Accent2 2 4 2" xfId="14562" xr:uid="{8BB2FB4F-512C-4597-9279-A2395D32D831}"/>
    <cellStyle name="60% - Accent2 2 4 2 2" xfId="19335" xr:uid="{EE638BFB-6F2A-41A1-9365-FA88289472F5}"/>
    <cellStyle name="60% - Accent2 2 4 3" xfId="26762" xr:uid="{536DA378-0C50-4500-A907-EAFE7387BD6A}"/>
    <cellStyle name="60% - Accent2 2 5" xfId="15316" xr:uid="{6E786FD3-51D4-4B53-A0A4-6F32012A2F8B}"/>
    <cellStyle name="60% - Accent2 2 5 2" xfId="20358" xr:uid="{94EB045F-1B1C-40DD-93DB-83BC6BC3B7B0}"/>
    <cellStyle name="60% - Accent2 2 5 3" xfId="25082" xr:uid="{D2CDC958-8737-4BEF-941B-10F0895C4081}"/>
    <cellStyle name="60% - Accent2 2 6" xfId="14850" xr:uid="{8B9A2CBC-44BA-4CEA-B80C-282752ECBE69}"/>
    <cellStyle name="60% - Accent2 2 6 2" xfId="26880" xr:uid="{4F949F30-0262-4769-B65A-2E9549C2E861}"/>
    <cellStyle name="60% - Accent2 2 7" xfId="16587" xr:uid="{A5F7DB72-4CCE-42FE-9651-4539DE33427C}"/>
    <cellStyle name="60% - Accent2 2 7 2" xfId="24958" xr:uid="{4BA27782-8506-4C59-B23C-65F6A879D174}"/>
    <cellStyle name="60% - Accent2 2 8" xfId="27012" xr:uid="{BDA0C4B5-D31C-49B2-BFBC-13A14354E9C8}"/>
    <cellStyle name="60% - Accent2 2 9" xfId="24821" xr:uid="{EC571A40-D69E-41CA-A46F-ED3A230DF830}"/>
    <cellStyle name="60% - Accent2 20" xfId="1891" xr:uid="{B2782BD0-4DF1-4B6B-A1C3-104A7147F3DC}"/>
    <cellStyle name="60% - Accent2 21" xfId="1892" xr:uid="{F1DCBB33-ECA4-4A4C-B680-26CC62D30460}"/>
    <cellStyle name="60% - Accent2 22" xfId="1893" xr:uid="{582DE2CF-430D-4B74-A825-6A8D5017C241}"/>
    <cellStyle name="60% - Accent2 23" xfId="1894" xr:uid="{F7503F3F-BD3A-40C1-B936-E150C729CCEC}"/>
    <cellStyle name="60% - Accent2 23 2" xfId="1895" xr:uid="{0CE25FC4-E54F-4D77-A0A4-B80189975319}"/>
    <cellStyle name="60% - Accent2 23 2 2" xfId="20738" xr:uid="{BDE3BA61-D9F4-427B-848A-E3401CA8FBAD}"/>
    <cellStyle name="60% - Accent2 23 3" xfId="1896" xr:uid="{34C5DEC1-AFE7-41A1-BD4E-05027F128158}"/>
    <cellStyle name="60% - Accent2 24" xfId="1897" xr:uid="{B1C3F34B-45E1-482F-A632-EDDB94BE982A}"/>
    <cellStyle name="60% - Accent2 25" xfId="1898" xr:uid="{764993F9-AE97-427C-8D23-DF9BEF3D7AFF}"/>
    <cellStyle name="60% - Accent2 26" xfId="1899" xr:uid="{3E00D2F6-9200-47E0-8B6E-BB106AF90845}"/>
    <cellStyle name="60% - Accent2 27" xfId="1900" xr:uid="{D28F59BB-F9C9-438D-A333-49ED3702CD9C}"/>
    <cellStyle name="60% - Accent2 28" xfId="1901" xr:uid="{989E63A4-A0C3-4A74-8662-C2BB7603138A}"/>
    <cellStyle name="60% - Accent2 29" xfId="1902" xr:uid="{65F8A4D7-328D-4088-9D1C-725402D9D794}"/>
    <cellStyle name="60% - Accent2 3" xfId="370" xr:uid="{00000000-0005-0000-0000-000043000000}"/>
    <cellStyle name="60% - Accent2 3 2" xfId="1904" xr:uid="{7A65ECB7-8BBF-4289-B335-B29AEEC527D9}"/>
    <cellStyle name="60% - Accent2 3 2 2" xfId="1905" xr:uid="{F9178957-E959-4A87-BC71-088C9E228D16}"/>
    <cellStyle name="60% - Accent2 3 2 2 2" xfId="17189" xr:uid="{D95F1969-EDCE-4F3B-8EB9-1A5A3EC661D0}"/>
    <cellStyle name="60% - Accent2 3 2 2 2 2" xfId="17410" xr:uid="{50FF8057-BDCA-4570-98CE-17643456CAB0}"/>
    <cellStyle name="60% - Accent2 3 2 2 3" xfId="18866" xr:uid="{E8C4C011-E8E4-43EB-BE05-DF35C64B0E8E}"/>
    <cellStyle name="60% - Accent2 3 2 2 4" xfId="20792" xr:uid="{3757453B-E92D-4C4B-83AB-7EE1987B1651}"/>
    <cellStyle name="60% - Accent2 3 2 3" xfId="1906" xr:uid="{D237D505-C535-446E-8080-31E3705D7421}"/>
    <cellStyle name="60% - Accent2 3 2 3 2" xfId="18651" xr:uid="{766D3228-E92C-4373-97ED-BB96D137291A}"/>
    <cellStyle name="60% - Accent2 3 2 4" xfId="15601" xr:uid="{0D9F308F-DD02-4743-9149-7D86622E46BD}"/>
    <cellStyle name="60% - Accent2 3 2 4 2" xfId="20620" xr:uid="{8293C348-5A24-43AE-82F8-38C55633EE8C}"/>
    <cellStyle name="60% - Accent2 3 2 5" xfId="16277" xr:uid="{EB076544-444A-4C68-8884-11C4F290D415}"/>
    <cellStyle name="60% - Accent2 3 2 6" xfId="16383" xr:uid="{FFF085A3-AC6A-4477-9F96-9713D0ACAA22}"/>
    <cellStyle name="60% - Accent2 3 2 7" xfId="18247" xr:uid="{8D792BAF-2CF2-4C9B-BD5A-07583119DF51}"/>
    <cellStyle name="60% - Accent2 3 3" xfId="1907" xr:uid="{229CEBB0-759E-403D-9E91-5F93A09F2BB3}"/>
    <cellStyle name="60% - Accent2 3 3 2" xfId="18446" xr:uid="{FE409F82-9ED9-441A-96CD-8539743BD699}"/>
    <cellStyle name="60% - Accent2 3 4" xfId="15290" xr:uid="{3BD172B6-1B7B-4160-BB4A-C2EBE8715107}"/>
    <cellStyle name="60% - Accent2 3 5" xfId="14992" xr:uid="{DC174A1B-286B-4A85-AF9B-A38FF5653A6A}"/>
    <cellStyle name="60% - Accent2 3 5 2" xfId="20400" xr:uid="{C74D3F00-9409-4BFD-8F23-93AC190D5FAB}"/>
    <cellStyle name="60% - Accent2 3 6" xfId="16091" xr:uid="{F0E088EA-03E5-4D12-B988-E382ED641330}"/>
    <cellStyle name="60% - Accent2 3 7" xfId="21950" xr:uid="{3F243F4F-FC1B-419A-B54B-079BFF8BDD30}"/>
    <cellStyle name="60% - Accent2 3 8" xfId="1903" xr:uid="{08E82005-25CE-4756-9CF7-61B3CF4AF0AD}"/>
    <cellStyle name="60% - Accent2 30" xfId="1908" xr:uid="{2CECA585-E733-479F-9C0C-C248514E58DB}"/>
    <cellStyle name="60% - Accent2 31" xfId="1909" xr:uid="{747CC263-8631-4695-A13B-E347D871942C}"/>
    <cellStyle name="60% - Accent2 32" xfId="1910" xr:uid="{D8932E70-B7FB-460C-B9AC-0546B01D837F}"/>
    <cellStyle name="60% - Accent2 33" xfId="1911" xr:uid="{690F9890-D362-4E78-97E9-4CFAC9D55393}"/>
    <cellStyle name="60% - Accent2 34" xfId="1912" xr:uid="{E919379A-4CD5-428C-AB36-98495387D913}"/>
    <cellStyle name="60% - Accent2 35" xfId="1913" xr:uid="{869A38E5-B81C-4234-83DA-A007428E4281}"/>
    <cellStyle name="60% - Accent2 36" xfId="1914" xr:uid="{4AA778E7-14DD-4D93-B9A0-56BB29591703}"/>
    <cellStyle name="60% - Accent2 37" xfId="1915" xr:uid="{695B588C-6062-4375-8A02-4457F49A0036}"/>
    <cellStyle name="60% - Accent2 38" xfId="1916" xr:uid="{8DE37AA1-0C45-42BA-A235-1EB6AE2AE559}"/>
    <cellStyle name="60% - Accent2 39" xfId="1917" xr:uid="{51AED137-6652-462B-AE63-6795E18853C9}"/>
    <cellStyle name="60% - Accent2 4" xfId="469" xr:uid="{2EBA815C-413E-4568-B37A-8AB56F039DD5}"/>
    <cellStyle name="60% - Accent2 4 2" xfId="1919" xr:uid="{E6FE786A-B7B7-4E1E-BB44-61A9DC33E538}"/>
    <cellStyle name="60% - Accent2 4 2 2" xfId="1920" xr:uid="{E0B262DC-7D02-49E0-BA4E-75D7CE8A59D4}"/>
    <cellStyle name="60% - Accent2 4 2 3" xfId="1921" xr:uid="{58E5594D-91A4-43F4-A01C-1B2D0237F36B}"/>
    <cellStyle name="60% - Accent2 4 2 4" xfId="15602" xr:uid="{7688C838-984C-42F8-9782-AB458FEF2E37}"/>
    <cellStyle name="60% - Accent2 4 2 5" xfId="16278" xr:uid="{829B2C1D-FEAA-4D34-9BC0-98FDABAD7715}"/>
    <cellStyle name="60% - Accent2 4 2 6" xfId="18251" xr:uid="{31ACE6DB-5B56-4062-A5F3-7DC38EE11312}"/>
    <cellStyle name="60% - Accent2 4 3" xfId="1922" xr:uid="{B94CE24C-6C11-4EEC-ACF9-A69FE58AC545}"/>
    <cellStyle name="60% - Accent2 4 4" xfId="15401" xr:uid="{3A58B26F-26C7-4250-BF92-CA9EBBE0188D}"/>
    <cellStyle name="60% - Accent2 4 5" xfId="15390" xr:uid="{190E55C0-4152-4A49-B94D-119900A8B4E3}"/>
    <cellStyle name="60% - Accent2 4 6" xfId="21926" xr:uid="{71A40541-CCAD-4D32-8C20-579F31C027BB}"/>
    <cellStyle name="60% - Accent2 4 7" xfId="1918" xr:uid="{F0E244D2-9846-4E83-954F-EF92A5CED5AB}"/>
    <cellStyle name="60% - Accent2 40" xfId="1923" xr:uid="{75C2AF43-934E-408A-94AF-52022E0FF248}"/>
    <cellStyle name="60% - Accent2 41" xfId="1924" xr:uid="{084C144B-5C31-4625-8A6E-65428BE1F70F}"/>
    <cellStyle name="60% - Accent2 42" xfId="1925" xr:uid="{FF94C6D4-71B1-4F7D-ADF0-825534CB2732}"/>
    <cellStyle name="60% - Accent2 43" xfId="1926" xr:uid="{A04B7A2E-B5F8-452A-A4D2-3840191E23A1}"/>
    <cellStyle name="60% - Accent2 44" xfId="1927" xr:uid="{42A3ABE7-F7E4-4402-9AD7-FE1DBB633B9C}"/>
    <cellStyle name="60% - Accent2 45" xfId="1928" xr:uid="{DB08C5CC-92DD-472F-9B2A-C325B31A6C85}"/>
    <cellStyle name="60% - Accent2 46" xfId="1929" xr:uid="{5A412119-85B4-4C40-ABA2-0515A2C09EF4}"/>
    <cellStyle name="60% - Accent2 47" xfId="1930" xr:uid="{3F1DD344-7EFE-4B25-9EBC-CD1BF4F60A0B}"/>
    <cellStyle name="60% - Accent2 48" xfId="1931" xr:uid="{C4AD5557-6A84-43A9-AC2B-EA8A6DE2CDF7}"/>
    <cellStyle name="60% - Accent2 49" xfId="1932" xr:uid="{9135872A-AD8C-4396-90F5-4E4A753FA89F}"/>
    <cellStyle name="60% - Accent2 5" xfId="1933" xr:uid="{E6573C4F-EB15-4807-9708-8129B008BD7A}"/>
    <cellStyle name="60% - Accent2 5 2" xfId="1934" xr:uid="{741AF742-7196-4CC4-B0AE-74EC80798A4F}"/>
    <cellStyle name="60% - Accent2 5 2 2" xfId="1935" xr:uid="{7AA1C874-B97D-4431-819B-09569D438269}"/>
    <cellStyle name="60% - Accent2 5 2 3" xfId="1936" xr:uid="{9A331E68-7326-474B-BE0C-D27BCDDE63C1}"/>
    <cellStyle name="60% - Accent2 5 2 4" xfId="15603" xr:uid="{FF88D39C-7183-4E0D-9CC1-37EF3519E42E}"/>
    <cellStyle name="60% - Accent2 5 2 5" xfId="16279" xr:uid="{D3B57251-43E3-40E7-8471-B82BF8CBDB8F}"/>
    <cellStyle name="60% - Accent2 5 2 6" xfId="21763" xr:uid="{9BC38D21-609F-4C45-AB05-8E715B8391E8}"/>
    <cellStyle name="60% - Accent2 5 3" xfId="1937" xr:uid="{5B3690E2-5C1A-4779-B5B9-F9C0BDC1AFFA}"/>
    <cellStyle name="60% - Accent2 5 4" xfId="15198" xr:uid="{F3D62776-BD01-43F1-836F-BF913CA40167}"/>
    <cellStyle name="60% - Accent2 5 5" xfId="15448" xr:uid="{34F7A782-D08D-484B-B1C9-4A2B52519C80}"/>
    <cellStyle name="60% - Accent2 5 6" xfId="18809" xr:uid="{4FFE2774-40A8-44A8-8A44-8EDBA9C55976}"/>
    <cellStyle name="60% - Accent2 50" xfId="1938" xr:uid="{8D74499E-8220-4BB5-A28E-7350BF9AC4FF}"/>
    <cellStyle name="60% - Accent2 51" xfId="14203" xr:uid="{EC5D0054-349F-455A-8AB4-4EA287340E2B}"/>
    <cellStyle name="60% - Accent2 52" xfId="26774" xr:uid="{733B22B2-E10F-4D69-9CEA-984C903BFBBF}"/>
    <cellStyle name="60% - Accent2 53" xfId="25070" xr:uid="{80FB8545-54DD-4F1A-8B81-26C73FFAC384}"/>
    <cellStyle name="60% - Accent2 54" xfId="26893" xr:uid="{FBCC4448-CF5F-4277-8591-120AADDCD072}"/>
    <cellStyle name="60% - Accent2 55" xfId="24945" xr:uid="{D9610FC7-1C12-4040-9DD6-9CBBF918FD9E}"/>
    <cellStyle name="60% - Accent2 56" xfId="27025" xr:uid="{9385D696-293E-442C-B211-55E23048331A}"/>
    <cellStyle name="60% - Accent2 57" xfId="24808" xr:uid="{EFBEF132-B2D3-424E-BA4E-7BE62B3676D5}"/>
    <cellStyle name="60% - Accent2 58" xfId="27174" xr:uid="{7853DC85-F3AC-42B3-8989-4883F8181E8D}"/>
    <cellStyle name="60% - Accent2 59" xfId="24656" xr:uid="{01DBE5ED-904C-46D5-88F1-7302040E3682}"/>
    <cellStyle name="60% - Accent2 6" xfId="1939" xr:uid="{0B05F082-5987-4F4E-8D56-D7F7202353C6}"/>
    <cellStyle name="60% - Accent2 6 2" xfId="1940" xr:uid="{0C97FC9E-8754-4E15-8810-5BD4D9D3FB21}"/>
    <cellStyle name="60% - Accent2 6 2 2" xfId="1941" xr:uid="{B44687DE-45CC-4556-94BB-AFAA8DF67F62}"/>
    <cellStyle name="60% - Accent2 6 2 3" xfId="1942" xr:uid="{909525D8-DE54-4956-A525-E188F156B988}"/>
    <cellStyle name="60% - Accent2 6 2 4" xfId="15604" xr:uid="{E0B0F58F-BFB1-4830-9925-70CF7F6FCD83}"/>
    <cellStyle name="60% - Accent2 6 2 5" xfId="16280" xr:uid="{9D64CDB9-70AF-4CEF-8A13-441A2FA48FC8}"/>
    <cellStyle name="60% - Accent2 6 2 6" xfId="18249" xr:uid="{D24E27EE-569B-4DA1-83FC-0F6690F7BAE3}"/>
    <cellStyle name="60% - Accent2 6 3" xfId="1943" xr:uid="{68371535-A221-4364-B8B8-0987F481BBF6}"/>
    <cellStyle name="60% - Accent2 6 4" xfId="14695" xr:uid="{D26A1D1C-1380-460E-8872-00BDFA60D358}"/>
    <cellStyle name="60% - Accent2 6 5" xfId="15008" xr:uid="{CF7C8366-F325-4AA2-AED5-03CD2D1E3832}"/>
    <cellStyle name="60% - Accent2 6 6" xfId="20741" xr:uid="{371EBEA3-E239-44C4-9307-ABA525050E21}"/>
    <cellStyle name="60% - Accent2 60" xfId="27333" xr:uid="{04F3FBEA-2A2A-4818-BE64-3970D79AF9E1}"/>
    <cellStyle name="60% - Accent2 61" xfId="23126" xr:uid="{E38087BE-787D-4178-974E-B0CB9C1245AC}"/>
    <cellStyle name="60% - Accent2 62" xfId="27502" xr:uid="{80F466DE-8936-416A-9A49-C6CB2E5B4552}"/>
    <cellStyle name="60% - Accent2 63" xfId="27667" xr:uid="{A7AEAC99-01E7-4BA5-B86E-F4E439E0B8C7}"/>
    <cellStyle name="60% - Accent2 64" xfId="27830" xr:uid="{5425A9C0-EE15-4055-AA65-CD550BCE65E8}"/>
    <cellStyle name="60% - Accent2 65" xfId="27982" xr:uid="{97EF7E50-980A-458A-A8BB-1B64E36A4015}"/>
    <cellStyle name="60% - Accent2 66" xfId="28131" xr:uid="{20C683E2-8BD2-4E6E-8BD5-DC2503291862}"/>
    <cellStyle name="60% - Accent2 67" xfId="28278" xr:uid="{CA0D975F-3D34-4EF3-B4DF-CB92C96DECE9}"/>
    <cellStyle name="60% - Accent2 68" xfId="28420" xr:uid="{C16463D5-A58C-448F-8AE4-2543E94EE159}"/>
    <cellStyle name="60% - Accent2 69" xfId="28547" xr:uid="{D20C1176-68C1-43F6-864A-5FBFBDC96590}"/>
    <cellStyle name="60% - Accent2 7" xfId="1944" xr:uid="{536BA842-3300-49C6-97CA-E72627ED9819}"/>
    <cellStyle name="60% - Accent2 7 2" xfId="1945" xr:uid="{739BD5CF-EBAF-4EAA-87A8-9E81391B63F5}"/>
    <cellStyle name="60% - Accent2 7 2 2" xfId="1946" xr:uid="{9FAEE8A6-3EEF-41B6-B1EB-16C0E48327A2}"/>
    <cellStyle name="60% - Accent2 7 2 3" xfId="1947" xr:uid="{5BE72575-9EA9-4FE7-BBE5-774B12757501}"/>
    <cellStyle name="60% - Accent2 7 2 4" xfId="15605" xr:uid="{D4F6818B-8A47-48EF-B4EA-72B2149CB18E}"/>
    <cellStyle name="60% - Accent2 7 2 5" xfId="16281" xr:uid="{0ABD738D-9C47-4180-99C3-E982C862C1C9}"/>
    <cellStyle name="60% - Accent2 7 2 6" xfId="21016" xr:uid="{FE90359F-B330-4A53-B314-1CA00FF692CB}"/>
    <cellStyle name="60% - Accent2 7 3" xfId="1948" xr:uid="{F68AFF92-8B49-464B-95BE-8F9B7D453830}"/>
    <cellStyle name="60% - Accent2 7 4" xfId="14883" xr:uid="{A72DE0C5-D0C1-4B42-B252-377BFD1EBAA9}"/>
    <cellStyle name="60% - Accent2 7 5" xfId="15784" xr:uid="{96FD7296-A00A-4A4A-8BA1-811ECD1F50BE}"/>
    <cellStyle name="60% - Accent2 7 6" xfId="20567" xr:uid="{A08C2E25-4193-4373-B9D4-6AADA4B1B94D}"/>
    <cellStyle name="60% - Accent2 70" xfId="28664" xr:uid="{80841CA9-85AD-468C-BF48-05BD736DC64B}"/>
    <cellStyle name="60% - Accent2 71" xfId="28768" xr:uid="{28384B40-7193-4B5D-A2AA-FF2C653946C5}"/>
    <cellStyle name="60% - Accent2 72" xfId="28863" xr:uid="{B0532A9A-7D42-4E56-A65F-97552EC7FC59}"/>
    <cellStyle name="60% - Accent2 73" xfId="28955" xr:uid="{CBB9B1C5-CCD2-4E05-9339-19FF60FF85FE}"/>
    <cellStyle name="60% - Accent2 74" xfId="498" xr:uid="{C6CBF411-58D8-4D1D-9B7D-ED41CA782277}"/>
    <cellStyle name="60% - Accent2 75" xfId="41685" xr:uid="{AF400749-8DDD-4738-B212-C081FBB3DD39}"/>
    <cellStyle name="60% - Accent2 76" xfId="41722" xr:uid="{D8B2BB41-4199-494D-A626-299E11521F0E}"/>
    <cellStyle name="60% - Accent2 8" xfId="1949" xr:uid="{CD88DE05-0125-4132-AA53-4F666EE67C40}"/>
    <cellStyle name="60% - Accent2 8 2" xfId="1950" xr:uid="{FCF67A0E-6289-4880-80C9-5A60885F4E3B}"/>
    <cellStyle name="60% - Accent2 8 2 2" xfId="1951" xr:uid="{EB013169-FD29-447F-A4E1-3DAC696AC1C5}"/>
    <cellStyle name="60% - Accent2 8 2 3" xfId="1952" xr:uid="{865D55E5-93E6-45E7-A140-85F28477644D}"/>
    <cellStyle name="60% - Accent2 8 2 4" xfId="15606" xr:uid="{589034B8-05C2-4810-A902-3C6C24F8042A}"/>
    <cellStyle name="60% - Accent2 8 2 5" xfId="16282" xr:uid="{50AAFD1E-A561-4552-A2A3-8DAF174332CC}"/>
    <cellStyle name="60% - Accent2 8 2 6" xfId="18557" xr:uid="{846F0E0C-0720-4ECD-88FC-56B2AA9F4AE5}"/>
    <cellStyle name="60% - Accent2 8 3" xfId="1953" xr:uid="{A4F9ED7E-0A53-415C-8EC6-FE28F841A05E}"/>
    <cellStyle name="60% - Accent2 8 4" xfId="15369" xr:uid="{E705DB1F-89D7-41A6-8303-7EF041A05E0D}"/>
    <cellStyle name="60% - Accent2 8 5" xfId="15750" xr:uid="{D2615003-7000-4079-8D92-C26EA48B5F85}"/>
    <cellStyle name="60% - Accent2 8 6" xfId="14685" xr:uid="{6752AA27-89CE-45BD-B87A-147473D814FB}"/>
    <cellStyle name="60% - Accent2 9" xfId="1954" xr:uid="{152D3B9C-903B-4274-AD4F-A2651F284681}"/>
    <cellStyle name="60% - Accent2 9 2" xfId="1955" xr:uid="{30CB2F6F-DE16-457F-8544-902ED6A9CE43}"/>
    <cellStyle name="60% - Accent2 9 2 2" xfId="1956" xr:uid="{979EE7E7-EDFD-44DB-8749-CD067C298364}"/>
    <cellStyle name="60% - Accent2 9 2 3" xfId="1957" xr:uid="{B4485561-1708-42B8-B6C0-9DA3C8993A0D}"/>
    <cellStyle name="60% - Accent2 9 2 4" xfId="15607" xr:uid="{EEF44318-9FED-4D37-B5CF-451A204B6ADD}"/>
    <cellStyle name="60% - Accent2 9 2 5" xfId="16283" xr:uid="{4C7F6777-9627-437A-B217-B4B93CA32BCC}"/>
    <cellStyle name="60% - Accent2 9 2 6" xfId="21634" xr:uid="{B267B8C7-86AD-4571-8F82-4045DBDD736E}"/>
    <cellStyle name="60% - Accent2 9 3" xfId="1958" xr:uid="{16428207-4586-442C-A7A4-82B24CD26681}"/>
    <cellStyle name="60% - Accent2 9 4" xfId="14616" xr:uid="{B79E27C3-B409-4D86-9F1E-E37B2FC90E37}"/>
    <cellStyle name="60% - Accent2 9 5" xfId="15052" xr:uid="{5861ED09-2510-47AC-BC8F-2674B9368D78}"/>
    <cellStyle name="60% - Accent2 9 6" xfId="21848" xr:uid="{7E722D97-8F99-4542-AE39-C33F1786E1B0}"/>
    <cellStyle name="60% - Accent3" xfId="168" builtinId="40" customBuiltin="1"/>
    <cellStyle name="60% - Accent3 10" xfId="1959" xr:uid="{8E0CC75F-650E-4108-AAF6-9DFE517C7578}"/>
    <cellStyle name="60% - Accent3 10 2" xfId="1960" xr:uid="{D1B1E844-F0CF-48ED-89CC-96CC6E62C27B}"/>
    <cellStyle name="60% - Accent3 10 2 2" xfId="1961" xr:uid="{922EA6C8-C1CB-4BAC-9F31-B12B24F4F671}"/>
    <cellStyle name="60% - Accent3 10 2 3" xfId="1962" xr:uid="{7961CBEC-3303-4804-BF29-4CB5E3460975}"/>
    <cellStyle name="60% - Accent3 10 2 4" xfId="15609" xr:uid="{95221C14-9CB1-4D39-B45F-7F0D0960875F}"/>
    <cellStyle name="60% - Accent3 10 2 5" xfId="16284" xr:uid="{60CB63B1-4F31-4363-8B17-8249220EBD63}"/>
    <cellStyle name="60% - Accent3 10 2 6" xfId="17310" xr:uid="{C82D9B8D-75E5-4672-8820-C4FAF85A18CD}"/>
    <cellStyle name="60% - Accent3 10 3" xfId="1963" xr:uid="{33248CB6-7114-46E9-824E-AB9EF02D9F7D}"/>
    <cellStyle name="60% - Accent3 10 4" xfId="15088" xr:uid="{39F545AE-F759-4D8F-B958-D8F317D25C71}"/>
    <cellStyle name="60% - Accent3 10 5" xfId="15667" xr:uid="{B7C6C668-CEDE-49F8-97B2-4535919037AE}"/>
    <cellStyle name="60% - Accent3 10 6" xfId="21827" xr:uid="{975378B9-57FF-464E-A796-5173BFC3168F}"/>
    <cellStyle name="60% - Accent3 11" xfId="1964" xr:uid="{BCCD75D3-26EF-4585-A00C-FDC16081C65F}"/>
    <cellStyle name="60% - Accent3 12" xfId="1965" xr:uid="{876DF247-4F33-4857-B262-3F619D818369}"/>
    <cellStyle name="60% - Accent3 13" xfId="1966" xr:uid="{FF3B03BE-A28A-4738-B4A7-11A040E16DF7}"/>
    <cellStyle name="60% - Accent3 14" xfId="1967" xr:uid="{7FCBDA29-C7C2-47D0-9986-D2BE65279B98}"/>
    <cellStyle name="60% - Accent3 14 2" xfId="1968" xr:uid="{76A87510-1C1A-4C82-97A4-B7F7C4132F48}"/>
    <cellStyle name="60% - Accent3 15" xfId="1969" xr:uid="{F8B2945E-99E2-4819-9202-81E385D05425}"/>
    <cellStyle name="60% - Accent3 15 2" xfId="1970" xr:uid="{FA082000-452E-464D-A2C5-DD1E8E27B879}"/>
    <cellStyle name="60% - Accent3 16" xfId="1971" xr:uid="{CCCDEA3D-FA57-4510-8DDD-B0F4FA1D4F82}"/>
    <cellStyle name="60% - Accent3 17" xfId="1972" xr:uid="{66B5FA2C-60DE-4DBA-8314-C3C5CE8A5634}"/>
    <cellStyle name="60% - Accent3 18" xfId="1973" xr:uid="{09E31B4F-0C1B-4681-BAE9-22E192B4321B}"/>
    <cellStyle name="60% - Accent3 19" xfId="1974" xr:uid="{AAABDB25-1075-4DF5-BF52-1236193062AE}"/>
    <cellStyle name="60% - Accent3 2" xfId="279" xr:uid="{00000000-0005-0000-0000-000045000000}"/>
    <cellStyle name="60% - Accent3 2 10" xfId="27077" xr:uid="{962B4758-5EA1-42B9-B370-FC05CD1E661E}"/>
    <cellStyle name="60% - Accent3 2 11" xfId="24755" xr:uid="{50CABBDF-7441-452F-A637-132251F39A61}"/>
    <cellStyle name="60% - Accent3 2 12" xfId="27229" xr:uid="{4D74B1AA-8D28-4060-9E83-46EBED766CA9}"/>
    <cellStyle name="60% - Accent3 2 13" xfId="24601" xr:uid="{17ED5AB8-4C85-4517-8045-16B8ECE6825D}"/>
    <cellStyle name="60% - Accent3 2 14" xfId="27393" xr:uid="{49C5458D-A806-404C-8C58-0716D1E4EE23}"/>
    <cellStyle name="60% - Accent3 2 15" xfId="27563" xr:uid="{8E542130-CEC4-47FA-86EA-0943A725E694}"/>
    <cellStyle name="60% - Accent3 2 16" xfId="27728" xr:uid="{D06F44CF-1EA3-4039-87AE-CD7C6D2E5E34}"/>
    <cellStyle name="60% - Accent3 2 17" xfId="27891" xr:uid="{FE046617-38DB-48CE-A36E-A01CBAB8990F}"/>
    <cellStyle name="60% - Accent3 2 18" xfId="28043" xr:uid="{05C0697A-C22B-4F84-93EF-2E17D2FBFCB6}"/>
    <cellStyle name="60% - Accent3 2 19" xfId="28191" xr:uid="{D6763C05-A54A-47B0-9FF5-D357211C133B}"/>
    <cellStyle name="60% - Accent3 2 2" xfId="425" xr:uid="{00000000-0005-0000-0000-000046000000}"/>
    <cellStyle name="60% - Accent3 2 2 10" xfId="27076" xr:uid="{BC8C0E85-4B46-403F-AC70-6DF84E62B7C4}"/>
    <cellStyle name="60% - Accent3 2 2 11" xfId="24756" xr:uid="{34D72C2F-1A3B-463A-9E0D-F68EE23C2ADE}"/>
    <cellStyle name="60% - Accent3 2 2 12" xfId="27228" xr:uid="{0D533C02-0087-44CD-B8A3-AF9BE7D9965E}"/>
    <cellStyle name="60% - Accent3 2 2 13" xfId="24602" xr:uid="{2B32DD1E-0AAB-4353-BE08-83152D473E0A}"/>
    <cellStyle name="60% - Accent3 2 2 14" xfId="27392" xr:uid="{F50A272F-C149-4E07-A4B7-CFD81EE7533C}"/>
    <cellStyle name="60% - Accent3 2 2 15" xfId="27562" xr:uid="{43F543B6-32F9-4EC0-8F16-8DCB6E479875}"/>
    <cellStyle name="60% - Accent3 2 2 16" xfId="27727" xr:uid="{F5792399-55A1-48F2-9BD6-779F505470F9}"/>
    <cellStyle name="60% - Accent3 2 2 17" xfId="27890" xr:uid="{1B9C5351-E512-44E5-95A7-A59C86F46034}"/>
    <cellStyle name="60% - Accent3 2 2 18" xfId="28042" xr:uid="{CE5C1152-023D-4AE9-8E83-8F396D81A2CA}"/>
    <cellStyle name="60% - Accent3 2 2 19" xfId="28190" xr:uid="{8BFB5A25-CE15-409B-902F-4995CD6583FD}"/>
    <cellStyle name="60% - Accent3 2 2 2" xfId="1976" xr:uid="{571C9B01-41AC-4AE7-BAA1-419715505D42}"/>
    <cellStyle name="60% - Accent3 2 2 2 10" xfId="27074" xr:uid="{D4FBA9C1-7A7D-4732-99E2-9EB5BBE925D4}"/>
    <cellStyle name="60% - Accent3 2 2 2 11" xfId="24758" xr:uid="{7E695715-0729-4E2E-89E8-5B4376C0FE4F}"/>
    <cellStyle name="60% - Accent3 2 2 2 12" xfId="27226" xr:uid="{9D0C837D-C76C-432D-883F-607C38287A92}"/>
    <cellStyle name="60% - Accent3 2 2 2 13" xfId="24604" xr:uid="{F3F4C0A3-F37F-430A-B86B-120B02737925}"/>
    <cellStyle name="60% - Accent3 2 2 2 14" xfId="27390" xr:uid="{F7C28FB7-AEAE-456A-A336-AF21A04DF250}"/>
    <cellStyle name="60% - Accent3 2 2 2 15" xfId="27560" xr:uid="{664E18C8-23ED-41C2-B998-87BE33DBE6EF}"/>
    <cellStyle name="60% - Accent3 2 2 2 16" xfId="27725" xr:uid="{22D6FC8D-7D55-433C-86F0-771A9152A280}"/>
    <cellStyle name="60% - Accent3 2 2 2 17" xfId="27888" xr:uid="{272474CA-5D0A-4DA2-9F55-945039A5DA80}"/>
    <cellStyle name="60% - Accent3 2 2 2 18" xfId="28040" xr:uid="{DFFC1EBD-6FE4-40E7-B66F-6082D07866DC}"/>
    <cellStyle name="60% - Accent3 2 2 2 19" xfId="28188" xr:uid="{A09EF976-792B-476B-8FBC-13C4160658E3}"/>
    <cellStyle name="60% - Accent3 2 2 2 2" xfId="1977" xr:uid="{8E9B4565-E5DB-4024-BFC3-E617B71CDEE2}"/>
    <cellStyle name="60% - Accent3 2 2 2 2 10" xfId="27073" xr:uid="{382B7B91-680F-401E-9780-C03408DC4760}"/>
    <cellStyle name="60% - Accent3 2 2 2 2 11" xfId="24759" xr:uid="{A2942DBC-BC01-48A6-B1B8-5404E894EE03}"/>
    <cellStyle name="60% - Accent3 2 2 2 2 12" xfId="27225" xr:uid="{F24EDF48-4CA2-43FE-86D2-2398E4F97294}"/>
    <cellStyle name="60% - Accent3 2 2 2 2 13" xfId="24605" xr:uid="{930801B6-374E-401B-BE8F-F72615EF8F42}"/>
    <cellStyle name="60% - Accent3 2 2 2 2 14" xfId="27389" xr:uid="{10473112-8E8B-4E71-B47B-DC93C2016E3B}"/>
    <cellStyle name="60% - Accent3 2 2 2 2 15" xfId="27559" xr:uid="{A1F87384-8469-4109-96EF-B76C6F2D5819}"/>
    <cellStyle name="60% - Accent3 2 2 2 2 16" xfId="27724" xr:uid="{3B07E385-8A4E-4754-9CCB-92811CD51592}"/>
    <cellStyle name="60% - Accent3 2 2 2 2 17" xfId="27887" xr:uid="{50802C82-367D-4FDD-B942-DAFD3FCD1315}"/>
    <cellStyle name="60% - Accent3 2 2 2 2 18" xfId="28039" xr:uid="{A529ED6D-ACE1-460B-AAF5-349D48DDABF8}"/>
    <cellStyle name="60% - Accent3 2 2 2 2 19" xfId="28187" xr:uid="{EF8E0F99-9878-4A70-9081-DC76E944BF6D}"/>
    <cellStyle name="60% - Accent3 2 2 2 2 2" xfId="1978" xr:uid="{EB170F7E-4B30-4A37-92B6-8B7D9F4822C8}"/>
    <cellStyle name="60% - Accent3 2 2 2 2 20" xfId="28334" xr:uid="{8E38E156-498F-49F8-8580-8A6E2058C28C}"/>
    <cellStyle name="60% - Accent3 2 2 2 2 21" xfId="28468" xr:uid="{B738CAEF-A224-43A1-9AF3-6C86546C6EC6}"/>
    <cellStyle name="60% - Accent3 2 2 2 2 22" xfId="28589" xr:uid="{4F96E9E7-B309-4FFC-996D-706284D67443}"/>
    <cellStyle name="60% - Accent3 2 2 2 2 23" xfId="28699" xr:uid="{56206E99-2B19-4182-9F0C-6956FA8842B3}"/>
    <cellStyle name="60% - Accent3 2 2 2 2 24" xfId="28802" xr:uid="{985303A8-DBAB-4BBC-9B90-63F0AE4B6FF4}"/>
    <cellStyle name="60% - Accent3 2 2 2 2 25" xfId="28895" xr:uid="{52A93FBC-9D6E-475C-AD53-ACEFC78871B3}"/>
    <cellStyle name="60% - Accent3 2 2 2 2 3" xfId="17411" xr:uid="{1D3247A3-E504-47A8-B2D1-B700CD24885B}"/>
    <cellStyle name="60% - Accent3 2 2 2 2 4" xfId="26705" xr:uid="{2C57CA4E-A148-41D9-B8FF-A8F26D4F68FE}"/>
    <cellStyle name="60% - Accent3 2 2 2 2 5" xfId="25140" xr:uid="{253FDA50-A00C-4597-8B78-A6E1E3180AED}"/>
    <cellStyle name="60% - Accent3 2 2 2 2 6" xfId="26813" xr:uid="{BC1F85F8-01AD-4E79-BAFD-E7B690DD2F24}"/>
    <cellStyle name="60% - Accent3 2 2 2 2 7" xfId="25028" xr:uid="{A7FEE63D-6BC3-4DED-A1BB-BAAD9F5EEAE8}"/>
    <cellStyle name="60% - Accent3 2 2 2 2 8" xfId="26937" xr:uid="{BE5BCFED-B91D-45A2-BD60-8CF1843D27CC}"/>
    <cellStyle name="60% - Accent3 2 2 2 2 9" xfId="24898" xr:uid="{F528A736-8492-4D9F-AE39-5E9918EA0250}"/>
    <cellStyle name="60% - Accent3 2 2 2 20" xfId="28335" xr:uid="{3608A06F-EAE6-4C5C-82E1-6E05C828B440}"/>
    <cellStyle name="60% - Accent3 2 2 2 21" xfId="28469" xr:uid="{1C1F411E-3BE6-4703-9F4B-493DCD49E03E}"/>
    <cellStyle name="60% - Accent3 2 2 2 22" xfId="28590" xr:uid="{8D08DE6A-A253-41D9-81AF-AE1A9646A94D}"/>
    <cellStyle name="60% - Accent3 2 2 2 23" xfId="28700" xr:uid="{C8EB4FD3-B2B5-4EFC-B5CF-C15386E2C126}"/>
    <cellStyle name="60% - Accent3 2 2 2 24" xfId="28803" xr:uid="{0D2D3E3C-5266-4195-AD2A-37C04A15B261}"/>
    <cellStyle name="60% - Accent3 2 2 2 25" xfId="28896" xr:uid="{4A95D83B-8FE3-4CE8-ADDB-9A0D23F469DA}"/>
    <cellStyle name="60% - Accent3 2 2 2 3" xfId="1979" xr:uid="{5ED6A058-E543-4700-8E52-259447F51A2C}"/>
    <cellStyle name="60% - Accent3 2 2 2 3 2" xfId="17151" xr:uid="{EF736A6F-6174-4A06-A295-32ED9FE3AD9A}"/>
    <cellStyle name="60% - Accent3 2 2 2 3 2 2" xfId="18868" xr:uid="{944A37B0-98B7-4F2A-A636-B5676A0ABFE2}"/>
    <cellStyle name="60% - Accent3 2 2 2 4" xfId="1980" xr:uid="{A135A42B-1E0C-4FFC-B1FB-68FD50F615E9}"/>
    <cellStyle name="60% - Accent3 2 2 2 4 2" xfId="26706" xr:uid="{2956877B-A97D-4656-B700-27040983EE18}"/>
    <cellStyle name="60% - Accent3 2 2 2 5" xfId="20793" xr:uid="{CE949136-C658-48B8-8B5D-D92A5942C267}"/>
    <cellStyle name="60% - Accent3 2 2 2 5 2" xfId="25139" xr:uid="{21E1695B-F52A-4038-A56C-D5587129E5A0}"/>
    <cellStyle name="60% - Accent3 2 2 2 6" xfId="26814" xr:uid="{0954D052-CC27-48B0-A447-7618BA75EE7E}"/>
    <cellStyle name="60% - Accent3 2 2 2 7" xfId="25027" xr:uid="{E01A82A4-2410-4721-A02E-AD605656FBB6}"/>
    <cellStyle name="60% - Accent3 2 2 2 8" xfId="26938" xr:uid="{10F41A62-6A73-4A20-91AE-637FB251A8DA}"/>
    <cellStyle name="60% - Accent3 2 2 2 9" xfId="24897" xr:uid="{D4894E5D-1852-4FFA-A3D0-614C44D2882E}"/>
    <cellStyle name="60% - Accent3 2 2 20" xfId="28337" xr:uid="{3D9432B0-2DA0-4C24-A882-FDF4EB4845AD}"/>
    <cellStyle name="60% - Accent3 2 2 21" xfId="28471" xr:uid="{DF99BA3A-F6DB-4289-8FA4-ED88932A68E9}"/>
    <cellStyle name="60% - Accent3 2 2 22" xfId="28592" xr:uid="{77ED3B55-D93B-4088-B946-569B165E8E19}"/>
    <cellStyle name="60% - Accent3 2 2 23" xfId="28702" xr:uid="{E6BF905D-F047-44B4-8B3B-9A7112B6DA61}"/>
    <cellStyle name="60% - Accent3 2 2 24" xfId="28805" xr:uid="{DF7798D0-5421-4C2F-8548-D1F91D2C8E32}"/>
    <cellStyle name="60% - Accent3 2 2 25" xfId="28898" xr:uid="{69E74654-7B6D-43E2-B4AA-F52C485E5904}"/>
    <cellStyle name="60% - Accent3 2 2 3" xfId="1981" xr:uid="{C6B8E283-F5B7-4C59-A442-301F0704AAAE}"/>
    <cellStyle name="60% - Accent3 2 2 3 2" xfId="1982" xr:uid="{B41B87CB-0F91-4ED6-ABB4-CF843574BD87}"/>
    <cellStyle name="60% - Accent3 2 2 3 2 2" xfId="18615" xr:uid="{069E8485-34FB-469D-B1FC-DA12787846FD}"/>
    <cellStyle name="60% - Accent3 2 2 3 3" xfId="1983" xr:uid="{00E47C1A-2A0D-4A5B-BDA4-64047C05F1D5}"/>
    <cellStyle name="60% - Accent3 2 2 3 4" xfId="14250" xr:uid="{A93C41AD-71AD-44AD-9FEC-FFB1888E1E70}"/>
    <cellStyle name="60% - Accent3 2 2 4" xfId="1984" xr:uid="{A356D23B-F953-4318-95CC-F64F718030A6}"/>
    <cellStyle name="60% - Accent3 2 2 4 2" xfId="15033" xr:uid="{8070E83E-71E4-45E0-948E-F83D7E4DA97C}"/>
    <cellStyle name="60% - Accent3 2 2 4 2 2" xfId="19344" xr:uid="{333532BD-2EC1-4EFA-934F-193176A699BA}"/>
    <cellStyle name="60% - Accent3 2 2 5" xfId="13064" xr:uid="{B7E990E3-EC76-4555-B4F5-2846EE956CBF}"/>
    <cellStyle name="60% - Accent3 2 2 5 2" xfId="15610" xr:uid="{4C1E3456-56FD-439E-B39A-6253CAE424FE}"/>
    <cellStyle name="60% - Accent3 2 2 5 2 2" xfId="20582" xr:uid="{075C4611-8FB7-4EAC-A84A-EA4A21FB9EE1}"/>
    <cellStyle name="60% - Accent3 2 2 6" xfId="16285" xr:uid="{0530BFC2-AC21-400F-B582-3C1842E367C0}"/>
    <cellStyle name="60% - Accent3 2 2 7" xfId="16321" xr:uid="{9FCCFA82-EA71-4664-9574-F54E23A8FCE3}"/>
    <cellStyle name="60% - Accent3 2 2 8" xfId="22109" xr:uid="{65975655-492B-48D8-9873-E754BCD0801B}"/>
    <cellStyle name="60% - Accent3 2 2 8 2" xfId="26940" xr:uid="{0283C5FB-2666-4A24-B997-67371327BC2B}"/>
    <cellStyle name="60% - Accent3 2 2 9" xfId="24895" xr:uid="{BACD5B83-7C35-4DF2-BC5C-26D65E7A013B}"/>
    <cellStyle name="60% - Accent3 2 20" xfId="28338" xr:uid="{35DA26FE-60AB-44AE-B318-ADD015EF5FC5}"/>
    <cellStyle name="60% - Accent3 2 21" xfId="28472" xr:uid="{EC3ADACE-1637-4CC2-A9E9-48B9C57B37B1}"/>
    <cellStyle name="60% - Accent3 2 22" xfId="28593" xr:uid="{0E51F9D6-5855-4E80-9BD6-115F9EAC548C}"/>
    <cellStyle name="60% - Accent3 2 23" xfId="28703" xr:uid="{630FC9FF-9B27-4186-80A1-F909C8C54706}"/>
    <cellStyle name="60% - Accent3 2 24" xfId="28806" xr:uid="{A947C9A5-3964-4601-9CC1-E078BFFF8CBF}"/>
    <cellStyle name="60% - Accent3 2 25" xfId="28899" xr:uid="{003AB2E6-0F78-4B9A-AF5B-9D80FC632D55}"/>
    <cellStyle name="60% - Accent3 2 26" xfId="1975" xr:uid="{DB713012-C6DD-4950-8DA1-B9E8D9D80BCD}"/>
    <cellStyle name="60% - Accent3 2 3" xfId="1985" xr:uid="{425F642E-C2A7-4161-8112-7C54014CF41C}"/>
    <cellStyle name="60% - Accent3 2 3 2" xfId="1986" xr:uid="{DC7F0630-4118-46E5-A00A-5419AB13B55D}"/>
    <cellStyle name="60% - Accent3 2 3 2 2" xfId="18192" xr:uid="{A113C992-CAD1-4BD0-937A-6BEDFB5A9368}"/>
    <cellStyle name="60% - Accent3 2 3 3" xfId="1987" xr:uid="{4DC555E6-E382-4ABA-BBE0-58096D703448}"/>
    <cellStyle name="60% - Accent3 2 3 4" xfId="14344" xr:uid="{3C0F384A-9D95-4514-962C-90D9149D1613}"/>
    <cellStyle name="60% - Accent3 2 4" xfId="1988" xr:uid="{E1F1C5A1-AA27-4A79-8448-1CA431270FD0}"/>
    <cellStyle name="60% - Accent3 2 4 2" xfId="14563" xr:uid="{CF09E093-D18F-473B-A42C-DC0E391279E7}"/>
    <cellStyle name="60% - Accent3 2 4 2 2" xfId="18772" xr:uid="{8DB4E9E1-5389-450E-9A68-55D354B2FEFB}"/>
    <cellStyle name="60% - Accent3 2 4 3" xfId="26707" xr:uid="{1077D913-5056-423B-9434-B23F1F195E4A}"/>
    <cellStyle name="60% - Accent3 2 5" xfId="15314" xr:uid="{253A23B2-D94A-4765-A1A9-4EDF595978F5}"/>
    <cellStyle name="60% - Accent3 2 5 2" xfId="20359" xr:uid="{240EEDC8-05E9-4ED9-9998-DC86A9F3EEE2}"/>
    <cellStyle name="60% - Accent3 2 5 3" xfId="25138" xr:uid="{60637486-840E-4BDD-8F4F-6A35F2C3A72D}"/>
    <cellStyle name="60% - Accent3 2 6" xfId="14820" xr:uid="{D459BACB-B90C-4FA0-A0B0-14E5CBC32586}"/>
    <cellStyle name="60% - Accent3 2 6 2" xfId="26816" xr:uid="{241460BC-95E0-404C-9CB4-46E2E2DC6BAA}"/>
    <cellStyle name="60% - Accent3 2 7" xfId="15447" xr:uid="{F8850E6F-9E83-4BC9-8601-1F35E5BBF699}"/>
    <cellStyle name="60% - Accent3 2 7 2" xfId="25025" xr:uid="{F01BBC83-801A-4D00-B3C0-32A0B2495851}"/>
    <cellStyle name="60% - Accent3 2 8" xfId="26941" xr:uid="{6E51EDD7-6994-49C3-89C1-4A3D52630AB7}"/>
    <cellStyle name="60% - Accent3 2 9" xfId="24894" xr:uid="{27EA04B7-6183-4455-A1F7-F56D81F8036E}"/>
    <cellStyle name="60% - Accent3 20" xfId="1989" xr:uid="{45747704-089E-4882-88D3-A1A57A8B5850}"/>
    <cellStyle name="60% - Accent3 21" xfId="1990" xr:uid="{595EBC0A-4AB6-4D6F-BF7C-193E0D042148}"/>
    <cellStyle name="60% - Accent3 22" xfId="1991" xr:uid="{DC90ECC1-B709-41A0-B13C-022B52CF82C1}"/>
    <cellStyle name="60% - Accent3 23" xfId="1992" xr:uid="{792D0264-A987-4F22-B2C7-A8ABC551AF0E}"/>
    <cellStyle name="60% - Accent3 23 2" xfId="1993" xr:uid="{FB9F374E-7E14-45B9-8A49-663CC23C65A7}"/>
    <cellStyle name="60% - Accent3 23 2 2" xfId="20735" xr:uid="{61E29C74-F952-454E-BC14-8CB3B07A1225}"/>
    <cellStyle name="60% - Accent3 23 3" xfId="1994" xr:uid="{91DC208E-2D5E-4368-A467-C251F8C87851}"/>
    <cellStyle name="60% - Accent3 24" xfId="1995" xr:uid="{C2E3F522-F1EE-4BCC-8682-C091056AC93B}"/>
    <cellStyle name="60% - Accent3 25" xfId="1996" xr:uid="{6730799A-CE93-41B3-BCEC-6F4E6FB61368}"/>
    <cellStyle name="60% - Accent3 26" xfId="1997" xr:uid="{535CC4CF-3FBA-4B4F-B121-F3E951D8E123}"/>
    <cellStyle name="60% - Accent3 27" xfId="1998" xr:uid="{F3E4DBB8-BC4A-47AD-BDF8-74AA1FC8C527}"/>
    <cellStyle name="60% - Accent3 28" xfId="1999" xr:uid="{948E7B46-4FA6-4280-9D8C-28D3D563F20E}"/>
    <cellStyle name="60% - Accent3 29" xfId="2000" xr:uid="{B13EE4CD-6C89-49C2-BD03-B5B124BD11B6}"/>
    <cellStyle name="60% - Accent3 3" xfId="374" xr:uid="{00000000-0005-0000-0000-000047000000}"/>
    <cellStyle name="60% - Accent3 3 2" xfId="2002" xr:uid="{8B64C315-72DB-442B-A89C-13D398F862B8}"/>
    <cellStyle name="60% - Accent3 3 2 2" xfId="2003" xr:uid="{D3972581-665D-4847-89DB-0021D660BD40}"/>
    <cellStyle name="60% - Accent3 3 2 2 2" xfId="17190" xr:uid="{4BA3E776-6A9F-443D-A9EE-EA4FAEC050FD}"/>
    <cellStyle name="60% - Accent3 3 2 2 2 2" xfId="17412" xr:uid="{F3F5A821-094C-4710-943C-413273F01690}"/>
    <cellStyle name="60% - Accent3 3 2 2 3" xfId="18869" xr:uid="{B6AD0CF9-E39D-4E98-8C7A-694348EC48A2}"/>
    <cellStyle name="60% - Accent3 3 2 2 4" xfId="20794" xr:uid="{C3C90B6E-A092-407D-9E24-D8828B8BE09D}"/>
    <cellStyle name="60% - Accent3 3 2 3" xfId="2004" xr:uid="{809F1EDC-78D9-44B7-878F-6DD41DA5F3DB}"/>
    <cellStyle name="60% - Accent3 3 2 3 2" xfId="18652" xr:uid="{B3BF2840-CEA5-4027-88B5-5230C996F273}"/>
    <cellStyle name="60% - Accent3 3 2 4" xfId="15611" xr:uid="{C3E11B24-F1E7-4DF1-903B-F4D29F2BC26C}"/>
    <cellStyle name="60% - Accent3 3 2 4 2" xfId="20621" xr:uid="{A6F6D176-96F9-4B20-8D02-098D589E0DF7}"/>
    <cellStyle name="60% - Accent3 3 2 5" xfId="16286" xr:uid="{F98C64C9-7400-4EAE-BD5F-52CCE9B1B04A}"/>
    <cellStyle name="60% - Accent3 3 2 6" xfId="16964" xr:uid="{FF83DF6C-04F7-4147-BA03-1AFA7ECB2288}"/>
    <cellStyle name="60% - Accent3 3 2 7" xfId="17344" xr:uid="{E89C1AFD-3F4C-43A9-8E4D-F988A6C70518}"/>
    <cellStyle name="60% - Accent3 3 3" xfId="2005" xr:uid="{C1536670-775A-4CBD-BC44-49736CA2C7E9}"/>
    <cellStyle name="60% - Accent3 3 3 2" xfId="18447" xr:uid="{43C5B737-4196-454E-A19B-A25020F87B57}"/>
    <cellStyle name="60% - Accent3 3 4" xfId="15289" xr:uid="{FC21C7D9-3EEC-4A96-8E1D-A168AFA52056}"/>
    <cellStyle name="60% - Accent3 3 5" xfId="15915" xr:uid="{85C1C66E-0454-44F1-B7CB-3C8ECC0D856B}"/>
    <cellStyle name="60% - Accent3 3 5 2" xfId="20401" xr:uid="{D8F78615-C709-4F37-B164-29BE6A20A9A9}"/>
    <cellStyle name="60% - Accent3 3 6" xfId="16557" xr:uid="{72439BCF-9E3A-4FC8-BA90-39539BA14239}"/>
    <cellStyle name="60% - Accent3 3 7" xfId="21949" xr:uid="{99F48FC0-E90B-4B74-A001-303F356E6FCB}"/>
    <cellStyle name="60% - Accent3 3 8" xfId="2001" xr:uid="{0732DD7A-1936-47C4-970F-AAA239A35358}"/>
    <cellStyle name="60% - Accent3 30" xfId="2006" xr:uid="{B1C4F309-F031-48F0-9132-5C0D5E6811E4}"/>
    <cellStyle name="60% - Accent3 31" xfId="2007" xr:uid="{7A35DBB1-6F6C-47A1-8D5B-8D0BDD791CC3}"/>
    <cellStyle name="60% - Accent3 32" xfId="2008" xr:uid="{706C0CFF-B054-49FD-A8C9-4B186705429C}"/>
    <cellStyle name="60% - Accent3 33" xfId="2009" xr:uid="{FB675184-3C2F-49CB-8C5D-F7B01ACFE429}"/>
    <cellStyle name="60% - Accent3 34" xfId="2010" xr:uid="{EB8E0D2B-EF52-4303-853F-A3C34BE71617}"/>
    <cellStyle name="60% - Accent3 35" xfId="2011" xr:uid="{1EE977E8-D722-4556-A390-8A208AB3A1D4}"/>
    <cellStyle name="60% - Accent3 36" xfId="2012" xr:uid="{D33E1DD5-67B7-4702-A740-305A085D3E4A}"/>
    <cellStyle name="60% - Accent3 37" xfId="2013" xr:uid="{0402D398-D3B1-4DDE-8073-CD665106F026}"/>
    <cellStyle name="60% - Accent3 38" xfId="2014" xr:uid="{8703C527-E4B2-4B78-8F35-1B876804DDBB}"/>
    <cellStyle name="60% - Accent3 39" xfId="2015" xr:uid="{05E0808C-1DD8-41A4-AC5F-6D3592FDD4F4}"/>
    <cellStyle name="60% - Accent3 4" xfId="470" xr:uid="{E9C2B980-2379-4E9D-BFBC-1B82A90D5887}"/>
    <cellStyle name="60% - Accent3 4 2" xfId="2017" xr:uid="{A441E719-980B-4B9C-A1E1-4CDA6386AED9}"/>
    <cellStyle name="60% - Accent3 4 2 2" xfId="2018" xr:uid="{8A90CF44-7446-4685-A6F0-61E709FE9567}"/>
    <cellStyle name="60% - Accent3 4 2 3" xfId="2019" xr:uid="{051BDC5D-B11D-479F-B8F9-6FA8090567F2}"/>
    <cellStyle name="60% - Accent3 4 2 4" xfId="15612" xr:uid="{E7924FC5-F528-4440-A12D-531605FA56EE}"/>
    <cellStyle name="60% - Accent3 4 2 5" xfId="16287" xr:uid="{273B3F98-6C27-4F1D-81DF-AA06FFCCE31D}"/>
    <cellStyle name="60% - Accent3 4 2 6" xfId="17756" xr:uid="{C710F045-DF9F-486A-8139-95D710B1B7A0}"/>
    <cellStyle name="60% - Accent3 4 3" xfId="2020" xr:uid="{97B36993-7D18-438D-BDDA-A98FBFA89B85}"/>
    <cellStyle name="60% - Accent3 4 4" xfId="15230" xr:uid="{876A21CF-E2D3-4C28-B56D-9F2108D760D2}"/>
    <cellStyle name="60% - Accent3 4 5" xfId="15885" xr:uid="{F85F9156-C989-48E9-8AAA-0771027E1B4E}"/>
    <cellStyle name="60% - Accent3 4 6" xfId="20529" xr:uid="{C640575A-B8FB-46BA-B6E7-E75CFEEE160E}"/>
    <cellStyle name="60% - Accent3 4 7" xfId="2016" xr:uid="{BE8295B0-0990-4FD7-9589-11ED2BFE8B5B}"/>
    <cellStyle name="60% - Accent3 40" xfId="2021" xr:uid="{2C42516B-04AC-4EE7-96CE-96A17EE066FC}"/>
    <cellStyle name="60% - Accent3 41" xfId="2022" xr:uid="{AAC6D210-238E-41A9-8821-0C59E330DEB1}"/>
    <cellStyle name="60% - Accent3 42" xfId="2023" xr:uid="{D431D4C8-0B44-478A-9B14-440682156206}"/>
    <cellStyle name="60% - Accent3 43" xfId="2024" xr:uid="{1DB249AB-6F6F-43A6-ABB6-B1B0C92C5AE6}"/>
    <cellStyle name="60% - Accent3 44" xfId="2025" xr:uid="{3A0F5A4F-B9E4-44CF-9BEA-D8ADD8D41F21}"/>
    <cellStyle name="60% - Accent3 45" xfId="2026" xr:uid="{7E91431E-1032-4C3A-90CD-3F08C88D18E5}"/>
    <cellStyle name="60% - Accent3 46" xfId="2027" xr:uid="{861BBAE2-EFCD-448C-9991-88535FCA5314}"/>
    <cellStyle name="60% - Accent3 47" xfId="2028" xr:uid="{646523BF-A365-48FC-9863-468D189A50C4}"/>
    <cellStyle name="60% - Accent3 48" xfId="2029" xr:uid="{7F6C3788-A9A2-43C0-A94B-CA4647ADAECE}"/>
    <cellStyle name="60% - Accent3 49" xfId="2030" xr:uid="{1B23D671-7AB0-4233-8039-69F7DA29355E}"/>
    <cellStyle name="60% - Accent3 5" xfId="2031" xr:uid="{98132C63-5B81-4DA2-A609-8B22A5EE3320}"/>
    <cellStyle name="60% - Accent3 5 2" xfId="2032" xr:uid="{AFEC03A7-B3E0-4338-BBF8-D45F0A6ECE71}"/>
    <cellStyle name="60% - Accent3 5 2 2" xfId="2033" xr:uid="{F7887AAD-8546-4B49-A2FF-4E7CC3DA14EF}"/>
    <cellStyle name="60% - Accent3 5 2 3" xfId="2034" xr:uid="{5F97F4EF-06E4-46A8-B560-9B4A53F5D4AA}"/>
    <cellStyle name="60% - Accent3 5 2 4" xfId="15613" xr:uid="{87C71403-32F6-48D9-8503-E83A446FDC1A}"/>
    <cellStyle name="60% - Accent3 5 2 5" xfId="16288" xr:uid="{2B622613-668A-4757-92C2-EFFE2C412C62}"/>
    <cellStyle name="60% - Accent3 5 2 6" xfId="18154" xr:uid="{11BEF4CE-E283-4001-8BC7-5C7643674A88}"/>
    <cellStyle name="60% - Accent3 5 3" xfId="2035" xr:uid="{AB9C2193-4809-4BAB-96D7-43525110442E}"/>
    <cellStyle name="60% - Accent3 5 4" xfId="15197" xr:uid="{7352B243-AEB7-48B5-BA03-7FA93C405EB0}"/>
    <cellStyle name="60% - Accent3 5 5" xfId="15424" xr:uid="{B9429FD9-104B-4E90-AF08-89DD4144AF95}"/>
    <cellStyle name="60% - Accent3 5 6" xfId="18548" xr:uid="{1488F8C6-629E-4318-B2B6-D9865460C17B}"/>
    <cellStyle name="60% - Accent3 50" xfId="2036" xr:uid="{A223D480-E722-4E66-800F-16D392CD40F3}"/>
    <cellStyle name="60% - Accent3 51" xfId="14204" xr:uid="{F1DEE62A-EBCF-4BEE-B6A9-919CDF9ABC7A}"/>
    <cellStyle name="60% - Accent3 52" xfId="26716" xr:uid="{86AF94EE-9742-4240-8599-21CA1DF64C5B}"/>
    <cellStyle name="60% - Accent3 53" xfId="25129" xr:uid="{32BD5212-DBD0-4100-A674-216FC70CC004}"/>
    <cellStyle name="60% - Accent3 54" xfId="26825" xr:uid="{2E1131A2-9EF3-4050-B445-8A702444C961}"/>
    <cellStyle name="60% - Accent3 55" xfId="25015" xr:uid="{691CC33D-D05D-490B-A86E-FCFDCCB1D806}"/>
    <cellStyle name="60% - Accent3 56" xfId="26951" xr:uid="{18AAED6C-90F4-45BF-A167-2B1ACCA5807B}"/>
    <cellStyle name="60% - Accent3 57" xfId="24883" xr:uid="{CC71C6F5-E938-4C5A-951D-2DD58D07ED76}"/>
    <cellStyle name="60% - Accent3 58" xfId="27091" xr:uid="{8E2893C3-C1CB-4D2D-90F9-6B603BB27767}"/>
    <cellStyle name="60% - Accent3 59" xfId="24741" xr:uid="{5981D6B9-3D25-4CB1-ABFE-BDA96A988613}"/>
    <cellStyle name="60% - Accent3 6" xfId="2037" xr:uid="{653491DF-0160-416F-878C-1F8AF3EB7504}"/>
    <cellStyle name="60% - Accent3 6 2" xfId="2038" xr:uid="{03D7FBBB-CBAD-41F8-813E-7353C032118A}"/>
    <cellStyle name="60% - Accent3 6 2 2" xfId="2039" xr:uid="{BC1AC00C-FC35-46B5-8DA0-149CB4A95B0A}"/>
    <cellStyle name="60% - Accent3 6 2 3" xfId="2040" xr:uid="{126243A9-9EF8-46A6-A5AB-5D523C9177D6}"/>
    <cellStyle name="60% - Accent3 6 2 4" xfId="15614" xr:uid="{C86FA88C-BCA9-4443-9A29-60C575A36FEC}"/>
    <cellStyle name="60% - Accent3 6 2 5" xfId="16289" xr:uid="{324E14D4-559D-47FC-8D47-63E5ADF0EC97}"/>
    <cellStyle name="60% - Accent3 6 2 6" xfId="14780" xr:uid="{EAA28098-D179-4C69-A55D-A5465A2BFF52}"/>
    <cellStyle name="60% - Accent3 6 3" xfId="2041" xr:uid="{B03DA3B7-2805-40FB-B6EF-2A6097175FD3}"/>
    <cellStyle name="60% - Accent3 6 4" xfId="15171" xr:uid="{FC1C6486-E9D7-431C-9FF9-F38DA6CE0812}"/>
    <cellStyle name="60% - Accent3 6 5" xfId="14891" xr:uid="{1B22E7C8-BC0E-471D-A2C5-C3982600303D}"/>
    <cellStyle name="60% - Accent3 6 6" xfId="21678" xr:uid="{DA1CEB8A-41BE-44B0-BCCC-28448F1DF11A}"/>
    <cellStyle name="60% - Accent3 60" xfId="27243" xr:uid="{576EFD97-E919-4E6F-A575-CD8C43D66ACE}"/>
    <cellStyle name="60% - Accent3 61" xfId="24588" xr:uid="{2A9DD9C3-CD4B-4120-8DE4-0220DF7C1EFD}"/>
    <cellStyle name="60% - Accent3 62" xfId="27407" xr:uid="{DCD69241-E838-4956-8073-3193EE63B7FB}"/>
    <cellStyle name="60% - Accent3 63" xfId="27576" xr:uid="{D6834AD3-04CD-479B-8E72-9347E5A40EE9}"/>
    <cellStyle name="60% - Accent3 64" xfId="27741" xr:uid="{B4C58F86-EDC9-4233-A833-09EB29C912A2}"/>
    <cellStyle name="60% - Accent3 65" xfId="27904" xr:uid="{3E6FC8E6-3686-4F1A-9CF9-F47E141FCF32}"/>
    <cellStyle name="60% - Accent3 66" xfId="28056" xr:uid="{9941C8D5-1DB9-4EE3-9CD4-BDCFAD34B490}"/>
    <cellStyle name="60% - Accent3 67" xfId="28204" xr:uid="{ECE846EE-9ED3-4763-9228-790F41F7C4F3}"/>
    <cellStyle name="60% - Accent3 68" xfId="28351" xr:uid="{7CF4D33B-8750-43AF-B4C6-A1D199993603}"/>
    <cellStyle name="60% - Accent3 69" xfId="28482" xr:uid="{3A1C57FD-7AD0-4BBA-ABEB-BE99B1B70975}"/>
    <cellStyle name="60% - Accent3 7" xfId="2042" xr:uid="{6F510706-9FD6-42C0-99CD-12B518F70689}"/>
    <cellStyle name="60% - Accent3 7 2" xfId="2043" xr:uid="{8E81CFA1-CC7C-4A93-81F5-F1647F2E7923}"/>
    <cellStyle name="60% - Accent3 7 2 2" xfId="2044" xr:uid="{4D41E73F-9D5A-4881-912E-592815EF0C75}"/>
    <cellStyle name="60% - Accent3 7 2 3" xfId="2045" xr:uid="{02C2D3AD-397D-45A8-8299-69008F96BB6D}"/>
    <cellStyle name="60% - Accent3 7 2 4" xfId="15615" xr:uid="{1F587BC6-9770-40C7-8E4B-A13A47CEE7EE}"/>
    <cellStyle name="60% - Accent3 7 2 5" xfId="16290" xr:uid="{E9821D78-7A50-4B02-86E4-73B2570A426D}"/>
    <cellStyle name="60% - Accent3 7 2 6" xfId="21693" xr:uid="{2C2AF723-7F4B-4006-A2DC-E28C928A6BBB}"/>
    <cellStyle name="60% - Accent3 7 3" xfId="2046" xr:uid="{966A518E-926F-4A2F-84DA-3D83BC2FD58C}"/>
    <cellStyle name="60% - Accent3 7 4" xfId="14855" xr:uid="{224866DA-21CF-4B6F-BED2-7A550423D42E}"/>
    <cellStyle name="60% - Accent3 7 5" xfId="14694" xr:uid="{D02904C7-4B02-4D6A-BC4F-045E2B772583}"/>
    <cellStyle name="60% - Accent3 7 6" xfId="18723" xr:uid="{01A68C94-E0B6-49BC-A766-80A6B2D13ACF}"/>
    <cellStyle name="60% - Accent3 70" xfId="28603" xr:uid="{23155753-45A8-45FB-8E13-F6AC97BD0E6F}"/>
    <cellStyle name="60% - Accent3 71" xfId="28713" xr:uid="{9F16E3FA-7AAD-455D-946F-4E60D3218B3C}"/>
    <cellStyle name="60% - Accent3 72" xfId="28813" xr:uid="{928531DB-A240-4246-99FD-8A57B08C506E}"/>
    <cellStyle name="60% - Accent3 73" xfId="28906" xr:uid="{F9B9047E-CFA4-4B09-8EC7-EDE2D9C24DBD}"/>
    <cellStyle name="60% - Accent3 74" xfId="502" xr:uid="{F96B653A-F928-4284-B89D-FB8B1FF82CFA}"/>
    <cellStyle name="60% - Accent3 75" xfId="41689" xr:uid="{C7F849F2-C40C-44BF-A6AE-3B16D30F8F0E}"/>
    <cellStyle name="60% - Accent3 76" xfId="41723" xr:uid="{CCCD1FD2-4C36-461D-848F-3D7DECEF5A3E}"/>
    <cellStyle name="60% - Accent3 8" xfId="2047" xr:uid="{F99C2A9E-F272-4178-B6BD-0D55AC35BA1D}"/>
    <cellStyle name="60% - Accent3 8 2" xfId="2048" xr:uid="{3B4631CF-F9E5-492D-AFD3-75ADA513971B}"/>
    <cellStyle name="60% - Accent3 8 2 2" xfId="2049" xr:uid="{0112B01F-46D3-4EDD-95F1-CB5F31B6C2A5}"/>
    <cellStyle name="60% - Accent3 8 2 3" xfId="2050" xr:uid="{1D58BC59-AA0D-4B25-9328-7570FB55217B}"/>
    <cellStyle name="60% - Accent3 8 2 4" xfId="15616" xr:uid="{4692FB7C-98CD-4AC4-B328-58F81E95824A}"/>
    <cellStyle name="60% - Accent3 8 2 5" xfId="16291" xr:uid="{90B4059C-F38F-43BD-99BD-D07122142D0F}"/>
    <cellStyle name="60% - Accent3 8 2 6" xfId="21724" xr:uid="{BF3E71BD-A6F5-4BBC-89C7-B2027F0583FC}"/>
    <cellStyle name="60% - Accent3 8 3" xfId="2051" xr:uid="{4EA0A94B-D4FA-450B-B31A-0C3444D7B2D7}"/>
    <cellStyle name="60% - Accent3 8 4" xfId="14819" xr:uid="{F06BB2C3-5DEE-4CCA-89C6-B67FA8B3E914}"/>
    <cellStyle name="60% - Accent3 8 5" xfId="15749" xr:uid="{58F7F515-38EE-4A78-83A9-E2F08780D72F}"/>
    <cellStyle name="60% - Accent3 8 6" xfId="20699" xr:uid="{0C83149A-104E-4D26-84A7-3BF25E367B22}"/>
    <cellStyle name="60% - Accent3 9" xfId="2052" xr:uid="{6B7F9D33-51EA-4495-8794-DCE59DF735D3}"/>
    <cellStyle name="60% - Accent3 9 2" xfId="2053" xr:uid="{21303D87-E403-4869-8405-6B85D341AE6D}"/>
    <cellStyle name="60% - Accent3 9 2 2" xfId="2054" xr:uid="{4C4F35C1-D32B-4667-8E1B-9887450A34F1}"/>
    <cellStyle name="60% - Accent3 9 2 3" xfId="2055" xr:uid="{7CE63774-F338-4E87-8DF1-1D061F255B0F}"/>
    <cellStyle name="60% - Accent3 9 2 4" xfId="15617" xr:uid="{0A0FBCA8-76A2-44F9-BD61-6CA5BFA4880A}"/>
    <cellStyle name="60% - Accent3 9 2 5" xfId="16292" xr:uid="{CD6A70F1-D673-4A1C-AF44-13766C4F97FD}"/>
    <cellStyle name="60% - Accent3 9 2 6" xfId="21757" xr:uid="{858BDF9B-A2F2-48E5-8DB1-F5A0F565BED9}"/>
    <cellStyle name="60% - Accent3 9 3" xfId="2056" xr:uid="{0BFAA9DA-469E-4763-9FFC-C1810D618C80}"/>
    <cellStyle name="60% - Accent3 9 4" xfId="15123" xr:uid="{FA4613C2-E3F0-4287-9D19-F0D99A58CDF7}"/>
    <cellStyle name="60% - Accent3 9 5" xfId="15697" xr:uid="{615A2B1C-687D-4B36-BDAF-37D783085E27}"/>
    <cellStyle name="60% - Accent3 9 6" xfId="21847" xr:uid="{893C0F92-166F-4B16-8CD4-6E95999556DE}"/>
    <cellStyle name="60% - Accent4" xfId="172" builtinId="44" customBuiltin="1"/>
    <cellStyle name="60% - Accent4 10" xfId="2057" xr:uid="{02BF5C7F-E23A-45E1-963E-F0389BF17889}"/>
    <cellStyle name="60% - Accent4 10 2" xfId="2058" xr:uid="{A54E4469-6C9E-41F7-A4E2-FFF77BD798DC}"/>
    <cellStyle name="60% - Accent4 10 2 2" xfId="2059" xr:uid="{053B66BD-578A-41E7-A20B-E3B78892CBAE}"/>
    <cellStyle name="60% - Accent4 10 2 3" xfId="2060" xr:uid="{79F28F21-DF34-4C1C-91A0-F88DB2E96006}"/>
    <cellStyle name="60% - Accent4 10 2 4" xfId="15619" xr:uid="{F751B746-1A4F-45A6-B0BE-3A9FA6593C2F}"/>
    <cellStyle name="60% - Accent4 10 2 5" xfId="16293" xr:uid="{CBDCFB71-F6DF-4D61-A38B-97966AA7995F}"/>
    <cellStyle name="60% - Accent4 10 2 6" xfId="17743" xr:uid="{74C2C622-06D7-45B9-9E05-0223E449A863}"/>
    <cellStyle name="60% - Accent4 10 3" xfId="2061" xr:uid="{325303D2-3B7C-4D55-B1C8-CDCAD0890754}"/>
    <cellStyle name="60% - Accent4 10 4" xfId="15087" xr:uid="{F3DA2CDF-A91E-475F-B542-CE9976AA0627}"/>
    <cellStyle name="60% - Accent4 10 5" xfId="15461" xr:uid="{3EC08D60-E607-4D39-8A6C-E288BEE481CC}"/>
    <cellStyle name="60% - Accent4 10 6" xfId="21826" xr:uid="{5033087F-3E21-4DAA-A3E7-A87FD5181B14}"/>
    <cellStyle name="60% - Accent4 11" xfId="2062" xr:uid="{BAC9B4AA-872B-43EE-9156-FDB47D5B8431}"/>
    <cellStyle name="60% - Accent4 12" xfId="2063" xr:uid="{FB7F5FDC-3700-422D-9ABD-3FDCA0DAAC90}"/>
    <cellStyle name="60% - Accent4 13" xfId="2064" xr:uid="{4B36FAE1-CE54-4FCA-BDBD-0B068BB121F5}"/>
    <cellStyle name="60% - Accent4 14" xfId="2065" xr:uid="{8EE621F3-F716-4335-839F-4F89DE265562}"/>
    <cellStyle name="60% - Accent4 14 2" xfId="2066" xr:uid="{4ED87C5C-B5CD-4C00-971F-FA2F0EFBA4FC}"/>
    <cellStyle name="60% - Accent4 15" xfId="2067" xr:uid="{2D040BA0-D06F-44F3-849C-407CE444BB7B}"/>
    <cellStyle name="60% - Accent4 15 2" xfId="2068" xr:uid="{88A2E77E-5494-448E-B270-C493A983570E}"/>
    <cellStyle name="60% - Accent4 16" xfId="2069" xr:uid="{AE5C411B-EF4C-4458-A12B-9F4D9B49A36D}"/>
    <cellStyle name="60% - Accent4 17" xfId="2070" xr:uid="{C77DE109-161A-4322-8E6C-8407704839BE}"/>
    <cellStyle name="60% - Accent4 18" xfId="2071" xr:uid="{82D36BE1-135B-455C-89A3-D3EEA812C3F7}"/>
    <cellStyle name="60% - Accent4 19" xfId="2072" xr:uid="{E4EF5C71-FA97-4AAF-BF59-2AF1EDB78D15}"/>
    <cellStyle name="60% - Accent4 2" xfId="280" xr:uid="{00000000-0005-0000-0000-000049000000}"/>
    <cellStyle name="60% - Accent4 2 10" xfId="27021" xr:uid="{BD424198-7BA2-46E2-A0F7-8B52CD86E56A}"/>
    <cellStyle name="60% - Accent4 2 11" xfId="24812" xr:uid="{2B5C7355-DA41-47B1-9478-96BA58E27036}"/>
    <cellStyle name="60% - Accent4 2 12" xfId="27169" xr:uid="{0A4360C5-D6AA-4000-A623-F97673750173}"/>
    <cellStyle name="60% - Accent4 2 13" xfId="24662" xr:uid="{27DBA876-C9B7-42D0-9082-9176FF928855}"/>
    <cellStyle name="60% - Accent4 2 14" xfId="27325" xr:uid="{A5F50E9D-9F20-480E-BC78-380ED7221A7F}"/>
    <cellStyle name="60% - Accent4 2 15" xfId="24507" xr:uid="{199693F8-97B7-4BF6-805A-534937F38929}"/>
    <cellStyle name="60% - Accent4 2 16" xfId="27491" xr:uid="{308FC279-DE26-4A02-8F02-BD895B4CFD3A}"/>
    <cellStyle name="60% - Accent4 2 17" xfId="27656" xr:uid="{8BB71184-60DE-469D-AF01-EF5EF242726B}"/>
    <cellStyle name="60% - Accent4 2 18" xfId="27819" xr:uid="{EF467454-2F6A-4124-94BE-C554A4E5977C}"/>
    <cellStyle name="60% - Accent4 2 19" xfId="27971" xr:uid="{1DE7F3B9-567D-4773-80DA-12AEDC707816}"/>
    <cellStyle name="60% - Accent4 2 2" xfId="426" xr:uid="{00000000-0005-0000-0000-00004A000000}"/>
    <cellStyle name="60% - Accent4 2 2 10" xfId="27020" xr:uid="{218EDBE7-6BDD-4EE8-99D6-B637EB9AA0C0}"/>
    <cellStyle name="60% - Accent4 2 2 11" xfId="24813" xr:uid="{97FADC9C-46BB-427E-9F82-2F36518D0091}"/>
    <cellStyle name="60% - Accent4 2 2 12" xfId="27168" xr:uid="{1C5B06F9-332D-4D87-9A63-F29499714693}"/>
    <cellStyle name="60% - Accent4 2 2 13" xfId="24663" xr:uid="{A91DFB54-A29F-4E42-AD50-3F2BC1D71743}"/>
    <cellStyle name="60% - Accent4 2 2 14" xfId="27324" xr:uid="{D6E2736B-797B-455D-8F5D-371F9957A179}"/>
    <cellStyle name="60% - Accent4 2 2 15" xfId="24508" xr:uid="{010838B2-96D5-48C1-AD72-11F060B80BDD}"/>
    <cellStyle name="60% - Accent4 2 2 16" xfId="27490" xr:uid="{B11C9915-D85B-43BB-875D-6512E2FF49CE}"/>
    <cellStyle name="60% - Accent4 2 2 17" xfId="27655" xr:uid="{F165A824-D891-482C-AD2D-436E11F78798}"/>
    <cellStyle name="60% - Accent4 2 2 18" xfId="27818" xr:uid="{57E3E0BD-0C57-4C23-B398-E32400045F7E}"/>
    <cellStyle name="60% - Accent4 2 2 19" xfId="27970" xr:uid="{D007BD73-6E02-4A98-A940-B3CC7B0A84A5}"/>
    <cellStyle name="60% - Accent4 2 2 2" xfId="2074" xr:uid="{1A307764-C94B-4353-A18F-402598FCE481}"/>
    <cellStyle name="60% - Accent4 2 2 2 10" xfId="27019" xr:uid="{BD3E2B49-6E5D-4CF4-A4D8-76B21A68601D}"/>
    <cellStyle name="60% - Accent4 2 2 2 11" xfId="24814" xr:uid="{D815F19F-A7F7-45B1-96AE-03FDC4419BC6}"/>
    <cellStyle name="60% - Accent4 2 2 2 12" xfId="27167" xr:uid="{AB7EFABF-DE6B-4A47-A8C9-96BEDA968EA5}"/>
    <cellStyle name="60% - Accent4 2 2 2 13" xfId="24664" xr:uid="{1C854D01-DC80-46D1-9A72-BC118017B45C}"/>
    <cellStyle name="60% - Accent4 2 2 2 14" xfId="27323" xr:uid="{9BA98411-1B48-472C-8E37-CA116ED936AC}"/>
    <cellStyle name="60% - Accent4 2 2 2 15" xfId="24509" xr:uid="{F66CC3B1-0B99-43B3-98B2-ECF80BCB8D35}"/>
    <cellStyle name="60% - Accent4 2 2 2 16" xfId="27489" xr:uid="{694958D7-8668-4A36-A9E2-A2E1E9EC13C5}"/>
    <cellStyle name="60% - Accent4 2 2 2 17" xfId="27654" xr:uid="{5BEE7A43-0B01-4F75-A63A-44E3CDA15B7B}"/>
    <cellStyle name="60% - Accent4 2 2 2 18" xfId="27817" xr:uid="{6936438B-E82A-4E4E-B6F1-6C682CF13EB6}"/>
    <cellStyle name="60% - Accent4 2 2 2 19" xfId="27969" xr:uid="{92D3F5BB-9A95-4311-8347-EB2FED406DB3}"/>
    <cellStyle name="60% - Accent4 2 2 2 2" xfId="2075" xr:uid="{146AA87E-D4A7-42CD-8419-AEF0C0475A7E}"/>
    <cellStyle name="60% - Accent4 2 2 2 2 10" xfId="27018" xr:uid="{E2C5F96C-5437-450E-B806-0854F1B057EB}"/>
    <cellStyle name="60% - Accent4 2 2 2 2 11" xfId="24815" xr:uid="{17C1BDE0-B989-464D-B4AC-B43521303461}"/>
    <cellStyle name="60% - Accent4 2 2 2 2 12" xfId="27166" xr:uid="{A5530264-5798-4941-B868-CD6879EDA708}"/>
    <cellStyle name="60% - Accent4 2 2 2 2 13" xfId="24665" xr:uid="{D2AC9E19-162F-4827-B93A-48F5DF85FD34}"/>
    <cellStyle name="60% - Accent4 2 2 2 2 14" xfId="27322" xr:uid="{CC99C127-B298-42A8-8DAC-7C89CF65AE90}"/>
    <cellStyle name="60% - Accent4 2 2 2 2 15" xfId="24510" xr:uid="{2B24FE90-7568-4CBA-B7A7-BEF48DA66C40}"/>
    <cellStyle name="60% - Accent4 2 2 2 2 16" xfId="27488" xr:uid="{3CBB89A7-907E-4CBA-A3A6-9EDB8528FE5E}"/>
    <cellStyle name="60% - Accent4 2 2 2 2 17" xfId="27653" xr:uid="{BF13996C-E4F4-44F2-A171-14683171DFB2}"/>
    <cellStyle name="60% - Accent4 2 2 2 2 18" xfId="27816" xr:uid="{9C3530B0-7327-4D6D-B74A-A6D2EFBFFC51}"/>
    <cellStyle name="60% - Accent4 2 2 2 2 19" xfId="27968" xr:uid="{F150D205-D68A-4735-92F0-B561962165AC}"/>
    <cellStyle name="60% - Accent4 2 2 2 2 2" xfId="2076" xr:uid="{CE52D4EB-4C70-4E36-AA44-2C019660135E}"/>
    <cellStyle name="60% - Accent4 2 2 2 2 20" xfId="28117" xr:uid="{7E307D24-6016-4622-A5C1-5828A03B95EC}"/>
    <cellStyle name="60% - Accent4 2 2 2 2 21" xfId="28264" xr:uid="{77D7C31F-3FA9-4E9E-B722-F1C8CB59F7EB}"/>
    <cellStyle name="60% - Accent4 2 2 2 2 22" xfId="28406" xr:uid="{B64CD7A4-2CCF-44D5-8BC4-544EC1903DD5}"/>
    <cellStyle name="60% - Accent4 2 2 2 2 23" xfId="28533" xr:uid="{FF3B8D0A-F339-4A34-9CEE-920F6E563472}"/>
    <cellStyle name="60% - Accent4 2 2 2 2 24" xfId="28650" xr:uid="{F5D525D1-7A3F-44AE-910D-8CB5E36A256D}"/>
    <cellStyle name="60% - Accent4 2 2 2 2 25" xfId="28754" xr:uid="{289AAFED-C9A1-4989-A180-65C4FB604F1F}"/>
    <cellStyle name="60% - Accent4 2 2 2 2 3" xfId="17413" xr:uid="{0A7BD81F-634E-46DE-8ADF-B6F5A7467F07}"/>
    <cellStyle name="60% - Accent4 2 2 2 2 4" xfId="26665" xr:uid="{A6009D7B-5BFC-4231-B41F-5B406A9AD99D}"/>
    <cellStyle name="60% - Accent4 2 2 2 2 5" xfId="25183" xr:uid="{710C5B51-4D72-4FBD-BC80-26883D52CBE7}"/>
    <cellStyle name="60% - Accent4 2 2 2 2 6" xfId="26768" xr:uid="{3694187B-4A41-4089-828C-662F7ED77779}"/>
    <cellStyle name="60% - Accent4 2 2 2 2 7" xfId="25076" xr:uid="{E12BDF3B-3385-4805-A477-AF55E705A9EA}"/>
    <cellStyle name="60% - Accent4 2 2 2 2 8" xfId="26886" xr:uid="{CB6B477E-3176-4A03-A663-DE3821A6A7CF}"/>
    <cellStyle name="60% - Accent4 2 2 2 2 9" xfId="24952" xr:uid="{6A45FF78-83BC-4189-A1A3-9CAE2FD08082}"/>
    <cellStyle name="60% - Accent4 2 2 2 20" xfId="28118" xr:uid="{97F419EA-1440-46A8-99A8-F1F54B4EC794}"/>
    <cellStyle name="60% - Accent4 2 2 2 21" xfId="28265" xr:uid="{D0731A29-C688-4F79-A29D-57082BBE0445}"/>
    <cellStyle name="60% - Accent4 2 2 2 22" xfId="28407" xr:uid="{C4F95435-4AFB-4FC5-8C59-0265E5943CB8}"/>
    <cellStyle name="60% - Accent4 2 2 2 23" xfId="28534" xr:uid="{2A1C82A9-23F7-4980-B9EB-56BAEA086F86}"/>
    <cellStyle name="60% - Accent4 2 2 2 24" xfId="28651" xr:uid="{45867127-4A26-436F-849A-1BE71BAD0D39}"/>
    <cellStyle name="60% - Accent4 2 2 2 25" xfId="28755" xr:uid="{1334DF56-4D5D-4429-BA2E-2DE986E21A81}"/>
    <cellStyle name="60% - Accent4 2 2 2 3" xfId="2077" xr:uid="{10624369-F6D6-4128-9D38-740F2DFED198}"/>
    <cellStyle name="60% - Accent4 2 2 2 3 2" xfId="17152" xr:uid="{80306E80-CC09-44E1-AAAC-F07A94B152AC}"/>
    <cellStyle name="60% - Accent4 2 2 2 3 2 2" xfId="18873" xr:uid="{5FBD91EA-5FD2-48C5-9071-40DA1C2221CC}"/>
    <cellStyle name="60% - Accent4 2 2 2 4" xfId="2078" xr:uid="{9E144F76-F373-4353-BEB8-07484490DF7B}"/>
    <cellStyle name="60% - Accent4 2 2 2 4 2" xfId="26666" xr:uid="{BDFD973F-84E1-4970-8731-A18902C0AB85}"/>
    <cellStyle name="60% - Accent4 2 2 2 5" xfId="20795" xr:uid="{91E2465D-2A24-419D-BD28-00B389F2872B}"/>
    <cellStyle name="60% - Accent4 2 2 2 5 2" xfId="25182" xr:uid="{24410328-5202-48C9-9E3B-248F9A4C2AEF}"/>
    <cellStyle name="60% - Accent4 2 2 2 6" xfId="26769" xr:uid="{D71BE5F1-8495-40C6-B83F-57803B7AC811}"/>
    <cellStyle name="60% - Accent4 2 2 2 7" xfId="25075" xr:uid="{6CB9F487-34B9-4F02-BFD0-3DBB5C5CBD2D}"/>
    <cellStyle name="60% - Accent4 2 2 2 8" xfId="26887" xr:uid="{3622D38A-0C2F-4846-BFBA-813A757C657B}"/>
    <cellStyle name="60% - Accent4 2 2 2 9" xfId="24951" xr:uid="{D2799021-1512-4FC5-A963-4BF2192C880A}"/>
    <cellStyle name="60% - Accent4 2 2 20" xfId="28119" xr:uid="{97DF515B-1F50-4547-950A-785096F49C2D}"/>
    <cellStyle name="60% - Accent4 2 2 21" xfId="28266" xr:uid="{E4B3B9EC-D9E2-46D7-8DAC-9AAA90A4D0FC}"/>
    <cellStyle name="60% - Accent4 2 2 22" xfId="28408" xr:uid="{64215D9E-62C9-4298-88E8-AF98631F0D27}"/>
    <cellStyle name="60% - Accent4 2 2 23" xfId="28535" xr:uid="{F37E6629-5B6E-4C0E-88AD-8AFE4364BA71}"/>
    <cellStyle name="60% - Accent4 2 2 24" xfId="28652" xr:uid="{E4D47B57-425D-400F-B873-4C7F2E708F94}"/>
    <cellStyle name="60% - Accent4 2 2 25" xfId="28756" xr:uid="{30A280C0-799E-4F65-91D3-C261EDC8BF66}"/>
    <cellStyle name="60% - Accent4 2 2 3" xfId="2079" xr:uid="{DCAF4B31-1039-45F4-9E96-52DED8932A37}"/>
    <cellStyle name="60% - Accent4 2 2 3 2" xfId="2080" xr:uid="{79402BC3-CB07-4948-8468-09804E23579F}"/>
    <cellStyle name="60% - Accent4 2 2 3 2 2" xfId="18616" xr:uid="{D8ACA888-8A52-4ACA-8193-5BC7084DCA43}"/>
    <cellStyle name="60% - Accent4 2 2 3 3" xfId="2081" xr:uid="{CD842B63-37B5-4BEB-B7ED-210263B5ED89}"/>
    <cellStyle name="60% - Accent4 2 2 3 4" xfId="14251" xr:uid="{A49D41C0-8281-4C4F-8C0C-09284F723137}"/>
    <cellStyle name="60% - Accent4 2 2 4" xfId="2082" xr:uid="{4AAE6F16-15CF-4E22-9D42-6B53D8DD76EA}"/>
    <cellStyle name="60% - Accent4 2 2 4 2" xfId="15035" xr:uid="{6EF852CE-75F9-4B21-BB15-3864A379140C}"/>
    <cellStyle name="60% - Accent4 2 2 4 2 2" xfId="18747" xr:uid="{7C4390CF-A76F-486A-9011-B81FA7B7A6EB}"/>
    <cellStyle name="60% - Accent4 2 2 5" xfId="13065" xr:uid="{E72EEA06-7FFB-4AB2-AA8D-7B15583FBAA6}"/>
    <cellStyle name="60% - Accent4 2 2 5 2" xfId="15620" xr:uid="{385F4851-F804-4018-A5F6-70CC1EF38A11}"/>
    <cellStyle name="60% - Accent4 2 2 5 2 2" xfId="20583" xr:uid="{BAB0F96B-6ADB-47A2-BC12-04C377618D31}"/>
    <cellStyle name="60% - Accent4 2 2 6" xfId="16294" xr:uid="{CF04EE4E-445A-4119-A287-1264093B6BC1}"/>
    <cellStyle name="60% - Accent4 2 2 7" xfId="15995" xr:uid="{C58E0B7C-63EF-4EDC-B3A2-8DD434FC2F62}"/>
    <cellStyle name="60% - Accent4 2 2 8" xfId="22110" xr:uid="{8B74DA86-8216-4BF0-8F22-70FE2EFC673B}"/>
    <cellStyle name="60% - Accent4 2 2 8 2" xfId="26888" xr:uid="{2337CC3F-5781-4238-B1D6-E73954E8DC30}"/>
    <cellStyle name="60% - Accent4 2 2 9" xfId="24950" xr:uid="{FAFAD746-D2C4-4220-B8A6-FF8E2B1D6D84}"/>
    <cellStyle name="60% - Accent4 2 20" xfId="28120" xr:uid="{154F91B7-D908-4517-9B0F-DCDB6EA8B085}"/>
    <cellStyle name="60% - Accent4 2 21" xfId="28267" xr:uid="{2A080D05-2413-4C5C-A200-4A8A535A7D73}"/>
    <cellStyle name="60% - Accent4 2 22" xfId="28409" xr:uid="{41EEAB3F-C1E9-4FCC-848A-7AAC9DEB839F}"/>
    <cellStyle name="60% - Accent4 2 23" xfId="28536" xr:uid="{9D3ED269-BC4E-4985-A7F2-24EFF70CACC0}"/>
    <cellStyle name="60% - Accent4 2 24" xfId="28653" xr:uid="{868CE2F6-422B-46CF-8EC6-642C4F728377}"/>
    <cellStyle name="60% - Accent4 2 25" xfId="28757" xr:uid="{63E1C32C-C8D4-4D83-BE9D-28D34B755D71}"/>
    <cellStyle name="60% - Accent4 2 26" xfId="2073" xr:uid="{C66C5121-B6F3-4CEE-95BD-FB487012DE27}"/>
    <cellStyle name="60% - Accent4 2 3" xfId="2083" xr:uid="{836C3FF5-3A7B-47A4-B954-FB0888B32429}"/>
    <cellStyle name="60% - Accent4 2 3 2" xfId="2084" xr:uid="{4502A5D4-8CA1-4C51-9C54-4CDA58C609F0}"/>
    <cellStyle name="60% - Accent4 2 3 2 2" xfId="18196" xr:uid="{EF1B0FEF-B06B-42B6-8642-F8F0D4B971A2}"/>
    <cellStyle name="60% - Accent4 2 3 3" xfId="2085" xr:uid="{427C0912-6784-4DCA-87CB-C224A8C64CB7}"/>
    <cellStyle name="60% - Accent4 2 3 4" xfId="14348" xr:uid="{214607C2-E945-475F-B8D2-F5077EFB93A8}"/>
    <cellStyle name="60% - Accent4 2 4" xfId="2086" xr:uid="{24791EA2-C862-4241-A072-C28BB8FE28DB}"/>
    <cellStyle name="60% - Accent4 2 4 2" xfId="14564" xr:uid="{7768DDC3-F03F-419B-B43A-8BCD615F488D}"/>
    <cellStyle name="60% - Accent4 2 4 2 2" xfId="19329" xr:uid="{923A0C90-B8D0-49E8-95F4-34013068F4CB}"/>
    <cellStyle name="60% - Accent4 2 4 3" xfId="26667" xr:uid="{9801B72A-01FD-4B73-848B-69EFE50103A0}"/>
    <cellStyle name="60% - Accent4 2 5" xfId="15313" xr:uid="{0B90924C-9C40-4B27-AE9C-0C97F25B03AD}"/>
    <cellStyle name="60% - Accent4 2 5 2" xfId="20360" xr:uid="{F32C6573-30B4-47F4-9A42-37E6DBF1F0D1}"/>
    <cellStyle name="60% - Accent4 2 5 3" xfId="25181" xr:uid="{55A50BF0-8AF9-4056-A303-2B0AC653696E}"/>
    <cellStyle name="60% - Accent4 2 6" xfId="15374" xr:uid="{4FDB33D6-E9BF-420E-87E8-663E46837240}"/>
    <cellStyle name="60% - Accent4 2 6 2" xfId="26770" xr:uid="{8070C882-7018-4129-B2B2-017A03391B9B}"/>
    <cellStyle name="60% - Accent4 2 7" xfId="16586" xr:uid="{FD26E67F-E3BB-4314-B70D-547130358A63}"/>
    <cellStyle name="60% - Accent4 2 7 2" xfId="25074" xr:uid="{BB8C2EB6-1082-463C-A7CB-3901388AEB18}"/>
    <cellStyle name="60% - Accent4 2 8" xfId="26889" xr:uid="{BF4204DB-5DD6-485A-8131-E46089E57681}"/>
    <cellStyle name="60% - Accent4 2 9" xfId="24949" xr:uid="{12D43A6E-8752-4EBA-B5F2-4170BE603F21}"/>
    <cellStyle name="60% - Accent4 20" xfId="2087" xr:uid="{BEB73EB6-7CC2-4BCD-9EE2-AE4F0BF01A3C}"/>
    <cellStyle name="60% - Accent4 21" xfId="2088" xr:uid="{5BCC5103-DE6E-4290-B822-D1578006F149}"/>
    <cellStyle name="60% - Accent4 22" xfId="2089" xr:uid="{E8437A89-1962-445A-B1DA-BB98A16F086D}"/>
    <cellStyle name="60% - Accent4 23" xfId="2090" xr:uid="{2696F579-7F7C-46A4-817F-2892C74B7C63}"/>
    <cellStyle name="60% - Accent4 23 2" xfId="2091" xr:uid="{6C8CBD9C-D5BC-4245-A94F-536EBD7537DA}"/>
    <cellStyle name="60% - Accent4 23 2 2" xfId="21527" xr:uid="{569142F0-49B3-4328-A72E-AE09B707F7D0}"/>
    <cellStyle name="60% - Accent4 23 3" xfId="2092" xr:uid="{6E922A98-A851-41B0-A0C4-70560C82565C}"/>
    <cellStyle name="60% - Accent4 24" xfId="2093" xr:uid="{DEE5CB1C-881F-4204-AF19-1B5DFE07FB4B}"/>
    <cellStyle name="60% - Accent4 25" xfId="2094" xr:uid="{5F00C516-F5D5-4E34-A889-13E86E3E91BE}"/>
    <cellStyle name="60% - Accent4 26" xfId="2095" xr:uid="{ADC06563-B3DB-4CB9-94A9-AA72A02F33F3}"/>
    <cellStyle name="60% - Accent4 27" xfId="2096" xr:uid="{5C58C340-E372-4779-839F-8936A124F93E}"/>
    <cellStyle name="60% - Accent4 28" xfId="2097" xr:uid="{D7B1BD53-58CE-4C21-9DD0-2DC3AD0E2FE7}"/>
    <cellStyle name="60% - Accent4 29" xfId="2098" xr:uid="{502D3431-5303-40E8-9910-3E6B0F32DEB9}"/>
    <cellStyle name="60% - Accent4 3" xfId="378" xr:uid="{00000000-0005-0000-0000-00004B000000}"/>
    <cellStyle name="60% - Accent4 3 2" xfId="2100" xr:uid="{C7610FDE-8084-4470-A597-D79263990E9A}"/>
    <cellStyle name="60% - Accent4 3 2 2" xfId="2101" xr:uid="{F326E14F-C229-431E-8E42-FC6CC2D243BB}"/>
    <cellStyle name="60% - Accent4 3 2 2 2" xfId="17191" xr:uid="{19A5C43C-114F-4BE4-A38D-453198328A17}"/>
    <cellStyle name="60% - Accent4 3 2 2 2 2" xfId="17414" xr:uid="{E2CAF253-C1F6-4CB9-99A4-8016A616BC62}"/>
    <cellStyle name="60% - Accent4 3 2 2 3" xfId="18874" xr:uid="{6652C92E-373C-4225-B1F4-39B946BCDD1A}"/>
    <cellStyle name="60% - Accent4 3 2 2 4" xfId="20796" xr:uid="{3DF7F2BB-07A8-48C3-B591-3F100958D227}"/>
    <cellStyle name="60% - Accent4 3 2 3" xfId="2102" xr:uid="{85292CCE-23F0-414F-92ED-5AAB8C195610}"/>
    <cellStyle name="60% - Accent4 3 2 3 2" xfId="18653" xr:uid="{52D0047F-FC89-4A39-BAAD-7A8C828AD66C}"/>
    <cellStyle name="60% - Accent4 3 2 4" xfId="15621" xr:uid="{1C1B2EEC-D45D-4896-91D5-361733553BE0}"/>
    <cellStyle name="60% - Accent4 3 2 4 2" xfId="20622" xr:uid="{3647ECDF-5A03-4C4E-A0B9-3C3F601B413F}"/>
    <cellStyle name="60% - Accent4 3 2 5" xfId="16295" xr:uid="{DFC84BE9-7B11-41E2-8A13-DEB28F700FAC}"/>
    <cellStyle name="60% - Accent4 3 2 6" xfId="16122" xr:uid="{5BCBDB43-E115-4AE2-BC39-7CD922BEB2FC}"/>
    <cellStyle name="60% - Accent4 3 2 7" xfId="17090" xr:uid="{CD83E510-511C-45A2-B416-E15C0CF31841}"/>
    <cellStyle name="60% - Accent4 3 3" xfId="2103" xr:uid="{A731F514-ECC6-48C8-AEB5-858FB00BEBE4}"/>
    <cellStyle name="60% - Accent4 3 3 2" xfId="18448" xr:uid="{8C525098-6ACB-4DD9-A4D9-807D6497DBF0}"/>
    <cellStyle name="60% - Accent4 3 4" xfId="15287" xr:uid="{8978B527-7BBB-4A09-89A3-36C31AD3B446}"/>
    <cellStyle name="60% - Accent4 3 5" xfId="15914" xr:uid="{1E150824-76D0-456D-85E8-768489CED8DC}"/>
    <cellStyle name="60% - Accent4 3 5 2" xfId="20402" xr:uid="{0177D444-800F-4F36-8BE8-58F919AB6D28}"/>
    <cellStyle name="60% - Accent4 3 6" xfId="16068" xr:uid="{21A3E642-B88A-4174-ACCF-196840ABAEB5}"/>
    <cellStyle name="60% - Accent4 3 7" xfId="21948" xr:uid="{B786A9F0-8523-4B56-A5AA-99E7103C289E}"/>
    <cellStyle name="60% - Accent4 3 8" xfId="2099" xr:uid="{65D114EF-F04A-434B-9A8A-5A19978320BE}"/>
    <cellStyle name="60% - Accent4 30" xfId="2104" xr:uid="{94542DC7-D04A-4D94-9BFE-E928FD8BF943}"/>
    <cellStyle name="60% - Accent4 31" xfId="2105" xr:uid="{2BF3B3D4-2F78-42DB-B446-A58F8DD6D20A}"/>
    <cellStyle name="60% - Accent4 32" xfId="2106" xr:uid="{8325F2A3-B7F9-4FFE-B2CD-298C473CEE07}"/>
    <cellStyle name="60% - Accent4 33" xfId="2107" xr:uid="{4C500D15-59C6-4E89-81F7-4286718E7F9D}"/>
    <cellStyle name="60% - Accent4 34" xfId="2108" xr:uid="{1C9BEA03-0AEB-4910-806F-5944109A8AC6}"/>
    <cellStyle name="60% - Accent4 35" xfId="2109" xr:uid="{227805A3-E49C-4AC8-8206-34E4F2087526}"/>
    <cellStyle name="60% - Accent4 36" xfId="2110" xr:uid="{C9F18104-3B93-4A5E-A113-6BC562298BF3}"/>
    <cellStyle name="60% - Accent4 37" xfId="2111" xr:uid="{AB81040B-53AE-45EE-A73E-39913F40D701}"/>
    <cellStyle name="60% - Accent4 38" xfId="2112" xr:uid="{4CD69DD2-AE34-41CC-AD26-BE6768DA399C}"/>
    <cellStyle name="60% - Accent4 39" xfId="2113" xr:uid="{C8665560-FB1E-40C2-851B-CEAF9CB81830}"/>
    <cellStyle name="60% - Accent4 4" xfId="471" xr:uid="{A9752CF2-3F5C-4414-B566-00A8803DF73C}"/>
    <cellStyle name="60% - Accent4 4 2" xfId="2115" xr:uid="{E798C223-C29E-49FD-A129-E01889D02772}"/>
    <cellStyle name="60% - Accent4 4 2 2" xfId="2116" xr:uid="{E9D4DDA5-087C-41FD-9E6D-CDC8F7AE0364}"/>
    <cellStyle name="60% - Accent4 4 2 3" xfId="2117" xr:uid="{6A57664B-35AF-4C22-91E3-2BE339894E31}"/>
    <cellStyle name="60% - Accent4 4 2 4" xfId="15622" xr:uid="{CD355E41-D1C3-413E-8054-C46897A8DEDF}"/>
    <cellStyle name="60% - Accent4 4 2 5" xfId="16296" xr:uid="{43E4A53F-E2B3-4A52-8799-41283EB41DD1}"/>
    <cellStyle name="60% - Accent4 4 2 6" xfId="17307" xr:uid="{876BCA79-6091-4AC5-A57D-F441FF542DB0}"/>
    <cellStyle name="60% - Accent4 4 3" xfId="2118" xr:uid="{639AFCF3-B486-461F-8D8E-2BCA6D468958}"/>
    <cellStyle name="60% - Accent4 4 4" xfId="14641" xr:uid="{8B4EFBDF-5113-4DB3-A9D4-C9C8C44F219B}"/>
    <cellStyle name="60% - Accent4 4 5" xfId="14870" xr:uid="{A23CDAFC-73C3-4EBB-8FC9-82770018DFF7}"/>
    <cellStyle name="60% - Accent4 4 6" xfId="18840" xr:uid="{F88891B1-3DE7-4CD3-8A19-7E842B170B6D}"/>
    <cellStyle name="60% - Accent4 4 7" xfId="2114" xr:uid="{6BC5199A-8F17-4CF9-8784-A18DA846127C}"/>
    <cellStyle name="60% - Accent4 40" xfId="2119" xr:uid="{BAB21C35-5841-466C-B8A3-1F3D8C15077A}"/>
    <cellStyle name="60% - Accent4 41" xfId="2120" xr:uid="{BBF91BE7-0DAB-4ED8-B8FC-20302AF704AF}"/>
    <cellStyle name="60% - Accent4 42" xfId="2121" xr:uid="{DB790839-8FA5-4F4F-AB1C-C3DA7699B803}"/>
    <cellStyle name="60% - Accent4 43" xfId="2122" xr:uid="{CF1B3F0E-5080-4644-822C-C093AC515401}"/>
    <cellStyle name="60% - Accent4 44" xfId="2123" xr:uid="{6437DDDF-6EED-45D4-AE0D-2FD9759F33B9}"/>
    <cellStyle name="60% - Accent4 45" xfId="2124" xr:uid="{5C2D9B72-81C0-4E2C-A338-DB026DAAB845}"/>
    <cellStyle name="60% - Accent4 46" xfId="2125" xr:uid="{84E52CE3-A352-49E4-B06B-750BE73809D9}"/>
    <cellStyle name="60% - Accent4 47" xfId="2126" xr:uid="{83C6B629-4FA4-456D-A31E-B1AC4AC77B82}"/>
    <cellStyle name="60% - Accent4 48" xfId="2127" xr:uid="{9960E365-67CF-4DF2-85FA-4F6C30CFF12F}"/>
    <cellStyle name="60% - Accent4 49" xfId="2128" xr:uid="{58C4A9B1-FE0F-4D8A-8408-86C69A37D65E}"/>
    <cellStyle name="60% - Accent4 5" xfId="2129" xr:uid="{887F4103-0DE0-4FE3-BDB3-2519F52B8F5C}"/>
    <cellStyle name="60% - Accent4 5 2" xfId="2130" xr:uid="{3832D678-AABC-4578-93ED-F228E77CB60D}"/>
    <cellStyle name="60% - Accent4 5 2 2" xfId="2131" xr:uid="{6F01A03B-EAD8-4A48-B295-19974BA0828C}"/>
    <cellStyle name="60% - Accent4 5 2 3" xfId="2132" xr:uid="{03C41BDA-00EB-4126-A6AA-4162DB253DF3}"/>
    <cellStyle name="60% - Accent4 5 2 4" xfId="15623" xr:uid="{26AADFA3-B65B-4F83-B8A0-D0E7B82BD5D3}"/>
    <cellStyle name="60% - Accent4 5 2 5" xfId="16297" xr:uid="{7AA1AE52-1C5C-49EA-8237-770B749890C0}"/>
    <cellStyle name="60% - Accent4 5 2 6" xfId="20337" xr:uid="{DB7FD25F-0C9B-41C1-8D10-78771E07AC92}"/>
    <cellStyle name="60% - Accent4 5 3" xfId="2133" xr:uid="{553DBEA1-A3CF-412C-8528-BF50C218C49A}"/>
    <cellStyle name="60% - Accent4 5 4" xfId="15196" xr:uid="{B1A75826-599E-44A5-AA2B-8856A71AB144}"/>
    <cellStyle name="60% - Accent4 5 5" xfId="14919" xr:uid="{299C5C7D-63CD-4435-B789-E53ECF8DDB9C}"/>
    <cellStyle name="60% - Accent4 5 6" xfId="21617" xr:uid="{91C4664C-2AF6-44FC-B05E-4A6B4BD458B6}"/>
    <cellStyle name="60% - Accent4 50" xfId="2134" xr:uid="{4F310E5B-55B9-466C-AF2D-1DEEB4EA7A0F}"/>
    <cellStyle name="60% - Accent4 51" xfId="14205" xr:uid="{5BD80B87-7D9D-4FFC-BF4C-0AFCC3DE86CA}"/>
    <cellStyle name="60% - Accent4 52" xfId="26674" xr:uid="{71014C48-FDE7-4FC0-A9BB-1DDA43497372}"/>
    <cellStyle name="60% - Accent4 53" xfId="25173" xr:uid="{C8F4B2D3-09D4-4BB7-88E7-C396354639BC}"/>
    <cellStyle name="60% - Accent4 54" xfId="26780" xr:uid="{41E06E59-92FA-4E4D-9B59-E6F16EBD6D1D}"/>
    <cellStyle name="60% - Accent4 55" xfId="25064" xr:uid="{F6403F9E-0F26-4B19-9F65-B649A25B2C0C}"/>
    <cellStyle name="60% - Accent4 56" xfId="26898" xr:uid="{158B3CD6-1F4C-4623-A467-E16E7E9DE56F}"/>
    <cellStyle name="60% - Accent4 57" xfId="24938" xr:uid="{C409CAB2-C1F7-4E30-93B7-11C394AE8F30}"/>
    <cellStyle name="60% - Accent4 58" xfId="27032" xr:uid="{8B9268F2-BC0E-4C1D-8193-8676DCF2235A}"/>
    <cellStyle name="60% - Accent4 59" xfId="24801" xr:uid="{548852C2-4066-480F-A0D5-622CA62CF560}"/>
    <cellStyle name="60% - Accent4 6" xfId="2135" xr:uid="{61937E4D-ADA9-43F8-980E-81E12B26AFA0}"/>
    <cellStyle name="60% - Accent4 6 2" xfId="2136" xr:uid="{F55E46F1-B6C8-4096-8C89-F8DB552BCE89}"/>
    <cellStyle name="60% - Accent4 6 2 2" xfId="2137" xr:uid="{556DE2C4-481D-46B9-9DE4-43E6BB183667}"/>
    <cellStyle name="60% - Accent4 6 2 3" xfId="2138" xr:uid="{0EF209F3-A1F1-45C6-8FBA-1423DEEBEB32}"/>
    <cellStyle name="60% - Accent4 6 2 4" xfId="15624" xr:uid="{686E0F7E-7E12-4063-AB44-B476993B30EE}"/>
    <cellStyle name="60% - Accent4 6 2 5" xfId="16298" xr:uid="{84742D15-234C-4629-BF97-8FFB4227AE37}"/>
    <cellStyle name="60% - Accent4 6 2 6" xfId="17290" xr:uid="{D47720B9-0720-4A5F-B715-C366C19659A9}"/>
    <cellStyle name="60% - Accent4 6 3" xfId="2139" xr:uid="{8C65DC74-D23F-4250-994D-951ABA16B73A}"/>
    <cellStyle name="60% - Accent4 6 4" xfId="15002" xr:uid="{5CF3EF5C-BCEF-43D9-A1BA-55C853ACCB25}"/>
    <cellStyle name="60% - Accent4 6 5" xfId="14770" xr:uid="{FA5A5DBE-F945-4F71-8A28-306167C2C36F}"/>
    <cellStyle name="60% - Accent4 6 6" xfId="20737" xr:uid="{A4FAF3C4-1D64-458D-8EC1-3DAA63C892CA}"/>
    <cellStyle name="60% - Accent4 60" xfId="27181" xr:uid="{DC0F5217-CA9D-48BD-965A-4D4DBBBF6D0C}"/>
    <cellStyle name="60% - Accent4 61" xfId="24649" xr:uid="{19A8128F-6D0D-4DF6-ADC0-C4B23DBAE1DD}"/>
    <cellStyle name="60% - Accent4 62" xfId="27342" xr:uid="{AD72E402-31A8-4F33-9336-F76B68DF83B8}"/>
    <cellStyle name="60% - Accent4 63" xfId="27512" xr:uid="{5E445E0F-EE3A-4215-9C36-FD357577E720}"/>
    <cellStyle name="60% - Accent4 64" xfId="27677" xr:uid="{470AF8E7-7984-48EC-8C40-3540E5C70C0E}"/>
    <cellStyle name="60% - Accent4 65" xfId="27840" xr:uid="{C74BA029-44CC-4D86-904C-D2A8221CA53E}"/>
    <cellStyle name="60% - Accent4 66" xfId="27992" xr:uid="{8147340F-8133-4BB3-AED0-3A750F832866}"/>
    <cellStyle name="60% - Accent4 67" xfId="28141" xr:uid="{CEEF70DF-DB4A-4C4C-B864-9E30B25D895F}"/>
    <cellStyle name="60% - Accent4 68" xfId="28288" xr:uid="{0C689EFD-AF27-4E8D-83B1-D1159938D852}"/>
    <cellStyle name="60% - Accent4 69" xfId="28430" xr:uid="{C27BB4B0-4F9F-4480-A23B-7C04E56DA47F}"/>
    <cellStyle name="60% - Accent4 7" xfId="2140" xr:uid="{EFD32FA2-9BFD-47BF-8818-AC9F0D5F41E3}"/>
    <cellStyle name="60% - Accent4 7 2" xfId="2141" xr:uid="{351EBF6F-E49A-42C1-8E1D-B7F00B36B4C4}"/>
    <cellStyle name="60% - Accent4 7 2 2" xfId="2142" xr:uid="{86C832A7-B26E-4EB1-A796-C29C5E2177ED}"/>
    <cellStyle name="60% - Accent4 7 2 3" xfId="2143" xr:uid="{039AFD4A-6194-43C7-94C1-C9B4C45C2E76}"/>
    <cellStyle name="60% - Accent4 7 2 4" xfId="15625" xr:uid="{79FF91D2-99BF-4E8F-8870-720D082A0F31}"/>
    <cellStyle name="60% - Accent4 7 2 5" xfId="16299" xr:uid="{81553016-121A-4688-B1B1-9B5E99DBE388}"/>
    <cellStyle name="60% - Accent4 7 2 6" xfId="20563" xr:uid="{6F194B56-AAF4-4046-B77A-DA0CDABA30F5}"/>
    <cellStyle name="60% - Accent4 7 3" xfId="2144" xr:uid="{2E4BA81F-D683-4E86-891B-E67DA4CE9EF2}"/>
    <cellStyle name="60% - Accent4 7 4" xfId="15371" xr:uid="{0E9F8126-1107-4FF4-9D66-EC310E6F838C}"/>
    <cellStyle name="60% - Accent4 7 5" xfId="15783" xr:uid="{63FFDB92-513D-4B9E-89B6-6E32E6D4D90B}"/>
    <cellStyle name="60% - Accent4 7 6" xfId="18589" xr:uid="{4A2A035B-F2B5-4475-94DA-3F532DC642AF}"/>
    <cellStyle name="60% - Accent4 70" xfId="28556" xr:uid="{02DF4B80-39FD-4886-9B46-8B962E937635}"/>
    <cellStyle name="60% - Accent4 71" xfId="28672" xr:uid="{4F56EA44-F12F-484C-9D6F-81323D4BF256}"/>
    <cellStyle name="60% - Accent4 72" xfId="28776" xr:uid="{FB0EB350-2623-48BC-87AD-16445B3C49B6}"/>
    <cellStyle name="60% - Accent4 73" xfId="28871" xr:uid="{122F13BB-6EAC-43A6-A492-C6987E37600D}"/>
    <cellStyle name="60% - Accent4 74" xfId="506" xr:uid="{0A6ECD81-3068-46E3-BE84-82172121FBDB}"/>
    <cellStyle name="60% - Accent4 75" xfId="41693" xr:uid="{EE4BDA63-6FD3-45B2-8A0A-8A0B6CBE7381}"/>
    <cellStyle name="60% - Accent4 76" xfId="41724" xr:uid="{F5A6D4AA-20DF-4BBD-ABAC-38652C30234D}"/>
    <cellStyle name="60% - Accent4 8" xfId="2145" xr:uid="{8B3EC254-A492-45F8-A93E-52956904A3FD}"/>
    <cellStyle name="60% - Accent4 8 2" xfId="2146" xr:uid="{23958BF1-606F-42A1-9299-3AD86F6C3CE0}"/>
    <cellStyle name="60% - Accent4 8 2 2" xfId="2147" xr:uid="{5A7CF733-7D0C-4A27-A253-AD4B9F61ECE0}"/>
    <cellStyle name="60% - Accent4 8 2 3" xfId="2148" xr:uid="{B829EF0F-F51E-4894-BD4F-387C0CE9786E}"/>
    <cellStyle name="60% - Accent4 8 2 4" xfId="15626" xr:uid="{F108C6A6-2775-4854-9E23-25962CC8CB41}"/>
    <cellStyle name="60% - Accent4 8 2 5" xfId="16300" xr:uid="{30C3255D-F8DE-4781-AE06-2CC8454A2624}"/>
    <cellStyle name="60% - Accent4 8 2 6" xfId="18817" xr:uid="{A7289544-AB03-4A24-BEFC-F82CA6737442}"/>
    <cellStyle name="60% - Accent4 8 3" xfId="2149" xr:uid="{1056BEC6-75A4-4AEA-B20E-8A241322C9A6}"/>
    <cellStyle name="60% - Accent4 8 4" xfId="15334" xr:uid="{B3F36565-C233-446C-92E1-87C65C59DAAF}"/>
    <cellStyle name="60% - Accent4 8 5" xfId="15748" xr:uid="{B9B59ABD-88EA-4B34-BBD6-6E8168E2B7E5}"/>
    <cellStyle name="60% - Accent4 8 6" xfId="20454" xr:uid="{A8CD46E3-EF3F-4B95-8174-774C17E1323E}"/>
    <cellStyle name="60% - Accent4 9" xfId="2150" xr:uid="{3210F3B8-F0D1-493E-A2A8-6CD15103D3D8}"/>
    <cellStyle name="60% - Accent4 9 2" xfId="2151" xr:uid="{4D1652EA-8999-4F02-9732-131B31B114BA}"/>
    <cellStyle name="60% - Accent4 9 2 2" xfId="2152" xr:uid="{91BE762F-BDF2-4833-BDD1-9393A01748B9}"/>
    <cellStyle name="60% - Accent4 9 2 3" xfId="2153" xr:uid="{CE6154B7-4BB3-4E85-8B74-41EC8755DA76}"/>
    <cellStyle name="60% - Accent4 9 2 4" xfId="15627" xr:uid="{08885EC3-E4C8-4ECC-8959-79FB2DD3F0FD}"/>
    <cellStyle name="60% - Accent4 9 2 5" xfId="16301" xr:uid="{8D769B85-64F0-4303-8A0C-9882A297BDA5}"/>
    <cellStyle name="60% - Accent4 9 2 6" xfId="21665" xr:uid="{C67485A0-C25F-43D9-8F74-91758711E752}"/>
    <cellStyle name="60% - Accent4 9 3" xfId="2154" xr:uid="{243AB2CA-C764-48E1-9FEB-75421FC0320E}"/>
    <cellStyle name="60% - Accent4 9 4" xfId="14606" xr:uid="{457C7BDA-FFE8-4D85-8BA6-E1290B87B6AC}"/>
    <cellStyle name="60% - Accent4 9 5" xfId="15464" xr:uid="{8D12AB9B-86CB-48C3-8CB7-B36C53CB4B5C}"/>
    <cellStyle name="60% - Accent4 9 6" xfId="21846" xr:uid="{C162C519-1C97-4CDF-82AD-9C345E5F72B9}"/>
    <cellStyle name="60% - Accent5" xfId="176" builtinId="48" customBuiltin="1"/>
    <cellStyle name="60% - Accent5 10" xfId="2155" xr:uid="{1F556F34-0C12-4CC1-B0B4-DCD4BAC33DD5}"/>
    <cellStyle name="60% - Accent5 10 2" xfId="2156" xr:uid="{B67A2B4C-53AE-495F-91BC-A3E6A18EC95C}"/>
    <cellStyle name="60% - Accent5 10 2 2" xfId="2157" xr:uid="{A24A0E34-38B0-4FEE-8461-925689FB3426}"/>
    <cellStyle name="60% - Accent5 10 2 3" xfId="2158" xr:uid="{A3CA25BE-4C57-45ED-8565-4A599F6E0E0D}"/>
    <cellStyle name="60% - Accent5 10 2 4" xfId="15629" xr:uid="{F299C5D0-E6D1-411D-BDB2-4AEEDC276114}"/>
    <cellStyle name="60% - Accent5 10 2 5" xfId="16302" xr:uid="{DF5E8345-010B-493B-9ECA-A27F9A98ED88}"/>
    <cellStyle name="60% - Accent5 10 2 6" xfId="17749" xr:uid="{8222F8A4-3E9E-4DD0-A507-47E9EE45A1BC}"/>
    <cellStyle name="60% - Accent5 10 3" xfId="2159" xr:uid="{63671F6B-7F05-4C29-B575-E014F9BC56B7}"/>
    <cellStyle name="60% - Accent5 10 4" xfId="15086" xr:uid="{B52C9F27-1F9A-4668-B1AA-030D8B5CE0C4}"/>
    <cellStyle name="60% - Accent5 10 5" xfId="15436" xr:uid="{6B36792C-ED55-4206-AAE4-1F2844C13D9C}"/>
    <cellStyle name="60% - Accent5 10 6" xfId="21825" xr:uid="{7C7E5853-61D7-4A73-8AD0-1CA5C8DF081C}"/>
    <cellStyle name="60% - Accent5 11" xfId="2160" xr:uid="{09E5D458-7110-4DEB-A390-29C6DF194002}"/>
    <cellStyle name="60% - Accent5 12" xfId="2161" xr:uid="{25354293-0EAC-4F0F-99E5-6AFCB9397E4D}"/>
    <cellStyle name="60% - Accent5 13" xfId="2162" xr:uid="{4E3DFA59-94ED-4096-95F1-4760A1FF3B9A}"/>
    <cellStyle name="60% - Accent5 14" xfId="2163" xr:uid="{0A962D9F-C350-4F63-8063-C96C06CA61E6}"/>
    <cellStyle name="60% - Accent5 14 2" xfId="2164" xr:uid="{D22E2A82-7693-4CBF-802C-7B1F9062568E}"/>
    <cellStyle name="60% - Accent5 15" xfId="2165" xr:uid="{E5CB13A5-41B5-4402-B4D9-1467A97008B7}"/>
    <cellStyle name="60% - Accent5 15 2" xfId="2166" xr:uid="{A96469F2-FC30-4BC5-816D-7DB49C102B8B}"/>
    <cellStyle name="60% - Accent5 16" xfId="2167" xr:uid="{F02B433B-C379-4A9E-9CCE-4C9A8C42BFE5}"/>
    <cellStyle name="60% - Accent5 17" xfId="2168" xr:uid="{64D16B29-198D-4E5E-A06C-C68D72B1ED64}"/>
    <cellStyle name="60% - Accent5 18" xfId="2169" xr:uid="{5716030E-C3C3-4405-92AD-3A0898E86CBC}"/>
    <cellStyle name="60% - Accent5 19" xfId="2170" xr:uid="{EFE81167-5B43-49D8-AA86-E732BF2CCBED}"/>
    <cellStyle name="60% - Accent5 2" xfId="281" xr:uid="{00000000-0005-0000-0000-00004D000000}"/>
    <cellStyle name="60% - Accent5 2 10" xfId="26944" xr:uid="{1AC7DE55-2A56-4A83-BA3A-F2395F2337E5}"/>
    <cellStyle name="60% - Accent5 2 11" xfId="24891" xr:uid="{A8472583-A25B-40D5-B22E-28F54632A1B0}"/>
    <cellStyle name="60% - Accent5 2 12" xfId="27080" xr:uid="{0738DAA0-E63D-47EC-97DC-FA5921853901}"/>
    <cellStyle name="60% - Accent5 2 13" xfId="24752" xr:uid="{6493B209-F5EA-4FCD-813C-82CB85CC5952}"/>
    <cellStyle name="60% - Accent5 2 14" xfId="27232" xr:uid="{9FE48135-7D19-49BA-BCFC-EFB4EF4CAE01}"/>
    <cellStyle name="60% - Accent5 2 15" xfId="24598" xr:uid="{87111035-5DE3-4CAD-BD92-B0898A2E18C7}"/>
    <cellStyle name="60% - Accent5 2 16" xfId="27396" xr:uid="{1973C312-3EA5-4A91-A57B-E81C99FCA04E}"/>
    <cellStyle name="60% - Accent5 2 17" xfId="27566" xr:uid="{AFFB1BBD-3D23-45FE-BD24-5E009F072B08}"/>
    <cellStyle name="60% - Accent5 2 18" xfId="27731" xr:uid="{97137DF9-E33D-4177-85E4-C59E51A1239F}"/>
    <cellStyle name="60% - Accent5 2 19" xfId="27894" xr:uid="{CA039C5F-371A-4456-8C2C-76EBDAAF9A93}"/>
    <cellStyle name="60% - Accent5 2 2" xfId="427" xr:uid="{00000000-0005-0000-0000-00004E000000}"/>
    <cellStyle name="60% - Accent5 2 2 10" xfId="26943" xr:uid="{CE22B8C4-CBF3-40E1-93AF-88A596DECCCB}"/>
    <cellStyle name="60% - Accent5 2 2 11" xfId="24892" xr:uid="{695912E7-F321-451D-AD9C-6153734E91BA}"/>
    <cellStyle name="60% - Accent5 2 2 12" xfId="27079" xr:uid="{54670EEC-5F2C-4DBD-85C4-C81231E0DA1B}"/>
    <cellStyle name="60% - Accent5 2 2 13" xfId="24753" xr:uid="{02BC1C00-E0E3-4D78-BF10-40F8C71403EF}"/>
    <cellStyle name="60% - Accent5 2 2 14" xfId="27231" xr:uid="{5D318FDA-8CE8-4E4B-A307-0EA0A5E18478}"/>
    <cellStyle name="60% - Accent5 2 2 15" xfId="24599" xr:uid="{22360A0B-D06E-4A70-92A3-8B483346E630}"/>
    <cellStyle name="60% - Accent5 2 2 16" xfId="27395" xr:uid="{AF5E9CFA-C3A5-42AB-9F7C-DD636F40A4E2}"/>
    <cellStyle name="60% - Accent5 2 2 17" xfId="27565" xr:uid="{89A34410-E12B-4D1C-9E4E-71F3580B8FD5}"/>
    <cellStyle name="60% - Accent5 2 2 18" xfId="27730" xr:uid="{F0CDA29F-752E-49FC-9DAD-60A1931593D4}"/>
    <cellStyle name="60% - Accent5 2 2 19" xfId="27893" xr:uid="{07A1F1DA-D419-4D3A-AC32-23C5BA4488B3}"/>
    <cellStyle name="60% - Accent5 2 2 2" xfId="2172" xr:uid="{10EF1BE7-253D-4FC3-8320-ECC60F58CF03}"/>
    <cellStyle name="60% - Accent5 2 2 2 10" xfId="26942" xr:uid="{DB90E90A-E892-4863-8E96-03E369450304}"/>
    <cellStyle name="60% - Accent5 2 2 2 11" xfId="24893" xr:uid="{AAE6743E-876B-4297-8D19-8AB4DB55F7B0}"/>
    <cellStyle name="60% - Accent5 2 2 2 12" xfId="27078" xr:uid="{532DBDCE-6D08-4ED0-886F-9EC276B8A361}"/>
    <cellStyle name="60% - Accent5 2 2 2 13" xfId="24754" xr:uid="{C5EFABAF-8A51-4E28-83C6-421FCE12655A}"/>
    <cellStyle name="60% - Accent5 2 2 2 14" xfId="27230" xr:uid="{EDFB072C-CA64-4C8B-AC3E-96957A6162AC}"/>
    <cellStyle name="60% - Accent5 2 2 2 15" xfId="24600" xr:uid="{CC0ABA3B-5F36-4358-8542-83B15AADE331}"/>
    <cellStyle name="60% - Accent5 2 2 2 16" xfId="27394" xr:uid="{C73FC26A-4B07-4B94-8F2B-37DF7D560B89}"/>
    <cellStyle name="60% - Accent5 2 2 2 17" xfId="27564" xr:uid="{05C5DCCA-1BC5-4F03-B1D8-EC664F65FA12}"/>
    <cellStyle name="60% - Accent5 2 2 2 18" xfId="27729" xr:uid="{729B74C7-54B2-486A-9FA1-C412C1DA8C92}"/>
    <cellStyle name="60% - Accent5 2 2 2 19" xfId="27892" xr:uid="{AF89A5AD-2F53-4AED-B5DF-7C112163E10F}"/>
    <cellStyle name="60% - Accent5 2 2 2 2" xfId="2173" xr:uid="{256EE6CA-B20D-4A1F-ADB1-F015CFD4864F}"/>
    <cellStyle name="60% - Accent5 2 2 2 2 10" xfId="26936" xr:uid="{399C0384-8632-4FA8-A194-2C2D98883815}"/>
    <cellStyle name="60% - Accent5 2 2 2 2 11" xfId="24899" xr:uid="{16A600FA-21E0-4370-8492-C8B62908D9F7}"/>
    <cellStyle name="60% - Accent5 2 2 2 2 12" xfId="27072" xr:uid="{307DBB1E-50A2-4089-A61B-32E72A52A3A4}"/>
    <cellStyle name="60% - Accent5 2 2 2 2 13" xfId="24760" xr:uid="{4D2EECA8-2F4B-4011-A916-DCEDF724FEE9}"/>
    <cellStyle name="60% - Accent5 2 2 2 2 14" xfId="27224" xr:uid="{B89E7EE7-4984-4284-BCE7-395DD745A04A}"/>
    <cellStyle name="60% - Accent5 2 2 2 2 15" xfId="24606" xr:uid="{542C4301-7116-4381-B3BC-DB5F21072E32}"/>
    <cellStyle name="60% - Accent5 2 2 2 2 16" xfId="27388" xr:uid="{C4974204-ACAF-4061-9ADE-23AB729A0E89}"/>
    <cellStyle name="60% - Accent5 2 2 2 2 17" xfId="27558" xr:uid="{B1D149C3-00B3-47CC-9E64-28848F3F742A}"/>
    <cellStyle name="60% - Accent5 2 2 2 2 18" xfId="27723" xr:uid="{1E77157B-1144-43D7-9271-1590AA06863C}"/>
    <cellStyle name="60% - Accent5 2 2 2 2 19" xfId="27886" xr:uid="{66854C2F-FAA3-4546-9153-1450F674F010}"/>
    <cellStyle name="60% - Accent5 2 2 2 2 2" xfId="2174" xr:uid="{CDC2568C-41D9-4AB7-8483-A2696C996FF5}"/>
    <cellStyle name="60% - Accent5 2 2 2 2 20" xfId="28038" xr:uid="{C16DFC6E-D8BC-4B68-94B1-21678536F6E8}"/>
    <cellStyle name="60% - Accent5 2 2 2 2 21" xfId="28186" xr:uid="{7F0DE6D2-EE23-44DB-B9D8-E460EEF2C580}"/>
    <cellStyle name="60% - Accent5 2 2 2 2 22" xfId="28333" xr:uid="{57C849DC-B1A1-4B51-A922-6B32F7546EB8}"/>
    <cellStyle name="60% - Accent5 2 2 2 2 23" xfId="28467" xr:uid="{FCFA2535-2A59-4B65-86E4-05DFF21C76B9}"/>
    <cellStyle name="60% - Accent5 2 2 2 2 24" xfId="28588" xr:uid="{4F792175-A30F-41BE-BB76-A726422848AB}"/>
    <cellStyle name="60% - Accent5 2 2 2 2 25" xfId="28698" xr:uid="{4F8D3174-02FC-40B4-8550-BF87377A3D99}"/>
    <cellStyle name="60% - Accent5 2 2 2 2 3" xfId="17415" xr:uid="{C6BE905A-B446-4F80-BF07-DD00B31C1D45}"/>
    <cellStyle name="60% - Accent5 2 2 2 2 4" xfId="26613" xr:uid="{2C5D5846-7D9D-4A7D-8DA6-024B45E92925}"/>
    <cellStyle name="60% - Accent5 2 2 2 2 5" xfId="25234" xr:uid="{355F1DB6-4FC8-491B-9B33-7450E75A31C3}"/>
    <cellStyle name="60% - Accent5 2 2 2 2 6" xfId="26704" xr:uid="{DDB05FA5-5D94-4336-9E11-0757CC0794B1}"/>
    <cellStyle name="60% - Accent5 2 2 2 2 7" xfId="25141" xr:uid="{5015DDB3-2A14-469B-A63E-A1CB8E321CFD}"/>
    <cellStyle name="60% - Accent5 2 2 2 2 8" xfId="26812" xr:uid="{F2002641-4F9E-4338-84A4-68CAB660A689}"/>
    <cellStyle name="60% - Accent5 2 2 2 2 9" xfId="25029" xr:uid="{AB66F7D4-5DF6-4D27-8E6A-CA2CC253F13D}"/>
    <cellStyle name="60% - Accent5 2 2 2 20" xfId="28044" xr:uid="{DA56D3A4-CEB3-4E81-9F1F-43F088D1FC09}"/>
    <cellStyle name="60% - Accent5 2 2 2 21" xfId="28192" xr:uid="{4AE019C3-AA00-4B22-A945-6376B5C5B357}"/>
    <cellStyle name="60% - Accent5 2 2 2 22" xfId="28339" xr:uid="{434FC914-D1E1-4F5F-A298-EEBC2A28C9A7}"/>
    <cellStyle name="60% - Accent5 2 2 2 23" xfId="28473" xr:uid="{9D106DE8-C3D0-4913-A6DB-DF283455B99F}"/>
    <cellStyle name="60% - Accent5 2 2 2 24" xfId="28594" xr:uid="{5D00EDB8-97BC-4E83-B775-956506C3A7F3}"/>
    <cellStyle name="60% - Accent5 2 2 2 25" xfId="28704" xr:uid="{A2AE4BC4-699A-4A2E-B611-6E401FA4BA32}"/>
    <cellStyle name="60% - Accent5 2 2 2 3" xfId="2175" xr:uid="{6D006BAE-102C-4E82-A434-69C2E2ED35FF}"/>
    <cellStyle name="60% - Accent5 2 2 2 3 2" xfId="17153" xr:uid="{D3D8394B-5A0E-455A-95BE-BA3F2989A131}"/>
    <cellStyle name="60% - Accent5 2 2 2 3 2 2" xfId="18877" xr:uid="{D25542B4-1042-49C7-9368-29E8B686B66B}"/>
    <cellStyle name="60% - Accent5 2 2 2 4" xfId="2176" xr:uid="{C797326D-4328-4679-B7C8-896B4ED114B4}"/>
    <cellStyle name="60% - Accent5 2 2 2 4 2" xfId="26614" xr:uid="{8EC2A431-45AD-4CE1-8E8D-DF608D19FDCE}"/>
    <cellStyle name="60% - Accent5 2 2 2 5" xfId="20799" xr:uid="{B4748E99-28D9-4DFB-B0D5-BA5733CA25B4}"/>
    <cellStyle name="60% - Accent5 2 2 2 5 2" xfId="25233" xr:uid="{BE1301E0-90BA-4EE4-A73F-92DFC982A18A}"/>
    <cellStyle name="60% - Accent5 2 2 2 6" xfId="26708" xr:uid="{F7D72263-90E7-48F9-B29D-CD6295565F20}"/>
    <cellStyle name="60% - Accent5 2 2 2 7" xfId="25137" xr:uid="{67CDBD3C-669B-4EB3-889F-112700172F17}"/>
    <cellStyle name="60% - Accent5 2 2 2 8" xfId="26817" xr:uid="{66919BE2-0C76-4141-9823-938F63E0A1C2}"/>
    <cellStyle name="60% - Accent5 2 2 2 9" xfId="25024" xr:uid="{4148AC1E-B841-4B62-BA40-0280577C916B}"/>
    <cellStyle name="60% - Accent5 2 2 20" xfId="28045" xr:uid="{CD94439B-6555-4D9A-B888-8F29B1DDCD69}"/>
    <cellStyle name="60% - Accent5 2 2 21" xfId="28193" xr:uid="{42501447-B7E8-43BD-9C7E-6CFA27CDF721}"/>
    <cellStyle name="60% - Accent5 2 2 22" xfId="28340" xr:uid="{A9C634D2-8E6F-417D-B67D-917EE9C92D12}"/>
    <cellStyle name="60% - Accent5 2 2 23" xfId="28474" xr:uid="{790C2857-B84A-4AED-8457-AE7ED6183460}"/>
    <cellStyle name="60% - Accent5 2 2 24" xfId="28595" xr:uid="{1B760C15-C8B8-4863-A467-387438337221}"/>
    <cellStyle name="60% - Accent5 2 2 25" xfId="28705" xr:uid="{0FE26A49-0617-41D6-9E37-EC44A770D3C8}"/>
    <cellStyle name="60% - Accent5 2 2 3" xfId="2177" xr:uid="{43C58345-BF96-454D-B8E0-99C051C939F7}"/>
    <cellStyle name="60% - Accent5 2 2 3 2" xfId="2178" xr:uid="{83EEE1D9-3990-47B0-B927-3DF273FB6D03}"/>
    <cellStyle name="60% - Accent5 2 2 3 2 2" xfId="18617" xr:uid="{0B834A7E-2B21-4964-A979-119E9513EE8F}"/>
    <cellStyle name="60% - Accent5 2 2 3 3" xfId="2179" xr:uid="{95943F15-59C7-4AD0-8E97-DC25775A0CAB}"/>
    <cellStyle name="60% - Accent5 2 2 3 4" xfId="14252" xr:uid="{AF3BB584-DF32-49E1-B653-83CC8889CFC6}"/>
    <cellStyle name="60% - Accent5 2 2 4" xfId="2180" xr:uid="{F32A8EC3-34D3-4D81-8041-C867A4E76F9A}"/>
    <cellStyle name="60% - Accent5 2 2 4 2" xfId="15036" xr:uid="{194D69D9-C43F-4A70-953C-74EC75696DE0}"/>
    <cellStyle name="60% - Accent5 2 2 4 2 2" xfId="18514" xr:uid="{E108A96D-859B-4B53-A678-77E0C10AF364}"/>
    <cellStyle name="60% - Accent5 2 2 5" xfId="13066" xr:uid="{35739E44-F7ED-4633-9F06-7631101EA97E}"/>
    <cellStyle name="60% - Accent5 2 2 5 2" xfId="15630" xr:uid="{6055C344-158D-48E8-974E-379B785A2B15}"/>
    <cellStyle name="60% - Accent5 2 2 5 2 2" xfId="20584" xr:uid="{A7E274B7-2EE5-45EA-BD7B-92B9A77B98F1}"/>
    <cellStyle name="60% - Accent5 2 2 6" xfId="16303" xr:uid="{D823CE40-D738-4E4F-ACE5-10D5684E64B6}"/>
    <cellStyle name="60% - Accent5 2 2 7" xfId="14951" xr:uid="{E41CFA68-C2C7-4FA7-A814-383AE4BB4117}"/>
    <cellStyle name="60% - Accent5 2 2 8" xfId="22111" xr:uid="{85EC9D74-FC05-4652-B4EE-D85955212967}"/>
    <cellStyle name="60% - Accent5 2 2 8 2" xfId="26818" xr:uid="{82EB3155-4C02-48C8-B258-AE1EFE33A65B}"/>
    <cellStyle name="60% - Accent5 2 2 9" xfId="25023" xr:uid="{BB76DC77-C03F-46B9-B94E-50A1EE262843}"/>
    <cellStyle name="60% - Accent5 2 20" xfId="28046" xr:uid="{2E847890-2D04-469A-ADC0-CEBB2B6646CA}"/>
    <cellStyle name="60% - Accent5 2 21" xfId="28194" xr:uid="{52F4CCEF-D790-4752-AC50-2D5BCCBB8773}"/>
    <cellStyle name="60% - Accent5 2 22" xfId="28341" xr:uid="{82FA32F6-B4AF-46D2-8FDF-6021BA5C3AA2}"/>
    <cellStyle name="60% - Accent5 2 23" xfId="28475" xr:uid="{9C0050FD-C29F-4850-A6FA-2412EE627353}"/>
    <cellStyle name="60% - Accent5 2 24" xfId="28596" xr:uid="{42FF09A9-21CF-483C-8FFF-C04CD0677E0F}"/>
    <cellStyle name="60% - Accent5 2 25" xfId="28706" xr:uid="{BEE1983E-A1E8-4F59-8FC0-F40424A9F2AF}"/>
    <cellStyle name="60% - Accent5 2 26" xfId="2171" xr:uid="{405AC3EE-395A-40D9-9C26-F0FC5EAEE485}"/>
    <cellStyle name="60% - Accent5 2 3" xfId="2181" xr:uid="{A8366845-E86E-4FB1-8131-D7B1C4ADFD39}"/>
    <cellStyle name="60% - Accent5 2 3 2" xfId="2182" xr:uid="{4B36B533-923A-4272-AD91-C2FB805530EE}"/>
    <cellStyle name="60% - Accent5 2 3 2 2" xfId="17059" xr:uid="{E564D4D3-9C5C-401C-B9FD-49AAACF3AC2F}"/>
    <cellStyle name="60% - Accent5 2 3 3" xfId="2183" xr:uid="{84634D34-8390-45FA-B7F4-7D83382DB5A3}"/>
    <cellStyle name="60% - Accent5 2 3 4" xfId="14352" xr:uid="{10B3309D-A0EC-4B4A-A37F-6EF1F6C52BB7}"/>
    <cellStyle name="60% - Accent5 2 4" xfId="2184" xr:uid="{C6E6586D-8A51-4F5A-8DCE-351F6D7CB69B}"/>
    <cellStyle name="60% - Accent5 2 4 2" xfId="14565" xr:uid="{D4A0EA46-4437-4D37-9508-839E005AAC88}"/>
    <cellStyle name="60% - Accent5 2 4 2 2" xfId="18762" xr:uid="{C72FAA8B-E720-4032-A154-F1C5B3F9CB7B}"/>
    <cellStyle name="60% - Accent5 2 4 3" xfId="26615" xr:uid="{6083D9F1-2E6A-491E-9FD5-803850EEB3D5}"/>
    <cellStyle name="60% - Accent5 2 5" xfId="15311" xr:uid="{CC5AB602-D2FE-46D6-8271-29F5A32BC2A2}"/>
    <cellStyle name="60% - Accent5 2 5 2" xfId="20361" xr:uid="{4E84BE1E-FB55-4E81-BAD7-F6041EA6F642}"/>
    <cellStyle name="60% - Accent5 2 5 3" xfId="25232" xr:uid="{16DCD7E6-3C14-4729-8B9F-4619B4207B10}"/>
    <cellStyle name="60% - Accent5 2 6" xfId="15173" xr:uid="{59FBA998-D155-480F-80A4-21434C6E8B1E}"/>
    <cellStyle name="60% - Accent5 2 6 2" xfId="26709" xr:uid="{99C910DD-DA14-4255-A083-89932A013EC4}"/>
    <cellStyle name="60% - Accent5 2 7" xfId="15450" xr:uid="{6C337AC9-21A7-412A-BC2D-932CC8C9C4CD}"/>
    <cellStyle name="60% - Accent5 2 7 2" xfId="25136" xr:uid="{27C6F70D-7764-41D9-96D4-0203B07254AD}"/>
    <cellStyle name="60% - Accent5 2 8" xfId="26819" xr:uid="{B99E3D46-EBB4-4826-B43C-7E3635178DF7}"/>
    <cellStyle name="60% - Accent5 2 9" xfId="25022" xr:uid="{9C361B4C-81BD-457F-A52D-7390938B6459}"/>
    <cellStyle name="60% - Accent5 20" xfId="2185" xr:uid="{AD801B6E-FE42-444A-A94B-DCFE4933DB4E}"/>
    <cellStyle name="60% - Accent5 21" xfId="2186" xr:uid="{36185485-A150-4DFE-9F0D-4DCCF12EB0D5}"/>
    <cellStyle name="60% - Accent5 22" xfId="2187" xr:uid="{4B6CB5EB-4B45-484E-BCC1-66BA8C71C9A4}"/>
    <cellStyle name="60% - Accent5 23" xfId="2188" xr:uid="{66465E88-1B7A-401C-8C1C-F0310CB19DB1}"/>
    <cellStyle name="60% - Accent5 23 2" xfId="2189" xr:uid="{E60232AF-2F22-4832-B4DA-9B24912FEB22}"/>
    <cellStyle name="60% - Accent5 23 2 2" xfId="20730" xr:uid="{38539CE6-6782-4F91-AF99-F3C952A94D7E}"/>
    <cellStyle name="60% - Accent5 23 3" xfId="2190" xr:uid="{DD71D90C-711C-4A51-BD45-DB3C20A3E1A1}"/>
    <cellStyle name="60% - Accent5 24" xfId="2191" xr:uid="{CC014A1F-4CF4-4460-BA78-C958D333BB7C}"/>
    <cellStyle name="60% - Accent5 25" xfId="2192" xr:uid="{7A889E6A-0189-4901-9104-9B188DDFB17D}"/>
    <cellStyle name="60% - Accent5 26" xfId="2193" xr:uid="{5B2A1376-D9CA-4A66-94ED-13C7E6D06DFB}"/>
    <cellStyle name="60% - Accent5 27" xfId="2194" xr:uid="{47F29819-3813-45CF-81CA-D39CD91852FC}"/>
    <cellStyle name="60% - Accent5 28" xfId="2195" xr:uid="{B62FCB30-4A98-4E8D-8184-3807D830FD52}"/>
    <cellStyle name="60% - Accent5 29" xfId="2196" xr:uid="{32481F8A-B92B-4AB1-B079-E612CE4CCF4A}"/>
    <cellStyle name="60% - Accent5 3" xfId="382" xr:uid="{00000000-0005-0000-0000-00004F000000}"/>
    <cellStyle name="60% - Accent5 3 2" xfId="2198" xr:uid="{1BC315BA-0812-4EE1-A5AE-2C19BC7AE3CA}"/>
    <cellStyle name="60% - Accent5 3 2 2" xfId="2199" xr:uid="{B929919A-3145-4683-BDD6-97DCCD5FC10B}"/>
    <cellStyle name="60% - Accent5 3 2 2 2" xfId="17192" xr:uid="{D407E4FD-63DA-4C7E-A296-1BEA7C1557B4}"/>
    <cellStyle name="60% - Accent5 3 2 2 2 2" xfId="17416" xr:uid="{4E90BE60-4F45-4901-A360-2B2BC1953FCD}"/>
    <cellStyle name="60% - Accent5 3 2 2 3" xfId="18878" xr:uid="{1163CB37-F4CC-4A8A-A0C7-9C7E6B5EFF12}"/>
    <cellStyle name="60% - Accent5 3 2 2 4" xfId="20800" xr:uid="{D04D6250-6756-4F47-BADF-42C62775EC3A}"/>
    <cellStyle name="60% - Accent5 3 2 3" xfId="2200" xr:uid="{A8D6E2A6-6615-462E-A7C6-6F12462D1160}"/>
    <cellStyle name="60% - Accent5 3 2 3 2" xfId="18654" xr:uid="{1F69D097-C98A-4646-85F1-1151435E58D4}"/>
    <cellStyle name="60% - Accent5 3 2 4" xfId="15631" xr:uid="{823E613C-6C87-4296-97E3-252BA850E3B3}"/>
    <cellStyle name="60% - Accent5 3 2 4 2" xfId="20623" xr:uid="{83518840-915F-4621-A20F-D11798DCCB16}"/>
    <cellStyle name="60% - Accent5 3 2 5" xfId="16304" xr:uid="{39A9DC3C-3090-47F6-BE90-3F4E352CA763}"/>
    <cellStyle name="60% - Accent5 3 2 6" xfId="16064" xr:uid="{F147A988-DEBE-43AB-AF34-236BC7CD054A}"/>
    <cellStyle name="60% - Accent5 3 2 7" xfId="18246" xr:uid="{9F6FF54A-0C60-4B4E-A9E6-2EAA3E1A1B3B}"/>
    <cellStyle name="60% - Accent5 3 3" xfId="2201" xr:uid="{6B3FFD44-24BF-437B-988B-967940B28FF8}"/>
    <cellStyle name="60% - Accent5 3 3 2" xfId="18449" xr:uid="{59EC4E17-E5A4-4E9C-8DD4-C7227F95BB87}"/>
    <cellStyle name="60% - Accent5 3 4" xfId="15286" xr:uid="{3D0FE209-B9A1-4F46-8334-331B71FFD616}"/>
    <cellStyle name="60% - Accent5 3 5" xfId="15913" xr:uid="{495631C5-6D94-4A8F-B1A0-DAFD1F2D2F3D}"/>
    <cellStyle name="60% - Accent5 3 5 2" xfId="20403" xr:uid="{BD3EC339-D2D3-4DA5-9058-0AE9FA690DCA}"/>
    <cellStyle name="60% - Accent5 3 6" xfId="16047" xr:uid="{7E8424A4-1734-4E7F-9B3E-B30884A0CDA0}"/>
    <cellStyle name="60% - Accent5 3 7" xfId="20556" xr:uid="{01DC9328-8627-41D9-A693-A990522F2EF1}"/>
    <cellStyle name="60% - Accent5 3 8" xfId="2197" xr:uid="{A909CB02-D3CE-40A6-B1CB-AF5AF95ED830}"/>
    <cellStyle name="60% - Accent5 30" xfId="2202" xr:uid="{2BA9AF31-AA70-47DA-B671-E9F5F35E241E}"/>
    <cellStyle name="60% - Accent5 31" xfId="2203" xr:uid="{F663605F-61B6-4CC7-87DC-16A182F48DE5}"/>
    <cellStyle name="60% - Accent5 32" xfId="2204" xr:uid="{9972E711-D47F-4141-9AD6-924AC0B88968}"/>
    <cellStyle name="60% - Accent5 33" xfId="2205" xr:uid="{156BBE48-61A5-4DD2-B516-DF9E7C3C48D9}"/>
    <cellStyle name="60% - Accent5 34" xfId="2206" xr:uid="{4B66450D-67C7-433E-9418-0F0422E27A53}"/>
    <cellStyle name="60% - Accent5 35" xfId="2207" xr:uid="{2BB5F587-D926-4F6E-9D54-81908830693A}"/>
    <cellStyle name="60% - Accent5 36" xfId="2208" xr:uid="{06F98419-755A-421F-A5B9-E5867E0CFC87}"/>
    <cellStyle name="60% - Accent5 37" xfId="2209" xr:uid="{D0078497-F08B-48D7-9105-D8354310EA2D}"/>
    <cellStyle name="60% - Accent5 38" xfId="2210" xr:uid="{0E20D7FE-72EC-4FEF-BC41-946A03FF6378}"/>
    <cellStyle name="60% - Accent5 39" xfId="2211" xr:uid="{0EF9D14C-632F-4C49-9692-86F0441BD186}"/>
    <cellStyle name="60% - Accent5 4" xfId="472" xr:uid="{6EC92469-C987-497C-907E-7C43D5320CC6}"/>
    <cellStyle name="60% - Accent5 4 2" xfId="2213" xr:uid="{98CFC4CF-C0D2-4653-8B15-18EE6F377729}"/>
    <cellStyle name="60% - Accent5 4 2 2" xfId="2214" xr:uid="{1C3C633A-DCFF-4FD6-AF65-161060AFC8BE}"/>
    <cellStyle name="60% - Accent5 4 2 3" xfId="2215" xr:uid="{F281AC32-30CF-437B-8A64-FFF92EC66536}"/>
    <cellStyle name="60% - Accent5 4 2 4" xfId="15632" xr:uid="{CA468055-E1D2-4024-B4A9-D25E344D3FFB}"/>
    <cellStyle name="60% - Accent5 4 2 5" xfId="16305" xr:uid="{343BEE49-491F-4121-8DC1-A918E0C28351}"/>
    <cellStyle name="60% - Accent5 4 2 6" xfId="18719" xr:uid="{68FB4A94-799F-4EDD-B895-CFF3D62B33D3}"/>
    <cellStyle name="60% - Accent5 4 3" xfId="2216" xr:uid="{D3493AF7-EA1F-458F-AF9E-B98DBBA4BFE8}"/>
    <cellStyle name="60% - Accent5 4 4" xfId="15229" xr:uid="{38E6C532-7B65-42F8-A753-D41343F7F717}"/>
    <cellStyle name="60% - Accent5 4 5" xfId="15884" xr:uid="{B652DC42-CBB3-4397-B97D-C4A2D5C7E882}"/>
    <cellStyle name="60% - Accent5 4 6" xfId="21630" xr:uid="{B3CFC751-F597-4C87-A5BF-8A7F93B4FFE6}"/>
    <cellStyle name="60% - Accent5 4 7" xfId="2212" xr:uid="{CC9F5773-1D0C-4093-8D51-2645777FEDAE}"/>
    <cellStyle name="60% - Accent5 40" xfId="2217" xr:uid="{8ADB1C4F-1835-4C2D-8F83-5F4DAD69DD3D}"/>
    <cellStyle name="60% - Accent5 41" xfId="2218" xr:uid="{5C89A608-A7FB-434C-802D-717010FD1868}"/>
    <cellStyle name="60% - Accent5 42" xfId="2219" xr:uid="{418D6599-DAE4-44A0-809E-758747F5C172}"/>
    <cellStyle name="60% - Accent5 43" xfId="2220" xr:uid="{41EAEB7E-B7F4-49C6-A6F0-1A5CA189A069}"/>
    <cellStyle name="60% - Accent5 44" xfId="2221" xr:uid="{57811BEE-ED38-4094-96FC-06E8F383907C}"/>
    <cellStyle name="60% - Accent5 45" xfId="2222" xr:uid="{448559F7-D744-4F07-9592-D1C15C6A43B3}"/>
    <cellStyle name="60% - Accent5 46" xfId="2223" xr:uid="{E9EE56C3-8E58-40E2-AF92-D79551D1B3F4}"/>
    <cellStyle name="60% - Accent5 47" xfId="2224" xr:uid="{FA05AB96-C680-4E53-9C02-524DA2863ABB}"/>
    <cellStyle name="60% - Accent5 48" xfId="2225" xr:uid="{34DDEBED-186D-4575-B75D-DBEE4A5B93F7}"/>
    <cellStyle name="60% - Accent5 49" xfId="2226" xr:uid="{0DA45D1C-DC48-473F-9DD1-E3BA76288F98}"/>
    <cellStyle name="60% - Accent5 5" xfId="2227" xr:uid="{FDC3DB31-091A-44BD-BD18-A3E0272599A7}"/>
    <cellStyle name="60% - Accent5 5 2" xfId="2228" xr:uid="{A9F2AA98-B65B-477E-A0E9-682694C6D1AA}"/>
    <cellStyle name="60% - Accent5 5 2 2" xfId="2229" xr:uid="{142B612A-FB49-48B8-A6A8-D0F001FF9BF9}"/>
    <cellStyle name="60% - Accent5 5 2 3" xfId="2230" xr:uid="{78553B1F-DBD2-4568-99FC-1E4D3325CD11}"/>
    <cellStyle name="60% - Accent5 5 2 4" xfId="15633" xr:uid="{C8EBAAAE-FCCC-45AD-A6C2-2538BCE2D287}"/>
    <cellStyle name="60% - Accent5 5 2 5" xfId="16306" xr:uid="{7E55F63B-EDCF-421E-BD19-B305F02791EE}"/>
    <cellStyle name="60% - Accent5 5 2 6" xfId="19060" xr:uid="{B3E09FAF-94D8-4985-80BB-06E44F485331}"/>
    <cellStyle name="60% - Accent5 5 3" xfId="2231" xr:uid="{25A73156-43C6-4E0F-9600-83D2D991F8A7}"/>
    <cellStyle name="60% - Accent5 5 4" xfId="15195" xr:uid="{3AB2125C-2149-42ED-8C25-0DD092068111}"/>
    <cellStyle name="60% - Accent5 5 5" xfId="14802" xr:uid="{2D9626D9-BF08-4B17-A17B-17C1323D83F6}"/>
    <cellStyle name="60% - Accent5 5 6" xfId="21541" xr:uid="{9B1E6241-D73B-4CDC-843B-534C2BCF75C6}"/>
    <cellStyle name="60% - Accent5 50" xfId="2232" xr:uid="{D23D4D92-9D45-48BA-A3E0-D25A2147A73C}"/>
    <cellStyle name="60% - Accent5 51" xfId="14206" xr:uid="{10410F37-A850-441A-877F-F413957BFCC1}"/>
    <cellStyle name="60% - Accent5 52" xfId="26622" xr:uid="{134FEAB2-603A-4858-98AD-BC8251F0C941}"/>
    <cellStyle name="60% - Accent5 53" xfId="25225" xr:uid="{88F47D5C-9DFF-4E02-97DC-2AB67201B78E}"/>
    <cellStyle name="60% - Accent5 54" xfId="26719" xr:uid="{E49A11BB-C915-4197-A6F8-BA3F4FFD0988}"/>
    <cellStyle name="60% - Accent5 55" xfId="25126" xr:uid="{F61C9D44-AF3A-4423-AC68-D6476084EF00}"/>
    <cellStyle name="60% - Accent5 56" xfId="26829" xr:uid="{398667E6-1394-4D13-9E74-7DCE21836289}"/>
    <cellStyle name="60% - Accent5 57" xfId="25011" xr:uid="{7C8B9680-AAC8-4211-AA40-6C5A0CCA0DCD}"/>
    <cellStyle name="60% - Accent5 58" xfId="26955" xr:uid="{15DFC254-525F-4FD3-B78A-42BE77DE8EB5}"/>
    <cellStyle name="60% - Accent5 59" xfId="24879" xr:uid="{BE793EC5-6C9B-4389-8D85-C2390D753035}"/>
    <cellStyle name="60% - Accent5 6" xfId="2233" xr:uid="{3EF8506D-D2EB-4231-9C28-1C60322F29B7}"/>
    <cellStyle name="60% - Accent5 6 2" xfId="2234" xr:uid="{AA7C0D2F-A908-4ED8-ACAC-8C625AE79EAB}"/>
    <cellStyle name="60% - Accent5 6 2 2" xfId="2235" xr:uid="{CBD1084D-6CE3-429D-A7C2-94D06FB26D16}"/>
    <cellStyle name="60% - Accent5 6 2 3" xfId="2236" xr:uid="{FC71AC04-85F0-4473-823F-662309DFD9C2}"/>
    <cellStyle name="60% - Accent5 6 2 4" xfId="15634" xr:uid="{3C961FA8-1811-4AFA-95D0-E30D764E16CA}"/>
    <cellStyle name="60% - Accent5 6 2 5" xfId="16307" xr:uid="{059ACB34-265A-4794-BFC8-4CC29AE14626}"/>
    <cellStyle name="60% - Accent5 6 2 6" xfId="17241" xr:uid="{C506975A-C9F4-4844-B943-7EA753F476CD}"/>
    <cellStyle name="60% - Accent5 6 3" xfId="2237" xr:uid="{6A07B64C-B093-4DB7-BE58-17385E4FFCE7}"/>
    <cellStyle name="60% - Accent5 6 4" xfId="14974" xr:uid="{F2096DE6-05A8-4D6F-BCF5-860C8CE00DE1}"/>
    <cellStyle name="60% - Accent5 6 5" xfId="16008" xr:uid="{D48546C5-C604-4072-B50E-52934647F708}"/>
    <cellStyle name="60% - Accent5 6 6" xfId="21677" xr:uid="{B6F98882-DB50-4969-AE7A-4281D3CC66FD}"/>
    <cellStyle name="60% - Accent5 60" xfId="27097" xr:uid="{9BBC84FC-5802-4FB8-A0B8-7B92EC6FA9A0}"/>
    <cellStyle name="60% - Accent5 61" xfId="24735" xr:uid="{6FBD5097-A051-4432-93C9-DCF899534040}"/>
    <cellStyle name="60% - Accent5 62" xfId="27249" xr:uid="{B2C22CC0-73DA-498B-BF91-A863DCDF35D6}"/>
    <cellStyle name="60% - Accent5 63" xfId="24583" xr:uid="{07F4479D-8EEB-4154-97BC-EE2FFCC03F3F}"/>
    <cellStyle name="60% - Accent5 64" xfId="27412" xr:uid="{09BF6446-AB71-4F84-8220-81F481D1F2CC}"/>
    <cellStyle name="60% - Accent5 65" xfId="27581" xr:uid="{0E8EFE8B-DB04-4FC3-AC75-3E428DD61221}"/>
    <cellStyle name="60% - Accent5 66" xfId="27746" xr:uid="{2CDB5F44-5806-42EB-BFAC-E78130885A28}"/>
    <cellStyle name="60% - Accent5 67" xfId="27909" xr:uid="{ADC58FE5-06B1-4105-A5DE-711A9CF9D339}"/>
    <cellStyle name="60% - Accent5 68" xfId="28061" xr:uid="{45E32FCB-03D0-4BD6-BA84-455ABE174490}"/>
    <cellStyle name="60% - Accent5 69" xfId="28209" xr:uid="{855ED22F-7927-4AF1-B5A1-1F5F92796277}"/>
    <cellStyle name="60% - Accent5 7" xfId="2238" xr:uid="{1195619E-0D8C-4EE0-99A2-1BC5D7716EAC}"/>
    <cellStyle name="60% - Accent5 7 2" xfId="2239" xr:uid="{814EA88A-D930-4317-A3B2-1B8358DD7CE4}"/>
    <cellStyle name="60% - Accent5 7 2 2" xfId="2240" xr:uid="{A28EAFC5-0047-45AC-B144-34B3B318E543}"/>
    <cellStyle name="60% - Accent5 7 2 3" xfId="2241" xr:uid="{0EA5720E-AB92-410B-B97C-165DE450EBA7}"/>
    <cellStyle name="60% - Accent5 7 2 4" xfId="15635" xr:uid="{67C7C2C7-EE27-454A-95FE-1E51F333EC21}"/>
    <cellStyle name="60% - Accent5 7 2 5" xfId="16308" xr:uid="{712FCEEC-4E90-4D09-9446-58B42C7DC9CE}"/>
    <cellStyle name="60% - Accent5 7 2 6" xfId="19571" xr:uid="{64531934-CEC0-48DA-9661-97DF3B021749}"/>
    <cellStyle name="60% - Accent5 7 3" xfId="2242" xr:uid="{3321786E-CAA3-4F39-BFB9-44B8A6B2337A}"/>
    <cellStyle name="60% - Accent5 7 4" xfId="14822" xr:uid="{215FA602-E8CC-4089-847F-289EFD10B479}"/>
    <cellStyle name="60% - Accent5 7 5" xfId="14887" xr:uid="{1268315E-4646-4AF3-AA49-D74C4096EE1B}"/>
    <cellStyle name="60% - Accent5 7 6" xfId="21592" xr:uid="{52485F17-E472-42E1-B93F-E100B0A855DC}"/>
    <cellStyle name="60% - Accent5 70" xfId="28356" xr:uid="{E4195EC1-6055-4BF5-BD04-12AEA271F631}"/>
    <cellStyle name="60% - Accent5 71" xfId="28487" xr:uid="{F90E3252-2D25-48FC-8DF0-36019097AB1F}"/>
    <cellStyle name="60% - Accent5 72" xfId="28608" xr:uid="{056A57E4-17CF-4017-A994-2F1B1D8D1768}"/>
    <cellStyle name="60% - Accent5 73" xfId="28716" xr:uid="{AC1371D0-5388-4D3E-940D-A88B06BBE15B}"/>
    <cellStyle name="60% - Accent5 74" xfId="510" xr:uid="{576EE0B6-2E5C-4BD8-BBEF-5876DA455EFF}"/>
    <cellStyle name="60% - Accent5 75" xfId="41697" xr:uid="{DE8959DD-4259-423A-B4BB-FBD361777F03}"/>
    <cellStyle name="60% - Accent5 76" xfId="41725" xr:uid="{7C0B936C-49DC-4400-81DB-471BF196C3C0}"/>
    <cellStyle name="60% - Accent5 8" xfId="2243" xr:uid="{6649D365-F436-4E25-A4AB-852E018C14E7}"/>
    <cellStyle name="60% - Accent5 8 2" xfId="2244" xr:uid="{77D15ADF-9309-4DC6-851B-B8C8EA72DE3D}"/>
    <cellStyle name="60% - Accent5 8 2 2" xfId="2245" xr:uid="{227A5214-4442-4C0D-BAB4-7CF77AA7643A}"/>
    <cellStyle name="60% - Accent5 8 2 3" xfId="2246" xr:uid="{C6528BF2-70B7-46C8-9DE6-EB3681FA9125}"/>
    <cellStyle name="60% - Accent5 8 2 4" xfId="15636" xr:uid="{16FFF9F7-18AF-4280-8097-16719F978B27}"/>
    <cellStyle name="60% - Accent5 8 2 5" xfId="16309" xr:uid="{1634EFDA-9C9A-406A-985D-692C546FBE8B}"/>
    <cellStyle name="60% - Accent5 8 2 6" xfId="21743" xr:uid="{632CB73D-CB6C-4BD9-B023-B6C62EAE00E0}"/>
    <cellStyle name="60% - Accent5 8 3" xfId="2247" xr:uid="{9D0AEA6C-4C6A-4226-B44D-8B26AE06F579}"/>
    <cellStyle name="60% - Accent5 8 4" xfId="14789" xr:uid="{31AD20A3-8A2F-405E-A1D1-975B8D81869B}"/>
    <cellStyle name="60% - Accent5 8 5" xfId="15747" xr:uid="{E9F1BA18-2AB2-4E71-ACA3-9BB57D201938}"/>
    <cellStyle name="60% - Accent5 8 6" xfId="21557" xr:uid="{ABCD5530-184C-4120-A77B-6959AEAC7274}"/>
    <cellStyle name="60% - Accent5 9" xfId="2248" xr:uid="{B54D211B-A314-4E40-8350-B06C690456A4}"/>
    <cellStyle name="60% - Accent5 9 2" xfId="2249" xr:uid="{E49AEC74-0942-4949-BDC0-3FC5723B0652}"/>
    <cellStyle name="60% - Accent5 9 2 2" xfId="2250" xr:uid="{6E0FAA5C-E852-4532-A97D-58AE5E285BA8}"/>
    <cellStyle name="60% - Accent5 9 2 3" xfId="2251" xr:uid="{1D6D9725-CD8D-4778-8B73-A5E1EA1E2858}"/>
    <cellStyle name="60% - Accent5 9 2 4" xfId="15637" xr:uid="{68C88A03-40F7-4881-B3F8-1D3B82CEAD3E}"/>
    <cellStyle name="60% - Accent5 9 2 5" xfId="16310" xr:uid="{78BD5F9C-1AB1-493F-9270-C3CC304DDFE5}"/>
    <cellStyle name="60% - Accent5 9 2 6" xfId="18559" xr:uid="{EC2318BD-13FC-48B9-B047-C698EA60C0B2}"/>
    <cellStyle name="60% - Accent5 9 3" xfId="2252" xr:uid="{70D33654-AB38-4CF6-B561-2C7BD2323956}"/>
    <cellStyle name="60% - Accent5 9 4" xfId="15122" xr:uid="{FF943EB1-F65B-4BBF-9276-98476054CD11}"/>
    <cellStyle name="60% - Accent5 9 5" xfId="15439" xr:uid="{71C748BA-F848-4B00-AD12-3473D2BD51FF}"/>
    <cellStyle name="60% - Accent5 9 6" xfId="21845" xr:uid="{A3758A15-5461-4974-B281-B8FE87EE14A1}"/>
    <cellStyle name="60% - Accent6" xfId="180" builtinId="52" customBuiltin="1"/>
    <cellStyle name="60% - Accent6 10" xfId="2253" xr:uid="{E98805B6-0B41-4CD5-B33F-0B8C23945D11}"/>
    <cellStyle name="60% - Accent6 10 2" xfId="2254" xr:uid="{60F08FE8-EA10-4798-9219-A5167C1FFCF3}"/>
    <cellStyle name="60% - Accent6 10 2 2" xfId="2255" xr:uid="{5FD2322C-019F-42C4-B248-D723418EAE92}"/>
    <cellStyle name="60% - Accent6 10 2 3" xfId="2256" xr:uid="{0291971A-40B7-4952-A87C-24C2EB06F193}"/>
    <cellStyle name="60% - Accent6 10 2 4" xfId="15639" xr:uid="{97378DC9-EFCC-4587-AD2D-8E9F229D6249}"/>
    <cellStyle name="60% - Accent6 10 2 5" xfId="16312" xr:uid="{3FDD60B7-03C3-4A0B-892A-754C84ED15FC}"/>
    <cellStyle name="60% - Accent6 10 2 6" xfId="20964" xr:uid="{1AABC15F-23CE-4119-9922-2E807ED915D7}"/>
    <cellStyle name="60% - Accent6 10 3" xfId="2257" xr:uid="{819772E8-C600-49E3-AEC0-B5D88A854EF3}"/>
    <cellStyle name="60% - Accent6 10 4" xfId="15085" xr:uid="{9B0379DD-8477-47A6-BA01-B90578D6C1C3}"/>
    <cellStyle name="60% - Accent6 10 5" xfId="15412" xr:uid="{A31AAAF5-FAC3-443A-B3E7-7732591E8E57}"/>
    <cellStyle name="60% - Accent6 10 6" xfId="20551" xr:uid="{31CCFB8F-B016-409C-83D3-AFDCE2999C86}"/>
    <cellStyle name="60% - Accent6 11" xfId="2258" xr:uid="{98BABCEC-0CAB-40F6-BD3F-56956BFFBB86}"/>
    <cellStyle name="60% - Accent6 12" xfId="2259" xr:uid="{04368AFB-B585-401D-AD03-53ADD634CC1E}"/>
    <cellStyle name="60% - Accent6 13" xfId="2260" xr:uid="{E055FAD9-784B-4E6B-B38A-F8FCDD5EB16F}"/>
    <cellStyle name="60% - Accent6 14" xfId="2261" xr:uid="{5E89236B-6D28-4E96-B92C-2AEC2531FDEF}"/>
    <cellStyle name="60% - Accent6 14 2" xfId="2262" xr:uid="{9B033B22-4E9D-47AF-9116-1DFEC22BE3F0}"/>
    <cellStyle name="60% - Accent6 15" xfId="2263" xr:uid="{CE7F2D3A-493C-4059-A876-35C41FF1B827}"/>
    <cellStyle name="60% - Accent6 15 2" xfId="2264" xr:uid="{4086D8C9-2BBC-4568-AAB3-B902B5082BB5}"/>
    <cellStyle name="60% - Accent6 16" xfId="2265" xr:uid="{24BF5116-0813-4781-B5CA-E687E2784970}"/>
    <cellStyle name="60% - Accent6 17" xfId="2266" xr:uid="{5CDCA029-D54F-40CF-914B-8579D5C6E572}"/>
    <cellStyle name="60% - Accent6 18" xfId="2267" xr:uid="{56CD900E-CE86-40E5-A51A-7A18782B70C7}"/>
    <cellStyle name="60% - Accent6 19" xfId="2268" xr:uid="{28C22F1A-F0AB-4BC3-A3A0-31C915F85817}"/>
    <cellStyle name="60% - Accent6 2" xfId="282" xr:uid="{00000000-0005-0000-0000-000051000000}"/>
    <cellStyle name="60% - Accent6 2 10" xfId="26881" xr:uid="{67B40CF9-275B-4D57-BD0E-197FCE8A371F}"/>
    <cellStyle name="60% - Accent6 2 11" xfId="24957" xr:uid="{3257AC5E-18E3-43A7-BCFD-AAA2DE47AF36}"/>
    <cellStyle name="60% - Accent6 2 12" xfId="27013" xr:uid="{8C4F77E0-4C92-4F7D-8190-E1E3E42C543B}"/>
    <cellStyle name="60% - Accent6 2 13" xfId="24820" xr:uid="{F1B67FF7-6D68-49BF-B3BF-2B313F278F0B}"/>
    <cellStyle name="60% - Accent6 2 14" xfId="27161" xr:uid="{C928E1FD-E4C0-4C66-A6B8-8B471E4774EE}"/>
    <cellStyle name="60% - Accent6 2 15" xfId="24670" xr:uid="{6FE22690-9D32-47D7-8A0D-D355F5527864}"/>
    <cellStyle name="60% - Accent6 2 16" xfId="27317" xr:uid="{21EDED1C-36D4-4BDF-880C-42DB66A884D0}"/>
    <cellStyle name="60% - Accent6 2 17" xfId="24515" xr:uid="{E9CF7357-2CFE-46F8-B0E0-8C60824E6746}"/>
    <cellStyle name="60% - Accent6 2 18" xfId="27483" xr:uid="{586344A3-A7BF-417E-8450-DB76F8E0AAEC}"/>
    <cellStyle name="60% - Accent6 2 19" xfId="27648" xr:uid="{78F3B212-B6C0-43EA-9ED5-ABB7FE485675}"/>
    <cellStyle name="60% - Accent6 2 2" xfId="428" xr:uid="{00000000-0005-0000-0000-000052000000}"/>
    <cellStyle name="60% - Accent6 2 2 10" xfId="26876" xr:uid="{0502FC9F-03AF-4855-ABFD-8819A0F785D1}"/>
    <cellStyle name="60% - Accent6 2 2 11" xfId="24962" xr:uid="{8B328B12-E9EF-4D48-B194-56686F9CC91A}"/>
    <cellStyle name="60% - Accent6 2 2 12" xfId="27007" xr:uid="{6991D9B6-505F-4F74-9148-DAFCB7352E9E}"/>
    <cellStyle name="60% - Accent6 2 2 13" xfId="24826" xr:uid="{A9C75BDA-CE29-4267-B917-AAFCAF53711E}"/>
    <cellStyle name="60% - Accent6 2 2 14" xfId="27155" xr:uid="{C94B3051-346C-49A1-BED4-C0801D174DDF}"/>
    <cellStyle name="60% - Accent6 2 2 15" xfId="24676" xr:uid="{6C949249-36F5-442F-A6DD-930D41152828}"/>
    <cellStyle name="60% - Accent6 2 2 16" xfId="27311" xr:uid="{3F514040-EC11-45DD-89F3-5A594A2A2938}"/>
    <cellStyle name="60% - Accent6 2 2 17" xfId="24521" xr:uid="{9C051FB2-C721-408E-AE47-DA6C5E402D89}"/>
    <cellStyle name="60% - Accent6 2 2 18" xfId="27477" xr:uid="{E5C01B69-4948-4A5E-AE7E-FE51D0066C22}"/>
    <cellStyle name="60% - Accent6 2 2 19" xfId="27642" xr:uid="{EAEAA3D6-F182-4E68-90AA-2AD85FE89E29}"/>
    <cellStyle name="60% - Accent6 2 2 2" xfId="2270" xr:uid="{7FD86EDE-CD5E-4AAE-BF1F-7751932A3198}"/>
    <cellStyle name="60% - Accent6 2 2 2 10" xfId="26875" xr:uid="{5FE65BB9-2664-47A3-9534-2542FE1C0221}"/>
    <cellStyle name="60% - Accent6 2 2 2 11" xfId="24963" xr:uid="{3BC90B54-F459-4486-90B8-57E75422577F}"/>
    <cellStyle name="60% - Accent6 2 2 2 12" xfId="27006" xr:uid="{16DBA9CB-3F25-4FED-BC55-A9E4714ED0B7}"/>
    <cellStyle name="60% - Accent6 2 2 2 13" xfId="24827" xr:uid="{7982853B-2D6A-41A1-8C18-F8EEB10A2460}"/>
    <cellStyle name="60% - Accent6 2 2 2 14" xfId="27154" xr:uid="{D458B49D-19B3-46F3-965A-2F607FB9ABC1}"/>
    <cellStyle name="60% - Accent6 2 2 2 15" xfId="24677" xr:uid="{60D99FC1-4C8A-4657-B193-457831C926D2}"/>
    <cellStyle name="60% - Accent6 2 2 2 16" xfId="27310" xr:uid="{4AC9AE7B-B101-495E-ADBF-BEEB1E70A234}"/>
    <cellStyle name="60% - Accent6 2 2 2 17" xfId="24522" xr:uid="{06E1D9D4-2847-4553-B5FD-599F55448931}"/>
    <cellStyle name="60% - Accent6 2 2 2 18" xfId="27476" xr:uid="{F1D831D7-AA0A-4A8D-AF69-8545DA753207}"/>
    <cellStyle name="60% - Accent6 2 2 2 19" xfId="27641" xr:uid="{E42C4C2F-2486-486D-876D-910201C0DE6F}"/>
    <cellStyle name="60% - Accent6 2 2 2 2" xfId="2271" xr:uid="{C7EB74A9-8AB2-40C3-84A6-9CACDB5B88A0}"/>
    <cellStyle name="60% - Accent6 2 2 2 2 10" xfId="26874" xr:uid="{7A2637C8-926B-4C56-BAFA-2BC69E15066D}"/>
    <cellStyle name="60% - Accent6 2 2 2 2 11" xfId="24964" xr:uid="{F3C20F86-881C-4899-913E-1020EAC42092}"/>
    <cellStyle name="60% - Accent6 2 2 2 2 12" xfId="27005" xr:uid="{293FDF95-16C9-48AC-9AB0-D1B2CAA4A5D6}"/>
    <cellStyle name="60% - Accent6 2 2 2 2 13" xfId="24828" xr:uid="{053B7FF4-C6B7-4B8F-A805-20595AD7F249}"/>
    <cellStyle name="60% - Accent6 2 2 2 2 14" xfId="27153" xr:uid="{13B6F5EB-5753-493B-9135-37638DE0319F}"/>
    <cellStyle name="60% - Accent6 2 2 2 2 15" xfId="24678" xr:uid="{2B217117-AF31-4E62-A522-385785247DE4}"/>
    <cellStyle name="60% - Accent6 2 2 2 2 16" xfId="27309" xr:uid="{FEFB05C0-02DA-41AF-9372-EAFCD1500256}"/>
    <cellStyle name="60% - Accent6 2 2 2 2 17" xfId="24523" xr:uid="{FCDD13D4-3453-4107-A258-46DA30D426E3}"/>
    <cellStyle name="60% - Accent6 2 2 2 2 18" xfId="27475" xr:uid="{1244BCCF-CF3A-447D-9D68-E525DC1240F3}"/>
    <cellStyle name="60% - Accent6 2 2 2 2 19" xfId="27640" xr:uid="{4FC189A8-0D0D-4925-B34E-7CE26E1A539B}"/>
    <cellStyle name="60% - Accent6 2 2 2 2 2" xfId="2272" xr:uid="{CC783F91-538D-452E-A803-00CA9F63806D}"/>
    <cellStyle name="60% - Accent6 2 2 2 2 20" xfId="27803" xr:uid="{5C028B0E-F256-4BE7-B232-2DF4578130FD}"/>
    <cellStyle name="60% - Accent6 2 2 2 2 21" xfId="27959" xr:uid="{65D34293-35A6-4A7E-8914-283A16FC4D35}"/>
    <cellStyle name="60% - Accent6 2 2 2 2 22" xfId="28108" xr:uid="{46DBC9B6-04C7-4D7A-A4F2-3629D0B3F319}"/>
    <cellStyle name="60% - Accent6 2 2 2 2 23" xfId="28255" xr:uid="{8D36A4C3-D7BA-42E7-87E1-D1EC808F89D6}"/>
    <cellStyle name="60% - Accent6 2 2 2 2 24" xfId="28397" xr:uid="{B9AB4D14-5500-49A0-A2F2-1745078DADB0}"/>
    <cellStyle name="60% - Accent6 2 2 2 2 25" xfId="28524" xr:uid="{BB48D82E-4CCB-43DB-9FB7-27583570D6FA}"/>
    <cellStyle name="60% - Accent6 2 2 2 2 3" xfId="17417" xr:uid="{AF7011BA-59CD-4008-8DE6-B749572D09EC}"/>
    <cellStyle name="60% - Accent6 2 2 2 2 4" xfId="26573" xr:uid="{659268CA-9C49-449B-91EC-917DE12E0B16}"/>
    <cellStyle name="60% - Accent6 2 2 2 2 5" xfId="25271" xr:uid="{D1149DB6-75FB-4536-899D-D2F599FE8356}"/>
    <cellStyle name="60% - Accent6 2 2 2 2 6" xfId="26658" xr:uid="{3A583BB7-473A-4DAF-BF48-91C64903EA0B}"/>
    <cellStyle name="60% - Accent6 2 2 2 2 7" xfId="25190" xr:uid="{E8307688-3EC0-4E6F-926E-A504DC04F5CC}"/>
    <cellStyle name="60% - Accent6 2 2 2 2 8" xfId="26757" xr:uid="{4AD3CA3E-9E2C-4DF3-9378-8D3A598173A7}"/>
    <cellStyle name="60% - Accent6 2 2 2 2 9" xfId="25087" xr:uid="{2409EBB8-0AE1-46AD-8321-1F6D1273894E}"/>
    <cellStyle name="60% - Accent6 2 2 2 20" xfId="27804" xr:uid="{DD4B70AB-9693-4C65-8114-1FA605620A61}"/>
    <cellStyle name="60% - Accent6 2 2 2 21" xfId="27960" xr:uid="{C1DC8317-AF49-4B08-A577-6E0D74434C70}"/>
    <cellStyle name="60% - Accent6 2 2 2 22" xfId="28109" xr:uid="{664592E1-C3D5-45D4-BB66-AE74199AA855}"/>
    <cellStyle name="60% - Accent6 2 2 2 23" xfId="28256" xr:uid="{860EB805-76A0-4A42-A749-3654556D640C}"/>
    <cellStyle name="60% - Accent6 2 2 2 24" xfId="28398" xr:uid="{B6785E85-2556-464B-BBB3-FFD798B10A2E}"/>
    <cellStyle name="60% - Accent6 2 2 2 25" xfId="28525" xr:uid="{3C28863A-F286-4351-8263-2157488FF711}"/>
    <cellStyle name="60% - Accent6 2 2 2 3" xfId="2273" xr:uid="{3468221E-D7A0-42B8-93CD-5C3982AB7A75}"/>
    <cellStyle name="60% - Accent6 2 2 2 3 2" xfId="17154" xr:uid="{583BF3E9-426B-4926-8BC6-81EBF64D93D3}"/>
    <cellStyle name="60% - Accent6 2 2 2 3 2 2" xfId="18880" xr:uid="{00F72EA0-106B-49A1-BD9B-B059682D6DC8}"/>
    <cellStyle name="60% - Accent6 2 2 2 4" xfId="2274" xr:uid="{3F4B0FEE-6329-4AF1-8507-6E7CA6EF8BC1}"/>
    <cellStyle name="60% - Accent6 2 2 2 4 2" xfId="26574" xr:uid="{626393A9-9A52-45AE-ACDC-D09840B90A15}"/>
    <cellStyle name="60% - Accent6 2 2 2 5" xfId="20801" xr:uid="{B8DD75AA-07BE-422A-B914-40F11B446070}"/>
    <cellStyle name="60% - Accent6 2 2 2 5 2" xfId="25270" xr:uid="{0E6F5672-42CD-4F68-83A7-45236BA40246}"/>
    <cellStyle name="60% - Accent6 2 2 2 6" xfId="26659" xr:uid="{633B11C6-7D53-4A2B-9041-C2575D52AB13}"/>
    <cellStyle name="60% - Accent6 2 2 2 7" xfId="25189" xr:uid="{2EBC00A7-8328-46C7-B312-81431ED8B5AA}"/>
    <cellStyle name="60% - Accent6 2 2 2 8" xfId="26758" xr:uid="{2B9FAA29-94C2-4C5F-8D3A-013A01875572}"/>
    <cellStyle name="60% - Accent6 2 2 2 9" xfId="25086" xr:uid="{718BAC94-17D7-4183-81C4-8CE9FFA06996}"/>
    <cellStyle name="60% - Accent6 2 2 20" xfId="27805" xr:uid="{A90389DE-13D4-46BA-A9AA-277B342A599C}"/>
    <cellStyle name="60% - Accent6 2 2 21" xfId="27961" xr:uid="{DBBC4DE1-4507-489A-B121-40651E05D476}"/>
    <cellStyle name="60% - Accent6 2 2 22" xfId="28110" xr:uid="{5824A2B1-5102-485A-9B90-3266C3375BF2}"/>
    <cellStyle name="60% - Accent6 2 2 23" xfId="28257" xr:uid="{8BACE4B5-DCF8-4591-8D89-9AA308C777B1}"/>
    <cellStyle name="60% - Accent6 2 2 24" xfId="28399" xr:uid="{F3DC9512-772C-42A6-99CB-0565F4CBC6E3}"/>
    <cellStyle name="60% - Accent6 2 2 25" xfId="28526" xr:uid="{AD427F50-D1CC-444E-A291-EFCE6B4E977D}"/>
    <cellStyle name="60% - Accent6 2 2 3" xfId="2275" xr:uid="{B479D9F3-CBF8-4035-801A-E108A1FEB73F}"/>
    <cellStyle name="60% - Accent6 2 2 3 2" xfId="2276" xr:uid="{A3EF5C1E-570D-420D-ACCC-4E88FBD689EF}"/>
    <cellStyle name="60% - Accent6 2 2 3 2 2" xfId="18618" xr:uid="{873E513F-BA9F-4192-96ED-D8879BDE2D08}"/>
    <cellStyle name="60% - Accent6 2 2 3 3" xfId="2277" xr:uid="{157B302C-F5EB-4382-BE05-866EFA7DE3AB}"/>
    <cellStyle name="60% - Accent6 2 2 3 4" xfId="14253" xr:uid="{6185180F-8FFB-41D1-B82F-8DAF0F8BF710}"/>
    <cellStyle name="60% - Accent6 2 2 4" xfId="2278" xr:uid="{CD78005E-C908-45AD-AA1D-D8C17292ACAE}"/>
    <cellStyle name="60% - Accent6 2 2 4 2" xfId="15037" xr:uid="{0098A2FE-327C-4037-8AC4-50108DBE31A9}"/>
    <cellStyle name="60% - Accent6 2 2 4 2 2" xfId="19569" xr:uid="{9BD0C1E5-6EF3-4AE9-8761-2ED48858A1E2}"/>
    <cellStyle name="60% - Accent6 2 2 5" xfId="13067" xr:uid="{8717EF1E-62EF-4B50-8CF3-D98485246C2F}"/>
    <cellStyle name="60% - Accent6 2 2 5 2" xfId="15640" xr:uid="{354DCE44-B5B3-4BE5-AA3D-2C364CA20D4D}"/>
    <cellStyle name="60% - Accent6 2 2 5 2 2" xfId="20585" xr:uid="{0711B0CE-A295-42CC-9ADC-BD951F4B9712}"/>
    <cellStyle name="60% - Accent6 2 2 6" xfId="16313" xr:uid="{6394B853-7B90-4250-97AB-9D47F0F59AE9}"/>
    <cellStyle name="60% - Accent6 2 2 7" xfId="16144" xr:uid="{70617770-CCE9-4A95-8DD3-F061BFB6A16E}"/>
    <cellStyle name="60% - Accent6 2 2 8" xfId="22112" xr:uid="{76F86855-8938-46D5-A6F7-F4F635352E59}"/>
    <cellStyle name="60% - Accent6 2 2 8 2" xfId="26759" xr:uid="{C6ABEE83-6DF7-46A4-83FB-DA5DD87F486E}"/>
    <cellStyle name="60% - Accent6 2 2 9" xfId="25085" xr:uid="{C3E4DBCF-E80A-4C8B-A785-2C3998524046}"/>
    <cellStyle name="60% - Accent6 2 20" xfId="27811" xr:uid="{4C5CBA13-1514-4047-AC17-7E06EB2BEF2C}"/>
    <cellStyle name="60% - Accent6 2 21" xfId="27967" xr:uid="{BAEF647A-D583-46D3-85C2-1841F0F823A9}"/>
    <cellStyle name="60% - Accent6 2 22" xfId="28116" xr:uid="{11D99C06-9B54-40F1-94FE-6762FE4C7725}"/>
    <cellStyle name="60% - Accent6 2 23" xfId="28263" xr:uid="{5E998D7B-BE9F-432E-AE6E-48693E92D94E}"/>
    <cellStyle name="60% - Accent6 2 24" xfId="28405" xr:uid="{E06A1B67-6C14-46DB-845A-5B7F9FF6D374}"/>
    <cellStyle name="60% - Accent6 2 25" xfId="28532" xr:uid="{CC6B235D-8437-4FAC-B1B7-10FF71D5815E}"/>
    <cellStyle name="60% - Accent6 2 26" xfId="2269" xr:uid="{AB4FFE12-019A-4FFE-8F3C-8C13843A7906}"/>
    <cellStyle name="60% - Accent6 2 3" xfId="2279" xr:uid="{B0DC9778-686C-48A4-9993-6D671965DB97}"/>
    <cellStyle name="60% - Accent6 2 3 2" xfId="2280" xr:uid="{81F9B0E1-8C91-4BC3-8FCA-B22D08D1817A}"/>
    <cellStyle name="60% - Accent6 2 3 2 2" xfId="17055" xr:uid="{CDD61890-B258-488B-85C4-D005ADA0EE4E}"/>
    <cellStyle name="60% - Accent6 2 3 3" xfId="2281" xr:uid="{94168663-D8DD-446B-A65C-173C325155AE}"/>
    <cellStyle name="60% - Accent6 2 3 4" xfId="14356" xr:uid="{ECC5EC70-7CD9-437E-B8E8-BD3495B61FA4}"/>
    <cellStyle name="60% - Accent6 2 4" xfId="2282" xr:uid="{BD204EBF-01D0-48F2-8A48-DDAC89CCD6CD}"/>
    <cellStyle name="60% - Accent6 2 4 2" xfId="14566" xr:uid="{EBAB6618-3908-4F2C-AB86-C44CB504A4B8}"/>
    <cellStyle name="60% - Accent6 2 4 2 2" xfId="18566" xr:uid="{5F4F0C27-8A42-48D1-97AC-52BAF285EB37}"/>
    <cellStyle name="60% - Accent6 2 4 3" xfId="26575" xr:uid="{0E1A1173-1099-4C02-A36C-708A0ABDA585}"/>
    <cellStyle name="60% - Accent6 2 5" xfId="15310" xr:uid="{D1F17D0F-79E8-40A4-98AB-E15CCC390719}"/>
    <cellStyle name="60% - Accent6 2 5 2" xfId="20362" xr:uid="{F7AB34F8-C4D9-4DF1-ADAE-B7199DA9F0DA}"/>
    <cellStyle name="60% - Accent6 2 5 3" xfId="25269" xr:uid="{29EA5AC3-EB42-40ED-93ED-ED5CC7387C34}"/>
    <cellStyle name="60% - Accent6 2 6" xfId="14598" xr:uid="{1F0B0839-20E9-4F7C-A65C-772C470A08DF}"/>
    <cellStyle name="60% - Accent6 2 6 2" xfId="26660" xr:uid="{A5472B3C-AC8B-4D09-80C0-3297D6DAD825}"/>
    <cellStyle name="60% - Accent6 2 7" xfId="16585" xr:uid="{A709B005-A1B2-4A08-B4AE-70E412E60529}"/>
    <cellStyle name="60% - Accent6 2 7 2" xfId="25188" xr:uid="{D4F3E7F6-3ED1-4D87-BB9C-19D40892EF4A}"/>
    <cellStyle name="60% - Accent6 2 8" xfId="26763" xr:uid="{47D4581E-D890-45B1-85B2-70F416B36EF9}"/>
    <cellStyle name="60% - Accent6 2 9" xfId="25081" xr:uid="{421C4ADD-3D65-4A82-A8FE-8A0CC9F1FAE7}"/>
    <cellStyle name="60% - Accent6 20" xfId="2283" xr:uid="{F70654B3-FDD0-45F8-AF4A-B86559528330}"/>
    <cellStyle name="60% - Accent6 21" xfId="2284" xr:uid="{939E728C-38EA-4AF9-A545-5AC33FF0E934}"/>
    <cellStyle name="60% - Accent6 22" xfId="2285" xr:uid="{49385FD2-F586-450E-A6FC-4D51AD884B35}"/>
    <cellStyle name="60% - Accent6 23" xfId="2286" xr:uid="{3FF6A6EB-0667-4467-99DC-8C72AA30DB26}"/>
    <cellStyle name="60% - Accent6 23 2" xfId="2287" xr:uid="{84AB58A4-153D-4A7F-A102-3AC0CE6115BB}"/>
    <cellStyle name="60% - Accent6 23 2 2" xfId="21524" xr:uid="{E514D9D1-97CC-46DE-96FF-AE34F189FCDF}"/>
    <cellStyle name="60% - Accent6 23 3" xfId="2288" xr:uid="{700E4341-04D1-4051-B034-97E43D5C946A}"/>
    <cellStyle name="60% - Accent6 24" xfId="2289" xr:uid="{68D47C1F-36D7-48C4-92E7-EC019A5BE3CE}"/>
    <cellStyle name="60% - Accent6 25" xfId="2290" xr:uid="{C8BEB2DC-5C36-41D4-A022-8C81594D3131}"/>
    <cellStyle name="60% - Accent6 26" xfId="2291" xr:uid="{D5213D35-760F-4C0C-82B0-7523BBA1B0F9}"/>
    <cellStyle name="60% - Accent6 27" xfId="2292" xr:uid="{AA1FEE07-2A8A-4225-8B45-E188073A1BF5}"/>
    <cellStyle name="60% - Accent6 28" xfId="2293" xr:uid="{CBC34637-AB14-4D43-A59B-ED78EA7B3711}"/>
    <cellStyle name="60% - Accent6 29" xfId="2294" xr:uid="{F2EC6C3C-8BDF-40D8-9EDA-30DA24CEB9F4}"/>
    <cellStyle name="60% - Accent6 3" xfId="386" xr:uid="{00000000-0005-0000-0000-000053000000}"/>
    <cellStyle name="60% - Accent6 3 2" xfId="2296" xr:uid="{32096A76-9773-4079-8243-993A56097D3B}"/>
    <cellStyle name="60% - Accent6 3 2 2" xfId="2297" xr:uid="{55940FE5-A48B-401D-B20E-E1A937283FE0}"/>
    <cellStyle name="60% - Accent6 3 2 2 2" xfId="17193" xr:uid="{792CD33B-0841-4B88-BF7D-2BFE823CE41B}"/>
    <cellStyle name="60% - Accent6 3 2 2 2 2" xfId="17418" xr:uid="{37EA83BB-9457-4DD8-8373-6236D949B437}"/>
    <cellStyle name="60% - Accent6 3 2 2 3" xfId="18881" xr:uid="{0B04F58F-871C-4C01-A90B-AF1786724E23}"/>
    <cellStyle name="60% - Accent6 3 2 2 4" xfId="20802" xr:uid="{64F6AA46-F204-4B9B-9AF8-D2E545FD6260}"/>
    <cellStyle name="60% - Accent6 3 2 3" xfId="2298" xr:uid="{1D289EF9-010A-4780-838C-769470EF7969}"/>
    <cellStyle name="60% - Accent6 3 2 3 2" xfId="18655" xr:uid="{F5A6A5E9-051D-472A-8A88-B935049BBBAD}"/>
    <cellStyle name="60% - Accent6 3 2 4" xfId="15641" xr:uid="{E1297B79-6A74-4754-9641-16950DA2924D}"/>
    <cellStyle name="60% - Accent6 3 2 4 2" xfId="20624" xr:uid="{091FA81E-7CCE-4558-886E-8579FAF1E69C}"/>
    <cellStyle name="60% - Accent6 3 2 5" xfId="16314" xr:uid="{56121469-2A57-4C28-97B0-948430DA72E9}"/>
    <cellStyle name="60% - Accent6 3 2 6" xfId="16102" xr:uid="{D5FB1013-A8BC-485B-9723-9B1B9E0DFCA8}"/>
    <cellStyle name="60% - Accent6 3 2 7" xfId="21684" xr:uid="{6B2105D8-DE5C-4B59-A0F1-485C3B994523}"/>
    <cellStyle name="60% - Accent6 3 3" xfId="2299" xr:uid="{B92A0D31-B9FC-45A9-BDED-EF041FFC3E97}"/>
    <cellStyle name="60% - Accent6 3 3 2" xfId="18450" xr:uid="{BBBB5B36-EF24-4A88-A6AF-01BEAD343994}"/>
    <cellStyle name="60% - Accent6 3 4" xfId="15284" xr:uid="{FFC1962F-6A06-4CA7-8A89-6BD555ADFF93}"/>
    <cellStyle name="60% - Accent6 3 5" xfId="15912" xr:uid="{F5E16BDC-D1C6-408F-84C1-344B0D42A40C}"/>
    <cellStyle name="60% - Accent6 3 5 2" xfId="20404" xr:uid="{A45E1D21-13DF-4411-AFBA-A3AC4C5B0E34}"/>
    <cellStyle name="60% - Accent6 3 6" xfId="16556" xr:uid="{E827563D-AF5A-401F-AF2D-498797643ED5}"/>
    <cellStyle name="60% - Accent6 3 7" xfId="18705" xr:uid="{3BF4B241-C966-4A71-BE18-58C8F0569E93}"/>
    <cellStyle name="60% - Accent6 3 8" xfId="2295" xr:uid="{4C6721C7-BDFA-4F87-BDDD-3A4FAEA53F44}"/>
    <cellStyle name="60% - Accent6 30" xfId="2300" xr:uid="{9B1DFF2E-3570-4FAF-AE39-443C8A922154}"/>
    <cellStyle name="60% - Accent6 31" xfId="2301" xr:uid="{93E343F9-166E-4771-9E59-A1546D415AAC}"/>
    <cellStyle name="60% - Accent6 32" xfId="2302" xr:uid="{3787B553-495F-4E37-BD41-D1A5640773B9}"/>
    <cellStyle name="60% - Accent6 33" xfId="2303" xr:uid="{2A3DF9A4-E068-44E9-A2EA-2AA6B7AAC145}"/>
    <cellStyle name="60% - Accent6 34" xfId="2304" xr:uid="{795FC95A-EF64-4A27-A382-6F815570BB5B}"/>
    <cellStyle name="60% - Accent6 35" xfId="2305" xr:uid="{AE750743-A692-404F-BF22-07442489436F}"/>
    <cellStyle name="60% - Accent6 36" xfId="2306" xr:uid="{C4E9F46A-4BC5-4AD3-8F13-39A235B254DD}"/>
    <cellStyle name="60% - Accent6 37" xfId="2307" xr:uid="{9B33D47E-DD6A-4A97-9FB6-4FABEA56BF56}"/>
    <cellStyle name="60% - Accent6 38" xfId="2308" xr:uid="{14B56ADB-07C4-48AC-88F4-1ECA93E8376D}"/>
    <cellStyle name="60% - Accent6 39" xfId="2309" xr:uid="{C5B48E6A-4260-4D96-B794-DFFFCBDCE6AC}"/>
    <cellStyle name="60% - Accent6 4" xfId="473" xr:uid="{4A671124-5333-4DD6-86EB-2E31B8E6A7A1}"/>
    <cellStyle name="60% - Accent6 4 2" xfId="2311" xr:uid="{E7CFCD04-D0F1-4E7B-BF62-FA3C0DC5E7FE}"/>
    <cellStyle name="60% - Accent6 4 2 2" xfId="2312" xr:uid="{63B81982-E448-4BE5-96B3-A1B98C6551EB}"/>
    <cellStyle name="60% - Accent6 4 2 3" xfId="2313" xr:uid="{AECB7F18-25D1-4F19-9997-70B4BC33FC8A}"/>
    <cellStyle name="60% - Accent6 4 2 4" xfId="15642" xr:uid="{342F5F7E-F7AC-4087-8C6D-E88AEED71480}"/>
    <cellStyle name="60% - Accent6 4 2 5" xfId="16315" xr:uid="{467FBD1F-84A2-4606-9A89-8B348D0630B2}"/>
    <cellStyle name="60% - Accent6 4 2 6" xfId="18248" xr:uid="{B5AF53C1-B0D2-4BD8-BF3A-E0A51D587644}"/>
    <cellStyle name="60% - Accent6 4 3" xfId="2314" xr:uid="{1DFF6060-0A0E-4461-AB33-B45D02C39843}"/>
    <cellStyle name="60% - Accent6 4 4" xfId="15228" xr:uid="{4E394B22-AF19-4452-BBC1-C308D575C41A}"/>
    <cellStyle name="60% - Accent6 4 5" xfId="14932" xr:uid="{4652A5C3-24EE-459E-AE83-80C6F09E11B1}"/>
    <cellStyle name="60% - Accent6 4 6" xfId="21925" xr:uid="{865C420F-E5F2-44C1-A421-07229C85118C}"/>
    <cellStyle name="60% - Accent6 4 7" xfId="2310" xr:uid="{F1380566-70B0-408E-AED0-11A8CB723A15}"/>
    <cellStyle name="60% - Accent6 40" xfId="2315" xr:uid="{50FE264A-FB81-4C35-BBE4-6DF448B36675}"/>
    <cellStyle name="60% - Accent6 41" xfId="2316" xr:uid="{FF0DE639-E6C4-4DD6-9759-C70240716C52}"/>
    <cellStyle name="60% - Accent6 42" xfId="2317" xr:uid="{0EF8D333-69BB-4623-9584-71CDCB89D027}"/>
    <cellStyle name="60% - Accent6 43" xfId="2318" xr:uid="{9E13F478-772A-4AFD-BB9D-A351CB3113C1}"/>
    <cellStyle name="60% - Accent6 44" xfId="2319" xr:uid="{4CA66DF9-AA56-4537-9915-CE87BE158518}"/>
    <cellStyle name="60% - Accent6 45" xfId="2320" xr:uid="{7CE2527A-B9CC-4BE0-AFCC-F9A3F775324F}"/>
    <cellStyle name="60% - Accent6 46" xfId="2321" xr:uid="{D888A173-4919-425C-91D3-FBCD6482AA06}"/>
    <cellStyle name="60% - Accent6 47" xfId="2322" xr:uid="{86E533C8-B754-42D9-BAA5-6AD4B4446184}"/>
    <cellStyle name="60% - Accent6 48" xfId="2323" xr:uid="{419380D1-234E-4B00-8145-F6FCB2DBA582}"/>
    <cellStyle name="60% - Accent6 49" xfId="2324" xr:uid="{2839BDB3-903D-45B6-9E87-D9870356114C}"/>
    <cellStyle name="60% - Accent6 5" xfId="2325" xr:uid="{0A4BF80C-03A5-4628-A3BF-389A2E5837D5}"/>
    <cellStyle name="60% - Accent6 5 2" xfId="2326" xr:uid="{DFC4594C-4D16-42D4-A754-0186D1976632}"/>
    <cellStyle name="60% - Accent6 5 2 2" xfId="2327" xr:uid="{77C10E16-9DFC-42A3-A4A3-4617E2CC47CA}"/>
    <cellStyle name="60% - Accent6 5 2 3" xfId="2328" xr:uid="{25286BCA-B50A-4980-9631-D09BAEC5A24A}"/>
    <cellStyle name="60% - Accent6 5 2 4" xfId="15643" xr:uid="{7ED51B6F-2F74-46AF-8F84-E6068F22E4C8}"/>
    <cellStyle name="60% - Accent6 5 2 5" xfId="16316" xr:uid="{54702AA6-8C14-4A51-9B5E-1A6D80FDFC23}"/>
    <cellStyle name="60% - Accent6 5 2 6" xfId="17724" xr:uid="{5261707D-C6BB-427E-88CD-2ECB7834D216}"/>
    <cellStyle name="60% - Accent6 5 3" xfId="2329" xr:uid="{E15C5550-3228-46FA-A443-C05CD61F9FDC}"/>
    <cellStyle name="60% - Accent6 5 4" xfId="15194" xr:uid="{70C414DF-280C-42D7-A8A3-43F3CD4A38EC}"/>
    <cellStyle name="60% - Accent6 5 5" xfId="14676" xr:uid="{B9FB32D9-C741-4125-A892-36F103C5080D}"/>
    <cellStyle name="60% - Accent6 5 6" xfId="21907" xr:uid="{A149AA42-582D-4E7C-8858-DBEFA8E3E40D}"/>
    <cellStyle name="60% - Accent6 50" xfId="2330" xr:uid="{CCF7A464-86D2-463F-9041-77508311C4CF}"/>
    <cellStyle name="60% - Accent6 51" xfId="14207" xr:uid="{AC156582-220A-43DA-88BB-A2AFFBB87077}"/>
    <cellStyle name="60% - Accent6 52" xfId="26584" xr:uid="{590CF37A-886E-4548-9546-6B15F6D999A7}"/>
    <cellStyle name="60% - Accent6 53" xfId="25260" xr:uid="{F6A18210-CE63-46A5-AFEF-51B8DD860FE8}"/>
    <cellStyle name="60% - Accent6 54" xfId="26672" xr:uid="{00F2F265-5C45-49FE-A70D-7F234ADFB00D}"/>
    <cellStyle name="60% - Accent6 55" xfId="25175" xr:uid="{4ABC80EF-9F37-42F9-BE99-0C6720A767D6}"/>
    <cellStyle name="60% - Accent6 56" xfId="26778" xr:uid="{225C7250-2EE0-43BE-BAA0-5693A4335AFC}"/>
    <cellStyle name="60% - Accent6 57" xfId="25066" xr:uid="{6D219374-AED1-4FEA-8A2E-6B6FEF8565CE}"/>
    <cellStyle name="60% - Accent6 58" xfId="26896" xr:uid="{772A5B69-F184-4E1B-941F-7F02516B2026}"/>
    <cellStyle name="60% - Accent6 59" xfId="24941" xr:uid="{9F70553F-07AB-447E-BD42-D060A19330B1}"/>
    <cellStyle name="60% - Accent6 6" xfId="2331" xr:uid="{B2637CE1-FC54-49D4-AD4A-48803D3E0DAA}"/>
    <cellStyle name="60% - Accent6 6 2" xfId="2332" xr:uid="{AD9CF2A2-6AAB-4F7F-B72F-23D0EEF9791E}"/>
    <cellStyle name="60% - Accent6 6 2 2" xfId="2333" xr:uid="{5091AC25-7C72-41C0-B0D8-1269436129C9}"/>
    <cellStyle name="60% - Accent6 6 2 3" xfId="2334" xr:uid="{EE11242E-96B3-4062-B474-26D70FF2A871}"/>
    <cellStyle name="60% - Accent6 6 2 4" xfId="15644" xr:uid="{455C2B22-3FB0-419B-84E3-EBF57F2730F8}"/>
    <cellStyle name="60% - Accent6 6 2 5" xfId="16317" xr:uid="{850B6050-F244-4CCC-B731-4A97F3F35FB5}"/>
    <cellStyle name="60% - Accent6 6 2 6" xfId="21687" xr:uid="{ECBD2471-FDF0-4429-BACA-9BDA9CE81BE7}"/>
    <cellStyle name="60% - Accent6 6 3" xfId="2335" xr:uid="{539DCF1C-8688-42CF-BAA4-06B71627911F}"/>
    <cellStyle name="60% - Accent6 6 4" xfId="14944" xr:uid="{08E52F66-A859-49FF-8961-073026322BDB}"/>
    <cellStyle name="60% - Accent6 6 5" xfId="15027" xr:uid="{533B9209-E4D6-43F4-A38C-F8E274FFCB20}"/>
    <cellStyle name="60% - Accent6 6 6" xfId="20734" xr:uid="{C2E58D44-8CFD-46E6-9307-4155A8F064FA}"/>
    <cellStyle name="60% - Accent6 60" xfId="27028" xr:uid="{25B3383C-DBBB-4F4F-9CC6-9A12575D4B03}"/>
    <cellStyle name="60% - Accent6 61" xfId="24805" xr:uid="{6D8B7253-693F-426E-AF6B-114386E1CB95}"/>
    <cellStyle name="60% - Accent6 62" xfId="27177" xr:uid="{D1BA95D2-EC93-4FD3-ABBB-CB5F5AB57389}"/>
    <cellStyle name="60% - Accent6 63" xfId="24653" xr:uid="{1B4A7972-AD5F-475F-A7BB-78227E4B5C4F}"/>
    <cellStyle name="60% - Accent6 64" xfId="27336" xr:uid="{5BA85C11-A30E-468B-AD9B-C2CBA080B51D}"/>
    <cellStyle name="60% - Accent6 65" xfId="23267" xr:uid="{880E7172-A3BC-4A71-9005-3CD4D203B55D}"/>
    <cellStyle name="60% - Accent6 66" xfId="27505" xr:uid="{E93A07AA-CB2A-4765-9393-0603BD4A9407}"/>
    <cellStyle name="60% - Accent6 67" xfId="27670" xr:uid="{0B161890-E819-4270-AAFF-B98587855337}"/>
    <cellStyle name="60% - Accent6 68" xfId="27833" xr:uid="{55165EE4-23D7-4BF2-864C-08091E9395C4}"/>
    <cellStyle name="60% - Accent6 69" xfId="27985" xr:uid="{77AB5B3D-8E9C-451C-BDB6-499587735BB4}"/>
    <cellStyle name="60% - Accent6 7" xfId="2336" xr:uid="{45D235F6-95DC-4E2F-9A2A-78C7DD2747A0}"/>
    <cellStyle name="60% - Accent6 7 2" xfId="2337" xr:uid="{ADCE5E46-E6BB-4EA9-844B-52BEB97A845E}"/>
    <cellStyle name="60% - Accent6 7 2 2" xfId="2338" xr:uid="{6523D3D1-F732-4EED-945F-E313760C8344}"/>
    <cellStyle name="60% - Accent6 7 2 3" xfId="2339" xr:uid="{8798C255-212D-494F-8B45-565FD9BF9F89}"/>
    <cellStyle name="60% - Accent6 7 2 4" xfId="15645" xr:uid="{625FDC5A-CBA4-480A-B31F-479856D4F9A4}"/>
    <cellStyle name="60% - Accent6 7 2 5" xfId="16318" xr:uid="{FB9E53B1-F08B-4749-8E92-07C01F068961}"/>
    <cellStyle name="60% - Accent6 7 2 6" xfId="21611" xr:uid="{D0B6D496-FCBD-41C8-8185-62BAF352B60F}"/>
    <cellStyle name="60% - Accent6 7 3" xfId="2340" xr:uid="{E1BD9249-046B-4798-819C-EC24CD4D2FFC}"/>
    <cellStyle name="60% - Accent6 7 4" xfId="15337" xr:uid="{7753518C-3A10-45FB-B232-D35C581F2933}"/>
    <cellStyle name="60% - Accent6 7 5" xfId="15782" xr:uid="{B5CADC0C-06D0-4ACB-8539-487F35CC9388}"/>
    <cellStyle name="60% - Accent6 7 6" xfId="21573" xr:uid="{2578BC47-3310-405A-8257-C5629CCC5F36}"/>
    <cellStyle name="60% - Accent6 70" xfId="28134" xr:uid="{9AA1D9F5-C6BF-415B-B123-89895C56F3E3}"/>
    <cellStyle name="60% - Accent6 71" xfId="28281" xr:uid="{35ED18D3-2607-45D4-8749-D953145B2B9F}"/>
    <cellStyle name="60% - Accent6 72" xfId="28423" xr:uid="{872CB300-2C3C-41C0-8002-F1D39E4B57FC}"/>
    <cellStyle name="60% - Accent6 73" xfId="28549" xr:uid="{88644C7C-444C-4B7F-B457-B365C0C10286}"/>
    <cellStyle name="60% - Accent6 74" xfId="514" xr:uid="{53BF1796-D35E-4253-8ED3-1635649DA725}"/>
    <cellStyle name="60% - Accent6 75" xfId="41701" xr:uid="{7FE3CA3B-B1FE-4B77-BFA7-EC38BE4DD8FC}"/>
    <cellStyle name="60% - Accent6 76" xfId="41726" xr:uid="{93F45EDA-9921-473B-8D3B-8CDF9C089C71}"/>
    <cellStyle name="60% - Accent6 8" xfId="2341" xr:uid="{72E5B7F9-CB5A-4435-AD8A-834A5F2F59FA}"/>
    <cellStyle name="60% - Accent6 8 2" xfId="2342" xr:uid="{B31EBE4B-A9F7-4D3A-9102-F9EEE779FBA6}"/>
    <cellStyle name="60% - Accent6 8 2 2" xfId="2343" xr:uid="{BB60858F-F7C6-46E0-8CB2-85C17C700A00}"/>
    <cellStyle name="60% - Accent6 8 2 3" xfId="2344" xr:uid="{122D0919-E954-431B-A5D3-A70A29B2324E}"/>
    <cellStyle name="60% - Accent6 8 2 4" xfId="15646" xr:uid="{2BC6CE25-EE69-40EC-9775-FFC67CBFD84D}"/>
    <cellStyle name="60% - Accent6 8 2 5" xfId="16319" xr:uid="{7E249CA3-742C-467A-ADE6-B77FA7C4F394}"/>
    <cellStyle name="60% - Accent6 8 2 6" xfId="21662" xr:uid="{022B2193-725A-4B79-8ACB-245668C78F9B}"/>
    <cellStyle name="60% - Accent6 8 3" xfId="2345" xr:uid="{80E885C4-0ECC-49AD-91B5-FC22A804C9D3}"/>
    <cellStyle name="60% - Accent6 8 4" xfId="14752" xr:uid="{73318E9E-01F2-4E45-AC53-AC2365106831}"/>
    <cellStyle name="60% - Accent6 8 5" xfId="15746" xr:uid="{431AFB6D-609E-4EAF-AED9-BA726F1D5B6E}"/>
    <cellStyle name="60% - Accent6 8 6" xfId="20660" xr:uid="{FAEBB24B-586C-4547-B5A0-62A25B386B95}"/>
    <cellStyle name="60% - Accent6 9" xfId="2346" xr:uid="{0744D86F-FDEE-4F85-B58B-D250DAFA30F0}"/>
    <cellStyle name="60% - Accent6 9 2" xfId="2347" xr:uid="{E6E9D0CA-F23B-46C4-9223-3F71B52A1B0F}"/>
    <cellStyle name="60% - Accent6 9 2 2" xfId="2348" xr:uid="{2E012491-0F8F-43E3-849B-9611EF1F8AC9}"/>
    <cellStyle name="60% - Accent6 9 2 3" xfId="2349" xr:uid="{7B289D38-2206-446B-90BB-E828D96CA689}"/>
    <cellStyle name="60% - Accent6 9 2 4" xfId="15647" xr:uid="{DB67AA3A-D0DC-4C7D-BE0B-B6DBD48A72D8}"/>
    <cellStyle name="60% - Accent6 9 2 5" xfId="16320" xr:uid="{69980638-3763-4F17-B677-2C2A2A315FF2}"/>
    <cellStyle name="60% - Accent6 9 2 6" xfId="18855" xr:uid="{A3627100-E06C-478B-94B0-9A09F2173FB2}"/>
    <cellStyle name="60% - Accent6 9 3" xfId="2350" xr:uid="{82384469-5FB0-4143-A311-A29E06D7DFE7}"/>
    <cellStyle name="60% - Accent6 9 4" xfId="14596" xr:uid="{F9E1F4C0-F4A6-4CAA-913A-2B97E5A06B07}"/>
    <cellStyle name="60% - Accent6 9 5" xfId="15415" xr:uid="{1751FDA4-9441-4F94-A3B4-3E97A73D498B}"/>
    <cellStyle name="60% - Accent6 9 6" xfId="20548" xr:uid="{146C8176-6013-49BC-9FE9-581634E714CA}"/>
    <cellStyle name="Accent1" xfId="157" builtinId="29" customBuiltin="1"/>
    <cellStyle name="Accent1 10" xfId="2351" xr:uid="{D55DA223-E7C7-478E-B831-56AC8C489F68}"/>
    <cellStyle name="Accent1 10 2" xfId="2352" xr:uid="{A6540FD9-CABE-4633-82DF-A30643CA5801}"/>
    <cellStyle name="Accent1 10 2 2" xfId="2353" xr:uid="{0909AF92-AC09-4886-A8BF-11092FF5B2A8}"/>
    <cellStyle name="Accent1 10 2 3" xfId="2354" xr:uid="{1DAD99F4-D2BF-40C4-9DA5-AE39CF61EE76}"/>
    <cellStyle name="Accent1 10 2 4" xfId="15648" xr:uid="{F1A791B6-EE65-486A-9339-E022FFC19509}"/>
    <cellStyle name="Accent1 10 2 5" xfId="16322" xr:uid="{CFB8E8DA-0736-47AA-B3D8-96979A67EE1B}"/>
    <cellStyle name="Accent1 10 2 6" xfId="18275" xr:uid="{6A18FC33-DDE7-43D3-8DAB-4F79693DF850}"/>
    <cellStyle name="Accent1 10 3" xfId="2355" xr:uid="{B46F210C-11D0-41DC-8A99-A4CA7E952613}"/>
    <cellStyle name="Accent1 10 4" xfId="15084" xr:uid="{591FA451-BEFB-4E7D-96F4-D5F8C6F708D1}"/>
    <cellStyle name="Accent1 10 5" xfId="14967" xr:uid="{FB619886-CB9B-41A0-9207-37AAEF4CD71D}"/>
    <cellStyle name="Accent1 10 6" xfId="18591" xr:uid="{A2495D1E-5F04-4EAC-8CE4-BA0C1D9306CC}"/>
    <cellStyle name="Accent1 11" xfId="2356" xr:uid="{9A63405E-EC8A-47AF-AB33-77C062AF58F9}"/>
    <cellStyle name="Accent1 12" xfId="2357" xr:uid="{49142A0A-B128-4FD1-ACC0-3EBD46AE2D98}"/>
    <cellStyle name="Accent1 13" xfId="2358" xr:uid="{68FFB25C-ED7A-4E5D-A577-77B884BB1DDF}"/>
    <cellStyle name="Accent1 14" xfId="2359" xr:uid="{1DF69EDC-C7A0-409E-95D7-6870247E65A7}"/>
    <cellStyle name="Accent1 14 2" xfId="2360" xr:uid="{76EEF021-C39B-4B2F-BB5C-1E39448BE005}"/>
    <cellStyle name="Accent1 15" xfId="2361" xr:uid="{625D435F-EF83-4AAD-9022-0F3561433851}"/>
    <cellStyle name="Accent1 15 2" xfId="2362" xr:uid="{57C2F1F0-E754-411A-A98A-BAF6D914CD79}"/>
    <cellStyle name="Accent1 16" xfId="2363" xr:uid="{63966BE6-83AE-4D10-8C61-76E9BE41BD21}"/>
    <cellStyle name="Accent1 17" xfId="2364" xr:uid="{5E8AADD4-F68B-4B71-B989-11CABE89CE39}"/>
    <cellStyle name="Accent1 18" xfId="2365" xr:uid="{1D9C107F-E2AE-4A78-8BCF-27B2F3D1F821}"/>
    <cellStyle name="Accent1 19" xfId="2366" xr:uid="{CBF8EB82-2BA9-4E7E-A625-469739DA2CFE}"/>
    <cellStyle name="Accent1 2" xfId="283" xr:uid="{00000000-0005-0000-0000-000055000000}"/>
    <cellStyle name="Accent1 2 10" xfId="26795" xr:uid="{EFCB7415-1048-4722-A410-0D90841030FD}"/>
    <cellStyle name="Accent1 2 11" xfId="25048" xr:uid="{ACC623B7-F0BE-41FC-9D14-CE2616B90D48}"/>
    <cellStyle name="Accent1 2 12" xfId="26916" xr:uid="{3667F41F-FBCF-4524-B7AE-8163539E51D3}"/>
    <cellStyle name="Accent1 2 13" xfId="24920" xr:uid="{11F62C62-1091-4459-AEC4-429836F3824E}"/>
    <cellStyle name="Accent1 2 14" xfId="27050" xr:uid="{48EB84B4-F1C2-4254-8AA9-51F4C3BB2C2A}"/>
    <cellStyle name="Accent1 2 15" xfId="24782" xr:uid="{F29F22B7-D8AE-40C8-AA7C-4310104D0D59}"/>
    <cellStyle name="Accent1 2 16" xfId="27203" xr:uid="{FAB75663-0713-464D-BDCF-FCA094DA2A79}"/>
    <cellStyle name="Accent1 2 17" xfId="24627" xr:uid="{3DD2B46E-2456-4B72-8DA7-FBD2432827E5}"/>
    <cellStyle name="Accent1 2 18" xfId="27364" xr:uid="{3B3D176A-2A4A-48F6-B2BC-03680FE6F8D1}"/>
    <cellStyle name="Accent1 2 19" xfId="27534" xr:uid="{21B9B2FD-80B9-4546-8F6E-AF2ABE8803A9}"/>
    <cellStyle name="Accent1 2 2" xfId="429" xr:uid="{00000000-0005-0000-0000-000056000000}"/>
    <cellStyle name="Accent1 2 2 10" xfId="26794" xr:uid="{63EF1266-0443-40FB-875D-1C6BC7A710D9}"/>
    <cellStyle name="Accent1 2 2 11" xfId="25049" xr:uid="{1EECA0BF-B53A-449C-9F3B-5C3CA05BDF5E}"/>
    <cellStyle name="Accent1 2 2 12" xfId="26915" xr:uid="{6D5160B4-3220-4263-9CAA-BC169D9575E4}"/>
    <cellStyle name="Accent1 2 2 13" xfId="24921" xr:uid="{B51801B0-EA53-4E6B-BCF2-774229BA5EEC}"/>
    <cellStyle name="Accent1 2 2 14" xfId="27049" xr:uid="{E01074A8-B418-488A-B239-5285A244FB5A}"/>
    <cellStyle name="Accent1 2 2 15" xfId="24783" xr:uid="{CAA4A7F1-71E6-4769-B7D2-E346AD3803CB}"/>
    <cellStyle name="Accent1 2 2 16" xfId="27202" xr:uid="{903293C2-F0B5-47BB-87AE-6077E9066BA0}"/>
    <cellStyle name="Accent1 2 2 17" xfId="24628" xr:uid="{3E16A1FE-CECA-4B9D-86FB-EDCE10997A9D}"/>
    <cellStyle name="Accent1 2 2 18" xfId="27363" xr:uid="{433A2FD1-7FFB-4606-BAF8-AD4D37F3C3D2}"/>
    <cellStyle name="Accent1 2 2 19" xfId="27533" xr:uid="{0DF093EC-F3FF-421A-AC66-4D54A9EE84DC}"/>
    <cellStyle name="Accent1 2 2 2" xfId="2368" xr:uid="{21DFA0E0-C9B9-4562-95E5-EBE499ED1677}"/>
    <cellStyle name="Accent1 2 2 2 10" xfId="26793" xr:uid="{24D85CBF-18D4-4657-BE59-69F687C37CF0}"/>
    <cellStyle name="Accent1 2 2 2 11" xfId="25050" xr:uid="{AD9E0843-89FE-463D-9681-CF79BDC07C9B}"/>
    <cellStyle name="Accent1 2 2 2 12" xfId="26914" xr:uid="{B81C308C-B3F0-4690-8EDD-5D75DE4694EB}"/>
    <cellStyle name="Accent1 2 2 2 13" xfId="24922" xr:uid="{E14C0B53-2D56-4D49-B431-4DB62778C624}"/>
    <cellStyle name="Accent1 2 2 2 14" xfId="27048" xr:uid="{BDA80012-AC1B-4846-9DEC-B710242BEC8F}"/>
    <cellStyle name="Accent1 2 2 2 15" xfId="24785" xr:uid="{EAFF9BE0-6F7E-4729-89AE-DDD95AD02C8E}"/>
    <cellStyle name="Accent1 2 2 2 16" xfId="27198" xr:uid="{34F89056-C3E9-477B-B8D5-BBDDC3CF5522}"/>
    <cellStyle name="Accent1 2 2 2 17" xfId="24632" xr:uid="{D51D30D4-1DF6-46E4-BC28-1FB745120E27}"/>
    <cellStyle name="Accent1 2 2 2 18" xfId="27359" xr:uid="{86E3D6BC-2A61-4CE8-9A08-BDA8C4B8827D}"/>
    <cellStyle name="Accent1 2 2 2 19" xfId="27529" xr:uid="{848E2EB1-FB9B-4D92-A6DF-D91F64ED4EFB}"/>
    <cellStyle name="Accent1 2 2 2 2" xfId="2369" xr:uid="{D43F0608-B9B6-42B6-99BA-74CFECC74B64}"/>
    <cellStyle name="Accent1 2 2 2 2 10" xfId="26792" xr:uid="{8F5933CB-7D80-489C-9745-88B475C57BEF}"/>
    <cellStyle name="Accent1 2 2 2 2 11" xfId="25051" xr:uid="{3109E3C6-F779-4C99-B62C-A50EBAB1CAD2}"/>
    <cellStyle name="Accent1 2 2 2 2 12" xfId="26913" xr:uid="{3509B9ED-C914-40FF-9B90-847AED5CC99C}"/>
    <cellStyle name="Accent1 2 2 2 2 13" xfId="24923" xr:uid="{A07D9ACC-3070-404B-91BB-C1C79505E294}"/>
    <cellStyle name="Accent1 2 2 2 2 14" xfId="27047" xr:uid="{7D553865-467E-4ED3-AA87-75ACB96BC5B4}"/>
    <cellStyle name="Accent1 2 2 2 2 15" xfId="24786" xr:uid="{60D92F2E-8114-4AF3-BCBE-3D4EF7101965}"/>
    <cellStyle name="Accent1 2 2 2 2 16" xfId="27197" xr:uid="{84B115DD-C351-4845-BEFB-A3AF848E16BA}"/>
    <cellStyle name="Accent1 2 2 2 2 17" xfId="24633" xr:uid="{74570DCC-9B04-4489-8C8C-83D0B23EDFE8}"/>
    <cellStyle name="Accent1 2 2 2 2 18" xfId="27358" xr:uid="{FCCEA058-36EB-4904-9C08-24057317349C}"/>
    <cellStyle name="Accent1 2 2 2 2 19" xfId="27528" xr:uid="{218C74DC-ABB3-479E-8073-24CEDEEC8DD2}"/>
    <cellStyle name="Accent1 2 2 2 2 2" xfId="2370" xr:uid="{8C9F00B8-E011-4EFA-B3E7-0252C56E2E59}"/>
    <cellStyle name="Accent1 2 2 2 2 20" xfId="27692" xr:uid="{467F0A17-49AF-454C-9354-4CF3F2E72690}"/>
    <cellStyle name="Accent1 2 2 2 2 21" xfId="27855" xr:uid="{CE87DC91-D071-4A69-96A3-5E0F992CD013}"/>
    <cellStyle name="Accent1 2 2 2 2 22" xfId="28006" xr:uid="{272980CE-49A5-45F7-AF03-27D71DBF2ECB}"/>
    <cellStyle name="Accent1 2 2 2 2 23" xfId="28154" xr:uid="{AE474573-740D-4223-AE7D-8EEB80E90650}"/>
    <cellStyle name="Accent1 2 2 2 2 24" xfId="28301" xr:uid="{1FB4491B-797C-46B4-821E-FD6EAB0980AD}"/>
    <cellStyle name="Accent1 2 2 2 2 25" xfId="28437" xr:uid="{E3A4BE3E-D62C-4793-98C6-3CCDE8F4AD1E}"/>
    <cellStyle name="Accent1 2 2 2 2 3" xfId="17419" xr:uid="{69E1E043-024F-4303-9330-1BA45CB7D88B}"/>
    <cellStyle name="Accent1 2 2 2 2 4" xfId="26516" xr:uid="{1890DCA6-C1E3-46B1-85C0-D9B1B52D4CA7}"/>
    <cellStyle name="Accent1 2 2 2 2 5" xfId="25329" xr:uid="{A249C4DF-1DAB-446E-8A57-B3D0DD507C7B}"/>
    <cellStyle name="Accent1 2 2 2 2 6" xfId="26594" xr:uid="{2171E727-F89D-4DFA-B7A2-C0BD7C09D09E}"/>
    <cellStyle name="Accent1 2 2 2 2 7" xfId="25250" xr:uid="{323EF557-8102-4DF1-94D3-AECD97DE5908}"/>
    <cellStyle name="Accent1 2 2 2 2 8" xfId="26686" xr:uid="{E7A7CCFF-699E-4E88-8216-BC8EFB2E1FC8}"/>
    <cellStyle name="Accent1 2 2 2 2 9" xfId="25161" xr:uid="{D66523AD-5570-4C59-BFE1-43724A7855C2}"/>
    <cellStyle name="Accent1 2 2 2 20" xfId="27693" xr:uid="{5E4318A9-2BB2-4A14-AE0F-2BB9AA0F4E33}"/>
    <cellStyle name="Accent1 2 2 2 21" xfId="27856" xr:uid="{7EA1E00A-B124-4D25-9F73-C5D739FCABAD}"/>
    <cellStyle name="Accent1 2 2 2 22" xfId="28007" xr:uid="{72A98EF4-4ACD-4753-80C9-99494BED06C7}"/>
    <cellStyle name="Accent1 2 2 2 23" xfId="28155" xr:uid="{F4C189A1-1599-4FA7-95EE-A859D2FEB38E}"/>
    <cellStyle name="Accent1 2 2 2 24" xfId="28302" xr:uid="{1FA6325F-E904-486D-9176-CE8580B9A660}"/>
    <cellStyle name="Accent1 2 2 2 25" xfId="28438" xr:uid="{1A3C4856-08C4-462C-A1A3-977FB85BEBB2}"/>
    <cellStyle name="Accent1 2 2 2 3" xfId="2371" xr:uid="{CC646B3E-D8E4-4BA5-8A67-9EB61299A4DF}"/>
    <cellStyle name="Accent1 2 2 2 3 2" xfId="17155" xr:uid="{29C19DFE-E38C-485A-8094-A49D64710581}"/>
    <cellStyle name="Accent1 2 2 2 3 2 2" xfId="18884" xr:uid="{5EBD2371-9A7E-4954-B8C6-DE6E98614210}"/>
    <cellStyle name="Accent1 2 2 2 4" xfId="2372" xr:uid="{3D282B63-E733-4A3F-AC28-2AD2A675F002}"/>
    <cellStyle name="Accent1 2 2 2 4 2" xfId="26517" xr:uid="{0DC74FA9-F4DA-4D3C-833A-8FF87386363F}"/>
    <cellStyle name="Accent1 2 2 2 5" xfId="20803" xr:uid="{CF22A733-B8A8-473B-8667-479FCEBD6C5D}"/>
    <cellStyle name="Accent1 2 2 2 5 2" xfId="25328" xr:uid="{03CF4DDB-3197-456A-9228-728E2C9051D6}"/>
    <cellStyle name="Accent1 2 2 2 6" xfId="26595" xr:uid="{4FEA5896-3AD4-466E-85C0-A79066FB6FF2}"/>
    <cellStyle name="Accent1 2 2 2 7" xfId="25249" xr:uid="{B60B662B-C846-400E-B391-694ACDF18016}"/>
    <cellStyle name="Accent1 2 2 2 8" xfId="26687" xr:uid="{875EB935-4400-4029-A3ED-D6296EE2AFF6}"/>
    <cellStyle name="Accent1 2 2 2 9" xfId="25160" xr:uid="{B8CB2161-06D0-409D-BFE6-84E25D3D1537}"/>
    <cellStyle name="Accent1 2 2 20" xfId="27698" xr:uid="{888A92CA-D75E-4456-B465-A6C0E51D4D1F}"/>
    <cellStyle name="Accent1 2 2 21" xfId="27861" xr:uid="{5F9397B1-7C38-4AA8-BCBF-3052D5953CC5}"/>
    <cellStyle name="Accent1 2 2 22" xfId="28012" xr:uid="{5819C847-2A81-48A4-A9B2-7BEB04E64B14}"/>
    <cellStyle name="Accent1 2 2 23" xfId="28160" xr:uid="{6C101A4E-187F-468F-909E-873587F3DE5E}"/>
    <cellStyle name="Accent1 2 2 24" xfId="28307" xr:uid="{DAE7548F-5A92-4CDB-BBAE-D90F4A1AACA6}"/>
    <cellStyle name="Accent1 2 2 25" xfId="28443" xr:uid="{AED87D38-8C3A-43FE-BF60-EB6CA6F5A489}"/>
    <cellStyle name="Accent1 2 2 3" xfId="2373" xr:uid="{F331E014-A960-46C7-8C9E-A8610623FB00}"/>
    <cellStyle name="Accent1 2 2 3 2" xfId="2374" xr:uid="{EA65399D-CB52-43A8-B376-913A1CF2FF24}"/>
    <cellStyle name="Accent1 2 2 3 2 2" xfId="18619" xr:uid="{CFDCAD89-0203-43D5-8440-3CAB1DC7C0BC}"/>
    <cellStyle name="Accent1 2 2 3 3" xfId="2375" xr:uid="{88934468-9F73-42AB-BB81-996B8C54ED0E}"/>
    <cellStyle name="Accent1 2 2 3 4" xfId="14254" xr:uid="{8B985EAA-54A6-4C15-BC01-705E8EA977BB}"/>
    <cellStyle name="Accent1 2 2 4" xfId="2376" xr:uid="{D7C92897-A216-45F4-ACC7-5F22DDA84D51}"/>
    <cellStyle name="Accent1 2 2 4 2" xfId="15039" xr:uid="{F720336B-5D9B-485C-91C4-F1B04F08A640}"/>
    <cellStyle name="Accent1 2 2 4 2 2" xfId="19359" xr:uid="{A23D9C35-4AA4-4557-A247-17AC944C553F}"/>
    <cellStyle name="Accent1 2 2 5" xfId="13068" xr:uid="{0FA66290-8B06-4FBB-A186-6051208A3752}"/>
    <cellStyle name="Accent1 2 2 5 2" xfId="15649" xr:uid="{9A35406A-A40F-4C2D-AA04-79297ED5E6FC}"/>
    <cellStyle name="Accent1 2 2 5 2 2" xfId="20586" xr:uid="{7CCFF087-0F88-4EF5-90D9-0982C0EDB8D8}"/>
    <cellStyle name="Accent1 2 2 6" xfId="16323" xr:uid="{8BE3E957-603B-4F50-A7B8-C69D1B55728A}"/>
    <cellStyle name="Accent1 2 2 7" xfId="14675" xr:uid="{FD1B994A-5A7E-4802-B5D2-827F050A4B54}"/>
    <cellStyle name="Accent1 2 2 8" xfId="22113" xr:uid="{40FE7F7D-C142-4966-A67C-F2F3CF99808F}"/>
    <cellStyle name="Accent1 2 2 8 2" xfId="26688" xr:uid="{209A6743-EF41-4D29-9A31-43D9F9A738AA}"/>
    <cellStyle name="Accent1 2 2 9" xfId="25159" xr:uid="{31949CFE-0407-4557-85E4-E133B293AD10}"/>
    <cellStyle name="Accent1 2 20" xfId="27699" xr:uid="{71F86813-1155-44FB-BCB0-10968D3BDA7F}"/>
    <cellStyle name="Accent1 2 21" xfId="27862" xr:uid="{B5E2C20E-2473-4FED-9761-0E142E4C35DE}"/>
    <cellStyle name="Accent1 2 22" xfId="28013" xr:uid="{EBDCBA7D-E2F7-4762-89BA-18435D687F01}"/>
    <cellStyle name="Accent1 2 23" xfId="28161" xr:uid="{9B3A2213-2A57-4951-8771-D7D7D5CE888A}"/>
    <cellStyle name="Accent1 2 24" xfId="28308" xr:uid="{D4545FE5-B6F3-421E-83F7-BB6D420C222C}"/>
    <cellStyle name="Accent1 2 25" xfId="28444" xr:uid="{5B75E48B-B2F3-48F8-91D0-45B2A7B181C5}"/>
    <cellStyle name="Accent1 2 26" xfId="2367" xr:uid="{2A823738-37D1-45FE-8FCF-FB6CC8C417E2}"/>
    <cellStyle name="Accent1 2 3" xfId="2377" xr:uid="{C684D245-A2FC-4F37-B077-8BA975118FCF}"/>
    <cellStyle name="Accent1 2 3 2" xfId="2378" xr:uid="{CFCEA009-6B69-4FE6-8824-8BBFA0B80A26}"/>
    <cellStyle name="Accent1 2 3 2 2" xfId="18193" xr:uid="{2503AE74-5731-4B77-8F6C-6E4DA70634FE}"/>
    <cellStyle name="Accent1 2 3 3" xfId="2379" xr:uid="{6A801DD7-1389-4213-8767-5699C9AC1CF9}"/>
    <cellStyle name="Accent1 2 3 4" xfId="14333" xr:uid="{7015C6D1-6737-44A0-94A1-08B49FC668AA}"/>
    <cellStyle name="Accent1 2 4" xfId="2380" xr:uid="{993E22C6-0EA6-4FB9-BD71-E117A182DA58}"/>
    <cellStyle name="Accent1 2 4 2" xfId="14567" xr:uid="{73FDDAFA-D9A4-4A38-98AC-9432DD31F2DF}"/>
    <cellStyle name="Accent1 2 4 2 2" xfId="18538" xr:uid="{D86C74FB-2661-4AFC-B9C9-CD466D123A50}"/>
    <cellStyle name="Accent1 2 4 3" xfId="26518" xr:uid="{E5171ABF-DBE5-40A1-B0D4-8AA8BEF57BDF}"/>
    <cellStyle name="Accent1 2 5" xfId="15308" xr:uid="{8565171E-D85D-4507-831E-EA9BB7912EFE}"/>
    <cellStyle name="Accent1 2 5 2" xfId="20363" xr:uid="{E4A00C8A-2056-44AA-8B9E-D6B0BA42D2F3}"/>
    <cellStyle name="Accent1 2 5 3" xfId="25327" xr:uid="{083BF8EF-72D1-4EEF-AD08-44B251415E67}"/>
    <cellStyle name="Accent1 2 6" xfId="15251" xr:uid="{6A4FE0E4-8896-4A7C-AD00-5661DB8F297F}"/>
    <cellStyle name="Accent1 2 6 2" xfId="26596" xr:uid="{EEB946DD-DB88-4A45-ADD1-FFE275C637B9}"/>
    <cellStyle name="Accent1 2 7" xfId="15906" xr:uid="{4056AFC1-3ABF-4DF1-BA10-CB78DBC1EBA8}"/>
    <cellStyle name="Accent1 2 7 2" xfId="25248" xr:uid="{8A4782B6-9478-43D7-BC15-D49B1702870B}"/>
    <cellStyle name="Accent1 2 8" xfId="26689" xr:uid="{8BA7C970-4E54-4CC9-849D-0DCE3CCEA904}"/>
    <cellStyle name="Accent1 2 9" xfId="25158" xr:uid="{B7D424CD-74FD-4404-B2E7-8FEECE236D7D}"/>
    <cellStyle name="Accent1 20" xfId="2381" xr:uid="{DD82E543-FD0D-4164-A2C5-1D00A3179D8D}"/>
    <cellStyle name="Accent1 21" xfId="2382" xr:uid="{51AD57A7-78DB-40DA-9ADA-AA86F31BB13C}"/>
    <cellStyle name="Accent1 22" xfId="2383" xr:uid="{6DA9E49F-7C9E-4CF3-9D2A-6CA541DC341C}"/>
    <cellStyle name="Accent1 23" xfId="2384" xr:uid="{BC2A19D0-4C94-4E36-BF8B-A88D3C8A8E5C}"/>
    <cellStyle name="Accent1 23 2" xfId="2385" xr:uid="{F064DEC2-F29E-4CC8-8DB4-5CFB7DC9BB46}"/>
    <cellStyle name="Accent1 23 2 2" xfId="20727" xr:uid="{F04482B5-A7E7-4144-AEC7-93B491AFFB5A}"/>
    <cellStyle name="Accent1 23 3" xfId="2386" xr:uid="{F587739D-47A6-4A30-8ACD-2635F4399D5E}"/>
    <cellStyle name="Accent1 24" xfId="2387" xr:uid="{F45F4851-313B-4F4D-92BA-263BE1210CBE}"/>
    <cellStyle name="Accent1 25" xfId="2388" xr:uid="{ED8C0B3C-26F6-44D4-8CAD-1E824B914479}"/>
    <cellStyle name="Accent1 26" xfId="2389" xr:uid="{F421E097-C9F3-4862-8A82-24645E4472FA}"/>
    <cellStyle name="Accent1 27" xfId="2390" xr:uid="{B5A07C20-4EA9-4A87-96A6-F159F06E685E}"/>
    <cellStyle name="Accent1 28" xfId="2391" xr:uid="{A8CA2E2E-5B2F-4E6D-A4F1-DDAAAFE56231}"/>
    <cellStyle name="Accent1 29" xfId="2392" xr:uid="{FDE93AA3-A4BC-4878-918E-F381B93C26D3}"/>
    <cellStyle name="Accent1 3" xfId="363" xr:uid="{00000000-0005-0000-0000-000057000000}"/>
    <cellStyle name="Accent1 3 2" xfId="2394" xr:uid="{0B8E2D2F-02B3-4D02-8E99-60EEAD77DC8E}"/>
    <cellStyle name="Accent1 3 2 2" xfId="2395" xr:uid="{44C2DB33-ECA2-499D-A98B-BDCB4AE58DD2}"/>
    <cellStyle name="Accent1 3 2 2 2" xfId="17194" xr:uid="{266875DC-1D99-426B-B990-50AD5064CC28}"/>
    <cellStyle name="Accent1 3 2 2 2 2" xfId="17420" xr:uid="{C60BA005-FB75-45C8-A294-EA624FE6CD76}"/>
    <cellStyle name="Accent1 3 2 2 3" xfId="18885" xr:uid="{B0C95769-03C7-4490-9EB3-C57FB05455C9}"/>
    <cellStyle name="Accent1 3 2 2 4" xfId="20804" xr:uid="{53FD419C-A09C-4A2F-83A6-8AA9E566E2DE}"/>
    <cellStyle name="Accent1 3 2 3" xfId="2396" xr:uid="{74476541-3040-4A44-898E-B3D47261501D}"/>
    <cellStyle name="Accent1 3 2 3 2" xfId="18656" xr:uid="{5162DB90-B1E8-4D3E-8DCC-A50EA6063A4F}"/>
    <cellStyle name="Accent1 3 2 4" xfId="15650" xr:uid="{D6DBAFFB-4985-433A-B724-3432C2F3CB14}"/>
    <cellStyle name="Accent1 3 2 4 2" xfId="20625" xr:uid="{0396147B-0F84-4911-9375-15EC6A584E23}"/>
    <cellStyle name="Accent1 3 2 5" xfId="16324" xr:uid="{B346A776-DA00-4D72-8931-79A324F1BBA5}"/>
    <cellStyle name="Accent1 3 2 6" xfId="16142" xr:uid="{DE250738-15E5-4652-BBA0-AAAD2A3E3087}"/>
    <cellStyle name="Accent1 3 2 7" xfId="21538" xr:uid="{36B183B6-043B-4DC0-8BE8-C37D3E642996}"/>
    <cellStyle name="Accent1 3 3" xfId="2397" xr:uid="{9BC0EF78-05CE-4062-A762-C890F739A431}"/>
    <cellStyle name="Accent1 3 3 2" xfId="18451" xr:uid="{C4A0B83F-6278-49D2-B836-A75DABBE3A1E}"/>
    <cellStyle name="Accent1 3 4" xfId="15283" xr:uid="{EEF065B2-0835-47D0-B91C-9B752B4350A1}"/>
    <cellStyle name="Accent1 3 5" xfId="15911" xr:uid="{665DF054-E851-47D0-942C-E1412E1CBD42}"/>
    <cellStyle name="Accent1 3 5 2" xfId="20405" xr:uid="{EB09D4BF-FE58-4DB1-AC01-7108BFE4C745}"/>
    <cellStyle name="Accent1 3 6" xfId="16555" xr:uid="{7B4E2FC6-B629-4BAC-A4A6-A306116B4B1D}"/>
    <cellStyle name="Accent1 3 7" xfId="18574" xr:uid="{DA5C1FAE-54D6-4704-87DF-C640827629CB}"/>
    <cellStyle name="Accent1 3 8" xfId="2393" xr:uid="{8DB79FDE-1C08-4195-96EB-F7AEC3C1856A}"/>
    <cellStyle name="Accent1 30" xfId="2398" xr:uid="{03461D53-6689-46A5-891F-14242C8E77E4}"/>
    <cellStyle name="Accent1 31" xfId="2399" xr:uid="{4EF1D959-C19E-4278-954C-FE781DD7C865}"/>
    <cellStyle name="Accent1 32" xfId="2400" xr:uid="{B0A85FF0-E177-4ED2-ACC2-428913C53BA1}"/>
    <cellStyle name="Accent1 33" xfId="2401" xr:uid="{DF68C388-7344-45FB-8554-03097A504F5B}"/>
    <cellStyle name="Accent1 34" xfId="2402" xr:uid="{C23138DA-605F-46B4-A48E-9014C9CB5068}"/>
    <cellStyle name="Accent1 35" xfId="2403" xr:uid="{8A9DBBCC-A942-48E0-A30D-057EC5455DBB}"/>
    <cellStyle name="Accent1 36" xfId="2404" xr:uid="{85BF5F97-747A-4CC5-AC24-7CD880CBFF5F}"/>
    <cellStyle name="Accent1 37" xfId="2405" xr:uid="{5B4A6862-A0BE-4196-8C1B-293F05B1823D}"/>
    <cellStyle name="Accent1 38" xfId="2406" xr:uid="{16B631C9-B70D-4B08-AF50-9F8DE23CBFD0}"/>
    <cellStyle name="Accent1 39" xfId="2407" xr:uid="{EB3DAD74-32A8-444B-9F05-DC5BC29ED7DF}"/>
    <cellStyle name="Accent1 4" xfId="2408" xr:uid="{C8D46C66-27D3-432C-9949-EEF16D67C13D}"/>
    <cellStyle name="Accent1 4 2" xfId="2409" xr:uid="{00033FD9-3F42-4E2B-B8E8-0BAEDD954EAA}"/>
    <cellStyle name="Accent1 4 2 2" xfId="2410" xr:uid="{847C5D50-7A01-4301-9DDA-5903D9C9083C}"/>
    <cellStyle name="Accent1 4 2 3" xfId="2411" xr:uid="{FFCFD6BE-BA88-4677-93C2-B8095ABF5865}"/>
    <cellStyle name="Accent1 4 2 4" xfId="15651" xr:uid="{6A67328D-4E84-4F27-B8C9-BCDCDAE432E5}"/>
    <cellStyle name="Accent1 4 2 5" xfId="16325" xr:uid="{1C4444CD-9FAA-4F9A-80F4-69B32FE54D40}"/>
    <cellStyle name="Accent1 4 2 6" xfId="17110" xr:uid="{E294E147-442B-42F7-8F52-8DC238BE557D}"/>
    <cellStyle name="Accent1 4 3" xfId="2412" xr:uid="{7F6DDD79-EDBA-41FF-AC53-9AA8AF0F71F8}"/>
    <cellStyle name="Accent1 4 4" xfId="15227" xr:uid="{4A27A50E-66F5-4302-97C1-7A9A3C3534CA}"/>
    <cellStyle name="Accent1 4 5" xfId="15883" xr:uid="{6958C521-732A-4C1F-A542-104509A3C61D}"/>
    <cellStyle name="Accent1 4 6" xfId="21924" xr:uid="{313E2B65-2E28-4C45-AFA1-DCF6D026E52D}"/>
    <cellStyle name="Accent1 40" xfId="2413" xr:uid="{DD677326-6262-48FE-8080-1BA4CEABFFE0}"/>
    <cellStyle name="Accent1 41" xfId="2414" xr:uid="{85634392-A5D5-4E30-9C17-DD8A94D5BE0C}"/>
    <cellStyle name="Accent1 42" xfId="2415" xr:uid="{974A2914-F064-413D-8CE6-1F35D7DFA3DE}"/>
    <cellStyle name="Accent1 43" xfId="2416" xr:uid="{DAFFD20C-F986-4815-91C1-68F85A96CC82}"/>
    <cellStyle name="Accent1 44" xfId="2417" xr:uid="{560E00FA-B3A1-4E28-81C0-624342DE211E}"/>
    <cellStyle name="Accent1 45" xfId="2418" xr:uid="{C2011156-2063-40FF-8298-4555742D458F}"/>
    <cellStyle name="Accent1 46" xfId="2419" xr:uid="{212F9C05-19AD-4CAA-92A4-98AB673FE5E8}"/>
    <cellStyle name="Accent1 47" xfId="2420" xr:uid="{BA4A31C9-0EF3-49BE-B556-8793210F69E3}"/>
    <cellStyle name="Accent1 48" xfId="2421" xr:uid="{32B56B3C-F3E9-4312-A767-2BCC1A2DEFE4}"/>
    <cellStyle name="Accent1 49" xfId="2422" xr:uid="{F7EC79BD-0FFE-46CF-B9B7-CA8D16A73824}"/>
    <cellStyle name="Accent1 5" xfId="2423" xr:uid="{B9DC2B53-B756-4390-A4E1-F95B3A4FE5D5}"/>
    <cellStyle name="Accent1 5 2" xfId="2424" xr:uid="{AAB82FC1-DBA5-496E-B9C6-06F7F787DA36}"/>
    <cellStyle name="Accent1 5 2 2" xfId="2425" xr:uid="{57DB38EF-22E6-4D03-9438-90455F66DADE}"/>
    <cellStyle name="Accent1 5 2 3" xfId="2426" xr:uid="{ABA7122A-CE3D-411C-A9D2-33DA5ACE98B8}"/>
    <cellStyle name="Accent1 5 2 4" xfId="15652" xr:uid="{6D606AA3-0AE5-4C59-8758-7C1A40204D23}"/>
    <cellStyle name="Accent1 5 2 5" xfId="16326" xr:uid="{1BF7A23E-EC61-4BDC-8B1B-C73E33F5A429}"/>
    <cellStyle name="Accent1 5 2 6" xfId="17260" xr:uid="{E54CDC2B-06E0-4CD3-85B1-F2B34AAA64BC}"/>
    <cellStyle name="Accent1 5 3" xfId="2427" xr:uid="{C9298196-F9C9-4B54-AD9B-79EDA1D7CBF3}"/>
    <cellStyle name="Accent1 5 4" xfId="15193" xr:uid="{60F9C5EB-D84A-481E-9428-2D2CB0510957}"/>
    <cellStyle name="Accent1 5 5" xfId="16011" xr:uid="{491C554E-2D7F-4940-BFEB-27DDF9BBF886}"/>
    <cellStyle name="Accent1 5 6" xfId="21906" xr:uid="{57A8FB59-C286-496B-BC2E-C92D52ADB918}"/>
    <cellStyle name="Accent1 50" xfId="2428" xr:uid="{B2730370-D022-4B00-8A3C-87C454B0B667}"/>
    <cellStyle name="Accent1 51" xfId="14208" xr:uid="{7CC703E2-85F8-4645-9D8E-D55719BB0B25}"/>
    <cellStyle name="Accent1 52" xfId="26531" xr:uid="{75600BB2-4EC1-4A30-BD11-3A4A1BDC6F53}"/>
    <cellStyle name="Accent1 53" xfId="25315" xr:uid="{730114A0-EBD3-4544-B029-05A457D96A12}"/>
    <cellStyle name="Accent1 54" xfId="26611" xr:uid="{1A12E1B8-3357-4F75-9769-9CAE2ABFB31D}"/>
    <cellStyle name="Accent1 55" xfId="25236" xr:uid="{673E0DD0-027C-405E-9436-3ED16455FF23}"/>
    <cellStyle name="Accent1 56" xfId="26702" xr:uid="{4357376B-36E8-4CDD-BFE3-9E52FF765C64}"/>
    <cellStyle name="Accent1 57" xfId="25143" xr:uid="{609BF7BE-78B7-4569-8A8F-4EEB512796FA}"/>
    <cellStyle name="Accent1 58" xfId="26811" xr:uid="{089977E7-B690-4DFF-A72B-EC29C3671F53}"/>
    <cellStyle name="Accent1 59" xfId="25031" xr:uid="{E1B9A0DE-E4FB-44C6-828E-75A4C4B1A741}"/>
    <cellStyle name="Accent1 6" xfId="2429" xr:uid="{A9708C8E-5923-4DFF-B0EC-30B757508009}"/>
    <cellStyle name="Accent1 6 2" xfId="2430" xr:uid="{74F24E05-4DDC-4B4A-A8EA-1D142802649E}"/>
    <cellStyle name="Accent1 6 2 2" xfId="2431" xr:uid="{FE632603-04B9-4967-B65A-23813F388F67}"/>
    <cellStyle name="Accent1 6 2 3" xfId="2432" xr:uid="{1985C77E-EB92-483C-A65A-33105BDDF9ED}"/>
    <cellStyle name="Accent1 6 2 4" xfId="15653" xr:uid="{D1662FC5-A152-49BA-8633-C1A7EED20C1B}"/>
    <cellStyle name="Accent1 6 2 5" xfId="16327" xr:uid="{79E488D3-8BD7-41E1-A496-B3B7B41E3A54}"/>
    <cellStyle name="Accent1 6 2 6" xfId="21691" xr:uid="{A28EB452-88F8-4F3E-8F80-067175DBD032}"/>
    <cellStyle name="Accent1 6 3" xfId="2433" xr:uid="{125308E3-1E7E-4AC3-8F8B-B14D602D98CE}"/>
    <cellStyle name="Accent1 6 4" xfId="14916" xr:uid="{1E07FC62-3E66-4F19-A937-69DB336827DD}"/>
    <cellStyle name="Accent1 6 5" xfId="15973" xr:uid="{9CA0748D-E0A7-46F8-B68B-BFB1A9E1FE5E}"/>
    <cellStyle name="Accent1 6 6" xfId="21675" xr:uid="{8B3955C4-0EAC-4235-981E-029961F570E5}"/>
    <cellStyle name="Accent1 60" xfId="26934" xr:uid="{088696A3-7A59-4CB3-AC16-77217992D712}"/>
    <cellStyle name="Accent1 61" xfId="24901" xr:uid="{83E3080C-9993-48F4-B620-A2DB0197580F}"/>
    <cellStyle name="Accent1 62" xfId="27070" xr:uid="{E398A918-8D64-458B-AB82-AD5D4A9F80B2}"/>
    <cellStyle name="Accent1 63" xfId="24762" xr:uid="{8E767A42-0F09-49F1-A9A3-62DA142222C0}"/>
    <cellStyle name="Accent1 64" xfId="27222" xr:uid="{B13A38A6-5F7D-42AC-BB21-88D2E322C5D9}"/>
    <cellStyle name="Accent1 65" xfId="24608" xr:uid="{7B6DEF3A-20E8-4BD3-AC76-64AF93E41F81}"/>
    <cellStyle name="Accent1 66" xfId="27385" xr:uid="{385D6E39-1AEC-49F7-8BA8-3A516EF57CC8}"/>
    <cellStyle name="Accent1 67" xfId="27555" xr:uid="{A9AD6788-3668-4506-9422-0D574DE95CEA}"/>
    <cellStyle name="Accent1 68" xfId="27720" xr:uid="{4FD6D6D8-619A-4C29-9963-7DE67A5DFCD0}"/>
    <cellStyle name="Accent1 69" xfId="27883" xr:uid="{52447BF1-0F13-4B91-9C7D-71E092B1D4CF}"/>
    <cellStyle name="Accent1 7" xfId="2434" xr:uid="{6EFD1C4C-85C3-49FC-94C2-604372EBDF66}"/>
    <cellStyle name="Accent1 7 2" xfId="2435" xr:uid="{7EE61652-F694-41BF-BD75-172026402A2F}"/>
    <cellStyle name="Accent1 7 2 2" xfId="2436" xr:uid="{DE7930C2-8244-4918-BFB0-178727986C77}"/>
    <cellStyle name="Accent1 7 2 3" xfId="2437" xr:uid="{43776B61-7F0D-409F-9E6F-8061ED80C064}"/>
    <cellStyle name="Accent1 7 2 4" xfId="15654" xr:uid="{8B06E035-51AD-46B1-8447-ED81D4F9997A}"/>
    <cellStyle name="Accent1 7 2 5" xfId="16328" xr:uid="{72140402-D63C-49BE-A76C-E2909F53A517}"/>
    <cellStyle name="Accent1 7 2 6" xfId="21722" xr:uid="{0BF599A4-A16D-49BA-9737-5F13F120263C}"/>
    <cellStyle name="Accent1 7 3" xfId="2438" xr:uid="{CD2859A6-5C07-4314-862A-AD3EFB756383}"/>
    <cellStyle name="Accent1 7 4" xfId="14792" xr:uid="{A7F39B59-E3DF-49B3-8B45-C76E1A01C8EB}"/>
    <cellStyle name="Accent1 7 5" xfId="15220" xr:uid="{5E67F039-C148-46DB-8FA1-CB61F649D2E4}"/>
    <cellStyle name="Accent1 7 6" xfId="21875" xr:uid="{678BDCE4-673D-42AD-9F66-2F3F7F17DC7B}"/>
    <cellStyle name="Accent1 70" xfId="28035" xr:uid="{2C3C3562-2725-4DB9-94D2-094206BA547B}"/>
    <cellStyle name="Accent1 71" xfId="28183" xr:uid="{6F6E79BE-39CB-4C81-AE16-E99D4ECFC1DF}"/>
    <cellStyle name="Accent1 72" xfId="28330" xr:uid="{9A639111-4F2C-414E-89F9-90BBE2F88661}"/>
    <cellStyle name="Accent1 73" xfId="28464" xr:uid="{BB3BAF62-8308-4FD3-8E53-BC8525DB6480}"/>
    <cellStyle name="Accent1 74" xfId="491" xr:uid="{BB7962D0-F59B-4467-A149-FA10098A280A}"/>
    <cellStyle name="Accent1 75" xfId="41678" xr:uid="{031559EE-188E-4919-A904-906F61C6D2FE}"/>
    <cellStyle name="Accent1 8" xfId="2439" xr:uid="{A69300C9-B574-4EB7-84AF-1D92EAB767C3}"/>
    <cellStyle name="Accent1 8 2" xfId="2440" xr:uid="{7CB41019-F95C-4FD4-B841-4B31EEC06731}"/>
    <cellStyle name="Accent1 8 2 2" xfId="2441" xr:uid="{2A4E568C-B148-418F-A44E-448DD8A5C9A9}"/>
    <cellStyle name="Accent1 8 2 3" xfId="2442" xr:uid="{0E182E29-7EC7-49D0-B7EA-7C8FFDF343EB}"/>
    <cellStyle name="Accent1 8 2 4" xfId="15655" xr:uid="{AE35178C-BA95-4B37-815A-DCD972CFCB12}"/>
    <cellStyle name="Accent1 8 2 5" xfId="16329" xr:uid="{6542DA11-4F42-4364-B50A-519F8E311EBB}"/>
    <cellStyle name="Accent1 8 2 6" xfId="21107" xr:uid="{65C53CB7-7814-42D9-B47C-D8AA387DACAD}"/>
    <cellStyle name="Accent1 8 3" xfId="2443" xr:uid="{9EF7D42D-CAB7-4F35-A4EE-422FA2E5E5FC}"/>
    <cellStyle name="Accent1 8 4" xfId="14720" xr:uid="{AB6E9D44-1E31-436D-A79E-4EC48C4FCB8C}"/>
    <cellStyle name="Accent1 8 5" xfId="15745" xr:uid="{B2403250-D7C2-461D-BD25-2A935CD371B3}"/>
    <cellStyle name="Accent1 8 6" xfId="20468" xr:uid="{06E9D2F4-0C91-4AC7-BA4E-FEE4E2AA48A7}"/>
    <cellStyle name="Accent1 9" xfId="2444" xr:uid="{19AF7936-4F66-41BD-9126-FFB854416373}"/>
    <cellStyle name="Accent1 9 2" xfId="2445" xr:uid="{81FB77A4-B3B3-4B5C-A78E-A48BCDD79747}"/>
    <cellStyle name="Accent1 9 2 2" xfId="2446" xr:uid="{0D353A21-7A17-4F10-B7BF-A3D839DD3473}"/>
    <cellStyle name="Accent1 9 2 3" xfId="2447" xr:uid="{F7E60377-4D6F-4611-95B2-FF0E1FD06891}"/>
    <cellStyle name="Accent1 9 2 4" xfId="15656" xr:uid="{5438656A-F5F4-4429-B840-202679F70857}"/>
    <cellStyle name="Accent1 9 2 5" xfId="16330" xr:uid="{B8093E99-57AB-4C4F-83DC-319C8C466FE3}"/>
    <cellStyle name="Accent1 9 2 6" xfId="17736" xr:uid="{8A5E1633-E0BA-436F-A283-A7C830EB2F44}"/>
    <cellStyle name="Accent1 9 3" xfId="2448" xr:uid="{E27F2608-E740-479C-A88C-766BFC0A9000}"/>
    <cellStyle name="Accent1 9 4" xfId="15121" xr:uid="{E7741921-ED84-411B-B705-B2FD6BCAEAAA}"/>
    <cellStyle name="Accent1 9 5" xfId="14877" xr:uid="{B9A1B1C5-C3B4-46EF-AE03-33A1431458B7}"/>
    <cellStyle name="Accent1 9 6" xfId="18875" xr:uid="{51E92AA1-D644-476E-BD63-59AB3E6BFC46}"/>
    <cellStyle name="Accent2" xfId="161" builtinId="33" customBuiltin="1"/>
    <cellStyle name="Accent2 10" xfId="2449" xr:uid="{B5612E97-8C3C-4ABD-90E6-E197E80C3227}"/>
    <cellStyle name="Accent2 10 2" xfId="2450" xr:uid="{9A89C210-3C45-48DA-91DC-0E732CE7E233}"/>
    <cellStyle name="Accent2 10 2 2" xfId="2451" xr:uid="{4E21AF4A-8721-4CB0-9AB5-55A8B4645D5D}"/>
    <cellStyle name="Accent2 10 2 3" xfId="2452" xr:uid="{5352AFC8-58F0-4E48-8A2D-A7B191B84698}"/>
    <cellStyle name="Accent2 10 2 4" xfId="15658" xr:uid="{2CD13604-8C77-45EA-8BBC-A064E202CF7B}"/>
    <cellStyle name="Accent2 10 2 5" xfId="16332" xr:uid="{D7357EBE-A189-4AA6-B9E6-319D81FD9052}"/>
    <cellStyle name="Accent2 10 2 6" xfId="20746" xr:uid="{9F1B83A2-5FB6-45E9-AC01-735CA8085BF5}"/>
    <cellStyle name="Accent2 10 3" xfId="2453" xr:uid="{41931ABD-1369-4DE7-996B-60D1347A3791}"/>
    <cellStyle name="Accent2 10 4" xfId="14546" xr:uid="{48615919-2DBE-43AC-A1B0-0B05C857B8CD}"/>
    <cellStyle name="Accent2 10 5" xfId="14862" xr:uid="{67873C1D-E441-494C-A1DA-62809C07ACF2}"/>
    <cellStyle name="Accent2 10 6" xfId="18568" xr:uid="{74BF22AF-AD17-4A7C-9249-892B421B2896}"/>
    <cellStyle name="Accent2 11" xfId="2454" xr:uid="{36D100E7-B77B-4330-9AE9-727B2B4E5F6E}"/>
    <cellStyle name="Accent2 12" xfId="2455" xr:uid="{B48627FB-DC88-49BB-BF36-E3018B148645}"/>
    <cellStyle name="Accent2 13" xfId="2456" xr:uid="{2C9B875E-66B1-4AF1-AD49-99FF5912ADC4}"/>
    <cellStyle name="Accent2 14" xfId="2457" xr:uid="{31C5B67B-5299-4A59-A45E-42838E12C1BA}"/>
    <cellStyle name="Accent2 14 2" xfId="2458" xr:uid="{4FEAF477-317C-45D9-B96A-8F2CDDD810A6}"/>
    <cellStyle name="Accent2 15" xfId="2459" xr:uid="{5088116B-82BB-4AE5-9DC5-0A8C5AFF6DE9}"/>
    <cellStyle name="Accent2 15 2" xfId="2460" xr:uid="{57985EE8-1290-4500-A585-5E264EA08A78}"/>
    <cellStyle name="Accent2 16" xfId="2461" xr:uid="{FEE9D884-3EEF-4710-BAC7-0CD2CAE57322}"/>
    <cellStyle name="Accent2 17" xfId="2462" xr:uid="{C584F9CC-4065-4F8D-A2AA-EBB606B2206E}"/>
    <cellStyle name="Accent2 18" xfId="2463" xr:uid="{B41A0F2C-4F5F-4B96-9848-FE30CDB1F273}"/>
    <cellStyle name="Accent2 19" xfId="2464" xr:uid="{09501D76-50B7-4EFC-AB4C-862EC979AD7B}"/>
    <cellStyle name="Accent2 2" xfId="284" xr:uid="{00000000-0005-0000-0000-000059000000}"/>
    <cellStyle name="Accent2 2 10" xfId="26726" xr:uid="{91445EA9-DBDC-492D-A3C0-2A78AB52EF65}"/>
    <cellStyle name="Accent2 2 11" xfId="25119" xr:uid="{8C031157-B4A6-44EC-B4E6-66803E3B9B0F}"/>
    <cellStyle name="Accent2 2 12" xfId="26838" xr:uid="{C595356D-5003-443F-8D46-F74F924F25E4}"/>
    <cellStyle name="Accent2 2 13" xfId="25002" xr:uid="{C198B123-4170-401E-91EA-11EFFAE14D88}"/>
    <cellStyle name="Accent2 2 14" xfId="26964" xr:uid="{40EF2214-887E-42D9-84B9-C76395DE8041}"/>
    <cellStyle name="Accent2 2 15" xfId="24870" xr:uid="{59F2E720-B8BC-4E41-A852-4B916F9C56A9}"/>
    <cellStyle name="Accent2 2 16" xfId="27107" xr:uid="{93C82025-A41B-4B89-A67B-12924C486733}"/>
    <cellStyle name="Accent2 2 17" xfId="24724" xr:uid="{A245046C-3160-4E9E-A4DA-6FBB07A70E29}"/>
    <cellStyle name="Accent2 2 18" xfId="27262" xr:uid="{7FBDB9C1-21DB-478E-BF8A-6482B39DBDAD}"/>
    <cellStyle name="Accent2 2 19" xfId="24571" xr:uid="{44111687-FFCD-4FC0-9F8E-536AC56B53A8}"/>
    <cellStyle name="Accent2 2 2" xfId="430" xr:uid="{00000000-0005-0000-0000-00005A000000}"/>
    <cellStyle name="Accent2 2 2 10" xfId="26725" xr:uid="{3803B571-00FC-4A0F-A222-B947543CBE90}"/>
    <cellStyle name="Accent2 2 2 11" xfId="25120" xr:uid="{8E728694-B42E-406C-A02F-D7D35224FF9D}"/>
    <cellStyle name="Accent2 2 2 12" xfId="26837" xr:uid="{AE748944-46D0-4CD6-9953-6C7E9226B047}"/>
    <cellStyle name="Accent2 2 2 13" xfId="25003" xr:uid="{33C4D954-41A9-433E-BC73-86A1B23334BD}"/>
    <cellStyle name="Accent2 2 2 14" xfId="26963" xr:uid="{D5C32A6B-068C-4859-AF67-A666ADB992F7}"/>
    <cellStyle name="Accent2 2 2 15" xfId="24871" xr:uid="{AB0B995B-8744-41F5-BEBC-55964F148CE9}"/>
    <cellStyle name="Accent2 2 2 16" xfId="27106" xr:uid="{CEC27C33-DFCE-428F-A77B-51ADD6C43DF8}"/>
    <cellStyle name="Accent2 2 2 17" xfId="24725" xr:uid="{BB456EAD-D6EC-4C17-8E21-EAA53744AFEF}"/>
    <cellStyle name="Accent2 2 2 18" xfId="27261" xr:uid="{559B1E16-9993-4B92-B04E-7743121E9EAC}"/>
    <cellStyle name="Accent2 2 2 19" xfId="24572" xr:uid="{68E6AAD4-5482-4571-8C68-0966A2C3671F}"/>
    <cellStyle name="Accent2 2 2 2" xfId="2466" xr:uid="{8C235037-48DA-4E02-B3D2-35E301003710}"/>
    <cellStyle name="Accent2 2 2 2 10" xfId="26724" xr:uid="{B1E064C6-3DB4-45C9-A7EB-8780AEB1DFEB}"/>
    <cellStyle name="Accent2 2 2 2 11" xfId="25121" xr:uid="{9EBB9517-9C49-496A-89E0-15CED8675F1B}"/>
    <cellStyle name="Accent2 2 2 2 12" xfId="26836" xr:uid="{33D70281-E9CF-43E3-8190-380021CE3371}"/>
    <cellStyle name="Accent2 2 2 2 13" xfId="25004" xr:uid="{08A6EE1F-B0D9-4250-904F-99B67E5C4347}"/>
    <cellStyle name="Accent2 2 2 2 14" xfId="26962" xr:uid="{AE3ED01A-1D2F-49C3-8429-F8A30DEA26BE}"/>
    <cellStyle name="Accent2 2 2 2 15" xfId="24872" xr:uid="{FC3BD7D3-A74A-4374-8281-6C9354E7BE8F}"/>
    <cellStyle name="Accent2 2 2 2 16" xfId="27105" xr:uid="{84111D37-BF69-4155-BDF1-102DA94DD81A}"/>
    <cellStyle name="Accent2 2 2 2 17" xfId="24726" xr:uid="{7A50E657-CD94-42F4-9FF7-B87ED470D282}"/>
    <cellStyle name="Accent2 2 2 2 18" xfId="27260" xr:uid="{3234989D-1723-433F-B80D-D012CA16BA25}"/>
    <cellStyle name="Accent2 2 2 2 19" xfId="24573" xr:uid="{D30CBC07-04D3-43DC-A145-A5C1CEACE3E9}"/>
    <cellStyle name="Accent2 2 2 2 2" xfId="2467" xr:uid="{9C6CFD58-FF81-4107-9CCE-B312C9C82702}"/>
    <cellStyle name="Accent2 2 2 2 2 10" xfId="26723" xr:uid="{0153F3A5-1AD6-4A92-9A45-1D4FF71180F1}"/>
    <cellStyle name="Accent2 2 2 2 2 11" xfId="25122" xr:uid="{E24F4C58-2C89-4767-8854-C5DDB196D27D}"/>
    <cellStyle name="Accent2 2 2 2 2 12" xfId="26835" xr:uid="{97434C05-A926-4346-A202-E448E7434443}"/>
    <cellStyle name="Accent2 2 2 2 2 13" xfId="25005" xr:uid="{79474EA5-9267-4661-9DCB-F196166950F2}"/>
    <cellStyle name="Accent2 2 2 2 2 14" xfId="26961" xr:uid="{2C6EC3AA-95D1-45B5-AD8D-ED338C6611BB}"/>
    <cellStyle name="Accent2 2 2 2 2 15" xfId="24873" xr:uid="{5745BF8A-8E55-4E99-B7DB-3DF81E04627A}"/>
    <cellStyle name="Accent2 2 2 2 2 16" xfId="27104" xr:uid="{5D860AB4-8D3B-4A5E-A66D-87D7D4CA7E73}"/>
    <cellStyle name="Accent2 2 2 2 2 17" xfId="24727" xr:uid="{7827DC12-9B4D-4FF8-B83E-111ADF32EA14}"/>
    <cellStyle name="Accent2 2 2 2 2 18" xfId="27259" xr:uid="{A6C9DB48-F357-4690-ACFD-F7C7625EC7CA}"/>
    <cellStyle name="Accent2 2 2 2 2 19" xfId="24574" xr:uid="{35977A98-EB29-4468-9C7E-240B615B7BB2}"/>
    <cellStyle name="Accent2 2 2 2 2 2" xfId="2468" xr:uid="{D1CEF504-D8DD-4FAE-BBBB-3761D6BFCB46}"/>
    <cellStyle name="Accent2 2 2 2 2 20" xfId="27421" xr:uid="{8224E1F0-8D23-4ADD-AD86-2D57DC46CFFC}"/>
    <cellStyle name="Accent2 2 2 2 2 21" xfId="27590" xr:uid="{3FA13449-6F11-440B-9EC2-D4760D50D06E}"/>
    <cellStyle name="Accent2 2 2 2 2 22" xfId="27756" xr:uid="{122075EE-1A03-4020-9981-4CAAEB4AEF63}"/>
    <cellStyle name="Accent2 2 2 2 2 23" xfId="27919" xr:uid="{F2BB997A-039F-4BB8-945A-2CC44B744BEB}"/>
    <cellStyle name="Accent2 2 2 2 2 24" xfId="28071" xr:uid="{BB540C48-FE76-4545-89CE-E3FDBD9010D1}"/>
    <cellStyle name="Accent2 2 2 2 2 25" xfId="28219" xr:uid="{6A526911-CEAA-4D30-8693-2D2C56E38220}"/>
    <cellStyle name="Accent2 2 2 2 2 3" xfId="17421" xr:uid="{20900871-829D-4909-B182-2976D393C97B}"/>
    <cellStyle name="Accent2 2 2 2 2 4" xfId="26472" xr:uid="{1CDECEC7-8D1D-40F8-A723-42B0CC9FC59C}"/>
    <cellStyle name="Accent2 2 2 2 2 5" xfId="25371" xr:uid="{D2CB4DE8-42CB-4189-8A43-145A91D81C34}"/>
    <cellStyle name="Accent2 2 2 2 2 6" xfId="26543" xr:uid="{2E0F63AF-AF1D-44FB-AFFC-4407DDD715AC}"/>
    <cellStyle name="Accent2 2 2 2 2 7" xfId="25303" xr:uid="{4072A25A-ADFE-4F52-B80D-73C340D6D714}"/>
    <cellStyle name="Accent2 2 2 2 2 8" xfId="26626" xr:uid="{EBF0BA80-34F6-485B-BD00-D7ABD8771B23}"/>
    <cellStyle name="Accent2 2 2 2 2 9" xfId="25222" xr:uid="{C1298B7A-2817-42A8-87FC-23EB9EF5EDDF}"/>
    <cellStyle name="Accent2 2 2 2 20" xfId="27422" xr:uid="{EA34B217-E9A9-42F6-83E1-99861C76477C}"/>
    <cellStyle name="Accent2 2 2 2 21" xfId="27591" xr:uid="{D6815C19-387A-4019-A1AE-48E26BB6FCCB}"/>
    <cellStyle name="Accent2 2 2 2 22" xfId="27757" xr:uid="{9A9E8EBD-CDAB-4B26-96FA-8DAC60ECF072}"/>
    <cellStyle name="Accent2 2 2 2 23" xfId="27920" xr:uid="{71645655-F251-4715-B523-034E735D0291}"/>
    <cellStyle name="Accent2 2 2 2 24" xfId="28072" xr:uid="{97CAAA4E-27E3-4047-A20B-EC0FE5E2B486}"/>
    <cellStyle name="Accent2 2 2 2 25" xfId="28220" xr:uid="{97392E92-A37A-45BF-93CB-38A307D0AA14}"/>
    <cellStyle name="Accent2 2 2 2 3" xfId="2469" xr:uid="{0002997D-2991-46C1-BC03-1C0FD9689D39}"/>
    <cellStyle name="Accent2 2 2 2 3 2" xfId="17156" xr:uid="{69C151A1-2DFB-4DC1-A606-B306DDF84775}"/>
    <cellStyle name="Accent2 2 2 2 3 2 2" xfId="18887" xr:uid="{AA7CFEB1-FB46-42C8-B8E5-2670D0545E03}"/>
    <cellStyle name="Accent2 2 2 2 4" xfId="2470" xr:uid="{2AD23EBB-DAD0-4732-ADDC-428F3E0C4833}"/>
    <cellStyle name="Accent2 2 2 2 4 2" xfId="26473" xr:uid="{2D8DCA72-5490-493D-BF13-47E943C33F07}"/>
    <cellStyle name="Accent2 2 2 2 5" xfId="20805" xr:uid="{057F79A5-E19E-4DB7-83AE-81CEBE57523B}"/>
    <cellStyle name="Accent2 2 2 2 5 2" xfId="25370" xr:uid="{A68ECB46-C18B-43F1-995A-BA9BCCFFB4AB}"/>
    <cellStyle name="Accent2 2 2 2 6" xfId="26544" xr:uid="{9E9B2A4F-A38C-47A0-B140-8F66704AF824}"/>
    <cellStyle name="Accent2 2 2 2 7" xfId="25302" xr:uid="{1924F272-A46C-4B7A-B473-9DE9E7E4D6BF}"/>
    <cellStyle name="Accent2 2 2 2 8" xfId="26627" xr:uid="{DBB0AD6D-5011-4830-877D-2B62D6487ADD}"/>
    <cellStyle name="Accent2 2 2 2 9" xfId="25221" xr:uid="{1970AC81-052E-4C03-B4E6-BED7DAF4D5D5}"/>
    <cellStyle name="Accent2 2 2 20" xfId="27423" xr:uid="{568C9200-F78F-4A96-A031-8379A2C91BD5}"/>
    <cellStyle name="Accent2 2 2 21" xfId="27592" xr:uid="{16A42317-761C-42B0-AF51-78F4E8CD28E8}"/>
    <cellStyle name="Accent2 2 2 22" xfId="27758" xr:uid="{C28C4D46-93D6-4FE8-8514-EEBD8D343B88}"/>
    <cellStyle name="Accent2 2 2 23" xfId="27921" xr:uid="{CF23A231-0242-4841-943D-EC9BDD7D51A6}"/>
    <cellStyle name="Accent2 2 2 24" xfId="28073" xr:uid="{F1E964CA-4D6D-4F3F-AAB3-D6E364DA012A}"/>
    <cellStyle name="Accent2 2 2 25" xfId="28221" xr:uid="{195AB434-F476-4010-A649-EE085F802CE6}"/>
    <cellStyle name="Accent2 2 2 3" xfId="2471" xr:uid="{1CE85758-22C8-4D9D-A989-007CA30AD22D}"/>
    <cellStyle name="Accent2 2 2 3 2" xfId="2472" xr:uid="{3FC8DDE1-37BB-4F41-89BF-35046FAF4C59}"/>
    <cellStyle name="Accent2 2 2 3 2 2" xfId="18620" xr:uid="{DFE073E0-D08A-4E67-9811-C9C03D62763F}"/>
    <cellStyle name="Accent2 2 2 3 3" xfId="2473" xr:uid="{2AD7F9BD-85AA-4CE9-B575-C5D0D0994375}"/>
    <cellStyle name="Accent2 2 2 3 4" xfId="14255" xr:uid="{72604B85-15B5-42D5-A75B-E39D671E68BF}"/>
    <cellStyle name="Accent2 2 2 4" xfId="2474" xr:uid="{74817E08-B8DB-4AE3-B4B6-4FF1127B2C7C}"/>
    <cellStyle name="Accent2 2 2 4 2" xfId="15041" xr:uid="{248DFAF6-9517-423C-8D9D-E073E544BF6C}"/>
    <cellStyle name="Accent2 2 2 4 2 2" xfId="18731" xr:uid="{B509A51A-54E1-4581-A07B-F78B498E8C3C}"/>
    <cellStyle name="Accent2 2 2 5" xfId="13069" xr:uid="{CCE61A3E-E722-4852-A13D-D13FD2326949}"/>
    <cellStyle name="Accent2 2 2 5 2" xfId="15659" xr:uid="{32725068-B6DB-469D-A5AF-F5B75F43484E}"/>
    <cellStyle name="Accent2 2 2 5 2 2" xfId="20587" xr:uid="{D8CB5067-1EB7-4B85-8C54-9B99A1DF5909}"/>
    <cellStyle name="Accent2 2 2 6" xfId="16333" xr:uid="{8117C7DF-1A47-4D42-B5C9-41DA3236350B}"/>
    <cellStyle name="Accent2 2 2 7" xfId="16044" xr:uid="{CC1B8580-94EA-40C9-8330-7920C2FE95E6}"/>
    <cellStyle name="Accent2 2 2 8" xfId="22114" xr:uid="{860733BC-A96F-47C4-B625-87812CBF0389}"/>
    <cellStyle name="Accent2 2 2 8 2" xfId="26628" xr:uid="{17A55535-D5FB-432A-BEA1-55F388344A14}"/>
    <cellStyle name="Accent2 2 2 9" xfId="25220" xr:uid="{B399A67E-0B7B-4CE9-9323-7F6DF827DB0D}"/>
    <cellStyle name="Accent2 2 20" xfId="27424" xr:uid="{6C3B867F-0B9B-4B50-8F1D-842442D810E7}"/>
    <cellStyle name="Accent2 2 21" xfId="27593" xr:uid="{3E176F40-84B4-4349-9C23-A1708482CB0D}"/>
    <cellStyle name="Accent2 2 22" xfId="27759" xr:uid="{A7300697-E0BA-4DD2-9123-CDFED8076085}"/>
    <cellStyle name="Accent2 2 23" xfId="27922" xr:uid="{D33FF4C5-767E-4C03-A97C-9D07B8F57766}"/>
    <cellStyle name="Accent2 2 24" xfId="28074" xr:uid="{6C984A5A-C77C-4382-A912-109650017100}"/>
    <cellStyle name="Accent2 2 25" xfId="28222" xr:uid="{961AE835-C0FD-4DEC-956C-DDE92E6C09C5}"/>
    <cellStyle name="Accent2 2 26" xfId="2465" xr:uid="{5D0FBFCB-7D14-410E-A0E6-9F72505E876D}"/>
    <cellStyle name="Accent2 2 3" xfId="2475" xr:uid="{41213810-D85A-48DC-87EA-565B46DB7916}"/>
    <cellStyle name="Accent2 2 3 2" xfId="2476" xr:uid="{75131BB8-140B-4B97-B04D-07FA344A3717}"/>
    <cellStyle name="Accent2 2 3 2 2" xfId="18190" xr:uid="{F9B9745B-7B12-4ABB-94F0-889BC9B1A85C}"/>
    <cellStyle name="Accent2 2 3 3" xfId="2477" xr:uid="{586AB1B6-D6AB-4D1B-BF5E-47C2E4161A40}"/>
    <cellStyle name="Accent2 2 3 4" xfId="14337" xr:uid="{89463AD4-1CCE-4BB6-BE52-26B2242E38A4}"/>
    <cellStyle name="Accent2 2 4" xfId="2478" xr:uid="{C091EB3E-6B0E-4BA9-BA56-B1272D46A576}"/>
    <cellStyle name="Accent2 2 4 2" xfId="14568" xr:uid="{8B050073-2DB9-49A8-9DBF-0097B075C4FB}"/>
    <cellStyle name="Accent2 2 4 2 2" xfId="18532" xr:uid="{F1C102AC-554B-4BF5-96FC-22057017A358}"/>
    <cellStyle name="Accent2 2 4 3" xfId="26474" xr:uid="{B306165C-9440-4F2B-B40C-3DF9AC1CD398}"/>
    <cellStyle name="Accent2 2 5" xfId="15307" xr:uid="{C862B70E-6068-4CDD-BC7B-4C171EAD1BE6}"/>
    <cellStyle name="Accent2 2 5 2" xfId="20364" xr:uid="{4AD2D1EF-AA1C-4306-B8CF-BCA5196DBB0E}"/>
    <cellStyle name="Accent2 2 5 3" xfId="25369" xr:uid="{1086C5FB-2D4E-4951-A159-278509DCA0C0}"/>
    <cellStyle name="Accent2 2 6" xfId="15952" xr:uid="{C111B5DD-23DC-4AD9-82A1-2952429099CD}"/>
    <cellStyle name="Accent2 2 6 2" xfId="26545" xr:uid="{5F827A4F-99FF-4F65-A306-CF18F7777668}"/>
    <cellStyle name="Accent2 2 7" xfId="16584" xr:uid="{319E1ED0-8031-4737-A189-6F9B49981162}"/>
    <cellStyle name="Accent2 2 7 2" xfId="25301" xr:uid="{FE7F5D07-2D50-41C8-A7D1-C5E3F1196E81}"/>
    <cellStyle name="Accent2 2 8" xfId="26629" xr:uid="{1320E993-16CF-45E4-90EA-6CCB0B416725}"/>
    <cellStyle name="Accent2 2 9" xfId="25219" xr:uid="{ADB4A6C0-E320-4844-985B-CCCD54F03D6F}"/>
    <cellStyle name="Accent2 20" xfId="2479" xr:uid="{6A5B93D5-C49F-44E6-8EC4-0D67C46FD14A}"/>
    <cellStyle name="Accent2 21" xfId="2480" xr:uid="{A4E81A43-465C-4DBB-8F67-CCBB233EB1C2}"/>
    <cellStyle name="Accent2 22" xfId="2481" xr:uid="{394E809D-DE28-4C48-8341-312CD303079A}"/>
    <cellStyle name="Accent2 23" xfId="2482" xr:uid="{D0C6A404-95F6-4AE0-B6A4-07D4538C8B7B}"/>
    <cellStyle name="Accent2 23 2" xfId="2483" xr:uid="{6F0DE388-C711-41DF-9827-5977E14FFE72}"/>
    <cellStyle name="Accent2 23 2 2" xfId="20535" xr:uid="{583D28BE-43A9-45FB-98D2-96855A9CACAD}"/>
    <cellStyle name="Accent2 23 3" xfId="2484" xr:uid="{5ED40A68-BC1A-4EFD-A40D-D92694DFCD2A}"/>
    <cellStyle name="Accent2 24" xfId="2485" xr:uid="{4C39BC89-328A-4429-8775-0801A86E360A}"/>
    <cellStyle name="Accent2 25" xfId="2486" xr:uid="{6B293418-7047-4C2B-A355-CAABBB936D80}"/>
    <cellStyle name="Accent2 26" xfId="2487" xr:uid="{354A28D2-44C8-4E13-B75E-D941C11FF5D4}"/>
    <cellStyle name="Accent2 27" xfId="2488" xr:uid="{246FA9CE-B0DE-40F0-9655-BF7048ABAB8B}"/>
    <cellStyle name="Accent2 28" xfId="2489" xr:uid="{38C253DA-E288-41FD-B960-69CE8EAEFC68}"/>
    <cellStyle name="Accent2 29" xfId="2490" xr:uid="{38565FD9-7A26-4630-ABA1-4875F8B41D86}"/>
    <cellStyle name="Accent2 3" xfId="367" xr:uid="{00000000-0005-0000-0000-00005B000000}"/>
    <cellStyle name="Accent2 3 2" xfId="2492" xr:uid="{0FA02417-AC15-4345-9603-FA8C4BF1B6F9}"/>
    <cellStyle name="Accent2 3 2 2" xfId="2493" xr:uid="{EAC173A3-D8AF-424C-ADB6-091F78544DB3}"/>
    <cellStyle name="Accent2 3 2 2 2" xfId="17195" xr:uid="{6237D01E-DE4C-4EE9-B1CC-379D16C2290A}"/>
    <cellStyle name="Accent2 3 2 2 2 2" xfId="17422" xr:uid="{2D1BFAD1-3B48-4E86-81AF-0E01CD537BBD}"/>
    <cellStyle name="Accent2 3 2 2 3" xfId="18888" xr:uid="{3011010D-3E4B-47DC-9D4E-0CED8E8C70C9}"/>
    <cellStyle name="Accent2 3 2 2 4" xfId="20806" xr:uid="{763CCD4A-FEB6-4BC4-BC09-E2AC3056231E}"/>
    <cellStyle name="Accent2 3 2 3" xfId="2494" xr:uid="{761657EF-44FE-4DDA-8734-0B8FE9685AE6}"/>
    <cellStyle name="Accent2 3 2 3 2" xfId="18657" xr:uid="{7C9CC317-7D09-4584-A369-DC14724F0E94}"/>
    <cellStyle name="Accent2 3 2 4" xfId="15660" xr:uid="{FF18762E-5826-4165-8422-3A05ED41B0C0}"/>
    <cellStyle name="Accent2 3 2 4 2" xfId="20626" xr:uid="{27C2917B-8BE7-43FC-A24E-CEF461FABDEA}"/>
    <cellStyle name="Accent2 3 2 5" xfId="16334" xr:uid="{322537EE-BC67-4D1C-AEBD-A4F0ACE09023}"/>
    <cellStyle name="Accent2 3 2 6" xfId="16996" xr:uid="{CDD93759-9018-4284-A60C-FD355736693A}"/>
    <cellStyle name="Accent2 3 2 7" xfId="21771" xr:uid="{F1F37E5B-D8F9-47D3-8B9F-1E9CC030C5C4}"/>
    <cellStyle name="Accent2 3 3" xfId="2495" xr:uid="{906B0676-C770-4E50-B33B-861D72B31576}"/>
    <cellStyle name="Accent2 3 3 2" xfId="18452" xr:uid="{12DAAE2F-836C-40C7-BF47-B6A0A7EADDC7}"/>
    <cellStyle name="Accent2 3 4" xfId="15281" xr:uid="{0034AB35-F6C0-4489-B6F2-BC046B839D15}"/>
    <cellStyle name="Accent2 3 5" xfId="15154" xr:uid="{BEDCBF50-B18A-4395-AA89-40FDEBE038E6}"/>
    <cellStyle name="Accent2 3 5 2" xfId="20406" xr:uid="{55EFAC0B-6183-464C-96CA-72A2A0CC987D}"/>
    <cellStyle name="Accent2 3 6" xfId="16554" xr:uid="{99003918-231A-41A4-96D3-6923108E23EB}"/>
    <cellStyle name="Accent2 3 7" xfId="21600" xr:uid="{B5885246-F529-485A-ABBF-5D6C6A3388E0}"/>
    <cellStyle name="Accent2 3 8" xfId="2491" xr:uid="{5D2DA65B-1648-4F84-AA9E-3BFEC721E54F}"/>
    <cellStyle name="Accent2 30" xfId="2496" xr:uid="{388C14E0-8AD6-44E0-BB14-49DBECB3A068}"/>
    <cellStyle name="Accent2 31" xfId="2497" xr:uid="{F8BEB818-C204-4A2B-B3A7-374C936B8643}"/>
    <cellStyle name="Accent2 32" xfId="2498" xr:uid="{16C12979-2904-43EC-B96C-18EF3D3FCA45}"/>
    <cellStyle name="Accent2 33" xfId="2499" xr:uid="{D21AC69E-2DE7-4325-A57D-1CE885E92081}"/>
    <cellStyle name="Accent2 34" xfId="2500" xr:uid="{2C33D6A2-D1F3-456F-AD3E-64A5AE2F7580}"/>
    <cellStyle name="Accent2 35" xfId="2501" xr:uid="{10411722-BB54-4350-9C6A-2431321980B7}"/>
    <cellStyle name="Accent2 36" xfId="2502" xr:uid="{E9DEE053-73D1-4BEF-8D4B-EE67F2BCF72D}"/>
    <cellStyle name="Accent2 37" xfId="2503" xr:uid="{14C78E4C-AAA5-4339-80BA-FF0472E456A1}"/>
    <cellStyle name="Accent2 38" xfId="2504" xr:uid="{54F7A4EF-E35E-4BCA-A93B-CD9542B865FF}"/>
    <cellStyle name="Accent2 39" xfId="2505" xr:uid="{427CE3E8-6E65-4DB0-8BD7-C1CA49FEE015}"/>
    <cellStyle name="Accent2 4" xfId="2506" xr:uid="{ED684534-F787-40DE-8033-B2216F13707C}"/>
    <cellStyle name="Accent2 4 2" xfId="2507" xr:uid="{A59B22AC-4786-4657-8FCB-9B7078B21838}"/>
    <cellStyle name="Accent2 4 2 2" xfId="2508" xr:uid="{4D31E1E2-124B-46E6-BD21-7A1B44FD9864}"/>
    <cellStyle name="Accent2 4 2 3" xfId="2509" xr:uid="{7D40F6D2-658D-479E-B592-F00D8784CDD2}"/>
    <cellStyle name="Accent2 4 2 4" xfId="15661" xr:uid="{D38C2122-1016-41DE-985F-0292B75DC5E7}"/>
    <cellStyle name="Accent2 4 2 5" xfId="16335" xr:uid="{8175824D-C671-49AE-88F1-85F74FBEB48E}"/>
    <cellStyle name="Accent2 4 2 6" xfId="17362" xr:uid="{33D8F666-8B6B-40D4-AD11-160BA5AD0E5F}"/>
    <cellStyle name="Accent2 4 3" xfId="2510" xr:uid="{CBF0A5E1-9B10-4C3B-80D3-D7FB3900E4AD}"/>
    <cellStyle name="Accent2 4 4" xfId="15226" xr:uid="{88F9FA8C-D9DB-4D0E-8229-A4F23BDE0B3E}"/>
    <cellStyle name="Accent2 4 5" xfId="15049" xr:uid="{E1896448-DD59-4A4D-A031-652939B9D4B0}"/>
    <cellStyle name="Accent2 4 6" xfId="21653" xr:uid="{4FA42136-09DD-4D4A-8A96-A4C79716D53C}"/>
    <cellStyle name="Accent2 40" xfId="2511" xr:uid="{B74F34CD-5E72-481C-9B98-FEEA70C421C2}"/>
    <cellStyle name="Accent2 41" xfId="2512" xr:uid="{1A67D091-368D-4C13-8A73-475553DEF575}"/>
    <cellStyle name="Accent2 42" xfId="2513" xr:uid="{6113AD87-0384-4742-917B-5B94D7E1ED89}"/>
    <cellStyle name="Accent2 43" xfId="2514" xr:uid="{0FEBEC15-292F-4FE4-9375-AAB40794C58F}"/>
    <cellStyle name="Accent2 44" xfId="2515" xr:uid="{FB251897-9A40-4D2A-93C8-EE7A438FE6DA}"/>
    <cellStyle name="Accent2 45" xfId="2516" xr:uid="{03587A0E-96C6-47BB-A0B5-AFFC401D207A}"/>
    <cellStyle name="Accent2 46" xfId="2517" xr:uid="{1B4A1306-7BED-48E2-A3E3-8F2624829EE8}"/>
    <cellStyle name="Accent2 47" xfId="2518" xr:uid="{F69106DA-1305-4F39-B99B-148A43827EBD}"/>
    <cellStyle name="Accent2 48" xfId="2519" xr:uid="{76035200-748B-4EFE-BD01-1EB4BA0FCB23}"/>
    <cellStyle name="Accent2 49" xfId="2520" xr:uid="{115C1608-9119-49D3-A5F8-6077A5663588}"/>
    <cellStyle name="Accent2 5" xfId="2521" xr:uid="{8B59BAAA-8106-496D-9BAE-88B9274C312C}"/>
    <cellStyle name="Accent2 5 2" xfId="2522" xr:uid="{832376D7-7494-4EB7-B7DF-23955928907F}"/>
    <cellStyle name="Accent2 5 2 2" xfId="2523" xr:uid="{31665C7C-4522-4E4C-8362-67BBF62033AE}"/>
    <cellStyle name="Accent2 5 2 3" xfId="2524" xr:uid="{7B380FF7-318D-4B40-ABBD-B36536988F33}"/>
    <cellStyle name="Accent2 5 2 4" xfId="15662" xr:uid="{90DDBB5D-1C7D-4973-8AC5-2C0008E7A77E}"/>
    <cellStyle name="Accent2 5 2 5" xfId="16336" xr:uid="{E7A4FE0F-597F-4EE5-8AA8-3432EE5FC070}"/>
    <cellStyle name="Accent2 5 2 6" xfId="18273" xr:uid="{43839CF3-FA60-4EBA-BD91-8084828FE491}"/>
    <cellStyle name="Accent2 5 3" xfId="2525" xr:uid="{654C5EE4-122F-4540-B5A0-982827FE268A}"/>
    <cellStyle name="Accent2 5 4" xfId="15192" xr:uid="{A8F29606-B314-4DFB-BE6D-3B3F0F7BD69A}"/>
    <cellStyle name="Accent2 5 5" xfId="14926" xr:uid="{5204BE49-0EF8-4614-A420-32375E176720}"/>
    <cellStyle name="Accent2 5 6" xfId="21905" xr:uid="{32F567F7-A907-422F-96DF-CC68FB1FD2E7}"/>
    <cellStyle name="Accent2 50" xfId="2526" xr:uid="{9D01397E-481B-4799-9A3D-25A8AB192847}"/>
    <cellStyle name="Accent2 51" xfId="14209" xr:uid="{CB151AC4-4378-4B23-AB9A-7F29CEA8DBB9}"/>
    <cellStyle name="Accent2 52" xfId="26488" xr:uid="{3AA4E2EC-79E3-41DC-A251-DDB1EFF69004}"/>
    <cellStyle name="Accent2 53" xfId="25357" xr:uid="{72639ECB-2BD0-4D2D-A982-B4BF54102A17}"/>
    <cellStyle name="Accent2 54" xfId="26561" xr:uid="{AFB64DAB-317F-4DC0-82CA-236FA538C2EE}"/>
    <cellStyle name="Accent2 55" xfId="25284" xr:uid="{ED1F69E9-8DA5-4453-87CA-14D6B8A5CDC3}"/>
    <cellStyle name="Accent2 56" xfId="26645" xr:uid="{BBD8F14E-5C60-4167-A4A8-183D74F55AD3}"/>
    <cellStyle name="Accent2 57" xfId="25203" xr:uid="{E006190A-7AD5-4016-A816-5BB434C8BB3D}"/>
    <cellStyle name="Accent2 58" xfId="26744" xr:uid="{5C2EAED4-4131-470E-BE05-63626DDAA8C6}"/>
    <cellStyle name="Accent2 59" xfId="25100" xr:uid="{C7ACAFB3-E870-463B-882D-C7663162947B}"/>
    <cellStyle name="Accent2 6" xfId="2527" xr:uid="{6553B524-D65A-4F29-A202-AC19C01B4909}"/>
    <cellStyle name="Accent2 6 2" xfId="2528" xr:uid="{7F9A6948-C154-4F75-AA3C-538C89F81951}"/>
    <cellStyle name="Accent2 6 2 2" xfId="2529" xr:uid="{704E8ACB-979E-4B15-A8C8-FF25AAE212F7}"/>
    <cellStyle name="Accent2 6 2 3" xfId="2530" xr:uid="{BD3788B6-7858-46D7-8195-848431194078}"/>
    <cellStyle name="Accent2 6 2 4" xfId="15663" xr:uid="{A1AB1486-168A-46DD-9723-B1EC2158FB01}"/>
    <cellStyle name="Accent2 6 2 5" xfId="16337" xr:uid="{2E07ECD3-57FE-46E5-BC95-4D0CB04D96B4}"/>
    <cellStyle name="Accent2 6 2 6" xfId="18585" xr:uid="{E1C7907E-05EE-456C-8274-6DEC191FF6EF}"/>
    <cellStyle name="Accent2 6 3" xfId="2531" xr:uid="{35341156-27CA-41AA-A9D9-7D01D6378524}"/>
    <cellStyle name="Accent2 6 4" xfId="14884" xr:uid="{58080B32-55D5-4411-85D5-6D1D267449E4}"/>
    <cellStyle name="Accent2 6 5" xfId="14708" xr:uid="{20F7551D-BCC0-4737-9FFD-6B46A3E1727E}"/>
    <cellStyle name="Accent2 6 6" xfId="20729" xr:uid="{2AD9AF28-7D9A-456A-B1C6-D0EC6B9D9444}"/>
    <cellStyle name="Accent2 60" xfId="26861" xr:uid="{7BFF859C-3A02-439C-9024-7D9627D70EE7}"/>
    <cellStyle name="Accent2 61" xfId="24977" xr:uid="{7949AF26-AED0-41A0-A92B-490A4CA34BCB}"/>
    <cellStyle name="Accent2 62" xfId="26992" xr:uid="{C39D8E36-33D2-4B8C-BA79-D49D6B4326CD}"/>
    <cellStyle name="Accent2 63" xfId="24842" xr:uid="{54C3D499-A3B1-41A6-A3F1-D3F679BFF59E}"/>
    <cellStyle name="Accent2 64" xfId="27137" xr:uid="{761A02D5-228B-43D9-A128-AAA89035DA1F}"/>
    <cellStyle name="Accent2 65" xfId="24694" xr:uid="{716ED8C2-20B7-4A29-B2B6-E529CCC0617F}"/>
    <cellStyle name="Accent2 66" xfId="27293" xr:uid="{58F8EF97-4832-4AEF-A523-84D9D9BE94DB}"/>
    <cellStyle name="Accent2 67" xfId="24539" xr:uid="{A1F247A6-BBC2-4804-8FF0-24AE7ABE3B2B}"/>
    <cellStyle name="Accent2 68" xfId="27456" xr:uid="{4121A78C-6C73-4DFE-82EA-371EACCB2FDD}"/>
    <cellStyle name="Accent2 69" xfId="27621" xr:uid="{55CE14A2-9282-412F-8EE2-F30C675E19F5}"/>
    <cellStyle name="Accent2 7" xfId="2532" xr:uid="{8A7193E1-20A1-4BCF-B7FA-6C3C27F62DCD}"/>
    <cellStyle name="Accent2 7 2" xfId="2533" xr:uid="{38C0FF4E-3E31-4F25-AF89-599EACA2EB4A}"/>
    <cellStyle name="Accent2 7 2 2" xfId="2534" xr:uid="{D1E2CC46-8A5C-44A7-A736-6403A72BC98A}"/>
    <cellStyle name="Accent2 7 2 3" xfId="2535" xr:uid="{84F54502-02F5-448A-89ED-65727D8750E1}"/>
    <cellStyle name="Accent2 7 2 4" xfId="15664" xr:uid="{9F91E5FE-8EA2-47BF-B130-3354B1E02565}"/>
    <cellStyle name="Accent2 7 2 5" xfId="16338" xr:uid="{D3E98EAE-616D-461F-A630-891B2DAFBF9D}"/>
    <cellStyle name="Accent2 7 2 6" xfId="21732" xr:uid="{00215DFF-7FE9-4A8E-A23F-E79164853F9D}"/>
    <cellStyle name="Accent2 7 3" xfId="2536" xr:uid="{AB0BA011-3423-49C3-8F96-120CDE0FDF6D}"/>
    <cellStyle name="Accent2 7 4" xfId="14755" xr:uid="{BD516148-1A00-430A-9BE9-491E65AD2D43}"/>
    <cellStyle name="Accent2 7 5" xfId="15781" xr:uid="{C0ED6C13-698E-46E5-A9F7-F98232E463A8}"/>
    <cellStyle name="Accent2 7 6" xfId="21874" xr:uid="{DA62A8FD-3EB4-4E8E-81A0-C1C1C2D6AE0F}"/>
    <cellStyle name="Accent2 70" xfId="27787" xr:uid="{992C6A26-2A0E-413A-9617-2C61EB22C619}"/>
    <cellStyle name="Accent2 71" xfId="27948" xr:uid="{1C79FE34-8601-4102-ADEA-5445F422C945}"/>
    <cellStyle name="Accent2 72" xfId="28101" xr:uid="{78A32165-67C3-4F31-BDF8-939AE73FB1F8}"/>
    <cellStyle name="Accent2 73" xfId="28248" xr:uid="{A4FF8DDD-1EAD-4286-AD31-54D098E7A8B0}"/>
    <cellStyle name="Accent2 74" xfId="495" xr:uid="{F964C74E-EA6D-46ED-A89E-E25BD0A0175F}"/>
    <cellStyle name="Accent2 75" xfId="41682" xr:uid="{8688E7FF-C3AF-46C4-9C19-DD96EE5DEC91}"/>
    <cellStyle name="Accent2 8" xfId="2537" xr:uid="{71C91B8D-7564-455E-87E8-684CE9590F2B}"/>
    <cellStyle name="Accent2 8 2" xfId="2538" xr:uid="{54A8D70C-414E-4686-B44F-E3C56D6AABA3}"/>
    <cellStyle name="Accent2 8 2 2" xfId="2539" xr:uid="{8736BA62-1388-4925-AE97-9C9BB1F4CA41}"/>
    <cellStyle name="Accent2 8 2 3" xfId="2540" xr:uid="{7049DBA0-D102-4FFC-918E-30A5381D9397}"/>
    <cellStyle name="Accent2 8 2 4" xfId="15665" xr:uid="{44FCBDA2-6D19-4E11-86DA-B73B1A2F1BD6}"/>
    <cellStyle name="Accent2 8 2 5" xfId="16339" xr:uid="{2F52D08E-7172-4A9E-8498-1DA3E5D132B5}"/>
    <cellStyle name="Accent2 8 2 6" xfId="17342" xr:uid="{3B2215E5-9908-4D28-B335-53EC1C746871}"/>
    <cellStyle name="Accent2 8 3" xfId="2541" xr:uid="{A085F68B-0F34-499E-A436-33346F756F24}"/>
    <cellStyle name="Accent2 8 4" xfId="14690" xr:uid="{33C3B85F-E0C6-4A43-B919-7E89D0116C8E}"/>
    <cellStyle name="Accent2 8 5" xfId="15744" xr:uid="{C95B568D-2A1B-4146-A948-1A0E1917BBD4}"/>
    <cellStyle name="Accent2 8 6" xfId="20533" xr:uid="{11D1C633-9578-4CFE-AA54-5B6F209FB038}"/>
    <cellStyle name="Accent2 9" xfId="2542" xr:uid="{DBC16A1F-40C4-442D-8CFB-BC12C16F2424}"/>
    <cellStyle name="Accent2 9 2" xfId="2543" xr:uid="{0B530E73-A130-4142-A3AC-4E1DF37B3171}"/>
    <cellStyle name="Accent2 9 2 2" xfId="2544" xr:uid="{28F63DCB-0E14-4714-9128-2941970D0260}"/>
    <cellStyle name="Accent2 9 2 3" xfId="2545" xr:uid="{3523BA72-28A0-48BD-BC05-581D32BCC0C4}"/>
    <cellStyle name="Accent2 9 2 4" xfId="15666" xr:uid="{774084BE-05FE-4674-944C-43D3E42DE10D}"/>
    <cellStyle name="Accent2 9 2 5" xfId="16340" xr:uid="{DF7B1A80-EF02-44B2-938B-D28534941332}"/>
    <cellStyle name="Accent2 9 2 6" xfId="18361" xr:uid="{F0351220-1420-41D7-A300-F536352CA67B}"/>
    <cellStyle name="Accent2 9 3" xfId="2546" xr:uid="{9BCC94DD-4747-4130-A364-2D0E27BED168}"/>
    <cellStyle name="Accent2 9 4" xfId="15120" xr:uid="{E38F33C4-24A8-48AF-8C15-1979E08F34BB}"/>
    <cellStyle name="Accent2 9 5" xfId="14768" xr:uid="{5375AB7D-51B2-4FC2-9ABB-4B4E84546CF4}"/>
    <cellStyle name="Accent2 9 6" xfId="21639" xr:uid="{408D3F80-1F97-40F0-B137-8C0E385F3E23}"/>
    <cellStyle name="Accent3" xfId="165" builtinId="37" customBuiltin="1"/>
    <cellStyle name="Accent3 10" xfId="2547" xr:uid="{89544685-50C4-4080-8F03-F02E63BBEE9F}"/>
    <cellStyle name="Accent3 10 2" xfId="2548" xr:uid="{C4A7499B-8C29-4020-9EE5-8C6009B89E8E}"/>
    <cellStyle name="Accent3 10 2 2" xfId="2549" xr:uid="{BDA3665F-B9AD-4680-B4EB-D5D5EF4BBE3A}"/>
    <cellStyle name="Accent3 10 2 3" xfId="2550" xr:uid="{9FCAF88C-193E-48EE-9BA6-DE13B1C1F6CA}"/>
    <cellStyle name="Accent3 10 2 4" xfId="15668" xr:uid="{8697E165-B8AE-48B8-80EB-0740AE5EDC4B}"/>
    <cellStyle name="Accent3 10 2 5" xfId="16342" xr:uid="{1D5F1B3F-0A2B-4739-A130-E826DD35B618}"/>
    <cellStyle name="Accent3 10 2 6" xfId="21029" xr:uid="{2E8576EE-D223-4A21-B4AB-47BAA24C94CF}"/>
    <cellStyle name="Accent3 10 3" xfId="2551" xr:uid="{7FA909CB-DAAA-42A5-B98F-5B581DA66548}"/>
    <cellStyle name="Accent3 10 4" xfId="15081" xr:uid="{722AEB09-75EE-4EAD-9985-7C0E20CE3231}"/>
    <cellStyle name="Accent3 10 5" xfId="14737" xr:uid="{519F2667-16AB-4A6E-A3BD-D0D83131B540}"/>
    <cellStyle name="Accent3 10 6" xfId="21604" xr:uid="{584E1E72-CE39-4FA0-AF70-5A26680FC54D}"/>
    <cellStyle name="Accent3 11" xfId="2552" xr:uid="{4D1A300B-30F8-44F2-9C88-19225FEC7CC4}"/>
    <cellStyle name="Accent3 12" xfId="2553" xr:uid="{B8F6CC5D-C1E1-4D9F-8379-274170F3D1E9}"/>
    <cellStyle name="Accent3 13" xfId="2554" xr:uid="{155B8B80-4B1A-43E0-9F57-77AD0C3958DC}"/>
    <cellStyle name="Accent3 14" xfId="2555" xr:uid="{61DC1703-8AE2-4D70-985C-DC2B1E8415E2}"/>
    <cellStyle name="Accent3 14 2" xfId="2556" xr:uid="{5D1384C7-AED6-430C-A8A5-F6AA566D4B9B}"/>
    <cellStyle name="Accent3 15" xfId="2557" xr:uid="{28630804-5E1A-4F84-912A-AFECF76E2DFC}"/>
    <cellStyle name="Accent3 15 2" xfId="2558" xr:uid="{37F4F87D-91DF-4D19-A84C-9EB1D3FCE174}"/>
    <cellStyle name="Accent3 16" xfId="2559" xr:uid="{BAB5F635-44C7-447F-AA4A-F73875E72DC8}"/>
    <cellStyle name="Accent3 17" xfId="2560" xr:uid="{4748B1DB-153C-495F-8FB4-5DE6F7B3E9EB}"/>
    <cellStyle name="Accent3 18" xfId="2561" xr:uid="{CB7CA00E-C26D-4E3C-A9CC-5720CA7046A8}"/>
    <cellStyle name="Accent3 19" xfId="2562" xr:uid="{63073456-1182-4CD0-BBAE-CCAF39073589}"/>
    <cellStyle name="Accent3 2" xfId="285" xr:uid="{00000000-0005-0000-0000-00005D000000}"/>
    <cellStyle name="Accent3 2 10" xfId="26650" xr:uid="{4B2D1408-5805-4B63-BA53-B8D462AEA7EC}"/>
    <cellStyle name="Accent3 2 11" xfId="25198" xr:uid="{67CAAFE1-4865-4F7F-BAD1-B1470D181FD3}"/>
    <cellStyle name="Accent3 2 12" xfId="26749" xr:uid="{2DA6A38D-6599-40EF-8ED3-F39AC83FC2DC}"/>
    <cellStyle name="Accent3 2 13" xfId="25095" xr:uid="{C1561F31-A21D-4152-B51B-F3DBABD8BD64}"/>
    <cellStyle name="Accent3 2 14" xfId="26866" xr:uid="{BDA0EA4B-259B-460D-B92A-C456BCC43B53}"/>
    <cellStyle name="Accent3 2 15" xfId="24972" xr:uid="{D143022D-FA97-4DAF-B794-757DB9251805}"/>
    <cellStyle name="Accent3 2 16" xfId="26997" xr:uid="{B7541BD2-9698-45B9-A3D9-5F9337F4FCCE}"/>
    <cellStyle name="Accent3 2 17" xfId="24837" xr:uid="{3D731A63-7205-4143-A5E4-D5E16DFDD280}"/>
    <cellStyle name="Accent3 2 18" xfId="27142" xr:uid="{DCE980F2-E62F-43A7-B1D9-E3145FB8A53F}"/>
    <cellStyle name="Accent3 2 19" xfId="24689" xr:uid="{F8000BA1-7466-450F-BD70-10A02B42C5D0}"/>
    <cellStyle name="Accent3 2 2" xfId="431" xr:uid="{00000000-0005-0000-0000-00005E000000}"/>
    <cellStyle name="Accent3 2 2 10" xfId="26649" xr:uid="{43E685EC-B973-49EF-BFC3-2C327128C72A}"/>
    <cellStyle name="Accent3 2 2 11" xfId="25199" xr:uid="{05C5A475-DFE8-4D6F-B2E4-1436B672AC6F}"/>
    <cellStyle name="Accent3 2 2 12" xfId="26748" xr:uid="{14C48021-1DDE-4457-A2B8-80B057A9B5A6}"/>
    <cellStyle name="Accent3 2 2 13" xfId="25096" xr:uid="{0E9F1164-D927-46A2-BF71-FBCED5FE18E6}"/>
    <cellStyle name="Accent3 2 2 14" xfId="26865" xr:uid="{F2FE4BA0-BF68-46D2-924A-38AE83C85A3A}"/>
    <cellStyle name="Accent3 2 2 15" xfId="24973" xr:uid="{D6AD95C6-C46B-4C5B-9572-87F11BA39E34}"/>
    <cellStyle name="Accent3 2 2 16" xfId="26996" xr:uid="{84E9E67D-CF35-417B-9647-477902369324}"/>
    <cellStyle name="Accent3 2 2 17" xfId="24838" xr:uid="{559CD269-3857-45BD-83B4-B005D6952958}"/>
    <cellStyle name="Accent3 2 2 18" xfId="27141" xr:uid="{F423D93E-4F12-411C-B3F0-EFE5A2CBAA0F}"/>
    <cellStyle name="Accent3 2 2 19" xfId="24690" xr:uid="{604CEDCA-F843-47BD-8CEA-9C4FC4EC42E8}"/>
    <cellStyle name="Accent3 2 2 2" xfId="2564" xr:uid="{B43C919F-51D4-4C84-9A4B-96B3C88E40FF}"/>
    <cellStyle name="Accent3 2 2 2 10" xfId="26648" xr:uid="{944B5028-2C7F-481F-8F49-7DC7DC98E76E}"/>
    <cellStyle name="Accent3 2 2 2 11" xfId="25200" xr:uid="{EE11FC90-7A5E-4708-8E27-712A3CD09444}"/>
    <cellStyle name="Accent3 2 2 2 12" xfId="26747" xr:uid="{7F3FC0AF-9F57-436B-B0A0-EB07A1D51B6C}"/>
    <cellStyle name="Accent3 2 2 2 13" xfId="25097" xr:uid="{91764442-A898-4967-AE12-F31EB6F46380}"/>
    <cellStyle name="Accent3 2 2 2 14" xfId="26864" xr:uid="{64D35ED3-91D3-4CF7-AC21-C6F3452DC203}"/>
    <cellStyle name="Accent3 2 2 2 15" xfId="24974" xr:uid="{14F3AD12-A230-4243-829A-94C0DD705E42}"/>
    <cellStyle name="Accent3 2 2 2 16" xfId="26995" xr:uid="{F15DE8DB-C777-4012-822A-D8DD65185DE5}"/>
    <cellStyle name="Accent3 2 2 2 17" xfId="24839" xr:uid="{D533A315-AEFF-4E56-ABE1-15FC9C31BA67}"/>
    <cellStyle name="Accent3 2 2 2 18" xfId="27140" xr:uid="{12007151-F35B-458B-B282-28B2E4A7E811}"/>
    <cellStyle name="Accent3 2 2 2 19" xfId="24691" xr:uid="{D4E82724-68F3-42FE-9381-3CDA7468E760}"/>
    <cellStyle name="Accent3 2 2 2 2" xfId="2565" xr:uid="{00B3749D-0934-4188-BB51-BE6B50A4E2B2}"/>
    <cellStyle name="Accent3 2 2 2 2 10" xfId="26647" xr:uid="{081A5475-8962-4EC8-9E4A-29E9578733BF}"/>
    <cellStyle name="Accent3 2 2 2 2 11" xfId="25201" xr:uid="{2AF6A579-754C-4FBF-84E8-DB0AC5F5A6D0}"/>
    <cellStyle name="Accent3 2 2 2 2 12" xfId="26746" xr:uid="{9DC25D7C-6C76-456F-86F2-0A0582D4109A}"/>
    <cellStyle name="Accent3 2 2 2 2 13" xfId="25098" xr:uid="{0A4F4547-7B08-43D9-8920-A79744CE2CE0}"/>
    <cellStyle name="Accent3 2 2 2 2 14" xfId="26863" xr:uid="{CD6D64DF-46F9-48CC-9402-E10224D3C6B6}"/>
    <cellStyle name="Accent3 2 2 2 2 15" xfId="24975" xr:uid="{58BA498F-9BBA-4E8C-B18E-5E5077008083}"/>
    <cellStyle name="Accent3 2 2 2 2 16" xfId="26994" xr:uid="{0A8995CA-3296-42B5-9F31-6DB8585FC7D5}"/>
    <cellStyle name="Accent3 2 2 2 2 17" xfId="24840" xr:uid="{FF003631-831A-45A3-B468-4BD9EE77F7DA}"/>
    <cellStyle name="Accent3 2 2 2 2 18" xfId="27139" xr:uid="{4C3AED16-F038-43DC-9E79-5E8B879CAC63}"/>
    <cellStyle name="Accent3 2 2 2 2 19" xfId="24692" xr:uid="{D8F51E75-64EE-40D3-927F-EDF06A624B04}"/>
    <cellStyle name="Accent3 2 2 2 2 2" xfId="2566" xr:uid="{458F6C3D-12DC-41AE-9844-7E533065F023}"/>
    <cellStyle name="Accent3 2 2 2 2 20" xfId="27295" xr:uid="{29473283-42DB-4C42-B866-F465232C4F28}"/>
    <cellStyle name="Accent3 2 2 2 2 21" xfId="24537" xr:uid="{AC6A7D39-2A5F-4637-A484-1DED08525577}"/>
    <cellStyle name="Accent3 2 2 2 2 22" xfId="27458" xr:uid="{2C378E47-C69C-4C12-AFA9-4DCB334E721C}"/>
    <cellStyle name="Accent3 2 2 2 2 23" xfId="27623" xr:uid="{03FDFEDA-6B27-4864-8F55-7211E0198834}"/>
    <cellStyle name="Accent3 2 2 2 2 24" xfId="27788" xr:uid="{0924C666-93E6-4BF5-8FF2-170E802DF05D}"/>
    <cellStyle name="Accent3 2 2 2 2 25" xfId="27949" xr:uid="{CF5888C6-4E74-43BF-9A09-04B98A2E05BB}"/>
    <cellStyle name="Accent3 2 2 2 2 3" xfId="17423" xr:uid="{906812F9-3428-4EBE-8364-414F13B86ED4}"/>
    <cellStyle name="Accent3 2 2 2 2 4" xfId="26439" xr:uid="{47D7EAE0-9252-4F4E-88DC-BD35126D4518}"/>
    <cellStyle name="Accent3 2 2 2 2 5" xfId="25409" xr:uid="{E7DCAEAB-0DC9-4A07-AE0B-4BC44E2A8B2E}"/>
    <cellStyle name="Accent3 2 2 2 2 6" xfId="26490" xr:uid="{3BFB228D-CF04-40A1-8981-9DE15D133C16}"/>
    <cellStyle name="Accent3 2 2 2 2 7" xfId="25355" xr:uid="{CB295597-8093-4280-A6A5-D3656CE615B2}"/>
    <cellStyle name="Accent3 2 2 2 2 8" xfId="26563" xr:uid="{90BC8513-8CA0-4CD9-A5A8-AD3AE7A5F1A8}"/>
    <cellStyle name="Accent3 2 2 2 2 9" xfId="25282" xr:uid="{EF683BBE-97D8-4F19-9BB7-A8F3E164EA21}"/>
    <cellStyle name="Accent3 2 2 2 20" xfId="27296" xr:uid="{3ECDEE2E-DC86-441C-B0C4-A6C02969A486}"/>
    <cellStyle name="Accent3 2 2 2 21" xfId="24536" xr:uid="{1F0CD6D7-7FDF-4C31-9A1A-A954B8511BC4}"/>
    <cellStyle name="Accent3 2 2 2 22" xfId="27459" xr:uid="{DD02374A-8DD5-4421-8952-A27AE8340895}"/>
    <cellStyle name="Accent3 2 2 2 23" xfId="27624" xr:uid="{C9DC4DB8-25AF-4810-BE6A-AD34E28446FB}"/>
    <cellStyle name="Accent3 2 2 2 24" xfId="27789" xr:uid="{4D7D546F-82F6-4700-8B54-D5530B3B7022}"/>
    <cellStyle name="Accent3 2 2 2 25" xfId="27950" xr:uid="{3BCA04D3-9D70-4202-8AA8-30345825D86D}"/>
    <cellStyle name="Accent3 2 2 2 3" xfId="2567" xr:uid="{2EC4D7B8-56F5-4AF6-BA24-8A0F9EA566DE}"/>
    <cellStyle name="Accent3 2 2 2 3 2" xfId="17157" xr:uid="{A63E8034-F912-4FA8-9BDC-A525357B5E99}"/>
    <cellStyle name="Accent3 2 2 2 3 2 2" xfId="18889" xr:uid="{51C14490-C2CE-45EA-8D2A-7AD0641A46B8}"/>
    <cellStyle name="Accent3 2 2 2 4" xfId="2568" xr:uid="{DE4CFF49-5A11-4010-A066-865B6E567B22}"/>
    <cellStyle name="Accent3 2 2 2 4 2" xfId="26440" xr:uid="{0C8B7848-9787-4CD3-9BF6-365B755520A2}"/>
    <cellStyle name="Accent3 2 2 2 5" xfId="20807" xr:uid="{CC8DA86D-4855-43EE-990E-98001B819436}"/>
    <cellStyle name="Accent3 2 2 2 5 2" xfId="25408" xr:uid="{4E3C836C-F130-49B6-BC09-31FDEA7F5962}"/>
    <cellStyle name="Accent3 2 2 2 6" xfId="26491" xr:uid="{2C7F6A2D-6D9A-445F-803B-9C0A6711B287}"/>
    <cellStyle name="Accent3 2 2 2 7" xfId="25354" xr:uid="{C0EC265C-5A91-4422-8F71-27C2812DDE9B}"/>
    <cellStyle name="Accent3 2 2 2 8" xfId="26564" xr:uid="{3A003F41-7EDC-4723-B93A-80C8287E5861}"/>
    <cellStyle name="Accent3 2 2 2 9" xfId="25281" xr:uid="{1A71952F-4C07-4EB7-AC6A-A5E5E3EC611A}"/>
    <cellStyle name="Accent3 2 2 20" xfId="27297" xr:uid="{A5F9B576-03C4-42B9-A6E2-601C1E2C5807}"/>
    <cellStyle name="Accent3 2 2 21" xfId="24535" xr:uid="{698F6054-36B8-4A71-8834-DF94BBA88086}"/>
    <cellStyle name="Accent3 2 2 22" xfId="27460" xr:uid="{78A76951-6774-4599-957D-B277590E8844}"/>
    <cellStyle name="Accent3 2 2 23" xfId="27625" xr:uid="{B0729C21-1F76-4AAD-B0AF-8445170BD0D8}"/>
    <cellStyle name="Accent3 2 2 24" xfId="27790" xr:uid="{09ADE109-BEF5-49ED-A530-8CA1CD779D11}"/>
    <cellStyle name="Accent3 2 2 25" xfId="27951" xr:uid="{BF7DCC10-D7A9-47B7-AC32-65053727A607}"/>
    <cellStyle name="Accent3 2 2 3" xfId="2569" xr:uid="{884EB9F5-8F79-49B5-A684-B168284C29FF}"/>
    <cellStyle name="Accent3 2 2 3 2" xfId="2570" xr:uid="{C9BD2270-8229-47BD-A47B-CB66CE56D74C}"/>
    <cellStyle name="Accent3 2 2 3 2 2" xfId="18621" xr:uid="{7DFD7A00-A911-40F3-BFCB-421989F5E699}"/>
    <cellStyle name="Accent3 2 2 3 3" xfId="2571" xr:uid="{E05E2A7C-7888-4386-A8E8-FA50331578BA}"/>
    <cellStyle name="Accent3 2 2 3 4" xfId="14256" xr:uid="{77A3CEB6-983E-4C14-AE92-224670C5B5E4}"/>
    <cellStyle name="Accent3 2 2 4" xfId="2572" xr:uid="{29711A92-61A2-4287-BC73-C871F4057D09}"/>
    <cellStyle name="Accent3 2 2 4 2" xfId="15043" xr:uid="{606EAD90-1072-4335-A18D-37CE5A04FD34}"/>
    <cellStyle name="Accent3 2 2 4 2 2" xfId="18540" xr:uid="{83107302-7650-40CE-85B0-C31B8123EB82}"/>
    <cellStyle name="Accent3 2 2 5" xfId="13070" xr:uid="{0B554D11-AFBC-4DAF-9301-710437922F74}"/>
    <cellStyle name="Accent3 2 2 5 2" xfId="15669" xr:uid="{8F17268C-7384-462E-98EB-F058F62CD12C}"/>
    <cellStyle name="Accent3 2 2 5 2 2" xfId="20588" xr:uid="{63BF4479-EB70-4CB2-9C41-D6CDEF41210C}"/>
    <cellStyle name="Accent3 2 2 6" xfId="16343" xr:uid="{9AD8C220-9184-474C-9D5D-70E69F0A1097}"/>
    <cellStyle name="Accent3 2 2 7" xfId="14807" xr:uid="{9D1C5D2E-B872-4624-9285-0333E1800025}"/>
    <cellStyle name="Accent3 2 2 8" xfId="22115" xr:uid="{54E2A3B6-B390-445E-B6E3-7AE12B388C6F}"/>
    <cellStyle name="Accent3 2 2 8 2" xfId="26565" xr:uid="{F380F1C9-8A86-4191-BCA7-C30C16048053}"/>
    <cellStyle name="Accent3 2 2 9" xfId="25280" xr:uid="{57E654F6-0792-4159-BFAD-A61D12112641}"/>
    <cellStyle name="Accent3 2 20" xfId="27298" xr:uid="{5BAB4B62-726C-4F6C-B91D-12B8FFF55991}"/>
    <cellStyle name="Accent3 2 21" xfId="24534" xr:uid="{ABB1A5E6-B7AD-429D-B116-3F07F294DBBE}"/>
    <cellStyle name="Accent3 2 22" xfId="27461" xr:uid="{EDADB872-E2A0-412F-ABF6-D89C1A53BF6D}"/>
    <cellStyle name="Accent3 2 23" xfId="27626" xr:uid="{93582F6F-EDBC-4C22-8A72-FBA90FFD7CCC}"/>
    <cellStyle name="Accent3 2 24" xfId="27791" xr:uid="{0C2C3925-0111-4BB7-9012-EC17DB0E3393}"/>
    <cellStyle name="Accent3 2 25" xfId="27952" xr:uid="{B777D624-316B-4580-812E-51AB8249CAD5}"/>
    <cellStyle name="Accent3 2 26" xfId="2563" xr:uid="{99CB28FE-2526-45B9-9C3E-C4578B9ECAEC}"/>
    <cellStyle name="Accent3 2 3" xfId="2573" xr:uid="{2D932499-7879-40C7-91CD-EBC718DA57A2}"/>
    <cellStyle name="Accent3 2 3 2" xfId="2574" xr:uid="{A4633E19-D548-4963-89F5-E086E8A83667}"/>
    <cellStyle name="Accent3 2 3 2 2" xfId="18189" xr:uid="{2C0CFF5F-54AC-4BB5-B12D-BCB42809AA91}"/>
    <cellStyle name="Accent3 2 3 3" xfId="2575" xr:uid="{991B9731-E04C-4004-AB6C-91BBC5EBA372}"/>
    <cellStyle name="Accent3 2 3 4" xfId="14341" xr:uid="{CDE251BB-9B1A-4462-BC5C-86C1826CE744}"/>
    <cellStyle name="Accent3 2 4" xfId="2576" xr:uid="{FDF1E29B-C13F-482E-AF7D-F3A8A512C3BC}"/>
    <cellStyle name="Accent3 2 4 2" xfId="14569" xr:uid="{6491201A-3922-44E9-BEC1-6381E0FDDD9F}"/>
    <cellStyle name="Accent3 2 4 2 2" xfId="19322" xr:uid="{13A2DAB7-062F-4A69-9428-35A9A5E8B6DE}"/>
    <cellStyle name="Accent3 2 4 3" xfId="26441" xr:uid="{0E081B9C-4CA7-4B52-8494-2B31CE8C13DF}"/>
    <cellStyle name="Accent3 2 5" xfId="15305" xr:uid="{BB89D2E8-C54A-488A-9BAB-7ED9FC33B601}"/>
    <cellStyle name="Accent3 2 5 2" xfId="20365" xr:uid="{98E4A231-5336-4625-ADFE-42596C48E83B}"/>
    <cellStyle name="Accent3 2 5 3" xfId="25407" xr:uid="{9E757761-FA25-4EB0-A4DB-BA210A97DD08}"/>
    <cellStyle name="Accent3 2 6" xfId="15476" xr:uid="{244502FE-EA2A-4C48-8E25-DC40EF9E5CE2}"/>
    <cellStyle name="Accent3 2 6 2" xfId="26492" xr:uid="{9F5199AE-7B39-4402-BAE9-E9B84E42C9C1}"/>
    <cellStyle name="Accent3 2 7" xfId="16583" xr:uid="{28B8DA03-767D-4FFD-B181-60FD3782474D}"/>
    <cellStyle name="Accent3 2 7 2" xfId="25353" xr:uid="{7F049E1A-5991-431B-B8D0-DD45C4B7A81C}"/>
    <cellStyle name="Accent3 2 8" xfId="26566" xr:uid="{994E04D1-B1DA-45BF-BFE9-D24BEA5066DC}"/>
    <cellStyle name="Accent3 2 9" xfId="25279" xr:uid="{6DA0DB92-E2C7-4292-BBBF-E22283431D82}"/>
    <cellStyle name="Accent3 20" xfId="2577" xr:uid="{845F4102-50E5-4825-BB8F-6BFEA9B5881D}"/>
    <cellStyle name="Accent3 21" xfId="2578" xr:uid="{F9C9F483-5F78-4638-8D27-0B6C678551D2}"/>
    <cellStyle name="Accent3 22" xfId="2579" xr:uid="{145C80F8-D7BD-4FEA-9178-6456B954C81A}"/>
    <cellStyle name="Accent3 23" xfId="2580" xr:uid="{8E89EC0C-3EF2-4EA5-A792-4B9DF18CBE6F}"/>
    <cellStyle name="Accent3 23 2" xfId="2581" xr:uid="{3651F5D9-A6C1-42A4-AE94-6A4BCB4AD0E2}"/>
    <cellStyle name="Accent3 23 2 2" xfId="20513" xr:uid="{5740FE56-1C83-4AC8-BC3D-8EAC220D4ADC}"/>
    <cellStyle name="Accent3 23 3" xfId="2582" xr:uid="{C307D1F1-55FB-4CF5-9F18-218D54AD173F}"/>
    <cellStyle name="Accent3 24" xfId="2583" xr:uid="{8C0F20D2-2AF5-4ABA-8B0B-B134237B75BF}"/>
    <cellStyle name="Accent3 25" xfId="2584" xr:uid="{042464DF-87E1-4C92-932D-20CED6C5E5C7}"/>
    <cellStyle name="Accent3 26" xfId="2585" xr:uid="{03EE7D6C-1B1A-4E49-A79B-CED86B3570A9}"/>
    <cellStyle name="Accent3 27" xfId="2586" xr:uid="{564ADA70-7D73-4CAD-9B23-329A60DF1627}"/>
    <cellStyle name="Accent3 28" xfId="2587" xr:uid="{C2759B75-2EB8-4C12-878A-146EBCB27ACC}"/>
    <cellStyle name="Accent3 29" xfId="2588" xr:uid="{480307DE-14DA-44A2-8507-BD5DA9E6585D}"/>
    <cellStyle name="Accent3 3" xfId="371" xr:uid="{00000000-0005-0000-0000-00005F000000}"/>
    <cellStyle name="Accent3 3 2" xfId="2590" xr:uid="{4FC74914-2B7F-437D-9EC7-BE8E5BB8448F}"/>
    <cellStyle name="Accent3 3 2 2" xfId="2591" xr:uid="{55B27A74-184D-4AD8-B70B-195A2F82ECA7}"/>
    <cellStyle name="Accent3 3 2 2 2" xfId="17196" xr:uid="{D7CF13CD-0770-4E5F-8871-0CD8DB70FEBC}"/>
    <cellStyle name="Accent3 3 2 2 2 2" xfId="17424" xr:uid="{F07E5D0D-D7FC-4CEE-A5F8-360DCE4A9A39}"/>
    <cellStyle name="Accent3 3 2 2 3" xfId="18890" xr:uid="{820EB410-C079-478B-ABBD-0799360A2725}"/>
    <cellStyle name="Accent3 3 2 2 4" xfId="20808" xr:uid="{D0528655-D678-4B8F-B624-09CC27B67C7E}"/>
    <cellStyle name="Accent3 3 2 3" xfId="2592" xr:uid="{9B3F6901-965C-4FE8-B55E-2774D160F1F4}"/>
    <cellStyle name="Accent3 3 2 3 2" xfId="18658" xr:uid="{F8CCC467-51E4-4B08-A207-0E9530EEC7AB}"/>
    <cellStyle name="Accent3 3 2 4" xfId="15670" xr:uid="{A13802EC-5191-4463-BF71-F76FFF39BE22}"/>
    <cellStyle name="Accent3 3 2 4 2" xfId="20627" xr:uid="{60C4102C-7501-4506-87F9-D463C26B6773}"/>
    <cellStyle name="Accent3 3 2 5" xfId="16344" xr:uid="{BFBE3F0B-D327-4314-B682-B93052EF6103}"/>
    <cellStyle name="Accent3 3 2 6" xfId="16062" xr:uid="{BBF0C505-EA5A-459F-BFBC-67B068E9E1C3}"/>
    <cellStyle name="Accent3 3 2 7" xfId="21700" xr:uid="{AECDB031-9111-41A3-A96D-B227F6451BAF}"/>
    <cellStyle name="Accent3 3 3" xfId="2593" xr:uid="{2B848F87-4851-4FB7-AA63-26F909E4EBDF}"/>
    <cellStyle name="Accent3 3 3 2" xfId="18453" xr:uid="{E29B4CF2-2623-45CD-A641-545EC27F8EBC}"/>
    <cellStyle name="Accent3 3 4" xfId="15280" xr:uid="{B7BB270B-43E0-4A1B-801A-1A3AD82EB2B3}"/>
    <cellStyle name="Accent3 3 5" xfId="15910" xr:uid="{324A92DD-418B-4236-BA90-936CC4156A30}"/>
    <cellStyle name="Accent3 3 5 2" xfId="20407" xr:uid="{CCC3577C-C976-4CE9-909F-85B7FF3B6FF9}"/>
    <cellStyle name="Accent3 3 6" xfId="16553" xr:uid="{E59D1F38-9647-431E-B28D-34E6F83DCAD1}"/>
    <cellStyle name="Accent3 3 7" xfId="21561" xr:uid="{1C5BA03E-F97B-481C-A4FC-0C48B8EE2DDB}"/>
    <cellStyle name="Accent3 3 8" xfId="2589" xr:uid="{67230593-AC0E-4616-8610-BDBBE0042413}"/>
    <cellStyle name="Accent3 30" xfId="2594" xr:uid="{84398528-463D-489C-95DD-BC552B868B06}"/>
    <cellStyle name="Accent3 31" xfId="2595" xr:uid="{2D505593-F5BB-427B-A17C-67F8EBC3D9C9}"/>
    <cellStyle name="Accent3 32" xfId="2596" xr:uid="{4EC4266C-3947-435A-9A23-9D4BB31C62BC}"/>
    <cellStyle name="Accent3 33" xfId="2597" xr:uid="{DCA30C30-B205-47A2-9580-4AC597B0300A}"/>
    <cellStyle name="Accent3 34" xfId="2598" xr:uid="{C98CA243-6159-4F7F-9BBC-EB3632966FFF}"/>
    <cellStyle name="Accent3 35" xfId="2599" xr:uid="{3CBF50C8-9D18-4DB6-B440-A867BFB8F1A3}"/>
    <cellStyle name="Accent3 36" xfId="2600" xr:uid="{87A373EA-8725-4BB0-9C40-CD89691859C5}"/>
    <cellStyle name="Accent3 37" xfId="2601" xr:uid="{2B68780B-C635-4C83-9EE3-7ECDA8885A07}"/>
    <cellStyle name="Accent3 38" xfId="2602" xr:uid="{9C5EDAF5-04C4-4A81-BC73-2CE7F2504ED3}"/>
    <cellStyle name="Accent3 39" xfId="2603" xr:uid="{06DAD470-745E-4DC2-BA16-3CAEAE0C73AE}"/>
    <cellStyle name="Accent3 4" xfId="2604" xr:uid="{C6F03E9B-26D5-4691-9521-72B811456504}"/>
    <cellStyle name="Accent3 4 2" xfId="2605" xr:uid="{46F25C97-E476-410A-8E98-80BD9FD59107}"/>
    <cellStyle name="Accent3 4 2 2" xfId="2606" xr:uid="{A108F0AF-3A2F-4521-86D7-E979AE74C4AA}"/>
    <cellStyle name="Accent3 4 2 3" xfId="2607" xr:uid="{52BF857C-494C-40F9-A7F0-C6DE78C59D17}"/>
    <cellStyle name="Accent3 4 2 4" xfId="15671" xr:uid="{F481A4B5-44BF-4A29-815A-6EC8CED9090C}"/>
    <cellStyle name="Accent3 4 2 5" xfId="16345" xr:uid="{01BAFDED-2D2C-45BF-8646-D30B55E0CE0B}"/>
    <cellStyle name="Accent3 4 2 6" xfId="17268" xr:uid="{432DAD77-8E24-40D8-BB54-A174C4734BD9}"/>
    <cellStyle name="Accent3 4 3" xfId="2608" xr:uid="{0DA971AA-2002-42E3-BE72-8A1F8461CBFF}"/>
    <cellStyle name="Accent3 4 4" xfId="14548" xr:uid="{A10FD274-8400-48F7-9DD6-72A82C19A642}"/>
    <cellStyle name="Accent3 4 5" xfId="15881" xr:uid="{63267B63-F88A-4CB1-BFCD-13B63BBAF191}"/>
    <cellStyle name="Accent3 4 6" xfId="21453" xr:uid="{6A2832C3-6CA5-4BD1-9F50-0C21F6049910}"/>
    <cellStyle name="Accent3 40" xfId="2609" xr:uid="{EB5C0ACE-D875-40F0-83CA-CCCE5B32D5B3}"/>
    <cellStyle name="Accent3 41" xfId="2610" xr:uid="{87CD47E4-856A-4E27-8DCD-213FF6B6B9E4}"/>
    <cellStyle name="Accent3 42" xfId="2611" xr:uid="{EB9DF766-45A5-4FF7-8D46-3CD8946DDE0F}"/>
    <cellStyle name="Accent3 43" xfId="2612" xr:uid="{56437AFE-CEDB-4F5B-A3AA-96197005845B}"/>
    <cellStyle name="Accent3 44" xfId="2613" xr:uid="{3507B57C-A22E-47B7-BDB7-DEF80E27AA0C}"/>
    <cellStyle name="Accent3 45" xfId="2614" xr:uid="{1A4D005E-DBE9-4B28-BBD6-03F7446E7063}"/>
    <cellStyle name="Accent3 46" xfId="2615" xr:uid="{79E2CF2E-96B7-4D1D-998C-018EA3A572A6}"/>
    <cellStyle name="Accent3 47" xfId="2616" xr:uid="{DF250EEC-BECD-4901-A169-F9651C033D1C}"/>
    <cellStyle name="Accent3 48" xfId="2617" xr:uid="{522305C7-6BB8-42C3-A35B-5678A4CD5533}"/>
    <cellStyle name="Accent3 49" xfId="2618" xr:uid="{0A53EFBC-4F0B-40D7-9639-73D898334D68}"/>
    <cellStyle name="Accent3 5" xfId="2619" xr:uid="{D65FE068-EE8B-48C4-8BE3-8EA8AE0B7289}"/>
    <cellStyle name="Accent3 5 2" xfId="2620" xr:uid="{6D53AC09-9594-4583-A52D-BBE1EDB373D5}"/>
    <cellStyle name="Accent3 5 2 2" xfId="2621" xr:uid="{9EA278B8-589D-4A13-869F-9983AC05B117}"/>
    <cellStyle name="Accent3 5 2 3" xfId="2622" xr:uid="{4FADB42C-17D7-456D-9AB2-9F8C21BBAAF7}"/>
    <cellStyle name="Accent3 5 2 4" xfId="15672" xr:uid="{268A5AB4-E210-4A58-9B70-F072FCDFD4DC}"/>
    <cellStyle name="Accent3 5 2 5" xfId="16346" xr:uid="{E1F7EAAA-DA59-4698-89C0-0D9EBDA836C9}"/>
    <cellStyle name="Accent3 5 2 6" xfId="17309" xr:uid="{A4B6AF78-3584-4D8D-89AA-159DB446C2C1}"/>
    <cellStyle name="Accent3 5 3" xfId="2623" xr:uid="{3FCE2DB5-6C65-41CA-9613-53E9C602B0E3}"/>
    <cellStyle name="Accent3 5 4" xfId="15191" xr:uid="{5EC67900-C207-4C76-8E00-E7C01807B525}"/>
    <cellStyle name="Accent3 5 5" xfId="15976" xr:uid="{2B6D1E46-C8F0-4552-8F5C-25331EBF90F1}"/>
    <cellStyle name="Accent3 5 6" xfId="21904" xr:uid="{7F82F3A0-1991-4AB6-9B09-21A0EBCDCC5F}"/>
    <cellStyle name="Accent3 50" xfId="2624" xr:uid="{DFE60E7C-E8AD-46A9-B103-DA7FD1CD1AE5}"/>
    <cellStyle name="Accent3 51" xfId="14210" xr:uid="{4D995519-AFD3-49CE-9356-3CA447C6C28C}"/>
    <cellStyle name="Accent3 52" xfId="26451" xr:uid="{F9B20B2F-E770-4C23-A031-000DE67159C1}"/>
    <cellStyle name="Accent3 53" xfId="25395" xr:uid="{B953935E-C01A-45BF-A5FA-3FE54833D59E}"/>
    <cellStyle name="Accent3 54" xfId="26505" xr:uid="{B9F5D891-E718-4B0B-8CCB-33A301018D67}"/>
    <cellStyle name="Accent3 55" xfId="25340" xr:uid="{4C301ED5-F752-4B6D-87C2-08764C611266}"/>
    <cellStyle name="Accent3 56" xfId="26581" xr:uid="{8900BA0A-AF4A-49F4-9084-02D88BAA8F36}"/>
    <cellStyle name="Accent3 57" xfId="25263" xr:uid="{4AE5D775-8F54-404C-A0E2-4B5442F5A362}"/>
    <cellStyle name="Accent3 58" xfId="26669" xr:uid="{05F53352-E153-494D-A0E8-54010F14C5AB}"/>
    <cellStyle name="Accent3 59" xfId="25179" xr:uid="{FA2D43A2-BE33-4DB6-BDAD-74D46708514E}"/>
    <cellStyle name="Accent3 6" xfId="2625" xr:uid="{D1191605-3173-46BE-8984-A1EDB741AC3B}"/>
    <cellStyle name="Accent3 6 2" xfId="2626" xr:uid="{85E70010-0098-4706-8BC3-B17CF0F40685}"/>
    <cellStyle name="Accent3 6 2 2" xfId="2627" xr:uid="{D23F306A-D9A8-49D9-8ECF-190A8CFF2F40}"/>
    <cellStyle name="Accent3 6 2 3" xfId="2628" xr:uid="{02908E06-B45B-40EF-8923-EBD4BC959FCB}"/>
    <cellStyle name="Accent3 6 2 4" xfId="15673" xr:uid="{E685E730-C890-4B7B-ABD8-51A57D45BBC4}"/>
    <cellStyle name="Accent3 6 2 5" xfId="16347" xr:uid="{45ACE120-43C0-4094-8777-DDF0DDE13567}"/>
    <cellStyle name="Accent3 6 2 6" xfId="18551" xr:uid="{4F22FF1A-752D-4AAA-B797-634547ECBD8B}"/>
    <cellStyle name="Accent3 6 3" xfId="2629" xr:uid="{465FB35F-34D7-458D-B051-859C3155BBB3}"/>
    <cellStyle name="Accent3 6 4" xfId="14856" xr:uid="{B9016AEE-2FAF-4583-8B1D-C81E159D0CE6}"/>
    <cellStyle name="Accent3 6 5" xfId="14778" xr:uid="{F681E5B4-D7C3-42F8-A8E5-0810205EAB9E}"/>
    <cellStyle name="Accent3 6 6" xfId="21673" xr:uid="{AB2C0F7B-722F-4BFA-9D25-02C6768C2FDB}"/>
    <cellStyle name="Accent3 60" xfId="26773" xr:uid="{5AA35370-C954-477F-8E61-9C01ABEE047C}"/>
    <cellStyle name="Accent3 61" xfId="25071" xr:uid="{665E14DB-C721-401D-9066-66AAE42AF156}"/>
    <cellStyle name="Accent3 62" xfId="26892" xr:uid="{4A954E46-2973-4D5D-B27F-5C8B472B2464}"/>
    <cellStyle name="Accent3 63" xfId="24946" xr:uid="{13D158EA-55C3-4A99-995E-88C2FFD6E7E3}"/>
    <cellStyle name="Accent3 64" xfId="27024" xr:uid="{D0E1F3E0-8757-4322-BAFD-DC37E71ED1E4}"/>
    <cellStyle name="Accent3 65" xfId="24809" xr:uid="{90AC534B-1E82-45D4-9C95-88202BEE842A}"/>
    <cellStyle name="Accent3 66" xfId="27173" xr:uid="{5A7A533E-14D4-45FA-A997-389D65C0B233}"/>
    <cellStyle name="Accent3 67" xfId="24657" xr:uid="{C775ADFA-5936-43BD-99A9-9EA5A410785A}"/>
    <cellStyle name="Accent3 68" xfId="27332" xr:uid="{79204740-68FE-4FE8-B8E5-80358AD4ECE4}"/>
    <cellStyle name="Accent3 69" xfId="23053" xr:uid="{0137FAFD-7146-4F47-8EBA-A2741B54CC2D}"/>
    <cellStyle name="Accent3 7" xfId="2630" xr:uid="{D31AD362-F713-4F9D-9BB5-4C459D0DFDF3}"/>
    <cellStyle name="Accent3 7 2" xfId="2631" xr:uid="{374EC31E-1E2A-4B7D-AA74-256711ED1DB2}"/>
    <cellStyle name="Accent3 7 2 2" xfId="2632" xr:uid="{A318D202-2C8D-4676-A294-D26E832BA977}"/>
    <cellStyle name="Accent3 7 2 3" xfId="2633" xr:uid="{1931D757-1518-4B41-8D15-98D77E756614}"/>
    <cellStyle name="Accent3 7 2 4" xfId="15674" xr:uid="{459F32FC-6C7E-4C22-8E04-DAFC20802A0C}"/>
    <cellStyle name="Accent3 7 2 5" xfId="16348" xr:uid="{9E511B12-248F-47C8-A5D9-91B0DC99EF3F}"/>
    <cellStyle name="Accent3 7 2 6" xfId="21658" xr:uid="{60ED7318-0C42-463F-B3DF-D3F027DEF8EA}"/>
    <cellStyle name="Accent3 7 3" xfId="2634" xr:uid="{1A14225C-31EB-413D-B8C8-DDF019B4727D}"/>
    <cellStyle name="Accent3 7 4" xfId="14723" xr:uid="{D3A99FB9-7DCD-4EFC-9007-0543BACB6087}"/>
    <cellStyle name="Accent3 7 5" xfId="15269" xr:uid="{87FE30C0-54C7-42D4-9086-178E1C6193E3}"/>
    <cellStyle name="Accent3 7 6" xfId="21873" xr:uid="{C385AD99-E5D5-489A-817A-E7DE33042273}"/>
    <cellStyle name="Accent3 70" xfId="27501" xr:uid="{012C490E-CC77-4D4B-9BE3-094A80D52574}"/>
    <cellStyle name="Accent3 71" xfId="27666" xr:uid="{1FB3817B-B1FD-47AF-94CF-FCA0E719F05F}"/>
    <cellStyle name="Accent3 72" xfId="27829" xr:uid="{FCB3AFF5-CBD3-456E-925F-66CE6EC699E7}"/>
    <cellStyle name="Accent3 73" xfId="27981" xr:uid="{6EBBB1ED-97FF-4950-B605-5AB7CA641697}"/>
    <cellStyle name="Accent3 74" xfId="499" xr:uid="{B5345F6C-775E-4A35-8AE9-F1F3A93033DF}"/>
    <cellStyle name="Accent3 75" xfId="41686" xr:uid="{EF6B282D-7B36-4554-84CF-7B1809BB848B}"/>
    <cellStyle name="Accent3 8" xfId="2635" xr:uid="{606B99A6-9870-4AA6-9CC2-D449D076783E}"/>
    <cellStyle name="Accent3 8 2" xfId="2636" xr:uid="{A5F21FA3-7C71-4B7F-9EB1-D1C29039A690}"/>
    <cellStyle name="Accent3 8 2 2" xfId="2637" xr:uid="{64B5CD71-D48A-4511-87DB-CB64EF404274}"/>
    <cellStyle name="Accent3 8 2 3" xfId="2638" xr:uid="{603B3321-38CE-4E80-873A-52482B14E070}"/>
    <cellStyle name="Accent3 8 2 4" xfId="15675" xr:uid="{F7E61FB2-2E54-4D1D-A85B-662A6ACD82D6}"/>
    <cellStyle name="Accent3 8 2 5" xfId="16349" xr:uid="{89A477DF-1835-4191-9DF8-4BE6251D63D6}"/>
    <cellStyle name="Accent3 8 2 6" xfId="15360" xr:uid="{37B5399B-298F-4628-AFD6-427E0A1E8215}"/>
    <cellStyle name="Accent3 8 3" xfId="2639" xr:uid="{EFEB0BE4-1A7A-4CA2-90D4-EF2896F6022E}"/>
    <cellStyle name="Accent3 8 4" xfId="15132" xr:uid="{5A0AE211-7AA8-4A26-94D4-176970455C80}"/>
    <cellStyle name="Accent3 8 5" xfId="15006" xr:uid="{750CC7B5-61DD-4C22-B6CE-72D8F967967C}"/>
    <cellStyle name="Accent3 8 6" xfId="18016" xr:uid="{91290F69-30B1-4E2A-9BFB-78005CE17319}"/>
    <cellStyle name="Accent3 9" xfId="2640" xr:uid="{A6709CF6-07F2-4F3C-AA83-67394A3DEA5B}"/>
    <cellStyle name="Accent3 9 2" xfId="2641" xr:uid="{AE8D4EF0-FC2C-42AA-BE98-A523216F91E8}"/>
    <cellStyle name="Accent3 9 2 2" xfId="2642" xr:uid="{EC8682A6-E2A4-4527-BC98-CB7E3AEEB8DC}"/>
    <cellStyle name="Accent3 9 2 3" xfId="2643" xr:uid="{B02A2DE5-14ED-4058-8360-2429A9CB52F7}"/>
    <cellStyle name="Accent3 9 2 4" xfId="15676" xr:uid="{63F9F6A0-D343-427D-8CFA-69C748E440C6}"/>
    <cellStyle name="Accent3 9 2 5" xfId="16350" xr:uid="{B22640F7-C19E-4E0D-9858-2647F447ECAD}"/>
    <cellStyle name="Accent3 9 2 6" xfId="16949" xr:uid="{B62F1D44-7169-4A66-B5C6-49A3D6F7470B}"/>
    <cellStyle name="Accent3 9 3" xfId="2644" xr:uid="{2FDF1840-543F-4293-94A7-CE46F5A50440}"/>
    <cellStyle name="Accent3 9 4" xfId="15119" xr:uid="{998FF5D3-1D43-4BB8-9224-715F6D752E41}"/>
    <cellStyle name="Accent3 9 5" xfId="15021" xr:uid="{B2BB119A-7938-41FB-87C0-08C15C716B16}"/>
    <cellStyle name="Accent3 9 6" xfId="21844" xr:uid="{3188CB62-FF44-4843-9EC9-6582B955699C}"/>
    <cellStyle name="Accent4" xfId="169" builtinId="41" customBuiltin="1"/>
    <cellStyle name="Accent4 10" xfId="2645" xr:uid="{47DF0727-264F-45F7-A13A-BA2802A31F78}"/>
    <cellStyle name="Accent4 10 2" xfId="2646" xr:uid="{3A7FDC45-A157-4099-B152-F58E82826C92}"/>
    <cellStyle name="Accent4 10 2 2" xfId="2647" xr:uid="{48BE62CC-F912-4B37-A43B-87ECE77C9D88}"/>
    <cellStyle name="Accent4 10 2 3" xfId="2648" xr:uid="{41817EBF-EF21-4B51-9499-47CC86E37A5D}"/>
    <cellStyle name="Accent4 10 2 4" xfId="15678" xr:uid="{C4FA2F15-A6AB-4069-BE3B-228B33A162B8}"/>
    <cellStyle name="Accent4 10 2 5" xfId="16351" xr:uid="{28F2A7FF-44A8-405D-BB03-E107FA4A024A}"/>
    <cellStyle name="Accent4 10 2 6" xfId="18596" xr:uid="{E3B6F252-5DB0-43ED-8A06-E51003E20AFA}"/>
    <cellStyle name="Accent4 10 3" xfId="2649" xr:uid="{6F88F743-C029-4F0A-8A81-EEA07C9E3394}"/>
    <cellStyle name="Accent4 10 4" xfId="14994" xr:uid="{53F986AA-E553-47FC-8557-84AF4E2E7D61}"/>
    <cellStyle name="Accent4 10 5" xfId="16028" xr:uid="{CDB3C778-9A26-41D5-B37A-75A72DB9FA13}"/>
    <cellStyle name="Accent4 10 6" xfId="21558" xr:uid="{F2C6ED1B-2AD9-48C0-9BDA-E0401E79DF00}"/>
    <cellStyle name="Accent4 11" xfId="2650" xr:uid="{F21B5D74-F716-484F-AC79-8FD51C66FB8D}"/>
    <cellStyle name="Accent4 12" xfId="2651" xr:uid="{38553710-440B-4DED-8DE2-8A5AB4E04A01}"/>
    <cellStyle name="Accent4 13" xfId="2652" xr:uid="{A13D95B0-EAD6-456C-AA8E-F254CD598E57}"/>
    <cellStyle name="Accent4 14" xfId="2653" xr:uid="{194927ED-F4CB-4A04-81BA-714E49882E94}"/>
    <cellStyle name="Accent4 14 2" xfId="2654" xr:uid="{59C05E92-087F-47BB-A5B2-DA10A1957580}"/>
    <cellStyle name="Accent4 15" xfId="2655" xr:uid="{1463DAA5-52C7-4E14-AB35-DD3565C060D0}"/>
    <cellStyle name="Accent4 15 2" xfId="2656" xr:uid="{1D7D6E46-D61F-4D03-A9F7-C5656A5B752D}"/>
    <cellStyle name="Accent4 16" xfId="2657" xr:uid="{9EF543BE-1ABA-4F3B-AD8B-21594F9EA9BF}"/>
    <cellStyle name="Accent4 17" xfId="2658" xr:uid="{FC900117-2CF7-4FB4-A5C3-029799640E70}"/>
    <cellStyle name="Accent4 18" xfId="2659" xr:uid="{2DCA7CE2-41A5-4D51-9B05-779F988C8CF3}"/>
    <cellStyle name="Accent4 19" xfId="2660" xr:uid="{0D19CA41-3BB7-40C5-8CA5-E29C13FB0540}"/>
    <cellStyle name="Accent4 2" xfId="286" xr:uid="{00000000-0005-0000-0000-000061000000}"/>
    <cellStyle name="Accent4 2 10" xfId="26580" xr:uid="{72F3EF51-59F7-4BC1-B31A-4A0FBA69D6DF}"/>
    <cellStyle name="Accent4 2 11" xfId="25264" xr:uid="{9CEE9E24-060E-444E-B892-A1C46682FFF9}"/>
    <cellStyle name="Accent4 2 12" xfId="26668" xr:uid="{12E5B3B7-9B9C-47D8-BA9B-4C8E87C521B0}"/>
    <cellStyle name="Accent4 2 13" xfId="25180" xr:uid="{360237F6-C86A-4E2B-ABC6-DF49CD1F739B}"/>
    <cellStyle name="Accent4 2 14" xfId="26771" xr:uid="{467ECB52-6CAD-4469-9024-ACBD3A9B54D0}"/>
    <cellStyle name="Accent4 2 15" xfId="25073" xr:uid="{3270A1C1-491A-4461-ADB3-D73197991DE2}"/>
    <cellStyle name="Accent4 2 16" xfId="26890" xr:uid="{AA5E7405-41D6-4BFE-A6CF-EB22776FB807}"/>
    <cellStyle name="Accent4 2 17" xfId="24948" xr:uid="{63F2E625-367D-47C9-8BA1-413F17C707E0}"/>
    <cellStyle name="Accent4 2 18" xfId="27022" xr:uid="{8B6AC8A2-B5D9-422A-A6F2-D6AE4B008929}"/>
    <cellStyle name="Accent4 2 19" xfId="24811" xr:uid="{9FDA4A21-B360-4C19-8721-6B1FE62001D1}"/>
    <cellStyle name="Accent4 2 2" xfId="432" xr:uid="{00000000-0005-0000-0000-000062000000}"/>
    <cellStyle name="Accent4 2 2 10" xfId="26570" xr:uid="{25BAF7B3-B760-40B9-B04C-F7EC9E31E80D}"/>
    <cellStyle name="Accent4 2 2 11" xfId="25274" xr:uid="{41E8A450-C308-471F-A373-D94714D3EDC4}"/>
    <cellStyle name="Accent4 2 2 12" xfId="26655" xr:uid="{2F9DB8FB-9A47-47EF-ABF3-DA68A2D22C11}"/>
    <cellStyle name="Accent4 2 2 13" xfId="25193" xr:uid="{AC4AA6F9-0A34-48D7-A6DA-4EF3849F9237}"/>
    <cellStyle name="Accent4 2 2 14" xfId="26754" xr:uid="{DDA63A35-1D0F-40F5-912C-93313F140426}"/>
    <cellStyle name="Accent4 2 2 15" xfId="25090" xr:uid="{56969AC1-B96E-4F9F-AA0D-5E079003AF07}"/>
    <cellStyle name="Accent4 2 2 16" xfId="26871" xr:uid="{9202ADE1-1984-4AD5-AEAE-B99A1FAD4BA6}"/>
    <cellStyle name="Accent4 2 2 17" xfId="24967" xr:uid="{122BEAF5-7CAB-40F8-B552-5A0219FDFFB2}"/>
    <cellStyle name="Accent4 2 2 18" xfId="27002" xr:uid="{8052D5E2-E3FB-4FF2-8278-381A626E1782}"/>
    <cellStyle name="Accent4 2 2 19" xfId="24832" xr:uid="{80921E82-02BB-4D85-9872-7879E2FE2BB6}"/>
    <cellStyle name="Accent4 2 2 2" xfId="2662" xr:uid="{E0AAD34F-00DB-4CB2-B5E4-45C9569244BD}"/>
    <cellStyle name="Accent4 2 2 2 10" xfId="26569" xr:uid="{C914DF1A-86C9-4469-82A5-EDC238AE04DE}"/>
    <cellStyle name="Accent4 2 2 2 11" xfId="25275" xr:uid="{15D5B3EE-9692-47B0-842B-DA883E22C73E}"/>
    <cellStyle name="Accent4 2 2 2 12" xfId="26654" xr:uid="{5A773D4E-35BB-4E2E-ACBD-C6F28D70EAE7}"/>
    <cellStyle name="Accent4 2 2 2 13" xfId="25194" xr:uid="{6D84C1CC-E55C-43B9-BCF0-F759277C2CDE}"/>
    <cellStyle name="Accent4 2 2 2 14" xfId="26753" xr:uid="{14962F63-70C0-4538-B7AB-78845F2F0EAF}"/>
    <cellStyle name="Accent4 2 2 2 15" xfId="25091" xr:uid="{2787F9CF-5BA9-4E7E-9666-37C51DF30598}"/>
    <cellStyle name="Accent4 2 2 2 16" xfId="26870" xr:uid="{992A3316-C0F8-4BA6-938E-EC09FEEC26D4}"/>
    <cellStyle name="Accent4 2 2 2 17" xfId="24968" xr:uid="{B8F04727-C1DD-4CF9-9CB0-BFBBA06ACAAC}"/>
    <cellStyle name="Accent4 2 2 2 18" xfId="27001" xr:uid="{3D068DFD-4EFB-4F13-AE3C-1D8966B62397}"/>
    <cellStyle name="Accent4 2 2 2 19" xfId="24833" xr:uid="{2C304BB5-50E4-4EA2-8F69-4E8249859532}"/>
    <cellStyle name="Accent4 2 2 2 2" xfId="2663" xr:uid="{C9F87F5F-822E-407C-94E7-D9CEE3C9B0CE}"/>
    <cellStyle name="Accent4 2 2 2 2 10" xfId="26562" xr:uid="{64ED64A2-876F-4C17-B664-F2C50227C1B9}"/>
    <cellStyle name="Accent4 2 2 2 2 11" xfId="25283" xr:uid="{1EED3260-D58D-4A00-BB86-44EE5FF04FD3}"/>
    <cellStyle name="Accent4 2 2 2 2 12" xfId="26646" xr:uid="{80C027E7-6C24-4668-9A2D-545E7FC89FD5}"/>
    <cellStyle name="Accent4 2 2 2 2 13" xfId="25202" xr:uid="{9448DCD5-F1C7-413B-ABB0-9706F4B74A4B}"/>
    <cellStyle name="Accent4 2 2 2 2 14" xfId="26745" xr:uid="{046CA6DF-6B11-48B0-9F20-0D9275BAC017}"/>
    <cellStyle name="Accent4 2 2 2 2 15" xfId="25099" xr:uid="{81A38334-7288-4F2B-81A9-C2B7D985B642}"/>
    <cellStyle name="Accent4 2 2 2 2 16" xfId="26862" xr:uid="{91E975CE-DF4F-4883-BE46-67A19012D369}"/>
    <cellStyle name="Accent4 2 2 2 2 17" xfId="24976" xr:uid="{FD0478A1-7D52-449F-9D36-27AD3065B0F6}"/>
    <cellStyle name="Accent4 2 2 2 2 18" xfId="26993" xr:uid="{71993DF6-77FB-4308-B2D1-5816DDC02556}"/>
    <cellStyle name="Accent4 2 2 2 2 19" xfId="24841" xr:uid="{6E969290-62A0-472E-B87A-4E5B19B0B0F5}"/>
    <cellStyle name="Accent4 2 2 2 2 2" xfId="2664" xr:uid="{4B3B7533-9AF6-47F3-A40F-7ABB97C61041}"/>
    <cellStyle name="Accent4 2 2 2 2 20" xfId="27138" xr:uid="{9B53FCE3-CDC8-4C03-AF41-6F77C41A261C}"/>
    <cellStyle name="Accent4 2 2 2 2 21" xfId="24693" xr:uid="{E909F730-AE1C-41E9-85AF-6521090C547F}"/>
    <cellStyle name="Accent4 2 2 2 2 22" xfId="27294" xr:uid="{5673F28C-52D8-4639-BE6C-700D4DDC0E27}"/>
    <cellStyle name="Accent4 2 2 2 2 23" xfId="24538" xr:uid="{0B050F0C-C459-4431-B54D-250A8C5798BC}"/>
    <cellStyle name="Accent4 2 2 2 2 24" xfId="27457" xr:uid="{D1678E2E-DB4A-482E-B59B-0273E5B2726A}"/>
    <cellStyle name="Accent4 2 2 2 2 25" xfId="27622" xr:uid="{CE6AB70B-1B4A-4CDF-A5E5-EDD5077C2205}"/>
    <cellStyle name="Accent4 2 2 2 2 3" xfId="17425" xr:uid="{9956138A-2BE7-4523-8D9E-A42FDE2C20F8}"/>
    <cellStyle name="Accent4 2 2 2 2 4" xfId="26401" xr:uid="{BE546E0C-64BD-4828-8DF9-D75B2CE0CA60}"/>
    <cellStyle name="Accent4 2 2 2 2 5" xfId="25450" xr:uid="{F228DC45-3387-4A86-B642-3E85515D751B}"/>
    <cellStyle name="Accent4 2 2 2 2 6" xfId="26438" xr:uid="{E5FCA4B1-8ED8-4DBC-BD5B-6498CE465064}"/>
    <cellStyle name="Accent4 2 2 2 2 7" xfId="25410" xr:uid="{F5A47F05-8CA3-473E-A037-431B7C427F36}"/>
    <cellStyle name="Accent4 2 2 2 2 8" xfId="26489" xr:uid="{E3A7F8C9-0DE6-4513-A352-04B169D4DC85}"/>
    <cellStyle name="Accent4 2 2 2 2 9" xfId="25356" xr:uid="{75216862-A5E5-4CEC-B28B-7BE67D9AEE39}"/>
    <cellStyle name="Accent4 2 2 2 20" xfId="27146" xr:uid="{0C7A4393-787C-4F32-A291-3499C3B55A0D}"/>
    <cellStyle name="Accent4 2 2 2 21" xfId="24685" xr:uid="{4F57C990-4B57-4A8D-A778-B46B21EF96C1}"/>
    <cellStyle name="Accent4 2 2 2 22" xfId="27302" xr:uid="{60CF16C8-6CE9-49A3-9F20-A49E81882136}"/>
    <cellStyle name="Accent4 2 2 2 23" xfId="24530" xr:uid="{6ABAFBC4-765B-4BAC-AB46-47DF8CFF87CE}"/>
    <cellStyle name="Accent4 2 2 2 24" xfId="27465" xr:uid="{5DDF3175-0F72-400D-92A8-1AD11EB3464D}"/>
    <cellStyle name="Accent4 2 2 2 25" xfId="27630" xr:uid="{0FC1BBF1-A7A3-4E20-B904-E3B23B8179D2}"/>
    <cellStyle name="Accent4 2 2 2 3" xfId="2665" xr:uid="{D85893AD-452C-41AD-ACBF-17BBA1EDB418}"/>
    <cellStyle name="Accent4 2 2 2 3 2" xfId="17158" xr:uid="{2D22BB83-D43F-402E-966A-DD4C3026B764}"/>
    <cellStyle name="Accent4 2 2 2 3 2 2" xfId="18892" xr:uid="{C10D2850-08FF-47B3-A6A7-F0278BEFF403}"/>
    <cellStyle name="Accent4 2 2 2 4" xfId="2666" xr:uid="{CA216004-126B-4F96-BF70-DB25375FFB05}"/>
    <cellStyle name="Accent4 2 2 2 4 2" xfId="26404" xr:uid="{7B37E340-41AC-4F66-98D4-B75892EF23B9}"/>
    <cellStyle name="Accent4 2 2 2 5" xfId="20809" xr:uid="{119B36A2-42BA-4804-9D3E-9D6909589043}"/>
    <cellStyle name="Accent4 2 2 2 5 2" xfId="25446" xr:uid="{A9C0E18E-1A40-4DB5-AC7F-0AB0AEA904D0}"/>
    <cellStyle name="Accent4 2 2 2 6" xfId="26445" xr:uid="{E67D9320-A3AE-4693-A0D2-A4C556CA22AA}"/>
    <cellStyle name="Accent4 2 2 2 7" xfId="25403" xr:uid="{1B335812-F6BE-4595-96C7-6689B14273A2}"/>
    <cellStyle name="Accent4 2 2 2 8" xfId="26496" xr:uid="{149F3F1D-C976-4907-AAE4-FA20E4C2ACAF}"/>
    <cellStyle name="Accent4 2 2 2 9" xfId="25349" xr:uid="{437102FE-487F-40F6-8907-D2904664905B}"/>
    <cellStyle name="Accent4 2 2 20" xfId="27147" xr:uid="{FE83ACF5-46E6-4CC2-B778-E3DE0AA324AB}"/>
    <cellStyle name="Accent4 2 2 21" xfId="24684" xr:uid="{8826538C-1E6C-412F-BA49-678C087E3D2A}"/>
    <cellStyle name="Accent4 2 2 22" xfId="27303" xr:uid="{03A6B993-7E8D-49E3-9130-D877652BC256}"/>
    <cellStyle name="Accent4 2 2 23" xfId="24529" xr:uid="{6CE13620-34B0-4669-B166-30E857524C5A}"/>
    <cellStyle name="Accent4 2 2 24" xfId="27466" xr:uid="{1478AD6B-0EE4-4DE8-BCDB-F34F427B48F6}"/>
    <cellStyle name="Accent4 2 2 25" xfId="27631" xr:uid="{EB31AF17-BCC0-4FD1-AB6B-A1B8B267750D}"/>
    <cellStyle name="Accent4 2 2 3" xfId="2667" xr:uid="{5AB7D5A9-E925-439A-A800-294305DAC637}"/>
    <cellStyle name="Accent4 2 2 3 2" xfId="2668" xr:uid="{59FCFD72-7A5E-47A1-A6B8-55BB070AAD6D}"/>
    <cellStyle name="Accent4 2 2 3 2 2" xfId="18622" xr:uid="{828EBB70-2FC3-4261-94AF-FDFAA92E8C7B}"/>
    <cellStyle name="Accent4 2 2 3 3" xfId="2669" xr:uid="{F5B55CEC-C23A-4716-B4E0-CAD5AE269AFB}"/>
    <cellStyle name="Accent4 2 2 3 4" xfId="14257" xr:uid="{547CEAAF-D45A-4088-9AA9-4432A5CE19DF}"/>
    <cellStyle name="Accent4 2 2 4" xfId="2670" xr:uid="{C1DD67A1-1C63-44B6-936D-45D403894054}"/>
    <cellStyle name="Accent4 2 2 4 2" xfId="15045" xr:uid="{F791EA7C-2FBE-454F-AB1B-18AE7A15CF8B}"/>
    <cellStyle name="Accent4 2 2 4 2 2" xfId="18567" xr:uid="{C6B7EAFC-D411-49FD-8ACE-C423A8187018}"/>
    <cellStyle name="Accent4 2 2 5" xfId="13071" xr:uid="{51AABE4B-FA35-4A30-BBCE-B36C4EBF3CD0}"/>
    <cellStyle name="Accent4 2 2 5 2" xfId="15679" xr:uid="{DFBFDAD9-753C-4A49-B9D8-A40AF7D9107E}"/>
    <cellStyle name="Accent4 2 2 5 2 2" xfId="20589" xr:uid="{A6EA2D8B-435A-4CC5-864B-9BD0D966AF4B}"/>
    <cellStyle name="Accent4 2 2 6" xfId="16352" xr:uid="{F2431FEC-4D7B-4E6F-9779-8C641EA9AB92}"/>
    <cellStyle name="Accent4 2 2 7" xfId="16971" xr:uid="{D606CDF7-EE07-4C5B-99B9-A1313A547037}"/>
    <cellStyle name="Accent4 2 2 8" xfId="22116" xr:uid="{C712ABFC-8DE4-43F4-8977-F4C4BF425C2B}"/>
    <cellStyle name="Accent4 2 2 8 2" xfId="26497" xr:uid="{900D4DEE-D4D7-46B9-8076-069011290170}"/>
    <cellStyle name="Accent4 2 2 9" xfId="25348" xr:uid="{90327B2C-B640-4EBF-905C-8FD4790E0EBA}"/>
    <cellStyle name="Accent4 2 20" xfId="27171" xr:uid="{35BFD454-3161-4EE2-A2D5-1DD1E34E1716}"/>
    <cellStyle name="Accent4 2 21" xfId="24659" xr:uid="{BD809569-ADD6-4427-B85C-0C53C98595CC}"/>
    <cellStyle name="Accent4 2 22" xfId="27330" xr:uid="{3D718F55-B455-46D5-994D-E4FB06391A41}"/>
    <cellStyle name="Accent4 2 23" xfId="21998" xr:uid="{9C93B705-9A79-4CF2-97D7-2E85A1600A9C}"/>
    <cellStyle name="Accent4 2 24" xfId="27496" xr:uid="{E06E1E70-9A30-41DE-99B8-5D7A0CE76736}"/>
    <cellStyle name="Accent4 2 25" xfId="27661" xr:uid="{653D18AE-A2A6-4B11-91AA-7FC50BBC65B4}"/>
    <cellStyle name="Accent4 2 26" xfId="2661" xr:uid="{44287E7A-7CAD-4CE8-9248-F90257C976C7}"/>
    <cellStyle name="Accent4 2 3" xfId="2671" xr:uid="{0126B0FF-6969-4A19-BB32-983E6261B0D3}"/>
    <cellStyle name="Accent4 2 3 2" xfId="2672" xr:uid="{0720472F-DC35-4EE6-B46D-4D76F2E5B4F0}"/>
    <cellStyle name="Accent4 2 3 2 2" xfId="18188" xr:uid="{83C3D574-0D9B-42A1-A8D0-FC79A10613CB}"/>
    <cellStyle name="Accent4 2 3 3" xfId="2673" xr:uid="{D0997A74-B541-4D87-9D24-0297F4252136}"/>
    <cellStyle name="Accent4 2 3 4" xfId="14345" xr:uid="{F927435A-FEED-44FB-B04E-C45B29C53EE5}"/>
    <cellStyle name="Accent4 2 4" xfId="2674" xr:uid="{051DAD79-6D2D-486B-BA05-A7439F15CAE6}"/>
    <cellStyle name="Accent4 2 4 2" xfId="14570" xr:uid="{AB83906E-56EB-43EB-81AF-764E56459FC9}"/>
    <cellStyle name="Accent4 2 4 2 2" xfId="18745" xr:uid="{7A274A65-01D1-4A26-8813-33E07D854A00}"/>
    <cellStyle name="Accent4 2 4 3" xfId="26408" xr:uid="{894BACCF-2843-47F8-A69B-1B6D2CE66834}"/>
    <cellStyle name="Accent4 2 5" xfId="15304" xr:uid="{9E252AFF-F4FC-4769-ABF8-46C89F49B2E3}"/>
    <cellStyle name="Accent4 2 5 2" xfId="20366" xr:uid="{A5D0CA8B-C11A-4CA9-9DC4-94F63121A2CB}"/>
    <cellStyle name="Accent4 2 5 3" xfId="25439" xr:uid="{823F6D5D-337F-483F-A722-6622593D770A}"/>
    <cellStyle name="Accent4 2 6" xfId="15452" xr:uid="{4988E585-FF7E-4EC7-9466-036002A9FC8E}"/>
    <cellStyle name="Accent4 2 6 2" xfId="26450" xr:uid="{2EF2430D-9D10-4B1F-896A-3AD7F9EDA3E8}"/>
    <cellStyle name="Accent4 2 7" xfId="16582" xr:uid="{678C5E66-6D97-4BF4-8309-D86CB2EB4B37}"/>
    <cellStyle name="Accent4 2 7 2" xfId="25396" xr:uid="{15CE0739-2827-49D3-B9A0-F70DB0E2946A}"/>
    <cellStyle name="Accent4 2 8" xfId="26504" xr:uid="{73400391-1E97-4F0D-848C-EC9E563BA3FC}"/>
    <cellStyle name="Accent4 2 9" xfId="25341" xr:uid="{A73DA5A2-26BB-4E0E-9A67-12C15EC110CB}"/>
    <cellStyle name="Accent4 20" xfId="2675" xr:uid="{C9F94EB1-E6D3-4582-96E2-14FB623F048C}"/>
    <cellStyle name="Accent4 21" xfId="2676" xr:uid="{E28AEA41-7837-46FB-A734-37638493EDDA}"/>
    <cellStyle name="Accent4 22" xfId="2677" xr:uid="{CCF6E4F4-B254-461C-B702-26ED29AE629A}"/>
    <cellStyle name="Accent4 23" xfId="2678" xr:uid="{D0F69A73-389C-4E60-B5FA-24FB57242237}"/>
    <cellStyle name="Accent4 23 2" xfId="2679" xr:uid="{5DFA9280-9644-429F-842E-37E224500332}"/>
    <cellStyle name="Accent4 23 2 2" xfId="20509" xr:uid="{5ECD3C1C-3DFF-4450-A17C-097396E511F5}"/>
    <cellStyle name="Accent4 23 3" xfId="2680" xr:uid="{0A79C6D5-6269-41EA-B97B-5B50C2C9558E}"/>
    <cellStyle name="Accent4 24" xfId="2681" xr:uid="{6E82C32C-8C60-4501-B8CA-E939912ECF46}"/>
    <cellStyle name="Accent4 25" xfId="2682" xr:uid="{C2BF72AA-3590-4879-9337-163DE095C1F7}"/>
    <cellStyle name="Accent4 26" xfId="2683" xr:uid="{1AF7122A-58AB-472D-BC7E-AE4530ACC766}"/>
    <cellStyle name="Accent4 27" xfId="2684" xr:uid="{32491E30-2369-4883-811E-98BC3B619A1D}"/>
    <cellStyle name="Accent4 28" xfId="2685" xr:uid="{31E11573-01BE-41CF-81DE-932C2BA3A778}"/>
    <cellStyle name="Accent4 29" xfId="2686" xr:uid="{EC7F28F6-24F4-4508-B063-9598C0E2E544}"/>
    <cellStyle name="Accent4 3" xfId="375" xr:uid="{00000000-0005-0000-0000-000063000000}"/>
    <cellStyle name="Accent4 3 2" xfId="2688" xr:uid="{25C35834-2077-4DBA-A558-9CCD1A13D67A}"/>
    <cellStyle name="Accent4 3 2 2" xfId="2689" xr:uid="{025D0EFC-046C-47AD-B0A3-9AF5626D2CF6}"/>
    <cellStyle name="Accent4 3 2 2 2" xfId="17197" xr:uid="{059703C5-DDA2-4762-B6A7-7938890DD8A3}"/>
    <cellStyle name="Accent4 3 2 2 2 2" xfId="17426" xr:uid="{1D4ED399-AC71-41F4-B5B8-5EF7DEB183B2}"/>
    <cellStyle name="Accent4 3 2 2 3" xfId="18893" xr:uid="{475B88D6-A879-4805-A4BB-A5D6A37C08B5}"/>
    <cellStyle name="Accent4 3 2 2 4" xfId="20810" xr:uid="{6714FC9D-CC43-4033-AF7B-D6C64AF389F0}"/>
    <cellStyle name="Accent4 3 2 3" xfId="2690" xr:uid="{266FF2AE-901E-4688-AB6B-51B2AF9AB46E}"/>
    <cellStyle name="Accent4 3 2 3 2" xfId="18659" xr:uid="{B497BB4B-701B-44ED-9ECA-E42EDA1567E6}"/>
    <cellStyle name="Accent4 3 2 4" xfId="15680" xr:uid="{F8549070-0E36-401B-9245-30A5E02EE90F}"/>
    <cellStyle name="Accent4 3 2 4 2" xfId="20628" xr:uid="{51070A36-DB3B-4A34-AAE9-3C6FA3B6B8F3}"/>
    <cellStyle name="Accent4 3 2 5" xfId="16353" xr:uid="{E65EF21A-5C19-43DA-9016-2B04F0B0005E}"/>
    <cellStyle name="Accent4 3 2 6" xfId="16084" xr:uid="{DFC77FBD-CFDA-4ABF-8557-BBEF26EC637C}"/>
    <cellStyle name="Accent4 3 2 7" xfId="18517" xr:uid="{9D5902C1-1B32-4E62-9285-1DFD31C91950}"/>
    <cellStyle name="Accent4 3 3" xfId="2691" xr:uid="{7DD3B046-9481-4067-A469-9998C49748B3}"/>
    <cellStyle name="Accent4 3 3 2" xfId="18454" xr:uid="{58677DA0-D044-4A36-B444-1F60E98E8B2E}"/>
    <cellStyle name="Accent4 3 4" xfId="15278" xr:uid="{6CDD2BF2-AEDD-40C2-8EE7-F7277774A616}"/>
    <cellStyle name="Accent4 3 5" xfId="14687" xr:uid="{977F6B29-3596-4E35-8183-545C441B8269}"/>
    <cellStyle name="Accent4 3 5 2" xfId="20408" xr:uid="{046351FD-26C9-48EA-978B-BA6CE252706A}"/>
    <cellStyle name="Accent4 3 6" xfId="16552" xr:uid="{FFD852B6-0EA5-4478-A9E2-327AD1C67B6C}"/>
    <cellStyle name="Accent4 3 7" xfId="21947" xr:uid="{6A24DFCF-53C4-4D2C-B0B5-7F3927E42774}"/>
    <cellStyle name="Accent4 3 8" xfId="2687" xr:uid="{5D9B071C-FAF4-4FC1-9CF2-6460BC62367D}"/>
    <cellStyle name="Accent4 30" xfId="2692" xr:uid="{AC63F771-E6B2-40BF-A00F-FB59070803D0}"/>
    <cellStyle name="Accent4 31" xfId="2693" xr:uid="{A8FBAB93-0D4A-4F22-9FA3-2F5046A45427}"/>
    <cellStyle name="Accent4 32" xfId="2694" xr:uid="{A39EF82A-F8E8-46B5-86D8-B99F58D2775E}"/>
    <cellStyle name="Accent4 33" xfId="2695" xr:uid="{FC6A1C07-0342-4F90-B5FD-EF18CDE4A26C}"/>
    <cellStyle name="Accent4 34" xfId="2696" xr:uid="{808CD6EC-362A-4E66-ADE0-97E30E87CE5F}"/>
    <cellStyle name="Accent4 35" xfId="2697" xr:uid="{1B987E4E-3EB7-4F57-99AD-23E015F30FE2}"/>
    <cellStyle name="Accent4 36" xfId="2698" xr:uid="{BB76F40D-D58F-4564-B5F9-2CEB35DACE46}"/>
    <cellStyle name="Accent4 37" xfId="2699" xr:uid="{EF2429C1-49F7-4AE4-ACFB-5C4CAF889B3E}"/>
    <cellStyle name="Accent4 38" xfId="2700" xr:uid="{DE3A5D70-13DD-4B35-927F-CF6BB7390457}"/>
    <cellStyle name="Accent4 39" xfId="2701" xr:uid="{169F7232-EF15-4A95-B069-08D7E33A17A8}"/>
    <cellStyle name="Accent4 4" xfId="2702" xr:uid="{A22B80BE-B8B1-4944-B689-5BA23077D4AB}"/>
    <cellStyle name="Accent4 4 2" xfId="2703" xr:uid="{C8A4C8C4-AFBD-44B5-9417-932A3CBD0784}"/>
    <cellStyle name="Accent4 4 2 2" xfId="2704" xr:uid="{A09CE4AA-5F3F-4FC9-9770-51DA8979C21A}"/>
    <cellStyle name="Accent4 4 2 3" xfId="2705" xr:uid="{D1F90D23-5B5E-4DFE-8CCD-C870A392FFE2}"/>
    <cellStyle name="Accent4 4 2 4" xfId="15681" xr:uid="{587AC103-8D95-441C-BBDB-88231BA01E30}"/>
    <cellStyle name="Accent4 4 2 5" xfId="16354" xr:uid="{AC3F5AD6-52EC-4865-919D-6EB2E93ED07F}"/>
    <cellStyle name="Accent4 4 2 6" xfId="15638" xr:uid="{3F365AA2-88F8-405E-94C4-297C094ACBB8}"/>
    <cellStyle name="Accent4 4 3" xfId="2706" xr:uid="{D996885B-9412-4ACE-9FC5-3D128D6956E4}"/>
    <cellStyle name="Accent4 4 4" xfId="15225" xr:uid="{ED49B732-AF40-4A4B-9C40-9F44DC41CF9E}"/>
    <cellStyle name="Accent4 4 5" xfId="15880" xr:uid="{CF949ABC-97CA-4ABD-B530-1A76744121CC}"/>
    <cellStyle name="Accent4 4 6" xfId="21923" xr:uid="{E9BAAF06-740C-45DE-AD1D-26E310D1BF0C}"/>
    <cellStyle name="Accent4 40" xfId="2707" xr:uid="{294CED19-19FA-45D3-AB70-DE6A8D9C5266}"/>
    <cellStyle name="Accent4 41" xfId="2708" xr:uid="{95739BA3-4FEB-4B82-B8A3-ABAA1891EBE4}"/>
    <cellStyle name="Accent4 42" xfId="2709" xr:uid="{02CE927B-FE5D-40B5-A9E9-137C4E44DA7F}"/>
    <cellStyle name="Accent4 43" xfId="2710" xr:uid="{4F79E950-0353-434E-B591-662A1A63D1B6}"/>
    <cellStyle name="Accent4 44" xfId="2711" xr:uid="{D5334819-7183-4060-9156-30E2D235738D}"/>
    <cellStyle name="Accent4 45" xfId="2712" xr:uid="{8EDF1A18-70CD-4D56-9CDB-25D0BCF5646C}"/>
    <cellStyle name="Accent4 46" xfId="2713" xr:uid="{B9B60DC1-4BC0-4947-BEC9-164A0266FE46}"/>
    <cellStyle name="Accent4 47" xfId="2714" xr:uid="{7E5CD24B-5F98-4080-9889-9B96C46E708A}"/>
    <cellStyle name="Accent4 48" xfId="2715" xr:uid="{ECC43FB3-FC17-4C60-ABCE-AACCCE0BE930}"/>
    <cellStyle name="Accent4 49" xfId="2716" xr:uid="{770C7792-FD7C-4F69-A725-9C47FFCDFD7A}"/>
    <cellStyle name="Accent4 5" xfId="2717" xr:uid="{1147A0C8-A5E9-4DCD-A7AE-9817A1ECD473}"/>
    <cellStyle name="Accent4 5 2" xfId="2718" xr:uid="{268DBF98-4ACE-4B2E-92BF-BD6CB2D2396F}"/>
    <cellStyle name="Accent4 5 2 2" xfId="2719" xr:uid="{0FAF35FB-799B-46D0-83DB-81B836BB6994}"/>
    <cellStyle name="Accent4 5 2 3" xfId="2720" xr:uid="{DD8C3A06-1A58-42F7-93F2-F7CF39D129A7}"/>
    <cellStyle name="Accent4 5 2 4" xfId="15682" xr:uid="{B1F9E953-78CE-4932-81BF-9F50C840164F}"/>
    <cellStyle name="Accent4 5 2 5" xfId="16355" xr:uid="{077746C0-AC41-4FA7-88FF-1D260AD06DE0}"/>
    <cellStyle name="Accent4 5 2 6" xfId="17739" xr:uid="{95865E01-32C0-4226-8CEB-24DF6D141ECF}"/>
    <cellStyle name="Accent4 5 3" xfId="2721" xr:uid="{F3B3A200-6C6D-4010-98AD-9EF0F9E54BAD}"/>
    <cellStyle name="Accent4 5 4" xfId="15190" xr:uid="{56BB443D-0964-4A19-B73F-78F89633840D}"/>
    <cellStyle name="Accent4 5 5" xfId="14987" xr:uid="{8EBEDEA5-2BA3-41EA-8D64-72D46C2C6E00}"/>
    <cellStyle name="Accent4 5 6" xfId="21903" xr:uid="{CFD90704-346E-43EA-9544-739E271F7769}"/>
    <cellStyle name="Accent4 50" xfId="2722" xr:uid="{DA094607-B037-4C14-981B-C15431FC78AC}"/>
    <cellStyle name="Accent4 51" xfId="14211" xr:uid="{FC4D6502-712B-409B-AAEB-1C053185F935}"/>
    <cellStyle name="Accent4 52" xfId="26413" xr:uid="{0B77ABF5-E063-4275-845E-B62DB6617918}"/>
    <cellStyle name="Accent4 53" xfId="25434" xr:uid="{02175FDD-25F7-4CFF-B362-37291C416FA6}"/>
    <cellStyle name="Accent4 54" xfId="26456" xr:uid="{90051B63-3335-43D8-B412-B4D6B6EDE52C}"/>
    <cellStyle name="Accent4 55" xfId="25390" xr:uid="{CB4469E1-BAC6-4992-BC9D-CD150E3F37B5}"/>
    <cellStyle name="Accent4 56" xfId="26511" xr:uid="{53B909CF-6F97-4BC4-9472-104B2F9E38DD}"/>
    <cellStyle name="Accent4 57" xfId="25334" xr:uid="{C62F5E23-5EC5-4290-BB34-B80D26EB831D}"/>
    <cellStyle name="Accent4 58" xfId="26589" xr:uid="{9A78ACA3-34F6-4638-8066-B914BB95FB70}"/>
    <cellStyle name="Accent4 59" xfId="25255" xr:uid="{095563B9-4808-47F6-A8A2-AE980BC75AE9}"/>
    <cellStyle name="Accent4 6" xfId="2723" xr:uid="{ED4D0160-C77D-4DB1-AABB-CF45A83D3D19}"/>
    <cellStyle name="Accent4 6 2" xfId="2724" xr:uid="{51DE4352-4534-48BD-B7E3-630D3D3D8F8B}"/>
    <cellStyle name="Accent4 6 2 2" xfId="2725" xr:uid="{1FEF934A-E242-4E88-A954-B654D64EEC3B}"/>
    <cellStyle name="Accent4 6 2 3" xfId="2726" xr:uid="{AD82A135-EEE5-4634-987D-556E54483192}"/>
    <cellStyle name="Accent4 6 2 4" xfId="15683" xr:uid="{FC1F9E5C-88F9-484F-96B3-3869BEBD74E6}"/>
    <cellStyle name="Accent4 6 2 5" xfId="16356" xr:uid="{0D97A919-3D1E-4036-BAED-0B2465E803BC}"/>
    <cellStyle name="Accent4 6 2 6" xfId="21713" xr:uid="{50FD5E7C-2232-4463-ACF9-D753F757D4B0}"/>
    <cellStyle name="Accent4 6 3" xfId="2727" xr:uid="{E82BB5E9-CCD6-4658-A542-C0662ED66D0E}"/>
    <cellStyle name="Accent4 6 4" xfId="15377" xr:uid="{DE90C8A7-36A7-4E8A-B047-BFCA0458D266}"/>
    <cellStyle name="Accent4 6 5" xfId="14813" xr:uid="{7B997C2A-EB95-4A68-BC9B-9DDD30FC4592}"/>
    <cellStyle name="Accent4 6 6" xfId="18174" xr:uid="{D817561B-07F4-4937-9A63-DB4A4F459E91}"/>
    <cellStyle name="Accent4 60" xfId="26678" xr:uid="{B31C4167-CD52-448F-B38E-39C2CE75C52B}"/>
    <cellStyle name="Accent4 61" xfId="25169" xr:uid="{FDFB4197-D650-4B48-B6DB-09534E12B119}"/>
    <cellStyle name="Accent4 62" xfId="26784" xr:uid="{43638E12-B92C-4FB6-821B-9CF149328105}"/>
    <cellStyle name="Accent4 63" xfId="25060" xr:uid="{058E325D-619E-4370-88AE-207CAD66611F}"/>
    <cellStyle name="Accent4 64" xfId="26902" xr:uid="{F70BC227-FAA6-4D0E-87B2-4ECA9A29A162}"/>
    <cellStyle name="Accent4 65" xfId="24934" xr:uid="{799853EC-7DEB-4B49-A0A9-8229CAC65B1C}"/>
    <cellStyle name="Accent4 66" xfId="27036" xr:uid="{EE7FE57E-62C8-4B94-9E86-DED6C8F14518}"/>
    <cellStyle name="Accent4 67" xfId="24797" xr:uid="{A19EE50C-8DBF-4660-9DEF-88613A7480AA}"/>
    <cellStyle name="Accent4 68" xfId="27185" xr:uid="{87778921-DC9B-403D-8B36-53FB3CB0AC71}"/>
    <cellStyle name="Accent4 69" xfId="24645" xr:uid="{65544E55-4D44-4F85-B98A-D7CC9D1E92B5}"/>
    <cellStyle name="Accent4 7" xfId="2728" xr:uid="{03FC8E75-0D81-45E3-AD9B-406410050FCE}"/>
    <cellStyle name="Accent4 7 2" xfId="2729" xr:uid="{32E9AFE3-E4AE-47C5-98CB-588C72A3742D}"/>
    <cellStyle name="Accent4 7 2 2" xfId="2730" xr:uid="{2A5191DE-0881-407A-A278-A0FE7C5CDF37}"/>
    <cellStyle name="Accent4 7 2 3" xfId="2731" xr:uid="{6D546F68-9D16-4EB1-94E7-AF4CB68E6B7B}"/>
    <cellStyle name="Accent4 7 2 4" xfId="15684" xr:uid="{71293F4E-E0D3-4241-8B28-309C7D40683F}"/>
    <cellStyle name="Accent4 7 2 5" xfId="16357" xr:uid="{4F854DF1-FDE6-4DC4-B0CA-F1A447340860}"/>
    <cellStyle name="Accent4 7 2 6" xfId="21755" xr:uid="{F0C2DA1E-46E3-42D2-AED2-9CCB21691F82}"/>
    <cellStyle name="Accent4 7 3" xfId="2732" xr:uid="{D45EA0C9-A99F-417F-BAFD-9F9E55313B92}"/>
    <cellStyle name="Accent4 7 4" xfId="14693" xr:uid="{24115E3E-32C7-45CD-8B44-1DC41B34AF3B}"/>
    <cellStyle name="Accent4 7 5" xfId="15780" xr:uid="{B667ED09-D991-413C-B2E6-AE97C8D63B4D}"/>
    <cellStyle name="Accent4 7 6" xfId="21872" xr:uid="{68163235-A784-4C86-AD79-F0D05720351C}"/>
    <cellStyle name="Accent4 70" xfId="27346" xr:uid="{2FC8412E-D4B4-4C05-AEFD-F5A9466263D0}"/>
    <cellStyle name="Accent4 71" xfId="27516" xr:uid="{A3AF1F95-2052-4630-8B20-F6C129D30A59}"/>
    <cellStyle name="Accent4 72" xfId="27680" xr:uid="{2E019C3B-D8B2-40D7-A85D-A883B0CADF6D}"/>
    <cellStyle name="Accent4 73" xfId="27843" xr:uid="{7220AB2E-6D20-4843-A45A-C641881EA773}"/>
    <cellStyle name="Accent4 74" xfId="503" xr:uid="{465B2A12-307F-4EFC-BE5D-077E5B4C18B2}"/>
    <cellStyle name="Accent4 75" xfId="41690" xr:uid="{DBAE7290-6F7E-45DC-ACFE-7D9D893E45F2}"/>
    <cellStyle name="Accent4 8" xfId="2733" xr:uid="{604132EF-49C6-448D-850D-ED93920AA599}"/>
    <cellStyle name="Accent4 8 2" xfId="2734" xr:uid="{E54AD532-374E-4F4D-9BC7-7DFDBA51E913}"/>
    <cellStyle name="Accent4 8 2 2" xfId="2735" xr:uid="{FE8C97BE-98CC-4709-B885-DAEC83C85B1B}"/>
    <cellStyle name="Accent4 8 2 3" xfId="2736" xr:uid="{6CA43354-BF20-4338-9808-9A3B84D0021D}"/>
    <cellStyle name="Accent4 8 2 4" xfId="15685" xr:uid="{D5678DF3-7D53-4E5B-B745-DFB18BE6A294}"/>
    <cellStyle name="Accent4 8 2 5" xfId="16358" xr:uid="{0D88783C-B325-4BFF-B828-18016332A779}"/>
    <cellStyle name="Accent4 8 2 6" xfId="17027" xr:uid="{4C4B07AE-7540-43AD-98BD-79C61B4FE75B}"/>
    <cellStyle name="Accent4 8 3" xfId="2737" xr:uid="{BC13BEEA-FCD5-47BA-A449-979AF6002CB0}"/>
    <cellStyle name="Accent4 8 4" xfId="14997" xr:uid="{6876DBB6-CA17-42EF-997F-E8ABCD649175}"/>
    <cellStyle name="Accent4 8 5" xfId="15733" xr:uid="{C39C8C19-D1A2-4581-9A33-CC24D78E2C76}"/>
    <cellStyle name="Accent4 8 6" xfId="17374" xr:uid="{4EC42638-78B1-4DBA-AFD5-2DF977420591}"/>
    <cellStyle name="Accent4 9" xfId="2738" xr:uid="{D5444F26-EE48-45CC-9E94-190B6BCE45AD}"/>
    <cellStyle name="Accent4 9 2" xfId="2739" xr:uid="{E59A463E-D835-469D-BAA9-60C44D0883DA}"/>
    <cellStyle name="Accent4 9 2 2" xfId="2740" xr:uid="{41F15429-5667-4461-BCEF-E39ACB22FED6}"/>
    <cellStyle name="Accent4 9 2 3" xfId="2741" xr:uid="{50168518-7B83-41E6-BA6E-B579517D3885}"/>
    <cellStyle name="Accent4 9 2 4" xfId="15686" xr:uid="{D3CFBBCB-CEB9-4D77-9028-BDB48A69200B}"/>
    <cellStyle name="Accent4 9 2 5" xfId="16359" xr:uid="{94CDB93D-07FB-4E02-BEF3-71C7F579E5A0}"/>
    <cellStyle name="Accent4 9 2 6" xfId="17119" xr:uid="{2CCCB3F4-8C73-4529-99D6-EA9F0490521E}"/>
    <cellStyle name="Accent4 9 3" xfId="2742" xr:uid="{DB71137A-D5C4-4D1C-A28E-535117C4AF50}"/>
    <cellStyle name="Accent4 9 4" xfId="15118" xr:uid="{0B9D73FC-85BE-43A5-89B3-712A3EF92243}"/>
    <cellStyle name="Accent4 9 5" xfId="16039" xr:uid="{42BDCDFD-E2C3-45B7-A821-51E709364C8D}"/>
    <cellStyle name="Accent4 9 6" xfId="21843" xr:uid="{3833F979-8541-4DC6-B956-BEAA9AE0FFA9}"/>
    <cellStyle name="Accent5" xfId="173" builtinId="45" customBuiltin="1"/>
    <cellStyle name="Accent5 10" xfId="2743" xr:uid="{2E03DAC2-4C10-47E7-9DAE-248DDC6506C8}"/>
    <cellStyle name="Accent5 10 2" xfId="2744" xr:uid="{036833B6-7FC0-4261-8A86-102243A6AC41}"/>
    <cellStyle name="Accent5 10 2 2" xfId="2745" xr:uid="{06AE4334-5351-4D7A-BE63-3D5E0214A317}"/>
    <cellStyle name="Accent5 10 2 3" xfId="2746" xr:uid="{8643B66D-C3E9-462F-8B67-E5C91D3BE4EB}"/>
    <cellStyle name="Accent5 10 2 4" xfId="15688" xr:uid="{DE8A384E-52E5-414B-B8A1-03F1017C7C28}"/>
    <cellStyle name="Accent5 10 2 5" xfId="16361" xr:uid="{DFA10FB1-5ED4-426A-934E-CBC2CA64EB95}"/>
    <cellStyle name="Accent5 10 2 6" xfId="21568" xr:uid="{2384D445-C2C6-4A35-B8D5-D5EEC9756ADB}"/>
    <cellStyle name="Accent5 10 3" xfId="2747" xr:uid="{C0F729B3-EBD5-4AB1-BADA-A01F13B92C2B}"/>
    <cellStyle name="Accent5 10 4" xfId="14965" xr:uid="{1CD36F86-59B5-4A68-B2A4-F7EA1425788B}"/>
    <cellStyle name="Accent5 10 5" xfId="14927" xr:uid="{D7001FDA-63C3-4282-8782-CC17444CBCCD}"/>
    <cellStyle name="Accent5 10 6" xfId="21824" xr:uid="{5EC080DE-8C13-4AE1-959D-C1F98C10B536}"/>
    <cellStyle name="Accent5 11" xfId="2748" xr:uid="{5FADE3B7-25CA-4B21-B6AA-7F79949A274B}"/>
    <cellStyle name="Accent5 12" xfId="2749" xr:uid="{29C6FC1B-59D4-48CA-8151-7E26FC09A4EA}"/>
    <cellStyle name="Accent5 13" xfId="2750" xr:uid="{8DF763F1-97D1-4741-A41C-19C1A17A930D}"/>
    <cellStyle name="Accent5 14" xfId="2751" xr:uid="{23F44D25-199F-4235-98A6-6140A3901846}"/>
    <cellStyle name="Accent5 14 2" xfId="2752" xr:uid="{89646EE3-0178-44EE-B310-E5BBD35357F2}"/>
    <cellStyle name="Accent5 15" xfId="2753" xr:uid="{DA2093E5-A25A-44BF-B5FB-9463B99D01F0}"/>
    <cellStyle name="Accent5 15 2" xfId="2754" xr:uid="{752B9CA6-DA9E-4A2B-B848-7C0588CAC492}"/>
    <cellStyle name="Accent5 16" xfId="2755" xr:uid="{DD7DFF44-BFBE-49EE-9373-C8EE2872E8A3}"/>
    <cellStyle name="Accent5 17" xfId="2756" xr:uid="{EBEC1906-29FB-48F1-9B29-0738DBEE4BA5}"/>
    <cellStyle name="Accent5 18" xfId="2757" xr:uid="{5C8061EE-6BAC-4722-AE7A-B896D1BB99B4}"/>
    <cellStyle name="Accent5 19" xfId="2758" xr:uid="{66423209-B723-4DB6-B1D4-C1D483EC229B}"/>
    <cellStyle name="Accent5 2" xfId="287" xr:uid="{00000000-0005-0000-0000-000065000000}"/>
    <cellStyle name="Accent5 2 10" xfId="26481" xr:uid="{B78798A0-8258-4A3D-935B-5F1BB6F7871A}"/>
    <cellStyle name="Accent5 2 11" xfId="25363" xr:uid="{F7DB8576-C41C-4E1C-BBF5-F720DF49E9F3}"/>
    <cellStyle name="Accent5 2 12" xfId="26554" xr:uid="{6590E3D1-4D4F-4EA3-AB23-025D1A414327}"/>
    <cellStyle name="Accent5 2 13" xfId="25292" xr:uid="{38677BB0-D649-4457-8461-3914A6CEC553}"/>
    <cellStyle name="Accent5 2 14" xfId="26637" xr:uid="{26A45210-54FF-4AAC-AB7A-14F0877A4B53}"/>
    <cellStyle name="Accent5 2 15" xfId="25211" xr:uid="{7F029C48-3BF6-4A5F-B025-AF1D84C688D3}"/>
    <cellStyle name="Accent5 2 16" xfId="26735" xr:uid="{15C7B702-D78D-44E4-8B97-09C3BACBAB3D}"/>
    <cellStyle name="Accent5 2 17" xfId="25111" xr:uid="{E230A5AA-E994-4518-B84C-2C7FA22721AB}"/>
    <cellStyle name="Accent5 2 18" xfId="26849" xr:uid="{9D241175-8721-4332-8AB2-8BFFA1189499}"/>
    <cellStyle name="Accent5 2 19" xfId="24990" xr:uid="{94C51437-CD24-44D9-A04A-62B5879AC00A}"/>
    <cellStyle name="Accent5 2 2" xfId="433" xr:uid="{00000000-0005-0000-0000-000066000000}"/>
    <cellStyle name="Accent5 2 2 10" xfId="26480" xr:uid="{0E2764C8-DDDF-46F2-B86B-0775E4DF7F24}"/>
    <cellStyle name="Accent5 2 2 11" xfId="25364" xr:uid="{9924371A-A901-461C-BC3E-AF17553B8C53}"/>
    <cellStyle name="Accent5 2 2 12" xfId="26553" xr:uid="{98000AEE-ED78-40BE-9506-56E427C6BFD0}"/>
    <cellStyle name="Accent5 2 2 13" xfId="25293" xr:uid="{2E23BA4D-090E-4065-9BD2-CE63FC60F7D4}"/>
    <cellStyle name="Accent5 2 2 14" xfId="26636" xr:uid="{BAD2E602-97D4-4F6B-B66D-FC64C3B83298}"/>
    <cellStyle name="Accent5 2 2 15" xfId="25212" xr:uid="{FA27B840-2651-4CE0-91A1-46F8B7690A3D}"/>
    <cellStyle name="Accent5 2 2 16" xfId="26734" xr:uid="{83073130-399C-4251-87FF-BB46D062E59F}"/>
    <cellStyle name="Accent5 2 2 17" xfId="25112" xr:uid="{31771AA3-2912-4D45-ACD6-0580B24F98A5}"/>
    <cellStyle name="Accent5 2 2 18" xfId="26848" xr:uid="{6EAEEAE7-0D5C-4D35-8F5E-B28E2D7989BF}"/>
    <cellStyle name="Accent5 2 2 19" xfId="24991" xr:uid="{BC7D7CC7-BB4F-4C98-A98F-B02F325B3F3C}"/>
    <cellStyle name="Accent5 2 2 2" xfId="2760" xr:uid="{33C57A1E-256B-4AC9-8B7C-3D0EED60AA34}"/>
    <cellStyle name="Accent5 2 2 2 10" xfId="26479" xr:uid="{D5F4087C-B86C-4C4C-A8B0-099D077AF863}"/>
    <cellStyle name="Accent5 2 2 2 11" xfId="25365" xr:uid="{C666ACBC-B221-4007-ACBB-9920FDEF3499}"/>
    <cellStyle name="Accent5 2 2 2 12" xfId="26552" xr:uid="{82922FCF-D9F5-4322-9E62-9205BA60CB1D}"/>
    <cellStyle name="Accent5 2 2 2 13" xfId="25294" xr:uid="{D3BC6BDD-FB2C-45B3-8C62-8D15F7DC6B54}"/>
    <cellStyle name="Accent5 2 2 2 14" xfId="26635" xr:uid="{97651753-3C8B-4BBE-9283-1D86CB019DFD}"/>
    <cellStyle name="Accent5 2 2 2 15" xfId="25213" xr:uid="{76C86D82-1E65-4F17-B7BE-A7A411F4DCA2}"/>
    <cellStyle name="Accent5 2 2 2 16" xfId="26733" xr:uid="{7891651C-DD75-4169-80EA-235A3894BA7B}"/>
    <cellStyle name="Accent5 2 2 2 17" xfId="25113" xr:uid="{AD50FDA3-5376-420A-AFB3-38ACB2538A39}"/>
    <cellStyle name="Accent5 2 2 2 18" xfId="26847" xr:uid="{A39EAE31-631E-41E2-95D2-5CA7CD87BB93}"/>
    <cellStyle name="Accent5 2 2 2 19" xfId="24992" xr:uid="{071B4A80-12B2-46D7-B7A1-E5DED0540B86}"/>
    <cellStyle name="Accent5 2 2 2 2" xfId="2761" xr:uid="{7B5E8CA5-7E87-4222-96F2-747CDB357EEE}"/>
    <cellStyle name="Accent5 2 2 2 2 10" xfId="26478" xr:uid="{DA2C98B6-7ABD-4C1D-B153-0B6AE970CD83}"/>
    <cellStyle name="Accent5 2 2 2 2 11" xfId="25366" xr:uid="{CFD6CF84-6E33-4306-AC01-F41B1278D541}"/>
    <cellStyle name="Accent5 2 2 2 2 12" xfId="26551" xr:uid="{D74553B7-D57F-42A7-8EA2-C569F7D944DE}"/>
    <cellStyle name="Accent5 2 2 2 2 13" xfId="25295" xr:uid="{8C750B33-EC0B-4A16-89D9-023C3FFEAFBA}"/>
    <cellStyle name="Accent5 2 2 2 2 14" xfId="26634" xr:uid="{ABCB768A-18FB-485C-BC2A-086B38CFB8CB}"/>
    <cellStyle name="Accent5 2 2 2 2 15" xfId="25214" xr:uid="{4A2604D9-B3F7-4819-A8F6-B8D9A541C3B7}"/>
    <cellStyle name="Accent5 2 2 2 2 16" xfId="26732" xr:uid="{6DDBA6C7-24CD-4594-A5AD-787C6E23957B}"/>
    <cellStyle name="Accent5 2 2 2 2 17" xfId="25114" xr:uid="{A21B8E0C-264A-40F2-91FC-48FC9E60D5C2}"/>
    <cellStyle name="Accent5 2 2 2 2 18" xfId="26846" xr:uid="{2AFD24B2-5374-4E5E-B43C-CAB4E1F2B145}"/>
    <cellStyle name="Accent5 2 2 2 2 19" xfId="24993" xr:uid="{68E80A09-D389-4BE8-8908-359EA02BE55F}"/>
    <cellStyle name="Accent5 2 2 2 2 2" xfId="2762" xr:uid="{E2D2CC2B-7136-4B21-A840-9BF53E221661}"/>
    <cellStyle name="Accent5 2 2 2 2 20" xfId="26975" xr:uid="{4140AF7D-F4DF-45EE-A736-48D921EF3C8D}"/>
    <cellStyle name="Accent5 2 2 2 2 21" xfId="24859" xr:uid="{7669126E-EC5C-4E26-AC15-B36BC40EE84E}"/>
    <cellStyle name="Accent5 2 2 2 2 22" xfId="27118" xr:uid="{1690EAFF-F896-48EB-B794-BB223146B077}"/>
    <cellStyle name="Accent5 2 2 2 2 23" xfId="24713" xr:uid="{B53E7BDB-F440-4942-BC18-119F2726400C}"/>
    <cellStyle name="Accent5 2 2 2 2 24" xfId="27274" xr:uid="{281A97AA-81A8-4217-969D-D249E614E1A6}"/>
    <cellStyle name="Accent5 2 2 2 2 25" xfId="24558" xr:uid="{DA853D66-5A50-41F7-A6D5-E3B49B4BC5BC}"/>
    <cellStyle name="Accent5 2 2 2 2 3" xfId="17427" xr:uid="{A5839D94-A3DF-4AD1-9A18-8535755C9E63}"/>
    <cellStyle name="Accent5 2 2 2 2 4" xfId="26372" xr:uid="{4AEC8D4C-DC4E-4159-9D71-42FB00C10E7C}"/>
    <cellStyle name="Accent5 2 2 2 2 5" xfId="25483" xr:uid="{3D753EFA-DD20-4270-9F97-A12E7F2447EB}"/>
    <cellStyle name="Accent5 2 2 2 2 6" xfId="26394" xr:uid="{642B99AB-1B0E-4B49-8E6D-1B79096E334A}"/>
    <cellStyle name="Accent5 2 2 2 2 7" xfId="25457" xr:uid="{B20735C7-3AE1-47E0-8A9A-C74C56987216}"/>
    <cellStyle name="Accent5 2 2 2 2 8" xfId="26430" xr:uid="{34F755CD-6124-4DC2-9A58-9EE83D0193B1}"/>
    <cellStyle name="Accent5 2 2 2 2 9" xfId="25419" xr:uid="{C4DD8115-237D-4FCD-A9DA-E8A976A30D1B}"/>
    <cellStyle name="Accent5 2 2 2 20" xfId="26976" xr:uid="{B39598E6-8F66-485C-93E9-8AF9147BBF3E}"/>
    <cellStyle name="Accent5 2 2 2 21" xfId="24858" xr:uid="{345D11D2-A383-433B-B4E3-E8198ECA3ADA}"/>
    <cellStyle name="Accent5 2 2 2 22" xfId="27119" xr:uid="{A93AB5A8-D318-4419-A954-F39E6867898B}"/>
    <cellStyle name="Accent5 2 2 2 23" xfId="24712" xr:uid="{CDD96236-D659-4C18-AB8D-A37FB9F88D00}"/>
    <cellStyle name="Accent5 2 2 2 24" xfId="27275" xr:uid="{99AE9AC1-BF46-4C87-B688-2F9635DAA99A}"/>
    <cellStyle name="Accent5 2 2 2 25" xfId="24557" xr:uid="{2F199F0D-3CC0-4CA5-BEAD-46A9BAA8CF3C}"/>
    <cellStyle name="Accent5 2 2 2 3" xfId="2763" xr:uid="{27A6B038-3BA8-4BFB-9823-1E0A64E0589F}"/>
    <cellStyle name="Accent5 2 2 2 3 2" xfId="17159" xr:uid="{1C4AC288-7713-4F4C-901E-3286C099634E}"/>
    <cellStyle name="Accent5 2 2 2 3 2 2" xfId="18895" xr:uid="{EF620FC0-35BA-43EC-AF3E-3C3080C149BC}"/>
    <cellStyle name="Accent5 2 2 2 4" xfId="2764" xr:uid="{C935A69F-BD8C-4541-AB11-875C7BC02812}"/>
    <cellStyle name="Accent5 2 2 2 4 2" xfId="26373" xr:uid="{E2F162A4-E683-444A-966F-C988A4B409DB}"/>
    <cellStyle name="Accent5 2 2 2 5" xfId="20811" xr:uid="{2772AD0E-8B33-449F-9A7D-1E018B1CD786}"/>
    <cellStyle name="Accent5 2 2 2 5 2" xfId="25482" xr:uid="{F6F874FB-9D91-4549-8F41-298B145DB1AE}"/>
    <cellStyle name="Accent5 2 2 2 6" xfId="26395" xr:uid="{998F5552-A54A-4F8C-AC13-25983FF700FF}"/>
    <cellStyle name="Accent5 2 2 2 7" xfId="25456" xr:uid="{A947C715-8CD5-4096-A7B3-C80DB68A7283}"/>
    <cellStyle name="Accent5 2 2 2 8" xfId="26431" xr:uid="{44AA979B-5E09-4732-B54C-9FDCA25F7F50}"/>
    <cellStyle name="Accent5 2 2 2 9" xfId="25418" xr:uid="{F38B9ABA-203F-443F-8C67-E161C37EAB75}"/>
    <cellStyle name="Accent5 2 2 20" xfId="26977" xr:uid="{E22BC925-9DE2-47B7-939D-BA3CA9FF67CA}"/>
    <cellStyle name="Accent5 2 2 21" xfId="24857" xr:uid="{0CB2259C-BE50-4BBA-8130-1BAC0B52B665}"/>
    <cellStyle name="Accent5 2 2 22" xfId="27120" xr:uid="{91B3AE2A-A590-43FE-9290-629DC12A9EFA}"/>
    <cellStyle name="Accent5 2 2 23" xfId="24711" xr:uid="{7DCD734E-B4A5-42DE-9D38-71DC1CDFF562}"/>
    <cellStyle name="Accent5 2 2 24" xfId="27277" xr:uid="{07054B30-78C5-4A05-BCA8-734188BC572D}"/>
    <cellStyle name="Accent5 2 2 25" xfId="24555" xr:uid="{B233BD8B-B3E7-426E-A719-06D1BE763C83}"/>
    <cellStyle name="Accent5 2 2 3" xfId="2765" xr:uid="{3C317C14-DDF4-4915-9448-EB03B208A74D}"/>
    <cellStyle name="Accent5 2 2 3 2" xfId="2766" xr:uid="{8DAE6A2D-A433-4087-B264-3DA8AA289F7A}"/>
    <cellStyle name="Accent5 2 2 3 2 2" xfId="18623" xr:uid="{0600FBF4-5F85-437C-95F1-79B94742C12F}"/>
    <cellStyle name="Accent5 2 2 3 3" xfId="2767" xr:uid="{FE6451FE-D340-4C91-A2DA-9B1852B08A62}"/>
    <cellStyle name="Accent5 2 2 3 4" xfId="14258" xr:uid="{A375E713-E338-4FF3-A020-EE1DCC0E7645}"/>
    <cellStyle name="Accent5 2 2 4" xfId="2768" xr:uid="{3104D1A1-8D92-47A1-8CCC-F1381539644A}"/>
    <cellStyle name="Accent5 2 2 4 2" xfId="15046" xr:uid="{0ACCBDB4-3869-4292-BED1-147C1D44D1C5}"/>
    <cellStyle name="Accent5 2 2 4 2 2" xfId="18507" xr:uid="{9D3E7647-3BE0-45BA-B2D9-ED26E6A9992F}"/>
    <cellStyle name="Accent5 2 2 5" xfId="13072" xr:uid="{216D176D-C8BC-4938-8071-8403B1E6FA61}"/>
    <cellStyle name="Accent5 2 2 5 2" xfId="15689" xr:uid="{2C5BA31E-42E9-4A5A-9D33-8DAA1EF56D9A}"/>
    <cellStyle name="Accent5 2 2 5 2 2" xfId="20590" xr:uid="{40685238-1CF9-476C-8FA3-C0A22E42BD8D}"/>
    <cellStyle name="Accent5 2 2 6" xfId="16362" xr:uid="{7C0517BA-5604-4791-850A-5CC6D03DA8C1}"/>
    <cellStyle name="Accent5 2 2 7" xfId="15406" xr:uid="{CD48B50E-DFB1-4D92-BE95-67C979F189B6}"/>
    <cellStyle name="Accent5 2 2 8" xfId="22117" xr:uid="{6471A68F-CBC0-4010-8768-829E449E54CE}"/>
    <cellStyle name="Accent5 2 2 8 2" xfId="26432" xr:uid="{EFB0DC69-7D6F-4D6F-97ED-ADCB8CA5BEE7}"/>
    <cellStyle name="Accent5 2 2 9" xfId="25417" xr:uid="{CDA581CB-020C-4C89-935D-2303472AF22A}"/>
    <cellStyle name="Accent5 2 20" xfId="26978" xr:uid="{2BA50D65-B0CE-4098-8CF8-C54591499ACC}"/>
    <cellStyle name="Accent5 2 21" xfId="24856" xr:uid="{1EDBE372-D1FF-422F-BD09-C9A22B024CD7}"/>
    <cellStyle name="Accent5 2 22" xfId="27121" xr:uid="{37A7DFD2-6B6D-4F37-B175-AE01BBED50E6}"/>
    <cellStyle name="Accent5 2 23" xfId="24710" xr:uid="{B83525A2-366B-4847-A8E3-46E17B836EFB}"/>
    <cellStyle name="Accent5 2 24" xfId="27278" xr:uid="{234C5EDB-60D5-4F10-AAB8-066A80C14CAE}"/>
    <cellStyle name="Accent5 2 25" xfId="24554" xr:uid="{AF0B0E1F-2E13-462D-87DA-975E039D2DF9}"/>
    <cellStyle name="Accent5 2 26" xfId="2759" xr:uid="{6716E3AD-5802-43A2-9D6C-3CB864585ABA}"/>
    <cellStyle name="Accent5 2 3" xfId="2769" xr:uid="{CB402D33-5E3E-483F-8408-7326B8CF45A0}"/>
    <cellStyle name="Accent5 2 3 2" xfId="2770" xr:uid="{0FEAACE4-630C-4E41-9C92-5541FEED7801}"/>
    <cellStyle name="Accent5 2 3 2 2" xfId="18187" xr:uid="{8694D53B-4D5C-45D6-824B-52E734C4EBA1}"/>
    <cellStyle name="Accent5 2 3 3" xfId="2771" xr:uid="{E257520E-AA38-4DD9-A449-42A9FF302044}"/>
    <cellStyle name="Accent5 2 3 4" xfId="14349" xr:uid="{141DCD7D-7FB0-41FC-9E22-BBEAC9767389}"/>
    <cellStyle name="Accent5 2 4" xfId="2772" xr:uid="{EEFEC22F-7E30-45D9-B8A7-BF9BF7D64B2A}"/>
    <cellStyle name="Accent5 2 4 2" xfId="14571" xr:uid="{3AA72689-5810-4B39-BFB7-377A9BD42E0E}"/>
    <cellStyle name="Accent5 2 4 2 2" xfId="18525" xr:uid="{B1C7283A-8244-4EFE-AAD1-44404B7D832E}"/>
    <cellStyle name="Accent5 2 4 3" xfId="26374" xr:uid="{7A0F2E85-5961-42EC-909A-76569C4659A7}"/>
    <cellStyle name="Accent5 2 5" xfId="15302" xr:uid="{673C8DEE-9AAF-4CA5-8DCF-81FA45F8F07E}"/>
    <cellStyle name="Accent5 2 5 2" xfId="20367" xr:uid="{47DF7807-0B31-44D3-8B9E-6DB955931B55}"/>
    <cellStyle name="Accent5 2 5 3" xfId="25481" xr:uid="{2556718E-D2DE-4DA1-8039-2D9937C3EE09}"/>
    <cellStyle name="Accent5 2 6" xfId="15005" xr:uid="{58A194C9-0D3B-4CA2-8D34-C9DDC1816EF3}"/>
    <cellStyle name="Accent5 2 6 2" xfId="26396" xr:uid="{BEA68030-4D47-4CEC-9EFB-410450B91748}"/>
    <cellStyle name="Accent5 2 7" xfId="16069" xr:uid="{A6B407EC-837D-45C4-B324-3D3B5F6A9343}"/>
    <cellStyle name="Accent5 2 7 2" xfId="25455" xr:uid="{5924ACA1-4642-40A8-A3D6-9C429D764038}"/>
    <cellStyle name="Accent5 2 8" xfId="26433" xr:uid="{F5E18CDD-B078-49F8-8109-3731C9947B7A}"/>
    <cellStyle name="Accent5 2 9" xfId="25416" xr:uid="{5985D310-D4D0-4C83-A074-4AA94E59DDF7}"/>
    <cellStyle name="Accent5 20" xfId="2773" xr:uid="{4CF38E4C-F3A8-42C9-B897-E100467F7335}"/>
    <cellStyle name="Accent5 21" xfId="2774" xr:uid="{AAB8FC78-DCA0-44E9-B44A-B4B5BD313387}"/>
    <cellStyle name="Accent5 22" xfId="2775" xr:uid="{E35D0383-6D1C-4D90-A765-CD904D64A42A}"/>
    <cellStyle name="Accent5 23" xfId="2776" xr:uid="{EF218F13-C2F0-4FD9-9CE4-5CE27E3AC4A8}"/>
    <cellStyle name="Accent5 23 2" xfId="2777" xr:uid="{1512F7CC-BFCF-41C1-BE1F-B5654D3C8BD0}"/>
    <cellStyle name="Accent5 23 2 2" xfId="21520" xr:uid="{A9A55078-CB8D-42D9-B842-FCD1023DA968}"/>
    <cellStyle name="Accent5 23 3" xfId="2778" xr:uid="{975BC58E-0013-4097-8777-C17C5FAA63CC}"/>
    <cellStyle name="Accent5 24" xfId="2779" xr:uid="{385904DA-C4A4-42E2-BC3C-847D438EFA53}"/>
    <cellStyle name="Accent5 24 2" xfId="21532" xr:uid="{CA423664-9B7C-4C38-B259-58DFA42B0C56}"/>
    <cellStyle name="Accent5 25" xfId="2780" xr:uid="{3E812027-CF96-40F4-8FF4-AC7DAEB8CC59}"/>
    <cellStyle name="Accent5 26" xfId="2781" xr:uid="{48B694CB-C9FB-4CF9-AF7F-BEC99C6191E1}"/>
    <cellStyle name="Accent5 27" xfId="2782" xr:uid="{96E8EE43-6B07-4149-BDB6-4E823A0E02B4}"/>
    <cellStyle name="Accent5 28" xfId="2783" xr:uid="{8A446177-40D1-4D92-8679-F4E85E15B351}"/>
    <cellStyle name="Accent5 29" xfId="2784" xr:uid="{2624126C-8F08-49FF-AA66-21BC428434CF}"/>
    <cellStyle name="Accent5 3" xfId="379" xr:uid="{00000000-0005-0000-0000-000067000000}"/>
    <cellStyle name="Accent5 3 2" xfId="2786" xr:uid="{543EDAC9-01D2-4C46-87B0-7E579FEA8E4A}"/>
    <cellStyle name="Accent5 3 2 2" xfId="2787" xr:uid="{F764F146-5996-4325-886B-F596EB56B109}"/>
    <cellStyle name="Accent5 3 2 2 2" xfId="17198" xr:uid="{25905163-C7E7-437D-B709-98DDFC5F6D1C}"/>
    <cellStyle name="Accent5 3 2 2 2 2" xfId="17428" xr:uid="{0871D86A-497D-4B7C-B48D-E2A98F0A8AD8}"/>
    <cellStyle name="Accent5 3 2 2 3" xfId="18896" xr:uid="{16798DA7-2A3A-431E-9D24-1CE9F7E60CAB}"/>
    <cellStyle name="Accent5 3 2 2 4" xfId="20812" xr:uid="{86B3A6D6-733A-4F75-9D66-0B636FB60200}"/>
    <cellStyle name="Accent5 3 2 3" xfId="2788" xr:uid="{44E0465A-3593-49A3-B20B-B47D01FC7C1C}"/>
    <cellStyle name="Accent5 3 2 3 2" xfId="18660" xr:uid="{D15FAC0B-D56F-40FB-9538-0474EC6D2FE5}"/>
    <cellStyle name="Accent5 3 2 4" xfId="15690" xr:uid="{A4460DA8-65AC-488D-B02A-C357D8A26654}"/>
    <cellStyle name="Accent5 3 2 4 2" xfId="20629" xr:uid="{AD10D158-F02A-47D6-81C2-6A7502C2E0DA}"/>
    <cellStyle name="Accent5 3 2 5" xfId="16363" xr:uid="{F01B5E94-6F3F-4890-8CB1-A778FC25AF0F}"/>
    <cellStyle name="Accent5 3 2 6" xfId="16042" xr:uid="{5D8CB4E8-2EAF-498E-AAAA-1A63108B0A38}"/>
    <cellStyle name="Accent5 3 2 7" xfId="18561" xr:uid="{C3AAC6B1-7457-4E17-9178-4C5501ED647E}"/>
    <cellStyle name="Accent5 3 3" xfId="2789" xr:uid="{DD23AE8A-4871-4B5C-963F-1D3FE6522205}"/>
    <cellStyle name="Accent5 3 3 2" xfId="18455" xr:uid="{619246E3-4602-4210-AC4A-E381D5D3197F}"/>
    <cellStyle name="Accent5 3 4" xfId="15277" xr:uid="{86DBE043-6869-4C12-B7DC-E631AFF04832}"/>
    <cellStyle name="Accent5 3 5" xfId="15909" xr:uid="{76C66D73-C4AF-445C-9CD4-5972969DDAC4}"/>
    <cellStyle name="Accent5 3 5 2" xfId="20409" xr:uid="{B3B47BB1-9153-4A26-9392-B3EC864574EC}"/>
    <cellStyle name="Accent5 3 6" xfId="14872" xr:uid="{16AFB562-A2F8-4457-8407-589C7431A1B8}"/>
    <cellStyle name="Accent5 3 7" xfId="21946" xr:uid="{EC8803F7-E167-4C35-B7B6-C03F2E2E8ABD}"/>
    <cellStyle name="Accent5 3 8" xfId="2785" xr:uid="{DBA2AAEC-540B-40F4-8414-F2DFA4D1E17E}"/>
    <cellStyle name="Accent5 30" xfId="2790" xr:uid="{4C7F4268-7E12-43A3-88AE-1CC48B52B3F3}"/>
    <cellStyle name="Accent5 31" xfId="2791" xr:uid="{63A4501C-2A06-4CA3-B342-1194CBF67E04}"/>
    <cellStyle name="Accent5 32" xfId="2792" xr:uid="{AF156561-659D-4166-A232-D2A9E56C16EE}"/>
    <cellStyle name="Accent5 33" xfId="2793" xr:uid="{8DC66EEF-C47C-49FF-B87C-5D5630E64C56}"/>
    <cellStyle name="Accent5 34" xfId="2794" xr:uid="{88F559B1-0262-42BF-AED2-A2266DB8987D}"/>
    <cellStyle name="Accent5 35" xfId="2795" xr:uid="{E1BB485C-9DA0-4F18-8719-311436FBD67A}"/>
    <cellStyle name="Accent5 36" xfId="2796" xr:uid="{FA5BA504-A5B6-4E12-8B2E-83CFF269C734}"/>
    <cellStyle name="Accent5 37" xfId="2797" xr:uid="{CD4713B9-B617-4C3B-AC48-EA44B160E977}"/>
    <cellStyle name="Accent5 38" xfId="2798" xr:uid="{0D6717BB-E8B8-45F1-97A7-B4C19A837380}"/>
    <cellStyle name="Accent5 39" xfId="2799" xr:uid="{77F25783-CF1E-4708-8E45-8F587F89D4DB}"/>
    <cellStyle name="Accent5 4" xfId="2800" xr:uid="{D61C8BD1-0E12-433B-B575-34E3E62FBE56}"/>
    <cellStyle name="Accent5 4 2" xfId="2801" xr:uid="{297CD557-828D-41E9-8944-90BE8D3E2489}"/>
    <cellStyle name="Accent5 4 2 2" xfId="2802" xr:uid="{044DDC44-78C9-43CC-9D1D-88C32865DB5B}"/>
    <cellStyle name="Accent5 4 2 2 2" xfId="17219" xr:uid="{562664FE-CD70-4B76-96FA-974EBCD4F616}"/>
    <cellStyle name="Accent5 4 2 2 2 2" xfId="17429" xr:uid="{E03C5650-16D8-4E6F-BF54-E4F514234AA7}"/>
    <cellStyle name="Accent5 4 2 2 3" xfId="18897" xr:uid="{EA4BA7E3-DBB6-4A71-984B-FF5D569D0A0F}"/>
    <cellStyle name="Accent5 4 2 2 4" xfId="20813" xr:uid="{7D67A92F-7FB8-4165-9B10-27DD68827840}"/>
    <cellStyle name="Accent5 4 2 3" xfId="2803" xr:uid="{8E15BEFE-6D40-4661-A9E6-9A343BE5F4AD}"/>
    <cellStyle name="Accent5 4 2 3 2" xfId="18681" xr:uid="{68A84169-8995-4699-A404-406636D72784}"/>
    <cellStyle name="Accent5 4 2 4" xfId="15691" xr:uid="{99F5EDD5-7B79-4D22-B5FD-F6EEC4C3DA7F}"/>
    <cellStyle name="Accent5 4 2 4 2" xfId="20649" xr:uid="{C5B9C0E0-2395-4FE9-80E0-1F6BB45B4D63}"/>
    <cellStyle name="Accent5 4 2 5" xfId="16364" xr:uid="{375E3982-DF27-4DAA-B037-A903C6017F22}"/>
    <cellStyle name="Accent5 4 2 6" xfId="14760" xr:uid="{AA425EE8-65C3-4F78-855A-A9E9E8FCB19F}"/>
    <cellStyle name="Accent5 4 2 7" xfId="21686" xr:uid="{A73C48BD-DBD1-4126-9390-8830FF63637D}"/>
    <cellStyle name="Accent5 4 3" xfId="2804" xr:uid="{FDE36402-A204-4D53-9469-CF755CC198D0}"/>
    <cellStyle name="Accent5 4 3 2" xfId="18472" xr:uid="{73DFB408-41E1-42E3-91FE-2AA74AA7D78C}"/>
    <cellStyle name="Accent5 4 4" xfId="14611" xr:uid="{412ED309-3FD6-4522-92DE-F276BE56232A}"/>
    <cellStyle name="Accent5 4 5" xfId="15879" xr:uid="{298CBFF1-3982-4AD2-9960-9FE0AB6D38EC}"/>
    <cellStyle name="Accent5 4 5 2" xfId="20430" xr:uid="{9F2C4E11-DCE1-4AE7-A0BB-52EEDDEAAE8B}"/>
    <cellStyle name="Accent5 4 6" xfId="16087" xr:uid="{5979E669-BAC7-4307-AFD0-7892BBEF8825}"/>
    <cellStyle name="Accent5 4 7" xfId="18545" xr:uid="{D9C13942-D939-4FD4-BF26-46B78A6C12F5}"/>
    <cellStyle name="Accent5 40" xfId="2805" xr:uid="{DAE8F963-CB4B-4999-BF8A-EE233D146196}"/>
    <cellStyle name="Accent5 41" xfId="2806" xr:uid="{D6E28D58-9C11-4D6C-ACD8-CB43D0A7554D}"/>
    <cellStyle name="Accent5 42" xfId="2807" xr:uid="{BB74CF8A-CC6A-4514-AEA4-F33A423ACBDF}"/>
    <cellStyle name="Accent5 43" xfId="2808" xr:uid="{C9D2D431-3AD9-4C83-8B77-A6B375A0768C}"/>
    <cellStyle name="Accent5 44" xfId="2809" xr:uid="{964AA93F-B163-4787-B174-3015D852F634}"/>
    <cellStyle name="Accent5 45" xfId="2810" xr:uid="{5B17348C-DE6B-4E27-869A-0120F09BA500}"/>
    <cellStyle name="Accent5 46" xfId="2811" xr:uid="{9C87D7BA-1D75-4AE6-88FE-C0E704A9C7E8}"/>
    <cellStyle name="Accent5 47" xfId="2812" xr:uid="{20B1AC13-6C62-46F9-B452-3AE9F6926ABD}"/>
    <cellStyle name="Accent5 48" xfId="2813" xr:uid="{A15D5DCE-4DFB-474D-B4C0-23E0612DB66E}"/>
    <cellStyle name="Accent5 49" xfId="2814" xr:uid="{F1640F0C-884B-4BE1-9A38-76E9D67611A7}"/>
    <cellStyle name="Accent5 5" xfId="2815" xr:uid="{4C9A9E39-8DF0-4A89-B092-48BC5B19E60F}"/>
    <cellStyle name="Accent5 5 2" xfId="2816" xr:uid="{2D421361-19AC-4802-B01F-0E8D6F0CE2AA}"/>
    <cellStyle name="Accent5 5 2 2" xfId="2817" xr:uid="{1B1CBE95-55DA-4A85-AF9F-35E72E5A8375}"/>
    <cellStyle name="Accent5 5 2 2 2" xfId="17232" xr:uid="{8FBE052D-A047-470C-A0F9-0094CC6F5329}"/>
    <cellStyle name="Accent5 5 2 2 2 2" xfId="17430" xr:uid="{F5A6FFC4-6216-41AD-815E-FB9998B4DA71}"/>
    <cellStyle name="Accent5 5 2 2 3" xfId="18898" xr:uid="{7785AF97-FBBA-4750-86B8-FBE1B95245BA}"/>
    <cellStyle name="Accent5 5 2 2 4" xfId="20814" xr:uid="{C5807DD6-CD71-48BC-B99B-D09E077746D2}"/>
    <cellStyle name="Accent5 5 2 3" xfId="2818" xr:uid="{5A7670F3-19AB-4EDB-A0D0-562F0D67A735}"/>
    <cellStyle name="Accent5 5 2 3 2" xfId="18695" xr:uid="{F04473C5-5F91-473B-AB8B-E8654BCFEFAD}"/>
    <cellStyle name="Accent5 5 2 4" xfId="15692" xr:uid="{1CD24E4D-9B42-40A0-9F0E-BDFFDC043DEE}"/>
    <cellStyle name="Accent5 5 2 4 2" xfId="20661" xr:uid="{11853EBE-9FB1-4546-9F91-2C33A7E7CEF9}"/>
    <cellStyle name="Accent5 5 2 5" xfId="16365" xr:uid="{D0CE4045-22B2-47AD-9BC8-692269CBBB87}"/>
    <cellStyle name="Accent5 5 2 6" xfId="14734" xr:uid="{FD295241-389C-4BAB-8160-6A50F9D72F18}"/>
    <cellStyle name="Accent5 5 2 7" xfId="18274" xr:uid="{0BD64E4A-4CD2-48FE-B690-39AF48C615F5}"/>
    <cellStyle name="Accent5 5 3" xfId="2819" xr:uid="{42B73C16-FF1E-4C48-92A5-6FF0CBA24921}"/>
    <cellStyle name="Accent5 5 3 2" xfId="18484" xr:uid="{AB38F931-3DAB-4F9D-91C0-3915DE42C51C}"/>
    <cellStyle name="Accent5 5 4" xfId="15189" xr:uid="{35574D45-EAC4-4390-A6E8-AF2B399A189D}"/>
    <cellStyle name="Accent5 5 5" xfId="14681" xr:uid="{3F994A7A-652D-455C-BE57-BC634B981366}"/>
    <cellStyle name="Accent5 5 5 2" xfId="20442" xr:uid="{F07E677B-AB5C-47FA-AFFE-361D5D8B7FC6}"/>
    <cellStyle name="Accent5 5 6" xfId="14739" xr:uid="{3AA5EC03-0D8A-465B-840F-BB8BF8B2FD7F}"/>
    <cellStyle name="Accent5 5 7" xfId="20522" xr:uid="{AEA78F22-B1E9-4830-93F0-0EF234BB0815}"/>
    <cellStyle name="Accent5 50" xfId="2820" xr:uid="{336E937C-6B4C-4A4D-B8E6-12EA976BB68F}"/>
    <cellStyle name="Accent5 51" xfId="14212" xr:uid="{47F2F82C-737B-4C1F-9DD2-E7A3E651719A}"/>
    <cellStyle name="Accent5 52" xfId="26378" xr:uid="{C821B2E4-C694-4CBB-90C5-B7AB403E890F}"/>
    <cellStyle name="Accent5 53" xfId="25474" xr:uid="{B2535713-E038-40E8-9925-3B35046F4620}"/>
    <cellStyle name="Accent5 54" xfId="26411" xr:uid="{14DB193E-3E3C-4A6A-A5E6-6F40A1FD26A4}"/>
    <cellStyle name="Accent5 55" xfId="25436" xr:uid="{00837983-04EE-41A0-B9ED-30D50FDA1259}"/>
    <cellStyle name="Accent5 56" xfId="26454" xr:uid="{6046E792-90C7-4B8E-91BF-164CD38C3478}"/>
    <cellStyle name="Accent5 57" xfId="25392" xr:uid="{59EEC215-5CD6-4398-A3AD-A2329B9D0FAE}"/>
    <cellStyle name="Accent5 58" xfId="26509" xr:uid="{0F5EDDE4-B9CA-4D9C-8E11-106A0BCAD5C8}"/>
    <cellStyle name="Accent5 59" xfId="25336" xr:uid="{98753546-B4D4-481C-8B5F-3079DFCD50F6}"/>
    <cellStyle name="Accent5 6" xfId="2821" xr:uid="{0E703AF8-8399-42DA-AC77-016D104AE08E}"/>
    <cellStyle name="Accent5 6 2" xfId="2822" xr:uid="{871D8435-6B88-4A80-9952-18ADD6E64402}"/>
    <cellStyle name="Accent5 6 2 2" xfId="2823" xr:uid="{E96CFF37-A8EF-4150-BAB5-CF7A07BECD24}"/>
    <cellStyle name="Accent5 6 2 2 2" xfId="17246" xr:uid="{15D9A495-5BA6-4878-874E-11F7D282DFCB}"/>
    <cellStyle name="Accent5 6 2 2 2 2" xfId="17431" xr:uid="{9C47D5BC-8B6B-44CC-8615-71F7A7220B16}"/>
    <cellStyle name="Accent5 6 2 2 3" xfId="18899" xr:uid="{37484739-7B32-4063-8AE9-3F2B5E373DD9}"/>
    <cellStyle name="Accent5 6 2 2 4" xfId="20815" xr:uid="{6BA833CA-105B-4DE4-8881-F1C0762A3B83}"/>
    <cellStyle name="Accent5 6 2 3" xfId="2824" xr:uid="{BBC0C09B-4B28-43B0-9DFD-C910D042D86D}"/>
    <cellStyle name="Accent5 6 2 3 2" xfId="18709" xr:uid="{60FE160D-5EEC-4725-93C2-99E9790CC84D}"/>
    <cellStyle name="Accent5 6 2 4" xfId="15693" xr:uid="{448F3D0E-59AE-4DB0-B259-4CFB3A64A446}"/>
    <cellStyle name="Accent5 6 2 4 2" xfId="20674" xr:uid="{A5D37C78-FD49-452A-B7A7-06FC3441495A}"/>
    <cellStyle name="Accent5 6 2 5" xfId="16366" xr:uid="{9673CEE3-FC39-4C45-A7AE-C8152244F759}"/>
    <cellStyle name="Accent5 6 2 6" xfId="16055" xr:uid="{699F1BEB-1DBD-407E-99F8-C7319ABDE3A3}"/>
    <cellStyle name="Accent5 6 2 7" xfId="18590" xr:uid="{16C00CCC-D65E-45D3-B9C3-B521258B91DB}"/>
    <cellStyle name="Accent5 6 3" xfId="2825" xr:uid="{6F796EF7-E30B-40CB-B1EB-78DD1E4599CD}"/>
    <cellStyle name="Accent5 6 3 2" xfId="18496" xr:uid="{16104118-252F-4D04-B77E-3DD98C935DA6}"/>
    <cellStyle name="Accent5 6 4" xfId="14823" xr:uid="{34599352-91EF-4A10-A295-A4ECD3AF54F2}"/>
    <cellStyle name="Accent5 6 5" xfId="14874" xr:uid="{29B67C4E-80C3-4F0A-B5D3-9626C90E384F}"/>
    <cellStyle name="Accent5 6 5 2" xfId="20457" xr:uid="{8DFF7921-1A55-4B46-BB2A-E0652F60D20F}"/>
    <cellStyle name="Accent5 6 6" xfId="16107" xr:uid="{6869DE2E-1C69-4F73-91ED-755F7A9CE6D3}"/>
    <cellStyle name="Accent5 6 7" xfId="20726" xr:uid="{7A931722-8C2A-4422-8BB3-A032F506CCCF}"/>
    <cellStyle name="Accent5 60" xfId="26586" xr:uid="{14AFC76F-1177-4E59-B6AD-1271589D24D8}"/>
    <cellStyle name="Accent5 61" xfId="25258" xr:uid="{26DB541B-4453-4C1F-9E9A-6B73BF46A3CB}"/>
    <cellStyle name="Accent5 62" xfId="26675" xr:uid="{E862D4F9-BFDE-41B5-9490-4B26775CAC13}"/>
    <cellStyle name="Accent5 63" xfId="25172" xr:uid="{F688C42A-1C50-4F1D-AB2F-37578AD40045}"/>
    <cellStyle name="Accent5 64" xfId="26781" xr:uid="{A1412CD6-A1A1-48CA-B71E-BFA8B20BBB91}"/>
    <cellStyle name="Accent5 65" xfId="25063" xr:uid="{81BD9E07-3F84-4AA1-9D70-E8E087D05B93}"/>
    <cellStyle name="Accent5 66" xfId="26899" xr:uid="{46D10BD2-275F-4C8F-AA64-F0708E0DEB2E}"/>
    <cellStyle name="Accent5 67" xfId="24937" xr:uid="{B1FF9F17-6EF8-43A4-89EA-A140D46AC7D7}"/>
    <cellStyle name="Accent5 68" xfId="27033" xr:uid="{935E0652-361C-4B88-97A5-5768F68A2483}"/>
    <cellStyle name="Accent5 69" xfId="24800" xr:uid="{D7B6D74C-0E45-47A0-BB12-32F60D808AB5}"/>
    <cellStyle name="Accent5 7" xfId="2826" xr:uid="{D11A2D52-0163-4608-9C4C-ECA45237A05C}"/>
    <cellStyle name="Accent5 7 2" xfId="2827" xr:uid="{37A42FA9-48BF-4A0D-94B0-C5C519DFC29F}"/>
    <cellStyle name="Accent5 7 2 2" xfId="2828" xr:uid="{E1E1E877-9198-407F-9A00-B5C11F92BF06}"/>
    <cellStyle name="Accent5 7 2 3" xfId="2829" xr:uid="{6AB516DD-DF2E-40D8-A07C-E8222AA48666}"/>
    <cellStyle name="Accent5 7 2 4" xfId="15694" xr:uid="{7C5FF1E8-1058-4B7D-826C-1DCF6366C1F0}"/>
    <cellStyle name="Accent5 7 2 5" xfId="16367" xr:uid="{A3D7DE01-F0FB-413E-80E7-8E0328097594}"/>
    <cellStyle name="Accent5 7 2 6" xfId="18592" xr:uid="{B1E75CE7-5639-4722-840C-4FB833E1A9B3}"/>
    <cellStyle name="Accent5 7 3" xfId="2830" xr:uid="{D0929330-5FC4-4B08-960F-BED17832FCFE}"/>
    <cellStyle name="Accent5 7 4" xfId="15138" xr:uid="{C048D565-528A-49F3-B606-0A3E1DE4B81D}"/>
    <cellStyle name="Accent5 7 5" xfId="15779" xr:uid="{0A6FEEBD-58A5-49BD-B1FC-013A757ECE5B}"/>
    <cellStyle name="Accent5 7 6" xfId="21871" xr:uid="{9B7CCE53-9212-4292-9542-BAEADEDAEA85}"/>
    <cellStyle name="Accent5 70" xfId="27182" xr:uid="{A2E0A4E0-D500-4F35-80A3-5FC786CEFEE2}"/>
    <cellStyle name="Accent5 71" xfId="24648" xr:uid="{9CD8854E-DC15-419E-A69A-EA3F43D76541}"/>
    <cellStyle name="Accent5 72" xfId="27343" xr:uid="{4E599EC8-AC75-4325-A6EF-BB18603D5D79}"/>
    <cellStyle name="Accent5 73" xfId="27513" xr:uid="{4604B4A6-B3CD-4F74-A9D3-1BA3F50DBB22}"/>
    <cellStyle name="Accent5 74" xfId="507" xr:uid="{A1BC65CF-7348-4182-8569-20D0092A2824}"/>
    <cellStyle name="Accent5 75" xfId="41694" xr:uid="{89611F0D-A2DA-4872-A341-80A265288DA2}"/>
    <cellStyle name="Accent5 8" xfId="2831" xr:uid="{118CDB6B-6712-492E-A367-2986D945BE08}"/>
    <cellStyle name="Accent5 8 2" xfId="2832" xr:uid="{245D51B6-7E3E-473D-BE48-9B17609305E8}"/>
    <cellStyle name="Accent5 8 2 2" xfId="2833" xr:uid="{B1997A0D-CF4F-41B7-8872-8F91E37772FC}"/>
    <cellStyle name="Accent5 8 2 3" xfId="2834" xr:uid="{3407B485-21D3-40F7-BE10-CE5055A740F9}"/>
    <cellStyle name="Accent5 8 2 4" xfId="15695" xr:uid="{639BA747-3729-4713-AB52-2B08EFC9764D}"/>
    <cellStyle name="Accent5 8 2 5" xfId="16368" xr:uid="{C26C9183-90E5-476D-AE3F-7ABAC458609C}"/>
    <cellStyle name="Accent5 8 2 6" xfId="20510" xr:uid="{D485E621-F994-4C85-B2C0-0843F6DAC13D}"/>
    <cellStyle name="Accent5 8 3" xfId="2835" xr:uid="{F5FBD6F5-90EE-4694-938F-47529D917CE1}"/>
    <cellStyle name="Accent5 8 4" xfId="14969" xr:uid="{46ACC07F-5EA7-4BBB-BD96-287D4649FC1E}"/>
    <cellStyle name="Accent5 8 5" xfId="15466" xr:uid="{AD293DFB-EAD1-4144-A5E4-248668F0747C}"/>
    <cellStyle name="Accent5 8 6" xfId="17365" xr:uid="{0D0DFC9E-5A56-4613-B3C6-66F3D9FFF7B9}"/>
    <cellStyle name="Accent5 9" xfId="2836" xr:uid="{37459C08-9204-45CE-8847-AB2D92F751BC}"/>
    <cellStyle name="Accent5 9 2" xfId="2837" xr:uid="{B1197656-E358-47A7-AE27-4890C88CE10F}"/>
    <cellStyle name="Accent5 9 2 2" xfId="2838" xr:uid="{5D8A6EBD-8DDF-4C6B-8C03-686E1311A73E}"/>
    <cellStyle name="Accent5 9 2 3" xfId="2839" xr:uid="{0C03B538-CE76-40A3-9587-9BAA2FD70E63}"/>
    <cellStyle name="Accent5 9 2 4" xfId="15696" xr:uid="{08984A9E-4436-4BF1-B46B-C04B8C42D1A3}"/>
    <cellStyle name="Accent5 9 2 5" xfId="16369" xr:uid="{523C6C5A-2998-4296-807B-2BB3042C5D03}"/>
    <cellStyle name="Accent5 9 2 6" xfId="17254" xr:uid="{6BD3B8E2-9ECE-4E9D-9B97-E529BDB0E11D}"/>
    <cellStyle name="Accent5 9 3" xfId="2840" xr:uid="{F32E5290-6768-463B-907E-B29FEC4A5FE6}"/>
    <cellStyle name="Accent5 9 4" xfId="15117" xr:uid="{9EF6C5BB-106E-4CEA-85BE-66320AA83C34}"/>
    <cellStyle name="Accent5 9 5" xfId="14837" xr:uid="{23482B6C-E2C1-456C-8947-4BDE9D844764}"/>
    <cellStyle name="Accent5 9 6" xfId="21663" xr:uid="{C02DE321-97CF-4A56-A07D-28A7ABC2260B}"/>
    <cellStyle name="Accent6" xfId="177" builtinId="49" customBuiltin="1"/>
    <cellStyle name="Accent6 10" xfId="2841" xr:uid="{89C3BAD3-71E4-495D-8D4D-D7E75AB1A098}"/>
    <cellStyle name="Accent6 10 2" xfId="2842" xr:uid="{6C12F7C4-27A6-4497-A98B-8F0A533E1AD5}"/>
    <cellStyle name="Accent6 10 2 2" xfId="2843" xr:uid="{3BC2372C-2C0B-433B-9DEC-E4C8FEF32E36}"/>
    <cellStyle name="Accent6 10 2 3" xfId="2844" xr:uid="{D6095DF1-FF50-467F-A889-2FA4751AEA3C}"/>
    <cellStyle name="Accent6 10 2 4" xfId="15698" xr:uid="{D0E765F0-266C-4D82-9661-C2CE5DFF2C82}"/>
    <cellStyle name="Accent6 10 2 5" xfId="16371" xr:uid="{74156C57-B050-4A1D-98A2-8D92515E3AE4}"/>
    <cellStyle name="Accent6 10 2 6" xfId="21715" xr:uid="{1D9E3A29-4383-492E-A764-FF665EEDED38}"/>
    <cellStyle name="Accent6 10 3" xfId="2845" xr:uid="{23EC3C87-63D2-47F4-8207-FBFA62AF222E}"/>
    <cellStyle name="Accent6 10 4" xfId="14935" xr:uid="{EBA96AF8-B9A5-48FC-BC2F-3705325C944A}"/>
    <cellStyle name="Accent6 10 5" xfId="15992" xr:uid="{60ECF746-0DFF-4879-9C21-9EE2C2237C4E}"/>
    <cellStyle name="Accent6 10 6" xfId="21823" xr:uid="{4687F476-F450-4D6C-9002-3433933863EE}"/>
    <cellStyle name="Accent6 11" xfId="2846" xr:uid="{1ADA25A0-AE80-4366-AA28-3372868477B9}"/>
    <cellStyle name="Accent6 12" xfId="2847" xr:uid="{09DB85ED-041D-49BA-9366-FE36817EF962}"/>
    <cellStyle name="Accent6 13" xfId="2848" xr:uid="{6542ECEE-2E1F-4841-9329-19E94707D0E1}"/>
    <cellStyle name="Accent6 14" xfId="2849" xr:uid="{84E40A27-A36A-4948-84F0-6AE95774E586}"/>
    <cellStyle name="Accent6 14 2" xfId="2850" xr:uid="{1CE5763C-9F07-4463-8922-BBEE5032EC13}"/>
    <cellStyle name="Accent6 15" xfId="2851" xr:uid="{5EAA6536-4A85-42F2-8530-550F8E39D42E}"/>
    <cellStyle name="Accent6 15 2" xfId="2852" xr:uid="{CFE5FE87-CD60-4306-8347-3777FA0F582F}"/>
    <cellStyle name="Accent6 16" xfId="2853" xr:uid="{3E14EBEA-8903-4C4C-8B6F-D240D8FC6742}"/>
    <cellStyle name="Accent6 17" xfId="2854" xr:uid="{A60ECD5E-E93E-4403-B0EE-1E7118DACB87}"/>
    <cellStyle name="Accent6 18" xfId="2855" xr:uid="{F1FB3EC9-C11F-49AE-A3DD-CFFAA6F6249B}"/>
    <cellStyle name="Accent6 19" xfId="2856" xr:uid="{8C105FF3-9D8B-443B-A320-9372F0C4AB16}"/>
    <cellStyle name="Accent6 2" xfId="288" xr:uid="{00000000-0005-0000-0000-000069000000}"/>
    <cellStyle name="Accent6 2 10" xfId="26422" xr:uid="{B6670CFA-243A-4AE0-A1C2-CD4819423ADF}"/>
    <cellStyle name="Accent6 2 11" xfId="25427" xr:uid="{53E0FD49-64D0-4084-ACD4-7FC71E91F0FB}"/>
    <cellStyle name="Accent6 2 12" xfId="26463" xr:uid="{C65ADB48-1454-4177-9112-B3EB74586E41}"/>
    <cellStyle name="Accent6 2 13" xfId="25380" xr:uid="{78185889-7BEE-40DB-A167-A87A95262792}"/>
    <cellStyle name="Accent6 2 14" xfId="26527" xr:uid="{002237AD-AEE1-411F-9AAB-B0B86D1C1A20}"/>
    <cellStyle name="Accent6 2 15" xfId="25319" xr:uid="{9CBF57DD-572C-43E6-8AFA-BD0EE236A169}"/>
    <cellStyle name="Accent6 2 16" xfId="26605" xr:uid="{7CC7FF59-FC01-40C0-9F7E-ED59882CA334}"/>
    <cellStyle name="Accent6 2 17" xfId="25240" xr:uid="{F8B6F43A-E165-4180-AEA4-A0E37F967AE7}"/>
    <cellStyle name="Accent6 2 18" xfId="26698" xr:uid="{E4D85784-6E90-4AA6-AD0F-55E1434F411B}"/>
    <cellStyle name="Accent6 2 19" xfId="25148" xr:uid="{68658142-6F6A-4BAD-9425-07286CFA8F92}"/>
    <cellStyle name="Accent6 2 2" xfId="434" xr:uid="{00000000-0005-0000-0000-00006A000000}"/>
    <cellStyle name="Accent6 2 2 10" xfId="26421" xr:uid="{5DC9FD13-414B-4F04-B208-B15DA5E42754}"/>
    <cellStyle name="Accent6 2 2 11" xfId="25428" xr:uid="{D54D1E76-CC22-4DE3-802F-3128D919BEC0}"/>
    <cellStyle name="Accent6 2 2 12" xfId="26462" xr:uid="{1967E04B-BC5D-4653-896C-80666206D652}"/>
    <cellStyle name="Accent6 2 2 13" xfId="25381" xr:uid="{FBF7F21A-F3CD-4B4D-8898-44EC8D92BD1C}"/>
    <cellStyle name="Accent6 2 2 14" xfId="26526" xr:uid="{C8927167-D10E-4FCD-BBA0-767BF34AC4FE}"/>
    <cellStyle name="Accent6 2 2 15" xfId="25320" xr:uid="{126BAEB2-ABB6-4923-A048-EB485A1A494B}"/>
    <cellStyle name="Accent6 2 2 16" xfId="26604" xr:uid="{1A6C164C-87C2-4E24-927D-AD57EA0C4A23}"/>
    <cellStyle name="Accent6 2 2 17" xfId="25241" xr:uid="{39135E55-A9A1-449A-ABA0-57BAEB8A94FC}"/>
    <cellStyle name="Accent6 2 2 18" xfId="26697" xr:uid="{3931A785-144A-42A4-8EB4-929E0189DBB4}"/>
    <cellStyle name="Accent6 2 2 19" xfId="25149" xr:uid="{E430CF36-2D5A-4D63-83B1-1BC4AEB047D5}"/>
    <cellStyle name="Accent6 2 2 2" xfId="2858" xr:uid="{48751519-849F-4FB4-A916-EC65338F4025}"/>
    <cellStyle name="Accent6 2 2 2 10" xfId="26420" xr:uid="{C5940323-8A67-4BEB-B711-DD9080A41677}"/>
    <cellStyle name="Accent6 2 2 2 11" xfId="25429" xr:uid="{44073194-C48A-4103-8E7A-058FBC9C074F}"/>
    <cellStyle name="Accent6 2 2 2 12" xfId="26461" xr:uid="{50BD479F-0FD0-4E1D-8EE9-1CF147B59B33}"/>
    <cellStyle name="Accent6 2 2 2 13" xfId="25382" xr:uid="{EC178564-7B8F-4405-9C91-0249B37891BE}"/>
    <cellStyle name="Accent6 2 2 2 14" xfId="26525" xr:uid="{83DBC04A-9603-40C3-A99F-1084AA246978}"/>
    <cellStyle name="Accent6 2 2 2 15" xfId="25321" xr:uid="{7C23C66E-28D3-45E8-9D8E-052659BB5553}"/>
    <cellStyle name="Accent6 2 2 2 16" xfId="26603" xr:uid="{FFA9664F-0553-4356-8BF5-2957A9F1A1AE}"/>
    <cellStyle name="Accent6 2 2 2 17" xfId="25242" xr:uid="{9F91EDEB-3E23-4C09-A7C3-D93E25E3D1F3}"/>
    <cellStyle name="Accent6 2 2 2 18" xfId="26696" xr:uid="{A01513B2-78B7-430D-9F3E-8E93859EDA60}"/>
    <cellStyle name="Accent6 2 2 2 19" xfId="25150" xr:uid="{7A1BD986-ED0A-425A-9ED3-40B1ED6CCE6D}"/>
    <cellStyle name="Accent6 2 2 2 2" xfId="2859" xr:uid="{EF8C4394-9329-42AE-8B34-DC993608AAEF}"/>
    <cellStyle name="Accent6 2 2 2 2 10" xfId="26419" xr:uid="{6254111A-7515-4A62-AD2D-D414F57E4C0B}"/>
    <cellStyle name="Accent6 2 2 2 2 11" xfId="25430" xr:uid="{A36F6A28-91A0-4FC5-ACEA-2BE83FB1E781}"/>
    <cellStyle name="Accent6 2 2 2 2 12" xfId="26460" xr:uid="{6082120F-8C27-471C-BC84-A2E67507F178}"/>
    <cellStyle name="Accent6 2 2 2 2 13" xfId="25383" xr:uid="{C32E1974-4AA9-4301-A71E-3AA1C9690637}"/>
    <cellStyle name="Accent6 2 2 2 2 14" xfId="26524" xr:uid="{3778D679-8D5D-4135-AF45-06F13AF5C363}"/>
    <cellStyle name="Accent6 2 2 2 2 15" xfId="25322" xr:uid="{99ED04F1-1EE1-48D5-9918-7FB6918C2436}"/>
    <cellStyle name="Accent6 2 2 2 2 16" xfId="26602" xr:uid="{A644B0D2-0599-4CA3-A704-6852989DBA9B}"/>
    <cellStyle name="Accent6 2 2 2 2 17" xfId="25243" xr:uid="{DBC195D2-6F85-45FB-BF69-85D13517FBAF}"/>
    <cellStyle name="Accent6 2 2 2 2 18" xfId="26695" xr:uid="{EB5A2983-8B62-4036-A0CD-FD97AF7A44F4}"/>
    <cellStyle name="Accent6 2 2 2 2 19" xfId="25151" xr:uid="{281A73CB-788B-4631-BC30-0759DB204171}"/>
    <cellStyle name="Accent6 2 2 2 2 2" xfId="2860" xr:uid="{B8DB40AA-2FAC-4F16-A722-6A611DF3A6C5}"/>
    <cellStyle name="Accent6 2 2 2 2 20" xfId="26801" xr:uid="{4D25E31A-E68E-4F78-A0D9-C2D9E7FDD734}"/>
    <cellStyle name="Accent6 2 2 2 2 21" xfId="25042" xr:uid="{7910E89E-2F4C-421A-A163-F44E5C4973B5}"/>
    <cellStyle name="Accent6 2 2 2 2 22" xfId="26922" xr:uid="{518B4D36-FD6F-4AB9-AF95-FF6968154573}"/>
    <cellStyle name="Accent6 2 2 2 2 23" xfId="24914" xr:uid="{03D676ED-C835-41F0-BE2E-E063C4EA8B17}"/>
    <cellStyle name="Accent6 2 2 2 2 24" xfId="27056" xr:uid="{E7335B8A-155A-4446-AD54-5313603450D9}"/>
    <cellStyle name="Accent6 2 2 2 2 25" xfId="24776" xr:uid="{5F0CAE34-E65E-4AA5-9644-B0362E3B07B3}"/>
    <cellStyle name="Accent6 2 2 2 2 3" xfId="17432" xr:uid="{136CFD34-9525-4718-862B-ABB2E6D106EE}"/>
    <cellStyle name="Accent6 2 2 2 2 4" xfId="26351" xr:uid="{B7C6E86A-65F2-47FB-9266-8424E90B8AEC}"/>
    <cellStyle name="Accent6 2 2 2 2 5" xfId="25508" xr:uid="{676C74E3-CCB7-4B87-81F6-65FDACB28329}"/>
    <cellStyle name="Accent6 2 2 2 2 6" xfId="26364" xr:uid="{C7A82052-4B16-4044-94E6-4607FF7014E1}"/>
    <cellStyle name="Accent6 2 2 2 2 7" xfId="25492" xr:uid="{5F36333D-B443-4104-A535-E13234D7B3B3}"/>
    <cellStyle name="Accent6 2 2 2 2 8" xfId="26384" xr:uid="{0A40F560-8ADA-42A9-886B-5F21EC7B84E1}"/>
    <cellStyle name="Accent6 2 2 2 2 9" xfId="25468" xr:uid="{4F60906A-2ECC-4BBB-9A8F-05E23F8A9AE9}"/>
    <cellStyle name="Accent6 2 2 2 20" xfId="26802" xr:uid="{9075BBCE-129A-45C2-9BA1-B5D7A9EA2425}"/>
    <cellStyle name="Accent6 2 2 2 21" xfId="25041" xr:uid="{CFEBEB20-8893-4096-8C68-B2CF7A278D23}"/>
    <cellStyle name="Accent6 2 2 2 22" xfId="26923" xr:uid="{39630EEF-AF5A-4655-AC64-2EF3C22F6A09}"/>
    <cellStyle name="Accent6 2 2 2 23" xfId="24913" xr:uid="{751D3FBE-CD22-486F-8A56-EBD635212F3D}"/>
    <cellStyle name="Accent6 2 2 2 24" xfId="27057" xr:uid="{14E1FD9F-2F61-4079-8621-38BE9B6C4D8C}"/>
    <cellStyle name="Accent6 2 2 2 25" xfId="24775" xr:uid="{25C9E581-CB9A-441E-9A61-009CA228F4A9}"/>
    <cellStyle name="Accent6 2 2 2 3" xfId="2861" xr:uid="{A750981A-A64B-4C4E-9236-6FEABDB2B9B7}"/>
    <cellStyle name="Accent6 2 2 2 3 2" xfId="17160" xr:uid="{E4940AE5-A230-4DD8-AC52-7C7CF33280DA}"/>
    <cellStyle name="Accent6 2 2 2 3 2 2" xfId="18900" xr:uid="{2C316F78-B6B1-4C1C-99D2-635692BEA839}"/>
    <cellStyle name="Accent6 2 2 2 4" xfId="2862" xr:uid="{B4ECD024-E8F2-4A18-A98E-812FC45E2BE4}"/>
    <cellStyle name="Accent6 2 2 2 4 2" xfId="26352" xr:uid="{F16A60A2-8B35-4D28-B089-65278B9CCF29}"/>
    <cellStyle name="Accent6 2 2 2 5" xfId="20816" xr:uid="{769C019D-4992-45C7-B815-CECF285AA646}"/>
    <cellStyle name="Accent6 2 2 2 5 2" xfId="25507" xr:uid="{08251794-8CF4-475D-A0C8-2D9D960F9B77}"/>
    <cellStyle name="Accent6 2 2 2 6" xfId="26365" xr:uid="{E2630CA9-DB78-4866-8530-F6B904BF44AA}"/>
    <cellStyle name="Accent6 2 2 2 7" xfId="25491" xr:uid="{F8AA5C15-99A4-4C41-830E-DBAF2F4E0004}"/>
    <cellStyle name="Accent6 2 2 2 8" xfId="26385" xr:uid="{56DF0507-9F2C-43A9-A330-3F67818F829D}"/>
    <cellStyle name="Accent6 2 2 2 9" xfId="25467" xr:uid="{EA6F06F5-7584-4188-B96A-0AF45121B76D}"/>
    <cellStyle name="Accent6 2 2 20" xfId="26803" xr:uid="{908267D1-1656-4272-9F50-E85F825CBAA3}"/>
    <cellStyle name="Accent6 2 2 21" xfId="25040" xr:uid="{DC86715B-99A2-4132-9861-A5B386CA393C}"/>
    <cellStyle name="Accent6 2 2 22" xfId="26924" xr:uid="{F6D4A379-B57B-4989-980D-7753A7BB4838}"/>
    <cellStyle name="Accent6 2 2 23" xfId="24912" xr:uid="{0DDBBD63-BBAD-481F-BB58-F4F8E607C009}"/>
    <cellStyle name="Accent6 2 2 24" xfId="27058" xr:uid="{1E2D5B51-EA5D-497B-91F6-4534C3495334}"/>
    <cellStyle name="Accent6 2 2 25" xfId="24774" xr:uid="{46D64D0F-F4F3-4D1D-8A93-5EE89820056C}"/>
    <cellStyle name="Accent6 2 2 3" xfId="2863" xr:uid="{B6770130-0A0A-4BE8-83E5-5E6AFE938D5B}"/>
    <cellStyle name="Accent6 2 2 3 2" xfId="2864" xr:uid="{5A8A4582-E2B8-4131-B739-77DFF36441A1}"/>
    <cellStyle name="Accent6 2 2 3 2 2" xfId="18624" xr:uid="{A49EC497-9852-4674-86CD-CE3C1506009D}"/>
    <cellStyle name="Accent6 2 2 3 3" xfId="2865" xr:uid="{BEF1BD51-3FD5-4666-840E-63E3DFEE3D3A}"/>
    <cellStyle name="Accent6 2 2 3 4" xfId="14259" xr:uid="{F4DB0599-0A65-4DA1-95F1-B880828F9B21}"/>
    <cellStyle name="Accent6 2 2 4" xfId="2866" xr:uid="{8C36FA86-A7E9-462C-A92F-8B249C5E4FD3}"/>
    <cellStyle name="Accent6 2 2 4 2" xfId="15048" xr:uid="{52565558-0B9D-408A-A3AE-A5EA7C2DF271}"/>
    <cellStyle name="Accent6 2 2 4 2 2" xfId="19353" xr:uid="{1EB19525-5F3C-4EFD-A3C1-2E2096D18DC8}"/>
    <cellStyle name="Accent6 2 2 5" xfId="13073" xr:uid="{B7F775E5-BE5A-4467-A14F-72D3D10BAA37}"/>
    <cellStyle name="Accent6 2 2 5 2" xfId="15699" xr:uid="{230C28EE-D89C-4687-AEE9-208E593260E8}"/>
    <cellStyle name="Accent6 2 2 5 2 2" xfId="20591" xr:uid="{EF8080FF-3763-4BAD-9C72-3B0CE0584E27}"/>
    <cellStyle name="Accent6 2 2 6" xfId="16372" xr:uid="{1478AC42-ACAB-4C51-8455-8082DB7A3D71}"/>
    <cellStyle name="Accent6 2 2 7" xfId="16341" xr:uid="{CBEF2B7A-523E-4C2A-98AB-1A1B7DC7DE70}"/>
    <cellStyle name="Accent6 2 2 8" xfId="22118" xr:uid="{F4D48D3A-8D7A-4B7F-8FBA-2C2243F2A863}"/>
    <cellStyle name="Accent6 2 2 8 2" xfId="26386" xr:uid="{04AB6F26-AD21-40CB-B8E1-CA60EC104FE6}"/>
    <cellStyle name="Accent6 2 2 9" xfId="25466" xr:uid="{7BC3518C-1AAA-465C-AF4C-C1F236CF19B3}"/>
    <cellStyle name="Accent6 2 20" xfId="26807" xr:uid="{F76553FC-FEA4-4B01-B52A-A7E039B9476A}"/>
    <cellStyle name="Accent6 2 21" xfId="25036" xr:uid="{B0888E7A-D190-46B8-8414-A4CB8F0B3ED7}"/>
    <cellStyle name="Accent6 2 22" xfId="26929" xr:uid="{FB698A26-C0C5-4ADF-A781-08ED127D5379}"/>
    <cellStyle name="Accent6 2 23" xfId="24907" xr:uid="{C0994C6C-D676-4508-A979-77507AF1BB39}"/>
    <cellStyle name="Accent6 2 24" xfId="27064" xr:uid="{FD4834FE-E90C-4F6F-BB5F-59DD033F0FC3}"/>
    <cellStyle name="Accent6 2 25" xfId="24768" xr:uid="{F4585B24-D0B3-4B24-AEC2-F0D9986DBC1E}"/>
    <cellStyle name="Accent6 2 26" xfId="2857" xr:uid="{61E9F08A-D2CA-4AAE-AEE5-DF0CBE5A6F42}"/>
    <cellStyle name="Accent6 2 3" xfId="2867" xr:uid="{70A52DFB-727A-4C85-97F2-71A5FA631AFB}"/>
    <cellStyle name="Accent6 2 3 2" xfId="2868" xr:uid="{29C03D5A-F7AE-4D2C-8F51-5F9F11B4F570}"/>
    <cellStyle name="Accent6 2 3 2 2" xfId="18191" xr:uid="{4E042EF6-32F3-4515-9003-8A564FA495D4}"/>
    <cellStyle name="Accent6 2 3 3" xfId="2869" xr:uid="{6C8FAD73-EAF9-4551-8A9C-A0209528BB00}"/>
    <cellStyle name="Accent6 2 3 4" xfId="14353" xr:uid="{6E737B35-A7E9-4404-9B8C-D05A0662BDFA}"/>
    <cellStyle name="Accent6 2 4" xfId="2870" xr:uid="{C6FC97BB-1B6A-4243-9EB9-17A311AF82A3}"/>
    <cellStyle name="Accent6 2 4 2" xfId="14572" xr:uid="{90DE2F1E-2308-4A0F-A9AC-C475D9D535AB}"/>
    <cellStyle name="Accent6 2 4 2 2" xfId="19340" xr:uid="{3B99613E-ABCC-4565-94F3-8B5F2B5AF53A}"/>
    <cellStyle name="Accent6 2 4 3" xfId="26353" xr:uid="{A75CD40D-477D-4BAE-B7F3-8A9FF5E10AE4}"/>
    <cellStyle name="Accent6 2 5" xfId="15301" xr:uid="{5127D627-A057-4A27-94CE-D83B12D059D4}"/>
    <cellStyle name="Accent6 2 5 2" xfId="20368" xr:uid="{BECEA7D2-9FCC-4952-8916-28A5ED62C085}"/>
    <cellStyle name="Accent6 2 5 3" xfId="25506" xr:uid="{EB593709-1333-4CB5-90A0-98321913E1FB}"/>
    <cellStyle name="Accent6 2 6" xfId="15429" xr:uid="{9852A5AC-6D66-4069-8E26-8171023BEFB6}"/>
    <cellStyle name="Accent6 2 6 2" xfId="26366" xr:uid="{0C3E68D4-7942-4D77-A800-AF667DDA1CD1}"/>
    <cellStyle name="Accent6 2 7" xfId="16580" xr:uid="{1A097514-B8B0-44AC-AC82-CDB12353A419}"/>
    <cellStyle name="Accent6 2 7 2" xfId="25490" xr:uid="{262A9F8F-3916-4B2F-A724-D7A59F69BB71}"/>
    <cellStyle name="Accent6 2 8" xfId="26387" xr:uid="{4DA79F0F-5865-4982-9F6B-538A65A7CF6D}"/>
    <cellStyle name="Accent6 2 9" xfId="25465" xr:uid="{83704D88-5C69-474D-BF85-3219E2EA8F00}"/>
    <cellStyle name="Accent6 20" xfId="2871" xr:uid="{E3D11BC9-1737-4A25-B58E-2EF21E1952C5}"/>
    <cellStyle name="Accent6 21" xfId="2872" xr:uid="{11786A58-0AAA-4A15-BA70-053BB742889A}"/>
    <cellStyle name="Accent6 22" xfId="2873" xr:uid="{5125E583-09AA-403A-9ABE-93E2DEFF6E96}"/>
    <cellStyle name="Accent6 23" xfId="2874" xr:uid="{6A20B6B0-994B-43F1-90A5-4F189F6CB35B}"/>
    <cellStyle name="Accent6 23 2" xfId="2875" xr:uid="{1038DF23-DC18-4C2D-9D04-C8A9141F18FA}"/>
    <cellStyle name="Accent6 23 2 2" xfId="20712" xr:uid="{395AA699-5A6F-4881-A46B-BBA396CC26BB}"/>
    <cellStyle name="Accent6 23 3" xfId="2876" xr:uid="{885CD26F-D009-466A-9076-13F5DA8D15EA}"/>
    <cellStyle name="Accent6 24" xfId="2877" xr:uid="{F4D9B1C5-55F2-4C23-84B7-D79517D06B72}"/>
    <cellStyle name="Accent6 25" xfId="2878" xr:uid="{9A26ADFB-9EBA-4A4D-95E5-23187353655A}"/>
    <cellStyle name="Accent6 26" xfId="2879" xr:uid="{29F08AD8-0B30-456B-9024-1D4913566E6C}"/>
    <cellStyle name="Accent6 27" xfId="2880" xr:uid="{14618A8A-E7F8-4F8C-B0C4-13E24C927FC8}"/>
    <cellStyle name="Accent6 28" xfId="2881" xr:uid="{59F46998-4E39-4761-AC0D-AD90E2E7F263}"/>
    <cellStyle name="Accent6 29" xfId="2882" xr:uid="{4A8C36F3-1755-4CBD-A6D7-0378C8854681}"/>
    <cellStyle name="Accent6 3" xfId="383" xr:uid="{00000000-0005-0000-0000-00006B000000}"/>
    <cellStyle name="Accent6 3 2" xfId="2884" xr:uid="{CCFEA1B6-629D-4E9A-B0CB-B60BDAAACFD1}"/>
    <cellStyle name="Accent6 3 2 2" xfId="2885" xr:uid="{7CB62610-A747-41ED-B169-E49E04C126A0}"/>
    <cellStyle name="Accent6 3 2 2 2" xfId="17199" xr:uid="{6C998EFF-138F-45FD-9DC6-5F8D13FCE9F4}"/>
    <cellStyle name="Accent6 3 2 2 2 2" xfId="17433" xr:uid="{4F1E9F7A-7C7C-419E-91CB-A0D30BF01558}"/>
    <cellStyle name="Accent6 3 2 2 3" xfId="18901" xr:uid="{608E4A42-DAFE-4EA4-800D-A114C458185A}"/>
    <cellStyle name="Accent6 3 2 2 4" xfId="20817" xr:uid="{A5855F3D-9A4B-442C-BC3D-A7253766CD8A}"/>
    <cellStyle name="Accent6 3 2 3" xfId="2886" xr:uid="{0EB87DFF-8DE9-48B6-A0C7-6A087609213A}"/>
    <cellStyle name="Accent6 3 2 3 2" xfId="18661" xr:uid="{F1435BC2-FFD2-4AC2-9B56-7432BB653F9D}"/>
    <cellStyle name="Accent6 3 2 4" xfId="15700" xr:uid="{73336AEC-3404-48CC-853C-1ADD3824BF9A}"/>
    <cellStyle name="Accent6 3 2 4 2" xfId="20630" xr:uid="{913D02CC-6CED-4643-B421-B4E4D2E83A58}"/>
    <cellStyle name="Accent6 3 2 5" xfId="16373" xr:uid="{EE50D4D8-9D73-4710-BB54-5FEFFF671DD2}"/>
    <cellStyle name="Accent6 3 2 6" xfId="14898" xr:uid="{9983C32D-80D9-448F-B1DD-3504EA271D48}"/>
    <cellStyle name="Accent6 3 2 7" xfId="21562" xr:uid="{026BBA42-5299-43D1-B47F-63C598B6FDCC}"/>
    <cellStyle name="Accent6 3 3" xfId="2887" xr:uid="{B22B9BFC-D810-45A9-921E-246B8F93A3D4}"/>
    <cellStyle name="Accent6 3 3 2" xfId="18456" xr:uid="{71974B50-44D4-47EC-95A0-DCB3171A834A}"/>
    <cellStyle name="Accent6 3 4" xfId="15275" xr:uid="{B7498585-D50E-4550-9E5F-5ED00F2C2B5A}"/>
    <cellStyle name="Accent6 3 5" xfId="14628" xr:uid="{269827CE-F969-41F3-836F-FA6546717713}"/>
    <cellStyle name="Accent6 3 5 2" xfId="20410" xr:uid="{71E49B76-3193-4B2D-B7B0-A55747E23FB3}"/>
    <cellStyle name="Accent6 3 6" xfId="16551" xr:uid="{8136F05A-B789-454F-AE4C-06BFB1E6BDA9}"/>
    <cellStyle name="Accent6 3 7" xfId="21945" xr:uid="{7CF9C358-52BD-4979-B83C-E385BBEFB4F0}"/>
    <cellStyle name="Accent6 3 8" xfId="2883" xr:uid="{C51CFE50-91EC-4DA3-9C24-8B7AD78AD149}"/>
    <cellStyle name="Accent6 30" xfId="2888" xr:uid="{8BB71C16-14D5-446E-AB49-F9BCA047D5FF}"/>
    <cellStyle name="Accent6 31" xfId="2889" xr:uid="{E8500C1B-3D91-465C-85AF-70849C29565D}"/>
    <cellStyle name="Accent6 32" xfId="2890" xr:uid="{4F7E10A5-061E-45E0-9882-36120820DBF2}"/>
    <cellStyle name="Accent6 33" xfId="2891" xr:uid="{4E23F03A-C76D-4D51-B411-8F48CD006A62}"/>
    <cellStyle name="Accent6 34" xfId="2892" xr:uid="{192E3E3D-A426-42EB-8622-E81C6BFC9CA9}"/>
    <cellStyle name="Accent6 35" xfId="2893" xr:uid="{0CC56892-FE92-4309-B316-35D63CA18DB9}"/>
    <cellStyle name="Accent6 36" xfId="2894" xr:uid="{8DEFFE35-6DA9-4DCE-894E-AE8D791F85D2}"/>
    <cellStyle name="Accent6 37" xfId="2895" xr:uid="{596D9AC6-A9A7-47C6-82F3-98FEF043D7ED}"/>
    <cellStyle name="Accent6 38" xfId="2896" xr:uid="{FB6CD5F1-858B-477B-AD95-CBBF38099314}"/>
    <cellStyle name="Accent6 39" xfId="2897" xr:uid="{29C7036F-0247-46E8-9751-ECB6C72DADFC}"/>
    <cellStyle name="Accent6 4" xfId="2898" xr:uid="{2F33DFA0-2E12-4B94-835A-D955DA6D4030}"/>
    <cellStyle name="Accent6 4 2" xfId="2899" xr:uid="{6D0DBA98-9597-4FBE-BDCA-1472F85A830E}"/>
    <cellStyle name="Accent6 4 2 2" xfId="2900" xr:uid="{31435AAC-458A-4D08-8E71-4C6A442E9CE3}"/>
    <cellStyle name="Accent6 4 2 3" xfId="2901" xr:uid="{8D3E836E-04D6-43AE-ACD1-FDF775CDF0A2}"/>
    <cellStyle name="Accent6 4 2 4" xfId="15701" xr:uid="{9FF2A9AA-3BA4-4487-A77D-0D1673DFB0AF}"/>
    <cellStyle name="Accent6 4 2 5" xfId="16374" xr:uid="{22A1015B-2265-437A-B4A7-5A5BEFB1EF7F}"/>
    <cellStyle name="Accent6 4 2 6" xfId="21620" xr:uid="{AB099143-85A9-463D-995C-D2A3E3C9038D}"/>
    <cellStyle name="Accent6 4 3" xfId="2902" xr:uid="{075A6952-F86C-4470-B079-B9B0498BD584}"/>
    <cellStyle name="Accent6 4 4" xfId="15224" xr:uid="{476C6F7D-0829-4996-976F-E99D5285A5EB}"/>
    <cellStyle name="Accent6 4 5" xfId="15878" xr:uid="{9F38D770-86A9-45FB-804E-ED702154761D}"/>
    <cellStyle name="Accent6 4 6" xfId="21621" xr:uid="{B3CB9E44-144A-45AF-B937-A09DD19543B1}"/>
    <cellStyle name="Accent6 40" xfId="2903" xr:uid="{F8E6C809-17E9-45D2-843E-8F28F663308E}"/>
    <cellStyle name="Accent6 41" xfId="2904" xr:uid="{3E2F6CAA-1836-4A40-AFF2-9E0BD34C63E6}"/>
    <cellStyle name="Accent6 42" xfId="2905" xr:uid="{316D77D8-2F73-4F30-912B-B9AE09CA9780}"/>
    <cellStyle name="Accent6 43" xfId="2906" xr:uid="{267A18DE-9ACF-4040-A788-CF42DB604978}"/>
    <cellStyle name="Accent6 44" xfId="2907" xr:uid="{05E35C4E-FAF1-48E2-ABBC-07C9A062DD06}"/>
    <cellStyle name="Accent6 45" xfId="2908" xr:uid="{5C563035-1C49-4103-BF6C-C3B843CFF4A6}"/>
    <cellStyle name="Accent6 46" xfId="2909" xr:uid="{F59AEB28-D81A-40A1-8DB0-CBDB930DD146}"/>
    <cellStyle name="Accent6 47" xfId="2910" xr:uid="{145F152C-4047-4642-850E-AA17DDA6F52A}"/>
    <cellStyle name="Accent6 48" xfId="2911" xr:uid="{86D41AB2-FC67-45F5-8E2B-E8A291C3AB69}"/>
    <cellStyle name="Accent6 49" xfId="2912" xr:uid="{13A2ACB2-3147-44CA-9E45-1D3B44133061}"/>
    <cellStyle name="Accent6 5" xfId="2913" xr:uid="{E5888F45-5558-4DC1-B8C5-9EC788D0144B}"/>
    <cellStyle name="Accent6 5 2" xfId="2914" xr:uid="{330D8B7A-DBAB-421C-9E41-61093880955C}"/>
    <cellStyle name="Accent6 5 2 2" xfId="2915" xr:uid="{A457908E-B13F-4862-A09D-BE6957ED5C80}"/>
    <cellStyle name="Accent6 5 2 3" xfId="2916" xr:uid="{C3C2A0D0-3BAF-4005-92CF-8B9810B5A114}"/>
    <cellStyle name="Accent6 5 2 4" xfId="15702" xr:uid="{299DDE68-0E66-4713-9DB1-560CD8199626}"/>
    <cellStyle name="Accent6 5 2 5" xfId="16375" xr:uid="{BCF511F1-C92E-4A2C-867E-76567070E83A}"/>
    <cellStyle name="Accent6 5 2 6" xfId="17065" xr:uid="{41D4CCEE-7B94-44D9-9CAB-C1AF4A6054FB}"/>
    <cellStyle name="Accent6 5 3" xfId="2917" xr:uid="{939F793F-C4A1-4260-A0CF-3948A3E74613}"/>
    <cellStyle name="Accent6 5 4" xfId="15188" xr:uid="{DD672257-07D6-4F26-876A-94DC89F70322}"/>
    <cellStyle name="Accent6 5 5" xfId="14743" xr:uid="{E906613E-BD4C-4E01-A90D-749049CE23CC}"/>
    <cellStyle name="Accent6 5 6" xfId="18510" xr:uid="{90F8F224-E3F5-406C-BB08-DAC0A0FE13F2}"/>
    <cellStyle name="Accent6 50" xfId="2918" xr:uid="{5A448126-F9D5-42BB-BE3D-C28CDCF18B7B}"/>
    <cellStyle name="Accent6 51" xfId="14213" xr:uid="{95025F71-425F-44FC-AA5A-541B76E00407}"/>
    <cellStyle name="Accent6 52" xfId="26356" xr:uid="{4EEF11AA-327D-4A0A-898F-BE981BA27D5B}"/>
    <cellStyle name="Accent6 53" xfId="25500" xr:uid="{04D87708-A008-4491-8786-02417D3AABB4}"/>
    <cellStyle name="Accent6 54" xfId="26375" xr:uid="{DACF5A0C-C4E8-4C43-9BD7-85A5C53C7F1A}"/>
    <cellStyle name="Accent6 55" xfId="25480" xr:uid="{AEAAE368-86B1-4658-9915-B7B2DDADE1CF}"/>
    <cellStyle name="Accent6 56" xfId="26397" xr:uid="{32690E96-4706-4ACB-8FC1-FFCB4FBEAB6D}"/>
    <cellStyle name="Accent6 57" xfId="25454" xr:uid="{4A06D4FA-F14B-471C-8F56-495A225A9946}"/>
    <cellStyle name="Accent6 58" xfId="26434" xr:uid="{824949C1-3CC8-4009-999F-24CFE85367C0}"/>
    <cellStyle name="Accent6 59" xfId="25415" xr:uid="{D712C4E3-1B15-493E-A0E0-4104D5345572}"/>
    <cellStyle name="Accent6 6" xfId="2919" xr:uid="{C18B98EE-8FDA-4702-A448-7866DE81BFD5}"/>
    <cellStyle name="Accent6 6 2" xfId="2920" xr:uid="{32C64772-64A5-4ACC-902F-9D993EEC3775}"/>
    <cellStyle name="Accent6 6 2 2" xfId="2921" xr:uid="{C1CE878D-3E97-48E5-8E1F-BB1357316EBA}"/>
    <cellStyle name="Accent6 6 2 3" xfId="2922" xr:uid="{0D81A5A7-FEAC-4FE4-949E-8E41CC5F12AD}"/>
    <cellStyle name="Accent6 6 2 4" xfId="15703" xr:uid="{EF0A0A70-261E-4778-913B-50772704D29A}"/>
    <cellStyle name="Accent6 6 2 5" xfId="16376" xr:uid="{6FA07823-01EF-4462-B591-5D3E601CD7B8}"/>
    <cellStyle name="Accent6 6 2 6" xfId="21731" xr:uid="{72617C15-8878-445E-868A-0336111029FD}"/>
    <cellStyle name="Accent6 6 3" xfId="2923" xr:uid="{D92697C5-7D83-4B9E-9AB3-F00BADE2777B}"/>
    <cellStyle name="Accent6 6 4" xfId="15344" xr:uid="{B0629A07-1D8B-4B3B-BDD3-E32558D2673F}"/>
    <cellStyle name="Accent6 6 5" xfId="15799" xr:uid="{C3FD5AC9-39D0-4FD1-A092-60DA0D2F9BF3}"/>
    <cellStyle name="Accent6 6 6" xfId="21671" xr:uid="{9CBBDD8D-C54D-4600-AE6A-5803F3053089}"/>
    <cellStyle name="Accent6 60" xfId="26482" xr:uid="{E3350454-7EF8-4035-9CDE-6B0353D53915}"/>
    <cellStyle name="Accent6 61" xfId="25362" xr:uid="{F2A1E504-C353-42F6-8A44-896E1FDC8A66}"/>
    <cellStyle name="Accent6 62" xfId="26555" xr:uid="{6181BEA9-F0F3-4280-9B14-3807B294BF5F}"/>
    <cellStyle name="Accent6 63" xfId="25291" xr:uid="{64569A82-98D0-413B-AA24-30DF91551A5E}"/>
    <cellStyle name="Accent6 64" xfId="26638" xr:uid="{85EF2267-F190-4FE0-BA49-ECBCBD744804}"/>
    <cellStyle name="Accent6 65" xfId="25210" xr:uid="{B125E3D1-0432-4829-AA12-D7554DA8F4A4}"/>
    <cellStyle name="Accent6 66" xfId="26736" xr:uid="{B603DEA2-1B6B-47A3-898B-B9102A806731}"/>
    <cellStyle name="Accent6 67" xfId="25110" xr:uid="{32C89A06-E991-4627-A198-57D46FC967CF}"/>
    <cellStyle name="Accent6 68" xfId="26850" xr:uid="{F6654295-243B-4C82-9B5A-733010B16A90}"/>
    <cellStyle name="Accent6 69" xfId="24989" xr:uid="{BC2908A1-8F4D-48E1-B590-1A2DB50E546E}"/>
    <cellStyle name="Accent6 7" xfId="2924" xr:uid="{7464F477-7DDC-49F2-AE71-F16FE32DF342}"/>
    <cellStyle name="Accent6 7 2" xfId="2925" xr:uid="{FC1A6DE4-5344-436C-A1A9-A8D1C035CEAE}"/>
    <cellStyle name="Accent6 7 2 2" xfId="2926" xr:uid="{6B6F9735-1A92-4A75-A563-9DAC91979468}"/>
    <cellStyle name="Accent6 7 2 3" xfId="2927" xr:uid="{67E09A8B-E257-491C-96A8-139A19B3C8BF}"/>
    <cellStyle name="Accent6 7 2 4" xfId="15704" xr:uid="{3A6B1557-2E35-41A9-AE8F-EEECF19A5C2D}"/>
    <cellStyle name="Accent6 7 2 5" xfId="16377" xr:uid="{5A63AB83-2FE6-4A07-95EC-2C641985E37E}"/>
    <cellStyle name="Accent6 7 2 6" xfId="17335" xr:uid="{6D2DF11F-59AB-4040-9328-A2FCBEF977E6}"/>
    <cellStyle name="Accent6 7 3" xfId="2928" xr:uid="{49F9E2A9-B19A-455A-A0A5-3E61542D610E}"/>
    <cellStyle name="Accent6 7 4" xfId="15000" xr:uid="{E1C15039-BCDE-4DAF-BBB5-8F2B9A969C59}"/>
    <cellStyle name="Accent6 7 5" xfId="15778" xr:uid="{D1E08813-1237-409F-AFAB-13A15A9356B7}"/>
    <cellStyle name="Accent6 7 6" xfId="20559" xr:uid="{326566DE-D376-420C-AB0B-5F5A9A5DB5C0}"/>
    <cellStyle name="Accent6 70" xfId="26979" xr:uid="{EA3C3A02-EED2-4796-9281-6128FD80A61F}"/>
    <cellStyle name="Accent6 71" xfId="24855" xr:uid="{E94DE509-1419-4DBF-BEBB-C448D16558C4}"/>
    <cellStyle name="Accent6 72" xfId="27122" xr:uid="{3AE362F9-6370-4E31-9595-B49ECEB83325}"/>
    <cellStyle name="Accent6 73" xfId="24709" xr:uid="{5CC7E98F-DA9A-4526-90A6-099CA77A0A7E}"/>
    <cellStyle name="Accent6 74" xfId="511" xr:uid="{6BE8FE5B-81AF-499D-9772-05C07F984A7E}"/>
    <cellStyle name="Accent6 75" xfId="41698" xr:uid="{8698732E-D223-43CB-9F27-25DD8E837812}"/>
    <cellStyle name="Accent6 8" xfId="2929" xr:uid="{AB3FA461-40E8-4F89-9634-DABD492BF56E}"/>
    <cellStyle name="Accent6 8 2" xfId="2930" xr:uid="{972740BB-B565-4DB7-B954-444AE9B1B7A9}"/>
    <cellStyle name="Accent6 8 2 2" xfId="2931" xr:uid="{DE4AF9CD-070A-42C0-A138-E135D324761A}"/>
    <cellStyle name="Accent6 8 2 3" xfId="2932" xr:uid="{5BCF87AE-6AE4-4AE7-900A-A49A09D61543}"/>
    <cellStyle name="Accent6 8 2 4" xfId="15705" xr:uid="{2A153680-EDFF-4205-A249-38FE9C8C772B}"/>
    <cellStyle name="Accent6 8 2 5" xfId="16378" xr:uid="{ABBF77AF-93B9-48FB-B887-7E4984B05954}"/>
    <cellStyle name="Accent6 8 2 6" xfId="17267" xr:uid="{9335D8D6-E3CF-4527-AF7C-622BC79CEE16}"/>
    <cellStyle name="Accent6 8 3" xfId="2933" xr:uid="{FF90B4F1-38EC-4B97-BB7C-49E5692BA450}"/>
    <cellStyle name="Accent6 8 4" xfId="14939" xr:uid="{52B76956-0505-49AE-9F3B-59EB4EAE9749}"/>
    <cellStyle name="Accent6 8 5" xfId="15441" xr:uid="{88D0F73F-BA21-4B37-A997-86285CEC27F7}"/>
    <cellStyle name="Accent6 8 6" xfId="17356" xr:uid="{DCC2E338-9FF5-410C-8A33-23E739B2BE76}"/>
    <cellStyle name="Accent6 9" xfId="2934" xr:uid="{1A7DE474-90B5-4E91-8EF3-5534CC1CD5AB}"/>
    <cellStyle name="Accent6 9 2" xfId="2935" xr:uid="{8C22EE04-DAFE-4DEE-BF2B-756351DAB5E8}"/>
    <cellStyle name="Accent6 9 2 2" xfId="2936" xr:uid="{2D1E90AA-A5A5-4574-B2D8-57BD8E08036E}"/>
    <cellStyle name="Accent6 9 2 3" xfId="2937" xr:uid="{1B1E4734-EB64-4BA8-A986-D0E1ABDFE686}"/>
    <cellStyle name="Accent6 9 2 4" xfId="15706" xr:uid="{995380FF-7AC1-4DA6-B7BE-C1912E034F76}"/>
    <cellStyle name="Accent6 9 2 5" xfId="16379" xr:uid="{C20D5672-C216-4006-9E92-086526655F2C}"/>
    <cellStyle name="Accent6 9 2 6" xfId="21680" xr:uid="{E366D436-4D84-4131-ADCB-D306F3F6531E}"/>
    <cellStyle name="Accent6 9 3" xfId="2938" xr:uid="{D265AD92-D4D8-4209-89C4-67C2CBB0DBF4}"/>
    <cellStyle name="Accent6 9 4" xfId="15116" xr:uid="{7FD69ABA-C11C-4B25-861D-6E4ED6FB948B}"/>
    <cellStyle name="Accent6 9 5" xfId="16003" xr:uid="{9D8F1105-AFCE-4751-910F-EAA478127718}"/>
    <cellStyle name="Accent6 9 6" xfId="21365" xr:uid="{E48DD968-6333-4572-BD93-19F0FB5B86BD}"/>
    <cellStyle name="Bad" xfId="146" builtinId="27" customBuiltin="1"/>
    <cellStyle name="Bad 10" xfId="2939" xr:uid="{A82CA424-7039-4AAE-B325-E32178441102}"/>
    <cellStyle name="Bad 10 2" xfId="2940" xr:uid="{F8008C5B-F250-4C4E-8863-E2C88978BBDE}"/>
    <cellStyle name="Bad 10 2 2" xfId="2941" xr:uid="{66216FC9-028F-4D71-96A2-83574E4EC126}"/>
    <cellStyle name="Bad 10 2 3" xfId="2942" xr:uid="{264FCF46-EE68-4663-B387-0890FDC32B22}"/>
    <cellStyle name="Bad 10 2 4" xfId="15708" xr:uid="{99AB29F8-09D4-406D-888B-14B9457D0503}"/>
    <cellStyle name="Bad 10 2 5" xfId="16381" xr:uid="{4BDD1FBF-B5F5-4D15-8458-171E539726AE}"/>
    <cellStyle name="Bad 10 2 6" xfId="18562" xr:uid="{34FD030C-C08F-4218-977C-9EE3631FB755}"/>
    <cellStyle name="Bad 10 3" xfId="2943" xr:uid="{20C42088-5312-4BF8-A12F-D263049A5FE6}"/>
    <cellStyle name="Bad 10 4" xfId="14907" xr:uid="{2D27516A-0F8A-49B0-95A9-879A1B3A8529}"/>
    <cellStyle name="Bad 10 5" xfId="14988" xr:uid="{7330642C-28FD-4E19-91BB-6C14EE711FBE}"/>
    <cellStyle name="Bad 10 6" xfId="21822" xr:uid="{DD7B83BF-B3E9-47C0-8D98-61D4C3FB218B}"/>
    <cellStyle name="Bad 11" xfId="2944" xr:uid="{5C573E3E-9786-42E8-A976-0921F7DD7D85}"/>
    <cellStyle name="Bad 12" xfId="2945" xr:uid="{F405AFB9-FC98-480A-BFBB-D11B109A443A}"/>
    <cellStyle name="Bad 13" xfId="2946" xr:uid="{BF28B037-0804-401D-9F2C-1DBFA3EE64EC}"/>
    <cellStyle name="Bad 14" xfId="2947" xr:uid="{9D3EC6D6-117C-43DB-9D95-37F9206C9230}"/>
    <cellStyle name="Bad 15" xfId="2948" xr:uid="{AA9AB4FA-B1FD-4E97-873B-8182E943C9C1}"/>
    <cellStyle name="Bad 16" xfId="2949" xr:uid="{7D60091D-E9EB-4268-8CBE-4E0FC4792E30}"/>
    <cellStyle name="Bad 17" xfId="2950" xr:uid="{083F16B6-3E56-4954-88EA-61F1FC76DDFA}"/>
    <cellStyle name="Bad 18" xfId="2951" xr:uid="{C695EB48-5643-4934-A22E-B033CCBFEC9E}"/>
    <cellStyle name="Bad 19" xfId="2952" xr:uid="{E494C31A-D526-4CBC-8FFB-89D59A801180}"/>
    <cellStyle name="Bad 2" xfId="289" xr:uid="{00000000-0005-0000-0000-00006D000000}"/>
    <cellStyle name="Bad 2 10" xfId="2954" xr:uid="{1C4C8876-C82E-4DAE-90ED-90C1A91A7C36}"/>
    <cellStyle name="Bad 2 10 2" xfId="2955" xr:uid="{CC72D07F-B25D-4C9A-9EE3-3625FF17FA0B}"/>
    <cellStyle name="Bad 2 10 2 2" xfId="18199" xr:uid="{948384A2-6098-48DB-85E6-9FC421176EA6}"/>
    <cellStyle name="Bad 2 10 3" xfId="2956" xr:uid="{C2F8B3D9-5A33-4742-8DEE-A2C9A9AE07FE}"/>
    <cellStyle name="Bad 2 10 4" xfId="14235" xr:uid="{F84F7163-C812-4F08-A415-03D4C82E3FF7}"/>
    <cellStyle name="Bad 2 11" xfId="2957" xr:uid="{AD22FEC1-DB26-4507-B3A9-66BEF4494EDD}"/>
    <cellStyle name="Bad 2 11 2" xfId="14573" xr:uid="{9E51A3A8-8148-42C0-9DEF-A75A36D85BED}"/>
    <cellStyle name="Bad 2 11 2 2" xfId="19336" xr:uid="{351BD5B5-74FD-40FF-A301-C36E6B8F1585}"/>
    <cellStyle name="Bad 2 11 3" xfId="26336" xr:uid="{BBE939E9-7D4A-4EC2-A96B-103A4C8C7ADE}"/>
    <cellStyle name="Bad 2 12" xfId="15299" xr:uid="{F2F69978-CBDE-437A-8D6A-55F1992F12BA}"/>
    <cellStyle name="Bad 2 12 2" xfId="20369" xr:uid="{89CAD9D5-0C8F-4332-A4B3-AEBA0DBEA95D}"/>
    <cellStyle name="Bad 2 12 3" xfId="25523" xr:uid="{6FAD6541-4705-4974-8007-0C802B2CD009}"/>
    <cellStyle name="Bad 2 13" xfId="14671" xr:uid="{3C55212A-84CC-4C6B-B9D1-F158532F2602}"/>
    <cellStyle name="Bad 2 13 2" xfId="26345" xr:uid="{38EA5994-3340-4C75-B08A-1F7A0129B8D3}"/>
    <cellStyle name="Bad 2 14" xfId="16579" xr:uid="{968E26D2-9B1D-4943-82D4-F56D0ABFA1F8}"/>
    <cellStyle name="Bad 2 14 2" xfId="25514" xr:uid="{63EDA69F-E6E3-4AD7-8EC7-E297173A954A}"/>
    <cellStyle name="Bad 2 15" xfId="26358" xr:uid="{CB5E6111-0906-4051-8110-AA4C800DB0B4}"/>
    <cellStyle name="Bad 2 16" xfId="25498" xr:uid="{E8241DD1-9EBA-42B0-ABF1-55CCB0205FF8}"/>
    <cellStyle name="Bad 2 17" xfId="26377" xr:uid="{725EFD6B-B31F-4F8B-8146-AE586B3BE54E}"/>
    <cellStyle name="Bad 2 18" xfId="25475" xr:uid="{E635B6BC-E842-4F60-9BDC-1F292EA4FD13}"/>
    <cellStyle name="Bad 2 19" xfId="26410" xr:uid="{00BF2AFA-771D-48AC-B4A1-DD7EB70FE162}"/>
    <cellStyle name="Bad 2 2" xfId="435" xr:uid="{00000000-0005-0000-0000-00006E000000}"/>
    <cellStyle name="Bad 2 2 10" xfId="26376" xr:uid="{B2551FF6-C628-45C1-9510-8451E746741D}"/>
    <cellStyle name="Bad 2 2 11" xfId="25476" xr:uid="{1CE35A9B-2799-4CDD-9518-BFFD8BBC8B6F}"/>
    <cellStyle name="Bad 2 2 12" xfId="26409" xr:uid="{423474C4-D5E1-40EA-AF21-98547CAE1663}"/>
    <cellStyle name="Bad 2 2 13" xfId="25438" xr:uid="{711C7DF3-3FD2-44DD-B30A-9610A9F563A9}"/>
    <cellStyle name="Bad 2 2 14" xfId="26452" xr:uid="{92D80B23-643B-40B1-904A-71704AB51BE6}"/>
    <cellStyle name="Bad 2 2 15" xfId="25394" xr:uid="{EF245FF2-87AE-41A6-858B-EACD88352131}"/>
    <cellStyle name="Bad 2 2 16" xfId="26507" xr:uid="{CADFE798-216C-4354-84C7-A2D3187C6611}"/>
    <cellStyle name="Bad 2 2 17" xfId="25338" xr:uid="{86E5E499-0F8C-4E61-B180-775C2E3E55EA}"/>
    <cellStyle name="Bad 2 2 18" xfId="26583" xr:uid="{8A80C525-1C89-4AE2-8885-923648E7B4ED}"/>
    <cellStyle name="Bad 2 2 19" xfId="25261" xr:uid="{8104AEB7-FBB2-4FB1-9929-51CD7D1BB02B}"/>
    <cellStyle name="Bad 2 2 2" xfId="2958" xr:uid="{825EBE7F-017D-4C8A-B8C5-5413EFAAD021}"/>
    <cellStyle name="Bad 2 2 2 2" xfId="19357" xr:uid="{7F22887B-EECD-4B83-B333-CE12E7FA6F1F}"/>
    <cellStyle name="Bad 2 2 2 2 2" xfId="18733" xr:uid="{7847CD89-20F8-4C82-A7CB-A92BB4B483F8}"/>
    <cellStyle name="Bad 2 2 2 3" xfId="20554" xr:uid="{7C5B3A02-EAFD-4C0D-AE63-7F016C440269}"/>
    <cellStyle name="Bad 2 2 2 4" xfId="22120" xr:uid="{B07C0D06-945F-4B6F-B5DB-8E6EE5600CA4}"/>
    <cellStyle name="Bad 2 2 20" xfId="26670" xr:uid="{AE53140C-F901-4892-B472-AED03B187A5E}"/>
    <cellStyle name="Bad 2 2 21" xfId="25177" xr:uid="{C02741E5-4681-49E9-91A9-779ED0AB1296}"/>
    <cellStyle name="Bad 2 2 22" xfId="26776" xr:uid="{A852B787-BBA6-4F12-B04D-1149C6314FE4}"/>
    <cellStyle name="Bad 2 2 23" xfId="25068" xr:uid="{987F2532-B5B5-4B2F-8166-FFDC059C0263}"/>
    <cellStyle name="Bad 2 2 24" xfId="26895" xr:uid="{0B5008F2-A5D6-440B-AE71-F964D10BE097}"/>
    <cellStyle name="Bad 2 2 25" xfId="24943" xr:uid="{58613FF9-6D74-4E44-BA59-55B69287E109}"/>
    <cellStyle name="Bad 2 2 3" xfId="12986" xr:uid="{C6FF4FCB-2D62-4EBD-9EBD-815AA6B74EA7}"/>
    <cellStyle name="Bad 2 2 3 2" xfId="18565" xr:uid="{36D88024-AF37-4ADB-830C-ACF4707F1E5C}"/>
    <cellStyle name="Bad 2 2 3 2 2" xfId="25531" xr:uid="{1FBDC903-9AA8-4079-A10A-8E5252915626}"/>
    <cellStyle name="Bad 2 2 4" xfId="22119" xr:uid="{A689094C-BEB0-4EF4-8667-915931668B06}"/>
    <cellStyle name="Bad 2 2 4 2" xfId="26335" xr:uid="{8C4C94AC-E52C-427B-8271-7FC7A4CB5324}"/>
    <cellStyle name="Bad 2 2 5" xfId="25524" xr:uid="{ABCF2734-0E26-42CC-8808-A2C3C470DF3A}"/>
    <cellStyle name="Bad 2 2 6" xfId="26344" xr:uid="{3E8FEE6B-5F20-426F-8378-86087C5C4194}"/>
    <cellStyle name="Bad 2 2 7" xfId="25515" xr:uid="{6D08E567-03DB-40E2-852E-743328966933}"/>
    <cellStyle name="Bad 2 2 8" xfId="26357" xr:uid="{DC42A549-29B9-48C6-9258-4042156DC9F2}"/>
    <cellStyle name="Bad 2 2 9" xfId="25499" xr:uid="{DB0C363E-24AA-4004-AB38-C5C5DFDEFA7D}"/>
    <cellStyle name="Bad 2 20" xfId="25437" xr:uid="{4B7E904E-74D9-4BB3-814E-2B9BCA76E811}"/>
    <cellStyle name="Bad 2 21" xfId="26453" xr:uid="{F16D6854-38CE-4493-ADAD-6643E4DE0FB6}"/>
    <cellStyle name="Bad 2 22" xfId="25393" xr:uid="{CAEFE021-2013-4D23-8879-1BE05A3228EB}"/>
    <cellStyle name="Bad 2 23" xfId="26508" xr:uid="{B298D25C-0BE6-46CE-AB2C-EAE1FFD9C5C0}"/>
    <cellStyle name="Bad 2 24" xfId="25337" xr:uid="{433EAB88-BAEB-4A27-9664-6E0155BACC38}"/>
    <cellStyle name="Bad 2 25" xfId="26585" xr:uid="{A1ACDBD4-0424-47ED-B5BC-52F5935F72CF}"/>
    <cellStyle name="Bad 2 26" xfId="25259" xr:uid="{06CBC4B3-0009-4BFF-88CC-57BD6BCD1016}"/>
    <cellStyle name="Bad 2 27" xfId="26673" xr:uid="{C5EF6745-61A7-4F56-84EB-D1561DF92197}"/>
    <cellStyle name="Bad 2 28" xfId="25174" xr:uid="{42776724-0099-402A-8BEE-994F81F41C30}"/>
    <cellStyle name="Bad 2 29" xfId="26779" xr:uid="{DDC42A5E-0826-4C79-9606-49DAAA4E95AE}"/>
    <cellStyle name="Bad 2 3" xfId="2959" xr:uid="{CBDC11E0-6022-4571-826C-7252680456BC}"/>
    <cellStyle name="Bad 2 30" xfId="25065" xr:uid="{857987EE-BD3F-499F-AF5A-FA4B338B6B7E}"/>
    <cellStyle name="Bad 2 31" xfId="26897" xr:uid="{356E93BA-192B-4B09-AEEA-CA196365CFE6}"/>
    <cellStyle name="Bad 2 32" xfId="24940" xr:uid="{6223C945-251C-4E50-AAEB-DD2493A3D0F0}"/>
    <cellStyle name="Bad 2 33" xfId="2953" xr:uid="{A165189E-F480-4AE0-B61A-FD456B68110E}"/>
    <cellStyle name="Bad 2 4" xfId="2960" xr:uid="{8E27B709-6BDF-4F3E-A1F2-A4FA4EE0A416}"/>
    <cellStyle name="Bad 2 4 2" xfId="2961" xr:uid="{37EEE570-8DC0-423C-8617-578FDE68F2EC}"/>
    <cellStyle name="Bad 2 4 3" xfId="2962" xr:uid="{5575CC06-8DDE-4E40-8766-D25D713854C6}"/>
    <cellStyle name="Bad 2 4 4" xfId="15711" xr:uid="{115EE793-1080-48B8-89C2-1B3EFECBC925}"/>
    <cellStyle name="Bad 2 4 5" xfId="16384" xr:uid="{1B9BFB30-9435-4B1A-A34B-13D90B1F5797}"/>
    <cellStyle name="Bad 2 5" xfId="2963" xr:uid="{9EDB425F-4ECF-4CDF-A98D-5D735A30BAF1}"/>
    <cellStyle name="Bad 2 6" xfId="2964" xr:uid="{2AF755FE-8138-4C0A-8278-0F898EC51A25}"/>
    <cellStyle name="Bad 2 7" xfId="2965" xr:uid="{1225B43B-E18A-43FC-B169-2DD23967035D}"/>
    <cellStyle name="Bad 2 8" xfId="2966" xr:uid="{D021B800-2E27-487B-96EE-B51C97268440}"/>
    <cellStyle name="Bad 2 9" xfId="2967" xr:uid="{B0546B47-9FF8-4A01-B45B-FC523BF3E3EB}"/>
    <cellStyle name="Bad 20" xfId="2968" xr:uid="{EBFB0872-A694-483E-8E37-65A5C6F03C06}"/>
    <cellStyle name="Bad 20 2" xfId="2969" xr:uid="{C422F871-DCD1-407E-91B0-4D449C4680A5}"/>
    <cellStyle name="Bad 21" xfId="2970" xr:uid="{B8279B33-F580-49DC-A4E3-5FFD00914704}"/>
    <cellStyle name="Bad 21 2" xfId="2971" xr:uid="{00813BCB-62E7-4E72-9109-47767676D4FF}"/>
    <cellStyle name="Bad 22" xfId="2972" xr:uid="{4772F0EF-44E3-459F-88AD-E04A46413ECA}"/>
    <cellStyle name="Bad 23" xfId="2973" xr:uid="{816BF30E-6B31-437A-BB33-93DF0E81A838}"/>
    <cellStyle name="Bad 23 2" xfId="2974" xr:uid="{E48E2714-B7B1-4539-A6AF-345F601BA02B}"/>
    <cellStyle name="Bad 23 2 2" xfId="20502" xr:uid="{43891C02-3CF3-48A7-B271-6DF332ADF977}"/>
    <cellStyle name="Bad 23 3" xfId="2975" xr:uid="{4F8839D5-9B89-4C52-A3CB-EB8585B5A5BF}"/>
    <cellStyle name="Bad 24" xfId="2976" xr:uid="{B6B8471E-CB1A-4E92-91F0-D1804D162CA3}"/>
    <cellStyle name="Bad 25" xfId="2977" xr:uid="{8F127702-A5BD-434B-9B47-9268253839AF}"/>
    <cellStyle name="Bad 26" xfId="2978" xr:uid="{7C0DD187-A95C-471D-8154-34D4ADEF6D1B}"/>
    <cellStyle name="Bad 27" xfId="2979" xr:uid="{FABF5CA7-4275-45A6-9CB2-571AD851D457}"/>
    <cellStyle name="Bad 28" xfId="2980" xr:uid="{364B1445-A617-4F8B-B2AF-453E2FD516FC}"/>
    <cellStyle name="Bad 29" xfId="2981" xr:uid="{7455DD51-BFE3-4EE2-BB73-24A0FF888386}"/>
    <cellStyle name="Bad 3" xfId="352" xr:uid="{00000000-0005-0000-0000-00006F000000}"/>
    <cellStyle name="Bad 3 2" xfId="2983" xr:uid="{0BD4037A-EE93-40AC-A0D1-731859C61195}"/>
    <cellStyle name="Bad 3 2 2" xfId="2984" xr:uid="{B120D4F7-E136-4E2C-8624-C9E5E88CB299}"/>
    <cellStyle name="Bad 3 2 2 2" xfId="17200" xr:uid="{5439AFDA-987A-48A7-96E1-DB457EB399EE}"/>
    <cellStyle name="Bad 3 2 2 2 2" xfId="17434" xr:uid="{ADEB2365-67AE-4459-97AA-A1C465321BD9}"/>
    <cellStyle name="Bad 3 2 2 3" xfId="18903" xr:uid="{FCCF57B0-961F-4842-9958-255F77AE1D68}"/>
    <cellStyle name="Bad 3 2 2 4" xfId="20818" xr:uid="{199E05BE-F56D-4353-8BD9-6810CEDC1BA2}"/>
    <cellStyle name="Bad 3 2 3" xfId="2985" xr:uid="{BBD62586-4AF1-48B5-9183-5BE88FD694D5}"/>
    <cellStyle name="Bad 3 2 3 2" xfId="18662" xr:uid="{AB2D58C2-2371-4333-9A64-39ADC476BBC5}"/>
    <cellStyle name="Bad 3 2 4" xfId="15717" xr:uid="{BF904977-1B00-4A5E-BA87-8F719CEBC3F1}"/>
    <cellStyle name="Bad 3 2 4 2" xfId="20631" xr:uid="{5A5D9705-E487-4EE4-90FF-2563A9AF9CA4}"/>
    <cellStyle name="Bad 3 2 5" xfId="16388" xr:uid="{0C60FB83-638F-4F52-A214-8539C62A10C6}"/>
    <cellStyle name="Bad 3 2 6" xfId="16982" xr:uid="{6A896D37-49FE-469E-A6B0-4AD6576A7FB7}"/>
    <cellStyle name="Bad 3 2 7" xfId="21738" xr:uid="{D81637F8-6F8E-4B31-B77E-351A32226B38}"/>
    <cellStyle name="Bad 3 3" xfId="2986" xr:uid="{B02246E1-5CD5-488C-BF84-68E655599978}"/>
    <cellStyle name="Bad 3 3 2" xfId="18457" xr:uid="{2F6FE77B-4B4E-44C6-A600-521321D8A8AE}"/>
    <cellStyle name="Bad 3 4" xfId="15274" xr:uid="{3A7A4069-181F-4B46-846F-BA6CCD51B07E}"/>
    <cellStyle name="Bad 3 5" xfId="15908" xr:uid="{F99CC7EF-C94B-49CF-A96E-082C3E1CF1BB}"/>
    <cellStyle name="Bad 3 5 2" xfId="20411" xr:uid="{E6E7A7B0-9775-4577-9969-47AB886E16DE}"/>
    <cellStyle name="Bad 3 6" xfId="16550" xr:uid="{44BD0EC7-F9F9-46B8-BAD0-7A9629243D65}"/>
    <cellStyle name="Bad 3 7" xfId="21944" xr:uid="{CC833168-5C29-4142-8FB4-7D323A11B2AB}"/>
    <cellStyle name="Bad 3 8" xfId="2982" xr:uid="{BDECFE8D-5EB5-4745-B9EA-15C31675AE6F}"/>
    <cellStyle name="Bad 30" xfId="2987" xr:uid="{D0697724-BAEC-4476-9088-7222E92473B9}"/>
    <cellStyle name="Bad 31" xfId="2988" xr:uid="{5A5839C3-0B90-48B9-9737-8CCAFEF3E854}"/>
    <cellStyle name="Bad 32" xfId="2989" xr:uid="{32E61D2F-46F3-4D65-A647-042BCB631516}"/>
    <cellStyle name="Bad 33" xfId="2990" xr:uid="{F15AC4B7-4BAE-4BB2-8742-D9BF20AA3694}"/>
    <cellStyle name="Bad 34" xfId="2991" xr:uid="{C5707339-FA9C-4BF2-A4FE-A3DEC3B3084C}"/>
    <cellStyle name="Bad 35" xfId="2992" xr:uid="{2C8E3A5F-C7EC-45A4-9BEC-94B2158E0BE2}"/>
    <cellStyle name="Bad 36" xfId="2993" xr:uid="{9B0E7763-8F04-4073-BA3C-5F5D0430EACF}"/>
    <cellStyle name="Bad 37" xfId="2994" xr:uid="{8DD25B96-32F7-4D64-A3C8-0A55F0F6F715}"/>
    <cellStyle name="Bad 38" xfId="2995" xr:uid="{D22CBB26-CE85-4632-9122-E27455DC0B2D}"/>
    <cellStyle name="Bad 39" xfId="2996" xr:uid="{6BC96FA7-0D04-472E-AFFF-70A18073D542}"/>
    <cellStyle name="Bad 4" xfId="2997" xr:uid="{DE1DD155-D33D-4BA1-AB08-BD2AFCB89E0D}"/>
    <cellStyle name="Bad 4 2" xfId="2998" xr:uid="{28C5F20E-4088-4B7C-AE71-039B530B127E}"/>
    <cellStyle name="Bad 4 2 2" xfId="2999" xr:uid="{8A6F7354-B324-4238-8A57-D693086BCFC5}"/>
    <cellStyle name="Bad 4 2 3" xfId="3000" xr:uid="{315CCC76-3798-4AF8-B797-BFD15BB87428}"/>
    <cellStyle name="Bad 4 2 4" xfId="15718" xr:uid="{E3F027C2-8D5E-4178-8454-EF7B3258E2AB}"/>
    <cellStyle name="Bad 4 2 5" xfId="16389" xr:uid="{CEBBE98C-0997-4242-8CDF-01361FE3C811}"/>
    <cellStyle name="Bad 4 2 6" xfId="21702" xr:uid="{242B6C22-DB1A-4E6F-A819-F34AD4A6E45F}"/>
    <cellStyle name="Bad 4 3" xfId="3001" xr:uid="{397C4B12-0F74-41FD-9CD1-AF6358536178}"/>
    <cellStyle name="Bad 4 4" xfId="15223" xr:uid="{FAED50DE-C81A-46E8-A7A8-659BEE1D0834}"/>
    <cellStyle name="Bad 4 5" xfId="15322" xr:uid="{5370DD30-C1D2-4D46-8794-7DF71B39E41C}"/>
    <cellStyle name="Bad 4 6" xfId="21537" xr:uid="{3D10B832-9324-4CB2-B39D-2BF42165962C}"/>
    <cellStyle name="Bad 40" xfId="3002" xr:uid="{99499AFD-F7C6-4CD0-B452-C6832BA832AD}"/>
    <cellStyle name="Bad 41" xfId="3003" xr:uid="{181D460E-97FE-4645-9D77-717EB0B440EB}"/>
    <cellStyle name="Bad 42" xfId="3004" xr:uid="{2789594E-B00F-408A-AA84-97261B5817EF}"/>
    <cellStyle name="Bad 43" xfId="3005" xr:uid="{2091CB64-B14D-469E-A14A-F09AD8C9DA93}"/>
    <cellStyle name="Bad 44" xfId="3006" xr:uid="{435A4B55-5633-441C-B355-2EF9AF1458B5}"/>
    <cellStyle name="Bad 45" xfId="3007" xr:uid="{1A86494A-1301-40DF-97B4-84A1B1E036F2}"/>
    <cellStyle name="Bad 46" xfId="3008" xr:uid="{FAA3D7EF-DBBA-4CAF-8226-1A193490A7B2}"/>
    <cellStyle name="Bad 47" xfId="3009" xr:uid="{96866D54-553A-4337-8647-61A6E7C78C09}"/>
    <cellStyle name="Bad 48" xfId="3010" xr:uid="{CC5A9394-6741-4E01-9E64-A2C379047367}"/>
    <cellStyle name="Bad 49" xfId="3011" xr:uid="{D56C9F96-5F4E-416B-89E7-ED5BBD6DBC3A}"/>
    <cellStyle name="Bad 5" xfId="3012" xr:uid="{4F46169A-54B9-4C5E-8346-E35846F89919}"/>
    <cellStyle name="Bad 5 2" xfId="3013" xr:uid="{457F0A69-6D14-4148-B1F8-3C28F82300AB}"/>
    <cellStyle name="Bad 5 2 2" xfId="3014" xr:uid="{3E5E530C-A812-4A77-B0E9-FD606D0E50D7}"/>
    <cellStyle name="Bad 5 2 3" xfId="3015" xr:uid="{57E0586E-7FD8-44F6-A278-AFEA6534200F}"/>
    <cellStyle name="Bad 5 2 4" xfId="15719" xr:uid="{E93A11B9-43DB-4D90-B560-D0889C674E60}"/>
    <cellStyle name="Bad 5 2 5" xfId="16390" xr:uid="{95F65E60-3A51-4D0E-80C0-AFDDB573093A}"/>
    <cellStyle name="Bad 5 2 6" xfId="21586" xr:uid="{57348B6C-BC8A-47FF-A6B0-0407DCC3C5A0}"/>
    <cellStyle name="Bad 5 3" xfId="3016" xr:uid="{4ADE6591-9E26-4403-A710-13272F476B93}"/>
    <cellStyle name="Bad 5 4" xfId="15187" xr:uid="{3EC5BD70-90FF-43C4-93FB-BE87742DA755}"/>
    <cellStyle name="Bad 5 5" xfId="14783" xr:uid="{0F2BC351-1E8B-4DBE-BF76-5DDAAD364908}"/>
    <cellStyle name="Bad 5 6" xfId="21858" xr:uid="{C8DD269F-EA69-409F-9AF5-38063D871B80}"/>
    <cellStyle name="Bad 50" xfId="3017" xr:uid="{AEBB70AC-B1C5-4CA0-A977-D727C12C7489}"/>
    <cellStyle name="Bad 51" xfId="14214" xr:uid="{78C60958-AA44-4A81-B795-8087B7BAFE1B}"/>
    <cellStyle name="Bad 52" xfId="26338" xr:uid="{36BF652A-B549-4250-AFFE-2BD243BA4378}"/>
    <cellStyle name="Bad 53" xfId="25521" xr:uid="{DCE59A47-BC59-49F2-839D-09D64E8914D2}"/>
    <cellStyle name="Bad 54" xfId="26347" xr:uid="{11BF0406-CD80-4730-925E-83BE631E242B}"/>
    <cellStyle name="Bad 55" xfId="25513" xr:uid="{4077D609-CCE3-4C79-9E1C-83CD9B441C2D}"/>
    <cellStyle name="Bad 56" xfId="26359" xr:uid="{75E77421-EBBD-49E0-99FB-F0C1BDFF778B}"/>
    <cellStyle name="Bad 57" xfId="25497" xr:uid="{335D04EF-604C-4EBC-B95D-C46874337ADC}"/>
    <cellStyle name="Bad 58" xfId="26379" xr:uid="{B785D15E-56F2-456E-8358-05420F22B6D8}"/>
    <cellStyle name="Bad 59" xfId="25473" xr:uid="{36F1C1AB-52EB-4410-B9CD-D7EC8000B47D}"/>
    <cellStyle name="Bad 6" xfId="3018" xr:uid="{7DF5AD74-34FC-4E5D-8197-4A613E107659}"/>
    <cellStyle name="Bad 6 2" xfId="3019" xr:uid="{CFE2C19F-FC28-438C-8F34-98E30C4D5567}"/>
    <cellStyle name="Bad 6 2 2" xfId="3020" xr:uid="{257F76A6-CDC3-4C66-A4C7-B25E4C9095DD}"/>
    <cellStyle name="Bad 6 2 3" xfId="3021" xr:uid="{6F6896A5-0229-423C-9134-20E66BAF0E54}"/>
    <cellStyle name="Bad 6 2 4" xfId="15720" xr:uid="{7CD8CF4D-8B64-4E3F-A6EB-52EBDDFAFD59}"/>
    <cellStyle name="Bad 6 2 5" xfId="16391" xr:uid="{A3B9B26A-29BA-42CB-9A22-E3194E6CB4D1}"/>
    <cellStyle name="Bad 6 2 6" xfId="21742" xr:uid="{4F8D0ECC-6455-422C-B5EE-151A54ADC2DC}"/>
    <cellStyle name="Bad 6 3" xfId="3022" xr:uid="{F2E261BE-4E40-406B-814A-F50A460D14B9}"/>
    <cellStyle name="Bad 6 4" xfId="14793" xr:uid="{213BE3B3-C15A-438E-8DB8-68BE830F9D12}"/>
    <cellStyle name="Bad 6 5" xfId="15468" xr:uid="{7753EBEB-44AB-4256-8B39-81ADDEDC8E73}"/>
    <cellStyle name="Bad 6 6" xfId="18156" xr:uid="{42351CB8-6427-43AD-B166-F295469AB666}"/>
    <cellStyle name="Bad 60" xfId="26414" xr:uid="{674442EE-0CCD-497C-9BBF-0895E08FFD1A}"/>
    <cellStyle name="Bad 61" xfId="25433" xr:uid="{078EE3DE-53FD-4D5E-8246-6FDC4A94C0F1}"/>
    <cellStyle name="Bad 62" xfId="26457" xr:uid="{EBA7DDF7-54D3-46F8-BA3E-5CCCF3F5A12D}"/>
    <cellStyle name="Bad 63" xfId="25389" xr:uid="{4354AC7B-A9EC-4AFC-AA12-E93FFC18F4B9}"/>
    <cellStyle name="Bad 64" xfId="26512" xr:uid="{7B07E2EF-B70F-4840-8E40-B3127C754CC2}"/>
    <cellStyle name="Bad 65" xfId="25333" xr:uid="{12F881C4-551A-4E4D-9EA8-B6680D9CAE48}"/>
    <cellStyle name="Bad 66" xfId="26590" xr:uid="{0473E972-F41D-4C5D-A4DF-30D0124A96AA}"/>
    <cellStyle name="Bad 67" xfId="25254" xr:uid="{10619A7C-1CA6-4512-866E-CA85351DB88F}"/>
    <cellStyle name="Bad 68" xfId="26679" xr:uid="{72CB6AC3-66BA-44A7-91EF-48EC439107B2}"/>
    <cellStyle name="Bad 69" xfId="25168" xr:uid="{79D5FCA8-C12F-42A6-B359-BB2710E11EC8}"/>
    <cellStyle name="Bad 7" xfId="3023" xr:uid="{9AF37CB7-2BB8-49A4-9B2C-66758A699FBA}"/>
    <cellStyle name="Bad 7 2" xfId="3024" xr:uid="{59FA6BBF-5C31-4680-97C0-2FA60C72DC7B}"/>
    <cellStyle name="Bad 7 2 2" xfId="3025" xr:uid="{B6DDB19D-FD6F-4DBA-8CE3-B74A71923CFE}"/>
    <cellStyle name="Bad 7 2 3" xfId="3026" xr:uid="{B7631375-2887-4375-9219-04AD93B5D268}"/>
    <cellStyle name="Bad 7 2 4" xfId="15721" xr:uid="{62914A41-896C-4F45-A873-E0DF048C959E}"/>
    <cellStyle name="Bad 7 2 5" xfId="16392" xr:uid="{F4FF6C50-F49A-4205-A13F-674DB35D64B1}"/>
    <cellStyle name="Bad 7 2 6" xfId="18791" xr:uid="{8B0E1EA6-D18A-4937-B856-28EB06BD7275}"/>
    <cellStyle name="Bad 7 3" xfId="3027" xr:uid="{E2DB259B-0C60-491D-8477-85D47DE8BE23}"/>
    <cellStyle name="Bad 7 4" xfId="14972" xr:uid="{A13354D1-3663-423F-A90A-1BA2D4587F15}"/>
    <cellStyle name="Bad 7 5" xfId="15777" xr:uid="{177607C9-1F82-4C46-A7EB-5715B9ECD848}"/>
    <cellStyle name="Bad 7 6" xfId="18494" xr:uid="{6D3F9484-FA05-473B-8004-C136A057407B}"/>
    <cellStyle name="Bad 70" xfId="26785" xr:uid="{73EADE14-D811-4159-BA28-688E7B9766F8}"/>
    <cellStyle name="Bad 71" xfId="25059" xr:uid="{5C8ED54F-9A87-45A2-89C3-50722D4E01EA}"/>
    <cellStyle name="Bad 72" xfId="26903" xr:uid="{1091A41E-5AD0-4C79-BDEB-363955407191}"/>
    <cellStyle name="Bad 73" xfId="24933" xr:uid="{6AE23891-2C06-4B50-9D07-054116711BD1}"/>
    <cellStyle name="Bad 74" xfId="481" xr:uid="{28A002ED-92FA-4363-ADA4-AEB0F12D34D2}"/>
    <cellStyle name="Bad 75" xfId="41667" xr:uid="{4C7EB009-4278-4B37-8676-9F7734D58212}"/>
    <cellStyle name="Bad 8" xfId="3028" xr:uid="{20F95602-6797-4FFF-AEAD-53B95F59903C}"/>
    <cellStyle name="Bad 8 2" xfId="3029" xr:uid="{6011223D-2E54-4426-B027-F76909030A25}"/>
    <cellStyle name="Bad 8 2 2" xfId="3030" xr:uid="{6B45DD4E-CBB9-44C1-AD38-84F162136E9D}"/>
    <cellStyle name="Bad 8 2 3" xfId="3031" xr:uid="{119D3FA9-36A6-46B0-A7D9-ADBFBF5689EB}"/>
    <cellStyle name="Bad 8 2 4" xfId="15722" xr:uid="{07E594F9-6472-40D8-8DCD-F5195791E3BC}"/>
    <cellStyle name="Bad 8 2 5" xfId="16393" xr:uid="{C31081B3-73B5-477D-A412-2B8D1065477A}"/>
    <cellStyle name="Bad 8 2 6" xfId="17735" xr:uid="{422114A7-B3D4-4643-B8A2-5876AB24EC59}"/>
    <cellStyle name="Bad 8 3" xfId="3032" xr:uid="{A314DFE4-5906-4A04-8433-0C738F704AA6}"/>
    <cellStyle name="Bad 8 4" xfId="14911" xr:uid="{D5FD5F5D-06EF-4626-B1BE-C8ED9F2E7F8A}"/>
    <cellStyle name="Bad 8 5" xfId="15417" xr:uid="{055386B3-B637-4D9C-8168-C757763F6822}"/>
    <cellStyle name="Bad 8 6" xfId="17347" xr:uid="{A52A417D-38D3-4411-A85C-88F2141B77AF}"/>
    <cellStyle name="Bad 9" xfId="3033" xr:uid="{F1DD8B87-99DF-42C7-949B-783D698F0CC2}"/>
    <cellStyle name="Bad 9 2" xfId="3034" xr:uid="{741954F1-6342-4924-959E-A8B51A7E714C}"/>
    <cellStyle name="Bad 9 2 2" xfId="3035" xr:uid="{27C28A9A-D2C0-49E1-887C-5024BC904E4B}"/>
    <cellStyle name="Bad 9 2 3" xfId="3036" xr:uid="{EB1B832A-A275-44D3-92A8-0E07FACBC3BA}"/>
    <cellStyle name="Bad 9 2 4" xfId="15723" xr:uid="{DD84CAE1-D04F-4D55-A127-677FDC794CE2}"/>
    <cellStyle name="Bad 9 2 5" xfId="16394" xr:uid="{2A93A78A-DFB8-4178-B946-BEDC44A543C1}"/>
    <cellStyle name="Bad 9 2 6" xfId="18556" xr:uid="{F312469E-F9C2-4C50-A379-F0109FBE91CD}"/>
    <cellStyle name="Bad 9 3" xfId="3037" xr:uid="{18F51F59-F92D-4417-B5F3-FE5619DE6084}"/>
    <cellStyle name="Bad 9 4" xfId="15115" xr:uid="{57F42B4E-B030-4388-9E36-11958BA14B84}"/>
    <cellStyle name="Bad 9 5" xfId="14900" xr:uid="{FF510866-0DF2-460F-8FCD-C0235FB752D2}"/>
    <cellStyle name="Bad 9 6" xfId="21842" xr:uid="{098904EA-247C-42CC-9A09-D52B30A2F949}"/>
    <cellStyle name="Calculation" xfId="150" builtinId="22" customBuiltin="1"/>
    <cellStyle name="Calculation 10" xfId="3038" xr:uid="{7B83B795-4193-4D47-A51E-05C2AEC33FC9}"/>
    <cellStyle name="Calculation 10 10" xfId="3039" xr:uid="{04260FE7-06CC-42CE-B695-CA7A5E15EDC2}"/>
    <cellStyle name="Calculation 10 10 2" xfId="14663" xr:uid="{309EDA07-6F59-43F8-ACEC-9B9A41DF7634}"/>
    <cellStyle name="Calculation 10 10 2 2" xfId="20497" xr:uid="{FC2A4F9D-878E-4168-8641-B60EF64B1D54}"/>
    <cellStyle name="Calculation 10 10 3" xfId="32959" xr:uid="{CEB98040-E323-49A1-A62E-FD1B3B42B2B1}"/>
    <cellStyle name="Calculation 10 11" xfId="14875" xr:uid="{C8879C7B-3CF7-4D17-A702-6D3B001166BD}"/>
    <cellStyle name="Calculation 10 11 2" xfId="33020" xr:uid="{6D582D85-5B1B-4360-AFA3-8407F7A909D2}"/>
    <cellStyle name="Calculation 10 12" xfId="14682" xr:uid="{355130E9-0EDB-4CE9-ABA5-0C75F7ED1B74}"/>
    <cellStyle name="Calculation 10 12 2" xfId="32964" xr:uid="{F1135D53-B183-44F8-841B-821E680CDED8}"/>
    <cellStyle name="Calculation 10 13" xfId="17022" xr:uid="{98CEFD70-6DAC-43E8-9D80-3990125B7F50}"/>
    <cellStyle name="Calculation 10 13 2" xfId="35284" xr:uid="{B4E1A48E-D276-4F53-B4FE-CE1EBC6BC135}"/>
    <cellStyle name="Calculation 10 14" xfId="21821" xr:uid="{02A2EB60-8E56-4329-A375-28AD3A63D2B6}"/>
    <cellStyle name="Calculation 10 14 2" xfId="40014" xr:uid="{F24FEC31-85B5-49C1-ACBA-F5EA998BACC0}"/>
    <cellStyle name="Calculation 10 15" xfId="22122" xr:uid="{2C00B842-2B58-4F5F-9060-8EB25667A26A}"/>
    <cellStyle name="Calculation 10 15 2" xfId="40033" xr:uid="{7FF80E5B-C9B0-4E88-94B5-464C37BDB607}"/>
    <cellStyle name="Calculation 10 16" xfId="29520" xr:uid="{7605A4CA-C39D-4F29-810A-02742D752E3E}"/>
    <cellStyle name="Calculation 10 2" xfId="3040" xr:uid="{3F5DEB85-B749-49C2-A117-03338CA7DBC3}"/>
    <cellStyle name="Calculation 10 2 10" xfId="3041" xr:uid="{301B6414-3510-40CB-9D03-2E943ED9FCD4}"/>
    <cellStyle name="Calculation 10 2 10 2" xfId="34490" xr:uid="{FD3F7608-9015-49A9-8DEE-3DECB7429371}"/>
    <cellStyle name="Calculation 10 2 11" xfId="17107" xr:uid="{9F2D4E77-4B77-436D-8A94-0A09B9231DDB}"/>
    <cellStyle name="Calculation 10 2 11 2" xfId="35373" xr:uid="{C4AC233E-7703-4734-A253-8DF37A51C005}"/>
    <cellStyle name="Calculation 10 2 12" xfId="21736" xr:uid="{F2D9FAAF-054E-4E28-9E31-C554527558E8}"/>
    <cellStyle name="Calculation 10 2 12 2" xfId="39972" xr:uid="{F0EB3AC7-7415-4F7D-80BA-C19161E891A5}"/>
    <cellStyle name="Calculation 10 2 13" xfId="22123" xr:uid="{DD6767BA-B98E-4930-8AEF-EF2351C53F40}"/>
    <cellStyle name="Calculation 10 2 13 2" xfId="40034" xr:uid="{F262D289-39A9-4E06-94C4-EB6DDC72E1FA}"/>
    <cellStyle name="Calculation 10 2 14" xfId="29596" xr:uid="{F234E569-6BF0-413E-BCC1-F83E70EE5321}"/>
    <cellStyle name="Calculation 10 2 2" xfId="3042" xr:uid="{E49CA68B-96B5-4597-913E-EE3197F46D25}"/>
    <cellStyle name="Calculation 10 2 2 2" xfId="3043" xr:uid="{E5A39764-C552-47FC-83EA-5DEA61DDCC00}"/>
    <cellStyle name="Calculation 10 2 2 2 2" xfId="3044" xr:uid="{4BEE7947-828C-40F5-B02B-239BC6FF76D4}"/>
    <cellStyle name="Calculation 10 2 2 2 2 2" xfId="19640" xr:uid="{90A7D57B-7A67-40A6-AFDE-FD12E2808B20}"/>
    <cellStyle name="Calculation 10 2 2 2 2 2 2" xfId="38512" xr:uid="{F431D20A-E3F7-4F23-B349-2261E2BD37E1}"/>
    <cellStyle name="Calculation 10 2 2 2 2 3" xfId="32370" xr:uid="{737E1160-8EFB-4E8C-A122-929548F1D65A}"/>
    <cellStyle name="Calculation 10 2 2 2 3" xfId="3045" xr:uid="{BA8B55C9-A9D5-48FB-A26E-F6342DF86DA1}"/>
    <cellStyle name="Calculation 10 2 2 2 3 2" xfId="36500" xr:uid="{008CF233-5064-40E1-B481-0FC19145E55E}"/>
    <cellStyle name="Calculation 10 2 2 2 4" xfId="22125" xr:uid="{D201F221-16EE-436D-A183-D6BCD0502893}"/>
    <cellStyle name="Calculation 10 2 2 2 4 2" xfId="40036" xr:uid="{19B817E3-0E6C-4683-B6D8-91C215049649}"/>
    <cellStyle name="Calculation 10 2 2 2 5" xfId="30779" xr:uid="{1345636E-DC63-4E32-9F56-1F1EAE0C5F40}"/>
    <cellStyle name="Calculation 10 2 2 3" xfId="3046" xr:uid="{F052ED6A-FC2B-4FCE-8D33-7244E9D3A3F4}"/>
    <cellStyle name="Calculation 10 2 2 3 2" xfId="18905" xr:uid="{9AAAC56C-7C34-4E63-8DA0-2EA6A392563F}"/>
    <cellStyle name="Calculation 10 2 2 3 2 2" xfId="37428" xr:uid="{97266F50-3371-4D55-9ABF-46BAAD372961}"/>
    <cellStyle name="Calculation 10 2 2 3 3" xfId="31701" xr:uid="{5421AD2D-40D1-4EEA-A81C-2E6E2137A28A}"/>
    <cellStyle name="Calculation 10 2 2 4" xfId="3047" xr:uid="{AD21A51F-C784-4146-B4F8-F3C99F412D8E}"/>
    <cellStyle name="Calculation 10 2 2 4 2" xfId="20820" xr:uid="{F65F6261-55BF-4295-BA2E-BE083FE87B57}"/>
    <cellStyle name="Calculation 10 2 2 4 2 2" xfId="39262" xr:uid="{BB67419F-791E-4FE3-834C-1AFA264FEEF0}"/>
    <cellStyle name="Calculation 10 2 2 4 3" xfId="33076" xr:uid="{0CE3AB31-10DF-4C70-92C0-17456516EBA0}"/>
    <cellStyle name="Calculation 10 2 2 5" xfId="3048" xr:uid="{6C783AEB-4086-4A65-9EC8-A490DF0C1FB2}"/>
    <cellStyle name="Calculation 10 2 2 5 2" xfId="33708" xr:uid="{48F4F0C6-AEC7-4056-ADFA-41E4F3C0E634}"/>
    <cellStyle name="Calculation 10 2 2 6" xfId="16396" xr:uid="{F1D6395C-97BB-4D1D-907A-6E357EFCAD3B}"/>
    <cellStyle name="Calculation 10 2 2 6 2" xfId="34491" xr:uid="{F83179F6-5707-4857-9EE6-6A1779189893}"/>
    <cellStyle name="Calculation 10 2 2 7" xfId="17436" xr:uid="{0001C166-DCA3-45BE-80B0-0D6FE898483B}"/>
    <cellStyle name="Calculation 10 2 2 7 2" xfId="35513" xr:uid="{E3109339-52BC-4688-8047-9A514E5F59FD}"/>
    <cellStyle name="Calculation 10 2 2 8" xfId="22124" xr:uid="{08BAB448-48F8-41B8-97FA-91DCA0FEC0CB}"/>
    <cellStyle name="Calculation 10 2 2 8 2" xfId="40035" xr:uid="{3FC9B0B2-F9D4-49EC-9A39-EAFA34381C68}"/>
    <cellStyle name="Calculation 10 2 2 9" xfId="29716" xr:uid="{1C8EC73A-F730-4022-8975-4BB863E8E36E}"/>
    <cellStyle name="Calculation 10 2 3" xfId="3049" xr:uid="{111D7DA4-73DD-4D49-A022-7F6FC2FD2519}"/>
    <cellStyle name="Calculation 10 2 3 2" xfId="3050" xr:uid="{857324DB-EACD-4692-ADAD-7B0C2D304D9B}"/>
    <cellStyle name="Calculation 10 2 3 2 2" xfId="3051" xr:uid="{6C0530AE-F559-40FD-9B5F-85643AE36D31}"/>
    <cellStyle name="Calculation 10 2 3 2 2 2" xfId="19641" xr:uid="{F2684336-B203-4F5E-A843-C8FECADEBB7F}"/>
    <cellStyle name="Calculation 10 2 3 2 2 2 2" xfId="38513" xr:uid="{6452FF82-3FD6-4F51-82A3-53CC378EBDFE}"/>
    <cellStyle name="Calculation 10 2 3 2 2 3" xfId="32371" xr:uid="{1EDBF95F-7D0B-4885-BB89-8416EA248AEB}"/>
    <cellStyle name="Calculation 10 2 3 2 3" xfId="3052" xr:uid="{1C6FD7DD-694C-48E6-8E7A-BEF6AA25AB46}"/>
    <cellStyle name="Calculation 10 2 3 2 3 2" xfId="36501" xr:uid="{3133DBA1-6B5C-48E5-9C3A-4D63F9197FC3}"/>
    <cellStyle name="Calculation 10 2 3 2 4" xfId="22127" xr:uid="{74804B0F-3700-43FB-8FA5-974E0366B46A}"/>
    <cellStyle name="Calculation 10 2 3 2 4 2" xfId="40038" xr:uid="{2460C199-093E-4D57-9D96-4B1FAE253113}"/>
    <cellStyle name="Calculation 10 2 3 2 5" xfId="30780" xr:uid="{B55C63A2-5510-49EA-9596-3EFBA8DDAD23}"/>
    <cellStyle name="Calculation 10 2 3 3" xfId="3053" xr:uid="{C38025F4-6328-4CFB-BEFE-BB9F2C786E55}"/>
    <cellStyle name="Calculation 10 2 3 3 2" xfId="18906" xr:uid="{E9768BE5-241A-4E55-BD3C-1AA3CCDC60AE}"/>
    <cellStyle name="Calculation 10 2 3 3 2 2" xfId="37429" xr:uid="{87C5226D-159B-4C96-947B-63B9963366CD}"/>
    <cellStyle name="Calculation 10 2 3 3 3" xfId="31702" xr:uid="{8650DB16-EB13-4CD4-BB2E-B52E836E76B3}"/>
    <cellStyle name="Calculation 10 2 3 4" xfId="3054" xr:uid="{B876A6C6-DC9E-4503-8DE1-831A9F3C3602}"/>
    <cellStyle name="Calculation 10 2 3 4 2" xfId="20821" xr:uid="{8AC9E794-14E4-4C87-A399-DD3E35764A97}"/>
    <cellStyle name="Calculation 10 2 3 4 2 2" xfId="39263" xr:uid="{95A07293-0608-4BE8-878F-C63A8C2ACB9C}"/>
    <cellStyle name="Calculation 10 2 3 4 3" xfId="33077" xr:uid="{74497ED2-FD4C-47E3-9411-198577D5D4B7}"/>
    <cellStyle name="Calculation 10 2 3 5" xfId="3055" xr:uid="{384F83F9-7802-4B15-A731-75D09B2DC689}"/>
    <cellStyle name="Calculation 10 2 3 5 2" xfId="33709" xr:uid="{222A7015-693C-466F-98B2-E50E44E18546}"/>
    <cellStyle name="Calculation 10 2 3 6" xfId="16397" xr:uid="{68B25AB6-7D02-4F10-80D6-1BC0C860D6F3}"/>
    <cellStyle name="Calculation 10 2 3 6 2" xfId="34492" xr:uid="{E42CCCE9-4492-49A9-9D85-DCF61A440449}"/>
    <cellStyle name="Calculation 10 2 3 7" xfId="17437" xr:uid="{A1896AC8-6378-4801-9796-4DF9BCA85E2B}"/>
    <cellStyle name="Calculation 10 2 3 7 2" xfId="35514" xr:uid="{11E8D3E2-0920-4B12-8B4B-E99243FAC19F}"/>
    <cellStyle name="Calculation 10 2 3 8" xfId="22126" xr:uid="{CD69D674-4CF5-4A42-9FB2-947E4DE4A5E1}"/>
    <cellStyle name="Calculation 10 2 3 8 2" xfId="40037" xr:uid="{5A158BF8-F24A-482E-AC88-EA0D5A5BEFB5}"/>
    <cellStyle name="Calculation 10 2 3 9" xfId="29717" xr:uid="{B44AEF59-6C9B-4E41-AF55-0B7877CF9EEF}"/>
    <cellStyle name="Calculation 10 2 4" xfId="3056" xr:uid="{A65B2C7F-ED42-42D1-94D5-31E962D6A71E}"/>
    <cellStyle name="Calculation 10 2 4 2" xfId="3057" xr:uid="{8D1E4880-5F9B-4502-A504-3CCEDEB25985}"/>
    <cellStyle name="Calculation 10 2 4 2 2" xfId="3058" xr:uid="{E617F595-3D08-458C-87F9-E120D622FB71}"/>
    <cellStyle name="Calculation 10 2 4 2 2 2" xfId="19642" xr:uid="{B232AC7A-0007-4E03-BE9D-DBE4166EB7C8}"/>
    <cellStyle name="Calculation 10 2 4 2 2 2 2" xfId="38514" xr:uid="{D7267A9C-39C9-4BEB-9D45-CB13B4622B07}"/>
    <cellStyle name="Calculation 10 2 4 2 2 3" xfId="32372" xr:uid="{42242185-51B6-4EA7-9F94-FA972252DE42}"/>
    <cellStyle name="Calculation 10 2 4 2 3" xfId="3059" xr:uid="{61531D33-4F80-4456-9901-6BD89CCF9110}"/>
    <cellStyle name="Calculation 10 2 4 2 3 2" xfId="36502" xr:uid="{5BB0C80A-7957-404F-B0EF-1E19F8E22ED7}"/>
    <cellStyle name="Calculation 10 2 4 2 4" xfId="22129" xr:uid="{8A0CBAD8-C52D-4A29-BB98-3724D5D4AD49}"/>
    <cellStyle name="Calculation 10 2 4 2 4 2" xfId="40040" xr:uid="{DA5F9153-C5EB-46BC-A7B4-6BD08FEEB05E}"/>
    <cellStyle name="Calculation 10 2 4 2 5" xfId="30781" xr:uid="{86395512-206C-4AED-B549-7543C803DC1F}"/>
    <cellStyle name="Calculation 10 2 4 3" xfId="3060" xr:uid="{5854478A-9C46-4C56-94DB-BDE5BDADCC71}"/>
    <cellStyle name="Calculation 10 2 4 3 2" xfId="18907" xr:uid="{E3864C64-471C-4839-BB4F-A1F2D7B95C6A}"/>
    <cellStyle name="Calculation 10 2 4 3 2 2" xfId="37430" xr:uid="{B2C90EF2-ADDF-4C80-BAFF-DEC7BDE1C685}"/>
    <cellStyle name="Calculation 10 2 4 3 3" xfId="31703" xr:uid="{6BB666ED-EE08-4640-97D9-F184D774687F}"/>
    <cellStyle name="Calculation 10 2 4 4" xfId="3061" xr:uid="{B028835C-E1E8-4A6D-9175-6740953C364B}"/>
    <cellStyle name="Calculation 10 2 4 4 2" xfId="20822" xr:uid="{B708CFE6-4BEA-4B52-A3C5-DE6C8D58181F}"/>
    <cellStyle name="Calculation 10 2 4 4 2 2" xfId="39264" xr:uid="{F5A6B05A-F71F-4A99-A98C-63752215F453}"/>
    <cellStyle name="Calculation 10 2 4 4 3" xfId="33078" xr:uid="{1411039B-4966-406E-955B-580B43F8BE49}"/>
    <cellStyle name="Calculation 10 2 4 5" xfId="3062" xr:uid="{4E537518-F4E6-4C75-BA37-ECFD94A8E35B}"/>
    <cellStyle name="Calculation 10 2 4 5 2" xfId="33710" xr:uid="{7D20D439-9BD6-49EF-8924-2678E5069B27}"/>
    <cellStyle name="Calculation 10 2 4 6" xfId="16398" xr:uid="{B615CD39-9DA2-4DB7-ACB8-E42F157A7812}"/>
    <cellStyle name="Calculation 10 2 4 6 2" xfId="34493" xr:uid="{CF96B7B4-A07C-4F37-8E83-290EC8D70500}"/>
    <cellStyle name="Calculation 10 2 4 7" xfId="17438" xr:uid="{1749D778-4342-4841-AC31-ACB4B1CC4A3F}"/>
    <cellStyle name="Calculation 10 2 4 7 2" xfId="35515" xr:uid="{5ABB605C-6435-4E40-949B-0F57C65FA608}"/>
    <cellStyle name="Calculation 10 2 4 8" xfId="22128" xr:uid="{E1673BE7-6D78-42DB-A592-72AEB39208AC}"/>
    <cellStyle name="Calculation 10 2 4 8 2" xfId="40039" xr:uid="{37D16966-80DB-4C1C-8279-0EEBE4878A99}"/>
    <cellStyle name="Calculation 10 2 4 9" xfId="29718" xr:uid="{789A2A51-8D45-453F-9014-04FDB3CF29C7}"/>
    <cellStyle name="Calculation 10 2 5" xfId="3063" xr:uid="{36D9AF2D-3509-4868-B5EF-64A21E25A917}"/>
    <cellStyle name="Calculation 10 2 5 2" xfId="3064" xr:uid="{40B86D82-8DF0-4F6B-A067-C0477B157839}"/>
    <cellStyle name="Calculation 10 2 5 2 2" xfId="3065" xr:uid="{6F3D29B1-580E-4243-98FE-FC48F5896A50}"/>
    <cellStyle name="Calculation 10 2 5 2 2 2" xfId="19643" xr:uid="{FCF2B1B1-4019-463B-A6B2-BD6B8B7EC0DA}"/>
    <cellStyle name="Calculation 10 2 5 2 2 2 2" xfId="38515" xr:uid="{58ACCCDC-B542-4141-BD1D-A4E98CD2E876}"/>
    <cellStyle name="Calculation 10 2 5 2 2 3" xfId="32373" xr:uid="{CC191BD4-39E4-4A06-8FBB-01AB0B0B5569}"/>
    <cellStyle name="Calculation 10 2 5 2 3" xfId="3066" xr:uid="{6621D816-1FE4-4F48-8263-B6A461F7DB3B}"/>
    <cellStyle name="Calculation 10 2 5 2 3 2" xfId="36503" xr:uid="{C0B8F25E-FF3F-4091-AD89-A652056E81AB}"/>
    <cellStyle name="Calculation 10 2 5 2 4" xfId="22131" xr:uid="{8B2968A0-22FD-430A-9A54-7CB27FC09DE4}"/>
    <cellStyle name="Calculation 10 2 5 2 4 2" xfId="40042" xr:uid="{03CA43FB-807B-421B-A2BE-0733E8150A82}"/>
    <cellStyle name="Calculation 10 2 5 2 5" xfId="30782" xr:uid="{4F3542E9-E5F3-40CF-B441-CBE4D26C0270}"/>
    <cellStyle name="Calculation 10 2 5 3" xfId="3067" xr:uid="{D03792AC-AD41-495E-BD4D-779AD791FEAE}"/>
    <cellStyle name="Calculation 10 2 5 3 2" xfId="18908" xr:uid="{5348A9DD-8A96-468A-B7EF-FE4000021767}"/>
    <cellStyle name="Calculation 10 2 5 3 2 2" xfId="37431" xr:uid="{3363D845-14B2-4ED8-8BB0-5719BDED0F1C}"/>
    <cellStyle name="Calculation 10 2 5 3 3" xfId="31704" xr:uid="{05D98B50-7705-45EB-AF5F-8C848BE64D20}"/>
    <cellStyle name="Calculation 10 2 5 4" xfId="3068" xr:uid="{B9E89371-C979-42FA-8AAE-BAB559F46DD9}"/>
    <cellStyle name="Calculation 10 2 5 4 2" xfId="20823" xr:uid="{4FF9CEF4-CFD0-4032-AA5C-1516A9991DAE}"/>
    <cellStyle name="Calculation 10 2 5 4 2 2" xfId="39265" xr:uid="{59F48567-6EDF-4D7A-9361-5A50912E8A14}"/>
    <cellStyle name="Calculation 10 2 5 4 3" xfId="33079" xr:uid="{064AC35A-640A-4EE3-AA6B-CA9B032E23E8}"/>
    <cellStyle name="Calculation 10 2 5 5" xfId="3069" xr:uid="{1D368D88-FD01-4943-9E19-BE8F073CB686}"/>
    <cellStyle name="Calculation 10 2 5 5 2" xfId="33711" xr:uid="{972F2681-FD0F-415E-9F60-97D6766E3630}"/>
    <cellStyle name="Calculation 10 2 5 6" xfId="16399" xr:uid="{3EAE34A1-C97F-4DB1-A48A-E00664BCBD36}"/>
    <cellStyle name="Calculation 10 2 5 6 2" xfId="34494" xr:uid="{4BDE6146-10B6-4E0F-827F-E6C887F51EB8}"/>
    <cellStyle name="Calculation 10 2 5 7" xfId="17439" xr:uid="{D7C8CE17-E873-47E2-B62B-327492B20FF4}"/>
    <cellStyle name="Calculation 10 2 5 7 2" xfId="35516" xr:uid="{1A911287-45C0-4065-AE2B-6CFEDE0B40F2}"/>
    <cellStyle name="Calculation 10 2 5 8" xfId="22130" xr:uid="{0CAEE051-298D-441A-B2FF-F4DAFC3183FC}"/>
    <cellStyle name="Calculation 10 2 5 8 2" xfId="40041" xr:uid="{4EB4041D-9121-4E7E-8FCC-D8D5A77E7714}"/>
    <cellStyle name="Calculation 10 2 5 9" xfId="29719" xr:uid="{95AE11F6-8247-4208-A0F9-77EBF897E054}"/>
    <cellStyle name="Calculation 10 2 6" xfId="3070" xr:uid="{EA556B36-DBBC-4061-9533-6A7D0B613D34}"/>
    <cellStyle name="Calculation 10 2 6 2" xfId="3071" xr:uid="{C219A4BF-3885-4C13-8F8A-FBF408672F62}"/>
    <cellStyle name="Calculation 10 2 6 2 2" xfId="3072" xr:uid="{CB1F7543-4530-463D-955F-AC9777D249B9}"/>
    <cellStyle name="Calculation 10 2 6 2 2 2" xfId="19644" xr:uid="{5B9FAC44-0544-4EDD-A7F9-5809CF3E279D}"/>
    <cellStyle name="Calculation 10 2 6 2 2 2 2" xfId="38516" xr:uid="{474C4C00-F186-4804-B06A-114339EECF22}"/>
    <cellStyle name="Calculation 10 2 6 2 2 3" xfId="32374" xr:uid="{2052C931-82E8-4BEF-9AFD-59F0F7EF2317}"/>
    <cellStyle name="Calculation 10 2 6 2 3" xfId="3073" xr:uid="{68D473F6-0A0F-4163-B566-1D75E8285552}"/>
    <cellStyle name="Calculation 10 2 6 2 3 2" xfId="36504" xr:uid="{144A0EFD-EDE5-407E-9445-C344F7DAE989}"/>
    <cellStyle name="Calculation 10 2 6 2 4" xfId="22133" xr:uid="{8BE635A1-7335-4720-ACA1-A77A23D681FE}"/>
    <cellStyle name="Calculation 10 2 6 2 4 2" xfId="40044" xr:uid="{8FC486F9-D66A-4BEE-AF89-4884346840D3}"/>
    <cellStyle name="Calculation 10 2 6 2 5" xfId="30783" xr:uid="{3B08EA58-4261-4D42-B7B1-3C6B1A835F85}"/>
    <cellStyle name="Calculation 10 2 6 3" xfId="3074" xr:uid="{F129C676-7D96-4828-BFF2-3206F5AA3527}"/>
    <cellStyle name="Calculation 10 2 6 3 2" xfId="18909" xr:uid="{39BE6701-6FF8-46F1-BE8F-39FDE62A94EA}"/>
    <cellStyle name="Calculation 10 2 6 3 2 2" xfId="37432" xr:uid="{D8A39F20-1011-4A17-B370-AD947C107609}"/>
    <cellStyle name="Calculation 10 2 6 3 3" xfId="31705" xr:uid="{9E4E3676-3CE3-4D0C-A762-D601EDB90FCF}"/>
    <cellStyle name="Calculation 10 2 6 4" xfId="3075" xr:uid="{2ABA2AAE-E84D-4FBB-8CBA-B726DF420B94}"/>
    <cellStyle name="Calculation 10 2 6 4 2" xfId="20824" xr:uid="{C1BE9949-82A6-4886-BB60-E9269BA75A8B}"/>
    <cellStyle name="Calculation 10 2 6 4 2 2" xfId="39266" xr:uid="{1E42A71E-2C8E-4810-98B4-DB9DB6B70E89}"/>
    <cellStyle name="Calculation 10 2 6 4 3" xfId="33080" xr:uid="{E905CAA3-613F-4E8A-B6D3-2FABE6D84372}"/>
    <cellStyle name="Calculation 10 2 6 5" xfId="3076" xr:uid="{29BA39F7-9838-484F-B814-FC5C896DEBF0}"/>
    <cellStyle name="Calculation 10 2 6 5 2" xfId="33712" xr:uid="{5DE123EA-4363-40FC-A691-5F1B08F1F845}"/>
    <cellStyle name="Calculation 10 2 6 6" xfId="16400" xr:uid="{0A22B204-56F5-465D-A77A-3E47F0D4FEC6}"/>
    <cellStyle name="Calculation 10 2 6 6 2" xfId="34495" xr:uid="{91EC98CC-8E97-4EB1-A59A-547B487C835F}"/>
    <cellStyle name="Calculation 10 2 6 7" xfId="17440" xr:uid="{A25EB10B-CA48-4C6F-A8F5-06A4253C7D5A}"/>
    <cellStyle name="Calculation 10 2 6 7 2" xfId="35517" xr:uid="{F63286DD-DFF6-4661-8292-6F557E917B91}"/>
    <cellStyle name="Calculation 10 2 6 8" xfId="22132" xr:uid="{68D3CB28-945C-4833-A50A-9B9DE1F30469}"/>
    <cellStyle name="Calculation 10 2 6 8 2" xfId="40043" xr:uid="{53C63ACD-58F4-4390-890E-9F32D970C825}"/>
    <cellStyle name="Calculation 10 2 6 9" xfId="29720" xr:uid="{93DB1B01-929B-40C3-BD18-1892ECE2CC2C}"/>
    <cellStyle name="Calculation 10 2 7" xfId="3077" xr:uid="{B1B31A25-DDB9-4AED-A029-F97BD711459F}"/>
    <cellStyle name="Calculation 10 2 7 2" xfId="3078" xr:uid="{6FD479FB-DA20-47DA-8887-15579EA7FF74}"/>
    <cellStyle name="Calculation 10 2 7 2 2" xfId="19450" xr:uid="{03E0005A-D309-4242-BB32-2C2129369340}"/>
    <cellStyle name="Calculation 10 2 7 2 2 2" xfId="38237" xr:uid="{35714B27-B9EF-477F-8842-F7F7FE815835}"/>
    <cellStyle name="Calculation 10 2 7 2 3" xfId="32152" xr:uid="{0C7530C2-D495-47FF-9695-B568DE3FFE40}"/>
    <cellStyle name="Calculation 10 2 7 3" xfId="3079" xr:uid="{FC777746-2C9E-4586-82F0-DA5CAC288D96}"/>
    <cellStyle name="Calculation 10 2 7 3 2" xfId="36320" xr:uid="{1BCF9D31-FFE6-4823-960C-3CBB6AABE3BD}"/>
    <cellStyle name="Calculation 10 2 7 4" xfId="22134" xr:uid="{39642335-B8D5-4DC8-BFAF-4BA9B6CDE660}"/>
    <cellStyle name="Calculation 10 2 7 4 2" xfId="40045" xr:uid="{C32375D6-72A5-4C22-AF36-9D02A463DC51}"/>
    <cellStyle name="Calculation 10 2 7 5" xfId="30506" xr:uid="{8C5D2C00-9B16-438B-9797-4233F323FEDB}"/>
    <cellStyle name="Calculation 10 2 8" xfId="3080" xr:uid="{045C20E7-C7EE-49A9-8B76-7C559F10E71A}"/>
    <cellStyle name="Calculation 10 2 8 2" xfId="3081" xr:uid="{24B89E02-913F-41BB-B358-2DEFA6EDA40C}"/>
    <cellStyle name="Calculation 10 2 8 2 2" xfId="19364" xr:uid="{AD3CAD1C-12C6-4DAE-8A9F-64BB7A86D311}"/>
    <cellStyle name="Calculation 10 2 8 2 2 2" xfId="38150" xr:uid="{E5EF165F-EFF3-45F7-85C2-2D4139AF742C}"/>
    <cellStyle name="Calculation 10 2 8 2 3" xfId="32082" xr:uid="{7C1322F5-B9F2-4914-A2C4-1EC9CE5524A5}"/>
    <cellStyle name="Calculation 10 2 8 3" xfId="3082" xr:uid="{F3EA5AD8-49F6-4186-AD38-52BCACB5D13D}"/>
    <cellStyle name="Calculation 10 2 8 3 2" xfId="36234" xr:uid="{C027C820-409E-43FA-879A-9F80E198B5EA}"/>
    <cellStyle name="Calculation 10 2 8 4" xfId="22135" xr:uid="{AA2479D7-6767-4B09-89E8-4137F0DCD60B}"/>
    <cellStyle name="Calculation 10 2 8 4 2" xfId="40046" xr:uid="{53452C0D-3792-4DF2-B527-EE6704C0D7DC}"/>
    <cellStyle name="Calculation 10 2 8 5" xfId="30419" xr:uid="{992DA69C-6A1B-4E9D-A5DB-B46E7BF4BCE8}"/>
    <cellStyle name="Calculation 10 2 9" xfId="3083" xr:uid="{63215B93-4F1D-4D47-95D1-D229EF9EA441}"/>
    <cellStyle name="Calculation 10 2 9 2" xfId="33707" xr:uid="{3AEAB2B1-14DE-4BC9-B47F-42C6C5C71E5D}"/>
    <cellStyle name="Calculation 10 3" xfId="3084" xr:uid="{21DB6F87-7F60-424B-B367-DAC880CA91F0}"/>
    <cellStyle name="Calculation 10 3 10" xfId="3085" xr:uid="{BD303CDD-1FA7-4D11-B226-7F18DCC7AA57}"/>
    <cellStyle name="Calculation 10 3 10 2" xfId="34496" xr:uid="{6CBA3834-231E-48F4-96B5-39BD4768BF3A}"/>
    <cellStyle name="Calculation 10 3 11" xfId="17126" xr:uid="{EA90ABDF-1393-4414-8561-A9C794B36EB7}"/>
    <cellStyle name="Calculation 10 3 11 2" xfId="35393" xr:uid="{E22520F7-F51D-496B-AEE9-5CC6DAF01700}"/>
    <cellStyle name="Calculation 10 3 12" xfId="21728" xr:uid="{6A3076D0-F768-4777-B301-C3C112719D2B}"/>
    <cellStyle name="Calculation 10 3 12 2" xfId="39971" xr:uid="{51EEBDC2-E9D6-4736-AC20-268054EB5CD9}"/>
    <cellStyle name="Calculation 10 3 13" xfId="22136" xr:uid="{1DF173BD-FED7-4ACA-8136-B5E2177F7FF3}"/>
    <cellStyle name="Calculation 10 3 13 2" xfId="40047" xr:uid="{954A4E74-C8D6-49BF-AF01-2F45534CB612}"/>
    <cellStyle name="Calculation 10 3 14" xfId="29611" xr:uid="{E90A6ADB-2BBE-49EA-B7FE-F40E38E9E5D5}"/>
    <cellStyle name="Calculation 10 3 2" xfId="3086" xr:uid="{25582749-A146-4508-8CFD-207353DEB9BB}"/>
    <cellStyle name="Calculation 10 3 2 2" xfId="3087" xr:uid="{30CDD567-EA4A-4C73-BDC3-35488C3FAC76}"/>
    <cellStyle name="Calculation 10 3 2 2 2" xfId="3088" xr:uid="{C728CF21-C51C-4E05-B84B-9735B982387B}"/>
    <cellStyle name="Calculation 10 3 2 2 2 2" xfId="19645" xr:uid="{5F74F9BE-44B5-40E1-9AB5-D4920D51E587}"/>
    <cellStyle name="Calculation 10 3 2 2 2 2 2" xfId="38517" xr:uid="{FF67BD4A-7579-43A9-A6D5-4DD90A6DCFA4}"/>
    <cellStyle name="Calculation 10 3 2 2 2 3" xfId="32375" xr:uid="{0DD9154E-4F6D-4AC1-A530-32CBCC8F6800}"/>
    <cellStyle name="Calculation 10 3 2 2 3" xfId="3089" xr:uid="{EC4CB305-5F65-42DE-82D5-2DA53A6B3827}"/>
    <cellStyle name="Calculation 10 3 2 2 3 2" xfId="36505" xr:uid="{C2E1EDA3-C431-478C-A8EB-8ED695B6A27E}"/>
    <cellStyle name="Calculation 10 3 2 2 4" xfId="22138" xr:uid="{4631843B-6CD0-4568-A421-71E78B550F25}"/>
    <cellStyle name="Calculation 10 3 2 2 4 2" xfId="40049" xr:uid="{807DB766-C264-499D-8713-6B0D3616DF3D}"/>
    <cellStyle name="Calculation 10 3 2 2 5" xfId="30784" xr:uid="{DD603350-DB02-4E15-8C41-AD45DDA602D8}"/>
    <cellStyle name="Calculation 10 3 2 3" xfId="3090" xr:uid="{FCC83A59-F6C9-48DE-B148-0F785ED8CA48}"/>
    <cellStyle name="Calculation 10 3 2 3 2" xfId="18910" xr:uid="{0C318DBB-E82C-482E-8416-617B9251E011}"/>
    <cellStyle name="Calculation 10 3 2 3 2 2" xfId="37433" xr:uid="{ECF00986-8633-453A-9804-CA1647E3E253}"/>
    <cellStyle name="Calculation 10 3 2 3 3" xfId="31706" xr:uid="{AB37D449-7D07-4C09-83EC-EDDEF87FC232}"/>
    <cellStyle name="Calculation 10 3 2 4" xfId="3091" xr:uid="{783661D8-DA8E-48DD-9157-1D9AEA495861}"/>
    <cellStyle name="Calculation 10 3 2 4 2" xfId="20825" xr:uid="{FAF1C6CC-A940-4559-BD12-567677DEAD9F}"/>
    <cellStyle name="Calculation 10 3 2 4 2 2" xfId="39267" xr:uid="{6684BFFA-F91A-4306-9914-F0794C4A5920}"/>
    <cellStyle name="Calculation 10 3 2 4 3" xfId="33081" xr:uid="{352E5B71-C6F3-4BAF-A6CD-0142C26D37FB}"/>
    <cellStyle name="Calculation 10 3 2 5" xfId="3092" xr:uid="{30DD37E7-D5CE-4E01-8B1E-701F749E4E03}"/>
    <cellStyle name="Calculation 10 3 2 5 2" xfId="33714" xr:uid="{180BAB64-ED94-433C-923B-652F058718F3}"/>
    <cellStyle name="Calculation 10 3 2 6" xfId="16401" xr:uid="{DE5E6F00-8ECA-42C2-913F-FDAC860B2FE0}"/>
    <cellStyle name="Calculation 10 3 2 6 2" xfId="34497" xr:uid="{A27D3FA8-98F3-4A06-826B-2E4620E83B33}"/>
    <cellStyle name="Calculation 10 3 2 7" xfId="17441" xr:uid="{382F2633-C654-4B01-B471-AB2ABAE0D08A}"/>
    <cellStyle name="Calculation 10 3 2 7 2" xfId="35518" xr:uid="{C376718F-5E94-4869-A0F4-A881EAA992A7}"/>
    <cellStyle name="Calculation 10 3 2 8" xfId="22137" xr:uid="{A30860C1-7A27-46C6-BE5E-E0E834669B10}"/>
    <cellStyle name="Calculation 10 3 2 8 2" xfId="40048" xr:uid="{39CFC422-3BFC-4DB9-8691-49ADE1421462}"/>
    <cellStyle name="Calculation 10 3 2 9" xfId="29721" xr:uid="{7D5395BA-3622-4802-B420-6C135353E0A5}"/>
    <cellStyle name="Calculation 10 3 3" xfId="3093" xr:uid="{98530D94-99D5-40B4-8E0F-FDA3E115B0E4}"/>
    <cellStyle name="Calculation 10 3 3 2" xfId="3094" xr:uid="{8E27D7BF-6A1B-43FB-93D4-D2E62C18B132}"/>
    <cellStyle name="Calculation 10 3 3 2 2" xfId="3095" xr:uid="{469D1929-AFE3-403D-AC83-02F8E1F5E9B7}"/>
    <cellStyle name="Calculation 10 3 3 2 2 2" xfId="19646" xr:uid="{516714FC-C94D-4B50-B048-E2B2D25DC577}"/>
    <cellStyle name="Calculation 10 3 3 2 2 2 2" xfId="38518" xr:uid="{0DC89E49-568F-4CA6-8639-5624572D54FC}"/>
    <cellStyle name="Calculation 10 3 3 2 2 3" xfId="32376" xr:uid="{5A654A4E-91C6-42F1-A094-FA9DB826EDBE}"/>
    <cellStyle name="Calculation 10 3 3 2 3" xfId="3096" xr:uid="{1266B3A8-2CA3-43C5-9C0B-724E9F1276C2}"/>
    <cellStyle name="Calculation 10 3 3 2 3 2" xfId="36506" xr:uid="{4878BBB3-B657-43AA-BDBB-1FB934CBC609}"/>
    <cellStyle name="Calculation 10 3 3 2 4" xfId="22140" xr:uid="{30C01457-3A94-48ED-928D-355A8D000EFD}"/>
    <cellStyle name="Calculation 10 3 3 2 4 2" xfId="40051" xr:uid="{8BDEF836-33A2-45A9-B58C-F4B859DC9837}"/>
    <cellStyle name="Calculation 10 3 3 2 5" xfId="30785" xr:uid="{333AF378-C8D4-4FB1-81C1-4144863308A5}"/>
    <cellStyle name="Calculation 10 3 3 3" xfId="3097" xr:uid="{C0006E31-5DB7-47E2-9A63-CE2D16C6427B}"/>
    <cellStyle name="Calculation 10 3 3 3 2" xfId="18911" xr:uid="{45A27FE6-5476-4337-B259-0326D8C8F0DC}"/>
    <cellStyle name="Calculation 10 3 3 3 2 2" xfId="37434" xr:uid="{5C928BAD-4276-48D5-9984-A11087F7F484}"/>
    <cellStyle name="Calculation 10 3 3 3 3" xfId="31707" xr:uid="{3A79D055-E757-42FD-921F-F31D1B81A7D9}"/>
    <cellStyle name="Calculation 10 3 3 4" xfId="3098" xr:uid="{D32D9FEC-1A07-4D9F-8493-910CFACEBE49}"/>
    <cellStyle name="Calculation 10 3 3 4 2" xfId="20826" xr:uid="{BC1F3C61-B9CC-4D36-BCB9-F811AFB91D88}"/>
    <cellStyle name="Calculation 10 3 3 4 2 2" xfId="39268" xr:uid="{21F98B3D-9F4F-4F91-9580-E5CA3E24B039}"/>
    <cellStyle name="Calculation 10 3 3 4 3" xfId="33082" xr:uid="{1C0975BB-2635-47B1-A4F5-FF6A91155336}"/>
    <cellStyle name="Calculation 10 3 3 5" xfId="3099" xr:uid="{2FC3F550-29EC-40CD-A97B-8D7E5F7BE506}"/>
    <cellStyle name="Calculation 10 3 3 5 2" xfId="33715" xr:uid="{A1A7EA3C-C2A9-418E-8ED6-82D9FC24801F}"/>
    <cellStyle name="Calculation 10 3 3 6" xfId="16402" xr:uid="{6E46DF78-996A-4FAD-83CB-1B1AA69CC771}"/>
    <cellStyle name="Calculation 10 3 3 6 2" xfId="34498" xr:uid="{980AB9A8-B0AC-407F-A906-56FA7503A455}"/>
    <cellStyle name="Calculation 10 3 3 7" xfId="17442" xr:uid="{358F1EF5-770A-4309-8960-64A7F7008A71}"/>
    <cellStyle name="Calculation 10 3 3 7 2" xfId="35519" xr:uid="{0EBDB32A-AB13-4B25-847A-FDC5523B462C}"/>
    <cellStyle name="Calculation 10 3 3 8" xfId="22139" xr:uid="{54F043D1-99AF-4E34-BD49-CAAD32FE6B45}"/>
    <cellStyle name="Calculation 10 3 3 8 2" xfId="40050" xr:uid="{6176DA96-42D4-4F22-9B32-EB68EB7C5A45}"/>
    <cellStyle name="Calculation 10 3 3 9" xfId="29722" xr:uid="{E469A2E9-9F86-4632-BC87-F3D250B97657}"/>
    <cellStyle name="Calculation 10 3 4" xfId="3100" xr:uid="{A1FE8BC4-D7DB-482B-9CBD-37B5ACAC027C}"/>
    <cellStyle name="Calculation 10 3 4 2" xfId="3101" xr:uid="{5CC0FA81-6C5C-4F0A-AFD3-E5986AFCC1E0}"/>
    <cellStyle name="Calculation 10 3 4 2 2" xfId="3102" xr:uid="{78D58629-4EBD-42D4-86A1-2E47B934DA8F}"/>
    <cellStyle name="Calculation 10 3 4 2 2 2" xfId="19647" xr:uid="{837B8B1C-67AE-4CCB-8FBD-389DA34BA6CB}"/>
    <cellStyle name="Calculation 10 3 4 2 2 2 2" xfId="38519" xr:uid="{E36B818A-3765-4F2D-92F1-F9C0EB0A3072}"/>
    <cellStyle name="Calculation 10 3 4 2 2 3" xfId="32377" xr:uid="{CC2DE00E-5AF5-4EC8-A9A5-E375418F6655}"/>
    <cellStyle name="Calculation 10 3 4 2 3" xfId="3103" xr:uid="{3A9B1CBD-59C2-400D-81B7-4D734D504B95}"/>
    <cellStyle name="Calculation 10 3 4 2 3 2" xfId="36507" xr:uid="{222518AD-04FC-42C2-99ED-2F563FFC6FFE}"/>
    <cellStyle name="Calculation 10 3 4 2 4" xfId="22142" xr:uid="{49BC310D-2054-42F5-917A-497C024CB98D}"/>
    <cellStyle name="Calculation 10 3 4 2 4 2" xfId="40053" xr:uid="{45947438-DCF9-4392-B33E-9C4BE0C2B242}"/>
    <cellStyle name="Calculation 10 3 4 2 5" xfId="30786" xr:uid="{6221796F-533B-415D-8B2C-C14E15B2D371}"/>
    <cellStyle name="Calculation 10 3 4 3" xfId="3104" xr:uid="{036E06EB-D496-4FCC-9CA8-CAEC7367AD8C}"/>
    <cellStyle name="Calculation 10 3 4 3 2" xfId="18912" xr:uid="{12A6A17B-AEBF-4938-A434-EFC9AFC024CD}"/>
    <cellStyle name="Calculation 10 3 4 3 2 2" xfId="37435" xr:uid="{A43AF0A8-68D6-4CB5-BDAE-A3E5E086F376}"/>
    <cellStyle name="Calculation 10 3 4 3 3" xfId="31708" xr:uid="{86927A09-9678-4393-89A4-148B584D4BAF}"/>
    <cellStyle name="Calculation 10 3 4 4" xfId="3105" xr:uid="{04748862-2B7D-4A08-937C-FA033B28956D}"/>
    <cellStyle name="Calculation 10 3 4 4 2" xfId="20827" xr:uid="{BB9E0805-1C39-46F3-89C6-B69306FA76A7}"/>
    <cellStyle name="Calculation 10 3 4 4 2 2" xfId="39269" xr:uid="{C4E5F4F3-BBD7-45D2-B176-82492312817E}"/>
    <cellStyle name="Calculation 10 3 4 4 3" xfId="33083" xr:uid="{C4A1954B-CA77-4976-BFC0-498E2A68CB2D}"/>
    <cellStyle name="Calculation 10 3 4 5" xfId="3106" xr:uid="{7BBFB4F7-2688-4A9B-AA90-3832324A0838}"/>
    <cellStyle name="Calculation 10 3 4 5 2" xfId="33716" xr:uid="{72683EC6-5E9A-4A9D-BA10-F1461B8B2671}"/>
    <cellStyle name="Calculation 10 3 4 6" xfId="16403" xr:uid="{A3C47C87-6730-45B0-8D7D-BF7947342886}"/>
    <cellStyle name="Calculation 10 3 4 6 2" xfId="34499" xr:uid="{533F3D17-A0AE-4A8B-973D-AD8C3980B81E}"/>
    <cellStyle name="Calculation 10 3 4 7" xfId="17443" xr:uid="{53235C20-1BC5-467D-BDC2-DDF32324A628}"/>
    <cellStyle name="Calculation 10 3 4 7 2" xfId="35520" xr:uid="{4FA2D3FE-60D1-48C1-9224-7C3E2D957D29}"/>
    <cellStyle name="Calculation 10 3 4 8" xfId="22141" xr:uid="{71E37EB5-C2A4-4DB4-8A59-F87D6E576107}"/>
    <cellStyle name="Calculation 10 3 4 8 2" xfId="40052" xr:uid="{72397C46-8F5A-44D8-B99F-57E5464393C5}"/>
    <cellStyle name="Calculation 10 3 4 9" xfId="29723" xr:uid="{59EE49AA-BCCF-4CC8-991F-AB0421AC32CC}"/>
    <cellStyle name="Calculation 10 3 5" xfId="3107" xr:uid="{9CD172C2-4649-4852-A353-F42E17EBAA06}"/>
    <cellStyle name="Calculation 10 3 5 2" xfId="3108" xr:uid="{BDC7F8B2-B0B0-426C-9AA0-B0E460371B1A}"/>
    <cellStyle name="Calculation 10 3 5 2 2" xfId="3109" xr:uid="{C4FEB8EE-658D-4632-AB8E-9BFCFDA5E043}"/>
    <cellStyle name="Calculation 10 3 5 2 2 2" xfId="19648" xr:uid="{35316F83-28A0-4E40-A7D1-6B73D7FA8475}"/>
    <cellStyle name="Calculation 10 3 5 2 2 2 2" xfId="38520" xr:uid="{43740CD5-8988-4716-BC59-4F50F8A8C92B}"/>
    <cellStyle name="Calculation 10 3 5 2 2 3" xfId="32378" xr:uid="{AF0E3A25-F24A-4CC6-9684-15002B9AD46C}"/>
    <cellStyle name="Calculation 10 3 5 2 3" xfId="3110" xr:uid="{BEA896C3-47C7-48B5-880A-3FD2A719F748}"/>
    <cellStyle name="Calculation 10 3 5 2 3 2" xfId="36508" xr:uid="{BA0DF683-1158-4AFC-9AD5-8090932B896C}"/>
    <cellStyle name="Calculation 10 3 5 2 4" xfId="22144" xr:uid="{F5FE9706-2E4E-407A-963F-701408416F71}"/>
    <cellStyle name="Calculation 10 3 5 2 4 2" xfId="40055" xr:uid="{76556C0B-1AEF-4A66-A8B5-423DB3D37286}"/>
    <cellStyle name="Calculation 10 3 5 2 5" xfId="30787" xr:uid="{EBF4CDE2-815E-434D-BB13-236E69E5E6FD}"/>
    <cellStyle name="Calculation 10 3 5 3" xfId="3111" xr:uid="{4F24A93A-6608-429C-9AE8-21ACD5ECA326}"/>
    <cellStyle name="Calculation 10 3 5 3 2" xfId="18913" xr:uid="{B38B7220-2A15-481F-BB95-7F7F88D59AE5}"/>
    <cellStyle name="Calculation 10 3 5 3 2 2" xfId="37436" xr:uid="{53877679-38FB-4C7C-BA71-6C7146E102DE}"/>
    <cellStyle name="Calculation 10 3 5 3 3" xfId="31709" xr:uid="{55FDD439-9399-42D7-92F7-5DE79EA27E31}"/>
    <cellStyle name="Calculation 10 3 5 4" xfId="3112" xr:uid="{BE50808B-FB19-4B03-9155-7AD09F3E87FE}"/>
    <cellStyle name="Calculation 10 3 5 4 2" xfId="20828" xr:uid="{4626B02C-EC10-4E5C-AD20-A341934DD798}"/>
    <cellStyle name="Calculation 10 3 5 4 2 2" xfId="39270" xr:uid="{ECE16625-91B3-4A5C-82F9-0878642DD3A0}"/>
    <cellStyle name="Calculation 10 3 5 4 3" xfId="33084" xr:uid="{C6FA7915-8A07-446F-8F35-072D21223B35}"/>
    <cellStyle name="Calculation 10 3 5 5" xfId="3113" xr:uid="{F2E0C70E-6E92-417B-9ADA-D399BCC8BFA5}"/>
    <cellStyle name="Calculation 10 3 5 5 2" xfId="33717" xr:uid="{7384F7F6-C128-47FC-B532-608ABE9D92E7}"/>
    <cellStyle name="Calculation 10 3 5 6" xfId="16404" xr:uid="{35BD5D16-ABE4-4F16-A875-533659D7EE99}"/>
    <cellStyle name="Calculation 10 3 5 6 2" xfId="34500" xr:uid="{02253A86-6FDA-45CC-8F90-FFEDD15C4748}"/>
    <cellStyle name="Calculation 10 3 5 7" xfId="17444" xr:uid="{6FFA3546-3D89-43AC-B46A-0A8C2F3C92FA}"/>
    <cellStyle name="Calculation 10 3 5 7 2" xfId="35521" xr:uid="{A50E9453-33F1-480A-AAE7-0DED607FAE98}"/>
    <cellStyle name="Calculation 10 3 5 8" xfId="22143" xr:uid="{7F590611-0D28-41F0-BA82-BD7C2891C66F}"/>
    <cellStyle name="Calculation 10 3 5 8 2" xfId="40054" xr:uid="{CE132160-039E-4AAD-B7A2-9EB9D41CD373}"/>
    <cellStyle name="Calculation 10 3 5 9" xfId="29724" xr:uid="{A54F2748-98C4-420E-9E13-8F045BD6F815}"/>
    <cellStyle name="Calculation 10 3 6" xfId="3114" xr:uid="{9C097861-F372-4764-86E3-24A0873AE801}"/>
    <cellStyle name="Calculation 10 3 6 2" xfId="3115" xr:uid="{A121A925-B843-48E6-93C4-E0871ED6EFB4}"/>
    <cellStyle name="Calculation 10 3 6 2 2" xfId="3116" xr:uid="{4070E340-F3C3-4ADD-ACC6-B1EEC8C645FE}"/>
    <cellStyle name="Calculation 10 3 6 2 2 2" xfId="19649" xr:uid="{83907D69-2E85-4890-8C8B-6855F011AC0A}"/>
    <cellStyle name="Calculation 10 3 6 2 2 2 2" xfId="38521" xr:uid="{75E0EE20-617D-40DC-88C8-8414310CB784}"/>
    <cellStyle name="Calculation 10 3 6 2 2 3" xfId="32379" xr:uid="{222CD25E-8A77-424E-82D7-B1A5AB86CC71}"/>
    <cellStyle name="Calculation 10 3 6 2 3" xfId="3117" xr:uid="{F4746B7F-2646-45D4-A1B8-A59BA0A3C140}"/>
    <cellStyle name="Calculation 10 3 6 2 3 2" xfId="36509" xr:uid="{E73E8695-8DBA-4585-8C9E-C9712A2D295F}"/>
    <cellStyle name="Calculation 10 3 6 2 4" xfId="22146" xr:uid="{61BAF5D1-D4CC-4D3D-BA31-747D5CDF2D9B}"/>
    <cellStyle name="Calculation 10 3 6 2 4 2" xfId="40057" xr:uid="{E3656E51-FF41-49E4-839C-3939A4DF23B0}"/>
    <cellStyle name="Calculation 10 3 6 2 5" xfId="30788" xr:uid="{E4B54C0B-C775-4898-8BF1-5C54F18187DD}"/>
    <cellStyle name="Calculation 10 3 6 3" xfId="3118" xr:uid="{ABB3AE45-93FC-44CD-AD6C-84D42B541D53}"/>
    <cellStyle name="Calculation 10 3 6 3 2" xfId="18914" xr:uid="{DA68B787-D9D4-47E4-B14A-5983286B9648}"/>
    <cellStyle name="Calculation 10 3 6 3 2 2" xfId="37437" xr:uid="{B5BF97A9-E858-48EE-B523-7FDD31047EF9}"/>
    <cellStyle name="Calculation 10 3 6 3 3" xfId="31710" xr:uid="{C30BF0F7-C7EA-4BDF-AD6D-8F7CFA425B22}"/>
    <cellStyle name="Calculation 10 3 6 4" xfId="3119" xr:uid="{0F135005-5FA1-4557-88FA-C015E80EADF6}"/>
    <cellStyle name="Calculation 10 3 6 4 2" xfId="20829" xr:uid="{03F89561-6E97-440E-B245-45CBE2A5CE2D}"/>
    <cellStyle name="Calculation 10 3 6 4 2 2" xfId="39271" xr:uid="{379153B1-E1F3-4704-AC46-094A37C9E60B}"/>
    <cellStyle name="Calculation 10 3 6 4 3" xfId="33085" xr:uid="{88262651-B3F9-4A67-AF10-679EB55DF1D6}"/>
    <cellStyle name="Calculation 10 3 6 5" xfId="3120" xr:uid="{6513CF85-1DB8-40C2-8ADD-0D9A080A5B4E}"/>
    <cellStyle name="Calculation 10 3 6 5 2" xfId="33718" xr:uid="{3E60FF22-62E3-458E-B25A-1F58A691F7B2}"/>
    <cellStyle name="Calculation 10 3 6 6" xfId="16405" xr:uid="{D368A410-3BB2-46A2-9369-D8C417B4822F}"/>
    <cellStyle name="Calculation 10 3 6 6 2" xfId="34501" xr:uid="{82D3C7B4-C6AE-4BC1-8A02-134E7FB23207}"/>
    <cellStyle name="Calculation 10 3 6 7" xfId="17445" xr:uid="{4693D000-19B8-4540-A6D4-8F0ED7317E03}"/>
    <cellStyle name="Calculation 10 3 6 7 2" xfId="35522" xr:uid="{A6DC260A-FE3A-4B99-85D3-3AA25A39F5E5}"/>
    <cellStyle name="Calculation 10 3 6 8" xfId="22145" xr:uid="{CF48E8FF-F251-484B-A3D3-9896B8DEBB1B}"/>
    <cellStyle name="Calculation 10 3 6 8 2" xfId="40056" xr:uid="{2BD52E0C-2E25-424C-9475-966A71CEB22C}"/>
    <cellStyle name="Calculation 10 3 6 9" xfId="29725" xr:uid="{124C7674-46AA-4C1F-B8AF-4C78A5CB6A2C}"/>
    <cellStyle name="Calculation 10 3 7" xfId="3121" xr:uid="{C2CDDD0B-FA5E-4D56-837C-F60A9EF5ED51}"/>
    <cellStyle name="Calculation 10 3 7 2" xfId="3122" xr:uid="{EB33D216-A912-4684-B142-BF83489C4EED}"/>
    <cellStyle name="Calculation 10 3 7 2 2" xfId="19471" xr:uid="{BCEC6971-2C11-4011-A87A-2B36CEA2BD22}"/>
    <cellStyle name="Calculation 10 3 7 2 2 2" xfId="38258" xr:uid="{4CB3C0CB-D22C-45AC-AFEA-C87588821D47}"/>
    <cellStyle name="Calculation 10 3 7 2 3" xfId="32168" xr:uid="{87D7DE8B-9970-495F-8092-3C87374B99BB}"/>
    <cellStyle name="Calculation 10 3 7 3" xfId="3123" xr:uid="{C7E19626-3D1E-4ED1-AC47-453FAB0C1ED7}"/>
    <cellStyle name="Calculation 10 3 7 3 2" xfId="36342" xr:uid="{4D30EFA5-98B5-480B-ABB9-7138C30A405E}"/>
    <cellStyle name="Calculation 10 3 7 4" xfId="22147" xr:uid="{C769950F-DA5C-4430-9605-43B8208A59E5}"/>
    <cellStyle name="Calculation 10 3 7 4 2" xfId="40058" xr:uid="{C3CA2ED2-79DC-43A4-964C-949F59A997C4}"/>
    <cellStyle name="Calculation 10 3 7 5" xfId="30527" xr:uid="{0922CE97-C0ED-4BC9-876A-60AA14DDD541}"/>
    <cellStyle name="Calculation 10 3 8" xfId="3124" xr:uid="{28CBB008-DC51-498C-B4CD-780D4FA4A421}"/>
    <cellStyle name="Calculation 10 3 8 2" xfId="3125" xr:uid="{FC6B3A2C-8A51-4947-B651-C9507FBD4DFA}"/>
    <cellStyle name="Calculation 10 3 8 2 2" xfId="19508" xr:uid="{672C4BCA-A7CB-42CB-A7F2-D5725CB11E83}"/>
    <cellStyle name="Calculation 10 3 8 2 2 2" xfId="38295" xr:uid="{012A2C79-7708-4904-A630-1FBCD47F1885}"/>
    <cellStyle name="Calculation 10 3 8 2 3" xfId="32195" xr:uid="{74617241-6356-4029-9DD8-0C11CB10241C}"/>
    <cellStyle name="Calculation 10 3 8 3" xfId="3126" xr:uid="{D09DCB3B-E69B-4825-8574-9CCD15805EB2}"/>
    <cellStyle name="Calculation 10 3 8 3 2" xfId="36379" xr:uid="{A05A9F0C-DC84-4F3A-B229-AC782F9C7E13}"/>
    <cellStyle name="Calculation 10 3 8 4" xfId="22148" xr:uid="{B05DF805-3AC2-4221-984C-1DBD775B6829}"/>
    <cellStyle name="Calculation 10 3 8 4 2" xfId="40059" xr:uid="{823B9F65-170A-4574-95B8-FC7132DBCD84}"/>
    <cellStyle name="Calculation 10 3 8 5" xfId="30564" xr:uid="{E7A400E9-03D6-4919-8911-37A84DF15DC9}"/>
    <cellStyle name="Calculation 10 3 9" xfId="3127" xr:uid="{576992ED-943F-4553-B2BA-F0911883CBE4}"/>
    <cellStyle name="Calculation 10 3 9 2" xfId="33713" xr:uid="{33F87AAC-CE8F-44B7-803A-AA19E17616A8}"/>
    <cellStyle name="Calculation 10 4" xfId="3128" xr:uid="{12AC3D3A-20CD-45AA-87A6-D4966BD35DFD}"/>
    <cellStyle name="Calculation 10 4 10" xfId="29659" xr:uid="{9E69C296-3E2E-474A-9863-D2314E6E37BE}"/>
    <cellStyle name="Calculation 10 4 2" xfId="3129" xr:uid="{245BA99D-2271-4329-ACCA-31DF46B852D6}"/>
    <cellStyle name="Calculation 10 4 2 2" xfId="3130" xr:uid="{209BB62E-8D6F-4995-999F-5E1F9F53DF48}"/>
    <cellStyle name="Calculation 10 4 2 2 2" xfId="3131" xr:uid="{4BE1036D-94D5-48F7-B585-A6028893F89F}"/>
    <cellStyle name="Calculation 10 4 2 2 2 2" xfId="19650" xr:uid="{AAD447CE-FED6-4751-9585-02E0746B1107}"/>
    <cellStyle name="Calculation 10 4 2 2 2 2 2" xfId="38522" xr:uid="{7EDD57D9-C1F2-42E0-A77C-732944F58E28}"/>
    <cellStyle name="Calculation 10 4 2 2 2 3" xfId="32380" xr:uid="{2A402971-5900-4C3C-AE55-9CCB6BA24B65}"/>
    <cellStyle name="Calculation 10 4 2 2 3" xfId="3132" xr:uid="{E5508837-17B8-41A9-BB6C-F4A241419B48}"/>
    <cellStyle name="Calculation 10 4 2 2 3 2" xfId="36510" xr:uid="{44E0EF84-F7FB-438C-A968-1EDE4C037F87}"/>
    <cellStyle name="Calculation 10 4 2 2 4" xfId="22151" xr:uid="{E732DF4A-A3F4-4D06-8AD0-F69AF6053022}"/>
    <cellStyle name="Calculation 10 4 2 2 4 2" xfId="40062" xr:uid="{72143FCD-2AC7-404E-BA5F-4AEA02B91F73}"/>
    <cellStyle name="Calculation 10 4 2 2 5" xfId="30789" xr:uid="{B088643D-ABAE-4FC0-831D-1BB09C37BBD2}"/>
    <cellStyle name="Calculation 10 4 2 3" xfId="3133" xr:uid="{50A5DF67-7668-41DB-984C-D9BA480EB0F6}"/>
    <cellStyle name="Calculation 10 4 2 3 2" xfId="18915" xr:uid="{8C659BA6-BA95-4B7C-A0F7-CCBA24417506}"/>
    <cellStyle name="Calculation 10 4 2 3 2 2" xfId="37438" xr:uid="{DF27E508-010F-4F5A-AF00-C4024993BA0D}"/>
    <cellStyle name="Calculation 10 4 2 3 3" xfId="31711" xr:uid="{96769B70-0C2D-4D42-A726-A69136C406C6}"/>
    <cellStyle name="Calculation 10 4 2 4" xfId="3134" xr:uid="{5585550E-6F92-43EA-9214-88A65993A66D}"/>
    <cellStyle name="Calculation 10 4 2 4 2" xfId="35523" xr:uid="{6D8ADFAA-DCCD-4D55-AF6B-4D8F0656B895}"/>
    <cellStyle name="Calculation 10 4 2 5" xfId="22150" xr:uid="{AECA836E-8BA2-4F41-9DBA-539C49461286}"/>
    <cellStyle name="Calculation 10 4 2 5 2" xfId="40061" xr:uid="{4329AD24-A6E9-41A9-87C9-8D9026DB48A6}"/>
    <cellStyle name="Calculation 10 4 2 6" xfId="29726" xr:uid="{0AA7AA25-2687-4CFF-B0B8-94FAED7A2416}"/>
    <cellStyle name="Calculation 10 4 3" xfId="3135" xr:uid="{FAFF9FFF-95CE-46FC-872D-925E6173D6A7}"/>
    <cellStyle name="Calculation 10 4 3 2" xfId="3136" xr:uid="{EE3AEBEC-DF4D-4292-9028-9A7FE18AF7D6}"/>
    <cellStyle name="Calculation 10 4 3 2 2" xfId="14509" xr:uid="{1C9E03FE-8B24-4E88-A5BC-773D7DA5DA76}"/>
    <cellStyle name="Calculation 10 4 3 2 2 2" xfId="38455" xr:uid="{8D92768F-AEB4-405D-8214-AFE25578833A}"/>
    <cellStyle name="Calculation 10 4 3 2 3" xfId="32324" xr:uid="{75470A4A-89E3-4016-8AB2-46FFD256696D}"/>
    <cellStyle name="Calculation 10 4 3 3" xfId="3137" xr:uid="{27525E06-A2CA-4A27-8EC5-F0D8CF0D4485}"/>
    <cellStyle name="Calculation 10 4 3 3 2" xfId="18403" xr:uid="{20CACC77-9A21-473C-867A-7EB2F5A399C2}"/>
    <cellStyle name="Calculation 10 4 3 4" xfId="22152" xr:uid="{C2A67635-3E1F-497F-969B-A394F0D3AC84}"/>
    <cellStyle name="Calculation 10 4 3 4 2" xfId="40063" xr:uid="{55B7D9E0-BFA4-4974-809C-9AF1EF2D60BE}"/>
    <cellStyle name="Calculation 10 4 3 5" xfId="30722" xr:uid="{9FB4271C-03F6-4712-B5CD-49FDA6F1249D}"/>
    <cellStyle name="Calculation 10 4 4" xfId="3138" xr:uid="{3569787D-8A38-4585-BEDF-7DF10903106A}"/>
    <cellStyle name="Calculation 10 4 4 2" xfId="18740" xr:uid="{F32F4629-50D2-4EB5-897C-9E6C958B4D71}"/>
    <cellStyle name="Calculation 10 4 4 2 2" xfId="37336" xr:uid="{C96EE820-C16F-4460-9FEC-6F179A6FD9FC}"/>
    <cellStyle name="Calculation 10 4 4 3" xfId="31666" xr:uid="{540F4B34-E34F-43C1-9D35-8A23FEE0B687}"/>
    <cellStyle name="Calculation 10 4 5" xfId="3139" xr:uid="{10456793-0C6C-4424-80B6-9A4096F3C878}"/>
    <cellStyle name="Calculation 10 4 5 2" xfId="15057" xr:uid="{5C8FBAAA-243C-4CF2-B2D4-DF534C5131DE}"/>
    <cellStyle name="Calculation 10 4 5 2 2" xfId="20707" xr:uid="{278FA0CA-08FD-4CD2-9DFB-D5C20E7DA35E}"/>
    <cellStyle name="Calculation 10 4 5 3" xfId="33086" xr:uid="{F7113B23-78AD-43BA-BAC4-5CCD8E5DFB13}"/>
    <cellStyle name="Calculation 10 4 6" xfId="3140" xr:uid="{930B5A92-3672-432A-9B5F-6E8F75866A3C}"/>
    <cellStyle name="Calculation 10 4 6 2" xfId="15724" xr:uid="{01695433-F6DD-4B41-9F6E-6FA87C828433}"/>
    <cellStyle name="Calculation 10 4 7" xfId="16406" xr:uid="{A22BA842-9939-4EEE-B1C5-5ED5847F86E0}"/>
    <cellStyle name="Calculation 10 4 7 2" xfId="34502" xr:uid="{0DEBD250-51F3-4C00-B906-6CA3EE82E4C8}"/>
    <cellStyle name="Calculation 10 4 8" xfId="17281" xr:uid="{14E004E3-6EA2-4566-BE6A-74369D0113CC}"/>
    <cellStyle name="Calculation 10 4 8 2" xfId="35448" xr:uid="{45A4D8B6-F8A4-4759-AF6C-78F32BBE188C}"/>
    <cellStyle name="Calculation 10 4 9" xfId="22149" xr:uid="{4791C62C-2573-4EE5-9B49-F3FBD4DCED27}"/>
    <cellStyle name="Calculation 10 4 9 2" xfId="40060" xr:uid="{835BC488-73BA-43C2-882B-DD97CA72F761}"/>
    <cellStyle name="Calculation 10 5" xfId="3141" xr:uid="{2B317D18-1043-44FB-ACD5-11B6844693F6}"/>
    <cellStyle name="Calculation 10 5 2" xfId="3142" xr:uid="{18B66AB3-6903-4859-8085-70C778C85127}"/>
    <cellStyle name="Calculation 10 5 2 2" xfId="3143" xr:uid="{0E870957-3B92-4342-8404-29120D9550A0}"/>
    <cellStyle name="Calculation 10 5 2 2 2" xfId="19651" xr:uid="{85816879-DED3-499E-8479-BBC6DF79A7C4}"/>
    <cellStyle name="Calculation 10 5 2 2 2 2" xfId="38523" xr:uid="{FD46681D-351E-49D2-9E0E-8BABE390916B}"/>
    <cellStyle name="Calculation 10 5 2 2 3" xfId="32381" xr:uid="{2A892292-EB4E-46FD-8151-5AB40E3F2B0E}"/>
    <cellStyle name="Calculation 10 5 2 3" xfId="3144" xr:uid="{AC6DCE56-4BAD-4957-877A-1A4E36B36F80}"/>
    <cellStyle name="Calculation 10 5 2 3 2" xfId="36511" xr:uid="{F3F4C4DE-9887-4F1A-9F0B-B09EFBEFFD68}"/>
    <cellStyle name="Calculation 10 5 2 4" xfId="22154" xr:uid="{A6E46EEC-3E66-497E-B2DA-222ECAF085C1}"/>
    <cellStyle name="Calculation 10 5 2 4 2" xfId="40065" xr:uid="{AC7D6EDA-EFC8-4445-9CE6-7399D21BAF17}"/>
    <cellStyle name="Calculation 10 5 2 5" xfId="30790" xr:uid="{3E163693-97F1-4329-8138-4014265532EB}"/>
    <cellStyle name="Calculation 10 5 3" xfId="3145" xr:uid="{60BD7C4A-70FC-440E-B1B0-E1662E824420}"/>
    <cellStyle name="Calculation 10 5 3 2" xfId="18916" xr:uid="{5175C5C5-3AF5-4D30-B26A-D96609C6ED1A}"/>
    <cellStyle name="Calculation 10 5 3 2 2" xfId="37439" xr:uid="{474D6AA4-129D-4A7E-8D3A-1755FEC6DCCB}"/>
    <cellStyle name="Calculation 10 5 3 3" xfId="31712" xr:uid="{77C77FD8-9352-406E-90AB-1BEBC9A43A80}"/>
    <cellStyle name="Calculation 10 5 4" xfId="3146" xr:uid="{BD77B8DA-EB6D-44C3-8D52-1CB117FD69F7}"/>
    <cellStyle name="Calculation 10 5 4 2" xfId="20830" xr:uid="{EEDF7005-1E49-457A-81E9-B193A5B0BD6D}"/>
    <cellStyle name="Calculation 10 5 4 2 2" xfId="39272" xr:uid="{14502924-4A4C-492F-88E6-7DA95306D084}"/>
    <cellStyle name="Calculation 10 5 4 3" xfId="33087" xr:uid="{772C80A5-D22A-46E7-B8D4-BE436FF85016}"/>
    <cellStyle name="Calculation 10 5 5" xfId="3147" xr:uid="{8DAC2C33-B097-4E6D-9B3C-3ACAADDFC378}"/>
    <cellStyle name="Calculation 10 5 5 2" xfId="33719" xr:uid="{1A514B63-20FD-4430-BA6B-E037F5FD0E97}"/>
    <cellStyle name="Calculation 10 5 6" xfId="16407" xr:uid="{4FEABA50-2D90-4F51-96FE-D80C8058F64B}"/>
    <cellStyle name="Calculation 10 5 6 2" xfId="34503" xr:uid="{D10D822A-50E4-46C5-94BE-D8099808DDBC}"/>
    <cellStyle name="Calculation 10 5 7" xfId="17446" xr:uid="{CB1509EA-142D-4587-A7E7-EAD0845E5ADB}"/>
    <cellStyle name="Calculation 10 5 7 2" xfId="35524" xr:uid="{EBD5F366-71ED-438F-8BD8-BA97A247683D}"/>
    <cellStyle name="Calculation 10 5 8" xfId="22153" xr:uid="{E47F9EEA-DF5A-489A-A102-966A7D302504}"/>
    <cellStyle name="Calculation 10 5 8 2" xfId="40064" xr:uid="{573B9104-0A23-4701-B0EE-AEA5AF0B2B9C}"/>
    <cellStyle name="Calculation 10 5 9" xfId="29727" xr:uid="{9FE64CC1-F4EA-47BE-9B88-801D9F2ED647}"/>
    <cellStyle name="Calculation 10 6" xfId="3148" xr:uid="{43862366-03B2-420E-A27D-E513D096D558}"/>
    <cellStyle name="Calculation 10 6 2" xfId="3149" xr:uid="{F162C10D-AB1B-4DEE-BA96-0CECDD87F84F}"/>
    <cellStyle name="Calculation 10 6 2 2" xfId="3150" xr:uid="{41225D0F-327E-4BD9-AA58-98F352EFEF8A}"/>
    <cellStyle name="Calculation 10 6 2 2 2" xfId="19652" xr:uid="{55A285F0-CF6E-4078-9027-526932CEF255}"/>
    <cellStyle name="Calculation 10 6 2 2 2 2" xfId="38524" xr:uid="{FFEEFFE4-7478-4DD4-B4AF-F65D5E5AF52B}"/>
    <cellStyle name="Calculation 10 6 2 2 3" xfId="32382" xr:uid="{74A9A902-224E-4AC7-889B-F43858B48532}"/>
    <cellStyle name="Calculation 10 6 2 3" xfId="3151" xr:uid="{2C0EF8C2-DB55-41D2-8D16-B6A3CF83AE3F}"/>
    <cellStyle name="Calculation 10 6 2 3 2" xfId="36512" xr:uid="{226CDCD3-6138-463F-B3B2-16CBD3DD3383}"/>
    <cellStyle name="Calculation 10 6 2 4" xfId="22156" xr:uid="{6A786C47-AFF6-4384-BD4B-FFAC05BDDBC5}"/>
    <cellStyle name="Calculation 10 6 2 4 2" xfId="40067" xr:uid="{7BFD04F4-62EC-4B01-8E0E-8F744A7F874F}"/>
    <cellStyle name="Calculation 10 6 2 5" xfId="30791" xr:uid="{93CC8B0C-B752-42B8-B5B0-7EEEDE4C6D99}"/>
    <cellStyle name="Calculation 10 6 3" xfId="3152" xr:uid="{06D9D044-9660-43F2-8AD6-40B867DD4DD0}"/>
    <cellStyle name="Calculation 10 6 3 2" xfId="18917" xr:uid="{5B19DBD0-8B6F-41FB-BDFD-51AF4BA0495B}"/>
    <cellStyle name="Calculation 10 6 3 2 2" xfId="37440" xr:uid="{FD08FE31-F361-4D63-A5AE-9BFB6001AD85}"/>
    <cellStyle name="Calculation 10 6 3 3" xfId="31713" xr:uid="{DA39358D-4026-4354-A6FB-AC0DE0DC30C5}"/>
    <cellStyle name="Calculation 10 6 4" xfId="3153" xr:uid="{AB8C56CE-6D0E-4D0B-B1FA-1C81BEABF05E}"/>
    <cellStyle name="Calculation 10 6 4 2" xfId="20831" xr:uid="{ABADADB0-B0E5-4BE5-814C-716E5C0D0CC0}"/>
    <cellStyle name="Calculation 10 6 4 2 2" xfId="39273" xr:uid="{DF241CC7-AE60-426B-AF5C-3F6947203550}"/>
    <cellStyle name="Calculation 10 6 4 3" xfId="33088" xr:uid="{7C396194-F685-41FD-96AC-2567EBA44677}"/>
    <cellStyle name="Calculation 10 6 5" xfId="3154" xr:uid="{819FF637-69CE-4995-9908-3F7A707BAA1B}"/>
    <cellStyle name="Calculation 10 6 5 2" xfId="33720" xr:uid="{6D08162E-ACD4-42C8-BDCA-6B21C12F5999}"/>
    <cellStyle name="Calculation 10 6 6" xfId="16408" xr:uid="{BB999415-A0ED-48EC-9A87-7769610D59BF}"/>
    <cellStyle name="Calculation 10 6 6 2" xfId="34504" xr:uid="{CE27CA44-73A1-4436-A1D1-0A58DEAD803E}"/>
    <cellStyle name="Calculation 10 6 7" xfId="17447" xr:uid="{7F86A182-0AAA-4C24-BED2-D8F784A339FA}"/>
    <cellStyle name="Calculation 10 6 7 2" xfId="35525" xr:uid="{F638EBB8-1CC9-46D6-89E6-8A2E24F02DA3}"/>
    <cellStyle name="Calculation 10 6 8" xfId="22155" xr:uid="{541DF145-B320-4578-9043-5B38D4872432}"/>
    <cellStyle name="Calculation 10 6 8 2" xfId="40066" xr:uid="{29390686-D37C-4F6C-8845-4DF5625C8EED}"/>
    <cellStyle name="Calculation 10 6 9" xfId="29728" xr:uid="{3766805A-352E-48B5-A917-668D2445174B}"/>
    <cellStyle name="Calculation 10 7" xfId="3155" xr:uid="{B1126F2A-B9D5-4A93-9B3D-DFF104A3A3F6}"/>
    <cellStyle name="Calculation 10 7 2" xfId="3156" xr:uid="{8F9552E8-04F0-46B9-A90F-DEE83CA49FF6}"/>
    <cellStyle name="Calculation 10 7 2 2" xfId="14463" xr:uid="{80414F3B-1122-434F-853B-DC6AC5FBF575}"/>
    <cellStyle name="Calculation 10 7 2 2 2" xfId="38396" xr:uid="{C9E9F13B-3807-44D0-9B20-3D7D383B4BB0}"/>
    <cellStyle name="Calculation 10 7 2 3" xfId="32282" xr:uid="{52D01147-E441-4DBB-B54C-C1D3E15C14D7}"/>
    <cellStyle name="Calculation 10 7 3" xfId="3157" xr:uid="{27EB8383-2C31-46AA-8159-B2943B465FFA}"/>
    <cellStyle name="Calculation 10 7 3 2" xfId="18353" xr:uid="{577EC14F-8C09-4490-AA26-8CE5001557BC}"/>
    <cellStyle name="Calculation 10 7 4" xfId="22157" xr:uid="{52475BB5-A964-49BC-BA62-3C32EBA3F7FC}"/>
    <cellStyle name="Calculation 10 7 4 2" xfId="40068" xr:uid="{996262DB-965C-4D9C-BD7D-B71BF8A25488}"/>
    <cellStyle name="Calculation 10 7 5" xfId="30665" xr:uid="{AFB34553-DDA3-4DF0-B3C9-3322A4474B0B}"/>
    <cellStyle name="Calculation 10 8" xfId="3158" xr:uid="{BA29FEE2-CCE7-48AF-B501-0FB607CDEB63}"/>
    <cellStyle name="Calculation 10 8 2" xfId="3159" xr:uid="{5A545189-F36F-4916-8B15-B18F35D6DD65}"/>
    <cellStyle name="Calculation 10 8 2 2" xfId="37248" xr:uid="{0BE6171B-6A4E-4916-9EC5-1E6E09378FF4}"/>
    <cellStyle name="Calculation 10 8 3" xfId="3160" xr:uid="{063EF76C-7EA4-4922-9D34-225C061659B0}"/>
    <cellStyle name="Calculation 10 8 3 2" xfId="40069" xr:uid="{4FE40AE4-AF80-46EE-AA46-E9B99A05838F}"/>
    <cellStyle name="Calculation 10 8 4" xfId="31583" xr:uid="{5C40BD10-26C9-42F3-9319-D682F3739672}"/>
    <cellStyle name="Calculation 10 9" xfId="3161" xr:uid="{04E6A59A-1E98-4923-B5D2-DED788A04881}"/>
    <cellStyle name="Calculation 10 9 2" xfId="18793" xr:uid="{B135DB8B-B727-49E8-B781-768DF9EC36FD}"/>
    <cellStyle name="Calculation 10 9 2 2" xfId="37387" xr:uid="{1EAD1403-9274-484C-82FA-9962B4B87D96}"/>
    <cellStyle name="Calculation 10 9 3" xfId="31638" xr:uid="{1585B42B-31D1-4499-A7FF-9D7C460A6125}"/>
    <cellStyle name="Calculation 11" xfId="3162" xr:uid="{FAD3CBD8-0FF5-483A-866D-32F4F6B12929}"/>
    <cellStyle name="Calculation 11 10" xfId="3163" xr:uid="{0D853CC2-0DB7-40F8-BCDA-347D81C8DEE7}"/>
    <cellStyle name="Calculation 11 10 2" xfId="20504" xr:uid="{F5A9A630-1689-43C7-98B4-705967F5F88E}"/>
    <cellStyle name="Calculation 11 10 2 2" xfId="39216" xr:uid="{86ABABAF-5218-4A58-97BF-950F2EB58359}"/>
    <cellStyle name="Calculation 11 10 3" xfId="32965" xr:uid="{FA952939-7618-458B-B42C-6570B9085B7A}"/>
    <cellStyle name="Calculation 11 11" xfId="15051" xr:uid="{70F937D3-5768-420F-AC8E-CF1B848D777B}"/>
    <cellStyle name="Calculation 11 11 2" xfId="33074" xr:uid="{D22A33FC-2075-44D2-B1C0-BE729004ABAA}"/>
    <cellStyle name="Calculation 11 12" xfId="14779" xr:uid="{5CA0DA9C-42AA-4BB3-841F-6667BCBE611E}"/>
    <cellStyle name="Calculation 11 12 2" xfId="32991" xr:uid="{208E958C-6D8F-4A32-81F8-1E264FF8DA83}"/>
    <cellStyle name="Calculation 11 13" xfId="17033" xr:uid="{88D2B330-D398-46AF-909E-C89ADF9A0AAB}"/>
    <cellStyle name="Calculation 11 13 2" xfId="35291" xr:uid="{7DDC9FD6-5465-4D32-8C9D-CC2DF4303E3D}"/>
    <cellStyle name="Calculation 11 14" xfId="21813" xr:uid="{F0679832-732F-4E26-8A72-EBBE87E92B42}"/>
    <cellStyle name="Calculation 11 14 2" xfId="40010" xr:uid="{0B41E70A-36D9-4222-A1F5-DAA81D87EE2F}"/>
    <cellStyle name="Calculation 11 15" xfId="22158" xr:uid="{BC96E905-0423-4924-975B-5350186CAB24}"/>
    <cellStyle name="Calculation 11 15 2" xfId="40070" xr:uid="{B9421169-26EE-4D0F-BF14-113BDC15A90D}"/>
    <cellStyle name="Calculation 11 16" xfId="29525" xr:uid="{D54626BD-8A85-4390-AAD0-C1E2976D5F57}"/>
    <cellStyle name="Calculation 11 2" xfId="3164" xr:uid="{14F0AA07-A5EA-49A2-8662-FEE7F60380BD}"/>
    <cellStyle name="Calculation 11 2 10" xfId="3165" xr:uid="{A8FA53BC-FF39-44A6-AC8D-540F9C5CA64C}"/>
    <cellStyle name="Calculation 11 2 10 2" xfId="34505" xr:uid="{2DDB8B9A-A640-48DD-9C11-AF87729D5C5D}"/>
    <cellStyle name="Calculation 11 2 11" xfId="17112" xr:uid="{D3E87111-41AB-49AA-B8F2-8402792D9CB6}"/>
    <cellStyle name="Calculation 11 2 11 2" xfId="35381" xr:uid="{7725A69B-F239-4171-8E8B-1DA428754331}"/>
    <cellStyle name="Calculation 11 2 12" xfId="21718" xr:uid="{6EAD81C1-6053-4E65-BE9A-042CFC203F8E}"/>
    <cellStyle name="Calculation 11 2 12 2" xfId="39968" xr:uid="{20FAE3CA-4DF2-4C67-A72F-A40F5CD35538}"/>
    <cellStyle name="Calculation 11 2 13" xfId="22159" xr:uid="{370E05F7-B165-4F08-B831-04CF399CE551}"/>
    <cellStyle name="Calculation 11 2 13 2" xfId="40071" xr:uid="{B4475FF6-9C0C-407F-B10E-AE5E45920B9E}"/>
    <cellStyle name="Calculation 11 2 14" xfId="29603" xr:uid="{7A7121CA-520C-4868-97A9-C5BC353EC069}"/>
    <cellStyle name="Calculation 11 2 2" xfId="3166" xr:uid="{B625D515-214C-4D4A-BDA5-CAD8FC328E91}"/>
    <cellStyle name="Calculation 11 2 2 2" xfId="3167" xr:uid="{1773E8EF-8EA3-4B2A-BD06-1D5B0E4360C2}"/>
    <cellStyle name="Calculation 11 2 2 2 2" xfId="3168" xr:uid="{DF35E1C3-FD19-499F-B988-27D54844A26B}"/>
    <cellStyle name="Calculation 11 2 2 2 2 2" xfId="19653" xr:uid="{1E0FA37D-EA9E-4272-BEAF-9D19AD4CA511}"/>
    <cellStyle name="Calculation 11 2 2 2 2 2 2" xfId="38525" xr:uid="{03C25A5C-1833-46E7-AB76-5D3F918E951B}"/>
    <cellStyle name="Calculation 11 2 2 2 2 3" xfId="32383" xr:uid="{1851D820-F4A3-442C-AA55-CC39FCADC379}"/>
    <cellStyle name="Calculation 11 2 2 2 3" xfId="3169" xr:uid="{2FD5E0E0-B4CB-4581-895E-07D34B4E1EB6}"/>
    <cellStyle name="Calculation 11 2 2 2 3 2" xfId="36513" xr:uid="{2C7B1BA2-E79F-4C36-B9A2-199C64B3F851}"/>
    <cellStyle name="Calculation 11 2 2 2 4" xfId="22161" xr:uid="{E889770A-EBB5-45B3-B60D-188F41A46AE5}"/>
    <cellStyle name="Calculation 11 2 2 2 4 2" xfId="40073" xr:uid="{BC9573BB-5EBB-4411-9087-431578E3342B}"/>
    <cellStyle name="Calculation 11 2 2 2 5" xfId="30792" xr:uid="{352F53E2-B7A3-4A91-B084-A6BD9B698DE0}"/>
    <cellStyle name="Calculation 11 2 2 3" xfId="3170" xr:uid="{8DF1B7CF-D1FF-4E81-B535-E89D0D99F980}"/>
    <cellStyle name="Calculation 11 2 2 3 2" xfId="18918" xr:uid="{FC11771A-6C62-4709-8A65-2D99AFBC45A3}"/>
    <cellStyle name="Calculation 11 2 2 3 2 2" xfId="37441" xr:uid="{04952CF7-7120-43DB-82E7-78BB9B822540}"/>
    <cellStyle name="Calculation 11 2 2 3 3" xfId="31714" xr:uid="{9779F16F-D40E-4A9E-AB71-61DE7B16B165}"/>
    <cellStyle name="Calculation 11 2 2 4" xfId="3171" xr:uid="{88638E47-42E4-4673-B1CE-3C53F0CB70CF}"/>
    <cellStyle name="Calculation 11 2 2 4 2" xfId="20832" xr:uid="{2980EA89-BA47-4A45-8611-89064A072DF0}"/>
    <cellStyle name="Calculation 11 2 2 4 2 2" xfId="39274" xr:uid="{C9BA1C6B-AD0B-4595-B3D2-CA35413F6F39}"/>
    <cellStyle name="Calculation 11 2 2 4 3" xfId="33090" xr:uid="{2BD3505E-4D86-4F3B-A5E4-2F9414258687}"/>
    <cellStyle name="Calculation 11 2 2 5" xfId="3172" xr:uid="{78C70D10-8777-4550-AFD8-2DDDAFF538D7}"/>
    <cellStyle name="Calculation 11 2 2 5 2" xfId="33722" xr:uid="{47E2299B-C81B-46A5-B7CA-1DFE14096122}"/>
    <cellStyle name="Calculation 11 2 2 6" xfId="16409" xr:uid="{441E1089-1CC1-4FFC-BE47-8B8B421B133F}"/>
    <cellStyle name="Calculation 11 2 2 6 2" xfId="34506" xr:uid="{CF8321EF-535F-4FD0-B1E3-8B2227C2CF8A}"/>
    <cellStyle name="Calculation 11 2 2 7" xfId="17448" xr:uid="{8BAAE388-F686-4896-993A-71DFB9AA5600}"/>
    <cellStyle name="Calculation 11 2 2 7 2" xfId="35526" xr:uid="{DBB3EA68-8EB1-4D5E-BF10-FED1DDFD8D01}"/>
    <cellStyle name="Calculation 11 2 2 8" xfId="22160" xr:uid="{03A878B0-8E76-4FEE-BE77-D28A20BA17C2}"/>
    <cellStyle name="Calculation 11 2 2 8 2" xfId="40072" xr:uid="{8D8F4EE2-C6C3-4E91-9BBD-59CA2510851C}"/>
    <cellStyle name="Calculation 11 2 2 9" xfId="29729" xr:uid="{52BD4D82-8672-4E6D-8D20-10905E4958CB}"/>
    <cellStyle name="Calculation 11 2 3" xfId="3173" xr:uid="{68AE9811-6C07-42FF-A786-2F31DC723630}"/>
    <cellStyle name="Calculation 11 2 3 2" xfId="3174" xr:uid="{D298C3DB-3CFC-4570-A468-D56AA2CB8DD1}"/>
    <cellStyle name="Calculation 11 2 3 2 2" xfId="3175" xr:uid="{A492CB1B-1B33-4C0D-8D76-9D39DAD41AC0}"/>
    <cellStyle name="Calculation 11 2 3 2 2 2" xfId="19654" xr:uid="{B383914A-A2B7-4FCF-90D1-0241BEDE6F71}"/>
    <cellStyle name="Calculation 11 2 3 2 2 2 2" xfId="38526" xr:uid="{6D2A9186-F937-427C-9F3A-3B646C8F7C7D}"/>
    <cellStyle name="Calculation 11 2 3 2 2 3" xfId="32384" xr:uid="{A6F40A61-45DF-48BE-8CF5-9D394CB85EF6}"/>
    <cellStyle name="Calculation 11 2 3 2 3" xfId="3176" xr:uid="{D5253D16-891F-4763-8B2C-9529D425BA76}"/>
    <cellStyle name="Calculation 11 2 3 2 3 2" xfId="36514" xr:uid="{D008DC2B-8B89-4665-95F2-9BB0FAAC6D13}"/>
    <cellStyle name="Calculation 11 2 3 2 4" xfId="22163" xr:uid="{778DF29D-68EC-4730-8EEB-F7955B266170}"/>
    <cellStyle name="Calculation 11 2 3 2 4 2" xfId="40075" xr:uid="{01B1B1ED-94FD-4C9B-BF0F-E9AD4CBC0369}"/>
    <cellStyle name="Calculation 11 2 3 2 5" xfId="30793" xr:uid="{655CCB08-81F6-417C-A2D9-56401C85E00B}"/>
    <cellStyle name="Calculation 11 2 3 3" xfId="3177" xr:uid="{D33CD8A8-DA87-46DB-8FE7-65369EBD1263}"/>
    <cellStyle name="Calculation 11 2 3 3 2" xfId="18919" xr:uid="{86606E9D-DB16-4727-925F-C1B3885949CD}"/>
    <cellStyle name="Calculation 11 2 3 3 2 2" xfId="37442" xr:uid="{5BCCAF76-51F3-4580-BCCB-BA480372BA8A}"/>
    <cellStyle name="Calculation 11 2 3 3 3" xfId="31715" xr:uid="{019A037B-62B8-4DA2-91A9-0DDE9885155C}"/>
    <cellStyle name="Calculation 11 2 3 4" xfId="3178" xr:uid="{3FC0BEC2-A441-4A0F-AD73-D3E30724F4D9}"/>
    <cellStyle name="Calculation 11 2 3 4 2" xfId="20833" xr:uid="{30A02515-19B0-4FCA-99B8-8AF1C39A923F}"/>
    <cellStyle name="Calculation 11 2 3 4 2 2" xfId="39275" xr:uid="{5DCDC6D6-DA10-4E3C-885B-22CE4E6B4CFD}"/>
    <cellStyle name="Calculation 11 2 3 4 3" xfId="33091" xr:uid="{373A2BCD-23C1-469B-A50D-1A5AB4ADBC4F}"/>
    <cellStyle name="Calculation 11 2 3 5" xfId="3179" xr:uid="{1B183AFA-35D9-4E95-B557-0E58FF9A6516}"/>
    <cellStyle name="Calculation 11 2 3 5 2" xfId="33723" xr:uid="{B7ABA8C1-78FC-4E0B-9454-826DA2C19CD2}"/>
    <cellStyle name="Calculation 11 2 3 6" xfId="16410" xr:uid="{6E73137A-AFAC-4C5B-9670-59184DBFC950}"/>
    <cellStyle name="Calculation 11 2 3 6 2" xfId="34507" xr:uid="{81B72E6F-21F6-48B9-80C6-67A5313048F2}"/>
    <cellStyle name="Calculation 11 2 3 7" xfId="17449" xr:uid="{02331D79-0312-47AA-8C85-301DABE1BC86}"/>
    <cellStyle name="Calculation 11 2 3 7 2" xfId="35527" xr:uid="{B9ADC917-B1B9-4FBD-B59B-27CD64C27084}"/>
    <cellStyle name="Calculation 11 2 3 8" xfId="22162" xr:uid="{BA5084D5-987D-420D-BC3B-91368924DD10}"/>
    <cellStyle name="Calculation 11 2 3 8 2" xfId="40074" xr:uid="{A99B1CC1-EBC7-4E7C-9848-E99B01B50080}"/>
    <cellStyle name="Calculation 11 2 3 9" xfId="29730" xr:uid="{29C101D6-8444-47FA-A0CD-D4336E4DE2CB}"/>
    <cellStyle name="Calculation 11 2 4" xfId="3180" xr:uid="{D442047D-7941-46F9-9A01-4D80738AEA30}"/>
    <cellStyle name="Calculation 11 2 4 2" xfId="3181" xr:uid="{D7A4BFEF-F4AD-481B-A69E-8E675BD703C2}"/>
    <cellStyle name="Calculation 11 2 4 2 2" xfId="3182" xr:uid="{CBCDDC14-91BB-4988-AD4F-3A20E81BDD89}"/>
    <cellStyle name="Calculation 11 2 4 2 2 2" xfId="19655" xr:uid="{4DB39EF6-55A3-49DE-9C72-BD7F202E89E1}"/>
    <cellStyle name="Calculation 11 2 4 2 2 2 2" xfId="38527" xr:uid="{935CB974-C559-41C2-9B9D-509C83D17011}"/>
    <cellStyle name="Calculation 11 2 4 2 2 3" xfId="32385" xr:uid="{75A82825-26B1-4B07-A1F8-BA4D936C1D14}"/>
    <cellStyle name="Calculation 11 2 4 2 3" xfId="3183" xr:uid="{DECFDEEE-46DA-4A22-B1EC-B9E4C0E5799E}"/>
    <cellStyle name="Calculation 11 2 4 2 3 2" xfId="36515" xr:uid="{35D58A83-3041-45D7-9CBA-0D32A4E6C52C}"/>
    <cellStyle name="Calculation 11 2 4 2 4" xfId="22165" xr:uid="{FA7AA907-6467-4826-83EC-5A826D237102}"/>
    <cellStyle name="Calculation 11 2 4 2 4 2" xfId="40077" xr:uid="{A94D9E88-2883-4FA6-AAA1-3440C8BF72E4}"/>
    <cellStyle name="Calculation 11 2 4 2 5" xfId="30794" xr:uid="{6D18DE98-BC9F-4DD4-BC6E-BD6FB7EBB9BF}"/>
    <cellStyle name="Calculation 11 2 4 3" xfId="3184" xr:uid="{FC5F1C4C-774D-4011-A560-3557B41DCDB0}"/>
    <cellStyle name="Calculation 11 2 4 3 2" xfId="18920" xr:uid="{B86B1DDA-54B1-4D87-AE3C-761B28DCDFF4}"/>
    <cellStyle name="Calculation 11 2 4 3 2 2" xfId="37443" xr:uid="{59A221AE-3C85-432D-91DD-CF7F4240F9A7}"/>
    <cellStyle name="Calculation 11 2 4 3 3" xfId="31716" xr:uid="{F218B4A7-876B-4247-AA25-A225F95BD6A4}"/>
    <cellStyle name="Calculation 11 2 4 4" xfId="3185" xr:uid="{115EB112-60D8-4DD2-9714-DB102CEE8C82}"/>
    <cellStyle name="Calculation 11 2 4 4 2" xfId="20834" xr:uid="{09B88164-1C79-4E7F-A382-08A6B908A565}"/>
    <cellStyle name="Calculation 11 2 4 4 2 2" xfId="39276" xr:uid="{39E31FC9-FE73-4EC4-8D17-71AB51B87294}"/>
    <cellStyle name="Calculation 11 2 4 4 3" xfId="33092" xr:uid="{BFC47134-3938-4A57-88D8-5338BAD522F5}"/>
    <cellStyle name="Calculation 11 2 4 5" xfId="3186" xr:uid="{2CD0E6E6-B942-4261-9EBF-B4E0B4847CB7}"/>
    <cellStyle name="Calculation 11 2 4 5 2" xfId="33724" xr:uid="{B9AF3426-F36C-42F1-AA4A-F44FD6B0704A}"/>
    <cellStyle name="Calculation 11 2 4 6" xfId="16411" xr:uid="{7C41C416-4738-4553-85CF-CF38CB673B40}"/>
    <cellStyle name="Calculation 11 2 4 6 2" xfId="34508" xr:uid="{B4EDD0AC-1EC0-46F1-9FC4-9159FBF94620}"/>
    <cellStyle name="Calculation 11 2 4 7" xfId="17450" xr:uid="{3CE733BE-5327-4CD4-8312-F729C9A3687E}"/>
    <cellStyle name="Calculation 11 2 4 7 2" xfId="35528" xr:uid="{077B96BA-26BF-41FB-8980-4D0A5734C327}"/>
    <cellStyle name="Calculation 11 2 4 8" xfId="22164" xr:uid="{3B689451-57DE-4A70-96DB-BEDF4F81B3E0}"/>
    <cellStyle name="Calculation 11 2 4 8 2" xfId="40076" xr:uid="{32EDAEE0-730E-4619-8016-BDEFDEB3E072}"/>
    <cellStyle name="Calculation 11 2 4 9" xfId="29731" xr:uid="{88260AD3-FE83-4DA0-814F-C2EF1D86A86E}"/>
    <cellStyle name="Calculation 11 2 5" xfId="3187" xr:uid="{3AC33B1D-748A-498B-AA86-FAA9AD980671}"/>
    <cellStyle name="Calculation 11 2 5 2" xfId="3188" xr:uid="{9B95657A-58AB-4073-91F6-97816AE714C2}"/>
    <cellStyle name="Calculation 11 2 5 2 2" xfId="3189" xr:uid="{C42A0C59-1C3B-4E87-A6B3-FA517156C52A}"/>
    <cellStyle name="Calculation 11 2 5 2 2 2" xfId="19656" xr:uid="{9E9C3627-24DA-47B2-B935-8E63923E3456}"/>
    <cellStyle name="Calculation 11 2 5 2 2 2 2" xfId="38528" xr:uid="{30133651-76DB-434C-88EA-F3672A34097D}"/>
    <cellStyle name="Calculation 11 2 5 2 2 3" xfId="32386" xr:uid="{C92F4095-25DB-4020-9407-19CB20E050D1}"/>
    <cellStyle name="Calculation 11 2 5 2 3" xfId="3190" xr:uid="{2DAA2FC3-8C85-4A20-A738-6CDE6E52B619}"/>
    <cellStyle name="Calculation 11 2 5 2 3 2" xfId="36516" xr:uid="{45B110AC-60FC-4137-A601-5127C192845D}"/>
    <cellStyle name="Calculation 11 2 5 2 4" xfId="22167" xr:uid="{7F6D0CE3-8B96-4DAC-AD2A-09BA4B694371}"/>
    <cellStyle name="Calculation 11 2 5 2 4 2" xfId="40079" xr:uid="{38CD4B2E-EC74-484B-8F3A-1AC495962615}"/>
    <cellStyle name="Calculation 11 2 5 2 5" xfId="30795" xr:uid="{CF1F8B15-39C8-4527-AA48-A11B7A7F8351}"/>
    <cellStyle name="Calculation 11 2 5 3" xfId="3191" xr:uid="{507DD30B-1A6E-4BB3-8E9A-2F27F84244EB}"/>
    <cellStyle name="Calculation 11 2 5 3 2" xfId="18921" xr:uid="{0E3A0479-0351-47B2-A7B0-601F76E1189E}"/>
    <cellStyle name="Calculation 11 2 5 3 2 2" xfId="37444" xr:uid="{CF8005C9-C58A-4D2F-A633-04619E744068}"/>
    <cellStyle name="Calculation 11 2 5 3 3" xfId="31717" xr:uid="{E49A75EA-86E6-4C2C-A543-0EDDE315988F}"/>
    <cellStyle name="Calculation 11 2 5 4" xfId="3192" xr:uid="{78DC3253-6E87-43C7-BBB7-22B620EDE7A4}"/>
    <cellStyle name="Calculation 11 2 5 4 2" xfId="20835" xr:uid="{402F578C-EAA8-446C-A71F-C66A28496586}"/>
    <cellStyle name="Calculation 11 2 5 4 2 2" xfId="39277" xr:uid="{55F1BD98-EBB8-42EE-9DF0-8F2A65C3DADE}"/>
    <cellStyle name="Calculation 11 2 5 4 3" xfId="33093" xr:uid="{093CF34C-C4E4-457F-B2EC-DEF4EC53D06F}"/>
    <cellStyle name="Calculation 11 2 5 5" xfId="3193" xr:uid="{EFBBAFE5-F441-4F79-86BC-D0A7B5C89A76}"/>
    <cellStyle name="Calculation 11 2 5 5 2" xfId="33725" xr:uid="{BA979B15-2BF8-487E-AB64-C7720FB70BFE}"/>
    <cellStyle name="Calculation 11 2 5 6" xfId="16412" xr:uid="{FB83B97D-605F-4DC8-BB93-493F5E323A2A}"/>
    <cellStyle name="Calculation 11 2 5 6 2" xfId="34509" xr:uid="{DA0AB325-CA91-4E79-AFAE-9BD7AC24EF76}"/>
    <cellStyle name="Calculation 11 2 5 7" xfId="17451" xr:uid="{E9E62044-C5A8-4AAB-802D-D9BF79BBB24A}"/>
    <cellStyle name="Calculation 11 2 5 7 2" xfId="35529" xr:uid="{36C1F5D1-B2B1-45AF-9396-63BFC0A64F43}"/>
    <cellStyle name="Calculation 11 2 5 8" xfId="22166" xr:uid="{B911CCF0-FC6F-4EC3-BFD8-B8C43791BFAC}"/>
    <cellStyle name="Calculation 11 2 5 8 2" xfId="40078" xr:uid="{DC0F13AB-A1BA-4D05-9FBC-756FA0CEF688}"/>
    <cellStyle name="Calculation 11 2 5 9" xfId="29732" xr:uid="{687674A4-3643-4304-AA2F-7258E5DFC816}"/>
    <cellStyle name="Calculation 11 2 6" xfId="3194" xr:uid="{9CD9E3A1-E3DA-4618-BCD7-D7F741EDAD1D}"/>
    <cellStyle name="Calculation 11 2 6 2" xfId="3195" xr:uid="{9692FA50-E637-4E2D-82A8-53CB4CE4EDAE}"/>
    <cellStyle name="Calculation 11 2 6 2 2" xfId="3196" xr:uid="{FDC93808-0F91-47F3-AE7E-5006AB572230}"/>
    <cellStyle name="Calculation 11 2 6 2 2 2" xfId="19657" xr:uid="{F7E3C67B-BF66-4E31-B769-578FEDDAFC09}"/>
    <cellStyle name="Calculation 11 2 6 2 2 2 2" xfId="38529" xr:uid="{761BE2E4-19E1-4942-8B02-95B584BD45CD}"/>
    <cellStyle name="Calculation 11 2 6 2 2 3" xfId="32387" xr:uid="{2EA81080-E721-4494-9BDB-2D6B453BAE0E}"/>
    <cellStyle name="Calculation 11 2 6 2 3" xfId="3197" xr:uid="{603B0A94-99F4-4954-BEBA-FBADC84D574A}"/>
    <cellStyle name="Calculation 11 2 6 2 3 2" xfId="36517" xr:uid="{DE68925B-C860-4E17-8B4B-D97389ACF17C}"/>
    <cellStyle name="Calculation 11 2 6 2 4" xfId="22169" xr:uid="{0698778E-F8C2-40FA-990A-853A48756824}"/>
    <cellStyle name="Calculation 11 2 6 2 4 2" xfId="40081" xr:uid="{314A4A93-EDFA-4CAD-B289-EB76B5182023}"/>
    <cellStyle name="Calculation 11 2 6 2 5" xfId="30796" xr:uid="{EFAA98E1-8214-4BB5-9E2D-9FDA6F7E694B}"/>
    <cellStyle name="Calculation 11 2 6 3" xfId="3198" xr:uid="{35B42D42-0535-4531-80A1-49031DAC2116}"/>
    <cellStyle name="Calculation 11 2 6 3 2" xfId="18922" xr:uid="{400900B0-76C6-4977-9DF4-77B50F12BD9E}"/>
    <cellStyle name="Calculation 11 2 6 3 2 2" xfId="37445" xr:uid="{3A3E9BD3-D083-4B9F-B94C-D363DCEDF190}"/>
    <cellStyle name="Calculation 11 2 6 3 3" xfId="31718" xr:uid="{AEE2AA4F-6D43-4945-B477-6920C76A46F6}"/>
    <cellStyle name="Calculation 11 2 6 4" xfId="3199" xr:uid="{2474A6ED-0982-4922-8E26-C7D1981C9E9A}"/>
    <cellStyle name="Calculation 11 2 6 4 2" xfId="20836" xr:uid="{1434D842-DEE1-4C69-96C4-8F882B1105C5}"/>
    <cellStyle name="Calculation 11 2 6 4 2 2" xfId="39278" xr:uid="{528D0FF0-8154-4261-B339-3E69E523A470}"/>
    <cellStyle name="Calculation 11 2 6 4 3" xfId="33094" xr:uid="{DBA291FF-683E-42ED-98C7-1FF60C5AD2F5}"/>
    <cellStyle name="Calculation 11 2 6 5" xfId="3200" xr:uid="{24ED3509-01A6-4678-8F96-30372334E1D0}"/>
    <cellStyle name="Calculation 11 2 6 5 2" xfId="33726" xr:uid="{51A5BF55-CDA1-4187-A5CA-CB8B0C633591}"/>
    <cellStyle name="Calculation 11 2 6 6" xfId="16413" xr:uid="{D3BA9486-D616-4F4F-8EF0-10DD83B94C3B}"/>
    <cellStyle name="Calculation 11 2 6 6 2" xfId="34510" xr:uid="{F65E7D78-B012-4889-8D83-25D2E3C859F2}"/>
    <cellStyle name="Calculation 11 2 6 7" xfId="17452" xr:uid="{351EF86A-4256-4628-B080-1103EBF0C342}"/>
    <cellStyle name="Calculation 11 2 6 7 2" xfId="35530" xr:uid="{788837A2-2D9A-4CE4-B07B-E0D976740409}"/>
    <cellStyle name="Calculation 11 2 6 8" xfId="22168" xr:uid="{154AD6B0-B054-4801-93B6-8324B5169DAF}"/>
    <cellStyle name="Calculation 11 2 6 8 2" xfId="40080" xr:uid="{9D856295-144C-4EC0-A787-7D78BC39FD7C}"/>
    <cellStyle name="Calculation 11 2 6 9" xfId="29733" xr:uid="{A809A5DC-AFDB-4965-9002-A601A96132B8}"/>
    <cellStyle name="Calculation 11 2 7" xfId="3201" xr:uid="{97DA6651-D913-45B2-BEC2-1A204B0EF807}"/>
    <cellStyle name="Calculation 11 2 7 2" xfId="3202" xr:uid="{25E35A70-4F9A-4B7C-B2C6-B7FB0E6DF766}"/>
    <cellStyle name="Calculation 11 2 7 2 2" xfId="19458" xr:uid="{CC7CDE5B-FF51-4071-97FC-CA583EB1CB96}"/>
    <cellStyle name="Calculation 11 2 7 2 2 2" xfId="38245" xr:uid="{83DBC54A-33B0-45CC-A90C-8915EC24535C}"/>
    <cellStyle name="Calculation 11 2 7 2 3" xfId="32159" xr:uid="{BA9E859C-8323-476F-9C83-D1281F42D11A}"/>
    <cellStyle name="Calculation 11 2 7 3" xfId="3203" xr:uid="{44F3EBAF-D55F-4A72-8FA2-5E1580844189}"/>
    <cellStyle name="Calculation 11 2 7 3 2" xfId="36328" xr:uid="{619700DC-8295-4123-AA87-CA61F8CB6A26}"/>
    <cellStyle name="Calculation 11 2 7 4" xfId="22170" xr:uid="{D99EA248-5DC3-4AB5-8FA1-A18CF83159AC}"/>
    <cellStyle name="Calculation 11 2 7 4 2" xfId="40082" xr:uid="{636A7FCC-1F2C-4FC5-8731-24F608152F69}"/>
    <cellStyle name="Calculation 11 2 7 5" xfId="30514" xr:uid="{AC8EFA7D-3D07-4F5B-AB4D-96A038DBE11C}"/>
    <cellStyle name="Calculation 11 2 8" xfId="3204" xr:uid="{2E0EADDA-CB83-4F5B-AC3C-BC0CF5CAC12A}"/>
    <cellStyle name="Calculation 11 2 8 2" xfId="3205" xr:uid="{FD056BCC-CE7F-4470-B6BD-C15A1664AD40}"/>
    <cellStyle name="Calculation 11 2 8 2 2" xfId="19512" xr:uid="{9D7F23B8-BC07-48A5-89FB-0C059275F64A}"/>
    <cellStyle name="Calculation 11 2 8 2 2 2" xfId="38299" xr:uid="{B2287C21-0EFB-48BF-8846-64C01568C997}"/>
    <cellStyle name="Calculation 11 2 8 2 3" xfId="32198" xr:uid="{3BA18050-7298-44B8-9B16-BF25656BF1B6}"/>
    <cellStyle name="Calculation 11 2 8 3" xfId="3206" xr:uid="{26CB4FDC-2026-432E-9F48-6C45D6594807}"/>
    <cellStyle name="Calculation 11 2 8 3 2" xfId="36383" xr:uid="{ECE662AB-CCE1-4B9C-B10C-058D72BE1B60}"/>
    <cellStyle name="Calculation 11 2 8 4" xfId="22171" xr:uid="{BBDEEACC-4348-46D9-BAE0-A88079E04BAB}"/>
    <cellStyle name="Calculation 11 2 8 4 2" xfId="40083" xr:uid="{3B4000C2-6655-4A74-930A-CB9DB29DD0D7}"/>
    <cellStyle name="Calculation 11 2 8 5" xfId="30568" xr:uid="{F9E52B6C-461D-4588-BA02-3F0A36194ACF}"/>
    <cellStyle name="Calculation 11 2 9" xfId="3207" xr:uid="{45031AFD-826F-4ACE-8C2F-067AEA68DA16}"/>
    <cellStyle name="Calculation 11 2 9 2" xfId="33721" xr:uid="{164FEED9-8EE3-477C-80B5-F6C1DDFC95C4}"/>
    <cellStyle name="Calculation 11 3" xfId="3208" xr:uid="{362B3AFD-29F8-4D5A-A789-2A1DEFB60B2D}"/>
    <cellStyle name="Calculation 11 3 10" xfId="3209" xr:uid="{F26B0804-D9EE-439D-A305-0F46CAA5BD52}"/>
    <cellStyle name="Calculation 11 3 10 2" xfId="34511" xr:uid="{E7F87301-B7F0-49E4-80C0-005D1555BE6B}"/>
    <cellStyle name="Calculation 11 3 11" xfId="17130" xr:uid="{D2D826B9-D8FB-43F7-8AB6-83FFF2DFF874}"/>
    <cellStyle name="Calculation 11 3 11 2" xfId="35398" xr:uid="{8D38BCFC-8A1A-470E-A358-2D391F55B47D}"/>
    <cellStyle name="Calculation 11 3 12" xfId="18515" xr:uid="{9DF179F9-F886-4F93-8A17-60EC2D38A8AE}"/>
    <cellStyle name="Calculation 11 3 12 2" xfId="37235" xr:uid="{7B5E0811-D484-4757-B035-4FADC9155C2A}"/>
    <cellStyle name="Calculation 11 3 13" xfId="22172" xr:uid="{4C1687DB-9D72-493A-80D6-013D817482F1}"/>
    <cellStyle name="Calculation 11 3 13 2" xfId="40084" xr:uid="{B6BE328F-1DCF-47FC-94D5-5B293DB46089}"/>
    <cellStyle name="Calculation 11 3 14" xfId="29615" xr:uid="{02FC8DD9-FA50-4799-84F6-49E36556E8D2}"/>
    <cellStyle name="Calculation 11 3 2" xfId="3210" xr:uid="{AE7DC3BE-412E-40FA-94AE-0926A5713841}"/>
    <cellStyle name="Calculation 11 3 2 2" xfId="3211" xr:uid="{D9F525E8-A043-4DFC-923E-BD6ED068AF23}"/>
    <cellStyle name="Calculation 11 3 2 2 2" xfId="3212" xr:uid="{06EC1C95-33C5-4586-B3F3-6EBC75BF4E61}"/>
    <cellStyle name="Calculation 11 3 2 2 2 2" xfId="19658" xr:uid="{D8775C45-907E-493F-94A4-B5B10D2BBBA5}"/>
    <cellStyle name="Calculation 11 3 2 2 2 2 2" xfId="38530" xr:uid="{6BFB9666-ED7B-4ABF-A00A-0F7E02D18425}"/>
    <cellStyle name="Calculation 11 3 2 2 2 3" xfId="32388" xr:uid="{84991735-40A7-44A4-9594-E0A518734F25}"/>
    <cellStyle name="Calculation 11 3 2 2 3" xfId="3213" xr:uid="{5F97C016-6A6E-4C89-B38D-C1638D9FBA6A}"/>
    <cellStyle name="Calculation 11 3 2 2 3 2" xfId="36518" xr:uid="{0F996542-5A29-449E-81D7-B14FE47AD507}"/>
    <cellStyle name="Calculation 11 3 2 2 4" xfId="22174" xr:uid="{D3758786-321E-4A9B-AEAF-B61C3ABFB390}"/>
    <cellStyle name="Calculation 11 3 2 2 4 2" xfId="40086" xr:uid="{2825F385-6F99-4076-8DB5-EDD5D36E37D4}"/>
    <cellStyle name="Calculation 11 3 2 2 5" xfId="30797" xr:uid="{CFE0C7BA-97EC-4062-9CCC-965C5AF79FD2}"/>
    <cellStyle name="Calculation 11 3 2 3" xfId="3214" xr:uid="{EB86347E-494F-4C91-AB98-57747D335129}"/>
    <cellStyle name="Calculation 11 3 2 3 2" xfId="18923" xr:uid="{9F304417-ADF8-465F-AE43-066577AC3DC8}"/>
    <cellStyle name="Calculation 11 3 2 3 2 2" xfId="37446" xr:uid="{D8E6EFA8-5B8A-4C2A-8588-B16D0DA64A41}"/>
    <cellStyle name="Calculation 11 3 2 3 3" xfId="31719" xr:uid="{0E775109-1A82-4225-B1C1-70BB954CCCD9}"/>
    <cellStyle name="Calculation 11 3 2 4" xfId="3215" xr:uid="{A53EF7FE-B722-4748-81E7-B364F2B27445}"/>
    <cellStyle name="Calculation 11 3 2 4 2" xfId="20837" xr:uid="{3FD9289C-024C-4A24-941C-B7FBDA62BEAC}"/>
    <cellStyle name="Calculation 11 3 2 4 2 2" xfId="39279" xr:uid="{94B9233A-5494-4E3F-886B-E25DDD9D30FD}"/>
    <cellStyle name="Calculation 11 3 2 4 3" xfId="33095" xr:uid="{C29A9914-3379-4CE2-BFA0-3959BFFADABF}"/>
    <cellStyle name="Calculation 11 3 2 5" xfId="3216" xr:uid="{1C1FC8F7-D3E2-45CE-A7F5-524BD73F7E69}"/>
    <cellStyle name="Calculation 11 3 2 5 2" xfId="33728" xr:uid="{23F22475-28CD-4FA3-8791-05D250675C0B}"/>
    <cellStyle name="Calculation 11 3 2 6" xfId="16414" xr:uid="{68EF3BD1-BB83-437F-AF05-1AE6F061B394}"/>
    <cellStyle name="Calculation 11 3 2 6 2" xfId="34512" xr:uid="{9BC20C63-57E1-4F5F-B03E-25FED127736B}"/>
    <cellStyle name="Calculation 11 3 2 7" xfId="17453" xr:uid="{170C7DE8-4979-456A-A5B5-F19978A13482}"/>
    <cellStyle name="Calculation 11 3 2 7 2" xfId="35531" xr:uid="{642A18D1-D808-49B7-8CF4-E12018C245BC}"/>
    <cellStyle name="Calculation 11 3 2 8" xfId="22173" xr:uid="{5EC9003F-0538-4929-B086-EB46D653146B}"/>
    <cellStyle name="Calculation 11 3 2 8 2" xfId="40085" xr:uid="{C1E473C7-52E2-4B53-8B35-00361CB30842}"/>
    <cellStyle name="Calculation 11 3 2 9" xfId="29734" xr:uid="{B3D57AB9-D041-4EB1-9346-C196FCACDBA7}"/>
    <cellStyle name="Calculation 11 3 3" xfId="3217" xr:uid="{A766DD90-B044-448B-8E60-40F36D7AB51D}"/>
    <cellStyle name="Calculation 11 3 3 2" xfId="3218" xr:uid="{8AAB61C3-A051-4A05-AF76-510AA0745193}"/>
    <cellStyle name="Calculation 11 3 3 2 2" xfId="3219" xr:uid="{95C86E65-B3E5-4CB9-BBBA-5F42788C5EEB}"/>
    <cellStyle name="Calculation 11 3 3 2 2 2" xfId="19659" xr:uid="{C4BECC00-7D88-4A25-98F8-849D6D801E25}"/>
    <cellStyle name="Calculation 11 3 3 2 2 2 2" xfId="38531" xr:uid="{7FE22184-052B-4087-8A1C-999F7FB327E9}"/>
    <cellStyle name="Calculation 11 3 3 2 2 3" xfId="32389" xr:uid="{F46ECB18-10E6-4C21-948B-E59891595E7D}"/>
    <cellStyle name="Calculation 11 3 3 2 3" xfId="3220" xr:uid="{CB9BC033-AA5C-4909-9A00-0546A3012C54}"/>
    <cellStyle name="Calculation 11 3 3 2 3 2" xfId="36519" xr:uid="{54DECFFF-B6E2-4453-8652-594DA18FDC7E}"/>
    <cellStyle name="Calculation 11 3 3 2 4" xfId="22176" xr:uid="{403D36B9-1A6A-4C5E-AD53-0520778353D5}"/>
    <cellStyle name="Calculation 11 3 3 2 4 2" xfId="40088" xr:uid="{536F4024-59A7-471E-9421-F0EAA744FA0F}"/>
    <cellStyle name="Calculation 11 3 3 2 5" xfId="30798" xr:uid="{3EE0BAF5-CB4B-442B-BB6F-A54DC22669E1}"/>
    <cellStyle name="Calculation 11 3 3 3" xfId="3221" xr:uid="{5FA49630-F1FD-4418-81D8-D365E0A3BC57}"/>
    <cellStyle name="Calculation 11 3 3 3 2" xfId="18924" xr:uid="{777CFC93-600C-455E-9C2D-02746C2DE8EE}"/>
    <cellStyle name="Calculation 11 3 3 3 2 2" xfId="37447" xr:uid="{B007E29E-E015-4C6D-8DC4-B99D1879C0DD}"/>
    <cellStyle name="Calculation 11 3 3 3 3" xfId="31720" xr:uid="{299997C3-BE7A-4F62-A54D-2B07FA38471A}"/>
    <cellStyle name="Calculation 11 3 3 4" xfId="3222" xr:uid="{B0A01968-0000-4E1E-AA5F-2CF3F0073C68}"/>
    <cellStyle name="Calculation 11 3 3 4 2" xfId="20838" xr:uid="{61A1BE9E-CFD8-4279-AEDA-3FD2075AEFFE}"/>
    <cellStyle name="Calculation 11 3 3 4 2 2" xfId="39280" xr:uid="{EBAC7D30-B23D-4CA6-8CFC-970532593F16}"/>
    <cellStyle name="Calculation 11 3 3 4 3" xfId="33096" xr:uid="{EDB0F242-35E0-4DE7-9381-1ECB8D03E40C}"/>
    <cellStyle name="Calculation 11 3 3 5" xfId="3223" xr:uid="{2A84B273-E939-467C-B670-8FBD7F86ED3C}"/>
    <cellStyle name="Calculation 11 3 3 5 2" xfId="33729" xr:uid="{6CB3EB64-4740-4CE9-A6BF-423B7BE4BD8B}"/>
    <cellStyle name="Calculation 11 3 3 6" xfId="16415" xr:uid="{2873E1A9-BA63-483D-AF09-E2F8F4CACE0C}"/>
    <cellStyle name="Calculation 11 3 3 6 2" xfId="34513" xr:uid="{12F05E53-ECAC-43D7-82E9-C941223282AA}"/>
    <cellStyle name="Calculation 11 3 3 7" xfId="17454" xr:uid="{7E072093-1B4F-49FF-A6EE-0401BE204D72}"/>
    <cellStyle name="Calculation 11 3 3 7 2" xfId="35532" xr:uid="{F8B0A59E-0BC7-456A-A735-B792249E188F}"/>
    <cellStyle name="Calculation 11 3 3 8" xfId="22175" xr:uid="{1A7B01E8-7F92-431F-98DD-1AE7443B9886}"/>
    <cellStyle name="Calculation 11 3 3 8 2" xfId="40087" xr:uid="{42996430-1ECF-4013-A836-664DB2220E86}"/>
    <cellStyle name="Calculation 11 3 3 9" xfId="29735" xr:uid="{A77A79CD-4BB5-42B3-BB6D-72576DB3CCBD}"/>
    <cellStyle name="Calculation 11 3 4" xfId="3224" xr:uid="{53804287-D51B-4BF5-8363-64C904853894}"/>
    <cellStyle name="Calculation 11 3 4 2" xfId="3225" xr:uid="{871C2913-15B2-43B2-97E3-5A63B53E4786}"/>
    <cellStyle name="Calculation 11 3 4 2 2" xfId="3226" xr:uid="{2E3028E9-A387-48F7-9F18-74E4F45A39FC}"/>
    <cellStyle name="Calculation 11 3 4 2 2 2" xfId="19660" xr:uid="{403639F3-860A-4829-B502-75B84CEB81AA}"/>
    <cellStyle name="Calculation 11 3 4 2 2 2 2" xfId="38532" xr:uid="{EBB6E894-D852-43CC-BA56-DD029CC2C9DA}"/>
    <cellStyle name="Calculation 11 3 4 2 2 3" xfId="32390" xr:uid="{CCE03837-20D4-4D85-9F31-5B7A40FAE9F6}"/>
    <cellStyle name="Calculation 11 3 4 2 3" xfId="3227" xr:uid="{D599A0F2-3799-4C0A-9DCE-3B8758290C1D}"/>
    <cellStyle name="Calculation 11 3 4 2 3 2" xfId="36520" xr:uid="{B27C0A03-1D93-4C2D-A03A-59A5B14D2383}"/>
    <cellStyle name="Calculation 11 3 4 2 4" xfId="22178" xr:uid="{C0C5F2DC-5CB3-4802-86E2-998EE448D3C5}"/>
    <cellStyle name="Calculation 11 3 4 2 4 2" xfId="40090" xr:uid="{2C0CBF0F-15FF-46A8-BE09-18D641D29ADA}"/>
    <cellStyle name="Calculation 11 3 4 2 5" xfId="30799" xr:uid="{1CC09C74-CB5F-484E-B434-4A9FDBECA0F9}"/>
    <cellStyle name="Calculation 11 3 4 3" xfId="3228" xr:uid="{2DC16CB7-E84B-4A73-AE47-8B0BF4F41444}"/>
    <cellStyle name="Calculation 11 3 4 3 2" xfId="18925" xr:uid="{40D3148C-4AD8-4DB2-915C-0AE73F68B063}"/>
    <cellStyle name="Calculation 11 3 4 3 2 2" xfId="37448" xr:uid="{61D88525-15F2-437B-8896-B9EE4CE18BF8}"/>
    <cellStyle name="Calculation 11 3 4 3 3" xfId="31721" xr:uid="{30B854BE-1CB8-4277-A438-CAFE7D55105C}"/>
    <cellStyle name="Calculation 11 3 4 4" xfId="3229" xr:uid="{58CF2712-3BDE-48A0-BB84-C8F3B9DA93F0}"/>
    <cellStyle name="Calculation 11 3 4 4 2" xfId="20839" xr:uid="{7FC57D22-F3B8-4AFE-9914-A2DB391C72DC}"/>
    <cellStyle name="Calculation 11 3 4 4 2 2" xfId="39281" xr:uid="{6C2951E0-72FE-43E3-A667-867B3981EBE5}"/>
    <cellStyle name="Calculation 11 3 4 4 3" xfId="33097" xr:uid="{9E3BE758-5F3E-43A6-B066-CEAA063F0500}"/>
    <cellStyle name="Calculation 11 3 4 5" xfId="3230" xr:uid="{B61507DD-A73D-411C-8869-EF7640BA1E60}"/>
    <cellStyle name="Calculation 11 3 4 5 2" xfId="33730" xr:uid="{77BD2158-45C6-4525-9F8F-E34516139048}"/>
    <cellStyle name="Calculation 11 3 4 6" xfId="16416" xr:uid="{6F48E76D-117C-4549-BBA8-310F728BB18F}"/>
    <cellStyle name="Calculation 11 3 4 6 2" xfId="34514" xr:uid="{85025C75-DBBB-44EC-A6BA-EF7F93636B54}"/>
    <cellStyle name="Calculation 11 3 4 7" xfId="17455" xr:uid="{0C449EAC-5A33-4773-A25C-2F73D75C2F4D}"/>
    <cellStyle name="Calculation 11 3 4 7 2" xfId="35533" xr:uid="{16013EE5-8819-4134-AE50-F273E2761132}"/>
    <cellStyle name="Calculation 11 3 4 8" xfId="22177" xr:uid="{E560F270-E6A5-4583-B04E-969ECC4DB166}"/>
    <cellStyle name="Calculation 11 3 4 8 2" xfId="40089" xr:uid="{2D0AB354-82A2-4B67-B69C-942E39AC9FDB}"/>
    <cellStyle name="Calculation 11 3 4 9" xfId="29736" xr:uid="{5EC2C172-F079-466A-BA11-405A75D5CF35}"/>
    <cellStyle name="Calculation 11 3 5" xfId="3231" xr:uid="{4AAAEDDF-E02D-4379-BEF1-B8760D2D3CAC}"/>
    <cellStyle name="Calculation 11 3 5 2" xfId="3232" xr:uid="{5535D805-AB89-4575-AEC2-EF710D3EE104}"/>
    <cellStyle name="Calculation 11 3 5 2 2" xfId="3233" xr:uid="{D640DD88-E01B-468A-A79A-667D2AFC0FD0}"/>
    <cellStyle name="Calculation 11 3 5 2 2 2" xfId="19661" xr:uid="{10BE93EA-AEBC-4030-9E83-A5881D3E3B64}"/>
    <cellStyle name="Calculation 11 3 5 2 2 2 2" xfId="38533" xr:uid="{811ABA3B-0590-4C08-970D-BF08B36B0057}"/>
    <cellStyle name="Calculation 11 3 5 2 2 3" xfId="32391" xr:uid="{F1AB9AB7-8758-4699-92BC-DB3698E60011}"/>
    <cellStyle name="Calculation 11 3 5 2 3" xfId="3234" xr:uid="{DD467F7D-BB27-4307-9307-9AD8AB1D91A0}"/>
    <cellStyle name="Calculation 11 3 5 2 3 2" xfId="36521" xr:uid="{763E0224-C85C-4856-AFC9-9E37C707428C}"/>
    <cellStyle name="Calculation 11 3 5 2 4" xfId="22180" xr:uid="{E05D7AF3-2554-43F1-B28C-448A65195FD2}"/>
    <cellStyle name="Calculation 11 3 5 2 4 2" xfId="40092" xr:uid="{58941210-B55B-4CB3-9F09-E8C24B375814}"/>
    <cellStyle name="Calculation 11 3 5 2 5" xfId="30800" xr:uid="{7E71760C-76B4-40F3-A45B-D194A1226024}"/>
    <cellStyle name="Calculation 11 3 5 3" xfId="3235" xr:uid="{980B1365-2DCB-46D2-94AE-34CE58F5BF18}"/>
    <cellStyle name="Calculation 11 3 5 3 2" xfId="18926" xr:uid="{6039D852-3701-462C-89BF-B50FDE83AC62}"/>
    <cellStyle name="Calculation 11 3 5 3 2 2" xfId="37449" xr:uid="{745D938D-FA5E-4265-952B-2CBEE877C8F7}"/>
    <cellStyle name="Calculation 11 3 5 3 3" xfId="31722" xr:uid="{D78439D1-7DB5-4610-B6E7-9297C733A23F}"/>
    <cellStyle name="Calculation 11 3 5 4" xfId="3236" xr:uid="{40BA8CAC-73E7-46D0-A7FC-AAF634E21737}"/>
    <cellStyle name="Calculation 11 3 5 4 2" xfId="20840" xr:uid="{16D356A8-E972-4924-9E1F-6473AF67D197}"/>
    <cellStyle name="Calculation 11 3 5 4 2 2" xfId="39282" xr:uid="{C4E4BDD8-CAB6-43AD-AB35-9CF9865A4A21}"/>
    <cellStyle name="Calculation 11 3 5 4 3" xfId="33098" xr:uid="{1C882C23-64A8-4222-B88F-3E1113C42817}"/>
    <cellStyle name="Calculation 11 3 5 5" xfId="3237" xr:uid="{6927D859-C5B2-4445-8E2F-C4CE4422A463}"/>
    <cellStyle name="Calculation 11 3 5 5 2" xfId="33731" xr:uid="{BDC12EE5-1144-4B42-B7D7-02465C09A015}"/>
    <cellStyle name="Calculation 11 3 5 6" xfId="16417" xr:uid="{A6DD5725-F49A-4F62-94AB-1E40B20DB582}"/>
    <cellStyle name="Calculation 11 3 5 6 2" xfId="34515" xr:uid="{2DAF6649-671E-4117-9763-1ED2E55F2CCC}"/>
    <cellStyle name="Calculation 11 3 5 7" xfId="17456" xr:uid="{1A206287-0386-42E2-ACD0-118A00F4CB02}"/>
    <cellStyle name="Calculation 11 3 5 7 2" xfId="35534" xr:uid="{BA17497F-79E9-4E73-AD00-0A4B949139B4}"/>
    <cellStyle name="Calculation 11 3 5 8" xfId="22179" xr:uid="{BFFCABF2-B920-4E6C-9777-90DF859239FE}"/>
    <cellStyle name="Calculation 11 3 5 8 2" xfId="40091" xr:uid="{8E01C49C-E249-43FC-B9CD-659395846FBE}"/>
    <cellStyle name="Calculation 11 3 5 9" xfId="29737" xr:uid="{E592BAB0-03AE-414B-BA6D-E28A52F2F1C9}"/>
    <cellStyle name="Calculation 11 3 6" xfId="3238" xr:uid="{B991587F-12C1-403E-ABC7-02465FDF0479}"/>
    <cellStyle name="Calculation 11 3 6 2" xfId="3239" xr:uid="{8FD2E6EB-5AA6-498D-A30B-22C071A967C2}"/>
    <cellStyle name="Calculation 11 3 6 2 2" xfId="3240" xr:uid="{703ED6B2-8201-4167-BE56-935D75896134}"/>
    <cellStyle name="Calculation 11 3 6 2 2 2" xfId="19662" xr:uid="{760E1B59-520E-410C-8BAF-8D9F6809F93B}"/>
    <cellStyle name="Calculation 11 3 6 2 2 2 2" xfId="38534" xr:uid="{AA341421-D176-4D3C-9AAB-1C36A753131D}"/>
    <cellStyle name="Calculation 11 3 6 2 2 3" xfId="32392" xr:uid="{F80D3924-CD81-4648-8F95-6D53105A3852}"/>
    <cellStyle name="Calculation 11 3 6 2 3" xfId="3241" xr:uid="{DFF280F7-23CB-4A13-9BCD-CBF4F93563C6}"/>
    <cellStyle name="Calculation 11 3 6 2 3 2" xfId="36522" xr:uid="{9F874FE0-D388-4C60-BFDC-D4970DF21DE5}"/>
    <cellStyle name="Calculation 11 3 6 2 4" xfId="22182" xr:uid="{8D9D0662-A54D-41D4-8D71-BB1572C70E70}"/>
    <cellStyle name="Calculation 11 3 6 2 4 2" xfId="40094" xr:uid="{E0E408CC-12E3-4C00-8DF4-EE9A10E9E4E3}"/>
    <cellStyle name="Calculation 11 3 6 2 5" xfId="30801" xr:uid="{D6848D5B-FE32-4599-87AB-588E6B5AACEA}"/>
    <cellStyle name="Calculation 11 3 6 3" xfId="3242" xr:uid="{55B65F95-2883-41FA-BEFA-9A7DB3ADEFA6}"/>
    <cellStyle name="Calculation 11 3 6 3 2" xfId="18927" xr:uid="{DD81AB20-81B2-4287-960D-6FCDEC1B86FA}"/>
    <cellStyle name="Calculation 11 3 6 3 2 2" xfId="37450" xr:uid="{C38487FE-EEF4-448D-934E-7B26A2D1EC28}"/>
    <cellStyle name="Calculation 11 3 6 3 3" xfId="31723" xr:uid="{9CB8F34F-6C23-48B1-A10F-A073BDDAC733}"/>
    <cellStyle name="Calculation 11 3 6 4" xfId="3243" xr:uid="{8AFDA50C-0527-4FC0-8BA9-A488E9DB178E}"/>
    <cellStyle name="Calculation 11 3 6 4 2" xfId="20841" xr:uid="{F5B9F05B-6F38-4A5B-B346-44486C9986ED}"/>
    <cellStyle name="Calculation 11 3 6 4 2 2" xfId="39283" xr:uid="{768E289C-25F0-44FA-B0C1-64FBD486FBDF}"/>
    <cellStyle name="Calculation 11 3 6 4 3" xfId="33099" xr:uid="{4E8BD1E5-E3CA-4D23-9FF6-EB82400E27BB}"/>
    <cellStyle name="Calculation 11 3 6 5" xfId="3244" xr:uid="{CF04438E-344C-4962-9579-E80590C0B6CF}"/>
    <cellStyle name="Calculation 11 3 6 5 2" xfId="33732" xr:uid="{751080F7-624F-4947-980B-C8FF47B2B8FD}"/>
    <cellStyle name="Calculation 11 3 6 6" xfId="16418" xr:uid="{57A4C5F3-114E-4799-9F56-4010B4DBC3AF}"/>
    <cellStyle name="Calculation 11 3 6 6 2" xfId="34516" xr:uid="{77A43011-3381-4681-B753-B4585FEDBB61}"/>
    <cellStyle name="Calculation 11 3 6 7" xfId="17457" xr:uid="{46A4FDC9-16A0-40C5-9126-B40AA7197561}"/>
    <cellStyle name="Calculation 11 3 6 7 2" xfId="35535" xr:uid="{A8EA6C78-FDFE-48CA-BE5A-E2E19254CFF2}"/>
    <cellStyle name="Calculation 11 3 6 8" xfId="22181" xr:uid="{B1D133EE-48F3-4453-80FC-29562AC410C5}"/>
    <cellStyle name="Calculation 11 3 6 8 2" xfId="40093" xr:uid="{ABF538F5-1CDD-4B25-8153-0EBB6067DEFC}"/>
    <cellStyle name="Calculation 11 3 6 9" xfId="29738" xr:uid="{FA9776F1-BE45-497E-9268-68E1D568ECB6}"/>
    <cellStyle name="Calculation 11 3 7" xfId="3245" xr:uid="{758FCD87-B4AF-4FC3-9C19-EAFDE16DE7E8}"/>
    <cellStyle name="Calculation 11 3 7 2" xfId="3246" xr:uid="{9C03FA76-E567-487E-B7D2-4E144FA0CC02}"/>
    <cellStyle name="Calculation 11 3 7 2 2" xfId="19477" xr:uid="{AB3B30F8-3E37-4213-B4C5-119012B3B18B}"/>
    <cellStyle name="Calculation 11 3 7 2 2 2" xfId="38264" xr:uid="{456E15D8-7F65-4D3B-902E-EFCE97A2862F}"/>
    <cellStyle name="Calculation 11 3 7 2 3" xfId="32173" xr:uid="{D515FE0D-95A1-4160-B440-3BC00D80CCD7}"/>
    <cellStyle name="Calculation 11 3 7 3" xfId="3247" xr:uid="{73D989B2-521C-457C-805E-7C5196B73A12}"/>
    <cellStyle name="Calculation 11 3 7 3 2" xfId="36348" xr:uid="{578297E7-6920-4421-AB7A-BEF494C6E61C}"/>
    <cellStyle name="Calculation 11 3 7 4" xfId="22183" xr:uid="{95F8782A-F914-4410-A96C-4A369F2FDE4E}"/>
    <cellStyle name="Calculation 11 3 7 4 2" xfId="40095" xr:uid="{52970C29-40F6-4079-8157-D715F3E7A2FA}"/>
    <cellStyle name="Calculation 11 3 7 5" xfId="30533" xr:uid="{C09A02F1-F494-40E7-ADE6-14547FF26428}"/>
    <cellStyle name="Calculation 11 3 8" xfId="3248" xr:uid="{A07FAFD6-F85F-47CE-AA5D-74BB0467B191}"/>
    <cellStyle name="Calculation 11 3 8 2" xfId="3249" xr:uid="{9DD46E41-CC14-4F75-9BA3-7246552E7CE3}"/>
    <cellStyle name="Calculation 11 3 8 2 2" xfId="19464" xr:uid="{DAC4F228-6D5D-4CB9-9C19-836C97FA9176}"/>
    <cellStyle name="Calculation 11 3 8 2 2 2" xfId="38251" xr:uid="{89405E51-94C3-4C75-A66C-50DC51E792F7}"/>
    <cellStyle name="Calculation 11 3 8 2 3" xfId="32163" xr:uid="{117B5F83-8819-4F98-967C-CE88CC24D2D8}"/>
    <cellStyle name="Calculation 11 3 8 3" xfId="3250" xr:uid="{069F4FE3-0F4C-4D87-BC71-F3AF34FDB1D3}"/>
    <cellStyle name="Calculation 11 3 8 3 2" xfId="36334" xr:uid="{8BCCB370-D930-4C0F-935E-08F082A8CA7E}"/>
    <cellStyle name="Calculation 11 3 8 4" xfId="22184" xr:uid="{3B1DB1D5-4B3A-49AE-A900-858DC362372E}"/>
    <cellStyle name="Calculation 11 3 8 4 2" xfId="40096" xr:uid="{BE53FEDC-6588-4C54-8550-ABA4AC6D73C0}"/>
    <cellStyle name="Calculation 11 3 8 5" xfId="30520" xr:uid="{9AEA0DC0-0AD7-432D-87BB-49A85A64338A}"/>
    <cellStyle name="Calculation 11 3 9" xfId="3251" xr:uid="{5722860A-9801-4639-9C59-26745DFEBE07}"/>
    <cellStyle name="Calculation 11 3 9 2" xfId="33727" xr:uid="{02A298E2-BCA9-4126-9D30-3BDC7A588152}"/>
    <cellStyle name="Calculation 11 4" xfId="3252" xr:uid="{17932C45-7906-4177-9BD6-EB47914F5785}"/>
    <cellStyle name="Calculation 11 4 2" xfId="3253" xr:uid="{1049A521-BE34-41CF-82AD-5439730D64DE}"/>
    <cellStyle name="Calculation 11 4 2 2" xfId="3254" xr:uid="{6C392E68-531C-45B3-9C7D-DFF1408ABCD9}"/>
    <cellStyle name="Calculation 11 4 2 2 2" xfId="19663" xr:uid="{8DF9D425-1BC5-4818-A9C0-698134BF9773}"/>
    <cellStyle name="Calculation 11 4 2 2 2 2" xfId="38535" xr:uid="{3AFB182A-F57C-489C-B131-799A3C47004A}"/>
    <cellStyle name="Calculation 11 4 2 2 3" xfId="32393" xr:uid="{4151079B-DF49-4EFB-94D8-975AEBFB2F8B}"/>
    <cellStyle name="Calculation 11 4 2 3" xfId="3255" xr:uid="{277D532E-C3D3-4904-B501-7203D369F754}"/>
    <cellStyle name="Calculation 11 4 2 3 2" xfId="36523" xr:uid="{ECCD4A7D-837C-4EF6-B884-FB011E56106E}"/>
    <cellStyle name="Calculation 11 4 2 4" xfId="22186" xr:uid="{F9B2FD2F-BD0D-4E32-A3A8-953B30372BDE}"/>
    <cellStyle name="Calculation 11 4 2 4 2" xfId="40098" xr:uid="{F6E5D19B-EA18-4392-B435-D4EF8BF154B9}"/>
    <cellStyle name="Calculation 11 4 2 5" xfId="30802" xr:uid="{75886EA4-657A-4A33-88B3-4B7947BF1CA1}"/>
    <cellStyle name="Calculation 11 4 3" xfId="3256" xr:uid="{6A401B7E-134D-4674-9657-E0770AF8283C}"/>
    <cellStyle name="Calculation 11 4 3 2" xfId="18928" xr:uid="{68B03490-852C-4565-8476-09F92B65DD67}"/>
    <cellStyle name="Calculation 11 4 3 2 2" xfId="37451" xr:uid="{672EC148-1439-42D6-A21B-BBC06402B836}"/>
    <cellStyle name="Calculation 11 4 3 3" xfId="31724" xr:uid="{8C894C1F-01B3-472A-89BB-6FE0710969EA}"/>
    <cellStyle name="Calculation 11 4 4" xfId="3257" xr:uid="{E94F354E-A886-4B39-B23B-A31E5139D577}"/>
    <cellStyle name="Calculation 11 4 4 2" xfId="20842" xr:uid="{C5E00C9D-E470-4C3B-B333-604619042550}"/>
    <cellStyle name="Calculation 11 4 4 2 2" xfId="39284" xr:uid="{68BE6671-2AEF-4947-8C16-15D589B21032}"/>
    <cellStyle name="Calculation 11 4 4 3" xfId="33100" xr:uid="{4DF80A35-A3BE-45C7-8FA1-BA522735B412}"/>
    <cellStyle name="Calculation 11 4 5" xfId="3258" xr:uid="{CCC232A6-3A75-44FC-874D-A6E3DD7545EB}"/>
    <cellStyle name="Calculation 11 4 5 2" xfId="33733" xr:uid="{99362C66-8FF7-47C9-B7B2-977AE5DDFB6B}"/>
    <cellStyle name="Calculation 11 4 6" xfId="16419" xr:uid="{F72B86AA-684F-44AE-BBEA-448D8495E61F}"/>
    <cellStyle name="Calculation 11 4 6 2" xfId="34517" xr:uid="{D342ACA5-73E5-4AC3-B168-A83F5F7B1072}"/>
    <cellStyle name="Calculation 11 4 7" xfId="17458" xr:uid="{8773549D-0ACC-4A7E-BE3A-569EF42B2235}"/>
    <cellStyle name="Calculation 11 4 7 2" xfId="35536" xr:uid="{4A5C0930-1579-4F42-A39E-082440BD94E4}"/>
    <cellStyle name="Calculation 11 4 8" xfId="22185" xr:uid="{6DEEE5F1-253D-434C-8D7E-96F5EFB9430D}"/>
    <cellStyle name="Calculation 11 4 8 2" xfId="40097" xr:uid="{BF7653B4-1C23-42A0-95DE-C75C247C8541}"/>
    <cellStyle name="Calculation 11 4 9" xfId="29739" xr:uid="{C2915A65-C9EB-4715-9036-3F7922C27019}"/>
    <cellStyle name="Calculation 11 5" xfId="3259" xr:uid="{0A7E3EC0-14A0-439F-A8E7-C8C9AEEDB3A5}"/>
    <cellStyle name="Calculation 11 5 2" xfId="3260" xr:uid="{E7EA7FBB-E071-4651-BD1A-0C677D519D3D}"/>
    <cellStyle name="Calculation 11 5 2 2" xfId="3261" xr:uid="{F0F630E9-6F6D-468B-B714-8EA4D354514A}"/>
    <cellStyle name="Calculation 11 5 2 2 2" xfId="19664" xr:uid="{1674DFC5-FD8F-4606-BF69-3C110325CA42}"/>
    <cellStyle name="Calculation 11 5 2 2 2 2" xfId="38536" xr:uid="{CBE64018-F8C4-4B56-9EA9-C555762356B2}"/>
    <cellStyle name="Calculation 11 5 2 2 3" xfId="32394" xr:uid="{7F918D1B-3FFC-4A2B-B987-5CBC2C8C6BD6}"/>
    <cellStyle name="Calculation 11 5 2 3" xfId="3262" xr:uid="{4E77BC98-B9F1-4493-93A6-9C18F092CB2D}"/>
    <cellStyle name="Calculation 11 5 2 3 2" xfId="36524" xr:uid="{DCF32F7C-D983-4E98-A191-5B21A1EBB342}"/>
    <cellStyle name="Calculation 11 5 2 4" xfId="22188" xr:uid="{EE1998A4-0C46-4B7A-9C98-954CEDD9F642}"/>
    <cellStyle name="Calculation 11 5 2 4 2" xfId="40100" xr:uid="{14ADDB9B-733B-4561-A828-87C5936A7F13}"/>
    <cellStyle name="Calculation 11 5 2 5" xfId="30803" xr:uid="{707B31FE-A199-4937-A281-6A74108B6BE8}"/>
    <cellStyle name="Calculation 11 5 3" xfId="3263" xr:uid="{9C3DD959-1D98-4AC5-86B6-44F173E0918A}"/>
    <cellStyle name="Calculation 11 5 3 2" xfId="18929" xr:uid="{D3028916-35CA-44CF-A62F-ED2FF2681AA8}"/>
    <cellStyle name="Calculation 11 5 3 2 2" xfId="37452" xr:uid="{1620732A-7A65-4FB2-83AF-249EC669FB9F}"/>
    <cellStyle name="Calculation 11 5 3 3" xfId="31725" xr:uid="{5DCA1C40-2C1F-419B-8D4A-23361BCA5FB9}"/>
    <cellStyle name="Calculation 11 5 4" xfId="3264" xr:uid="{F79B00EF-47DB-4325-936C-BC7A8F7968E8}"/>
    <cellStyle name="Calculation 11 5 4 2" xfId="20843" xr:uid="{BB5FD239-21B7-4BFA-BEE9-3957EDDEE7D4}"/>
    <cellStyle name="Calculation 11 5 4 2 2" xfId="39285" xr:uid="{D2BE1093-DF85-4486-A05E-A5633CA1E15B}"/>
    <cellStyle name="Calculation 11 5 4 3" xfId="33101" xr:uid="{7BC26F4E-345A-49CC-8812-B1E9C2478E7A}"/>
    <cellStyle name="Calculation 11 5 5" xfId="3265" xr:uid="{2C9480D0-D815-4792-9AF7-1D426A600055}"/>
    <cellStyle name="Calculation 11 5 5 2" xfId="33734" xr:uid="{6D8DA901-1D19-4026-83DB-3AB5142D8433}"/>
    <cellStyle name="Calculation 11 5 6" xfId="16420" xr:uid="{752AD384-6095-46D0-A6CE-57732C336F28}"/>
    <cellStyle name="Calculation 11 5 6 2" xfId="34518" xr:uid="{6461A91D-32F8-4A42-81B0-478864FF3455}"/>
    <cellStyle name="Calculation 11 5 7" xfId="17459" xr:uid="{294866EC-21A8-4DE3-B729-C346EB54F2C4}"/>
    <cellStyle name="Calculation 11 5 7 2" xfId="35537" xr:uid="{77CE144E-9CDD-48B0-82D1-411956FECDBA}"/>
    <cellStyle name="Calculation 11 5 8" xfId="22187" xr:uid="{DA47888A-644F-468B-B367-695B049B963D}"/>
    <cellStyle name="Calculation 11 5 8 2" xfId="40099" xr:uid="{E152D898-A356-4D64-8198-32C127608D93}"/>
    <cellStyle name="Calculation 11 5 9" xfId="29740" xr:uid="{DE6B6DEF-BFCA-4978-83A7-20A79E5D3390}"/>
    <cellStyle name="Calculation 11 6" xfId="3266" xr:uid="{0A7E4FBF-5BBD-4BDA-950F-A6978FC8AD15}"/>
    <cellStyle name="Calculation 11 6 2" xfId="3267" xr:uid="{E422ADB1-F109-4825-AED1-E36304D36FCC}"/>
    <cellStyle name="Calculation 11 6 2 2" xfId="3268" xr:uid="{7B692A81-3BAD-442D-A7FA-4372FF57B5EE}"/>
    <cellStyle name="Calculation 11 6 2 2 2" xfId="19665" xr:uid="{9CAF2487-2ABF-42FD-A3AF-6935014731F2}"/>
    <cellStyle name="Calculation 11 6 2 2 2 2" xfId="38537" xr:uid="{97358920-3ADB-4726-92F7-8493F5C745A3}"/>
    <cellStyle name="Calculation 11 6 2 2 3" xfId="32395" xr:uid="{79BC57BC-FFEF-44F4-BEC9-9FB117707152}"/>
    <cellStyle name="Calculation 11 6 2 3" xfId="3269" xr:uid="{11A0E128-330D-43D8-B84B-C07D2F22AF59}"/>
    <cellStyle name="Calculation 11 6 2 3 2" xfId="36525" xr:uid="{BD6FF957-AD7D-4D71-8E80-BFAD69DAF417}"/>
    <cellStyle name="Calculation 11 6 2 4" xfId="22190" xr:uid="{E2E1C8B9-40D7-4373-8C2D-D92257D03541}"/>
    <cellStyle name="Calculation 11 6 2 4 2" xfId="40102" xr:uid="{FCB40C70-E54C-4F39-A683-6D4DEBB8A327}"/>
    <cellStyle name="Calculation 11 6 2 5" xfId="30804" xr:uid="{1CF76B93-8738-4B46-B2FE-3D7A42C1AC6D}"/>
    <cellStyle name="Calculation 11 6 3" xfId="3270" xr:uid="{EF48EF2A-774C-4378-B983-9B6616D86F58}"/>
    <cellStyle name="Calculation 11 6 3 2" xfId="18930" xr:uid="{4F27E1D7-0E02-4C16-B3C1-1CE5CC649BCA}"/>
    <cellStyle name="Calculation 11 6 3 2 2" xfId="37453" xr:uid="{834A4C70-87B5-44A9-B6B8-519363E21C4C}"/>
    <cellStyle name="Calculation 11 6 3 3" xfId="31726" xr:uid="{4A8350C0-A305-4524-A3DC-6F4C9625035B}"/>
    <cellStyle name="Calculation 11 6 4" xfId="3271" xr:uid="{53DA7250-97A4-4AB5-8831-E7262779926D}"/>
    <cellStyle name="Calculation 11 6 4 2" xfId="20844" xr:uid="{1D8EF07E-B44C-48DC-B063-CBBAFD06F2EA}"/>
    <cellStyle name="Calculation 11 6 4 2 2" xfId="39286" xr:uid="{00FDD691-FB85-4C1C-98B8-EB5060B053F9}"/>
    <cellStyle name="Calculation 11 6 4 3" xfId="33102" xr:uid="{56F19D69-1D30-4260-986E-AA8C98E16E77}"/>
    <cellStyle name="Calculation 11 6 5" xfId="3272" xr:uid="{A5B345A3-5A20-42FF-8B4E-1FA0E35377C7}"/>
    <cellStyle name="Calculation 11 6 5 2" xfId="33735" xr:uid="{22E056F4-7916-47BA-8015-FCC0C5F48492}"/>
    <cellStyle name="Calculation 11 6 6" xfId="16421" xr:uid="{0C3578B6-04F0-43D5-BE17-55526EB6AA8C}"/>
    <cellStyle name="Calculation 11 6 6 2" xfId="34519" xr:uid="{E2F41DD3-10DB-45C3-ABCC-3B62F9F9887C}"/>
    <cellStyle name="Calculation 11 6 7" xfId="17460" xr:uid="{9C25A1CD-9370-4365-B644-5706A50C93CF}"/>
    <cellStyle name="Calculation 11 6 7 2" xfId="35538" xr:uid="{4C26ED19-9A85-4A7B-883F-3AC8F669AB7C}"/>
    <cellStyle name="Calculation 11 6 8" xfId="22189" xr:uid="{1630F768-C96D-41D8-BAD4-12443E440506}"/>
    <cellStyle name="Calculation 11 6 8 2" xfId="40101" xr:uid="{B2AF35E3-B81C-479E-9B7E-A7E43DAF9096}"/>
    <cellStyle name="Calculation 11 6 9" xfId="29741" xr:uid="{04DCFB00-6936-456D-BA58-DC5DB9E9B215}"/>
    <cellStyle name="Calculation 11 7" xfId="3273" xr:uid="{A3686E84-D78B-4010-BFC8-6A575C801F96}"/>
    <cellStyle name="Calculation 11 7 2" xfId="3274" xr:uid="{845ADA4D-9710-46E4-9A2F-F23B384DBA31}"/>
    <cellStyle name="Calculation 11 7 2 2" xfId="19578" xr:uid="{8757D4F7-DAE5-49A3-8BE9-D6CD15782B8A}"/>
    <cellStyle name="Calculation 11 7 2 2 2" xfId="38401" xr:uid="{A3F358B0-C6ED-4127-98F2-7D8BD83D04A2}"/>
    <cellStyle name="Calculation 11 7 2 3" xfId="32286" xr:uid="{52A8EDA9-BD3B-42A6-A478-7267CCF9F0BF}"/>
    <cellStyle name="Calculation 11 7 3" xfId="3275" xr:uid="{12A5FD95-B460-45B5-9BA5-5BA393A8D866}"/>
    <cellStyle name="Calculation 11 7 3 2" xfId="36440" xr:uid="{BE3DC568-10B2-459C-8D44-427C857D9BF7}"/>
    <cellStyle name="Calculation 11 7 4" xfId="22191" xr:uid="{2B1C443C-5A96-43F8-8506-D6A29BD71190}"/>
    <cellStyle name="Calculation 11 7 4 2" xfId="40103" xr:uid="{99FFD663-4B61-42CB-AFEF-F0C1AF33F418}"/>
    <cellStyle name="Calculation 11 7 5" xfId="30670" xr:uid="{717B3DCC-8E23-42B1-86FA-8ADB5DB6FBE8}"/>
    <cellStyle name="Calculation 11 8" xfId="3276" xr:uid="{EFFD4C34-6103-413C-91E7-5D350B3274AF}"/>
    <cellStyle name="Calculation 11 8 2" xfId="3277" xr:uid="{55EDF90D-1241-4D1D-96AB-0576836605EC}"/>
    <cellStyle name="Calculation 11 8 2 2" xfId="37259" xr:uid="{105619ED-3D11-45EC-8E3A-85AB6608CC2B}"/>
    <cellStyle name="Calculation 11 8 3" xfId="3278" xr:uid="{5E2D7E10-BE75-4F61-BFD5-5D95AB6858AB}"/>
    <cellStyle name="Calculation 11 8 3 2" xfId="40104" xr:uid="{6D11D305-45DF-43CC-B386-3098D25EC003}"/>
    <cellStyle name="Calculation 11 8 4" xfId="31584" xr:uid="{07E4848C-BE44-41DA-ADF7-A8328FAB2606}"/>
    <cellStyle name="Calculation 11 9" xfId="3279" xr:uid="{D582FEF3-5DB0-4FF8-9B11-93776FF35BB8}"/>
    <cellStyle name="Calculation 11 9 2" xfId="18758" xr:uid="{AF03F2AB-F29D-4BEB-A267-644B08DCC20E}"/>
    <cellStyle name="Calculation 11 9 2 2" xfId="37355" xr:uid="{FDD577CD-BC75-4AF4-A6C4-4818075378CC}"/>
    <cellStyle name="Calculation 11 9 3" xfId="31641" xr:uid="{EE64114A-96A5-4077-A931-C1736066B5D1}"/>
    <cellStyle name="Calculation 12" xfId="3280" xr:uid="{08C39149-3FF7-4FFE-A527-6F26B6C8B5F2}"/>
    <cellStyle name="Calculation 12 10" xfId="3281" xr:uid="{A84B8A28-3605-4D01-BF7D-AD2F278F3986}"/>
    <cellStyle name="Calculation 12 10 2" xfId="33665" xr:uid="{A52D1E30-F050-4AD9-8EEC-5F56243B5974}"/>
    <cellStyle name="Calculation 12 11" xfId="17043" xr:uid="{381092DD-9D20-42B5-999A-DA96F19FF34C}"/>
    <cellStyle name="Calculation 12 11 2" xfId="35296" xr:uid="{3D9D12EC-30E3-4E05-8DB6-CA764A8F7DB3}"/>
    <cellStyle name="Calculation 12 12" xfId="21810" xr:uid="{3A9AAA1E-AF86-45C3-AA9B-B827A182C4F5}"/>
    <cellStyle name="Calculation 12 12 2" xfId="40007" xr:uid="{38F7F073-4657-498F-AD44-AE78F68E8CAB}"/>
    <cellStyle name="Calculation 12 13" xfId="22192" xr:uid="{D0B3D228-F2F8-4798-BC29-D8FC723B36B2}"/>
    <cellStyle name="Calculation 12 13 2" xfId="40105" xr:uid="{14DBA213-8BBE-4F7F-BEFE-E5473AAA13B1}"/>
    <cellStyle name="Calculation 12 14" xfId="29531" xr:uid="{D17C8F39-29B2-46D9-BC40-E43D8C85F19F}"/>
    <cellStyle name="Calculation 12 2" xfId="3282" xr:uid="{FDBBE029-72EC-43A4-B76E-15BCD4899FA6}"/>
    <cellStyle name="Calculation 12 2 2" xfId="3283" xr:uid="{EC76C07B-E62E-4511-A3A1-6E646D62550B}"/>
    <cellStyle name="Calculation 12 2 2 2" xfId="3284" xr:uid="{3C4423B8-1A8A-47F3-9A54-3498746B75F0}"/>
    <cellStyle name="Calculation 12 2 2 2 2" xfId="19591" xr:uid="{C42136DE-2CA0-4DDA-A47F-3E6461CD82F9}"/>
    <cellStyle name="Calculation 12 2 2 2 2 2" xfId="38461" xr:uid="{8DB2E6E5-2F38-44BC-8797-9FCCAB07A31C}"/>
    <cellStyle name="Calculation 12 2 2 2 3" xfId="32329" xr:uid="{C3C35159-D6EC-42E4-8881-E650BD023B6D}"/>
    <cellStyle name="Calculation 12 2 2 3" xfId="3285" xr:uid="{D18E9526-6F6B-4F43-AFB9-FB27DFF15141}"/>
    <cellStyle name="Calculation 12 2 2 3 2" xfId="36451" xr:uid="{01BB0D13-4D04-411E-86AD-077C5C7B6DD3}"/>
    <cellStyle name="Calculation 12 2 2 4" xfId="22194" xr:uid="{CEA03439-2887-447B-9483-3E4B5F562317}"/>
    <cellStyle name="Calculation 12 2 2 4 2" xfId="40107" xr:uid="{B06A200D-1394-4F3D-9409-8C97EA594E3D}"/>
    <cellStyle name="Calculation 12 2 2 5" xfId="30728" xr:uid="{05FD05E5-BE71-4D75-A2A5-0E9811D9D53A}"/>
    <cellStyle name="Calculation 12 2 3" xfId="3286" xr:uid="{42D83E67-7366-4B53-8C13-DC8ABDB86438}"/>
    <cellStyle name="Calculation 12 2 3 2" xfId="18748" xr:uid="{199D1EE1-F5A2-4857-A265-6AED311ECFEC}"/>
    <cellStyle name="Calculation 12 2 3 2 2" xfId="37343" xr:uid="{5188896F-CC9E-433E-A178-400F005A85F6}"/>
    <cellStyle name="Calculation 12 2 3 3" xfId="31670" xr:uid="{085ECDF8-5B4F-45D4-9DEA-2533D030123D}"/>
    <cellStyle name="Calculation 12 2 4" xfId="3287" xr:uid="{931F7D21-6A58-49A7-AE92-016C00B58423}"/>
    <cellStyle name="Calculation 12 2 4 2" xfId="20714" xr:uid="{35CBC7BF-CD7C-4B68-AF0B-44BEF220BACE}"/>
    <cellStyle name="Calculation 12 2 4 2 2" xfId="39236" xr:uid="{5041C2D3-9582-4AB2-8075-3477CB54071F}"/>
    <cellStyle name="Calculation 12 2 4 3" xfId="33103" xr:uid="{19E11612-7016-4504-A98D-6A7CDBF20A31}"/>
    <cellStyle name="Calculation 12 2 5" xfId="3288" xr:uid="{7494449B-3295-4FEB-AFBB-E0937545FF39}"/>
    <cellStyle name="Calculation 12 2 5 2" xfId="33736" xr:uid="{F4212879-AAD6-467A-BD01-72C573752CEB}"/>
    <cellStyle name="Calculation 12 2 6" xfId="16422" xr:uid="{40E0E677-D32A-49C0-B981-0B373BC6E0EE}"/>
    <cellStyle name="Calculation 12 2 6 2" xfId="34520" xr:uid="{DEE67B14-A423-4E68-8D5B-35C3D9F1B2B9}"/>
    <cellStyle name="Calculation 12 2 7" xfId="17291" xr:uid="{E5E35844-8CD2-45EC-98ED-66F3414CD4F4}"/>
    <cellStyle name="Calculation 12 2 7 2" xfId="35455" xr:uid="{6FD67E19-A314-495E-9895-FC55FB5DF0A6}"/>
    <cellStyle name="Calculation 12 2 8" xfId="22193" xr:uid="{4015EA42-AE4B-4ECE-97F2-26AA7EA8185F}"/>
    <cellStyle name="Calculation 12 2 8 2" xfId="40106" xr:uid="{3AC1F11A-5237-4FBE-95AC-511F13A44B99}"/>
    <cellStyle name="Calculation 12 2 9" xfId="29665" xr:uid="{285FF6C4-0385-4935-ABC6-940C06A16F1C}"/>
    <cellStyle name="Calculation 12 3" xfId="3289" xr:uid="{523B3A90-457B-4BAD-B33C-186A9681467D}"/>
    <cellStyle name="Calculation 12 3 2" xfId="3290" xr:uid="{399EC351-44EA-466D-AAC9-DD61CC71E44F}"/>
    <cellStyle name="Calculation 12 3 2 2" xfId="3291" xr:uid="{E301ED4B-829D-42A7-8D26-3DB7FB449610}"/>
    <cellStyle name="Calculation 12 3 2 2 2" xfId="19666" xr:uid="{0170A8F6-7A8A-40F7-ACFC-3EEB2DD63B1F}"/>
    <cellStyle name="Calculation 12 3 2 2 2 2" xfId="38538" xr:uid="{7B682F31-589C-4AFD-B98E-95A2D694AA76}"/>
    <cellStyle name="Calculation 12 3 2 2 3" xfId="32396" xr:uid="{636B0ADC-9945-4FA7-A94A-AA45F1950CF0}"/>
    <cellStyle name="Calculation 12 3 2 3" xfId="3292" xr:uid="{15F11492-29DD-47EC-B7A4-027A5003A889}"/>
    <cellStyle name="Calculation 12 3 2 3 2" xfId="36526" xr:uid="{9ED140DC-51D7-41C2-9E33-01316802E3CF}"/>
    <cellStyle name="Calculation 12 3 2 4" xfId="22196" xr:uid="{4E530048-043A-45B9-BD4E-B66133B43978}"/>
    <cellStyle name="Calculation 12 3 2 4 2" xfId="40109" xr:uid="{D6A77FDA-8A42-43EC-81A9-0959A109F198}"/>
    <cellStyle name="Calculation 12 3 2 5" xfId="30805" xr:uid="{2C7B6D9E-D41F-4DAA-87A6-9BB906AE0614}"/>
    <cellStyle name="Calculation 12 3 3" xfId="3293" xr:uid="{E9289777-AA35-4B1C-9E90-37DEEAF79000}"/>
    <cellStyle name="Calculation 12 3 3 2" xfId="18931" xr:uid="{8A1C6DC6-325E-400B-8AC9-975AAFD28A60}"/>
    <cellStyle name="Calculation 12 3 3 2 2" xfId="37454" xr:uid="{10672BE3-75A0-4804-8E13-08AFCB1E26B1}"/>
    <cellStyle name="Calculation 12 3 3 3" xfId="31727" xr:uid="{892C0292-893E-4002-919C-58B2E13C919D}"/>
    <cellStyle name="Calculation 12 3 4" xfId="3294" xr:uid="{636F4B5A-0C7E-4E67-92CE-8C460CE0352F}"/>
    <cellStyle name="Calculation 12 3 4 2" xfId="20845" xr:uid="{15D18AA3-6E32-454C-8CB9-85065EE5DFC8}"/>
    <cellStyle name="Calculation 12 3 4 2 2" xfId="39287" xr:uid="{735A57EB-1C06-4B0D-B671-4B5953C3FBFC}"/>
    <cellStyle name="Calculation 12 3 4 3" xfId="33104" xr:uid="{0CCAA250-9658-47FC-8530-A41EB0939A8C}"/>
    <cellStyle name="Calculation 12 3 5" xfId="3295" xr:uid="{6E027AE0-F1C4-45DC-BE2E-D73A72A44C81}"/>
    <cellStyle name="Calculation 12 3 5 2" xfId="33737" xr:uid="{8AED5F57-D3FD-41F2-8DA3-6FC2FBB4ED4A}"/>
    <cellStyle name="Calculation 12 3 6" xfId="16423" xr:uid="{FDA88904-7EFA-4B51-A005-E44C4140FE99}"/>
    <cellStyle name="Calculation 12 3 6 2" xfId="34521" xr:uid="{A56B23DD-8D6D-436C-9CE4-DE2AEC00FECE}"/>
    <cellStyle name="Calculation 12 3 7" xfId="17461" xr:uid="{11FF4C12-0754-4257-B83B-D427DFFA1B9F}"/>
    <cellStyle name="Calculation 12 3 7 2" xfId="35539" xr:uid="{5FD5C399-2B74-41CD-B2FB-FEF37EEC8E7B}"/>
    <cellStyle name="Calculation 12 3 8" xfId="22195" xr:uid="{794E2829-42E5-44CC-AFB4-3A40668423FF}"/>
    <cellStyle name="Calculation 12 3 8 2" xfId="40108" xr:uid="{4889D0ED-994B-450F-BEB3-D9BDD8B58CD2}"/>
    <cellStyle name="Calculation 12 3 9" xfId="29742" xr:uid="{F9F52937-4001-4676-BD36-36545F599387}"/>
    <cellStyle name="Calculation 12 4" xfId="3296" xr:uid="{377DE2A6-76EE-454A-A892-C8B89EF4DCB0}"/>
    <cellStyle name="Calculation 12 4 2" xfId="3297" xr:uid="{F63D81E1-3973-4DD9-81C9-F5201C45DA0A}"/>
    <cellStyle name="Calculation 12 4 2 2" xfId="3298" xr:uid="{AC1858AE-A0F4-423F-9CB6-15F94A5A17C0}"/>
    <cellStyle name="Calculation 12 4 2 2 2" xfId="19667" xr:uid="{D26B1A2E-72BF-4BA9-8B21-6031B379FD7B}"/>
    <cellStyle name="Calculation 12 4 2 2 2 2" xfId="38539" xr:uid="{B1E3685B-A522-4F2E-B96A-FE8CE16FBFFA}"/>
    <cellStyle name="Calculation 12 4 2 2 3" xfId="32397" xr:uid="{F205059C-4178-4BF2-86F7-4287571E9B96}"/>
    <cellStyle name="Calculation 12 4 2 3" xfId="3299" xr:uid="{937F8547-4F81-4499-95FB-2B21267FC792}"/>
    <cellStyle name="Calculation 12 4 2 3 2" xfId="36527" xr:uid="{E15BFEE8-5D47-4F66-AEA2-1618D8414BAB}"/>
    <cellStyle name="Calculation 12 4 2 4" xfId="22198" xr:uid="{4E2B51A9-BC43-4524-93EA-669A13BBA2C2}"/>
    <cellStyle name="Calculation 12 4 2 4 2" xfId="40111" xr:uid="{4079BFD5-16D0-4425-BEFD-AB0B2A29AF2C}"/>
    <cellStyle name="Calculation 12 4 2 5" xfId="30806" xr:uid="{99F963F3-F460-42B2-9857-81F7731BD217}"/>
    <cellStyle name="Calculation 12 4 3" xfId="3300" xr:uid="{14F54E5E-AA1A-492C-AF28-5626B750DB35}"/>
    <cellStyle name="Calculation 12 4 3 2" xfId="18932" xr:uid="{1F5D74C5-5DB9-41CA-B085-F48F5B8C87EC}"/>
    <cellStyle name="Calculation 12 4 3 2 2" xfId="37455" xr:uid="{8EB59120-701A-4162-A1D7-2162640BCEE6}"/>
    <cellStyle name="Calculation 12 4 3 3" xfId="31728" xr:uid="{380BF5B9-52B4-40B9-9501-F0C6B61D8062}"/>
    <cellStyle name="Calculation 12 4 4" xfId="3301" xr:uid="{453D054C-63A5-45D3-82B6-69B3F14ADA10}"/>
    <cellStyle name="Calculation 12 4 4 2" xfId="20846" xr:uid="{5B161011-846D-4BDA-9374-3AC240354B6B}"/>
    <cellStyle name="Calculation 12 4 4 2 2" xfId="39288" xr:uid="{3E729E52-7F11-4D46-AA38-9E1939F1A84C}"/>
    <cellStyle name="Calculation 12 4 4 3" xfId="33105" xr:uid="{0CD3EF7C-9620-4FB0-855D-ED1FFB75CF7C}"/>
    <cellStyle name="Calculation 12 4 5" xfId="3302" xr:uid="{B298FF7F-5CBB-4190-958F-8928A13E93A8}"/>
    <cellStyle name="Calculation 12 4 5 2" xfId="33738" xr:uid="{8268E24D-6F39-4455-9F50-BB6B2956392A}"/>
    <cellStyle name="Calculation 12 4 6" xfId="16424" xr:uid="{C367FD81-0F36-40CB-8F67-FA7C83840687}"/>
    <cellStyle name="Calculation 12 4 6 2" xfId="34522" xr:uid="{57271E87-0BB7-4DF4-8FDB-7471E88E7CDB}"/>
    <cellStyle name="Calculation 12 4 7" xfId="17462" xr:uid="{97504D0F-A443-4545-81CB-5731CB6DEA6C}"/>
    <cellStyle name="Calculation 12 4 7 2" xfId="35540" xr:uid="{CBFDEC6E-8D57-4D88-BAAE-5797E1A8FEDD}"/>
    <cellStyle name="Calculation 12 4 8" xfId="22197" xr:uid="{FA654DA2-9ADA-4347-B30D-1589594794FB}"/>
    <cellStyle name="Calculation 12 4 8 2" xfId="40110" xr:uid="{216AEE33-8B74-4C0C-A504-849D838FFBC4}"/>
    <cellStyle name="Calculation 12 4 9" xfId="29743" xr:uid="{A8FEB51E-73D9-4E65-8C03-3D743EF19176}"/>
    <cellStyle name="Calculation 12 5" xfId="3303" xr:uid="{D416FA47-99E8-47AE-8F7F-FD8E8E45CB5E}"/>
    <cellStyle name="Calculation 12 5 2" xfId="3304" xr:uid="{FC57AA44-EF8C-431A-B9C7-2AF9B39B0C3F}"/>
    <cellStyle name="Calculation 12 5 2 2" xfId="3305" xr:uid="{EC36C302-94F8-4BE9-AA0F-DCE3EE62949C}"/>
    <cellStyle name="Calculation 12 5 2 2 2" xfId="19668" xr:uid="{62634E53-43FE-456B-858F-8C9C83116C08}"/>
    <cellStyle name="Calculation 12 5 2 2 2 2" xfId="38540" xr:uid="{554C8846-C622-4964-9277-C67BBAC8DC4A}"/>
    <cellStyle name="Calculation 12 5 2 2 3" xfId="32398" xr:uid="{ADAE90D9-CECC-471D-B82B-E09F428497F3}"/>
    <cellStyle name="Calculation 12 5 2 3" xfId="3306" xr:uid="{6CD7FA3F-FB0A-4880-84C4-BECCC1CD39D0}"/>
    <cellStyle name="Calculation 12 5 2 3 2" xfId="36528" xr:uid="{4D08ED5B-D1E1-41A4-ACAC-4F8173276765}"/>
    <cellStyle name="Calculation 12 5 2 4" xfId="22200" xr:uid="{271C2531-629B-4E25-AD7A-2F94740ED3A2}"/>
    <cellStyle name="Calculation 12 5 2 4 2" xfId="40113" xr:uid="{1A552D77-3C13-4E86-A4B2-E84A9DF49528}"/>
    <cellStyle name="Calculation 12 5 2 5" xfId="30807" xr:uid="{5D9ACC45-0AB1-4062-874D-06C49AA69CEE}"/>
    <cellStyle name="Calculation 12 5 3" xfId="3307" xr:uid="{A4316126-C65D-496F-AA64-FCFC41EBD672}"/>
    <cellStyle name="Calculation 12 5 3 2" xfId="18933" xr:uid="{F6DA4A34-C330-4B55-8909-B04DFE51B210}"/>
    <cellStyle name="Calculation 12 5 3 2 2" xfId="37456" xr:uid="{069ED039-5C69-40E2-BC3C-AD53BC9E298A}"/>
    <cellStyle name="Calculation 12 5 3 3" xfId="31729" xr:uid="{AC641805-5DEA-4FC5-B510-A004DF910394}"/>
    <cellStyle name="Calculation 12 5 4" xfId="3308" xr:uid="{08341D1D-5C3E-4D01-AC1C-3A865AC069AF}"/>
    <cellStyle name="Calculation 12 5 4 2" xfId="20847" xr:uid="{3C40C34B-DC00-4C6B-9995-05EBDB73D9C5}"/>
    <cellStyle name="Calculation 12 5 4 2 2" xfId="39289" xr:uid="{183CAF35-DBAC-4D2B-B2E9-7E457181F8DD}"/>
    <cellStyle name="Calculation 12 5 4 3" xfId="33106" xr:uid="{0EB842B0-44F5-4D5A-905B-3EFA65AFEF86}"/>
    <cellStyle name="Calculation 12 5 5" xfId="3309" xr:uid="{7F3BF970-C6DA-4467-84C4-81609EFCD833}"/>
    <cellStyle name="Calculation 12 5 5 2" xfId="33739" xr:uid="{65C364B4-0B57-4AB0-8D79-DAAB4713F329}"/>
    <cellStyle name="Calculation 12 5 6" xfId="16425" xr:uid="{148EE53D-9E8B-45C7-BEB3-7C79B30CF0E1}"/>
    <cellStyle name="Calculation 12 5 6 2" xfId="34523" xr:uid="{5F3B53E4-893D-4FA9-A671-6DF992DC0A73}"/>
    <cellStyle name="Calculation 12 5 7" xfId="17463" xr:uid="{AC4E39B3-A08D-4298-8DB9-87AB7402B0EB}"/>
    <cellStyle name="Calculation 12 5 7 2" xfId="35541" xr:uid="{D7D17CD7-3003-40FE-A11A-FD6B66FA27A9}"/>
    <cellStyle name="Calculation 12 5 8" xfId="22199" xr:uid="{47155358-57F3-48F9-B63B-5536DFE0250C}"/>
    <cellStyle name="Calculation 12 5 8 2" xfId="40112" xr:uid="{FA3A34EC-F18D-48AF-B2C5-F48605CEECA1}"/>
    <cellStyle name="Calculation 12 5 9" xfId="29744" xr:uid="{627660F6-57CE-4F7D-9E69-D249D70BC940}"/>
    <cellStyle name="Calculation 12 6" xfId="3310" xr:uid="{BF8AFE4F-DAA1-4681-955A-DD7F7E1689F7}"/>
    <cellStyle name="Calculation 12 6 2" xfId="3311" xr:uid="{15940371-F1BF-4081-B8D0-AB97ADC07624}"/>
    <cellStyle name="Calculation 12 6 2 2" xfId="3312" xr:uid="{4B79C53D-E1A7-4613-A463-94FA89738C41}"/>
    <cellStyle name="Calculation 12 6 2 2 2" xfId="19669" xr:uid="{21993254-89FB-4AD6-8A68-D948F1A6C8CE}"/>
    <cellStyle name="Calculation 12 6 2 2 2 2" xfId="38541" xr:uid="{36104217-1BDF-4C65-98E7-11248B66819B}"/>
    <cellStyle name="Calculation 12 6 2 2 3" xfId="32399" xr:uid="{771C6A04-B577-46C6-A3C9-25AF7BC893E9}"/>
    <cellStyle name="Calculation 12 6 2 3" xfId="3313" xr:uid="{4F5A0F2E-7BE0-4563-82A7-AA09BA70E077}"/>
    <cellStyle name="Calculation 12 6 2 3 2" xfId="36529" xr:uid="{B88EB55D-8196-429C-BD4E-6A74CD6FB02E}"/>
    <cellStyle name="Calculation 12 6 2 4" xfId="22202" xr:uid="{28335DC2-5A75-4E1D-85ED-366275010450}"/>
    <cellStyle name="Calculation 12 6 2 4 2" xfId="40115" xr:uid="{3FBC6D23-F096-45EC-8857-FF5D08C1F6B4}"/>
    <cellStyle name="Calculation 12 6 2 5" xfId="30808" xr:uid="{DE49516A-E39C-46AD-A694-B3247AC5BDFA}"/>
    <cellStyle name="Calculation 12 6 3" xfId="3314" xr:uid="{CFD2A548-43D5-4992-8EA2-F2AF49C49051}"/>
    <cellStyle name="Calculation 12 6 3 2" xfId="18934" xr:uid="{D997508F-5F0A-470F-89FD-4C8C0451A2F2}"/>
    <cellStyle name="Calculation 12 6 3 2 2" xfId="37457" xr:uid="{EFF7D68D-A30D-4920-A47F-D66074BBE28D}"/>
    <cellStyle name="Calculation 12 6 3 3" xfId="31730" xr:uid="{914C8C99-8095-411C-BF70-3DBAFF8E135D}"/>
    <cellStyle name="Calculation 12 6 4" xfId="3315" xr:uid="{007F60B2-496A-42D0-B335-E72C15303F8C}"/>
    <cellStyle name="Calculation 12 6 4 2" xfId="20848" xr:uid="{7CA2D9D9-77B7-4F64-848D-DDF919879074}"/>
    <cellStyle name="Calculation 12 6 4 2 2" xfId="39290" xr:uid="{0E840952-DD6B-4FAE-BF38-6C3180DDBE73}"/>
    <cellStyle name="Calculation 12 6 4 3" xfId="33107" xr:uid="{B7EA2C0A-7E52-416C-91CE-91267C6CCC13}"/>
    <cellStyle name="Calculation 12 6 5" xfId="3316" xr:uid="{BF9EB7B7-C444-47EA-BBC5-80A12FCD77BC}"/>
    <cellStyle name="Calculation 12 6 5 2" xfId="33740" xr:uid="{049BE687-1355-4EC6-AF0D-D6B50F84F9E0}"/>
    <cellStyle name="Calculation 12 6 6" xfId="16426" xr:uid="{2BE17789-ADBD-48E8-8D3A-3E6CAE0B881C}"/>
    <cellStyle name="Calculation 12 6 6 2" xfId="34524" xr:uid="{BEE648CD-CAE3-4EBD-BDCF-D62D46394C3E}"/>
    <cellStyle name="Calculation 12 6 7" xfId="17464" xr:uid="{A9146D6C-594D-4B4B-91E0-A9464B3651D1}"/>
    <cellStyle name="Calculation 12 6 7 2" xfId="35542" xr:uid="{FFA26110-D81E-4F88-A882-18C5C04A85DE}"/>
    <cellStyle name="Calculation 12 6 8" xfId="22201" xr:uid="{0A3D081A-7349-491E-9C35-01AE820B3680}"/>
    <cellStyle name="Calculation 12 6 8 2" xfId="40114" xr:uid="{1520702E-7160-4F57-8F95-CC7BCE6C64D6}"/>
    <cellStyle name="Calculation 12 6 9" xfId="29745" xr:uid="{D3975DF6-5E86-4CBE-B413-77F04BB922F9}"/>
    <cellStyle name="Calculation 12 7" xfId="3317" xr:uid="{8ABC3FC2-4335-4CCE-91F6-6DEEB98D2674}"/>
    <cellStyle name="Calculation 12 7 2" xfId="3318" xr:uid="{747944B0-F46C-456A-94BF-11C12879CB92}"/>
    <cellStyle name="Calculation 12 7 2 2" xfId="19367" xr:uid="{31E55D12-B70A-4185-9CE2-E32AE6895057}"/>
    <cellStyle name="Calculation 12 7 2 2 2" xfId="38152" xr:uid="{40E9888D-86B8-4814-9AA6-553ED085CFAB}"/>
    <cellStyle name="Calculation 12 7 2 3" xfId="32084" xr:uid="{E46C779A-1E25-4D1F-ABB0-E6B27978381E}"/>
    <cellStyle name="Calculation 12 7 3" xfId="3319" xr:uid="{734F61DE-F7CE-49A5-BE3A-85B1EFA0DC58}"/>
    <cellStyle name="Calculation 12 7 3 2" xfId="36236" xr:uid="{61CD3284-6684-4E8D-980B-AEE72609FEB7}"/>
    <cellStyle name="Calculation 12 7 4" xfId="22203" xr:uid="{B2DA0A17-1302-4573-8254-0150AE5C6B2E}"/>
    <cellStyle name="Calculation 12 7 4 2" xfId="40116" xr:uid="{D3B78991-BF91-4F58-86BD-5B920BA21727}"/>
    <cellStyle name="Calculation 12 7 5" xfId="30421" xr:uid="{D0EBE9BC-1F03-4A83-851D-B0AC51C89ACF}"/>
    <cellStyle name="Calculation 12 8" xfId="3320" xr:uid="{A022556D-0167-4E4F-8368-0C2639656870}"/>
    <cellStyle name="Calculation 12 8 2" xfId="3321" xr:uid="{986E6BD9-020A-47F6-A120-FEF144BA5DE0}"/>
    <cellStyle name="Calculation 12 8 2 2" xfId="19568" xr:uid="{FA29B610-9990-4E6B-A2E0-E2DF1FB815FF}"/>
    <cellStyle name="Calculation 12 8 2 2 2" xfId="38355" xr:uid="{C660D69F-816C-4865-8097-77C1DE8E070F}"/>
    <cellStyle name="Calculation 12 8 2 3" xfId="32249" xr:uid="{7A10F987-4798-4422-91E5-F63F2DA1CA49}"/>
    <cellStyle name="Calculation 12 8 3" xfId="3322" xr:uid="{3CFEDAD9-6995-4974-8E30-E6908D132F8E}"/>
    <cellStyle name="Calculation 12 8 3 2" xfId="36439" xr:uid="{E2AA70F2-5BE1-49C8-9EAA-18A7B7F5BEAE}"/>
    <cellStyle name="Calculation 12 8 4" xfId="22204" xr:uid="{C91BE216-1271-487C-82AF-596C6B30EF7A}"/>
    <cellStyle name="Calculation 12 8 4 2" xfId="40117" xr:uid="{1B61EB06-1BA1-4321-BAB4-94F35E76E519}"/>
    <cellStyle name="Calculation 12 8 5" xfId="30624" xr:uid="{8CD60CB7-4630-4D58-9A6A-A5ED0156EB07}"/>
    <cellStyle name="Calculation 12 9" xfId="3323" xr:uid="{9A624CCA-5949-4EA3-8958-5F068CB9F817}"/>
    <cellStyle name="Calculation 12 9 2" xfId="33051" xr:uid="{7D27E87A-BA25-4012-B20E-3C5539B400D7}"/>
    <cellStyle name="Calculation 13" xfId="3324" xr:uid="{CE5DCAC9-36FE-43F8-A92C-14C087CD320F}"/>
    <cellStyle name="Calculation 13 10" xfId="3325" xr:uid="{730AB08E-F3B6-46DE-8AFE-627EF965F30E}"/>
    <cellStyle name="Calculation 13 10 2" xfId="33693" xr:uid="{4A9F2CBB-C130-420F-AE58-F980AD07BE7D}"/>
    <cellStyle name="Calculation 13 11" xfId="17063" xr:uid="{CA081D21-FF6E-4D71-8B37-76A9B08862EF}"/>
    <cellStyle name="Calculation 13 11 2" xfId="35311" xr:uid="{A7AA73FE-52C2-4B0F-B2E3-FE8653AC29B0}"/>
    <cellStyle name="Calculation 13 12" xfId="18470" xr:uid="{87F3BE41-D76E-4A97-902F-57A944D84B90}"/>
    <cellStyle name="Calculation 13 12 2" xfId="37201" xr:uid="{ACBF826F-4943-4447-B3A1-8EEEBA07C2C2}"/>
    <cellStyle name="Calculation 13 13" xfId="22205" xr:uid="{78A7389B-709F-4462-BC61-B31364659701}"/>
    <cellStyle name="Calculation 13 13 2" xfId="40118" xr:uid="{95C56AA0-802A-49EB-B95F-36E15BAAAC0B}"/>
    <cellStyle name="Calculation 13 14" xfId="29547" xr:uid="{283674E0-C6EF-4B6B-8C0A-0EB100B83AA0}"/>
    <cellStyle name="Calculation 13 2" xfId="3326" xr:uid="{F30199F8-D81D-432A-9236-7BC0276D08AB}"/>
    <cellStyle name="Calculation 13 2 2" xfId="3327" xr:uid="{53104E85-97BB-455E-AFB9-99DC7CD35B17}"/>
    <cellStyle name="Calculation 13 2 2 2" xfId="3328" xr:uid="{3408F46D-1A94-4307-A9E4-7B16E8853B10}"/>
    <cellStyle name="Calculation 13 2 2 2 2" xfId="19595" xr:uid="{BF3A89FB-CF11-467E-AF0E-BA088C3DB556}"/>
    <cellStyle name="Calculation 13 2 2 2 2 2" xfId="38466" xr:uid="{F0DFDE0B-E81C-4107-B9CE-41D1FBC94913}"/>
    <cellStyle name="Calculation 13 2 2 2 3" xfId="32333" xr:uid="{BA6D3C05-F7C6-4D87-A923-9685DF178F0E}"/>
    <cellStyle name="Calculation 13 2 2 3" xfId="3329" xr:uid="{F1E87F1D-EC34-4879-B78D-E5671FED8451}"/>
    <cellStyle name="Calculation 13 2 2 3 2" xfId="36455" xr:uid="{1D1C7863-2637-4D03-AB32-BC203E003EF4}"/>
    <cellStyle name="Calculation 13 2 2 4" xfId="22207" xr:uid="{C0DA273D-775C-46F0-81BC-B66BB624681F}"/>
    <cellStyle name="Calculation 13 2 2 4 2" xfId="40120" xr:uid="{E45902D8-1FAC-4D42-B5B5-A798CD9C1450}"/>
    <cellStyle name="Calculation 13 2 2 5" xfId="30733" xr:uid="{31840213-3AB2-469E-9758-B2A160AEEA90}"/>
    <cellStyle name="Calculation 13 2 3" xfId="3330" xr:uid="{AD63F87E-3124-455F-A706-46884A7A5402}"/>
    <cellStyle name="Calculation 13 2 3 2" xfId="18751" xr:uid="{4E20BF3B-6786-4CEB-8995-D946EA43FD5D}"/>
    <cellStyle name="Calculation 13 2 3 2 2" xfId="37348" xr:uid="{B5BDFE1F-AD13-48BD-96BA-B2226DA1EB40}"/>
    <cellStyle name="Calculation 13 2 3 3" xfId="31673" xr:uid="{70E4D1B7-4C62-4780-9C7F-1128B109B795}"/>
    <cellStyle name="Calculation 13 2 4" xfId="3331" xr:uid="{F6EA08FF-F006-451F-9442-79D773E907CE}"/>
    <cellStyle name="Calculation 13 2 4 2" xfId="20719" xr:uid="{CE74B82E-7615-46C9-852D-B99B081714C0}"/>
    <cellStyle name="Calculation 13 2 4 2 2" xfId="39240" xr:uid="{694562C9-843B-4EFB-A127-16C7D46D7526}"/>
    <cellStyle name="Calculation 13 2 4 3" xfId="33108" xr:uid="{1C6CB95D-2BF2-410C-99A6-A4251F77235B}"/>
    <cellStyle name="Calculation 13 2 5" xfId="3332" xr:uid="{100EFAFD-2A38-4968-89D3-E880B0FEBBCF}"/>
    <cellStyle name="Calculation 13 2 5 2" xfId="33741" xr:uid="{C118655C-2C02-41D1-B10D-09AD6A4C5F24}"/>
    <cellStyle name="Calculation 13 2 6" xfId="16427" xr:uid="{C365D8B2-B1C3-4A7D-8F81-4FA6EC3F19C0}"/>
    <cellStyle name="Calculation 13 2 6 2" xfId="34525" xr:uid="{A2FEB8FD-5DC4-4D5D-AACA-CC1B9650FD58}"/>
    <cellStyle name="Calculation 13 2 7" xfId="17297" xr:uid="{24DC18F6-7770-4E97-81EE-90E8863456FD}"/>
    <cellStyle name="Calculation 13 2 7 2" xfId="35460" xr:uid="{558F1136-B538-466B-A617-CB139A358077}"/>
    <cellStyle name="Calculation 13 2 8" xfId="22206" xr:uid="{720DD500-A6EA-47F5-B047-D9A547ACA56C}"/>
    <cellStyle name="Calculation 13 2 8 2" xfId="40119" xr:uid="{7CA106D8-2698-45F4-8E3F-BCF6EC166696}"/>
    <cellStyle name="Calculation 13 2 9" xfId="29670" xr:uid="{C2AD3E12-0CFC-4BDA-854A-5453B7F54342}"/>
    <cellStyle name="Calculation 13 3" xfId="3333" xr:uid="{121E5BDF-699F-4988-8069-67EE056BFFDB}"/>
    <cellStyle name="Calculation 13 3 2" xfId="3334" xr:uid="{E4D0DC12-4A6D-42B5-809F-758B6FB67AED}"/>
    <cellStyle name="Calculation 13 3 2 2" xfId="3335" xr:uid="{41DBD52B-5D18-4B03-9CE3-E7E2F1CB6F32}"/>
    <cellStyle name="Calculation 13 3 2 2 2" xfId="19670" xr:uid="{2B36965A-3865-4B32-872C-80B3AA348D0C}"/>
    <cellStyle name="Calculation 13 3 2 2 2 2" xfId="38542" xr:uid="{36CFDDF2-F67A-4106-A785-B57C19080D78}"/>
    <cellStyle name="Calculation 13 3 2 2 3" xfId="32400" xr:uid="{23D0F65E-1CF1-476C-820A-2AB8BCDE23D8}"/>
    <cellStyle name="Calculation 13 3 2 3" xfId="3336" xr:uid="{B4655CB4-6473-43FD-B0F0-8328F0546EDE}"/>
    <cellStyle name="Calculation 13 3 2 3 2" xfId="36530" xr:uid="{AC00FF48-005A-402D-B503-19073D11E849}"/>
    <cellStyle name="Calculation 13 3 2 4" xfId="22209" xr:uid="{29229D55-E870-4876-9F4B-A107E06EFBEC}"/>
    <cellStyle name="Calculation 13 3 2 4 2" xfId="40122" xr:uid="{EEF1A804-2349-45FB-9746-E0DE273AA8E3}"/>
    <cellStyle name="Calculation 13 3 2 5" xfId="30809" xr:uid="{3BD78430-5532-4A49-BA4B-68A35BF9F1FA}"/>
    <cellStyle name="Calculation 13 3 3" xfId="3337" xr:uid="{8B14C293-F4FE-470E-93EF-6A474776585D}"/>
    <cellStyle name="Calculation 13 3 3 2" xfId="18935" xr:uid="{CA69AEF0-2895-4A0F-8B24-B8F9B1D7EBBA}"/>
    <cellStyle name="Calculation 13 3 3 2 2" xfId="37458" xr:uid="{5FE7C911-3FEF-4A6A-8EEC-B375AACCB7D1}"/>
    <cellStyle name="Calculation 13 3 3 3" xfId="31731" xr:uid="{A66F8BB6-81EC-438B-BE6B-D4A20DEC8CAF}"/>
    <cellStyle name="Calculation 13 3 4" xfId="3338" xr:uid="{DE1E4E3B-C612-4A74-8F30-D0EB5A6BBEFF}"/>
    <cellStyle name="Calculation 13 3 4 2" xfId="20849" xr:uid="{91E51CF8-7CA3-45DA-B0F3-C7D0C1E7D2DC}"/>
    <cellStyle name="Calculation 13 3 4 2 2" xfId="39291" xr:uid="{700BB552-D5A6-4135-966D-588FB098C2B3}"/>
    <cellStyle name="Calculation 13 3 4 3" xfId="33109" xr:uid="{F7FE072D-2FE6-4BF4-B205-39D3D03C88DA}"/>
    <cellStyle name="Calculation 13 3 5" xfId="3339" xr:uid="{4367A09B-7C73-4ACB-991D-78910F180CCE}"/>
    <cellStyle name="Calculation 13 3 5 2" xfId="33742" xr:uid="{CF80965B-0BAA-46E6-BEE9-3B556B92518D}"/>
    <cellStyle name="Calculation 13 3 6" xfId="16428" xr:uid="{3A9A03C0-01A0-4491-BCEA-7E52A0AEE06C}"/>
    <cellStyle name="Calculation 13 3 6 2" xfId="34526" xr:uid="{8FCE4E52-DB11-442D-B405-C6713DF647A6}"/>
    <cellStyle name="Calculation 13 3 7" xfId="17465" xr:uid="{5DCA99DF-6F06-4369-A2CB-9137E780BE73}"/>
    <cellStyle name="Calculation 13 3 7 2" xfId="35543" xr:uid="{6805FC2C-DC9A-402D-A704-066F5FC75243}"/>
    <cellStyle name="Calculation 13 3 8" xfId="22208" xr:uid="{EC281064-B92F-4A67-B0BC-D279442B34A7}"/>
    <cellStyle name="Calculation 13 3 8 2" xfId="40121" xr:uid="{513A1AA9-A36D-4287-9A67-1F3D60978726}"/>
    <cellStyle name="Calculation 13 3 9" xfId="29746" xr:uid="{2E3EDA81-8444-4F68-BFCE-0829D7D6B891}"/>
    <cellStyle name="Calculation 13 4" xfId="3340" xr:uid="{FECB9490-98FB-495D-8FAC-6861D4EBC90E}"/>
    <cellStyle name="Calculation 13 4 2" xfId="3341" xr:uid="{E7EBE4EC-6420-4ED2-9232-3C85E54B7049}"/>
    <cellStyle name="Calculation 13 4 2 2" xfId="3342" xr:uid="{50FFB01E-948E-4B48-AD41-B4839A71EBA8}"/>
    <cellStyle name="Calculation 13 4 2 2 2" xfId="19671" xr:uid="{B8B45449-861E-4EA9-8533-DC4DC627ACF5}"/>
    <cellStyle name="Calculation 13 4 2 2 2 2" xfId="38543" xr:uid="{6622C9B2-5C2D-4166-97B0-7A8BBF08DEE4}"/>
    <cellStyle name="Calculation 13 4 2 2 3" xfId="32401" xr:uid="{163B704A-DC9E-4AE3-A644-63147053397C}"/>
    <cellStyle name="Calculation 13 4 2 3" xfId="3343" xr:uid="{9272A49E-0071-42FB-9CC6-DB75B2C66641}"/>
    <cellStyle name="Calculation 13 4 2 3 2" xfId="36531" xr:uid="{0CB4B8EB-6EBE-4FF0-A859-090DBEBDCAA9}"/>
    <cellStyle name="Calculation 13 4 2 4" xfId="22211" xr:uid="{3744C536-46CE-4A29-9514-CB68E164907C}"/>
    <cellStyle name="Calculation 13 4 2 4 2" xfId="40124" xr:uid="{4E893E8B-5B05-4E02-A91D-C347C8650C47}"/>
    <cellStyle name="Calculation 13 4 2 5" xfId="30810" xr:uid="{9DB0E166-B06E-4745-BEE4-AB095F0DF644}"/>
    <cellStyle name="Calculation 13 4 3" xfId="3344" xr:uid="{39BCBD7C-C78F-4898-88B1-0A0EE959DA0F}"/>
    <cellStyle name="Calculation 13 4 3 2" xfId="18936" xr:uid="{B47EE76B-063A-4B49-894E-F5D578C8A443}"/>
    <cellStyle name="Calculation 13 4 3 2 2" xfId="37459" xr:uid="{DF4E6540-48EC-4878-B888-FFF59EC8C62B}"/>
    <cellStyle name="Calculation 13 4 3 3" xfId="31732" xr:uid="{8BBC9AA8-AEA5-4028-8157-0D93CB666B43}"/>
    <cellStyle name="Calculation 13 4 4" xfId="3345" xr:uid="{9439A9D5-0C6D-42B1-9BC5-E3D03EEAFA02}"/>
    <cellStyle name="Calculation 13 4 4 2" xfId="20850" xr:uid="{2323DE7F-EB11-476D-B0A8-E66AB7BB85C2}"/>
    <cellStyle name="Calculation 13 4 4 2 2" xfId="39292" xr:uid="{8005DC00-7EE2-4AD1-9D3E-A8CBB44A39BD}"/>
    <cellStyle name="Calculation 13 4 4 3" xfId="33110" xr:uid="{A6569FFE-416E-4870-B413-36248F4B89F7}"/>
    <cellStyle name="Calculation 13 4 5" xfId="3346" xr:uid="{E699C77A-9550-40D8-8D46-BFF9E4A64EDA}"/>
    <cellStyle name="Calculation 13 4 5 2" xfId="33743" xr:uid="{68794353-3DC7-4EF5-9EC2-1A566DF96C0D}"/>
    <cellStyle name="Calculation 13 4 6" xfId="16429" xr:uid="{7893ADA4-ADC5-4EF0-838E-68E20A2934BE}"/>
    <cellStyle name="Calculation 13 4 6 2" xfId="34527" xr:uid="{5D378764-0312-4956-962D-58DF686ED282}"/>
    <cellStyle name="Calculation 13 4 7" xfId="17466" xr:uid="{F03D02B4-24D1-4118-B53E-B5EA54D3751A}"/>
    <cellStyle name="Calculation 13 4 7 2" xfId="35544" xr:uid="{EC1BAEF4-7C68-4BE8-8B07-60BEB1AE95DB}"/>
    <cellStyle name="Calculation 13 4 8" xfId="22210" xr:uid="{2C4C8E4B-19B7-4B8C-B85E-DA15468CE35F}"/>
    <cellStyle name="Calculation 13 4 8 2" xfId="40123" xr:uid="{BEF04EDA-2F49-4F8E-92B6-203845011181}"/>
    <cellStyle name="Calculation 13 4 9" xfId="29747" xr:uid="{7285F5F1-540C-4116-BF06-289DBB6D8113}"/>
    <cellStyle name="Calculation 13 5" xfId="3347" xr:uid="{62BA94CE-F843-4C7E-9C8B-F8C12013355C}"/>
    <cellStyle name="Calculation 13 5 2" xfId="3348" xr:uid="{55417197-1318-494F-917B-D76C5210FE2B}"/>
    <cellStyle name="Calculation 13 5 2 2" xfId="3349" xr:uid="{26BD4B13-948C-430E-A781-8D8F2902B63A}"/>
    <cellStyle name="Calculation 13 5 2 2 2" xfId="19672" xr:uid="{B89F3AFA-6C5E-4EC7-A47A-4AC792C0E49F}"/>
    <cellStyle name="Calculation 13 5 2 2 2 2" xfId="38544" xr:uid="{EF7540B4-5F68-44E2-B562-BC9B892F98A3}"/>
    <cellStyle name="Calculation 13 5 2 2 3" xfId="32402" xr:uid="{7C68DAEC-B78D-494D-9377-6C9BFEEF7443}"/>
    <cellStyle name="Calculation 13 5 2 3" xfId="3350" xr:uid="{E028DB67-64CC-4949-855B-F57A97D91737}"/>
    <cellStyle name="Calculation 13 5 2 3 2" xfId="36532" xr:uid="{FFE74405-482B-4ED3-BB7C-31569D26F46C}"/>
    <cellStyle name="Calculation 13 5 2 4" xfId="22213" xr:uid="{C70AD004-3F48-4617-AAAC-94BEAF3A9F9C}"/>
    <cellStyle name="Calculation 13 5 2 4 2" xfId="40126" xr:uid="{5E3C6B1B-4618-4504-8059-E3282C9A5667}"/>
    <cellStyle name="Calculation 13 5 2 5" xfId="30811" xr:uid="{43A41E68-B7D7-4225-B694-7AA30DF7CAC7}"/>
    <cellStyle name="Calculation 13 5 3" xfId="3351" xr:uid="{352B201B-5EE0-4B3C-997B-CA105259C4FE}"/>
    <cellStyle name="Calculation 13 5 3 2" xfId="18937" xr:uid="{4EC775BF-2B95-46C8-9A95-50D39830AF32}"/>
    <cellStyle name="Calculation 13 5 3 2 2" xfId="37460" xr:uid="{2D4E5B87-1B2D-4F6E-8188-CD76EE51F49E}"/>
    <cellStyle name="Calculation 13 5 3 3" xfId="31733" xr:uid="{5EC9644D-C9B9-4692-8522-ABDE2CB9ED05}"/>
    <cellStyle name="Calculation 13 5 4" xfId="3352" xr:uid="{19099F7D-FD8F-423D-AE9C-2570AC8BFF2E}"/>
    <cellStyle name="Calculation 13 5 4 2" xfId="20851" xr:uid="{335E37E3-AB87-41A3-AC83-747B6431CF9A}"/>
    <cellStyle name="Calculation 13 5 4 2 2" xfId="39293" xr:uid="{A94BC6F0-246D-4CA8-B85C-36E9927CFC84}"/>
    <cellStyle name="Calculation 13 5 4 3" xfId="33111" xr:uid="{5B84B991-4D7D-4572-883B-2CC902738A9C}"/>
    <cellStyle name="Calculation 13 5 5" xfId="3353" xr:uid="{418FDD15-6BF8-405C-8B46-933E91F02E1E}"/>
    <cellStyle name="Calculation 13 5 5 2" xfId="33744" xr:uid="{AF45887E-C108-4171-936B-FBB7A378C738}"/>
    <cellStyle name="Calculation 13 5 6" xfId="16430" xr:uid="{91A9A28F-CFBA-4CBE-9CAF-E15EC8A40E23}"/>
    <cellStyle name="Calculation 13 5 6 2" xfId="34528" xr:uid="{81D970AD-9646-418B-AC85-1127CD1A1F5E}"/>
    <cellStyle name="Calculation 13 5 7" xfId="17467" xr:uid="{C90478B9-129F-449C-9745-E23A89DBAD41}"/>
    <cellStyle name="Calculation 13 5 7 2" xfId="35545" xr:uid="{B4C84E95-1407-4523-88C3-9A2CE4A9F1E4}"/>
    <cellStyle name="Calculation 13 5 8" xfId="22212" xr:uid="{3CED3F1F-6A54-4A3D-BA47-CA1F8F3D40E4}"/>
    <cellStyle name="Calculation 13 5 8 2" xfId="40125" xr:uid="{3059045C-A270-465A-B670-556A250E2E37}"/>
    <cellStyle name="Calculation 13 5 9" xfId="29748" xr:uid="{BF561EE6-45D4-408B-AA02-82A811B13F2A}"/>
    <cellStyle name="Calculation 13 6" xfId="3354" xr:uid="{65EEEBEF-7184-4E46-9B0A-96AA69C01126}"/>
    <cellStyle name="Calculation 13 6 2" xfId="3355" xr:uid="{E5566995-1024-49DA-84F1-D3BEB9BDC91B}"/>
    <cellStyle name="Calculation 13 6 2 2" xfId="3356" xr:uid="{E78452B9-3F08-42C9-A6AC-ECDAC578533B}"/>
    <cellStyle name="Calculation 13 6 2 2 2" xfId="19673" xr:uid="{ECCC501F-7C73-4F45-B343-77D6F2BDE8E3}"/>
    <cellStyle name="Calculation 13 6 2 2 2 2" xfId="38545" xr:uid="{C0F3A644-5D5E-49CF-9DFC-6E3B08473F98}"/>
    <cellStyle name="Calculation 13 6 2 2 3" xfId="32403" xr:uid="{0E19BD72-D8C6-47B8-B0C4-5FBE6488B5D2}"/>
    <cellStyle name="Calculation 13 6 2 3" xfId="3357" xr:uid="{0E8FFB51-4819-4F4B-B473-53BA3C774C13}"/>
    <cellStyle name="Calculation 13 6 2 3 2" xfId="36533" xr:uid="{B8BCFE99-2581-49E6-9320-1ECF9DD24144}"/>
    <cellStyle name="Calculation 13 6 2 4" xfId="22215" xr:uid="{A6291941-806E-4D2C-BFA2-DA1EA116E35E}"/>
    <cellStyle name="Calculation 13 6 2 4 2" xfId="40128" xr:uid="{44B5B027-48E7-4DDB-8E98-E93ED8E4EB91}"/>
    <cellStyle name="Calculation 13 6 2 5" xfId="30812" xr:uid="{33A318B4-43B9-4112-83BC-F39B6498AC60}"/>
    <cellStyle name="Calculation 13 6 3" xfId="3358" xr:uid="{62F4CD20-0E1C-4F6D-B0CE-A3A84BF83F0F}"/>
    <cellStyle name="Calculation 13 6 3 2" xfId="18938" xr:uid="{463BA0CF-3843-415C-8380-E75287F0D63E}"/>
    <cellStyle name="Calculation 13 6 3 2 2" xfId="37461" xr:uid="{3321DB93-D7B6-42BD-9EE8-7879ABCC1DE8}"/>
    <cellStyle name="Calculation 13 6 3 3" xfId="31734" xr:uid="{E90061C9-31B7-4A98-A0FB-77B05AC346F4}"/>
    <cellStyle name="Calculation 13 6 4" xfId="3359" xr:uid="{0DC51368-99C2-4501-AF69-90800D6E3D45}"/>
    <cellStyle name="Calculation 13 6 4 2" xfId="20852" xr:uid="{F441BC2E-9324-4124-B1A5-B6A1868561B4}"/>
    <cellStyle name="Calculation 13 6 4 2 2" xfId="39294" xr:uid="{F62148F1-64FB-43EC-8F84-8B2E1709041A}"/>
    <cellStyle name="Calculation 13 6 4 3" xfId="33112" xr:uid="{F85A87FE-19AF-4C1F-8B7C-9B478D3FB9ED}"/>
    <cellStyle name="Calculation 13 6 5" xfId="3360" xr:uid="{27673BCC-3B2F-4005-956C-FB27D90176EA}"/>
    <cellStyle name="Calculation 13 6 5 2" xfId="33745" xr:uid="{7C5BE8F8-92C9-47FA-9C56-5612F121837E}"/>
    <cellStyle name="Calculation 13 6 6" xfId="16431" xr:uid="{5602FBAA-D584-44D1-A2C5-5FB34691646E}"/>
    <cellStyle name="Calculation 13 6 6 2" xfId="34529" xr:uid="{8A240E16-2B11-4062-AE1F-8E7B80778B69}"/>
    <cellStyle name="Calculation 13 6 7" xfId="17468" xr:uid="{BF8CA47A-3129-4FC2-A171-0DFA8E308372}"/>
    <cellStyle name="Calculation 13 6 7 2" xfId="35546" xr:uid="{64BB948C-9DFD-4D8C-A8D1-9CCECA6FAE5B}"/>
    <cellStyle name="Calculation 13 6 8" xfId="22214" xr:uid="{4E7B57B7-24BA-44AA-A9E1-C1827FFA5D79}"/>
    <cellStyle name="Calculation 13 6 8 2" xfId="40127" xr:uid="{290F6122-E629-4DDD-9613-46F0BAA8465D}"/>
    <cellStyle name="Calculation 13 6 9" xfId="29749" xr:uid="{F4DB3C8D-57F6-48CA-B8D4-2CCF968967D5}"/>
    <cellStyle name="Calculation 13 7" xfId="3361" xr:uid="{DF94EBD7-4B1D-4A95-A966-9E908D7F935D}"/>
    <cellStyle name="Calculation 13 7 2" xfId="3362" xr:uid="{B339903B-3706-4EF1-84AF-CC5D23D8D1AE}"/>
    <cellStyle name="Calculation 13 7 2 2" xfId="19386" xr:uid="{3B360B95-7A89-42F9-A217-5EC33DD8FF75}"/>
    <cellStyle name="Calculation 13 7 2 2 2" xfId="38173" xr:uid="{0AC3DC40-80D0-4013-8FA6-9F573DCA2D7F}"/>
    <cellStyle name="Calculation 13 7 2 3" xfId="32100" xr:uid="{6952FCC8-3B84-42F6-9D83-5C61496805F5}"/>
    <cellStyle name="Calculation 13 7 3" xfId="3363" xr:uid="{EE5C9F98-1389-4A45-AA12-EA8BD722736C}"/>
    <cellStyle name="Calculation 13 7 3 2" xfId="36256" xr:uid="{9B21B54E-FA41-4B7D-AF2D-5232E0F599CF}"/>
    <cellStyle name="Calculation 13 7 4" xfId="22216" xr:uid="{7AD9D819-65EC-4310-815A-F17394E989C1}"/>
    <cellStyle name="Calculation 13 7 4 2" xfId="40129" xr:uid="{6A82BE46-DFCD-4086-A7E5-8CBADE90ECB0}"/>
    <cellStyle name="Calculation 13 7 5" xfId="30442" xr:uid="{D3114EC6-D902-4BFF-AB89-11CE787F0E72}"/>
    <cellStyle name="Calculation 13 8" xfId="3364" xr:uid="{2FF97CFC-B038-4F6B-8323-11286411AEB1}"/>
    <cellStyle name="Calculation 13 8 2" xfId="3365" xr:uid="{5D404C2B-26CA-4D0E-8DE6-B43A03916243}"/>
    <cellStyle name="Calculation 13 8 2 2" xfId="19553" xr:uid="{92DD2A35-FE17-4E8B-8DE7-6A538746EB07}"/>
    <cellStyle name="Calculation 13 8 2 2 2" xfId="38340" xr:uid="{A0CE1D73-5353-4C55-87F7-8A2450CE4AAA}"/>
    <cellStyle name="Calculation 13 8 2 3" xfId="32236" xr:uid="{AE92DCFB-A4EB-4EFC-9845-4E5CA1A78FBA}"/>
    <cellStyle name="Calculation 13 8 3" xfId="3366" xr:uid="{91C422DA-973A-4A51-A25C-F92A956B5354}"/>
    <cellStyle name="Calculation 13 8 3 2" xfId="36424" xr:uid="{26F13554-FA7E-4288-A546-2DDEFF37F41B}"/>
    <cellStyle name="Calculation 13 8 4" xfId="22217" xr:uid="{3A4972AE-FE4A-4F1B-8F9A-9FFFC1829BEB}"/>
    <cellStyle name="Calculation 13 8 4 2" xfId="40130" xr:uid="{2F7CB2E2-FE32-463B-BC79-5662DDCD11AE}"/>
    <cellStyle name="Calculation 13 8 5" xfId="30609" xr:uid="{CC447813-F015-4059-B000-767263008EF8}"/>
    <cellStyle name="Calculation 13 9" xfId="3367" xr:uid="{5616EEA7-FAF2-4641-B6BC-99A8BBFFE0CA}"/>
    <cellStyle name="Calculation 13 9 2" xfId="33031" xr:uid="{F621E1A4-3DB0-487F-A0D4-C75DD67C38EF}"/>
    <cellStyle name="Calculation 14" xfId="3368" xr:uid="{B4F80FBF-0592-44E0-BFE7-A7036E19B53E}"/>
    <cellStyle name="Calculation 14 10" xfId="22218" xr:uid="{FC18029D-F44E-41EE-A4A2-BC17A68C794A}"/>
    <cellStyle name="Calculation 14 10 2" xfId="40131" xr:uid="{2B4F945C-3550-4E5B-831F-FB6AA0DE67F4}"/>
    <cellStyle name="Calculation 14 11" xfId="29675" xr:uid="{856516F6-41F5-4951-A550-EF670C16D759}"/>
    <cellStyle name="Calculation 14 2" xfId="3369" xr:uid="{20600F0C-003A-40EF-B370-ABDB172DE47B}"/>
    <cellStyle name="Calculation 14 3" xfId="3370" xr:uid="{710CF962-F351-4B01-8DC5-13E5F7644B14}"/>
    <cellStyle name="Calculation 14 3 2" xfId="3371" xr:uid="{045738C6-1205-4814-A564-CD268DC53433}"/>
    <cellStyle name="Calculation 14 3 2 2" xfId="19599" xr:uid="{C8A842CB-1A30-4F1C-90F4-E121E43CEFDF}"/>
    <cellStyle name="Calculation 14 3 2 2 2" xfId="38471" xr:uid="{2E73C686-7B67-42AC-B1C2-6B6D6E4772EF}"/>
    <cellStyle name="Calculation 14 3 2 3" xfId="32337" xr:uid="{11A6DD77-7A92-4CCD-A172-F5D1E29A2AFF}"/>
    <cellStyle name="Calculation 14 3 3" xfId="3372" xr:uid="{33056DFD-3E74-42AB-B965-6416C02C8601}"/>
    <cellStyle name="Calculation 14 3 3 2" xfId="36459" xr:uid="{9DEC38EA-D5C7-4B22-82A6-FDB6E6F0A1AB}"/>
    <cellStyle name="Calculation 14 3 4" xfId="22219" xr:uid="{5651BBB8-0041-4300-BEFC-60E3AA433447}"/>
    <cellStyle name="Calculation 14 3 4 2" xfId="40132" xr:uid="{F9ABCF02-6EEE-41E2-B662-415D0CEF6ED1}"/>
    <cellStyle name="Calculation 14 3 5" xfId="30738" xr:uid="{3D45C87C-6D4B-4E4A-94EF-65D22AE53287}"/>
    <cellStyle name="Calculation 14 4" xfId="3373" xr:uid="{02846358-9E8D-4735-ACE9-C0E5B32F75E9}"/>
    <cellStyle name="Calculation 14 4 2" xfId="18757" xr:uid="{C8CD432B-FB58-4AFB-9A1E-629B5E283C6F}"/>
    <cellStyle name="Calculation 14 4 2 2" xfId="37354" xr:uid="{E605E6F8-D8E1-4D7C-A480-FAC8134E06BA}"/>
    <cellStyle name="Calculation 14 4 3" xfId="31676" xr:uid="{F6783F85-5CEB-4A4E-8BE5-5288884656F7}"/>
    <cellStyle name="Calculation 14 5" xfId="3374" xr:uid="{D4CA314A-F27B-4E08-A1D7-533C6B3EC580}"/>
    <cellStyle name="Calculation 14 5 2" xfId="18505" xr:uid="{74AE6F0B-0DCC-4BA6-B316-E68FCE90A452}"/>
    <cellStyle name="Calculation 14 5 2 2" xfId="37224" xr:uid="{850D27F4-4643-4C97-8746-224376B5AB48}"/>
    <cellStyle name="Calculation 14 5 3" xfId="32993" xr:uid="{E994A7C2-207D-4041-B49E-12BCAE2AE2E8}"/>
    <cellStyle name="Calculation 14 6" xfId="3375" xr:uid="{CFE7517E-ACB1-48EE-AC53-325F57CC8008}"/>
    <cellStyle name="Calculation 14 6 2" xfId="33009" xr:uid="{0833DF37-B80A-47B3-BC24-B5EE74FDB049}"/>
    <cellStyle name="Calculation 14 7" xfId="15040" xr:uid="{D5713B85-0830-4CEA-8294-BCBB5B966EB4}"/>
    <cellStyle name="Calculation 14 7 2" xfId="33071" xr:uid="{86C64D13-76D5-49F4-90E5-3B50B5162CFA}"/>
    <cellStyle name="Calculation 14 8" xfId="17305" xr:uid="{D6937D09-0FDE-46E0-AE7F-6809AB4D28C4}"/>
    <cellStyle name="Calculation 14 8 2" xfId="35465" xr:uid="{F14D9E42-88C6-4337-B568-62804B695195}"/>
    <cellStyle name="Calculation 14 9" xfId="19048" xr:uid="{AA2AC4C7-135C-4823-8CFA-5915C6684A60}"/>
    <cellStyle name="Calculation 14 9 2" xfId="37566" xr:uid="{81C44C08-FE4C-4C78-B152-E98FFFEAEF25}"/>
    <cellStyle name="Calculation 15" xfId="3376" xr:uid="{D2733BD9-29ED-4742-A31D-775A79D091AA}"/>
    <cellStyle name="Calculation 15 10" xfId="22220" xr:uid="{37309411-F7A6-433D-9506-4A5CCD03FFF1}"/>
    <cellStyle name="Calculation 15 10 2" xfId="40133" xr:uid="{F169AB36-ACD1-490B-93F8-A6178246043E}"/>
    <cellStyle name="Calculation 15 11" xfId="29680" xr:uid="{D526A499-B3FD-4BA6-A92A-E60A0854822D}"/>
    <cellStyle name="Calculation 15 2" xfId="3377" xr:uid="{66AA2ECD-D757-476A-88D2-835C77C44448}"/>
    <cellStyle name="Calculation 15 3" xfId="3378" xr:uid="{4DF60C8C-52EB-46D1-BA4A-F98295CC5201}"/>
    <cellStyle name="Calculation 15 3 2" xfId="3379" xr:uid="{58A1F039-933F-47D9-BC72-57EB6B2B7BEC}"/>
    <cellStyle name="Calculation 15 3 2 2" xfId="19604" xr:uid="{44C77019-DDDA-41C1-A8C9-F92C367F3568}"/>
    <cellStyle name="Calculation 15 3 2 2 2" xfId="38476" xr:uid="{F2F64D31-98A6-4EC2-898A-4556773AD35F}"/>
    <cellStyle name="Calculation 15 3 2 3" xfId="32341" xr:uid="{AAE18BC9-5908-4EC0-8951-B0731AB02655}"/>
    <cellStyle name="Calculation 15 3 3" xfId="3380" xr:uid="{D18C61D2-6A48-48D5-83C7-B81AF8E7F06E}"/>
    <cellStyle name="Calculation 15 3 3 2" xfId="36464" xr:uid="{B6551FB6-F394-4F34-898E-CB13BBBFEADC}"/>
    <cellStyle name="Calculation 15 3 4" xfId="22221" xr:uid="{563AD4C6-B17B-4223-99FE-41B0C9E9F0AC}"/>
    <cellStyle name="Calculation 15 3 4 2" xfId="40134" xr:uid="{ED923D94-8B6E-4E0A-90CF-3B18486E1047}"/>
    <cellStyle name="Calculation 15 3 5" xfId="30743" xr:uid="{5D921826-A685-4E59-800F-DA93EB86105A}"/>
    <cellStyle name="Calculation 15 4" xfId="3381" xr:uid="{F57BED29-0221-48AA-BE6B-26A0C43691CB}"/>
    <cellStyle name="Calculation 15 4 2" xfId="18768" xr:uid="{0AD7A443-83B2-463A-BE87-B7221B99D0FF}"/>
    <cellStyle name="Calculation 15 4 2 2" xfId="37365" xr:uid="{9E1F8F99-C0AD-431E-BB8E-811D6FC3B84A}"/>
    <cellStyle name="Calculation 15 4 3" xfId="31679" xr:uid="{E031A193-98D6-4EDD-9959-B89D7B670AC7}"/>
    <cellStyle name="Calculation 15 5" xfId="3382" xr:uid="{2D6D9EEE-1BE8-42C5-B7AC-19536E3BF66D}"/>
    <cellStyle name="Calculation 15 5 2" xfId="18811" xr:uid="{C956EF5D-F91C-4B1C-A5A6-2B53B893E3FA}"/>
    <cellStyle name="Calculation 15 5 2 2" xfId="37402" xr:uid="{109DBAC0-0B6F-4B2B-A7BD-B2C559927F0F}"/>
    <cellStyle name="Calculation 15 5 3" xfId="33002" xr:uid="{41E7CB21-6BEA-44AA-88CC-9F9AA8DCC7AB}"/>
    <cellStyle name="Calculation 15 6" xfId="3383" xr:uid="{FA4900B9-A861-428D-9CEF-15AF3FC09313}"/>
    <cellStyle name="Calculation 15 6 2" xfId="33000" xr:uid="{2311C324-D631-4091-B581-E5529130DC06}"/>
    <cellStyle name="Calculation 15 7" xfId="15018" xr:uid="{D97EDE62-8BF3-4D16-BC83-7F5094F36581}"/>
    <cellStyle name="Calculation 15 7 2" xfId="33066" xr:uid="{1C123387-8145-4BE3-8FB2-861D32CB2061}"/>
    <cellStyle name="Calculation 15 8" xfId="17315" xr:uid="{E0AD3470-9FF7-4D3D-AC9A-3DE088DE5A1E}"/>
    <cellStyle name="Calculation 15 8 2" xfId="35471" xr:uid="{A4C2AEDD-EBBF-4961-A6EA-0B194FDE3D51}"/>
    <cellStyle name="Calculation 15 9" xfId="21803" xr:uid="{805F38DF-B5FA-4301-8A3D-70572446F942}"/>
    <cellStyle name="Calculation 15 9 2" xfId="40001" xr:uid="{176EA748-1E0B-4930-B596-13F8A9A210C1}"/>
    <cellStyle name="Calculation 16" xfId="3384" xr:uid="{D0C3B7D7-6911-48DE-AF02-53D201A0EAB8}"/>
    <cellStyle name="Calculation 16 10" xfId="29685" xr:uid="{0CC3ADB5-2B20-4E95-BCB7-AA70758F634A}"/>
    <cellStyle name="Calculation 16 2" xfId="3385" xr:uid="{EDF630B6-6909-4D23-9E0B-D5DCC85A2C59}"/>
    <cellStyle name="Calculation 16 2 2" xfId="3386" xr:uid="{DBC2431B-BFD7-4F47-9611-29E0299E7164}"/>
    <cellStyle name="Calculation 16 2 2 2" xfId="19609" xr:uid="{1DE3C990-45DA-4F9D-A852-F3441AD4864D}"/>
    <cellStyle name="Calculation 16 2 2 2 2" xfId="38481" xr:uid="{455EF357-C88C-420D-BA6B-30A6E05A9669}"/>
    <cellStyle name="Calculation 16 2 2 3" xfId="32345" xr:uid="{804AD295-1EC9-4137-9E9A-28E27BBD4850}"/>
    <cellStyle name="Calculation 16 2 3" xfId="3387" xr:uid="{A0D1CA23-C885-4489-885C-E162299A01F7}"/>
    <cellStyle name="Calculation 16 2 3 2" xfId="36469" xr:uid="{949EC5F7-DF4A-4645-8F04-0CE095233EF7}"/>
    <cellStyle name="Calculation 16 2 4" xfId="22223" xr:uid="{9A190FDB-7C9B-4E5E-823D-D7D318008A63}"/>
    <cellStyle name="Calculation 16 2 4 2" xfId="40136" xr:uid="{CF7DA471-33FE-4436-BD91-3754BC055750}"/>
    <cellStyle name="Calculation 16 2 5" xfId="30748" xr:uid="{DFA66257-FCA5-49E2-8365-ADEC7ACE4B24}"/>
    <cellStyle name="Calculation 16 3" xfId="3388" xr:uid="{8AF4222B-D310-45D0-83AE-BD1E22FB1FE7}"/>
    <cellStyle name="Calculation 16 3 2" xfId="18774" xr:uid="{667288F7-11BD-43BB-8868-83559BFAC5B3}"/>
    <cellStyle name="Calculation 16 3 2 2" xfId="37372" xr:uid="{3FE54EE1-2773-4E2F-BA9D-CD81F96C3AFF}"/>
    <cellStyle name="Calculation 16 3 3" xfId="31682" xr:uid="{5214E925-3D7B-4E4D-8633-AEAF5906DFA0}"/>
    <cellStyle name="Calculation 16 4" xfId="3389" xr:uid="{C9F1481F-C93C-4500-A1EF-2FB8BDCACCEA}"/>
    <cellStyle name="Calculation 16 4 2" xfId="18800" xr:uid="{2F59B0FE-FB7C-422B-966E-EFA8656157E3}"/>
    <cellStyle name="Calculation 16 4 2 2" xfId="37393" xr:uid="{C5A6D11D-1A20-4A02-89DC-D584A699994C}"/>
    <cellStyle name="Calculation 16 4 3" xfId="33011" xr:uid="{883A3C7F-5789-4ECB-9155-E5842D5BABFE}"/>
    <cellStyle name="Calculation 16 5" xfId="3390" xr:uid="{DE5984F8-3C2E-40E8-91E8-DDBE697E093B}"/>
    <cellStyle name="Calculation 16 5 2" xfId="33048" xr:uid="{B7C703E6-82B5-4481-B343-1D8AC6443CD3}"/>
    <cellStyle name="Calculation 16 6" xfId="16045" xr:uid="{2D1F0E1B-9A26-40AE-A2B5-0DE0881CA2FA}"/>
    <cellStyle name="Calculation 16 6 2" xfId="34439" xr:uid="{689E4AF9-DA38-4D0D-B772-E97FFB5D42F0}"/>
    <cellStyle name="Calculation 16 7" xfId="17325" xr:uid="{67C0E4A3-2618-4DBF-B492-24DFD0EFEDDD}"/>
    <cellStyle name="Calculation 16 7 2" xfId="35479" xr:uid="{A9B27820-E863-446C-B687-2E54111D0820}"/>
    <cellStyle name="Calculation 16 8" xfId="21796" xr:uid="{3F9D8189-3073-4DBA-8BC7-5F3E7660FBFB}"/>
    <cellStyle name="Calculation 16 8 2" xfId="39997" xr:uid="{73E94F41-A3B7-4737-8939-012DE3D35E72}"/>
    <cellStyle name="Calculation 16 9" xfId="22222" xr:uid="{FED36AEE-2BD9-4008-B319-28312A5653E4}"/>
    <cellStyle name="Calculation 16 9 2" xfId="40135" xr:uid="{62AD72E9-7B62-4594-8D71-9E031C8D4E56}"/>
    <cellStyle name="Calculation 17" xfId="3391" xr:uid="{2F0A721F-525B-4FA4-9E15-40A004D5BA05}"/>
    <cellStyle name="Calculation 17 10" xfId="29690" xr:uid="{C02391EF-14E2-4CA3-81BA-50B402062202}"/>
    <cellStyle name="Calculation 17 2" xfId="3392" xr:uid="{366EB790-1509-4537-A28B-2D19A3E9B9C4}"/>
    <cellStyle name="Calculation 17 2 2" xfId="3393" xr:uid="{CC0E38CC-D02E-472B-B33C-071EF5D84497}"/>
    <cellStyle name="Calculation 17 2 2 2" xfId="19614" xr:uid="{84016EA6-D178-4601-B8B0-3A1697218C69}"/>
    <cellStyle name="Calculation 17 2 2 2 2" xfId="38486" xr:uid="{710B5697-923B-41D6-A867-45B96ED2F6DF}"/>
    <cellStyle name="Calculation 17 2 2 3" xfId="32349" xr:uid="{6619E3D4-898C-4FA8-8261-9BC5C3590229}"/>
    <cellStyle name="Calculation 17 2 3" xfId="3394" xr:uid="{F6AEF66F-B688-43A0-98BF-9A7BA9AEAC23}"/>
    <cellStyle name="Calculation 17 2 3 2" xfId="36474" xr:uid="{60E0FCCB-18FE-4EEA-9C90-DC8D39C349B1}"/>
    <cellStyle name="Calculation 17 2 4" xfId="22225" xr:uid="{7D55D0C6-6538-47FD-A5AC-B40FD5D0C238}"/>
    <cellStyle name="Calculation 17 2 4 2" xfId="40138" xr:uid="{FB2E7533-2EEC-4393-8388-685E534206A2}"/>
    <cellStyle name="Calculation 17 2 5" xfId="30753" xr:uid="{5CD06BB4-E6CC-4975-B747-17611B49448C}"/>
    <cellStyle name="Calculation 17 3" xfId="3395" xr:uid="{471C1E5A-9C48-41E9-AEC5-E8ED7BD13D5A}"/>
    <cellStyle name="Calculation 17 3 2" xfId="18786" xr:uid="{CC7794DC-6E31-41F2-8ECE-B8B2B6C5975E}"/>
    <cellStyle name="Calculation 17 3 2 2" xfId="37381" xr:uid="{5CDF0C65-D74D-44CD-B95B-18024CBBB1DF}"/>
    <cellStyle name="Calculation 17 3 3" xfId="31685" xr:uid="{34D66C7B-BFFD-4B14-AA54-9918CF457874}"/>
    <cellStyle name="Calculation 17 4" xfId="3396" xr:uid="{1F6936EC-4098-41B1-84EA-78EAEEF25702}"/>
    <cellStyle name="Calculation 17 4 2" xfId="18519" xr:uid="{8A8C2012-A054-462A-9AE0-E4ACBF8D585A}"/>
    <cellStyle name="Calculation 17 4 2 2" xfId="37240" xr:uid="{15B9A5F0-2D23-49E1-AE55-30E63A915823}"/>
    <cellStyle name="Calculation 17 4 3" xfId="33019" xr:uid="{8E81E953-AB05-4AA6-BE0A-74D862B9B36E}"/>
    <cellStyle name="Calculation 17 5" xfId="3397" xr:uid="{29D625DB-2C48-4578-A2E9-657C8745FAFB}"/>
    <cellStyle name="Calculation 17 5 2" xfId="32973" xr:uid="{1624E05C-B827-453F-BDC6-FC46C86AE93B}"/>
    <cellStyle name="Calculation 17 6" xfId="16066" xr:uid="{7B291E82-4A02-485D-964C-CE4CBD9E4412}"/>
    <cellStyle name="Calculation 17 6 2" xfId="34446" xr:uid="{17774FE8-C4F8-4374-811B-0709E3D0BC6F}"/>
    <cellStyle name="Calculation 17 7" xfId="17333" xr:uid="{31EE06E1-BA4E-4917-B895-AB0F1A4951F1}"/>
    <cellStyle name="Calculation 17 7 2" xfId="35484" xr:uid="{3FF5AFE1-466C-4019-A2C0-7E45E4670F56}"/>
    <cellStyle name="Calculation 17 8" xfId="21792" xr:uid="{0648BD57-0D55-4166-B10F-48B12AB27CDA}"/>
    <cellStyle name="Calculation 17 8 2" xfId="39994" xr:uid="{2B9E6329-86D2-480D-AA28-00E91E1239AC}"/>
    <cellStyle name="Calculation 17 9" xfId="22224" xr:uid="{578EBF2D-A397-4599-A7AB-90CF673D5A82}"/>
    <cellStyle name="Calculation 17 9 2" xfId="40137" xr:uid="{FAE3EB0C-E879-4F4C-AB6C-54F0839AE929}"/>
    <cellStyle name="Calculation 18" xfId="3398" xr:uid="{1D00C41F-384D-4219-806F-16020C3A480A}"/>
    <cellStyle name="Calculation 18 10" xfId="29695" xr:uid="{F24C522D-5B3D-4178-968A-B8C8BC3248A9}"/>
    <cellStyle name="Calculation 18 2" xfId="3399" xr:uid="{13154EE9-C217-4B9A-B933-2E3B4CF17F7F}"/>
    <cellStyle name="Calculation 18 2 2" xfId="3400" xr:uid="{F3BDEBDC-5DA2-4BDB-BB9F-5769AB0A7061}"/>
    <cellStyle name="Calculation 18 2 2 2" xfId="19619" xr:uid="{9FCF1ED6-3A40-4793-AB86-99533AD61A61}"/>
    <cellStyle name="Calculation 18 2 2 2 2" xfId="38491" xr:uid="{C93D92E9-C1B8-4730-B945-FA3AF3F6AFBD}"/>
    <cellStyle name="Calculation 18 2 2 3" xfId="32353" xr:uid="{305C66DF-5537-48E6-B448-DD719D0CEB6E}"/>
    <cellStyle name="Calculation 18 2 3" xfId="3401" xr:uid="{7B9FD942-DD3F-4442-9E71-6F9839E248B8}"/>
    <cellStyle name="Calculation 18 2 3 2" xfId="36479" xr:uid="{9A3CD5BE-0D6C-499F-84C8-007DF770D8DA}"/>
    <cellStyle name="Calculation 18 2 4" xfId="22227" xr:uid="{D7FA8716-C398-4F37-89D7-F04BEF4000BB}"/>
    <cellStyle name="Calculation 18 2 4 2" xfId="40140" xr:uid="{B2374434-FB0F-4BCF-9A31-537A14AF3467}"/>
    <cellStyle name="Calculation 18 2 5" xfId="30758" xr:uid="{3D1015A1-B795-44AB-AB94-DD53ECFF8E21}"/>
    <cellStyle name="Calculation 18 3" xfId="3402" xr:uid="{4B3EF5DB-6322-4558-8A85-3DB1A437B7BC}"/>
    <cellStyle name="Calculation 18 3 2" xfId="18792" xr:uid="{0BE3111D-E958-4F7C-B7DB-39EB9EDDCBC8}"/>
    <cellStyle name="Calculation 18 3 2 2" xfId="37386" xr:uid="{00E48EFF-041C-443F-97B4-6F3985ADB7DC}"/>
    <cellStyle name="Calculation 18 3 3" xfId="31688" xr:uid="{ED4E8E52-5EF7-4D39-A823-30958FFAEC7B}"/>
    <cellStyle name="Calculation 18 4" xfId="3403" xr:uid="{19580939-D27C-4081-A7BD-6A37512F776D}"/>
    <cellStyle name="Calculation 18 4 2" xfId="18708" xr:uid="{47E0226D-8909-4977-9123-20F64C8A4BAD}"/>
    <cellStyle name="Calculation 18 4 2 2" xfId="37304" xr:uid="{C0F4F249-012E-48D3-8C2D-215541FF4FF7}"/>
    <cellStyle name="Calculation 18 4 3" xfId="33033" xr:uid="{E5A9212F-9AAE-4175-BF59-318E53CC1803}"/>
    <cellStyle name="Calculation 18 5" xfId="3404" xr:uid="{29995933-7889-45E7-8A69-4B8D7B32D098}"/>
    <cellStyle name="Calculation 18 5 2" xfId="33003" xr:uid="{C742796E-D5F3-4480-8464-DA5EAA2F3CE4}"/>
    <cellStyle name="Calculation 18 6" xfId="16089" xr:uid="{475B4DBC-2F50-4150-B5D4-A9C031D5BACF}"/>
    <cellStyle name="Calculation 18 6 2" xfId="34457" xr:uid="{CD3ED097-938D-4F13-9AFE-76FA1F311315}"/>
    <cellStyle name="Calculation 18 7" xfId="17340" xr:uid="{CAAED138-2BF2-45F0-9E90-FF9D27341434}"/>
    <cellStyle name="Calculation 18 7 2" xfId="35490" xr:uid="{99AC227A-BFD8-4CB5-8BAE-69CE02707412}"/>
    <cellStyle name="Calculation 18 8" xfId="21788" xr:uid="{47EDC1C4-85FA-43DD-BAB3-19371A3956D7}"/>
    <cellStyle name="Calculation 18 8 2" xfId="39990" xr:uid="{95C349F7-ACE0-464C-AE51-7F7627801DEE}"/>
    <cellStyle name="Calculation 18 9" xfId="22226" xr:uid="{4EB77EFD-8309-4C8E-A35F-E739BA21DEF9}"/>
    <cellStyle name="Calculation 18 9 2" xfId="40139" xr:uid="{1E2E286C-8FF9-4EAC-8D14-9881FE9C4FF5}"/>
    <cellStyle name="Calculation 19" xfId="3405" xr:uid="{16630D80-E214-4D56-8EBB-8D723C1A1116}"/>
    <cellStyle name="Calculation 19 10" xfId="29700" xr:uid="{3F873149-005E-4FAA-91F5-5C9F43FEE962}"/>
    <cellStyle name="Calculation 19 2" xfId="3406" xr:uid="{DB6BF534-C968-44DB-A72A-CA5AE8C6F1A4}"/>
    <cellStyle name="Calculation 19 2 2" xfId="3407" xr:uid="{C4291134-1557-459B-A0D0-5395E2134F71}"/>
    <cellStyle name="Calculation 19 2 2 2" xfId="19624" xr:uid="{648EBBEF-D905-4635-8B05-4BAFB64F7460}"/>
    <cellStyle name="Calculation 19 2 2 2 2" xfId="38496" xr:uid="{BB7B7194-BB7B-44E6-9750-09BF14585FC6}"/>
    <cellStyle name="Calculation 19 2 2 3" xfId="32357" xr:uid="{ADEC5CC5-6A37-4BD2-8850-FDEE1BF7725B}"/>
    <cellStyle name="Calculation 19 2 3" xfId="3408" xr:uid="{EF13BDB1-C15B-458E-9DA9-F664D4DE169C}"/>
    <cellStyle name="Calculation 19 2 3 2" xfId="36484" xr:uid="{F6F70CDD-B236-4D41-AFEB-AE229E13DFAB}"/>
    <cellStyle name="Calculation 19 2 4" xfId="22229" xr:uid="{0DFA9B7B-7CBD-497C-BABC-1F9E1D512F81}"/>
    <cellStyle name="Calculation 19 2 4 2" xfId="40142" xr:uid="{E7730D09-7735-47C7-ADEF-A75FA9A5F3F8}"/>
    <cellStyle name="Calculation 19 2 5" xfId="30763" xr:uid="{D2B24429-13C1-4C08-BA0E-9D742F3FF6F9}"/>
    <cellStyle name="Calculation 19 3" xfId="3409" xr:uid="{B08CB38D-6780-4BE0-89E3-539E0027489D}"/>
    <cellStyle name="Calculation 19 3 2" xfId="18802" xr:uid="{5F50F84F-A7CD-4EB0-AD82-F369FA34F980}"/>
    <cellStyle name="Calculation 19 3 2 2" xfId="37395" xr:uid="{85B0F347-B1D5-441D-B004-0B1146394F41}"/>
    <cellStyle name="Calculation 19 3 3" xfId="31691" xr:uid="{B67368A4-03FE-419F-BE09-2B761286FBCA}"/>
    <cellStyle name="Calculation 19 4" xfId="3410" xr:uid="{4F8392B7-5DEB-4B93-B90A-D36F7E0F9E2D}"/>
    <cellStyle name="Calculation 19 4 2" xfId="18471" xr:uid="{79D22A20-158C-4289-9D04-E691651C55FA}"/>
    <cellStyle name="Calculation 19 4 2 2" xfId="37202" xr:uid="{21EF17E4-1A61-472B-9394-18DC1700993C}"/>
    <cellStyle name="Calculation 19 4 3" xfId="33041" xr:uid="{799E1163-D91A-4DB9-BD8F-78CB5CE8C332}"/>
    <cellStyle name="Calculation 19 5" xfId="3411" xr:uid="{531A6089-6F26-4FEB-A5A1-9649D586ACBC}"/>
    <cellStyle name="Calculation 19 5 2" xfId="33672" xr:uid="{C234FAEB-306A-4742-B4EF-87A834615A06}"/>
    <cellStyle name="Calculation 19 6" xfId="16108" xr:uid="{6B5D1D39-C802-4C58-BE4F-1C6C1778B101}"/>
    <cellStyle name="Calculation 19 6 2" xfId="34462" xr:uid="{0090D2F5-F6C0-4148-9029-9A0264106DFB}"/>
    <cellStyle name="Calculation 19 7" xfId="17349" xr:uid="{632DD952-945E-4FCB-9988-77865310A1BF}"/>
    <cellStyle name="Calculation 19 7 2" xfId="35496" xr:uid="{631B6BA4-7A17-414A-B1C7-FF550894AA08}"/>
    <cellStyle name="Calculation 19 8" xfId="21784" xr:uid="{53C03ED3-B0DD-4AB0-BDFC-756C0DE8E15D}"/>
    <cellStyle name="Calculation 19 8 2" xfId="39986" xr:uid="{75B8E45D-C1B9-4858-8DFE-866C4E2A104E}"/>
    <cellStyle name="Calculation 19 9" xfId="22228" xr:uid="{308CBE20-DA1D-4A71-A299-4F242677A66A}"/>
    <cellStyle name="Calculation 19 9 2" xfId="40141" xr:uid="{B4C3CA29-9C43-4965-AB0C-889E9D048B43}"/>
    <cellStyle name="Calculation 2" xfId="290" xr:uid="{00000000-0005-0000-0000-000071000000}"/>
    <cellStyle name="Calculation 2 10" xfId="3413" xr:uid="{14E36F47-FE9A-49C8-A6C1-6ABDA0B72E9F}"/>
    <cellStyle name="Calculation 2 10 2" xfId="14574" xr:uid="{6C5C8D13-32AC-4C0B-A742-7F385FB7562C}"/>
    <cellStyle name="Calculation 2 10 2 2" xfId="20370" xr:uid="{8711A073-1E55-4AE6-B0A0-C919EBA5B9A0}"/>
    <cellStyle name="Calculation 2 10 3" xfId="26277" xr:uid="{F9619CA2-BD06-4D9F-8D88-D399DB7C6748}"/>
    <cellStyle name="Calculation 2 10 4" xfId="32924" xr:uid="{65C5FAF4-3D40-4F6E-AE4E-708396B0BEAB}"/>
    <cellStyle name="Calculation 2 11" xfId="15298" xr:uid="{B06E4B2B-9534-4441-94A4-78D50A3B47B0}"/>
    <cellStyle name="Calculation 2 11 2" xfId="25574" xr:uid="{63F9F99F-F774-4AAC-B5DE-DC1CB51B595B}"/>
    <cellStyle name="Calculation 2 11 3" xfId="33556" xr:uid="{AB6AD9D2-D9EB-4E63-8178-88F050398580}"/>
    <cellStyle name="Calculation 2 12" xfId="14890" xr:uid="{123AC5F0-9CD3-49DF-8562-FA89D45CCF7C}"/>
    <cellStyle name="Calculation 2 12 2" xfId="26293" xr:uid="{3B4FF5AC-BC85-4137-A93D-1CB7B091D3A9}"/>
    <cellStyle name="Calculation 2 12 3" xfId="33027" xr:uid="{4399F595-9A98-4855-B791-741771131C88}"/>
    <cellStyle name="Calculation 2 13" xfId="16578" xr:uid="{C05FCDEA-42C3-4DB7-B119-58939D352C0B}"/>
    <cellStyle name="Calculation 2 13 2" xfId="25558" xr:uid="{93FA7AA2-78B9-4D2B-A85D-C0A26226E340}"/>
    <cellStyle name="Calculation 2 14" xfId="21666" xr:uid="{6E22A4EC-5B7A-4EDE-A2E1-7B243EBA9E9F}"/>
    <cellStyle name="Calculation 2 14 2" xfId="26308" xr:uid="{44D6987D-9C5A-4C4B-B4AF-5EB092720BBF}"/>
    <cellStyle name="Calculation 2 14 3" xfId="39952" xr:uid="{400ADF90-C047-4C13-AFD9-471773731762}"/>
    <cellStyle name="Calculation 2 15" xfId="22121" xr:uid="{F719A502-85F3-4532-9704-E21CD2BF3648}"/>
    <cellStyle name="Calculation 2 15 2" xfId="25547" xr:uid="{4C8F5ECA-DA7E-4A33-B75F-C7DE9B28E93A}"/>
    <cellStyle name="Calculation 2 15 3" xfId="40032" xr:uid="{863FA331-DD5E-4A02-879A-EBB715B2F4B1}"/>
    <cellStyle name="Calculation 2 16" xfId="26319" xr:uid="{0127C109-F350-4AAC-80B5-29AAC2212152}"/>
    <cellStyle name="Calculation 2 17" xfId="25536" xr:uid="{D9476EC2-F4B6-4037-B913-0C8D73D50A92}"/>
    <cellStyle name="Calculation 2 18" xfId="26330" xr:uid="{389E950E-555D-45AD-9341-53DC812BC0FC}"/>
    <cellStyle name="Calculation 2 19" xfId="25525" xr:uid="{272F7341-DC60-4BE1-9DE9-663F55D9A94B}"/>
    <cellStyle name="Calculation 2 2" xfId="436" xr:uid="{00000000-0005-0000-0000-000072000000}"/>
    <cellStyle name="Calculation 2 2 10" xfId="3414" xr:uid="{3FE25BB0-7FB1-4D9A-9BF6-74F6AEAC797C}"/>
    <cellStyle name="Calculation 2 2 10 2" xfId="18721" xr:uid="{2B0B5A16-A7F2-4CE3-A2AA-EB703BFC77BF}"/>
    <cellStyle name="Calculation 2 2 10 2 2" xfId="37315" xr:uid="{6DBE5581-AE0F-4266-9191-8986FD61D82C}"/>
    <cellStyle name="Calculation 2 2 10 3" xfId="34530" xr:uid="{9FDF4D5F-B920-4200-9F1E-768079247444}"/>
    <cellStyle name="Calculation 2 2 11" xfId="12987" xr:uid="{D3FD93F5-A70A-4114-A54A-D00532A05F9D}"/>
    <cellStyle name="Calculation 2 2 11 2" xfId="34488" xr:uid="{B634D1D6-10BD-4769-8C51-884FB2B56487}"/>
    <cellStyle name="Calculation 2 2 12" xfId="21606" xr:uid="{546741CF-334A-4C35-9803-59FAE8F53F64}"/>
    <cellStyle name="Calculation 2 2 12 2" xfId="26292" xr:uid="{5420476D-D726-485C-8273-77719303ECD7}"/>
    <cellStyle name="Calculation 2 2 12 2 2" xfId="41371" xr:uid="{507D2494-E490-4321-81E0-16C669A82756}"/>
    <cellStyle name="Calculation 2 2 12 3" xfId="39939" xr:uid="{37605A06-09AA-4626-8E41-488761AB8A60}"/>
    <cellStyle name="Calculation 2 2 13" xfId="22230" xr:uid="{6B4F3B88-A159-46DB-B984-B26A71ACDDD5}"/>
    <cellStyle name="Calculation 2 2 13 2" xfId="25559" xr:uid="{4EA11903-EC9B-4BC8-B4A1-D479B2221DC2}"/>
    <cellStyle name="Calculation 2 2 13 2 2" xfId="41351" xr:uid="{E03987FB-C884-4B49-B938-875312189082}"/>
    <cellStyle name="Calculation 2 2 14" xfId="26307" xr:uid="{63ABC096-C782-4CB8-BC11-A831ACC3B92A}"/>
    <cellStyle name="Calculation 2 2 14 2" xfId="41374" xr:uid="{2488115D-7D7F-4E1C-9F37-16F254CDA05F}"/>
    <cellStyle name="Calculation 2 2 15" xfId="25548" xr:uid="{552DB3BE-8280-48EA-AB75-04D4575D5C1F}"/>
    <cellStyle name="Calculation 2 2 15 2" xfId="41347" xr:uid="{827E1121-366A-4F53-9D80-E007D4AD24FC}"/>
    <cellStyle name="Calculation 2 2 16" xfId="26318" xr:uid="{9D3731E3-8CE4-4652-981A-EBB7AB8A5D78}"/>
    <cellStyle name="Calculation 2 2 16 2" xfId="41378" xr:uid="{0CE91570-E4AB-4FBE-A591-1502DCD1CA2F}"/>
    <cellStyle name="Calculation 2 2 17" xfId="25537" xr:uid="{75E00A52-A878-4B64-8B1C-8C4B81B3572B}"/>
    <cellStyle name="Calculation 2 2 17 2" xfId="41343" xr:uid="{DE63C79C-FA26-4672-B494-A52007F4F2C8}"/>
    <cellStyle name="Calculation 2 2 18" xfId="26329" xr:uid="{B5C5892E-8D18-4094-897E-139E33EEC298}"/>
    <cellStyle name="Calculation 2 2 18 2" xfId="41382" xr:uid="{9D40B219-A54E-4D51-9053-8E2725D95F9D}"/>
    <cellStyle name="Calculation 2 2 19" xfId="25526" xr:uid="{24C68CFD-A769-4081-8F5A-5A8F077A2D29}"/>
    <cellStyle name="Calculation 2 2 19 2" xfId="41339" xr:uid="{BD65FD93-516F-471D-9B38-3677C12B82BB}"/>
    <cellStyle name="Calculation 2 2 2" xfId="3415" xr:uid="{087D4FB9-F650-4745-9A37-1BA6C2F248B3}"/>
    <cellStyle name="Calculation 2 2 2 10" xfId="29750" xr:uid="{8C0D7E7D-D551-4D7D-B726-757DBED70C5A}"/>
    <cellStyle name="Calculation 2 2 2 2" xfId="3416" xr:uid="{9ABDFD27-E58E-4A66-A709-AAD256ECF012}"/>
    <cellStyle name="Calculation 2 2 2 2 2" xfId="3417" xr:uid="{374103BD-C2CD-41C8-B452-83487396D663}"/>
    <cellStyle name="Calculation 2 2 2 2 2 2" xfId="19674" xr:uid="{51969B2A-AB10-4817-A4CE-A3E7ABA9FBAF}"/>
    <cellStyle name="Calculation 2 2 2 2 2 2 2" xfId="38546" xr:uid="{5D47DA9A-08E7-4E0B-A838-FF56100DA206}"/>
    <cellStyle name="Calculation 2 2 2 2 2 3" xfId="31735" xr:uid="{5CC4F7FF-2A45-4BA0-B540-43CFE43C8D98}"/>
    <cellStyle name="Calculation 2 2 2 2 3" xfId="3418" xr:uid="{33C9ED12-E19D-468B-AFD7-72DC61B1AE1C}"/>
    <cellStyle name="Calculation 2 2 2 2 3 2" xfId="36534" xr:uid="{928100D0-51A6-4854-8AA2-1630B75C602A}"/>
    <cellStyle name="Calculation 2 2 2 2 4" xfId="22232" xr:uid="{68B73CF6-06ED-4FEF-A024-48C1EFFF2B4F}"/>
    <cellStyle name="Calculation 2 2 2 2 4 2" xfId="40144" xr:uid="{D4C9AB50-5AC1-4DF6-B052-B0194438AB1D}"/>
    <cellStyle name="Calculation 2 2 2 2 5" xfId="30813" xr:uid="{08B03D18-F560-4ABC-8FCB-A28F8AA8CC21}"/>
    <cellStyle name="Calculation 2 2 2 3" xfId="3419" xr:uid="{54DFB281-3FE9-4317-B386-21A7A92A94D5}"/>
    <cellStyle name="Calculation 2 2 2 3 2" xfId="18939" xr:uid="{28F28EB9-0E07-44D1-A03B-305A41FDF1C7}"/>
    <cellStyle name="Calculation 2 2 2 3 2 2" xfId="37462" xr:uid="{9AFE6845-E2E4-42E7-8CFC-6A9D025F4228}"/>
    <cellStyle name="Calculation 2 2 2 3 3" xfId="31644" xr:uid="{4B12BEDD-B590-424A-B63F-96E504FA593C}"/>
    <cellStyle name="Calculation 2 2 2 4" xfId="3420" xr:uid="{DBAAEAA5-F341-4E71-8948-15A7CAF24BAD}"/>
    <cellStyle name="Calculation 2 2 2 4 2" xfId="18716" xr:uid="{D8213562-FBE8-4311-B8A5-5BBAE3683527}"/>
    <cellStyle name="Calculation 2 2 2 4 2 2" xfId="37311" xr:uid="{DCC3781A-02F6-4A24-A487-D4B275539952}"/>
    <cellStyle name="Calculation 2 2 2 4 3" xfId="33113" xr:uid="{6B29379A-310E-44AB-9E9F-4E7B643D9B2D}"/>
    <cellStyle name="Calculation 2 2 2 5" xfId="3421" xr:uid="{143C17E2-F2EF-4977-8DCD-4861338734B3}"/>
    <cellStyle name="Calculation 2 2 2 5 2" xfId="33747" xr:uid="{50A1CC4C-F418-4DBE-B155-B606A2A68E4F}"/>
    <cellStyle name="Calculation 2 2 2 6" xfId="16432" xr:uid="{D5DA1700-D932-49EE-A115-EF928A17213C}"/>
    <cellStyle name="Calculation 2 2 2 6 2" xfId="34531" xr:uid="{8D6C6FAA-2F57-41A7-B08F-C7DD8C1A3C25}"/>
    <cellStyle name="Calculation 2 2 2 7" xfId="17469" xr:uid="{1179FD74-F719-4108-9C59-61B1AF81154F}"/>
    <cellStyle name="Calculation 2 2 2 7 2" xfId="35547" xr:uid="{381F9B0C-3A86-4FBF-9EF5-BBD32EBB4D0E}"/>
    <cellStyle name="Calculation 2 2 2 8" xfId="21699" xr:uid="{D14F4BD1-9F22-4A7A-B872-A441F5DFDFC3}"/>
    <cellStyle name="Calculation 2 2 2 8 2" xfId="39964" xr:uid="{2D8B89F2-3043-401C-92DB-790D2B213C44}"/>
    <cellStyle name="Calculation 2 2 2 9" xfId="22231" xr:uid="{D4843744-C1FE-4358-96D8-92B2074F4F15}"/>
    <cellStyle name="Calculation 2 2 2 9 2" xfId="40143" xr:uid="{F4D4713A-107D-4A7C-8B7E-ABF75E2137FD}"/>
    <cellStyle name="Calculation 2 2 20" xfId="26342" xr:uid="{0E1F3067-FD54-460F-A71D-0BAC4C0C9740}"/>
    <cellStyle name="Calculation 2 2 20 2" xfId="41386" xr:uid="{E340E5CA-241B-4997-A217-EBCD7BE7B9DE}"/>
    <cellStyle name="Calculation 2 2 21" xfId="25517" xr:uid="{873A8674-3A65-44F8-B04D-91C29331A8DC}"/>
    <cellStyle name="Calculation 2 2 21 2" xfId="41335" xr:uid="{45A93D56-3B80-432D-A8AB-BDA53FA94A77}"/>
    <cellStyle name="Calculation 2 2 22" xfId="26354" xr:uid="{B37043DB-195A-4F7A-93BD-359D3FD7FB55}"/>
    <cellStyle name="Calculation 2 2 22 2" xfId="41390" xr:uid="{5240D7F0-5405-4669-A3C1-94C3C38D51CF}"/>
    <cellStyle name="Calculation 2 2 23" xfId="25505" xr:uid="{4EAECF6E-354F-4DA9-B948-D50DD570BE58}"/>
    <cellStyle name="Calculation 2 2 23 2" xfId="41332" xr:uid="{435FFD35-0F1F-4B33-907E-C6BA03A9FA3E}"/>
    <cellStyle name="Calculation 2 2 24" xfId="26367" xr:uid="{D63F107F-B6B0-4ECA-ADFE-E5DAC57F3CE1}"/>
    <cellStyle name="Calculation 2 2 24 2" xfId="41393" xr:uid="{83407356-F45C-402B-B32B-B25130682FEF}"/>
    <cellStyle name="Calculation 2 2 25" xfId="25489" xr:uid="{DEE4C1E7-7950-43A0-B2A3-0BC6772BAE04}"/>
    <cellStyle name="Calculation 2 2 25 2" xfId="41329" xr:uid="{6C8E2802-E618-470A-8073-DAF9D169A8B9}"/>
    <cellStyle name="Calculation 2 2 26" xfId="26388" xr:uid="{3D0EC756-6264-4F31-8BC7-DB43954F8E49}"/>
    <cellStyle name="Calculation 2 2 26 2" xfId="41396" xr:uid="{E5D6714A-0516-451C-BE8C-C7CFD0F7DD36}"/>
    <cellStyle name="Calculation 2 2 27" xfId="25464" xr:uid="{7888D500-4E23-4EEB-ABF5-3A23E5BDC09E}"/>
    <cellStyle name="Calculation 2 2 27 2" xfId="41326" xr:uid="{401297B8-6803-46FB-8C77-9AE73938C536}"/>
    <cellStyle name="Calculation 2 2 28" xfId="26423" xr:uid="{99EAAA58-8643-405C-BA5F-ECE793DFE854}"/>
    <cellStyle name="Calculation 2 2 28 2" xfId="41399" xr:uid="{6A486F29-8328-4713-B551-604A6E8C19CA}"/>
    <cellStyle name="Calculation 2 2 29" xfId="25426" xr:uid="{CECA7F68-D9BC-4404-90AD-96529E02C2DC}"/>
    <cellStyle name="Calculation 2 2 29 2" xfId="41324" xr:uid="{762F0F11-769D-4DEB-B896-67F5DE954FBD}"/>
    <cellStyle name="Calculation 2 2 3" xfId="3422" xr:uid="{3E2F32A5-1429-41D2-A835-17F2C51EF168}"/>
    <cellStyle name="Calculation 2 2 3 2" xfId="3423" xr:uid="{74F1A609-2454-405C-8377-7463153971A8}"/>
    <cellStyle name="Calculation 2 2 3 2 2" xfId="3424" xr:uid="{EF417DF4-8B85-4A1A-B240-7AB175A9CF8F}"/>
    <cellStyle name="Calculation 2 2 3 2 2 2" xfId="19675" xr:uid="{01E3D398-AD3A-4C2C-A4EC-B24385FB68AF}"/>
    <cellStyle name="Calculation 2 2 3 2 2 2 2" xfId="38547" xr:uid="{EFD4F0A9-985A-4463-8D52-565387242CEC}"/>
    <cellStyle name="Calculation 2 2 3 2 2 3" xfId="32404" xr:uid="{755D8124-AC20-4CF7-8244-10DAFB09D487}"/>
    <cellStyle name="Calculation 2 2 3 2 3" xfId="3425" xr:uid="{16FA2510-6DB3-4FDE-B986-4E2E1DB4984E}"/>
    <cellStyle name="Calculation 2 2 3 2 3 2" xfId="36535" xr:uid="{D71A151E-A1AF-4959-9EAF-FD48A2F153E7}"/>
    <cellStyle name="Calculation 2 2 3 2 4" xfId="22234" xr:uid="{B5A1A648-CFDB-4624-97ED-31DE3F7CF3F6}"/>
    <cellStyle name="Calculation 2 2 3 2 4 2" xfId="40146" xr:uid="{81A3FFA6-4C41-42B0-AC50-B597BFB9E306}"/>
    <cellStyle name="Calculation 2 2 3 2 5" xfId="30814" xr:uid="{4869CCFE-0801-4F0F-8EE9-D36C163FD35B}"/>
    <cellStyle name="Calculation 2 2 3 3" xfId="3426" xr:uid="{3A4B9F50-4524-49EF-AEE0-C6FAD1A7B4BE}"/>
    <cellStyle name="Calculation 2 2 3 3 2" xfId="18940" xr:uid="{4B43BF60-AFD6-4725-BC7D-102751849ACC}"/>
    <cellStyle name="Calculation 2 2 3 3 2 2" xfId="37463" xr:uid="{AF6B6202-2D46-4FBD-A921-EF2D4C19FBD2}"/>
    <cellStyle name="Calculation 2 2 3 3 3" xfId="31736" xr:uid="{07A56A65-FED4-4DBE-8F61-DB608F5B327D}"/>
    <cellStyle name="Calculation 2 2 3 4" xfId="3427" xr:uid="{CCAD1B8F-B6B2-4F78-A237-02685CD7DFCC}"/>
    <cellStyle name="Calculation 2 2 3 4 2" xfId="20853" xr:uid="{5534EED5-0DBE-4D3E-A61F-9109717F7DEF}"/>
    <cellStyle name="Calculation 2 2 3 4 2 2" xfId="39295" xr:uid="{E52DB72C-520A-4D2C-8F8F-B21E57F821C2}"/>
    <cellStyle name="Calculation 2 2 3 4 3" xfId="33114" xr:uid="{602E9A7C-6811-4755-99FC-CCB690FF05DF}"/>
    <cellStyle name="Calculation 2 2 3 5" xfId="3428" xr:uid="{B09AD971-6742-474F-A45C-36D90079E115}"/>
    <cellStyle name="Calculation 2 2 3 5 2" xfId="33748" xr:uid="{A1A2867E-9E1C-4B1D-8B5C-3F5F93EF107F}"/>
    <cellStyle name="Calculation 2 2 3 6" xfId="16433" xr:uid="{29EF4298-B30E-4E7E-88BC-AA9CB37BF553}"/>
    <cellStyle name="Calculation 2 2 3 6 2" xfId="34532" xr:uid="{C70AD44E-3479-4C06-A913-5295DCB3C9CC}"/>
    <cellStyle name="Calculation 2 2 3 7" xfId="17470" xr:uid="{8ADEE45C-2EAC-49FE-A9A8-3C1231AB8D76}"/>
    <cellStyle name="Calculation 2 2 3 7 2" xfId="35548" xr:uid="{55FD3428-DDE4-44EE-BD6C-CE6DA033DC5A}"/>
    <cellStyle name="Calculation 2 2 3 8" xfId="22233" xr:uid="{7E52E9A4-FD46-467C-A6B6-6E9C27ACC489}"/>
    <cellStyle name="Calculation 2 2 3 8 2" xfId="40145" xr:uid="{792FC1B7-80CF-4069-82E7-312CBBF7AD6C}"/>
    <cellStyle name="Calculation 2 2 3 9" xfId="29751" xr:uid="{F567E73A-6BC2-4DFA-AA73-C0C98DE3079C}"/>
    <cellStyle name="Calculation 2 2 30" xfId="26464" xr:uid="{AF1A2CFD-345F-4BB7-BFAA-D7474A7FC665}"/>
    <cellStyle name="Calculation 2 2 30 2" xfId="41401" xr:uid="{B2E1E813-9C84-4E46-BE7E-EBA520ED00F6}"/>
    <cellStyle name="Calculation 2 2 31" xfId="25379" xr:uid="{8A0F71D0-CE9A-49C0-AAAF-9F9D9DA27AD5}"/>
    <cellStyle name="Calculation 2 2 31 2" xfId="41322" xr:uid="{EBBEA36D-A8D4-43A2-AB15-D03A5372A727}"/>
    <cellStyle name="Calculation 2 2 32" xfId="29536" xr:uid="{322D17FB-D969-4F60-8004-35A7146A563E}"/>
    <cellStyle name="Calculation 2 2 4" xfId="3429" xr:uid="{AC41B4FA-8F41-4AC0-9D21-820FADD30A62}"/>
    <cellStyle name="Calculation 2 2 4 2" xfId="3430" xr:uid="{936151BF-25EE-4FF1-8F22-A564CA85925F}"/>
    <cellStyle name="Calculation 2 2 4 2 2" xfId="3431" xr:uid="{198BF94E-C1A9-41ED-BE84-C759EF7F2FC4}"/>
    <cellStyle name="Calculation 2 2 4 2 2 2" xfId="19676" xr:uid="{9A9BFC57-14E6-47B9-A8BA-B19A19A45B52}"/>
    <cellStyle name="Calculation 2 2 4 2 2 2 2" xfId="38548" xr:uid="{FC340661-FBA0-49EE-9049-8F2ECCA0AD06}"/>
    <cellStyle name="Calculation 2 2 4 2 2 3" xfId="32405" xr:uid="{D27D4250-672C-4E2A-A258-7004B1E508F8}"/>
    <cellStyle name="Calculation 2 2 4 2 3" xfId="3432" xr:uid="{E8439303-ACD7-423B-97C0-1B3ED79BE2FA}"/>
    <cellStyle name="Calculation 2 2 4 2 3 2" xfId="36536" xr:uid="{88A93671-B7EB-413D-BD50-D39464AE4450}"/>
    <cellStyle name="Calculation 2 2 4 2 4" xfId="22236" xr:uid="{055C2AC6-94DC-4DFA-845C-4DAAA77B4979}"/>
    <cellStyle name="Calculation 2 2 4 2 4 2" xfId="40148" xr:uid="{A672915E-3B58-41F2-913C-DA61767F4B7B}"/>
    <cellStyle name="Calculation 2 2 4 2 5" xfId="30815" xr:uid="{9B8D407F-F394-43BD-AB9C-EE880B46DB44}"/>
    <cellStyle name="Calculation 2 2 4 3" xfId="3433" xr:uid="{8A8864FE-8A9C-4DB8-B846-2118C444F9FE}"/>
    <cellStyle name="Calculation 2 2 4 3 2" xfId="18941" xr:uid="{D4D6923E-D111-4C7A-82A4-FE332DD6DFA2}"/>
    <cellStyle name="Calculation 2 2 4 3 2 2" xfId="37464" xr:uid="{195D2172-1039-48F7-8BDF-31C785D547B9}"/>
    <cellStyle name="Calculation 2 2 4 3 3" xfId="31737" xr:uid="{9A509063-BB59-4171-A0C4-5C9E862F62CF}"/>
    <cellStyle name="Calculation 2 2 4 4" xfId="3434" xr:uid="{15D3340D-B6D5-4D1F-8F9E-4D8B81E292DC}"/>
    <cellStyle name="Calculation 2 2 4 4 2" xfId="20854" xr:uid="{E83B932F-EE9C-48F1-BD34-416A651AA638}"/>
    <cellStyle name="Calculation 2 2 4 4 2 2" xfId="39296" xr:uid="{288712D7-E9A6-4FBD-AC7A-5F2A627D3A48}"/>
    <cellStyle name="Calculation 2 2 4 4 3" xfId="33115" xr:uid="{E5698262-7DA8-4C8D-AABD-26D227940DD1}"/>
    <cellStyle name="Calculation 2 2 4 5" xfId="3435" xr:uid="{23E6A109-07C9-497B-9C54-42BD4A2D734D}"/>
    <cellStyle name="Calculation 2 2 4 5 2" xfId="33749" xr:uid="{8231DEF4-F560-4AF7-8D17-B49D2DD0623C}"/>
    <cellStyle name="Calculation 2 2 4 6" xfId="16434" xr:uid="{5A1D514D-6A79-4075-A500-B85C5CCAD5A6}"/>
    <cellStyle name="Calculation 2 2 4 6 2" xfId="34533" xr:uid="{BB10C1DA-A80D-458D-B636-1E232C91776A}"/>
    <cellStyle name="Calculation 2 2 4 7" xfId="17471" xr:uid="{D001A4B0-2D08-4C54-BCDB-E820EA50F552}"/>
    <cellStyle name="Calculation 2 2 4 7 2" xfId="35549" xr:uid="{EF1F331A-2CE3-48F1-92F8-438DF35A12C6}"/>
    <cellStyle name="Calculation 2 2 4 8" xfId="22235" xr:uid="{04E7D109-A80F-4979-A471-D5B577D44663}"/>
    <cellStyle name="Calculation 2 2 4 8 2" xfId="40147" xr:uid="{6372ADF7-B1CC-481E-A706-98BF01B3400C}"/>
    <cellStyle name="Calculation 2 2 4 9" xfId="29752" xr:uid="{CFD432D7-6ADF-42B3-B678-DDD84712300A}"/>
    <cellStyle name="Calculation 2 2 5" xfId="3436" xr:uid="{FAFDD2DE-5645-4D75-A76D-C84B0ED3A0BF}"/>
    <cellStyle name="Calculation 2 2 5 2" xfId="3437" xr:uid="{CC0ACC98-F999-4420-BEB2-739FEC6F6CCE}"/>
    <cellStyle name="Calculation 2 2 5 2 2" xfId="3438" xr:uid="{3C369546-9EB0-4FD9-ADC6-C56D0C98A840}"/>
    <cellStyle name="Calculation 2 2 5 2 2 2" xfId="19677" xr:uid="{8A22F09F-80E1-4D70-9B80-4A32D2972E8A}"/>
    <cellStyle name="Calculation 2 2 5 2 2 2 2" xfId="38549" xr:uid="{653B5126-6F99-4345-A9A9-CDABA960E38D}"/>
    <cellStyle name="Calculation 2 2 5 2 2 3" xfId="32406" xr:uid="{D75B1B32-1939-4294-8356-E92D4F1A3B5D}"/>
    <cellStyle name="Calculation 2 2 5 2 3" xfId="3439" xr:uid="{A146ADDE-4DBA-4966-9641-2EA885F5812C}"/>
    <cellStyle name="Calculation 2 2 5 2 3 2" xfId="36537" xr:uid="{7B6B20AF-1FBF-4505-AD08-596E7CA79D66}"/>
    <cellStyle name="Calculation 2 2 5 2 4" xfId="22238" xr:uid="{9B4F92E6-0481-4597-BE8D-74B251483BB6}"/>
    <cellStyle name="Calculation 2 2 5 2 4 2" xfId="40150" xr:uid="{94AAE7AF-1C96-40CF-AB64-FF29D524BBDC}"/>
    <cellStyle name="Calculation 2 2 5 2 5" xfId="30816" xr:uid="{32BFEF1C-69A4-428F-9F07-F3BC35FBFE43}"/>
    <cellStyle name="Calculation 2 2 5 3" xfId="3440" xr:uid="{4789D5CC-3BEB-409F-9696-D2B4C4593FC4}"/>
    <cellStyle name="Calculation 2 2 5 3 2" xfId="18942" xr:uid="{0584F905-8B75-48FA-8637-A6695CF5BF1A}"/>
    <cellStyle name="Calculation 2 2 5 3 2 2" xfId="37465" xr:uid="{9B1BBB6C-ECD9-45FA-9665-6970532FF06D}"/>
    <cellStyle name="Calculation 2 2 5 3 3" xfId="31738" xr:uid="{17AC9486-072E-48AF-BFB6-97D8FCF07829}"/>
    <cellStyle name="Calculation 2 2 5 4" xfId="3441" xr:uid="{B9D1BACC-2D5F-46DF-BB48-288D34D6BF19}"/>
    <cellStyle name="Calculation 2 2 5 4 2" xfId="20855" xr:uid="{E50801EE-89F6-4927-938E-F86730E772A9}"/>
    <cellStyle name="Calculation 2 2 5 4 2 2" xfId="39297" xr:uid="{285DBE0A-5D3A-4E0E-AA81-8F1B2EC0691F}"/>
    <cellStyle name="Calculation 2 2 5 4 3" xfId="33116" xr:uid="{76ABCF7C-CC71-4024-9688-6EF79E3CA73D}"/>
    <cellStyle name="Calculation 2 2 5 5" xfId="3442" xr:uid="{3D920D85-7969-4C7B-BF9E-3A2E7DF738E3}"/>
    <cellStyle name="Calculation 2 2 5 5 2" xfId="33750" xr:uid="{03BF91AD-19E6-4FDE-83ED-974285087AC7}"/>
    <cellStyle name="Calculation 2 2 5 6" xfId="16435" xr:uid="{2E3E5EE7-DF93-446E-97A0-6022672E4BE6}"/>
    <cellStyle name="Calculation 2 2 5 6 2" xfId="34534" xr:uid="{8F22D05C-1AB5-42E8-AB5E-1C9C3B3F2699}"/>
    <cellStyle name="Calculation 2 2 5 7" xfId="17472" xr:uid="{B3B4E8B4-3281-4182-9D2B-879B665B488E}"/>
    <cellStyle name="Calculation 2 2 5 7 2" xfId="35550" xr:uid="{64C732CD-D0AE-423C-9EC6-7376B880D748}"/>
    <cellStyle name="Calculation 2 2 5 8" xfId="22237" xr:uid="{FAF8D892-B67D-4506-9CA4-E34F75EE40DE}"/>
    <cellStyle name="Calculation 2 2 5 8 2" xfId="40149" xr:uid="{208E6991-3F8A-4D56-8C5A-A1F749233D98}"/>
    <cellStyle name="Calculation 2 2 5 9" xfId="29753" xr:uid="{1D422F37-7190-44B2-954A-3E7AEF9036FD}"/>
    <cellStyle name="Calculation 2 2 6" xfId="3443" xr:uid="{25C88BE4-2A6A-4B84-8658-2467219383D2}"/>
    <cellStyle name="Calculation 2 2 6 2" xfId="3444" xr:uid="{E4551CFF-4C5F-4EC1-B1A1-326603AA035A}"/>
    <cellStyle name="Calculation 2 2 6 2 2" xfId="3445" xr:uid="{B98E9803-AC37-4EBF-84CC-FB540630D2CF}"/>
    <cellStyle name="Calculation 2 2 6 2 2 2" xfId="19678" xr:uid="{CA273B4B-48A1-4495-9A93-53B8DD1DCF11}"/>
    <cellStyle name="Calculation 2 2 6 2 2 2 2" xfId="38550" xr:uid="{9AB8DFC0-AB1B-47BE-A1C7-5DBEBF4808DC}"/>
    <cellStyle name="Calculation 2 2 6 2 2 3" xfId="32407" xr:uid="{A29F606F-0D55-4286-A546-4CD4E34C6878}"/>
    <cellStyle name="Calculation 2 2 6 2 3" xfId="3446" xr:uid="{F820542E-3CC3-4785-B2D6-6E8AAE4F900C}"/>
    <cellStyle name="Calculation 2 2 6 2 3 2" xfId="36538" xr:uid="{D1637004-2499-4419-8529-38DC0C36C549}"/>
    <cellStyle name="Calculation 2 2 6 2 4" xfId="22240" xr:uid="{E244334A-71A1-40D6-8755-CCBF8787C448}"/>
    <cellStyle name="Calculation 2 2 6 2 4 2" xfId="40152" xr:uid="{A7BC3C07-6AEE-4A1F-BF8F-B606EE7FD3DC}"/>
    <cellStyle name="Calculation 2 2 6 2 5" xfId="30817" xr:uid="{6C56B87E-D858-4CE6-BDC2-1D06DF7C80BF}"/>
    <cellStyle name="Calculation 2 2 6 3" xfId="3447" xr:uid="{69ECE021-92B3-4293-8ED9-EACF1476E793}"/>
    <cellStyle name="Calculation 2 2 6 3 2" xfId="18943" xr:uid="{9B0257C9-BD47-430A-A360-F4E76EC6FCAE}"/>
    <cellStyle name="Calculation 2 2 6 3 2 2" xfId="37466" xr:uid="{C21DB8C8-D5BF-4EB9-9E42-DD34311FDB21}"/>
    <cellStyle name="Calculation 2 2 6 3 3" xfId="31739" xr:uid="{83F0FC78-6BDB-480C-B337-00E201EA65E4}"/>
    <cellStyle name="Calculation 2 2 6 4" xfId="3448" xr:uid="{E9E5EF50-280B-4AD1-B280-C61BFA1E8FD8}"/>
    <cellStyle name="Calculation 2 2 6 4 2" xfId="20856" xr:uid="{67DC9AFD-71F6-41C9-9E31-89C30ED90688}"/>
    <cellStyle name="Calculation 2 2 6 4 2 2" xfId="39298" xr:uid="{A7EC859D-C6B2-453A-988D-3A841EE9FE28}"/>
    <cellStyle name="Calculation 2 2 6 4 3" xfId="33117" xr:uid="{9F8BC0AD-A107-42B5-9EE7-CE32725EE3C8}"/>
    <cellStyle name="Calculation 2 2 6 5" xfId="3449" xr:uid="{C8DDEAD3-038E-4018-B490-2B5607AA0DE7}"/>
    <cellStyle name="Calculation 2 2 6 5 2" xfId="33751" xr:uid="{C3F56BD9-75A8-498C-8FED-03B45609BFA6}"/>
    <cellStyle name="Calculation 2 2 6 6" xfId="16436" xr:uid="{1FD1CC94-8A12-438E-BDD4-ED84F5146716}"/>
    <cellStyle name="Calculation 2 2 6 6 2" xfId="34535" xr:uid="{2D670CB7-3A6E-4985-95E0-3DFBED3CBDC4}"/>
    <cellStyle name="Calculation 2 2 6 7" xfId="17473" xr:uid="{38DFBE3B-FA1E-44B9-B0C5-B34BE7A21001}"/>
    <cellStyle name="Calculation 2 2 6 7 2" xfId="35551" xr:uid="{EF52E588-D905-4F5F-ACD9-9482D3145B16}"/>
    <cellStyle name="Calculation 2 2 6 8" xfId="22239" xr:uid="{2599E88B-8DC7-420B-843D-76692241D96A}"/>
    <cellStyle name="Calculation 2 2 6 8 2" xfId="40151" xr:uid="{6902C9F7-1FAF-430D-BD98-E06B355FA89C}"/>
    <cellStyle name="Calculation 2 2 6 9" xfId="29754" xr:uid="{72D966FE-3624-4023-A1F3-FA213A98EE84}"/>
    <cellStyle name="Calculation 2 2 7" xfId="3450" xr:uid="{81201F29-B8E3-41D7-8853-3710FD25C703}"/>
    <cellStyle name="Calculation 2 2 7 2" xfId="3451" xr:uid="{5975AB04-4146-4234-BFDB-F8033F60C991}"/>
    <cellStyle name="Calculation 2 2 7 2 2" xfId="19373" xr:uid="{94B4EB8E-11A2-4B14-8F50-AC02C3DCB6DB}"/>
    <cellStyle name="Calculation 2 2 7 2 2 2" xfId="38159" xr:uid="{78C6D633-29BA-48C9-B8B7-44E2E7A137A1}"/>
    <cellStyle name="Calculation 2 2 7 2 3" xfId="32089" xr:uid="{E485E3CE-71CA-4A8E-8C4D-6E52D0F8F649}"/>
    <cellStyle name="Calculation 2 2 7 3" xfId="3452" xr:uid="{60C58884-FB2A-4F3B-A210-6C0379AAB9B0}"/>
    <cellStyle name="Calculation 2 2 7 3 2" xfId="36243" xr:uid="{64C635F4-FBF8-4CF4-8947-FD6A2A86F7B0}"/>
    <cellStyle name="Calculation 2 2 7 4" xfId="22241" xr:uid="{6E919F45-29A3-4228-BF80-75F6FB6138A6}"/>
    <cellStyle name="Calculation 2 2 7 4 2" xfId="40153" xr:uid="{195F871F-6500-47C7-824E-0913489C28B9}"/>
    <cellStyle name="Calculation 2 2 7 5" xfId="30428" xr:uid="{CB3AC7CF-9B16-43B8-A0D7-52E271A6F42D}"/>
    <cellStyle name="Calculation 2 2 8" xfId="3453" xr:uid="{70672015-BB54-443E-B69B-FDAA1CEE7276}"/>
    <cellStyle name="Calculation 2 2 8 2" xfId="3454" xr:uid="{61E07602-1AC3-446C-81AB-EA8C85572873}"/>
    <cellStyle name="Calculation 2 2 8 2 2" xfId="19564" xr:uid="{A2DBB552-26EF-4846-86DF-488E19D05B55}"/>
    <cellStyle name="Calculation 2 2 8 2 2 2" xfId="38351" xr:uid="{30E8FCA4-7F62-433A-BB8E-D5CDA2AF58A0}"/>
    <cellStyle name="Calculation 2 2 8 2 3" xfId="32246" xr:uid="{C3D5D0BF-A4A4-4E05-B7FE-671B051C2532}"/>
    <cellStyle name="Calculation 2 2 8 3" xfId="3455" xr:uid="{7FB183A3-1A37-4357-A13E-B786EF3D83D1}"/>
    <cellStyle name="Calculation 2 2 8 3 2" xfId="36435" xr:uid="{7965874D-02E7-4B50-8898-C6B588AC4BE4}"/>
    <cellStyle name="Calculation 2 2 8 4" xfId="22242" xr:uid="{6E65852A-5449-4B5B-BDD0-7F54CF776E4C}"/>
    <cellStyle name="Calculation 2 2 8 4 2" xfId="40154" xr:uid="{ECAD960F-E91D-4ED0-85EE-194BA83B7B60}"/>
    <cellStyle name="Calculation 2 2 8 5" xfId="30620" xr:uid="{A5D06568-AB8A-4FA7-A468-60F62ADB3117}"/>
    <cellStyle name="Calculation 2 2 9" xfId="3456" xr:uid="{18921746-98E5-4268-A0E7-EC1947733242}"/>
    <cellStyle name="Calculation 2 2 9 2" xfId="33746" xr:uid="{C8A87B7C-7B17-4859-8D6B-FF2E8C100D0D}"/>
    <cellStyle name="Calculation 2 20" xfId="26343" xr:uid="{3C372F3B-05F9-4053-B7D8-365B6D69E28A}"/>
    <cellStyle name="Calculation 2 21" xfId="25516" xr:uid="{FC106374-9A17-4051-813E-C5D94D0EAE38}"/>
    <cellStyle name="Calculation 2 22" xfId="26355" xr:uid="{767FFA8D-B342-45CB-878F-A517E544CD7B}"/>
    <cellStyle name="Calculation 2 23" xfId="25504" xr:uid="{23DCF293-0989-409D-A4E4-9683884BDD5A}"/>
    <cellStyle name="Calculation 2 24" xfId="26368" xr:uid="{660D5172-A654-4F79-88C0-DDC06AD96AE9}"/>
    <cellStyle name="Calculation 2 25" xfId="25488" xr:uid="{C6810A01-BB51-46D6-B3A8-3118996DB2C4}"/>
    <cellStyle name="Calculation 2 26" xfId="26389" xr:uid="{B7FD781F-D65D-475C-9B07-B659E3E586F2}"/>
    <cellStyle name="Calculation 2 27" xfId="25463" xr:uid="{4F1A54BC-1344-482F-9E5D-E10BC3CB81BB}"/>
    <cellStyle name="Calculation 2 28" xfId="26424" xr:uid="{58ECE147-EA92-47AB-ACCB-7234F1964C2A}"/>
    <cellStyle name="Calculation 2 29" xfId="25425" xr:uid="{6003CD53-9D43-44BA-AC1C-9732E8436C3F}"/>
    <cellStyle name="Calculation 2 3" xfId="3457" xr:uid="{6E67ECB7-1BD2-4859-A780-6B2143DCAE70}"/>
    <cellStyle name="Calculation 2 3 10" xfId="3458" xr:uid="{3D60CD37-2D99-4167-8B80-B72519F2996A}"/>
    <cellStyle name="Calculation 2 3 10 2" xfId="34536" xr:uid="{DB812B4D-5E84-4D3B-AC8C-223C3C61BFB5}"/>
    <cellStyle name="Calculation 2 3 11" xfId="17099" xr:uid="{0250F68B-331C-4DC3-AB1B-974E48A8E6BC}"/>
    <cellStyle name="Calculation 2 3 11 2" xfId="35364" xr:uid="{6238878C-D965-4014-ABC0-977AE4F0A489}"/>
    <cellStyle name="Calculation 2 3 12" xfId="17751" xr:uid="{BB40A4C7-3BEF-4E6C-917D-6F8B3977BCF6}"/>
    <cellStyle name="Calculation 2 3 12 2" xfId="35800" xr:uid="{7F490D97-81BA-4472-92F3-4799F644AC4C}"/>
    <cellStyle name="Calculation 2 3 13" xfId="22243" xr:uid="{B1AA76FE-9151-478F-B9B6-589B298D3986}"/>
    <cellStyle name="Calculation 2 3 13 2" xfId="40155" xr:uid="{C562D9CD-9F36-4F61-8014-E5B4FCB4D105}"/>
    <cellStyle name="Calculation 2 3 14" xfId="29589" xr:uid="{7CE8453E-1B6F-4A06-B91A-CFF9B3A653E0}"/>
    <cellStyle name="Calculation 2 3 2" xfId="3459" xr:uid="{B9A57580-5E0C-4106-9AFC-D95754830870}"/>
    <cellStyle name="Calculation 2 3 2 2" xfId="3460" xr:uid="{31D386EB-0F1D-4A6C-8666-9A7CAF5E97E1}"/>
    <cellStyle name="Calculation 2 3 2 2 2" xfId="3461" xr:uid="{1C704492-B64C-4F38-B651-C78454458C4D}"/>
    <cellStyle name="Calculation 2 3 2 2 2 2" xfId="19679" xr:uid="{1DADA082-8463-438F-9012-17C2839B0E1E}"/>
    <cellStyle name="Calculation 2 3 2 2 2 2 2" xfId="38551" xr:uid="{C070893A-CB29-433E-9748-EB6A13AAF571}"/>
    <cellStyle name="Calculation 2 3 2 2 2 3" xfId="32408" xr:uid="{E87D7C9C-9A23-4BE6-B510-445CAF1595FB}"/>
    <cellStyle name="Calculation 2 3 2 2 3" xfId="3462" xr:uid="{449D6151-8DE9-447C-8CE6-379BCC84F8BF}"/>
    <cellStyle name="Calculation 2 3 2 2 3 2" xfId="36539" xr:uid="{BDBDFDBD-ED5B-45B4-A1E2-C0B056C1568C}"/>
    <cellStyle name="Calculation 2 3 2 2 4" xfId="22245" xr:uid="{51EBE511-C975-44C6-922A-03E7754A9E78}"/>
    <cellStyle name="Calculation 2 3 2 2 4 2" xfId="40157" xr:uid="{2620E185-EF31-4A3B-90A9-6D651E179685}"/>
    <cellStyle name="Calculation 2 3 2 2 5" xfId="30818" xr:uid="{593ED468-F30A-4C4A-A98E-0F6B3CDAA9DA}"/>
    <cellStyle name="Calculation 2 3 2 3" xfId="3463" xr:uid="{E79430DB-9FEE-4EF0-8BB8-26464E77151B}"/>
    <cellStyle name="Calculation 2 3 2 3 2" xfId="18944" xr:uid="{576BA615-FD1E-4084-8B51-F897F90E653F}"/>
    <cellStyle name="Calculation 2 3 2 3 2 2" xfId="37467" xr:uid="{6D536E05-E7C4-42CC-B1AB-C3F6BBCCAEF0}"/>
    <cellStyle name="Calculation 2 3 2 3 3" xfId="31740" xr:uid="{79B128A8-BFCE-4420-88F8-2CB405FCFD89}"/>
    <cellStyle name="Calculation 2 3 2 4" xfId="3464" xr:uid="{7F71FE65-DA02-4044-B17A-8B89785B878A}"/>
    <cellStyle name="Calculation 2 3 2 4 2" xfId="20857" xr:uid="{1ED42F49-AD74-440A-AF40-ABD22C591D85}"/>
    <cellStyle name="Calculation 2 3 2 4 2 2" xfId="39299" xr:uid="{6FB769EF-E392-43DC-88D1-C5501CE4A1BE}"/>
    <cellStyle name="Calculation 2 3 2 4 3" xfId="33118" xr:uid="{A78868B4-E2BA-4663-ABED-4903BAA9B580}"/>
    <cellStyle name="Calculation 2 3 2 5" xfId="3465" xr:uid="{1C755842-C0F9-490C-82F8-4041A5CD1A05}"/>
    <cellStyle name="Calculation 2 3 2 5 2" xfId="33753" xr:uid="{64C6E224-D6E8-45D8-81B3-73B05EC9F857}"/>
    <cellStyle name="Calculation 2 3 2 6" xfId="16437" xr:uid="{18BD056A-01BA-4936-A6A2-694BEC33A2BF}"/>
    <cellStyle name="Calculation 2 3 2 6 2" xfId="34537" xr:uid="{9CE61A53-B0CD-424C-8815-ECC5F2F7BBA3}"/>
    <cellStyle name="Calculation 2 3 2 7" xfId="17474" xr:uid="{C1DE53B4-72B6-4E3B-85F6-CC9357C60F2B}"/>
    <cellStyle name="Calculation 2 3 2 7 2" xfId="35552" xr:uid="{20C5F429-54AD-48CB-A528-8F8268401DFE}"/>
    <cellStyle name="Calculation 2 3 2 8" xfId="22244" xr:uid="{8256B423-8161-4B13-A043-2F674A82370B}"/>
    <cellStyle name="Calculation 2 3 2 8 2" xfId="40156" xr:uid="{3B707139-FA1B-4FC6-B055-0D3EC24B76C0}"/>
    <cellStyle name="Calculation 2 3 2 9" xfId="29755" xr:uid="{DFCA4373-37DD-4FC5-8EEA-280A8FC79124}"/>
    <cellStyle name="Calculation 2 3 3" xfId="3466" xr:uid="{AF68559E-8C26-4B31-8FA7-A532448B2EE8}"/>
    <cellStyle name="Calculation 2 3 3 2" xfId="3467" xr:uid="{E5E7B9A3-F2AD-4C7D-8380-75E93E5749D1}"/>
    <cellStyle name="Calculation 2 3 3 2 2" xfId="3468" xr:uid="{49ADAE15-E76E-4D99-ABC7-6F9D15D34604}"/>
    <cellStyle name="Calculation 2 3 3 2 2 2" xfId="19680" xr:uid="{74B92BB6-FDCA-455F-ABE2-2C4F507E0129}"/>
    <cellStyle name="Calculation 2 3 3 2 2 2 2" xfId="38552" xr:uid="{CE2A1A89-E35D-4690-827F-AFB7F49611F4}"/>
    <cellStyle name="Calculation 2 3 3 2 2 3" xfId="32409" xr:uid="{9F5A136A-3FCC-48F7-9A8A-7814C5A75F19}"/>
    <cellStyle name="Calculation 2 3 3 2 3" xfId="3469" xr:uid="{E6AF5539-1D46-46F6-80D6-8C80A79FC82B}"/>
    <cellStyle name="Calculation 2 3 3 2 3 2" xfId="36540" xr:uid="{57A68D11-B6F3-46C2-80B4-25F42B8127BA}"/>
    <cellStyle name="Calculation 2 3 3 2 4" xfId="22247" xr:uid="{A3DFE094-6AD0-4B5E-9151-1EA1FD234B7F}"/>
    <cellStyle name="Calculation 2 3 3 2 4 2" xfId="40159" xr:uid="{E94BE245-7702-4BD7-982E-E643CA2E64FA}"/>
    <cellStyle name="Calculation 2 3 3 2 5" xfId="30819" xr:uid="{547CFFB2-770C-403A-962C-4E7793D3E6F2}"/>
    <cellStyle name="Calculation 2 3 3 3" xfId="3470" xr:uid="{3C9146E9-3E43-4670-873B-3018B44092B2}"/>
    <cellStyle name="Calculation 2 3 3 3 2" xfId="18945" xr:uid="{B39019BC-D78B-4340-AC8A-21B74DC5A2FF}"/>
    <cellStyle name="Calculation 2 3 3 3 2 2" xfId="37468" xr:uid="{88290E6C-FA71-47E1-84C9-B3BED4851E13}"/>
    <cellStyle name="Calculation 2 3 3 3 3" xfId="31741" xr:uid="{1042BE6E-A3F5-4338-B1A6-91D8CD6AEDD5}"/>
    <cellStyle name="Calculation 2 3 3 4" xfId="3471" xr:uid="{B823A9B1-9831-4A0E-BF64-4A8EC9588D38}"/>
    <cellStyle name="Calculation 2 3 3 4 2" xfId="20858" xr:uid="{D3818E75-36B2-4503-9AAC-3D9B3CAC7E1F}"/>
    <cellStyle name="Calculation 2 3 3 4 2 2" xfId="39300" xr:uid="{7BCB42E4-0FE3-42DF-BF01-343F0700F3F2}"/>
    <cellStyle name="Calculation 2 3 3 4 3" xfId="33119" xr:uid="{159CF96C-E2E2-460D-95B6-C2F940FBEDDE}"/>
    <cellStyle name="Calculation 2 3 3 5" xfId="3472" xr:uid="{A5C5A91A-2A58-4528-B709-D8B379826B4C}"/>
    <cellStyle name="Calculation 2 3 3 5 2" xfId="33754" xr:uid="{DD39A3FF-E6E1-431D-B7FE-93E1668363AB}"/>
    <cellStyle name="Calculation 2 3 3 6" xfId="16438" xr:uid="{A1EFD26A-FCFB-4AC8-A2C1-266BD0DA9B44}"/>
    <cellStyle name="Calculation 2 3 3 6 2" xfId="34538" xr:uid="{A8A7387F-D617-4707-83F2-18FA77A68E4D}"/>
    <cellStyle name="Calculation 2 3 3 7" xfId="17475" xr:uid="{FE8B792C-8D2E-4818-B4D7-0CBB0BF040B5}"/>
    <cellStyle name="Calculation 2 3 3 7 2" xfId="35553" xr:uid="{B360EFC6-47AD-490D-BD16-4F4CD0A1F943}"/>
    <cellStyle name="Calculation 2 3 3 8" xfId="22246" xr:uid="{3DE8E0DB-9298-44A4-86FF-F3692DB833BA}"/>
    <cellStyle name="Calculation 2 3 3 8 2" xfId="40158" xr:uid="{7A35DC2B-3231-4767-8905-9CD20186C1F9}"/>
    <cellStyle name="Calculation 2 3 3 9" xfId="29756" xr:uid="{4F606F06-C68D-4D5E-A025-DFD41AF482C1}"/>
    <cellStyle name="Calculation 2 3 4" xfId="3473" xr:uid="{54E27562-2D00-4C69-88AD-A545755D96C0}"/>
    <cellStyle name="Calculation 2 3 4 2" xfId="3474" xr:uid="{85E82F7F-9726-4CB1-AF54-1B3EA9767D83}"/>
    <cellStyle name="Calculation 2 3 4 2 2" xfId="3475" xr:uid="{8E7965ED-4F93-482A-9BE4-D375A5C42DA8}"/>
    <cellStyle name="Calculation 2 3 4 2 2 2" xfId="19681" xr:uid="{A84C0245-7121-4DBE-B919-33B009E81F85}"/>
    <cellStyle name="Calculation 2 3 4 2 2 2 2" xfId="38553" xr:uid="{6AC179F4-5AD2-4928-BFBB-7C4B623D671C}"/>
    <cellStyle name="Calculation 2 3 4 2 2 3" xfId="32410" xr:uid="{1E3DCACC-8926-4B4F-9231-74535FA79485}"/>
    <cellStyle name="Calculation 2 3 4 2 3" xfId="3476" xr:uid="{D520B77B-2E21-40E5-B111-D537BAC32023}"/>
    <cellStyle name="Calculation 2 3 4 2 3 2" xfId="36541" xr:uid="{5635EBB8-3ED1-40A1-8299-2F69C18CC2F4}"/>
    <cellStyle name="Calculation 2 3 4 2 4" xfId="22249" xr:uid="{BC8BD77C-30B6-49A0-A9F3-3662E29572CF}"/>
    <cellStyle name="Calculation 2 3 4 2 4 2" xfId="40161" xr:uid="{8DBE5183-72E0-4756-827B-02D3E05B7DDC}"/>
    <cellStyle name="Calculation 2 3 4 2 5" xfId="30820" xr:uid="{C7B65138-777E-4E1C-BE92-D1F9A3722876}"/>
    <cellStyle name="Calculation 2 3 4 3" xfId="3477" xr:uid="{7436BF98-17D8-4EA0-8E72-E55176A4EA1A}"/>
    <cellStyle name="Calculation 2 3 4 3 2" xfId="18946" xr:uid="{9A863854-3188-446A-B6E9-6D0C8A9B1E61}"/>
    <cellStyle name="Calculation 2 3 4 3 2 2" xfId="37469" xr:uid="{58D635A9-BAE3-467B-BEEF-2C4DA5449634}"/>
    <cellStyle name="Calculation 2 3 4 3 3" xfId="31742" xr:uid="{10242E51-7F53-4F4C-8157-1D96662363C7}"/>
    <cellStyle name="Calculation 2 3 4 4" xfId="3478" xr:uid="{23558848-2B92-4A2A-9A29-B96F3325E65F}"/>
    <cellStyle name="Calculation 2 3 4 4 2" xfId="20859" xr:uid="{EC53DDDB-2E31-4D31-97BF-3739E8B51546}"/>
    <cellStyle name="Calculation 2 3 4 4 2 2" xfId="39301" xr:uid="{7C52F24B-8393-404A-8254-85C4471E5305}"/>
    <cellStyle name="Calculation 2 3 4 4 3" xfId="33120" xr:uid="{380149CB-449A-4CEE-8237-D815983F90B1}"/>
    <cellStyle name="Calculation 2 3 4 5" xfId="3479" xr:uid="{DA82829F-9914-43D2-8FBD-750B48A5042F}"/>
    <cellStyle name="Calculation 2 3 4 5 2" xfId="33755" xr:uid="{372B6668-9DBA-4A89-B199-168F00FBE004}"/>
    <cellStyle name="Calculation 2 3 4 6" xfId="16439" xr:uid="{1EE4E96A-FCEA-4A14-BFA5-A33AE4AC574B}"/>
    <cellStyle name="Calculation 2 3 4 6 2" xfId="34539" xr:uid="{C0A90EAA-1394-4D05-A8F0-91C1514A2D90}"/>
    <cellStyle name="Calculation 2 3 4 7" xfId="17476" xr:uid="{E488E4A6-302A-4B23-AAE8-40E8C3551CF5}"/>
    <cellStyle name="Calculation 2 3 4 7 2" xfId="35554" xr:uid="{D350EBA4-7F8F-4AC1-83CD-212936CF75FB}"/>
    <cellStyle name="Calculation 2 3 4 8" xfId="22248" xr:uid="{3585AF32-02B7-4C9D-A1AA-EB6112BCC239}"/>
    <cellStyle name="Calculation 2 3 4 8 2" xfId="40160" xr:uid="{BA94AFC6-6A77-4663-AA5C-DDC53B5A371C}"/>
    <cellStyle name="Calculation 2 3 4 9" xfId="29757" xr:uid="{AB2EDF0B-2FCD-4CAF-BDC1-CF1D44E9C41B}"/>
    <cellStyle name="Calculation 2 3 5" xfId="3480" xr:uid="{DF9A8F09-8955-496E-866C-E8A88337F081}"/>
    <cellStyle name="Calculation 2 3 5 2" xfId="3481" xr:uid="{063B746A-2E82-4CF0-A638-DF6BCD2473AB}"/>
    <cellStyle name="Calculation 2 3 5 2 2" xfId="3482" xr:uid="{10AD6481-CDD8-4F82-87E6-0B9BD62A2740}"/>
    <cellStyle name="Calculation 2 3 5 2 2 2" xfId="19682" xr:uid="{2A1CB870-989F-4C08-A923-0733F2171787}"/>
    <cellStyle name="Calculation 2 3 5 2 2 2 2" xfId="38554" xr:uid="{0CF2E7B8-A708-4D32-A595-81A5441EE10D}"/>
    <cellStyle name="Calculation 2 3 5 2 2 3" xfId="32411" xr:uid="{AEE065E3-C620-4847-997F-4522DF8F2465}"/>
    <cellStyle name="Calculation 2 3 5 2 3" xfId="3483" xr:uid="{80BB19C8-368C-4608-96BD-ADC903FC98A2}"/>
    <cellStyle name="Calculation 2 3 5 2 3 2" xfId="36542" xr:uid="{770091EC-9BA9-499E-B79D-2E3DB53239F4}"/>
    <cellStyle name="Calculation 2 3 5 2 4" xfId="22251" xr:uid="{B2D38C8F-E5D5-457D-A8B7-CAE15339AD71}"/>
    <cellStyle name="Calculation 2 3 5 2 4 2" xfId="40163" xr:uid="{8C45D21A-A41D-4FE8-9D89-AD55C2C118A0}"/>
    <cellStyle name="Calculation 2 3 5 2 5" xfId="30821" xr:uid="{D1071CE1-54FE-41E4-BD82-0186A3FF7785}"/>
    <cellStyle name="Calculation 2 3 5 3" xfId="3484" xr:uid="{EA376832-0B08-4177-BFEE-3EB878DC30B0}"/>
    <cellStyle name="Calculation 2 3 5 3 2" xfId="18947" xr:uid="{CB429DD5-1E2F-45BE-8780-955B495F39FA}"/>
    <cellStyle name="Calculation 2 3 5 3 2 2" xfId="37470" xr:uid="{C112E500-52B3-44B2-86A1-6CB06C6A6570}"/>
    <cellStyle name="Calculation 2 3 5 3 3" xfId="31743" xr:uid="{B074F646-0814-4CCA-B5CE-542BA0E0BF30}"/>
    <cellStyle name="Calculation 2 3 5 4" xfId="3485" xr:uid="{599DDF87-24D7-4F15-AEBF-025C375FE976}"/>
    <cellStyle name="Calculation 2 3 5 4 2" xfId="20860" xr:uid="{79A1C911-B4F7-40F2-B3ED-AB2E3E8DC0CF}"/>
    <cellStyle name="Calculation 2 3 5 4 2 2" xfId="39302" xr:uid="{90CECAD4-64CA-4335-AE61-B46205C81556}"/>
    <cellStyle name="Calculation 2 3 5 4 3" xfId="33121" xr:uid="{581B8C2D-721A-475A-B900-6B8A04DC6321}"/>
    <cellStyle name="Calculation 2 3 5 5" xfId="3486" xr:uid="{23D13530-4047-4A02-9C25-480984EE9618}"/>
    <cellStyle name="Calculation 2 3 5 5 2" xfId="33756" xr:uid="{B62C90A6-A56C-4126-9F3E-0A372E97DBB5}"/>
    <cellStyle name="Calculation 2 3 5 6" xfId="16440" xr:uid="{9BC8AC25-AA7E-485E-A805-EF842E3681B4}"/>
    <cellStyle name="Calculation 2 3 5 6 2" xfId="34540" xr:uid="{51D5E04F-370E-455F-973E-8D9443300880}"/>
    <cellStyle name="Calculation 2 3 5 7" xfId="17477" xr:uid="{645CAA05-7292-4716-9278-A15A73AE3ADE}"/>
    <cellStyle name="Calculation 2 3 5 7 2" xfId="35555" xr:uid="{65592F9A-1516-451A-B5A8-7C37AB3AC650}"/>
    <cellStyle name="Calculation 2 3 5 8" xfId="22250" xr:uid="{9F54DB62-A97C-4340-B480-2B8D1F930157}"/>
    <cellStyle name="Calculation 2 3 5 8 2" xfId="40162" xr:uid="{01DC36B5-D0CF-4906-9ECD-F6954A012D89}"/>
    <cellStyle name="Calculation 2 3 5 9" xfId="29758" xr:uid="{3D9C44B1-0D5F-424F-A55C-C80E98C6ACEB}"/>
    <cellStyle name="Calculation 2 3 6" xfId="3487" xr:uid="{07E579D3-E7A5-4418-BBAF-ABF34A718365}"/>
    <cellStyle name="Calculation 2 3 6 2" xfId="3488" xr:uid="{96C8906E-E32D-4F74-A262-462AA54D66C0}"/>
    <cellStyle name="Calculation 2 3 6 2 2" xfId="3489" xr:uid="{081F0A2A-9586-4E43-894F-D85F87630447}"/>
    <cellStyle name="Calculation 2 3 6 2 2 2" xfId="19683" xr:uid="{8C5085DB-470C-434D-848C-552782C70EF4}"/>
    <cellStyle name="Calculation 2 3 6 2 2 2 2" xfId="38555" xr:uid="{425DCD66-7A3A-4D56-A3D2-96392497F749}"/>
    <cellStyle name="Calculation 2 3 6 2 2 3" xfId="32412" xr:uid="{9BA1C53F-7FA8-4296-A097-3662783B1D36}"/>
    <cellStyle name="Calculation 2 3 6 2 3" xfId="3490" xr:uid="{3DDF5D4D-2E0E-433F-B1C0-6862DBBC5A04}"/>
    <cellStyle name="Calculation 2 3 6 2 3 2" xfId="36543" xr:uid="{E173729B-7D0B-490D-B0ED-3C909C646FE0}"/>
    <cellStyle name="Calculation 2 3 6 2 4" xfId="22253" xr:uid="{286C5BA0-DD18-40A9-88D1-50FB148E328C}"/>
    <cellStyle name="Calculation 2 3 6 2 4 2" xfId="40165" xr:uid="{7FF44545-2D93-4036-B12A-926827D5F0C1}"/>
    <cellStyle name="Calculation 2 3 6 2 5" xfId="30822" xr:uid="{122880ED-67D0-4FC7-8916-0C51A55EE13D}"/>
    <cellStyle name="Calculation 2 3 6 3" xfId="3491" xr:uid="{63373E34-8680-4232-9988-793F7BF0FA5C}"/>
    <cellStyle name="Calculation 2 3 6 3 2" xfId="18948" xr:uid="{2AEC04C6-D972-4DC7-B0DE-0ACBF07DB0FA}"/>
    <cellStyle name="Calculation 2 3 6 3 2 2" xfId="37471" xr:uid="{8529CA3E-9684-472A-8F69-2AAA5ABFEDE6}"/>
    <cellStyle name="Calculation 2 3 6 3 3" xfId="31744" xr:uid="{735B0DD5-16D1-46B4-B426-FCF3FD9EDB25}"/>
    <cellStyle name="Calculation 2 3 6 4" xfId="3492" xr:uid="{D64322AA-73A7-456B-A000-27D4683B8B29}"/>
    <cellStyle name="Calculation 2 3 6 4 2" xfId="20861" xr:uid="{7CDDFD44-84FB-43D8-9793-53CDDE30230F}"/>
    <cellStyle name="Calculation 2 3 6 4 2 2" xfId="39303" xr:uid="{04389657-E640-4FB2-BD1D-048D3E556528}"/>
    <cellStyle name="Calculation 2 3 6 4 3" xfId="33122" xr:uid="{3AA3B120-C5E6-4F88-9177-B05F54132D31}"/>
    <cellStyle name="Calculation 2 3 6 5" xfId="3493" xr:uid="{9CC9144C-9A12-4998-8254-85BC305C5F60}"/>
    <cellStyle name="Calculation 2 3 6 5 2" xfId="33757" xr:uid="{8887071C-58BC-43A3-AA42-DAD813139A91}"/>
    <cellStyle name="Calculation 2 3 6 6" xfId="16441" xr:uid="{BDD491B7-57D0-469A-B6C4-1C669DC0575A}"/>
    <cellStyle name="Calculation 2 3 6 6 2" xfId="34541" xr:uid="{3420DEC1-1917-46EA-AAE8-BEF7818BDA09}"/>
    <cellStyle name="Calculation 2 3 6 7" xfId="17478" xr:uid="{416B2063-DB53-411A-90D9-FE6F8567F0B1}"/>
    <cellStyle name="Calculation 2 3 6 7 2" xfId="35556" xr:uid="{44B29321-DCF8-41A8-A053-F895E194BC5B}"/>
    <cellStyle name="Calculation 2 3 6 8" xfId="22252" xr:uid="{B4A0CD2E-78D7-4927-B266-6A266AC31D26}"/>
    <cellStyle name="Calculation 2 3 6 8 2" xfId="40164" xr:uid="{59AD5289-3A14-4C85-8496-CA331C782CC4}"/>
    <cellStyle name="Calculation 2 3 6 9" xfId="29759" xr:uid="{8E780047-6232-4814-A988-0647296A2E77}"/>
    <cellStyle name="Calculation 2 3 7" xfId="3494" xr:uid="{4D57546C-A246-4262-8F39-2A5A5CB49493}"/>
    <cellStyle name="Calculation 2 3 7 2" xfId="3495" xr:uid="{850CF039-3FD5-4DC3-A9D5-07D774D21290}"/>
    <cellStyle name="Calculation 2 3 7 2 2" xfId="19440" xr:uid="{BF3194B2-618F-4CD1-84C8-67327679C6A0}"/>
    <cellStyle name="Calculation 2 3 7 2 2 2" xfId="38227" xr:uid="{973678C9-FECC-45FE-B43B-31049DF1C0B4}"/>
    <cellStyle name="Calculation 2 3 7 2 3" xfId="32144" xr:uid="{0E7DA004-2CEB-4A7E-ADF2-D3C313534F47}"/>
    <cellStyle name="Calculation 2 3 7 3" xfId="3496" xr:uid="{91A52569-2BDB-4323-9556-E8E3F5D380A5}"/>
    <cellStyle name="Calculation 2 3 7 3 2" xfId="36310" xr:uid="{83C84098-D901-4EC2-9880-5774024041BB}"/>
    <cellStyle name="Calculation 2 3 7 4" xfId="22254" xr:uid="{22C1A5A0-19ED-4F98-9333-C7D42ED57835}"/>
    <cellStyle name="Calculation 2 3 7 4 2" xfId="40166" xr:uid="{8DA8F21A-0C7B-412C-A65B-199CCF6FB131}"/>
    <cellStyle name="Calculation 2 3 7 5" xfId="30496" xr:uid="{F343E02A-F8DC-4A71-9B19-C46FDB2F2ABD}"/>
    <cellStyle name="Calculation 2 3 8" xfId="3497" xr:uid="{09F3F430-6AE0-4C7D-BD5D-67CBE21C66E4}"/>
    <cellStyle name="Calculation 2 3 8 2" xfId="3498" xr:uid="{D1BD46BC-27EE-48F2-915F-029FAC090638}"/>
    <cellStyle name="Calculation 2 3 8 2 2" xfId="19490" xr:uid="{6B5767E5-CDE5-4594-B3C7-E07D16D59124}"/>
    <cellStyle name="Calculation 2 3 8 2 2 2" xfId="38277" xr:uid="{3A7E9866-349D-4EC7-837D-7B0A38D9ECED}"/>
    <cellStyle name="Calculation 2 3 8 2 3" xfId="32182" xr:uid="{FA388B8B-0822-42DE-B1F0-E72B0E0366B5}"/>
    <cellStyle name="Calculation 2 3 8 3" xfId="3499" xr:uid="{3F1DAE8A-12EA-40C9-804C-AA773A30907F}"/>
    <cellStyle name="Calculation 2 3 8 3 2" xfId="36361" xr:uid="{8A00F5AB-C176-49F3-B700-9E8A11E802E0}"/>
    <cellStyle name="Calculation 2 3 8 4" xfId="22255" xr:uid="{7B77BF48-1325-4970-88A8-610FDC485456}"/>
    <cellStyle name="Calculation 2 3 8 4 2" xfId="40167" xr:uid="{67FC166D-C7E9-4D3B-B2DD-E27C5D4433D8}"/>
    <cellStyle name="Calculation 2 3 8 5" xfId="30546" xr:uid="{76CFBE98-82E5-4480-A5F2-665BDD791D9B}"/>
    <cellStyle name="Calculation 2 3 9" xfId="3500" xr:uid="{0D8D865E-0945-43A1-86DE-A01332727BA7}"/>
    <cellStyle name="Calculation 2 3 9 2" xfId="33752" xr:uid="{429E0854-FA74-4093-B8BB-47CE7763E54B}"/>
    <cellStyle name="Calculation 2 30" xfId="26465" xr:uid="{2F4B61AA-D6D5-458B-A1AE-8AC4C1BC607D}"/>
    <cellStyle name="Calculation 2 31" xfId="25378" xr:uid="{0F0A2C95-7807-4833-960D-65CEE3381C31}"/>
    <cellStyle name="Calculation 2 32" xfId="13523" xr:uid="{06C08829-78B8-4BF3-B40C-6BE93ACDD7C2}"/>
    <cellStyle name="Calculation 2 33" xfId="3412" xr:uid="{B693EC67-5E59-45FF-9407-FB075FA2DC10}"/>
    <cellStyle name="Calculation 2 4" xfId="3501" xr:uid="{850D3656-5064-4447-95B3-8876D21011CB}"/>
    <cellStyle name="Calculation 2 4 10" xfId="29619" xr:uid="{A7911EF3-1025-470C-A4A8-4BFC33DFC947}"/>
    <cellStyle name="Calculation 2 4 2" xfId="3502" xr:uid="{1B2C7677-7149-4CE6-9AA8-5333FFD85F7B}"/>
    <cellStyle name="Calculation 2 4 2 2" xfId="3503" xr:uid="{2438D5A4-D182-43FC-B217-0E7F06BB21AB}"/>
    <cellStyle name="Calculation 2 4 2 2 2" xfId="3504" xr:uid="{71724920-4771-4292-82F9-677B4CB4A82F}"/>
    <cellStyle name="Calculation 2 4 2 2 2 2" xfId="19684" xr:uid="{7DC77A92-FE1A-4551-93BF-909CDCF6D0E3}"/>
    <cellStyle name="Calculation 2 4 2 2 2 2 2" xfId="38556" xr:uid="{D00AD97C-5114-4681-96F4-DFBFA66C0B9A}"/>
    <cellStyle name="Calculation 2 4 2 2 2 3" xfId="32413" xr:uid="{8F39C220-49B3-4C8C-975E-7EA93FCC67E4}"/>
    <cellStyle name="Calculation 2 4 2 2 3" xfId="3505" xr:uid="{12BBADC9-9FDF-40A5-8805-1A1751A574C5}"/>
    <cellStyle name="Calculation 2 4 2 2 3 2" xfId="36544" xr:uid="{55694C41-0917-44ED-96D3-614F5AB3DB90}"/>
    <cellStyle name="Calculation 2 4 2 2 4" xfId="22258" xr:uid="{67867210-5C64-4D30-901E-AE98EB70ADE0}"/>
    <cellStyle name="Calculation 2 4 2 2 4 2" xfId="40170" xr:uid="{70EB25EF-BB5B-4686-8A4B-24F189B5DB73}"/>
    <cellStyle name="Calculation 2 4 2 2 5" xfId="30823" xr:uid="{154699CC-8E8E-4F90-8191-4E330BB876B1}"/>
    <cellStyle name="Calculation 2 4 2 3" xfId="3506" xr:uid="{8B7111D6-448D-4B77-9CAF-D2A14FFFB40B}"/>
    <cellStyle name="Calculation 2 4 2 3 2" xfId="18949" xr:uid="{C7F3EE77-FA84-4926-B117-79648EB14DB5}"/>
    <cellStyle name="Calculation 2 4 2 3 2 2" xfId="37472" xr:uid="{1D49E9B8-C5B5-4E50-B451-FD22E41F84E4}"/>
    <cellStyle name="Calculation 2 4 2 3 3" xfId="31745" xr:uid="{9BD29975-24E1-4ADF-B611-45090C23785F}"/>
    <cellStyle name="Calculation 2 4 2 4" xfId="3507" xr:uid="{16209E44-461F-4DA7-90F8-5BF01237CAFB}"/>
    <cellStyle name="Calculation 2 4 2 4 2" xfId="35557" xr:uid="{7CCA479F-A800-4D32-9276-241F4DB0F807}"/>
    <cellStyle name="Calculation 2 4 2 5" xfId="22257" xr:uid="{BE2C009D-6AAF-4014-9472-F71D7F795132}"/>
    <cellStyle name="Calculation 2 4 2 5 2" xfId="40169" xr:uid="{4F5C73EA-4211-45FE-A6A4-E52233957BE3}"/>
    <cellStyle name="Calculation 2 4 2 6" xfId="29760" xr:uid="{84656598-8562-448A-8EE1-575D0CCEFE77}"/>
    <cellStyle name="Calculation 2 4 3" xfId="3508" xr:uid="{8CB1B213-221E-4E87-9666-CCA6D8079BFC}"/>
    <cellStyle name="Calculation 2 4 3 2" xfId="3509" xr:uid="{460D164B-705B-4AC5-B648-4E7A694E8E17}"/>
    <cellStyle name="Calculation 2 4 3 2 2" xfId="14469" xr:uid="{527BA167-D96D-430B-8972-6C8A5AA98D7E}"/>
    <cellStyle name="Calculation 2 4 3 2 2 2" xfId="38415" xr:uid="{87D7C990-33F3-45A6-B1DD-89B58C50FD58}"/>
    <cellStyle name="Calculation 2 4 3 2 3" xfId="32292" xr:uid="{1F915111-291F-4CFD-91B8-15A8FCD68F9E}"/>
    <cellStyle name="Calculation 2 4 3 3" xfId="3510" xr:uid="{A6AE3B4C-AC47-441A-A27A-94BF5BA6E30B}"/>
    <cellStyle name="Calculation 2 4 3 3 2" xfId="18363" xr:uid="{BA8570B3-224F-4E17-B299-61936E930E98}"/>
    <cellStyle name="Calculation 2 4 3 4" xfId="22259" xr:uid="{7B7AC49D-717B-4EBF-91E6-1129527C1C92}"/>
    <cellStyle name="Calculation 2 4 3 4 2" xfId="40171" xr:uid="{656B49C4-8035-48AC-88EE-2071B73D0832}"/>
    <cellStyle name="Calculation 2 4 3 5" xfId="30682" xr:uid="{DD40201B-00EA-4E5E-B942-7AF0AC764317}"/>
    <cellStyle name="Calculation 2 4 4" xfId="3511" xr:uid="{D8C51100-6859-4D76-8EA9-3F1E002A4BF0}"/>
    <cellStyle name="Calculation 2 4 4 2" xfId="18625" xr:uid="{328DDE22-63E4-4E37-B2EC-E8D49F3B9D9A}"/>
    <cellStyle name="Calculation 2 4 4 2 2" xfId="37280" xr:uid="{0DC41C6E-F3F9-413B-AF03-2892B5C47F28}"/>
    <cellStyle name="Calculation 2 4 4 3" xfId="31646" xr:uid="{7C825F72-E446-4280-AE06-18D6A76AB3FC}"/>
    <cellStyle name="Calculation 2 4 5" xfId="3512" xr:uid="{A671F32B-3C35-415A-B20E-B50DAE7774B5}"/>
    <cellStyle name="Calculation 2 4 5 2" xfId="15061" xr:uid="{C31BB591-BD79-4540-80C4-4EE301969B00}"/>
    <cellStyle name="Calculation 2 4 5 2 2" xfId="20592" xr:uid="{E82E8B97-8D8C-4722-9A64-226F439A847B}"/>
    <cellStyle name="Calculation 2 4 5 3" xfId="33123" xr:uid="{419607C0-8977-475C-B782-378CBD78D45C}"/>
    <cellStyle name="Calculation 2 4 6" xfId="3513" xr:uid="{4378F4FD-FA4D-4776-8E44-F9F52BC62C40}"/>
    <cellStyle name="Calculation 2 4 6 2" xfId="15725" xr:uid="{3F52D7F8-9DBD-4159-9DC5-54DCF28AD398}"/>
    <cellStyle name="Calculation 2 4 7" xfId="16442" xr:uid="{E24F3FCD-046B-4EC3-8F58-DEF774BAEB53}"/>
    <cellStyle name="Calculation 2 4 7 2" xfId="34542" xr:uid="{9D3F24A3-C194-4B54-8743-68453C5A28A9}"/>
    <cellStyle name="Calculation 2 4 8" xfId="17161" xr:uid="{7C4201CD-28DE-47F7-8518-F5AA376AB657}"/>
    <cellStyle name="Calculation 2 4 8 2" xfId="35405" xr:uid="{C9733C6E-CBFB-4E0F-A46D-3AEB1A52AF3E}"/>
    <cellStyle name="Calculation 2 4 9" xfId="22256" xr:uid="{7C7633E7-D7F5-4517-BE62-CF86B9FC13AA}"/>
    <cellStyle name="Calculation 2 4 9 2" xfId="40168" xr:uid="{D6ACB4C2-614E-464B-B3D5-E98D87D2B33E}"/>
    <cellStyle name="Calculation 2 5" xfId="3514" xr:uid="{74369BDB-06A1-42F5-B058-57F43226728E}"/>
    <cellStyle name="Calculation 2 5 2" xfId="3515" xr:uid="{DB159F8C-93C1-4B33-8B1E-B1143CE24ED9}"/>
    <cellStyle name="Calculation 2 5 2 2" xfId="3516" xr:uid="{D829023D-B2E3-4001-8ED8-21E46C3BF54D}"/>
    <cellStyle name="Calculation 2 5 2 2 2" xfId="19685" xr:uid="{A2BFE932-04F3-4C77-831F-47E5856EACCF}"/>
    <cellStyle name="Calculation 2 5 2 2 2 2" xfId="38557" xr:uid="{E3A9F9BB-B4AE-48B5-B56A-36C0FE143ABE}"/>
    <cellStyle name="Calculation 2 5 2 2 3" xfId="32414" xr:uid="{F8E5AFC3-513C-48EB-BD39-C26AA4B4CBA7}"/>
    <cellStyle name="Calculation 2 5 2 3" xfId="3517" xr:uid="{88FEA807-84FD-4B36-AE7B-4BC54AB37B9B}"/>
    <cellStyle name="Calculation 2 5 2 3 2" xfId="36545" xr:uid="{156396D5-8F77-4073-BF37-3BF063FB2C27}"/>
    <cellStyle name="Calculation 2 5 2 4" xfId="22261" xr:uid="{B0969E43-E66B-4207-BDAB-34354F5D3F7F}"/>
    <cellStyle name="Calculation 2 5 2 4 2" xfId="40173" xr:uid="{34EE3CE2-8D5B-4713-A928-B33C2C838200}"/>
    <cellStyle name="Calculation 2 5 2 5" xfId="30824" xr:uid="{8E7BC851-D01D-4E76-9F61-4D3AD268F4F3}"/>
    <cellStyle name="Calculation 2 5 3" xfId="3518" xr:uid="{957F0EEF-F0D9-4BE0-A7F2-2DB4FD650394}"/>
    <cellStyle name="Calculation 2 5 3 2" xfId="18950" xr:uid="{CB346A6F-E8FB-4C16-9FEC-87F936026EB6}"/>
    <cellStyle name="Calculation 2 5 3 2 2" xfId="37473" xr:uid="{B30B1122-D0CD-45CA-A885-02F28AB8EF16}"/>
    <cellStyle name="Calculation 2 5 3 3" xfId="31746" xr:uid="{96EFF8F4-3896-4AD2-86A9-FCB4199EE2DA}"/>
    <cellStyle name="Calculation 2 5 4" xfId="3519" xr:uid="{3FF44084-3DF2-414D-BE74-F2E124080143}"/>
    <cellStyle name="Calculation 2 5 4 2" xfId="20862" xr:uid="{39CD498C-839F-4B48-BF1F-2EAC81F18D03}"/>
    <cellStyle name="Calculation 2 5 4 2 2" xfId="39304" xr:uid="{7130DF61-079E-4704-A934-63EC1A2D9ABC}"/>
    <cellStyle name="Calculation 2 5 4 3" xfId="33124" xr:uid="{41A820D9-8565-4194-A220-5FF1D5C8D4C0}"/>
    <cellStyle name="Calculation 2 5 5" xfId="3520" xr:uid="{294B411C-F554-479F-985A-4A1404B0F4CF}"/>
    <cellStyle name="Calculation 2 5 5 2" xfId="33758" xr:uid="{F7FF4ACB-D361-410C-A0FD-E9964394A751}"/>
    <cellStyle name="Calculation 2 5 6" xfId="16443" xr:uid="{AF8F5414-240A-4A8E-A49C-129F0A9C8579}"/>
    <cellStyle name="Calculation 2 5 6 2" xfId="34543" xr:uid="{BFDD00FD-57B0-4381-9576-868490B9DF34}"/>
    <cellStyle name="Calculation 2 5 7" xfId="17479" xr:uid="{DA0A916A-7206-4FDF-ACFC-A0A76F3C934F}"/>
    <cellStyle name="Calculation 2 5 7 2" xfId="35558" xr:uid="{F7BFC205-81AD-4FDF-8189-32374656A1BE}"/>
    <cellStyle name="Calculation 2 5 8" xfId="22260" xr:uid="{C6F8A939-9FD3-4103-957D-51E951C92D52}"/>
    <cellStyle name="Calculation 2 5 8 2" xfId="40172" xr:uid="{659C8DB9-93AC-40F4-BE50-B0F026092024}"/>
    <cellStyle name="Calculation 2 5 9" xfId="29761" xr:uid="{773CEC5B-4958-48F8-B9F0-6A3214B27DC9}"/>
    <cellStyle name="Calculation 2 6" xfId="3521" xr:uid="{25569197-1C86-4B48-8346-4935E01BD56A}"/>
    <cellStyle name="Calculation 2 6 2" xfId="3522" xr:uid="{98F6CFB3-52FC-4F27-B804-DC914C5AC357}"/>
    <cellStyle name="Calculation 2 6 2 2" xfId="3523" xr:uid="{9217DE97-02C6-429F-9904-7217DF8EAA54}"/>
    <cellStyle name="Calculation 2 6 2 2 2" xfId="19686" xr:uid="{88A143B7-D15F-4C3D-9FF4-3481F7BAAEF0}"/>
    <cellStyle name="Calculation 2 6 2 2 2 2" xfId="38558" xr:uid="{535B0F71-B89A-4F31-BC4D-04B3B95B6448}"/>
    <cellStyle name="Calculation 2 6 2 2 3" xfId="32415" xr:uid="{6387804F-1F7F-4822-82E8-5BF804E22CCE}"/>
    <cellStyle name="Calculation 2 6 2 3" xfId="3524" xr:uid="{ADD0B7F3-1AB6-433C-858B-FBAEC03F440E}"/>
    <cellStyle name="Calculation 2 6 2 3 2" xfId="36546" xr:uid="{6CAD712E-6BA8-41F5-ADEA-570C26A5CCC0}"/>
    <cellStyle name="Calculation 2 6 2 4" xfId="22263" xr:uid="{99BE2F18-F3F1-4014-A48C-BD15421BB661}"/>
    <cellStyle name="Calculation 2 6 2 4 2" xfId="40175" xr:uid="{00A85A3E-0C30-4259-A10F-C0B8CF2ADE53}"/>
    <cellStyle name="Calculation 2 6 2 5" xfId="30825" xr:uid="{294DAB81-868F-42F4-84E2-166DC4D74655}"/>
    <cellStyle name="Calculation 2 6 3" xfId="3525" xr:uid="{A7B6865B-B1B8-486E-8D1C-50D6E3F550DC}"/>
    <cellStyle name="Calculation 2 6 3 2" xfId="18951" xr:uid="{B07658E9-C191-4C9E-8BBD-E02FBB7A6251}"/>
    <cellStyle name="Calculation 2 6 3 2 2" xfId="37474" xr:uid="{16EB3F59-6B7A-441C-8DED-D9BCEEAB596B}"/>
    <cellStyle name="Calculation 2 6 3 3" xfId="31747" xr:uid="{A317F5DB-BA67-4D05-A3A7-D28A65BC77C1}"/>
    <cellStyle name="Calculation 2 6 4" xfId="3526" xr:uid="{2378D09D-E0B6-4F80-ABDD-8DC623B827C2}"/>
    <cellStyle name="Calculation 2 6 4 2" xfId="20863" xr:uid="{1651ECF5-4E22-4CB3-8671-E491A8B30A02}"/>
    <cellStyle name="Calculation 2 6 4 2 2" xfId="39305" xr:uid="{C061BF38-6734-4C9D-8545-20F8EBB96EEC}"/>
    <cellStyle name="Calculation 2 6 4 3" xfId="33125" xr:uid="{6711DBB5-23F8-433B-9A2F-CD20B39239ED}"/>
    <cellStyle name="Calculation 2 6 5" xfId="3527" xr:uid="{4DAF3F3F-FEEB-46E5-A166-49915077ACD5}"/>
    <cellStyle name="Calculation 2 6 5 2" xfId="33759" xr:uid="{5E4D059C-C637-4B95-9D7B-A4832213AEC5}"/>
    <cellStyle name="Calculation 2 6 6" xfId="16444" xr:uid="{8652E7D4-B648-4173-A67B-374D91740D87}"/>
    <cellStyle name="Calculation 2 6 6 2" xfId="34544" xr:uid="{1A270E01-F2E4-4609-9FAC-49A518179E1F}"/>
    <cellStyle name="Calculation 2 6 7" xfId="17480" xr:uid="{2BFF38E2-869C-444B-BBBD-8AE57373550C}"/>
    <cellStyle name="Calculation 2 6 7 2" xfId="35559" xr:uid="{2B02EB79-5001-427B-8F06-2DEB3118A612}"/>
    <cellStyle name="Calculation 2 6 8" xfId="22262" xr:uid="{6A2CE851-4C43-4D7F-B252-5DEE1D3B86E3}"/>
    <cellStyle name="Calculation 2 6 8 2" xfId="40174" xr:uid="{0A54CC5D-B96F-45F3-99EB-8C32283A7513}"/>
    <cellStyle name="Calculation 2 6 9" xfId="29762" xr:uid="{9B60FDEB-D2B0-41B0-9A0E-B06D49EC0D1D}"/>
    <cellStyle name="Calculation 2 7" xfId="3528" xr:uid="{8F7878F9-5910-486A-B315-AA50CF5B5D15}"/>
    <cellStyle name="Calculation 2 7 2" xfId="3529" xr:uid="{9DBD4BCB-568C-4AA6-91D1-1269BA497C2A}"/>
    <cellStyle name="Calculation 2 7 2 2" xfId="14421" xr:uid="{9558BD88-795B-477F-A252-345B85137AB1}"/>
    <cellStyle name="Calculation 2 7 2 2 2" xfId="38357" xr:uid="{90CFDDD7-E582-48C2-9D0E-313632BA68ED}"/>
    <cellStyle name="Calculation 2 7 2 3" xfId="32251" xr:uid="{F3FDE8F4-581B-4C70-8FA7-F8389415AC92}"/>
    <cellStyle name="Calculation 2 7 3" xfId="3530" xr:uid="{3B21CC49-F35A-4D50-B80E-1E85BF5BF745}"/>
    <cellStyle name="Calculation 2 7 3 2" xfId="18309" xr:uid="{8A02FB88-E2DA-40F7-8F3B-3D0F7B4BB813}"/>
    <cellStyle name="Calculation 2 7 4" xfId="22264" xr:uid="{A3DCEDCC-8152-4469-8E97-F86FB8133359}"/>
    <cellStyle name="Calculation 2 7 4 2" xfId="40176" xr:uid="{6695F58D-B7AD-4409-A42A-CA35B807CA16}"/>
    <cellStyle name="Calculation 2 7 5" xfId="30626" xr:uid="{ED2D1E42-48F7-424C-8892-90D3E4F4C7A4}"/>
    <cellStyle name="Calculation 2 8" xfId="3531" xr:uid="{5CEC764F-6C65-4AFF-A969-F7740A520D39}"/>
    <cellStyle name="Calculation 2 8 2" xfId="3532" xr:uid="{C32FA34E-B585-4F8F-98A4-2F2495DB9EDA}"/>
    <cellStyle name="Calculation 2 8 2 2" xfId="34434" xr:uid="{F676AAC7-5B24-48CC-B1E2-8DFB82A37E8E}"/>
    <cellStyle name="Calculation 2 8 3" xfId="3533" xr:uid="{B3B8E201-89CC-4D2E-8C2E-ECAE35D6BC0B}"/>
    <cellStyle name="Calculation 2 8 3 2" xfId="40177" xr:uid="{DE058EBE-1742-4585-BDF3-B46F3E45A35B}"/>
    <cellStyle name="Calculation 2 8 4" xfId="31585" xr:uid="{B4C6EA2F-0FCF-4437-AB8E-724B247295E8}"/>
    <cellStyle name="Calculation 2 9" xfId="3534" xr:uid="{4A8F63DE-99F9-4BE1-8957-11C43932EA37}"/>
    <cellStyle name="Calculation 2 9 2" xfId="3535" xr:uid="{D053487D-4FF4-477A-BCA9-1DDCE0760491}"/>
    <cellStyle name="Calculation 2 9 2 2" xfId="38131" xr:uid="{F5A7A46C-6C6F-4ED3-AFFC-C3C7AABEF2F1}"/>
    <cellStyle name="Calculation 2 9 3" xfId="3536" xr:uid="{5AB6C6E1-146F-45C4-BE8F-38A996C9A3A4}"/>
    <cellStyle name="Calculation 2 9 4" xfId="14327" xr:uid="{B685173A-96DE-4C5A-8ADE-C42667EF3117}"/>
    <cellStyle name="Calculation 20" xfId="3537" xr:uid="{92E7591B-32FA-4EBE-83E1-D24EEB97DCD1}"/>
    <cellStyle name="Calculation 20 10" xfId="29705" xr:uid="{15650A6D-267B-40C5-B00B-B50F7D35D122}"/>
    <cellStyle name="Calculation 20 2" xfId="3538" xr:uid="{A47A7510-CE5B-4742-A9E4-9FD5B1AD1324}"/>
    <cellStyle name="Calculation 20 2 2" xfId="3539" xr:uid="{36785C8C-F0A8-4242-A95B-83D9B44D04B1}"/>
    <cellStyle name="Calculation 20 2 2 2" xfId="19629" xr:uid="{72B370B9-7E0B-43A5-A601-106455C21BDE}"/>
    <cellStyle name="Calculation 20 2 2 2 2" xfId="38501" xr:uid="{27088E40-23AA-4F16-8F20-FA2F9A9F6612}"/>
    <cellStyle name="Calculation 20 2 2 3" xfId="32361" xr:uid="{7EE3C489-9E30-43B4-98A4-AA0FD8475D92}"/>
    <cellStyle name="Calculation 20 2 3" xfId="3540" xr:uid="{3E306070-0644-47D7-BC05-BDB6E68864D3}"/>
    <cellStyle name="Calculation 20 2 3 2" xfId="36489" xr:uid="{CC5EE2D1-7685-4BDD-BD6B-25150C7F8D1F}"/>
    <cellStyle name="Calculation 20 2 4" xfId="22266" xr:uid="{BA0B07BE-DBA0-4F45-B664-174310DE3362}"/>
    <cellStyle name="Calculation 20 2 4 2" xfId="40179" xr:uid="{64F5A1B2-B0E7-4EA3-9C38-59A01A4AFD37}"/>
    <cellStyle name="Calculation 20 2 5" xfId="30768" xr:uid="{1062AD13-B278-4478-A465-56AB2D0B95DC}"/>
    <cellStyle name="Calculation 20 3" xfId="3541" xr:uid="{93537503-B661-4936-AF8F-A6F4BA2092A9}"/>
    <cellStyle name="Calculation 20 3 2" xfId="18812" xr:uid="{CA497ED4-29C0-4D2F-B50F-4D16B41D554B}"/>
    <cellStyle name="Calculation 20 3 2 2" xfId="37403" xr:uid="{A8D29598-0FD1-496E-8FC2-09B4F6B38765}"/>
    <cellStyle name="Calculation 20 3 3" xfId="31694" xr:uid="{F34BAB24-4F4B-433A-9F7E-10BC7DA9C134}"/>
    <cellStyle name="Calculation 20 4" xfId="3542" xr:uid="{86D87BAC-454C-490F-BFC8-97028C19CD87}"/>
    <cellStyle name="Calculation 20 4 2" xfId="18773" xr:uid="{A8AFF176-2F8B-4485-AE81-CE3069E9CED2}"/>
    <cellStyle name="Calculation 20 4 2 2" xfId="37371" xr:uid="{41038202-8D86-482C-BDE5-16500C4540B4}"/>
    <cellStyle name="Calculation 20 4 3" xfId="33052" xr:uid="{ECEE9C0A-5191-4F3E-B7D6-82834618AD29}"/>
    <cellStyle name="Calculation 20 5" xfId="3543" xr:uid="{048F527D-3504-429F-AF2C-801946EE7AF9}"/>
    <cellStyle name="Calculation 20 5 2" xfId="33684" xr:uid="{862DE168-165D-48BF-91EA-8EBC3EBB94FF}"/>
    <cellStyle name="Calculation 20 6" xfId="16128" xr:uid="{BA87E4B0-B951-4914-B84C-A8EE5B4AB405}"/>
    <cellStyle name="Calculation 20 6 2" xfId="34470" xr:uid="{265548B5-79E2-488A-831A-9FE239721C1E}"/>
    <cellStyle name="Calculation 20 7" xfId="17358" xr:uid="{DD0F2910-EDE5-4251-BB9E-9E081BE7E229}"/>
    <cellStyle name="Calculation 20 7 2" xfId="35501" xr:uid="{76FA074F-98A9-44A5-B741-7553A16ACE39}"/>
    <cellStyle name="Calculation 20 8" xfId="21151" xr:uid="{1CA51E0F-664F-4907-89E5-3200CCDB075F}"/>
    <cellStyle name="Calculation 20 8 2" xfId="39560" xr:uid="{7F9B1FDC-778C-4135-BE1A-AE03D0695348}"/>
    <cellStyle name="Calculation 20 9" xfId="22265" xr:uid="{4D7D7658-4AB4-4DF7-9523-A0BA519D5125}"/>
    <cellStyle name="Calculation 20 9 2" xfId="40178" xr:uid="{608E85C9-AD2A-4078-90FA-7DFB2F97F3A8}"/>
    <cellStyle name="Calculation 21" xfId="3544" xr:uid="{62A3456E-4316-49FC-ADDE-D7A6DE9ACD74}"/>
    <cellStyle name="Calculation 21 10" xfId="29710" xr:uid="{97297FE0-94CF-4B3D-9731-4DE20DAFE6AB}"/>
    <cellStyle name="Calculation 21 2" xfId="3545" xr:uid="{D3C37966-BEF9-40B5-A548-15F92333BB8D}"/>
    <cellStyle name="Calculation 21 2 2" xfId="3546" xr:uid="{1F83982A-BF1B-4ADC-8FD7-63EB63918721}"/>
    <cellStyle name="Calculation 21 2 2 2" xfId="19634" xr:uid="{EC58FE2E-8264-4E0D-BB3D-632C5DDB68E4}"/>
    <cellStyle name="Calculation 21 2 2 2 2" xfId="38506" xr:uid="{09AC2896-A229-4EEB-AE1E-0CB2D781BFE2}"/>
    <cellStyle name="Calculation 21 2 2 3" xfId="32365" xr:uid="{C6625595-21E7-4A92-9F1B-CDFDEFA29885}"/>
    <cellStyle name="Calculation 21 2 3" xfId="3547" xr:uid="{9E1703F3-0B2F-485F-BE52-AC1E64AB3806}"/>
    <cellStyle name="Calculation 21 2 3 2" xfId="36494" xr:uid="{628A9299-D5EB-4FF6-8927-9F7DB858101A}"/>
    <cellStyle name="Calculation 21 2 4" xfId="22268" xr:uid="{05255036-6558-45A0-90A3-EBE7D6E8A0BF}"/>
    <cellStyle name="Calculation 21 2 4 2" xfId="40181" xr:uid="{9853AB9D-682F-4767-9D07-F26AB8C127DC}"/>
    <cellStyle name="Calculation 21 2 5" xfId="30773" xr:uid="{BCE49DA2-F484-4DF8-B24F-63DDCE832E85}"/>
    <cellStyle name="Calculation 21 3" xfId="3548" xr:uid="{C0F4F0CD-5B1E-418D-ADEC-53E5019A48DF}"/>
    <cellStyle name="Calculation 21 3 2" xfId="18820" xr:uid="{E58C489D-BF43-4D2C-B544-E6454D4EAB0D}"/>
    <cellStyle name="Calculation 21 3 2 2" xfId="37410" xr:uid="{74537F92-9E85-4CD1-BF52-3F583763D7CE}"/>
    <cellStyle name="Calculation 21 3 3" xfId="31697" xr:uid="{9B18D0FD-9BAF-4BD8-B4DB-7808E308C573}"/>
    <cellStyle name="Calculation 21 4" xfId="3549" xr:uid="{FE3F2560-920A-4AF6-A320-C11D82F6923A}"/>
    <cellStyle name="Calculation 21 4 2" xfId="18528" xr:uid="{49638B6A-A1B1-4610-B1D3-099870A42126}"/>
    <cellStyle name="Calculation 21 4 2 2" xfId="37257" xr:uid="{49B98234-A071-494B-917F-9CD40B4A12D3}"/>
    <cellStyle name="Calculation 21 4 3" xfId="33062" xr:uid="{2B870003-A7E5-4784-A43F-F2188627C8F1}"/>
    <cellStyle name="Calculation 21 5" xfId="3550" xr:uid="{0E281D87-E31A-4984-84C6-78CF01E9A0E7}"/>
    <cellStyle name="Calculation 21 5 2" xfId="33695" xr:uid="{EB54BE0F-F480-4FE3-9EBE-2D90259A018B}"/>
    <cellStyle name="Calculation 21 6" xfId="16146" xr:uid="{24342D5F-9FAA-40DB-B4CF-48B8EC63E09B}"/>
    <cellStyle name="Calculation 21 6 2" xfId="34480" xr:uid="{383C2313-4919-4C40-9EB2-42B62DCCDB29}"/>
    <cellStyle name="Calculation 21 7" xfId="17367" xr:uid="{9B94E975-FB08-4B83-81B9-A06E1915C079}"/>
    <cellStyle name="Calculation 21 7 2" xfId="35506" xr:uid="{0DAB7B4C-D877-4E2A-B342-335FFC01F0D1}"/>
    <cellStyle name="Calculation 21 8" xfId="21581" xr:uid="{B918CFA4-636F-4853-999D-4C48358F9A9B}"/>
    <cellStyle name="Calculation 21 8 2" xfId="39936" xr:uid="{923CF653-DD59-4FE9-954F-E75FC5B9D3BD}"/>
    <cellStyle name="Calculation 21 9" xfId="22267" xr:uid="{3E7FBFF7-8B9C-4AF5-B9B0-2C24D3BD9662}"/>
    <cellStyle name="Calculation 21 9 2" xfId="40180" xr:uid="{0F817EF3-9915-40B6-8962-630453529D99}"/>
    <cellStyle name="Calculation 22" xfId="3551" xr:uid="{1FE8E749-D930-4188-9071-6C6806D45A87}"/>
    <cellStyle name="Calculation 22 2" xfId="3552" xr:uid="{32BEC8C3-2472-47F0-97EB-7F08331CDF38}"/>
    <cellStyle name="Calculation 22 2 2" xfId="3553" xr:uid="{F3DD32D8-6898-4A4F-B72F-A621AB5ABEC0}"/>
    <cellStyle name="Calculation 22 2 2 2" xfId="19639" xr:uid="{B6D65464-8514-4910-BAF3-DA51C5380E73}"/>
    <cellStyle name="Calculation 22 2 2 2 2" xfId="38511" xr:uid="{72EA6D9D-F29E-4E58-8FC6-488E8307C9B6}"/>
    <cellStyle name="Calculation 22 2 2 3" xfId="32369" xr:uid="{1908C96C-3190-46C1-93CF-9A626538DFA5}"/>
    <cellStyle name="Calculation 22 2 3" xfId="3554" xr:uid="{6D0BE7E4-CEFD-4BA5-BB8F-5E703D6D6DDD}"/>
    <cellStyle name="Calculation 22 2 3 2" xfId="36499" xr:uid="{969A61FF-49E3-4593-BB80-816B63D8A5EF}"/>
    <cellStyle name="Calculation 22 2 4" xfId="22270" xr:uid="{087E6EF7-E4A6-4695-BD9A-6642B68C72A9}"/>
    <cellStyle name="Calculation 22 2 4 2" xfId="40183" xr:uid="{789F241D-9FA9-4A79-B4AE-6866E808A972}"/>
    <cellStyle name="Calculation 22 2 5" xfId="30778" xr:uid="{BF9366FB-9CF9-46C3-B214-42C854C989AF}"/>
    <cellStyle name="Calculation 22 3" xfId="3555" xr:uid="{D32FA0A5-B83E-4676-A4AC-5E05CD2B4063}"/>
    <cellStyle name="Calculation 22 3 2" xfId="18904" xr:uid="{3E7FF13A-5DCB-4C46-9577-CB61E8182CFB}"/>
    <cellStyle name="Calculation 22 3 2 2" xfId="37427" xr:uid="{E435265A-6CE9-441E-81C6-E9A528802F17}"/>
    <cellStyle name="Calculation 22 3 3" xfId="31700" xr:uid="{B90CEBEA-20A7-4FCE-9733-C3D1F2AE4746}"/>
    <cellStyle name="Calculation 22 4" xfId="3556" xr:uid="{678C5D4B-1F54-4BB2-ADA9-5B8C1FF80813}"/>
    <cellStyle name="Calculation 22 4 2" xfId="20819" xr:uid="{99BD2C18-0DF4-4C28-80AE-16A4A6B08191}"/>
    <cellStyle name="Calculation 22 4 2 2" xfId="39261" xr:uid="{C701EC5A-F7D0-4DD8-806D-E632F7F235E9}"/>
    <cellStyle name="Calculation 22 4 3" xfId="33075" xr:uid="{7CEC45E2-87D3-490D-A76D-DAC6935A1C31}"/>
    <cellStyle name="Calculation 22 5" xfId="3557" xr:uid="{B344C35C-2223-428A-8AC3-BABB51F88DB6}"/>
    <cellStyle name="Calculation 22 5 2" xfId="33706" xr:uid="{76B78B3F-5C1B-4BB4-9507-EF4645298446}"/>
    <cellStyle name="Calculation 22 6" xfId="16395" xr:uid="{CD08C090-A6D6-49CB-95BB-29F828965829}"/>
    <cellStyle name="Calculation 22 6 2" xfId="34489" xr:uid="{4AA91DA4-5626-4E80-A294-D05F674A23D7}"/>
    <cellStyle name="Calculation 22 7" xfId="17435" xr:uid="{2F44F893-83DB-4A71-9DEF-70C78ABBBE4B}"/>
    <cellStyle name="Calculation 22 7 2" xfId="35512" xr:uid="{043D52FA-EC0A-4438-AB6E-528EB0D63DC5}"/>
    <cellStyle name="Calculation 22 8" xfId="22269" xr:uid="{1BFC2258-03A9-4C7B-9CA4-67FE00ADE5CB}"/>
    <cellStyle name="Calculation 22 8 2" xfId="40182" xr:uid="{5301DD52-DECC-4365-B940-29053A75CFB7}"/>
    <cellStyle name="Calculation 22 9" xfId="29715" xr:uid="{6713F9C6-93B0-4ED8-91D5-8B371B1ED386}"/>
    <cellStyle name="Calculation 23" xfId="3558" xr:uid="{D3F060B7-8F81-4C39-B8AA-979E7BE72D8A}"/>
    <cellStyle name="Calculation 23 2" xfId="3559" xr:uid="{502C5734-6CF5-4553-B819-E7429A301AC0}"/>
    <cellStyle name="Calculation 23 2 2" xfId="21529" xr:uid="{407B4DAA-20C9-4211-8B6D-7029D9BE0E95}"/>
    <cellStyle name="Calculation 23 3" xfId="3560" xr:uid="{908CD39B-F98F-4312-9E09-61F86CFF728C}"/>
    <cellStyle name="Calculation 23 3 2" xfId="22271" xr:uid="{BEC56FBC-7ED3-4FE6-A447-770B4E0B1109}"/>
    <cellStyle name="Calculation 23 4" xfId="31475" xr:uid="{010F4A38-C103-4635-96A4-B1DDD3742396}"/>
    <cellStyle name="Calculation 24" xfId="3561" xr:uid="{2885BEE8-DC65-4B46-BDBC-313F41027BD5}"/>
    <cellStyle name="Calculation 24 2" xfId="20956" xr:uid="{A6DA7301-A288-4548-A2DA-B43F238265B7}"/>
    <cellStyle name="Calculation 24 2 2" xfId="39394" xr:uid="{AF9B42AF-FA63-44BF-AA41-82E490B1713E}"/>
    <cellStyle name="Calculation 24 3" xfId="22272" xr:uid="{3FD12274-8001-46C1-9F72-D2DF49962417}"/>
    <cellStyle name="Calculation 24 3 2" xfId="40184" xr:uid="{BE42998F-EC0B-4C62-BE03-8C20952F2C10}"/>
    <cellStyle name="Calculation 24 4" xfId="31478" xr:uid="{C9EF7FE1-D7C1-48A5-BED2-F39DB2830EC8}"/>
    <cellStyle name="Calculation 25" xfId="3562" xr:uid="{D700F2FB-0344-4521-9FE7-9FF6D1723BE5}"/>
    <cellStyle name="Calculation 25 2" xfId="20731" xr:uid="{69C3B74F-64C6-4E9C-B233-F84F5EC10576}"/>
    <cellStyle name="Calculation 25 2 2" xfId="39246" xr:uid="{E002EACE-B3A2-4440-8562-69476C3AD449}"/>
    <cellStyle name="Calculation 25 3" xfId="22273" xr:uid="{B284C54C-1D57-4A8C-8C13-F9408A02AA4A}"/>
    <cellStyle name="Calculation 25 3 2" xfId="40185" xr:uid="{703412AD-4DE2-4BE9-BD39-14105BBCBEAC}"/>
    <cellStyle name="Calculation 25 4" xfId="31482" xr:uid="{B5474210-7B40-4A89-8593-6C0E3ADCF1F5}"/>
    <cellStyle name="Calculation 26" xfId="3563" xr:uid="{34BC47B3-8DAF-47AA-B6B9-BE2F0CC092D2}"/>
    <cellStyle name="Calculation 26 2" xfId="20560" xr:uid="{30975754-A85D-447A-AB3B-FEA532B56993}"/>
    <cellStyle name="Calculation 26 2 2" xfId="39230" xr:uid="{AE07FD88-5CC9-4D86-A93A-61ABC68A3946}"/>
    <cellStyle name="Calculation 26 3" xfId="22274" xr:uid="{0C0CFF51-81CE-4DC9-BA37-4D9EBA368117}"/>
    <cellStyle name="Calculation 26 3 2" xfId="40186" xr:uid="{C1B5535D-B6AD-4315-A1BE-B83981B43AD1}"/>
    <cellStyle name="Calculation 26 4" xfId="31486" xr:uid="{A9A84900-A851-4368-AB99-04340EA6AC14}"/>
    <cellStyle name="Calculation 27" xfId="3564" xr:uid="{B37F430D-3CC5-4839-9CBA-0C0B35337B0E}"/>
    <cellStyle name="Calculation 27 2" xfId="20496" xr:uid="{CA2C2FFC-2159-4AC2-8F5C-8036AC033E48}"/>
    <cellStyle name="Calculation 27 2 2" xfId="39215" xr:uid="{B36C84B6-6A12-47ED-8176-DE17E621B8A6}"/>
    <cellStyle name="Calculation 27 3" xfId="22275" xr:uid="{B22E92A6-59A3-4466-A8E0-C854FB88824C}"/>
    <cellStyle name="Calculation 27 3 2" xfId="40187" xr:uid="{B06EF684-7821-44B6-8E5C-8748E2060B4C}"/>
    <cellStyle name="Calculation 27 4" xfId="31490" xr:uid="{AB512BF0-FFCF-406F-9C01-41F0FA118251}"/>
    <cellStyle name="Calculation 28" xfId="3565" xr:uid="{0BA3419D-28F0-42A7-A1FF-DD6C46EB60DF}"/>
    <cellStyle name="Calculation 28 2" xfId="21526" xr:uid="{36216089-5BF5-47A2-A4A8-DBE29F680FF0}"/>
    <cellStyle name="Calculation 28 2 2" xfId="39917" xr:uid="{2A24092B-CAF1-40AD-B684-8A6686B9908D}"/>
    <cellStyle name="Calculation 28 3" xfId="22276" xr:uid="{32D5081E-C630-46D9-9A01-6FC327CE84A8}"/>
    <cellStyle name="Calculation 28 3 2" xfId="40188" xr:uid="{26992045-0CC3-4D68-BB1C-B040D44C6314}"/>
    <cellStyle name="Calculation 28 4" xfId="31494" xr:uid="{23689705-E318-4B78-BD31-FE39C4CF1EDF}"/>
    <cellStyle name="Calculation 29" xfId="3566" xr:uid="{4E3F5F08-8A46-4144-A243-07A5044218B4}"/>
    <cellStyle name="Calculation 29 2" xfId="20739" xr:uid="{E45114B9-6CCB-45DB-8168-A8B5C71AF3EC}"/>
    <cellStyle name="Calculation 29 2 2" xfId="39248" xr:uid="{635EE735-0206-4E3C-B562-72387FBE1058}"/>
    <cellStyle name="Calculation 29 3" xfId="22277" xr:uid="{AB61FB6E-9876-40B3-8D8C-62A9FBB555AE}"/>
    <cellStyle name="Calculation 29 3 2" xfId="40189" xr:uid="{C74A6AAA-9A04-43AD-92D9-2B22F8A79AF2}"/>
    <cellStyle name="Calculation 29 4" xfId="31498" xr:uid="{3928B8E5-40C4-4FCB-B074-8A103E6C9520}"/>
    <cellStyle name="Calculation 3" xfId="356" xr:uid="{00000000-0005-0000-0000-000073000000}"/>
    <cellStyle name="Calculation 3 10" xfId="3568" xr:uid="{A28A0B26-2C92-413A-90FD-62589B5DFE5A}"/>
    <cellStyle name="Calculation 3 10 2" xfId="14595" xr:uid="{C5AE6498-247A-4654-B473-320F39C86AB6}"/>
    <cellStyle name="Calculation 3 10 2 2" xfId="20412" xr:uid="{53A480B8-5782-4CE0-A3C5-41FD945AF7A8}"/>
    <cellStyle name="Calculation 3 10 3" xfId="32928" xr:uid="{6C729854-851B-4448-8E10-D2E1935ED356}"/>
    <cellStyle name="Calculation 3 11" xfId="15272" xr:uid="{CBCAACEA-FF88-4D7C-B831-5DF082592E55}"/>
    <cellStyle name="Calculation 3 11 2" xfId="33517" xr:uid="{C7D4AB85-AEAC-4524-AE9F-7B71943495FE}"/>
    <cellStyle name="Calculation 3 12" xfId="15260" xr:uid="{4E79F634-66BA-4396-A95C-4BFDAD254782}"/>
    <cellStyle name="Calculation 3 12 2" xfId="33502" xr:uid="{AFFC1927-2921-4CFC-9E3D-17B9132B438B}"/>
    <cellStyle name="Calculation 3 13" xfId="16549" xr:uid="{A43DAC29-169D-4831-AA26-670902F064A1}"/>
    <cellStyle name="Calculation 3 14" xfId="21943" xr:uid="{0CE1F1EC-D2C5-4019-A4E2-51E8DD495D9A}"/>
    <cellStyle name="Calculation 3 14 2" xfId="40029" xr:uid="{092FD86B-3588-4533-9255-CB1F05F78142}"/>
    <cellStyle name="Calculation 3 15" xfId="22278" xr:uid="{7F64B7D5-1114-4559-8B33-3CB08CFD2E4A}"/>
    <cellStyle name="Calculation 3 15 2" xfId="40190" xr:uid="{024C0986-AE47-4CCE-8013-03F72E607E95}"/>
    <cellStyle name="Calculation 3 16" xfId="29485" xr:uid="{3086DDCA-5C0D-445A-BD5D-633F15C9DDC6}"/>
    <cellStyle name="Calculation 3 17" xfId="3567" xr:uid="{ED9CB94E-73A6-4C10-848F-1B3BCE40575F}"/>
    <cellStyle name="Calculation 3 2" xfId="3569" xr:uid="{C4B5CA2C-AA1D-4C1B-A280-9D8A2ABBAA82}"/>
    <cellStyle name="Calculation 3 2 10" xfId="3570" xr:uid="{B2CD99D2-9F3E-46A2-849F-9C54084C6637}"/>
    <cellStyle name="Calculation 3 2 10 2" xfId="34545" xr:uid="{7D1F1DF7-30F3-4327-9C69-9AF2295374BE}"/>
    <cellStyle name="Calculation 3 2 11" xfId="15364" xr:uid="{443D48E0-C956-4EA9-B761-D5160B0C3506}"/>
    <cellStyle name="Calculation 3 2 11 2" xfId="33664" xr:uid="{5740717A-FBA7-427B-8B81-CF1579CE6054}"/>
    <cellStyle name="Calculation 3 2 12" xfId="20550" xr:uid="{44EB718F-4137-4418-A9C4-BA7F9FC119C8}"/>
    <cellStyle name="Calculation 3 2 12 2" xfId="39228" xr:uid="{195B5F48-0076-4AA1-A9EB-A8F783A49CF2}"/>
    <cellStyle name="Calculation 3 2 13" xfId="22279" xr:uid="{4EFDDCF9-1016-4087-A069-44A315DFB45B}"/>
    <cellStyle name="Calculation 3 2 13 2" xfId="40191" xr:uid="{6C29EE79-0698-481A-A6B5-BE8B7696B54B}"/>
    <cellStyle name="Calculation 3 2 14" xfId="29542" xr:uid="{72E4CC06-100C-46E4-B628-4302B3AA32FB}"/>
    <cellStyle name="Calculation 3 2 2" xfId="3571" xr:uid="{8617714D-839E-4A91-AE71-7327BEA7B2C8}"/>
    <cellStyle name="Calculation 3 2 2 2" xfId="3572" xr:uid="{32E37801-3C8F-440B-8DEE-C0D3EDD3DD1F}"/>
    <cellStyle name="Calculation 3 2 2 2 2" xfId="3573" xr:uid="{0168AA86-9D35-4F23-A89A-E1BF3A264846}"/>
    <cellStyle name="Calculation 3 2 2 2 2 2" xfId="19687" xr:uid="{FB67C858-007A-433B-A93E-49684A0985DA}"/>
    <cellStyle name="Calculation 3 2 2 2 2 2 2" xfId="38559" xr:uid="{EB26A983-F7F7-4282-A1F6-F996F76D5DDB}"/>
    <cellStyle name="Calculation 3 2 2 2 2 3" xfId="32416" xr:uid="{D87E2F0C-0B0A-4383-8F10-FE8E1D77BE14}"/>
    <cellStyle name="Calculation 3 2 2 2 3" xfId="3574" xr:uid="{BF94D679-C94E-48F4-8610-F351A860AC54}"/>
    <cellStyle name="Calculation 3 2 2 2 3 2" xfId="36547" xr:uid="{5C6C3618-CE28-43AB-A38E-0BA41967BCE7}"/>
    <cellStyle name="Calculation 3 2 2 2 4" xfId="22281" xr:uid="{099B7EBE-3949-459F-9A84-DC3584810479}"/>
    <cellStyle name="Calculation 3 2 2 2 4 2" xfId="40193" xr:uid="{A3B9F397-7DD9-4767-B055-D307A043ADB8}"/>
    <cellStyle name="Calculation 3 2 2 2 5" xfId="30826" xr:uid="{8807E2A4-0361-4DA7-8134-B7EE5A691F4B}"/>
    <cellStyle name="Calculation 3 2 2 3" xfId="3575" xr:uid="{9AE4DB04-851F-4B46-B32D-22046001A571}"/>
    <cellStyle name="Calculation 3 2 2 3 2" xfId="18952" xr:uid="{D1A6C302-39FA-4583-AABD-92C318459EAC}"/>
    <cellStyle name="Calculation 3 2 2 3 2 2" xfId="37475" xr:uid="{EE3A0856-1877-4E85-8690-C0D5A911A20E}"/>
    <cellStyle name="Calculation 3 2 2 3 3" xfId="31748" xr:uid="{0C2E1374-8D1B-4203-A8BE-ADCD1C228861}"/>
    <cellStyle name="Calculation 3 2 2 4" xfId="3576" xr:uid="{1D5569D3-3A71-4C99-9A2D-0BFADCFB447F}"/>
    <cellStyle name="Calculation 3 2 2 4 2" xfId="20864" xr:uid="{2EAA757C-07C4-400B-BCE3-65C8C8946658}"/>
    <cellStyle name="Calculation 3 2 2 4 2 2" xfId="39306" xr:uid="{85FA9F2E-C203-4DE9-8610-7C3A2700B29D}"/>
    <cellStyle name="Calculation 3 2 2 4 3" xfId="33126" xr:uid="{895BE730-02B6-43DA-B63B-8D7B87334E53}"/>
    <cellStyle name="Calculation 3 2 2 5" xfId="3577" xr:uid="{B62C3ED5-E97B-4B29-B816-123ABAFF4CE1}"/>
    <cellStyle name="Calculation 3 2 2 5 2" xfId="33761" xr:uid="{CE27CB8A-27C4-493D-95AC-23BA4AD16F3A}"/>
    <cellStyle name="Calculation 3 2 2 6" xfId="16445" xr:uid="{BB868725-38B8-4B0E-B8F3-CB6B14B9F77E}"/>
    <cellStyle name="Calculation 3 2 2 6 2" xfId="34546" xr:uid="{F1A60646-4A0C-4E3C-8CB6-B3239C4DAC61}"/>
    <cellStyle name="Calculation 3 2 2 7" xfId="17481" xr:uid="{A569786B-AB33-4A71-A1E8-35B9412FF024}"/>
    <cellStyle name="Calculation 3 2 2 7 2" xfId="35560" xr:uid="{2E1C2044-0342-453F-9A71-37348F4AF295}"/>
    <cellStyle name="Calculation 3 2 2 8" xfId="22280" xr:uid="{0A1A875A-14B7-40B9-9CDC-0B1727D19A4D}"/>
    <cellStyle name="Calculation 3 2 2 8 2" xfId="40192" xr:uid="{6ACF1547-04AA-45A8-BAB9-F3CE3078F317}"/>
    <cellStyle name="Calculation 3 2 2 9" xfId="29763" xr:uid="{69FF6F78-1711-4718-8A48-F51327B2C54C}"/>
    <cellStyle name="Calculation 3 2 3" xfId="3578" xr:uid="{DAAD9FA3-4E91-43B4-9767-52DBFC3AEB09}"/>
    <cellStyle name="Calculation 3 2 3 2" xfId="3579" xr:uid="{00EE9954-A131-4EAC-89E7-FFB78BF866AF}"/>
    <cellStyle name="Calculation 3 2 3 2 2" xfId="3580" xr:uid="{EF241739-EE20-4962-A5BC-F571727E1A12}"/>
    <cellStyle name="Calculation 3 2 3 2 2 2" xfId="19688" xr:uid="{0F5393DC-D807-4CEA-BCC7-1DE4D2E5F1BA}"/>
    <cellStyle name="Calculation 3 2 3 2 2 2 2" xfId="38560" xr:uid="{FA2AE915-4365-4DAE-8FD5-3F9003871D27}"/>
    <cellStyle name="Calculation 3 2 3 2 2 3" xfId="32417" xr:uid="{12F9490E-6FCA-418D-B63D-BE922B3AF230}"/>
    <cellStyle name="Calculation 3 2 3 2 3" xfId="3581" xr:uid="{077C063F-5156-48AB-A382-AEF6BF32B6DE}"/>
    <cellStyle name="Calculation 3 2 3 2 3 2" xfId="36548" xr:uid="{BBF77DB2-CC85-4821-A615-AA3D324F0E2F}"/>
    <cellStyle name="Calculation 3 2 3 2 4" xfId="22283" xr:uid="{52949B48-17FE-48CB-8772-590DAD02B962}"/>
    <cellStyle name="Calculation 3 2 3 2 4 2" xfId="40195" xr:uid="{E710C23B-ACA8-4B4A-9741-CED3D29D8237}"/>
    <cellStyle name="Calculation 3 2 3 2 5" xfId="30827" xr:uid="{CBA57BCD-891C-4792-8539-7F5C4E7BBB22}"/>
    <cellStyle name="Calculation 3 2 3 3" xfId="3582" xr:uid="{BD63F248-DFDE-4A4F-8C96-60BD2AD59BD7}"/>
    <cellStyle name="Calculation 3 2 3 3 2" xfId="18953" xr:uid="{413E9A49-6B81-4D73-8C40-DECF556E7D58}"/>
    <cellStyle name="Calculation 3 2 3 3 2 2" xfId="37476" xr:uid="{E59F4246-5145-4C95-9092-D46E3D3E376D}"/>
    <cellStyle name="Calculation 3 2 3 3 3" xfId="31749" xr:uid="{5B0C5118-B314-41B5-BFC3-34A5EAE8FEC3}"/>
    <cellStyle name="Calculation 3 2 3 4" xfId="3583" xr:uid="{6658A745-F5F5-49C8-B248-E8EED3C85FAB}"/>
    <cellStyle name="Calculation 3 2 3 4 2" xfId="20865" xr:uid="{0EB53082-03C2-4D7E-B189-7A2CB73F6C72}"/>
    <cellStyle name="Calculation 3 2 3 4 2 2" xfId="39307" xr:uid="{32003A68-6AC2-4501-819C-BAD6B04307D1}"/>
    <cellStyle name="Calculation 3 2 3 4 3" xfId="33127" xr:uid="{95DD4922-A66D-41B4-A757-27060435AE0E}"/>
    <cellStyle name="Calculation 3 2 3 5" xfId="3584" xr:uid="{5EC14438-F994-4D51-87BC-CA6475C98A4D}"/>
    <cellStyle name="Calculation 3 2 3 5 2" xfId="33762" xr:uid="{71469703-9136-4ACF-9D5C-6025AB6CB321}"/>
    <cellStyle name="Calculation 3 2 3 6" xfId="16446" xr:uid="{1CC7D1D0-5A94-495A-8F1D-D0298FEE152A}"/>
    <cellStyle name="Calculation 3 2 3 6 2" xfId="34547" xr:uid="{5DD941D3-D79C-41E6-85DB-EE9149DA29CD}"/>
    <cellStyle name="Calculation 3 2 3 7" xfId="17482" xr:uid="{C57F2023-D18D-4149-8E43-599D6E1F6766}"/>
    <cellStyle name="Calculation 3 2 3 7 2" xfId="35561" xr:uid="{B120250C-8456-4C36-BD93-0D57D73799DC}"/>
    <cellStyle name="Calculation 3 2 3 8" xfId="22282" xr:uid="{53834C6E-D859-4F1A-AA7A-E9E894A41806}"/>
    <cellStyle name="Calculation 3 2 3 8 2" xfId="40194" xr:uid="{2296C71E-7F7E-40B9-98D7-2DF3388E47DA}"/>
    <cellStyle name="Calculation 3 2 3 9" xfId="29764" xr:uid="{1729D182-7A61-4D08-A357-14F1A2907BC7}"/>
    <cellStyle name="Calculation 3 2 4" xfId="3585" xr:uid="{52D213EE-E1F6-43CD-8D75-E13D0822A824}"/>
    <cellStyle name="Calculation 3 2 4 2" xfId="3586" xr:uid="{2126A906-16DD-462C-89A7-49B8E7997417}"/>
    <cellStyle name="Calculation 3 2 4 2 2" xfId="3587" xr:uid="{3FDAFF13-38C4-4DAE-865A-5A03A76E3B75}"/>
    <cellStyle name="Calculation 3 2 4 2 2 2" xfId="19689" xr:uid="{501F1593-4767-40C1-8704-84C44B04A911}"/>
    <cellStyle name="Calculation 3 2 4 2 2 2 2" xfId="38561" xr:uid="{B136E1E7-3419-4825-B759-4854930F4EBA}"/>
    <cellStyle name="Calculation 3 2 4 2 2 3" xfId="32418" xr:uid="{9DFDC1CC-C9CC-472B-A045-131DB1D1A35D}"/>
    <cellStyle name="Calculation 3 2 4 2 3" xfId="3588" xr:uid="{7CA1E2D1-9D77-4C97-BD13-02A781D73A8D}"/>
    <cellStyle name="Calculation 3 2 4 2 3 2" xfId="36549" xr:uid="{1BF97003-0F67-43CB-8D9B-CEAE6A7A4838}"/>
    <cellStyle name="Calculation 3 2 4 2 4" xfId="22285" xr:uid="{12FF5EE2-5AB3-4A98-BFD5-32214E943A58}"/>
    <cellStyle name="Calculation 3 2 4 2 4 2" xfId="40197" xr:uid="{49D8FA67-A687-42A4-BE76-54E821849EAC}"/>
    <cellStyle name="Calculation 3 2 4 2 5" xfId="30828" xr:uid="{5ABBD1D6-03A0-40CA-99CC-73650FBE4459}"/>
    <cellStyle name="Calculation 3 2 4 3" xfId="3589" xr:uid="{ABA38679-6DA7-4444-8AB2-24687B241D83}"/>
    <cellStyle name="Calculation 3 2 4 3 2" xfId="18954" xr:uid="{B3242F21-D081-4D72-94C9-DEBE6C1C138C}"/>
    <cellStyle name="Calculation 3 2 4 3 2 2" xfId="37477" xr:uid="{873541CD-0B24-40B3-9BF9-14A9E488A075}"/>
    <cellStyle name="Calculation 3 2 4 3 3" xfId="31750" xr:uid="{56215345-8401-49A9-A23E-8D17B4358719}"/>
    <cellStyle name="Calculation 3 2 4 4" xfId="3590" xr:uid="{3535658B-96BF-4B77-A8A3-4796E7A1364A}"/>
    <cellStyle name="Calculation 3 2 4 4 2" xfId="20866" xr:uid="{C18F9C24-A4C8-4F40-8007-A871E4474571}"/>
    <cellStyle name="Calculation 3 2 4 4 2 2" xfId="39308" xr:uid="{37AE00A1-DC11-4CD4-8836-892D55214728}"/>
    <cellStyle name="Calculation 3 2 4 4 3" xfId="33128" xr:uid="{D9F9BC7E-1F30-48E5-B69A-31F1CB082358}"/>
    <cellStyle name="Calculation 3 2 4 5" xfId="3591" xr:uid="{043AB062-D91D-43BC-8FC1-B906A89D61C4}"/>
    <cellStyle name="Calculation 3 2 4 5 2" xfId="33763" xr:uid="{93CA0CA1-EF75-4FB1-A353-7F2D42DF11C7}"/>
    <cellStyle name="Calculation 3 2 4 6" xfId="16447" xr:uid="{E14B04E6-B5E1-467A-B990-D0FBD4E162F5}"/>
    <cellStyle name="Calculation 3 2 4 6 2" xfId="34548" xr:uid="{3B3F75FC-D601-4D3A-9A25-436C8CA8361F}"/>
    <cellStyle name="Calculation 3 2 4 7" xfId="17483" xr:uid="{12A88B40-7C99-4B6C-854F-AAC420FD1803}"/>
    <cellStyle name="Calculation 3 2 4 7 2" xfId="35562" xr:uid="{7B0B5296-14EC-4D73-9988-99D8AAE823CF}"/>
    <cellStyle name="Calculation 3 2 4 8" xfId="22284" xr:uid="{8BB52731-487F-474D-B669-F9973D170223}"/>
    <cellStyle name="Calculation 3 2 4 8 2" xfId="40196" xr:uid="{526A91DD-D9DD-4E40-ADB5-2394AD524D1F}"/>
    <cellStyle name="Calculation 3 2 4 9" xfId="29765" xr:uid="{0D261992-F800-438B-AAED-965248BB86B2}"/>
    <cellStyle name="Calculation 3 2 5" xfId="3592" xr:uid="{B75411A5-BA2F-4BF2-9F0E-59A8D3124727}"/>
    <cellStyle name="Calculation 3 2 5 2" xfId="3593" xr:uid="{81B68648-9235-4C5F-8221-58D5D8A10260}"/>
    <cellStyle name="Calculation 3 2 5 2 2" xfId="3594" xr:uid="{6F439E7C-FA3B-47DD-B7F7-7CC22DDA1BC7}"/>
    <cellStyle name="Calculation 3 2 5 2 2 2" xfId="19690" xr:uid="{406A01EC-C080-4580-B93B-BD6421C25834}"/>
    <cellStyle name="Calculation 3 2 5 2 2 2 2" xfId="38562" xr:uid="{DCF3BD65-283B-45F9-B339-05C47576BA85}"/>
    <cellStyle name="Calculation 3 2 5 2 2 3" xfId="32419" xr:uid="{FAA7A0C8-5222-4487-9A2F-B60305A2272B}"/>
    <cellStyle name="Calculation 3 2 5 2 3" xfId="3595" xr:uid="{F4564BF0-372E-440A-9AFE-828763AA05D6}"/>
    <cellStyle name="Calculation 3 2 5 2 3 2" xfId="36550" xr:uid="{56238B30-AC2A-4BDA-9FA6-5D911091FED9}"/>
    <cellStyle name="Calculation 3 2 5 2 4" xfId="22287" xr:uid="{02D8852D-3C3F-4411-BD19-A4B0989E7CBB}"/>
    <cellStyle name="Calculation 3 2 5 2 4 2" xfId="40199" xr:uid="{847B72F9-B07A-446B-94FC-59D6E72262F0}"/>
    <cellStyle name="Calculation 3 2 5 2 5" xfId="30829" xr:uid="{144AB15B-99AF-403B-8971-D6E5F9C8A670}"/>
    <cellStyle name="Calculation 3 2 5 3" xfId="3596" xr:uid="{F0FD3D4B-FC10-43B1-80BC-96B71121BCDB}"/>
    <cellStyle name="Calculation 3 2 5 3 2" xfId="18955" xr:uid="{8D1ADBF6-BD8B-439F-A096-73946B513D51}"/>
    <cellStyle name="Calculation 3 2 5 3 2 2" xfId="37478" xr:uid="{A4F081AE-3F7B-4671-A9D0-BD92A7AD0423}"/>
    <cellStyle name="Calculation 3 2 5 3 3" xfId="31751" xr:uid="{86CF05B6-75BC-48F2-BB39-A90FA7AD4D55}"/>
    <cellStyle name="Calculation 3 2 5 4" xfId="3597" xr:uid="{5E07BC60-A8D2-45C4-AED1-3FD32461C47F}"/>
    <cellStyle name="Calculation 3 2 5 4 2" xfId="20867" xr:uid="{01F96E63-2AA9-41B4-B3C0-947F5BEEFAD8}"/>
    <cellStyle name="Calculation 3 2 5 4 2 2" xfId="39309" xr:uid="{A447A90A-9BBB-4AE3-947C-3787901CE526}"/>
    <cellStyle name="Calculation 3 2 5 4 3" xfId="33129" xr:uid="{1B2AA8AC-0F38-4630-AFD6-1E8803F4FD67}"/>
    <cellStyle name="Calculation 3 2 5 5" xfId="3598" xr:uid="{D2FCE9C0-36F5-45D9-B1EA-A1D3CC05ADA2}"/>
    <cellStyle name="Calculation 3 2 5 5 2" xfId="33764" xr:uid="{690CEFCD-AAE8-4AE9-B240-A7D7708A3265}"/>
    <cellStyle name="Calculation 3 2 5 6" xfId="16448" xr:uid="{50FEF7A7-0AA2-4CC6-8B31-43DC7BB51113}"/>
    <cellStyle name="Calculation 3 2 5 6 2" xfId="34549" xr:uid="{B1716221-7F41-4073-BA50-C52666FDA7AE}"/>
    <cellStyle name="Calculation 3 2 5 7" xfId="17484" xr:uid="{63587634-C320-4164-9C93-ADC3BE92B43C}"/>
    <cellStyle name="Calculation 3 2 5 7 2" xfId="35563" xr:uid="{9AE480E7-E482-48D0-B3E7-F45D25009A2D}"/>
    <cellStyle name="Calculation 3 2 5 8" xfId="22286" xr:uid="{B07F9CA0-CAC1-43AF-99C8-98FD483609E5}"/>
    <cellStyle name="Calculation 3 2 5 8 2" xfId="40198" xr:uid="{6E510E50-3710-4565-A367-1C106A3AD1B8}"/>
    <cellStyle name="Calculation 3 2 5 9" xfId="29766" xr:uid="{3DD66884-5952-4121-B1A7-F9567E581E3B}"/>
    <cellStyle name="Calculation 3 2 6" xfId="3599" xr:uid="{2AFEB60F-5242-4F01-9083-3B9968021BC3}"/>
    <cellStyle name="Calculation 3 2 6 2" xfId="3600" xr:uid="{275055A3-B397-4091-A6DA-C173BF480F9F}"/>
    <cellStyle name="Calculation 3 2 6 2 2" xfId="3601" xr:uid="{53A275C7-5CEA-4677-B402-1C7ADB8074C3}"/>
    <cellStyle name="Calculation 3 2 6 2 2 2" xfId="19691" xr:uid="{FFD394C2-9125-446A-A5B8-B58E3B9F50EE}"/>
    <cellStyle name="Calculation 3 2 6 2 2 2 2" xfId="38563" xr:uid="{66AD4A4C-20FB-4F95-A4B4-C8522E0B8C33}"/>
    <cellStyle name="Calculation 3 2 6 2 2 3" xfId="32420" xr:uid="{50036B68-FE80-48C2-AD97-E0527314D91A}"/>
    <cellStyle name="Calculation 3 2 6 2 3" xfId="3602" xr:uid="{803C8F22-06E1-4396-A624-3D8CF345C965}"/>
    <cellStyle name="Calculation 3 2 6 2 3 2" xfId="36551" xr:uid="{C38BC9A5-88BC-4EA1-9894-A6101591FC19}"/>
    <cellStyle name="Calculation 3 2 6 2 4" xfId="22289" xr:uid="{7D05A236-2857-4686-BC61-62F466D2BEB4}"/>
    <cellStyle name="Calculation 3 2 6 2 4 2" xfId="40201" xr:uid="{D7E055A9-4AB2-41E0-9B1B-E0E5C35AC402}"/>
    <cellStyle name="Calculation 3 2 6 2 5" xfId="30830" xr:uid="{0FE1D1AA-3FC1-442E-8812-FD3FD88B896A}"/>
    <cellStyle name="Calculation 3 2 6 3" xfId="3603" xr:uid="{9E1817A7-D577-45F4-A540-422A06D3C133}"/>
    <cellStyle name="Calculation 3 2 6 3 2" xfId="18956" xr:uid="{B39AD97F-612A-440B-8D30-0FEF38FCFC52}"/>
    <cellStyle name="Calculation 3 2 6 3 2 2" xfId="37479" xr:uid="{C607AC1B-7C60-429D-A30C-46BB2073EA66}"/>
    <cellStyle name="Calculation 3 2 6 3 3" xfId="31752" xr:uid="{A093EFC4-BC78-4695-A363-3ADE81407573}"/>
    <cellStyle name="Calculation 3 2 6 4" xfId="3604" xr:uid="{F2C93194-2E7B-469E-B691-C8696166003C}"/>
    <cellStyle name="Calculation 3 2 6 4 2" xfId="20868" xr:uid="{B3687123-598D-4B7C-8B28-F6C6F94C6BB7}"/>
    <cellStyle name="Calculation 3 2 6 4 2 2" xfId="39310" xr:uid="{D9292FD1-E9DD-414B-AEA9-B4AEA0AA0B64}"/>
    <cellStyle name="Calculation 3 2 6 4 3" xfId="33130" xr:uid="{40F8344A-F00E-46CC-8340-90935B3CFB90}"/>
    <cellStyle name="Calculation 3 2 6 5" xfId="3605" xr:uid="{FEBAE297-3EB1-477C-9964-B2C1DCBA6AA0}"/>
    <cellStyle name="Calculation 3 2 6 5 2" xfId="33765" xr:uid="{4D42AB68-6A5C-45E0-8E8A-8266BD97B475}"/>
    <cellStyle name="Calculation 3 2 6 6" xfId="16449" xr:uid="{316FB276-D921-4B08-A42A-A92070EC833F}"/>
    <cellStyle name="Calculation 3 2 6 6 2" xfId="34550" xr:uid="{C895CC11-53C7-4C46-9821-0CA238D0DC38}"/>
    <cellStyle name="Calculation 3 2 6 7" xfId="17485" xr:uid="{9FBAFE3B-A0FC-4376-9AE3-E353A2408601}"/>
    <cellStyle name="Calculation 3 2 6 7 2" xfId="35564" xr:uid="{CC22854A-C752-4A17-B5CB-F05F70B7CEB5}"/>
    <cellStyle name="Calculation 3 2 6 8" xfId="22288" xr:uid="{E7A193AB-E9BF-4590-B178-F81DC35B21F9}"/>
    <cellStyle name="Calculation 3 2 6 8 2" xfId="40200" xr:uid="{21908339-7B96-4F2A-8EF7-08E004E99D96}"/>
    <cellStyle name="Calculation 3 2 6 9" xfId="29767" xr:uid="{57E4B0C3-C41E-4365-A0AA-97751109282A}"/>
    <cellStyle name="Calculation 3 2 7" xfId="3606" xr:uid="{08C787A2-2C8A-4095-B7DB-9F2EBE554A1F}"/>
    <cellStyle name="Calculation 3 2 7 2" xfId="3607" xr:uid="{1387EDE8-C329-401D-9530-220CB05A9D8B}"/>
    <cellStyle name="Calculation 3 2 7 2 2" xfId="19381" xr:uid="{1F4D905F-AD7C-4F13-81A6-9FDB529A3370}"/>
    <cellStyle name="Calculation 3 2 7 2 2 2" xfId="38167" xr:uid="{00E5B860-3CDC-43B1-A6ED-BDB7AC8419D1}"/>
    <cellStyle name="Calculation 3 2 7 2 3" xfId="32095" xr:uid="{F304108A-7CC5-4795-9AA3-654EA1CEA636}"/>
    <cellStyle name="Calculation 3 2 7 3" xfId="3608" xr:uid="{F924AE7E-26C5-45E4-80AF-7923F33B9CCE}"/>
    <cellStyle name="Calculation 3 2 7 3 2" xfId="36251" xr:uid="{9E62CB10-4F07-4692-8E01-AAAA00A5DA76}"/>
    <cellStyle name="Calculation 3 2 7 4" xfId="22290" xr:uid="{78DA789D-012B-4D22-BFAC-289B0C4F2BBC}"/>
    <cellStyle name="Calculation 3 2 7 4 2" xfId="40202" xr:uid="{1985C39D-C64A-496A-814F-E607624D5F60}"/>
    <cellStyle name="Calculation 3 2 7 5" xfId="30436" xr:uid="{4CCE67B3-2E15-4EC9-A237-90BC0C52D2D9}"/>
    <cellStyle name="Calculation 3 2 8" xfId="3609" xr:uid="{C0DC48E2-7D57-443F-877A-41B9375364E8}"/>
    <cellStyle name="Calculation 3 2 8 2" xfId="3610" xr:uid="{2A9F5893-7863-4F4D-A14F-45D36BAEE414}"/>
    <cellStyle name="Calculation 3 2 8 2 2" xfId="19584" xr:uid="{065959FE-B8D3-49F5-990D-D3DCD74D5569}"/>
    <cellStyle name="Calculation 3 2 8 2 2 2" xfId="38408" xr:uid="{C851967A-5AB8-437F-A819-02C9F90C6A1B}"/>
    <cellStyle name="Calculation 3 2 8 2 3" xfId="32290" xr:uid="{41FF2092-DC73-4A98-9AF6-CEDDE35EA588}"/>
    <cellStyle name="Calculation 3 2 8 3" xfId="3611" xr:uid="{ECE46A4B-4443-47F9-A35A-2D0BBC95C654}"/>
    <cellStyle name="Calculation 3 2 8 3 2" xfId="36446" xr:uid="{5FC232F5-7F69-4A34-B22E-E73C2BFDA3F6}"/>
    <cellStyle name="Calculation 3 2 8 4" xfId="22291" xr:uid="{834E99CF-429C-4633-8C28-0FC68E186E96}"/>
    <cellStyle name="Calculation 3 2 8 4 2" xfId="40203" xr:uid="{ACCFD36F-481F-47CD-AB10-D00F3DDD883C}"/>
    <cellStyle name="Calculation 3 2 8 5" xfId="30677" xr:uid="{F930F603-065E-4E87-BDB8-133C4C8759DE}"/>
    <cellStyle name="Calculation 3 2 9" xfId="3612" xr:uid="{8C29B45B-7C74-491E-9AFB-1D3475A92B3B}"/>
    <cellStyle name="Calculation 3 2 9 2" xfId="33760" xr:uid="{32B50248-356C-4FE5-9E0C-C8403AFB8AB0}"/>
    <cellStyle name="Calculation 3 3" xfId="3613" xr:uid="{BEB8EF6D-B84B-41BC-AB18-0D5B203FE21E}"/>
    <cellStyle name="Calculation 3 3 10" xfId="3614" xr:uid="{72817850-5720-4B49-9C83-E18AF8D845B2}"/>
    <cellStyle name="Calculation 3 3 10 2" xfId="34551" xr:uid="{7E0BE689-3E79-43A1-903C-DF225060B8D5}"/>
    <cellStyle name="Calculation 3 3 11" xfId="17081" xr:uid="{9848CA2E-ED7B-4DDA-8F6B-76EEE033DB5F}"/>
    <cellStyle name="Calculation 3 3 11 2" xfId="35335" xr:uid="{D5881F2F-AD65-4254-85DE-857947D99BED}"/>
    <cellStyle name="Calculation 3 3 12" xfId="18252" xr:uid="{F1933434-1892-46AF-BA6F-C2EA099F5EBC}"/>
    <cellStyle name="Calculation 3 3 12 2" xfId="36238" xr:uid="{B478791B-7174-4D2D-A3BE-FAAB3813EFD5}"/>
    <cellStyle name="Calculation 3 3 13" xfId="22292" xr:uid="{D2B9E161-6274-4740-9A1F-7135CFBA0F1D}"/>
    <cellStyle name="Calculation 3 3 13 2" xfId="40204" xr:uid="{C217BBF2-9252-488B-B22A-921400B380D9}"/>
    <cellStyle name="Calculation 3 3 14" xfId="29568" xr:uid="{F98CB61F-4E41-4578-9AFD-A8BB9689E071}"/>
    <cellStyle name="Calculation 3 3 2" xfId="3615" xr:uid="{F7F4C198-3857-403C-B609-56BC275C50F0}"/>
    <cellStyle name="Calculation 3 3 2 2" xfId="3616" xr:uid="{70178A33-59B2-44DA-A348-3F8BF42A340B}"/>
    <cellStyle name="Calculation 3 3 2 2 2" xfId="3617" xr:uid="{8C9B3A63-A41D-4AA4-8D2A-3E28764C100C}"/>
    <cellStyle name="Calculation 3 3 2 2 2 2" xfId="19692" xr:uid="{5797A472-7DAC-4A78-91FD-F006856B3A43}"/>
    <cellStyle name="Calculation 3 3 2 2 2 2 2" xfId="38564" xr:uid="{9EAEF249-98EF-4246-9D3C-1AF58206D2ED}"/>
    <cellStyle name="Calculation 3 3 2 2 2 3" xfId="32421" xr:uid="{D6D5586F-3D3E-4B31-93D6-1FA0EDA70EF5}"/>
    <cellStyle name="Calculation 3 3 2 2 3" xfId="3618" xr:uid="{79338672-6B46-4190-8B33-5BD4AEB16EB2}"/>
    <cellStyle name="Calculation 3 3 2 2 3 2" xfId="36552" xr:uid="{CAFCB97F-5638-4CB7-BC8C-E74929E53229}"/>
    <cellStyle name="Calculation 3 3 2 2 4" xfId="22294" xr:uid="{EE8171A7-9EC5-4C06-8A38-0BEC86FB7F5C}"/>
    <cellStyle name="Calculation 3 3 2 2 4 2" xfId="40206" xr:uid="{FAB4E696-CF97-4395-9736-78B683FC6268}"/>
    <cellStyle name="Calculation 3 3 2 2 5" xfId="30831" xr:uid="{56A7847E-439D-4D87-AB61-96E56437F3D2}"/>
    <cellStyle name="Calculation 3 3 2 3" xfId="3619" xr:uid="{7C231E81-F750-418B-A744-473B9841EE5C}"/>
    <cellStyle name="Calculation 3 3 2 3 2" xfId="18957" xr:uid="{183E5F2B-0DB0-4594-B740-9BACD7405DE4}"/>
    <cellStyle name="Calculation 3 3 2 3 2 2" xfId="37480" xr:uid="{7CF2712F-4078-437A-9381-1D581E0B7F2F}"/>
    <cellStyle name="Calculation 3 3 2 3 3" xfId="31753" xr:uid="{85136386-E021-4E99-9C62-ECC83531BF32}"/>
    <cellStyle name="Calculation 3 3 2 4" xfId="3620" xr:uid="{77D923E6-7538-4EFC-99A7-8B932BD7FD76}"/>
    <cellStyle name="Calculation 3 3 2 4 2" xfId="20869" xr:uid="{0A9E4DD2-15B3-430A-A07C-EA06DB65E305}"/>
    <cellStyle name="Calculation 3 3 2 4 2 2" xfId="39311" xr:uid="{44D1DB91-2251-4CFB-8D5C-9D4C01533206}"/>
    <cellStyle name="Calculation 3 3 2 4 3" xfId="33131" xr:uid="{F4DA9F67-F0AE-450B-A791-D60AAC527D78}"/>
    <cellStyle name="Calculation 3 3 2 5" xfId="3621" xr:uid="{817E63CA-F18F-4695-A314-21CF5D6CFCD8}"/>
    <cellStyle name="Calculation 3 3 2 5 2" xfId="33767" xr:uid="{C2F78AAC-E8C1-4922-96A3-BBF3DAB01D7A}"/>
    <cellStyle name="Calculation 3 3 2 6" xfId="16450" xr:uid="{5D1F86DB-F00D-4301-B60F-1868DD9C823F}"/>
    <cellStyle name="Calculation 3 3 2 6 2" xfId="34552" xr:uid="{8ED009D9-2B88-44BE-BE94-BB9E44C9882B}"/>
    <cellStyle name="Calculation 3 3 2 7" xfId="17486" xr:uid="{A73946BA-64D3-467A-A933-BE5C26C69C44}"/>
    <cellStyle name="Calculation 3 3 2 7 2" xfId="35565" xr:uid="{46618879-2B25-4919-BEED-271AF188F585}"/>
    <cellStyle name="Calculation 3 3 2 8" xfId="22293" xr:uid="{25BA9A5B-4C1E-4502-A96A-433F122142EB}"/>
    <cellStyle name="Calculation 3 3 2 8 2" xfId="40205" xr:uid="{5F6A06F2-DBE0-4916-9A6A-6EF7F2C73456}"/>
    <cellStyle name="Calculation 3 3 2 9" xfId="29768" xr:uid="{C049B762-CD0E-4C71-BC04-86F77EC533B1}"/>
    <cellStyle name="Calculation 3 3 3" xfId="3622" xr:uid="{F63C52AF-FD94-42F2-8546-25E269B63478}"/>
    <cellStyle name="Calculation 3 3 3 2" xfId="3623" xr:uid="{FC59327A-D43F-4A2B-976B-57E48C841646}"/>
    <cellStyle name="Calculation 3 3 3 2 2" xfId="3624" xr:uid="{41E48731-3E29-45C5-834D-E126E310C4A6}"/>
    <cellStyle name="Calculation 3 3 3 2 2 2" xfId="19693" xr:uid="{9EFF377F-8A4F-485C-A6EA-DC86E02DE742}"/>
    <cellStyle name="Calculation 3 3 3 2 2 2 2" xfId="38565" xr:uid="{9A2995F2-CD98-468A-8055-57B4A081026D}"/>
    <cellStyle name="Calculation 3 3 3 2 2 3" xfId="32422" xr:uid="{B38A8D12-9B65-414B-A733-6B59D116368C}"/>
    <cellStyle name="Calculation 3 3 3 2 3" xfId="3625" xr:uid="{5D277AB0-8406-40A0-A88D-EBBE9E93D9AA}"/>
    <cellStyle name="Calculation 3 3 3 2 3 2" xfId="36553" xr:uid="{5FF3639A-3A8F-41FA-A907-21A5550588EE}"/>
    <cellStyle name="Calculation 3 3 3 2 4" xfId="22296" xr:uid="{D0009D1A-D6D8-4FA1-880F-09023FF924DD}"/>
    <cellStyle name="Calculation 3 3 3 2 4 2" xfId="40208" xr:uid="{034E6A9A-1F12-4F36-97AB-30DC28FE7C97}"/>
    <cellStyle name="Calculation 3 3 3 2 5" xfId="30832" xr:uid="{CDA3A433-1AAD-473F-AF73-1063303E47AB}"/>
    <cellStyle name="Calculation 3 3 3 3" xfId="3626" xr:uid="{73532479-5D8D-43E7-8630-44C20D00DF4E}"/>
    <cellStyle name="Calculation 3 3 3 3 2" xfId="18958" xr:uid="{B672C659-C4DF-4579-9CB0-918B6AA052B4}"/>
    <cellStyle name="Calculation 3 3 3 3 2 2" xfId="37481" xr:uid="{D8804414-0819-4D81-BB0B-35849B1A7554}"/>
    <cellStyle name="Calculation 3 3 3 3 3" xfId="31754" xr:uid="{4891D3AF-FFAA-4BED-9688-1E3976D5A639}"/>
    <cellStyle name="Calculation 3 3 3 4" xfId="3627" xr:uid="{F51F2ADB-30FC-4AF7-A7BD-7A713CBE11BE}"/>
    <cellStyle name="Calculation 3 3 3 4 2" xfId="20870" xr:uid="{256AC439-41E7-4FEB-8EE9-251D87B6A149}"/>
    <cellStyle name="Calculation 3 3 3 4 2 2" xfId="39312" xr:uid="{A428A7CE-1107-42A8-863A-934F5C58E2A3}"/>
    <cellStyle name="Calculation 3 3 3 4 3" xfId="33132" xr:uid="{2B05DDA3-DB8A-4AC7-A2FB-66F97D0378BE}"/>
    <cellStyle name="Calculation 3 3 3 5" xfId="3628" xr:uid="{244A2DDB-908D-4907-806A-0AFB7B8AFB37}"/>
    <cellStyle name="Calculation 3 3 3 5 2" xfId="33768" xr:uid="{19F9F17C-FCC3-4A1F-93C6-FBF8BA69B585}"/>
    <cellStyle name="Calculation 3 3 3 6" xfId="16451" xr:uid="{91FA9AA3-D207-4723-8AFE-721CEAF0CACD}"/>
    <cellStyle name="Calculation 3 3 3 6 2" xfId="34553" xr:uid="{863EFB3B-7412-400A-8880-69A1EEA57970}"/>
    <cellStyle name="Calculation 3 3 3 7" xfId="17487" xr:uid="{4E0C6ADC-7B2E-4F65-95A0-CD96850EDEBD}"/>
    <cellStyle name="Calculation 3 3 3 7 2" xfId="35566" xr:uid="{0A3980DF-5EA3-435D-8E57-CD05FD743F88}"/>
    <cellStyle name="Calculation 3 3 3 8" xfId="22295" xr:uid="{9463D1E6-0758-4C0C-B787-9ABDDD9A443D}"/>
    <cellStyle name="Calculation 3 3 3 8 2" xfId="40207" xr:uid="{3CA149D9-6A31-427E-900E-16EA4028CC9C}"/>
    <cellStyle name="Calculation 3 3 3 9" xfId="29769" xr:uid="{C3BF4F98-6981-4879-BA89-4AAE6AD11676}"/>
    <cellStyle name="Calculation 3 3 4" xfId="3629" xr:uid="{4163867E-A600-48F2-AF6C-33CE318765A5}"/>
    <cellStyle name="Calculation 3 3 4 2" xfId="3630" xr:uid="{827F3852-36E2-4FD5-97F4-025F54644D23}"/>
    <cellStyle name="Calculation 3 3 4 2 2" xfId="3631" xr:uid="{FEE1082F-CB2C-49D9-ABA5-4E3971FF13DA}"/>
    <cellStyle name="Calculation 3 3 4 2 2 2" xfId="19694" xr:uid="{CA1299BD-210E-4C79-8680-710F8A0BDA0F}"/>
    <cellStyle name="Calculation 3 3 4 2 2 2 2" xfId="38566" xr:uid="{F562F58F-8F86-4FA4-A784-D9E2E5B37CA9}"/>
    <cellStyle name="Calculation 3 3 4 2 2 3" xfId="32423" xr:uid="{6AC3D976-E1FA-4758-9826-644A300877A2}"/>
    <cellStyle name="Calculation 3 3 4 2 3" xfId="3632" xr:uid="{DB5D7757-EFCA-4672-862F-01931226FAFA}"/>
    <cellStyle name="Calculation 3 3 4 2 3 2" xfId="36554" xr:uid="{2D77657B-373F-45E2-B7B5-70F0F040D27F}"/>
    <cellStyle name="Calculation 3 3 4 2 4" xfId="22298" xr:uid="{7AF95C07-466F-4E5E-819E-898D3DC90089}"/>
    <cellStyle name="Calculation 3 3 4 2 4 2" xfId="40210" xr:uid="{9925048A-4BD3-4168-98CE-6259BC0AE71A}"/>
    <cellStyle name="Calculation 3 3 4 2 5" xfId="30833" xr:uid="{9D0DA1A3-46F7-4487-A90C-419F3CAABA6D}"/>
    <cellStyle name="Calculation 3 3 4 3" xfId="3633" xr:uid="{DCFC9288-408D-42B3-8F69-A6EACE8E5A6B}"/>
    <cellStyle name="Calculation 3 3 4 3 2" xfId="18959" xr:uid="{92C60A0F-BBEA-4F56-8CA0-F2B3E00EFA22}"/>
    <cellStyle name="Calculation 3 3 4 3 2 2" xfId="37482" xr:uid="{9265C240-9319-4D25-8F3F-4EF3E2F0EA23}"/>
    <cellStyle name="Calculation 3 3 4 3 3" xfId="31755" xr:uid="{C189BC14-0D20-41A2-9ADF-CE1CADC0D3B8}"/>
    <cellStyle name="Calculation 3 3 4 4" xfId="3634" xr:uid="{6C2E01F9-26A9-427B-BC34-2628CD7D0D1B}"/>
    <cellStyle name="Calculation 3 3 4 4 2" xfId="20871" xr:uid="{18975F5D-E2C6-4FA4-8679-5A4E154BF2B2}"/>
    <cellStyle name="Calculation 3 3 4 4 2 2" xfId="39313" xr:uid="{858272D5-F07D-4373-9EFC-EBA12AB9EF0B}"/>
    <cellStyle name="Calculation 3 3 4 4 3" xfId="33133" xr:uid="{F511D4E4-2E89-4D6D-8A38-362ED8E16967}"/>
    <cellStyle name="Calculation 3 3 4 5" xfId="3635" xr:uid="{80F9AA3D-1317-436A-B454-17491972CE30}"/>
    <cellStyle name="Calculation 3 3 4 5 2" xfId="33769" xr:uid="{9D78F795-7931-483A-9636-A9946E02155C}"/>
    <cellStyle name="Calculation 3 3 4 6" xfId="16452" xr:uid="{EEBBDF58-07A9-4519-A1FB-13070ED2528F}"/>
    <cellStyle name="Calculation 3 3 4 6 2" xfId="34554" xr:uid="{ED80E517-8823-48FF-B06F-07EADA530D69}"/>
    <cellStyle name="Calculation 3 3 4 7" xfId="17488" xr:uid="{093150CC-F2E9-4196-A26E-23B56C6E850C}"/>
    <cellStyle name="Calculation 3 3 4 7 2" xfId="35567" xr:uid="{9347CECC-C2AF-4057-96AE-72241FB044C9}"/>
    <cellStyle name="Calculation 3 3 4 8" xfId="22297" xr:uid="{B0D4E65F-7F78-488A-A270-9CDA1514ECF1}"/>
    <cellStyle name="Calculation 3 3 4 8 2" xfId="40209" xr:uid="{C994F27B-E07A-46D1-97AB-8EDFFF00248A}"/>
    <cellStyle name="Calculation 3 3 4 9" xfId="29770" xr:uid="{C4CB8F7E-8D77-45F0-83D6-276FCBFC233B}"/>
    <cellStyle name="Calculation 3 3 5" xfId="3636" xr:uid="{8E4C7F56-8153-41A0-9A76-7B31EF98B2F6}"/>
    <cellStyle name="Calculation 3 3 5 2" xfId="3637" xr:uid="{6FA4ABAD-5C23-4C7B-864E-3A7414E0FF35}"/>
    <cellStyle name="Calculation 3 3 5 2 2" xfId="3638" xr:uid="{6882DF7C-FE86-4211-8DF2-18DA0607A399}"/>
    <cellStyle name="Calculation 3 3 5 2 2 2" xfId="19695" xr:uid="{277939F6-A002-4590-B166-27E121B27BA4}"/>
    <cellStyle name="Calculation 3 3 5 2 2 2 2" xfId="38567" xr:uid="{760F4CA3-B66B-4DE1-A2EA-38453DA51250}"/>
    <cellStyle name="Calculation 3 3 5 2 2 3" xfId="32424" xr:uid="{96BD94E4-E354-4EA3-8B71-7FCD82AEFEC4}"/>
    <cellStyle name="Calculation 3 3 5 2 3" xfId="3639" xr:uid="{DC7DA512-F636-423B-9657-8390B580AA98}"/>
    <cellStyle name="Calculation 3 3 5 2 3 2" xfId="36555" xr:uid="{E0C15AD1-CE8B-41E4-8273-D20AC4562631}"/>
    <cellStyle name="Calculation 3 3 5 2 4" xfId="22300" xr:uid="{1636523C-B090-4D94-AFF8-F2F926052AF5}"/>
    <cellStyle name="Calculation 3 3 5 2 4 2" xfId="40212" xr:uid="{C4E2CCF9-9BB8-45F0-80A7-34A9B6A0F4C9}"/>
    <cellStyle name="Calculation 3 3 5 2 5" xfId="30834" xr:uid="{ACABD704-5ABE-4DD4-B7D7-D9595005ABBB}"/>
    <cellStyle name="Calculation 3 3 5 3" xfId="3640" xr:uid="{F241849D-F303-4906-A65D-68B7CC6197FC}"/>
    <cellStyle name="Calculation 3 3 5 3 2" xfId="18960" xr:uid="{68A0C27B-5401-4981-80B1-CB6E6B6F4B2E}"/>
    <cellStyle name="Calculation 3 3 5 3 2 2" xfId="37483" xr:uid="{645A5B51-40B4-46F6-B069-7231A774D494}"/>
    <cellStyle name="Calculation 3 3 5 3 3" xfId="31756" xr:uid="{7AF6A5E0-853C-43EB-B07A-C42456A3E4F3}"/>
    <cellStyle name="Calculation 3 3 5 4" xfId="3641" xr:uid="{80514781-9CA4-4765-A341-F7A0FB5498BE}"/>
    <cellStyle name="Calculation 3 3 5 4 2" xfId="20872" xr:uid="{F86207C8-C3C6-4042-83D6-3F7203E29A9B}"/>
    <cellStyle name="Calculation 3 3 5 4 2 2" xfId="39314" xr:uid="{27F4A3AF-ABCF-4BBF-B890-AC530FB2B355}"/>
    <cellStyle name="Calculation 3 3 5 4 3" xfId="33134" xr:uid="{9B33F713-CD15-45D3-B232-F60C1A354C0B}"/>
    <cellStyle name="Calculation 3 3 5 5" xfId="3642" xr:uid="{7C177221-00AA-45CD-A234-4C2767964DFE}"/>
    <cellStyle name="Calculation 3 3 5 5 2" xfId="33770" xr:uid="{47BA3D65-FA34-413D-9E86-4E2D51D62711}"/>
    <cellStyle name="Calculation 3 3 5 6" xfId="16453" xr:uid="{D0D678EE-1BFA-4BC0-9FB0-A286B4D85CAE}"/>
    <cellStyle name="Calculation 3 3 5 6 2" xfId="34555" xr:uid="{B52F8197-C4EC-41AD-8147-D061862E3762}"/>
    <cellStyle name="Calculation 3 3 5 7" xfId="17489" xr:uid="{0320D6FD-798A-4C56-A12A-31353769885C}"/>
    <cellStyle name="Calculation 3 3 5 7 2" xfId="35568" xr:uid="{BC98A89D-3467-4D57-8F9B-ABAC88DCC178}"/>
    <cellStyle name="Calculation 3 3 5 8" xfId="22299" xr:uid="{6F35350D-F1D0-41B4-A5CF-7C2B1436E8C1}"/>
    <cellStyle name="Calculation 3 3 5 8 2" xfId="40211" xr:uid="{03178974-36E2-43EA-B52A-40AF079B5192}"/>
    <cellStyle name="Calculation 3 3 5 9" xfId="29771" xr:uid="{E3610F45-EDB3-47AC-91E0-F67039140F8F}"/>
    <cellStyle name="Calculation 3 3 6" xfId="3643" xr:uid="{22A5A5E3-DF8E-4010-85DA-DF2AA656DEF6}"/>
    <cellStyle name="Calculation 3 3 6 2" xfId="3644" xr:uid="{3BAED4D6-68F0-4746-AEB7-77471107DD29}"/>
    <cellStyle name="Calculation 3 3 6 2 2" xfId="3645" xr:uid="{9A4D6F95-E2FB-4970-AEC2-970E3390B6F6}"/>
    <cellStyle name="Calculation 3 3 6 2 2 2" xfId="19696" xr:uid="{4A9158F0-28D4-42EE-925A-32D850D48194}"/>
    <cellStyle name="Calculation 3 3 6 2 2 2 2" xfId="38568" xr:uid="{505CE69C-16D5-45F1-82C5-E7250788D8C0}"/>
    <cellStyle name="Calculation 3 3 6 2 2 3" xfId="32425" xr:uid="{F4293FE5-CDA7-47B5-A437-84DE750F5E04}"/>
    <cellStyle name="Calculation 3 3 6 2 3" xfId="3646" xr:uid="{62A73648-EC17-4261-B99E-EA5E0792E45D}"/>
    <cellStyle name="Calculation 3 3 6 2 3 2" xfId="36556" xr:uid="{AF5A0BEC-5DCA-4BE5-9667-208B025AE09E}"/>
    <cellStyle name="Calculation 3 3 6 2 4" xfId="22302" xr:uid="{42E48AD9-5C8D-4108-9794-4797AA68FC59}"/>
    <cellStyle name="Calculation 3 3 6 2 4 2" xfId="40214" xr:uid="{582C469B-9876-4E10-B019-E2100ACEABBA}"/>
    <cellStyle name="Calculation 3 3 6 2 5" xfId="30835" xr:uid="{696959C4-1131-497C-AB6C-9C0B270AA68E}"/>
    <cellStyle name="Calculation 3 3 6 3" xfId="3647" xr:uid="{9B809CDD-A769-4E8A-90BD-D36A04AEB215}"/>
    <cellStyle name="Calculation 3 3 6 3 2" xfId="18961" xr:uid="{4BFCD925-2E8E-4FB4-A095-B5E5B5AF7CE8}"/>
    <cellStyle name="Calculation 3 3 6 3 2 2" xfId="37484" xr:uid="{F39020A1-C339-40DC-8282-0F5FE5AE3BC2}"/>
    <cellStyle name="Calculation 3 3 6 3 3" xfId="31757" xr:uid="{7DCF36FD-2A47-4115-ADB8-622F787968E1}"/>
    <cellStyle name="Calculation 3 3 6 4" xfId="3648" xr:uid="{F6B92995-4769-4886-A19E-6CD98E36ACC4}"/>
    <cellStyle name="Calculation 3 3 6 4 2" xfId="20873" xr:uid="{65C96846-A6E8-49DD-848A-57264B8AC3A9}"/>
    <cellStyle name="Calculation 3 3 6 4 2 2" xfId="39315" xr:uid="{EC2A7799-6138-40FA-BE14-E6ADA114F694}"/>
    <cellStyle name="Calculation 3 3 6 4 3" xfId="33135" xr:uid="{35FF82E7-55CB-4D60-B51E-ADDA334476AA}"/>
    <cellStyle name="Calculation 3 3 6 5" xfId="3649" xr:uid="{F48A5250-0523-4962-8E9D-1B1B335A5D5B}"/>
    <cellStyle name="Calculation 3 3 6 5 2" xfId="33771" xr:uid="{502E94A3-09F9-41AC-A6C3-802E85344B1F}"/>
    <cellStyle name="Calculation 3 3 6 6" xfId="16454" xr:uid="{35CD4C3F-9B9B-4CEC-9AFC-45631F908E61}"/>
    <cellStyle name="Calculation 3 3 6 6 2" xfId="34556" xr:uid="{C203A85F-3C5A-4FB0-B586-11C78E2B8BB8}"/>
    <cellStyle name="Calculation 3 3 6 7" xfId="17490" xr:uid="{206A4634-D99C-431F-8FB8-34C46049AC4E}"/>
    <cellStyle name="Calculation 3 3 6 7 2" xfId="35569" xr:uid="{6BE4864C-CEAE-42E2-8F8D-37DD2329451B}"/>
    <cellStyle name="Calculation 3 3 6 8" xfId="22301" xr:uid="{5F9C7C99-1F92-405E-A019-55629B193100}"/>
    <cellStyle name="Calculation 3 3 6 8 2" xfId="40213" xr:uid="{11CB4B5B-7B95-440D-9359-085C7B8FF30F}"/>
    <cellStyle name="Calculation 3 3 6 9" xfId="29772" xr:uid="{59175166-D36C-4C6F-96AD-5E4FB0687ACF}"/>
    <cellStyle name="Calculation 3 3 7" xfId="3650" xr:uid="{9DD71F36-6AAC-4E43-9A2A-E56B8180965A}"/>
    <cellStyle name="Calculation 3 3 7 2" xfId="3651" xr:uid="{73A31526-A9DC-4C21-A528-4DAB3EA21994}"/>
    <cellStyle name="Calculation 3 3 7 2 2" xfId="19413" xr:uid="{87EB7717-305C-434E-B76D-ECA1AEFD946A}"/>
    <cellStyle name="Calculation 3 3 7 2 2 2" xfId="38200" xr:uid="{2D8EE22B-7239-47CD-8B68-71F95D956D46}"/>
    <cellStyle name="Calculation 3 3 7 2 3" xfId="32122" xr:uid="{40331031-D224-4C03-A7B4-A351CD01495A}"/>
    <cellStyle name="Calculation 3 3 7 3" xfId="3652" xr:uid="{C853ED93-1EB8-4205-9150-AA4BFC2D5477}"/>
    <cellStyle name="Calculation 3 3 7 3 2" xfId="36283" xr:uid="{9F1C92C2-A257-4F70-82D6-CE266710C556}"/>
    <cellStyle name="Calculation 3 3 7 4" xfId="22303" xr:uid="{F2E733B3-D48B-47A8-9E57-D5B4A9AC8BDE}"/>
    <cellStyle name="Calculation 3 3 7 4 2" xfId="40215" xr:uid="{E0D018ED-FAC4-4ED1-95FE-8F667D0693D8}"/>
    <cellStyle name="Calculation 3 3 7 5" xfId="30469" xr:uid="{9F36A262-0277-4742-ACB7-FDF62F58397A}"/>
    <cellStyle name="Calculation 3 3 8" xfId="3653" xr:uid="{4E4945FB-5FE6-4754-B5E8-F3AD2ACBB8CF}"/>
    <cellStyle name="Calculation 3 3 8 2" xfId="3654" xr:uid="{0B619601-7604-4589-94A3-AB5A124C0421}"/>
    <cellStyle name="Calculation 3 3 8 2 2" xfId="19352" xr:uid="{524E73BA-3CF3-43AF-900D-0C18661758DA}"/>
    <cellStyle name="Calculation 3 3 8 2 2 2" xfId="38142" xr:uid="{22B6E39B-872D-46EC-8508-78FFC8093709}"/>
    <cellStyle name="Calculation 3 3 8 2 3" xfId="32076" xr:uid="{931AAED8-D0CC-4F01-B79A-FD5276A24122}"/>
    <cellStyle name="Calculation 3 3 8 3" xfId="3655" xr:uid="{DB28E4D1-3201-4E5E-BBFB-90DC6C011590}"/>
    <cellStyle name="Calculation 3 3 8 3 2" xfId="36225" xr:uid="{F67B1926-CC37-41F7-916D-BD021A5804AD}"/>
    <cellStyle name="Calculation 3 3 8 4" xfId="22304" xr:uid="{97C4BB34-D34A-4F9D-AC28-FE128DCB1A73}"/>
    <cellStyle name="Calculation 3 3 8 4 2" xfId="40216" xr:uid="{59664F77-2F8C-418C-9D24-403165F133D1}"/>
    <cellStyle name="Calculation 3 3 8 5" xfId="30412" xr:uid="{FEABF8D0-8A1A-4864-8712-BC0296FD1EDD}"/>
    <cellStyle name="Calculation 3 3 9" xfId="3656" xr:uid="{FED69B40-79F4-4B22-8F9C-6A05274F87F8}"/>
    <cellStyle name="Calculation 3 3 9 2" xfId="33766" xr:uid="{23A9335D-19DC-456F-8994-95A528A27E24}"/>
    <cellStyle name="Calculation 3 4" xfId="3657" xr:uid="{EFD78246-9868-454E-9FB3-040FFF03445C}"/>
    <cellStyle name="Calculation 3 4 10" xfId="29624" xr:uid="{6080ABC6-9BAD-47AF-AF7C-45EBED2BE5E9}"/>
    <cellStyle name="Calculation 3 4 2" xfId="3658" xr:uid="{F02D0B16-03BE-44AE-A168-7C028B4B57B2}"/>
    <cellStyle name="Calculation 3 4 2 2" xfId="3659" xr:uid="{FCA38414-18C1-41EE-9EFA-A38B74417DF4}"/>
    <cellStyle name="Calculation 3 4 2 2 2" xfId="3660" xr:uid="{C351F188-0E7A-42BB-B15A-1DF0F8F2821D}"/>
    <cellStyle name="Calculation 3 4 2 2 2 2" xfId="19697" xr:uid="{5D699942-0901-420B-8021-D9274E4D234F}"/>
    <cellStyle name="Calculation 3 4 2 2 2 2 2" xfId="38569" xr:uid="{5B134D2A-BAF1-4528-BFB5-94EA6BB38314}"/>
    <cellStyle name="Calculation 3 4 2 2 2 3" xfId="32426" xr:uid="{38E1EED9-E826-4A27-B8CF-5EDB7B90F2F3}"/>
    <cellStyle name="Calculation 3 4 2 2 3" xfId="3661" xr:uid="{DC189CAA-CE5B-41C1-82D7-710D01E3014D}"/>
    <cellStyle name="Calculation 3 4 2 2 3 2" xfId="36557" xr:uid="{7B8D8342-1C7A-4D3F-9E26-2DF9D9FF5584}"/>
    <cellStyle name="Calculation 3 4 2 2 4" xfId="22307" xr:uid="{98012229-6FCA-4656-A265-1CABB4F77862}"/>
    <cellStyle name="Calculation 3 4 2 2 4 2" xfId="40219" xr:uid="{07B2670E-7FA2-4BE6-BF4F-07D96DFB6655}"/>
    <cellStyle name="Calculation 3 4 2 2 5" xfId="30836" xr:uid="{065FB526-CE93-4A97-BEA7-7F4A0DE176B3}"/>
    <cellStyle name="Calculation 3 4 2 3" xfId="3662" xr:uid="{ABC258F1-35B1-41CB-90AB-6A50044739C3}"/>
    <cellStyle name="Calculation 3 4 2 3 2" xfId="18962" xr:uid="{B987F03C-2BC3-4BEE-8AFA-6B0008B81B75}"/>
    <cellStyle name="Calculation 3 4 2 3 2 2" xfId="37485" xr:uid="{5642DA4D-F35A-41FF-92F6-1CDAB175F906}"/>
    <cellStyle name="Calculation 3 4 2 3 3" xfId="31758" xr:uid="{5E6D0345-9456-4B7D-A5B6-D963EE856717}"/>
    <cellStyle name="Calculation 3 4 2 4" xfId="3663" xr:uid="{D55AA4B1-9C47-41A0-AC50-DC1FEFED2C83}"/>
    <cellStyle name="Calculation 3 4 2 4 2" xfId="35570" xr:uid="{DA153BF5-B7D9-4272-AD43-735A7C922C21}"/>
    <cellStyle name="Calculation 3 4 2 5" xfId="22306" xr:uid="{70E00338-6176-49BC-A245-EE45B711D675}"/>
    <cellStyle name="Calculation 3 4 2 5 2" xfId="40218" xr:uid="{36514F04-0BD3-4DEF-89A0-F1093DBD0363}"/>
    <cellStyle name="Calculation 3 4 2 6" xfId="29773" xr:uid="{3C7CD337-6F86-45D4-9F42-62249E25299D}"/>
    <cellStyle name="Calculation 3 4 3" xfId="3664" xr:uid="{E528E70B-5E4B-48CF-8137-71B81DA0DA44}"/>
    <cellStyle name="Calculation 3 4 3 2" xfId="3665" xr:uid="{75F8B3A9-8B85-4D40-A89D-3C3BAAB42807}"/>
    <cellStyle name="Calculation 3 4 3 2 2" xfId="14474" xr:uid="{338D77AB-C1A4-44D5-B026-03730A57EE10}"/>
    <cellStyle name="Calculation 3 4 3 2 2 2" xfId="38420" xr:uid="{D58328F2-393C-4534-8FB8-0DB4FD19DB45}"/>
    <cellStyle name="Calculation 3 4 3 2 3" xfId="32296" xr:uid="{2C5F547E-F5F6-4E0E-8A07-9EA0F7EFB032}"/>
    <cellStyle name="Calculation 3 4 3 3" xfId="3666" xr:uid="{CB44D9C6-921E-47BA-BBB6-13B938C2DEC8}"/>
    <cellStyle name="Calculation 3 4 3 3 2" xfId="18368" xr:uid="{D4102A89-2179-4C36-873F-B8F72770F21D}"/>
    <cellStyle name="Calculation 3 4 3 4" xfId="22308" xr:uid="{C7A7A58D-9870-4466-8F82-0DCBE94EB5C4}"/>
    <cellStyle name="Calculation 3 4 3 4 2" xfId="40220" xr:uid="{9CCD8582-BB65-4631-A96D-192912718B00}"/>
    <cellStyle name="Calculation 3 4 3 5" xfId="30687" xr:uid="{A2DE2AB2-85B1-461C-A663-9C0C595331A5}"/>
    <cellStyle name="Calculation 3 4 4" xfId="3667" xr:uid="{BC57E4BE-1A99-4952-9DDF-B303129B4B80}"/>
    <cellStyle name="Calculation 3 4 4 2" xfId="18663" xr:uid="{DA5C600C-A4CD-430D-834B-C81B83024EC3}"/>
    <cellStyle name="Calculation 3 4 4 2 2" xfId="37285" xr:uid="{FDF02136-81E5-4905-A839-DFA25AC1E346}"/>
    <cellStyle name="Calculation 3 4 4 3" xfId="31649" xr:uid="{D5F37F23-47BF-429B-A59C-295FA3397F81}"/>
    <cellStyle name="Calculation 3 4 5" xfId="3668" xr:uid="{294EB7A1-671B-4180-8DDE-388D57E2CD1F}"/>
    <cellStyle name="Calculation 3 4 5 2" xfId="15063" xr:uid="{A6FF9196-D03B-4A8B-BF39-419A8F1A64CB}"/>
    <cellStyle name="Calculation 3 4 5 2 2" xfId="20632" xr:uid="{228FBBBE-D11F-4F42-9066-A3639A2F5677}"/>
    <cellStyle name="Calculation 3 4 5 3" xfId="33136" xr:uid="{9630851F-A797-4B47-8936-F8EB2CA84D69}"/>
    <cellStyle name="Calculation 3 4 6" xfId="3669" xr:uid="{4B701031-CB27-40E8-B277-B9CBFAE1CD52}"/>
    <cellStyle name="Calculation 3 4 6 2" xfId="15726" xr:uid="{A670C16B-997F-4642-84F9-13EB07F4C862}"/>
    <cellStyle name="Calculation 3 4 7" xfId="16455" xr:uid="{6B637404-AE11-47C6-812E-2BCE9391B080}"/>
    <cellStyle name="Calculation 3 4 7 2" xfId="34557" xr:uid="{EEDC4189-3C2A-4CE6-B453-ED29E7771947}"/>
    <cellStyle name="Calculation 3 4 8" xfId="17201" xr:uid="{0DB982F6-7974-4BC5-B6B6-5FB2AAC7ED3B}"/>
    <cellStyle name="Calculation 3 4 8 2" xfId="35410" xr:uid="{A48F8765-9A82-436A-9FEF-FC15C37EA19B}"/>
    <cellStyle name="Calculation 3 4 9" xfId="22305" xr:uid="{60B0289E-0BD4-4974-8C40-40181633A69E}"/>
    <cellStyle name="Calculation 3 4 9 2" xfId="40217" xr:uid="{9A643197-5971-4BAB-981C-DF13EB52A2DF}"/>
    <cellStyle name="Calculation 3 5" xfId="3670" xr:uid="{D8FB315A-392E-42B5-A02F-9C674BEAEBB1}"/>
    <cellStyle name="Calculation 3 5 2" xfId="3671" xr:uid="{C9EA4BCE-B042-43D3-99DB-4E8202F74011}"/>
    <cellStyle name="Calculation 3 5 2 2" xfId="3672" xr:uid="{F2BAD4D8-B305-451E-BFDD-11F42AC7CEED}"/>
    <cellStyle name="Calculation 3 5 2 2 2" xfId="19698" xr:uid="{9899757B-216C-4CF2-952C-4FE519E72BC5}"/>
    <cellStyle name="Calculation 3 5 2 2 2 2" xfId="38570" xr:uid="{989E38C0-F82C-4094-B958-5611CBD96B84}"/>
    <cellStyle name="Calculation 3 5 2 2 3" xfId="32427" xr:uid="{EE086796-F1D7-4223-AC25-C7B45DF09060}"/>
    <cellStyle name="Calculation 3 5 2 3" xfId="3673" xr:uid="{C89FA9D1-4C96-4D2B-921F-9A92B57EEE8D}"/>
    <cellStyle name="Calculation 3 5 2 3 2" xfId="36558" xr:uid="{E835F89E-DF59-4CFC-92AC-A8DD0C934CF5}"/>
    <cellStyle name="Calculation 3 5 2 4" xfId="22310" xr:uid="{4572D30D-689B-4F32-9750-55B6C3AEDFF2}"/>
    <cellStyle name="Calculation 3 5 2 4 2" xfId="40222" xr:uid="{C89102A1-773D-477F-846B-CC1B257DD7E6}"/>
    <cellStyle name="Calculation 3 5 2 5" xfId="30837" xr:uid="{A8B35A02-A2BD-475C-814A-60A3C2E67CFB}"/>
    <cellStyle name="Calculation 3 5 3" xfId="3674" xr:uid="{FD7BDA28-FF41-4A52-AEA5-F6D7C43A2C87}"/>
    <cellStyle name="Calculation 3 5 3 2" xfId="18963" xr:uid="{C7B1D8FC-6507-42FE-87DC-FE6603370F4A}"/>
    <cellStyle name="Calculation 3 5 3 2 2" xfId="37486" xr:uid="{232C5A08-86FD-499D-96C5-049A00D3468D}"/>
    <cellStyle name="Calculation 3 5 3 3" xfId="31759" xr:uid="{926BD294-91A8-4945-9AFB-44CEF7A59A36}"/>
    <cellStyle name="Calculation 3 5 4" xfId="3675" xr:uid="{83C01580-6ECA-499E-953C-5B785AD4B3F4}"/>
    <cellStyle name="Calculation 3 5 4 2" xfId="20874" xr:uid="{215FF94E-75E7-4DB9-8C8F-E272358DF38C}"/>
    <cellStyle name="Calculation 3 5 4 2 2" xfId="39316" xr:uid="{EE77ECFB-BECD-40EA-9442-C843C20808D5}"/>
    <cellStyle name="Calculation 3 5 4 3" xfId="33137" xr:uid="{1DAEEB6A-DD98-43AC-9584-7961646FF0B6}"/>
    <cellStyle name="Calculation 3 5 5" xfId="3676" xr:uid="{3E011907-D0BC-4D8F-BEB9-F20F11E1A85E}"/>
    <cellStyle name="Calculation 3 5 5 2" xfId="33772" xr:uid="{58704232-0881-4C6A-90AF-E62F0A7B466E}"/>
    <cellStyle name="Calculation 3 5 6" xfId="16456" xr:uid="{59BD337C-EDD3-4C60-8504-CED42642C0E4}"/>
    <cellStyle name="Calculation 3 5 6 2" xfId="34558" xr:uid="{FF33D88B-8BCF-43C5-9D3E-0DE273B7D8B1}"/>
    <cellStyle name="Calculation 3 5 7" xfId="17491" xr:uid="{CD574AC3-59DF-41DF-AEBC-D403F40E865E}"/>
    <cellStyle name="Calculation 3 5 7 2" xfId="35571" xr:uid="{AC809225-4AEF-460E-B431-61AD2A44D066}"/>
    <cellStyle name="Calculation 3 5 8" xfId="22309" xr:uid="{1980E572-C99F-464E-9032-849C733DCF2C}"/>
    <cellStyle name="Calculation 3 5 8 2" xfId="40221" xr:uid="{8AB2537A-720A-40D7-A5AC-4411029047B7}"/>
    <cellStyle name="Calculation 3 5 9" xfId="29774" xr:uid="{D18899DF-C957-4E91-9817-A7FBD0DF3809}"/>
    <cellStyle name="Calculation 3 6" xfId="3677" xr:uid="{EC08A1E6-F3EF-4A17-BA5D-A8AD40DDE2C1}"/>
    <cellStyle name="Calculation 3 6 2" xfId="3678" xr:uid="{10519895-A456-47CE-A9A4-FB3608551C81}"/>
    <cellStyle name="Calculation 3 6 2 2" xfId="3679" xr:uid="{E2FE44C4-F08B-4396-B7B1-8CC4462EAF94}"/>
    <cellStyle name="Calculation 3 6 2 2 2" xfId="19699" xr:uid="{6CD980DA-F44D-4CC7-9B25-0899FFBF4DCF}"/>
    <cellStyle name="Calculation 3 6 2 2 2 2" xfId="38571" xr:uid="{AB0F45BA-BD9A-4BDA-9B61-619C473322F1}"/>
    <cellStyle name="Calculation 3 6 2 2 3" xfId="32428" xr:uid="{65523EFC-6459-4006-A04D-C04591639DAE}"/>
    <cellStyle name="Calculation 3 6 2 3" xfId="3680" xr:uid="{C5C78A7D-64AF-42F6-9278-9C688F4B3235}"/>
    <cellStyle name="Calculation 3 6 2 3 2" xfId="36559" xr:uid="{AFD25498-29E4-404E-96EE-8EF17D46D65C}"/>
    <cellStyle name="Calculation 3 6 2 4" xfId="22312" xr:uid="{2225EB5E-C759-47DD-82C1-CC1183CE3D99}"/>
    <cellStyle name="Calculation 3 6 2 4 2" xfId="40224" xr:uid="{AC688116-16F5-4298-9140-D7C5BF10AD69}"/>
    <cellStyle name="Calculation 3 6 2 5" xfId="30838" xr:uid="{2B119AC0-CCB4-4975-B9B5-3FB923E29373}"/>
    <cellStyle name="Calculation 3 6 3" xfId="3681" xr:uid="{2F4A43A2-3988-4753-A0EB-5D3BB97B5B4E}"/>
    <cellStyle name="Calculation 3 6 3 2" xfId="18964" xr:uid="{2CB72696-C733-4E26-92B6-4849B1FFDFE8}"/>
    <cellStyle name="Calculation 3 6 3 2 2" xfId="37487" xr:uid="{2B8117B2-37DD-46D2-9F3B-06093CB7BA03}"/>
    <cellStyle name="Calculation 3 6 3 3" xfId="31760" xr:uid="{9DE059F7-6F08-44B8-AF6F-566A56F7E579}"/>
    <cellStyle name="Calculation 3 6 4" xfId="3682" xr:uid="{7FF3F764-6065-4F9D-8B9D-C8329F7748E0}"/>
    <cellStyle name="Calculation 3 6 4 2" xfId="20875" xr:uid="{6F4B8073-A470-4661-9C66-7E218F7FF7D7}"/>
    <cellStyle name="Calculation 3 6 4 2 2" xfId="39317" xr:uid="{EDBBDCF7-5D0F-441A-A291-244A67555F26}"/>
    <cellStyle name="Calculation 3 6 4 3" xfId="33138" xr:uid="{C9B124CB-D49A-4424-814A-61E3A272F70D}"/>
    <cellStyle name="Calculation 3 6 5" xfId="3683" xr:uid="{186CBD78-1D6C-4373-AAF2-27DA7F4F0489}"/>
    <cellStyle name="Calculation 3 6 5 2" xfId="33773" xr:uid="{A2133067-73AC-4DB9-9F77-C3EA3AB98CB8}"/>
    <cellStyle name="Calculation 3 6 6" xfId="16457" xr:uid="{984A283A-4C2A-48D8-BAFF-967FA203BD47}"/>
    <cellStyle name="Calculation 3 6 6 2" xfId="34559" xr:uid="{E4901578-5654-4F1B-ABD2-63E0C561E12B}"/>
    <cellStyle name="Calculation 3 6 7" xfId="17492" xr:uid="{C9B4CD4C-7873-41ED-B482-C3B106CE3FDB}"/>
    <cellStyle name="Calculation 3 6 7 2" xfId="35572" xr:uid="{4DC64BAE-4D42-42BC-9688-0A59076B62DD}"/>
    <cellStyle name="Calculation 3 6 8" xfId="22311" xr:uid="{496823DE-3B97-4180-B57F-FF6A6863D3FD}"/>
    <cellStyle name="Calculation 3 6 8 2" xfId="40223" xr:uid="{DA1B1BE0-FBDB-4FB1-926E-319C25699428}"/>
    <cellStyle name="Calculation 3 6 9" xfId="29775" xr:uid="{DC75E51E-9A3C-49E0-A831-B80E187DF95C}"/>
    <cellStyle name="Calculation 3 7" xfId="3684" xr:uid="{4E6172CC-1535-4B20-A605-7618ABAC2347}"/>
    <cellStyle name="Calculation 3 7 2" xfId="3685" xr:uid="{F8A410E2-0967-4DBE-A800-1CA2E72C9DB0}"/>
    <cellStyle name="Calculation 3 7 2 2" xfId="14428" xr:uid="{BA2E1ADA-0A8E-474B-97C4-C5D58F4A6AC8}"/>
    <cellStyle name="Calculation 3 7 2 2 2" xfId="38361" xr:uid="{1615ED16-6ADF-41C9-AFA0-414D803B15B2}"/>
    <cellStyle name="Calculation 3 7 2 3" xfId="32254" xr:uid="{17534604-7DAA-47CC-AF46-25DA05DF2A49}"/>
    <cellStyle name="Calculation 3 7 3" xfId="3686" xr:uid="{AEED7C3B-E525-42C9-9385-8A6C31D68DDD}"/>
    <cellStyle name="Calculation 3 7 3 2" xfId="18318" xr:uid="{B88F250E-EB4D-4713-8053-D99A96CF9183}"/>
    <cellStyle name="Calculation 3 7 4" xfId="22313" xr:uid="{7F18EDC0-2DE4-4B30-A731-2268C5D77DA4}"/>
    <cellStyle name="Calculation 3 7 4 2" xfId="40225" xr:uid="{D2D8F904-E8C0-4054-ACC6-155C0320AD48}"/>
    <cellStyle name="Calculation 3 7 5" xfId="30630" xr:uid="{3C1BD14B-99AC-4E31-B884-5FD32E6CE1DF}"/>
    <cellStyle name="Calculation 3 8" xfId="3687" xr:uid="{A2BC9232-6807-441E-BA5C-C020E162F9EA}"/>
    <cellStyle name="Calculation 3 8 2" xfId="3688" xr:uid="{2AC38FBB-5C26-4310-A88F-1BE98CD316FE}"/>
    <cellStyle name="Calculation 3 8 2 2" xfId="37196" xr:uid="{4245BED4-0589-4061-B910-A5832DB89ABE}"/>
    <cellStyle name="Calculation 3 8 3" xfId="3689" xr:uid="{06962E0F-9938-483E-B6E8-DFB9C4E323F0}"/>
    <cellStyle name="Calculation 3 8 3 2" xfId="40226" xr:uid="{A67EA803-416B-442F-9C28-A95E0A74F025}"/>
    <cellStyle name="Calculation 3 8 4" xfId="31586" xr:uid="{B1DF2D93-571F-46DF-B43D-42BD557BA81E}"/>
    <cellStyle name="Calculation 3 9" xfId="3690" xr:uid="{82EAD600-ADE1-4D05-93FF-1ABBF095CEB3}"/>
    <cellStyle name="Calculation 3 9 2" xfId="19222" xr:uid="{62233AB1-FE29-4C4D-9C24-0685254A5138}"/>
    <cellStyle name="Calculation 3 9 2 2" xfId="37710" xr:uid="{DF95C841-788F-4B1F-BF3A-B682D2F5B676}"/>
    <cellStyle name="Calculation 3 9 3" xfId="31617" xr:uid="{4F5229B0-A040-4C73-B522-AA2727D13C69}"/>
    <cellStyle name="Calculation 30" xfId="3691" xr:uid="{564C7B18-1956-46D2-94D7-9B67BD837976}"/>
    <cellStyle name="Calculation 30 2" xfId="22314" xr:uid="{A43E87AD-8700-4F29-B19D-DAB861D49F75}"/>
    <cellStyle name="Calculation 30 2 2" xfId="40227" xr:uid="{F76A10A6-7151-4B02-B905-18A6BCFBE3D6}"/>
    <cellStyle name="Calculation 30 3" xfId="31502" xr:uid="{0E6BF71A-3433-44D1-AF7D-A2D49A3E4064}"/>
    <cellStyle name="Calculation 31" xfId="3692" xr:uid="{DEA83B74-EAF1-47AA-B02B-5E72E74A2349}"/>
    <cellStyle name="Calculation 31 2" xfId="22315" xr:uid="{346A0332-6D2C-44FC-9FEB-CED8D6FF094E}"/>
    <cellStyle name="Calculation 31 2 2" xfId="40228" xr:uid="{CDBBADCD-70E9-4354-B96A-5C5B1AB426DC}"/>
    <cellStyle name="Calculation 31 3" xfId="31506" xr:uid="{B69405CB-2D7D-4DFB-8AFA-A8C32044E79A}"/>
    <cellStyle name="Calculation 32" xfId="3693" xr:uid="{BB428232-0064-4215-ADA6-A356A4B7CE14}"/>
    <cellStyle name="Calculation 32 2" xfId="22316" xr:uid="{F0C12AEF-2E3A-4278-ADA8-B7DEA68110A7}"/>
    <cellStyle name="Calculation 32 2 2" xfId="40229" xr:uid="{F808A4A4-85A2-4AC2-A251-406AC0C1A4D5}"/>
    <cellStyle name="Calculation 32 3" xfId="31510" xr:uid="{C51B8941-DA2A-4829-BBAE-3E0681CFB69B}"/>
    <cellStyle name="Calculation 33" xfId="3694" xr:uid="{A61A18C9-7679-4C34-8397-97848C098C56}"/>
    <cellStyle name="Calculation 33 2" xfId="22317" xr:uid="{F6390454-CD5E-41C4-861B-FDAA4DB21FD0}"/>
    <cellStyle name="Calculation 33 2 2" xfId="40230" xr:uid="{FF5FDA5D-DB2C-44E5-8652-1A2E6382715A}"/>
    <cellStyle name="Calculation 33 3" xfId="31514" xr:uid="{6B055F2B-4713-43FE-B738-81CBED81E21F}"/>
    <cellStyle name="Calculation 34" xfId="3695" xr:uid="{2009B61D-12F5-4A79-B20C-81E1DE0C4D52}"/>
    <cellStyle name="Calculation 34 2" xfId="22318" xr:uid="{3875C8B0-D4C5-4B88-A5B7-F7E54FEDCB97}"/>
    <cellStyle name="Calculation 34 2 2" xfId="40231" xr:uid="{A0C081D5-65F2-41B2-A5FB-991E8E8312DE}"/>
    <cellStyle name="Calculation 34 3" xfId="31518" xr:uid="{073AF3C3-5196-4F76-A2CF-981EF50D243A}"/>
    <cellStyle name="Calculation 35" xfId="3696" xr:uid="{BC46C6B3-C958-4A5A-ABD2-730386A24F27}"/>
    <cellStyle name="Calculation 35 2" xfId="22319" xr:uid="{38C69637-C1CD-4896-AEC5-1349D8E3D429}"/>
    <cellStyle name="Calculation 35 2 2" xfId="40232" xr:uid="{2D505F21-14D9-48E2-BE68-C8344915DCCC}"/>
    <cellStyle name="Calculation 35 3" xfId="31522" xr:uid="{7FA705AD-8F8F-4918-A409-CADECB73AAC6}"/>
    <cellStyle name="Calculation 36" xfId="3697" xr:uid="{4F77314D-117A-44C0-A1C1-F4BE30557C14}"/>
    <cellStyle name="Calculation 36 2" xfId="22320" xr:uid="{434810E3-138F-407C-BC76-60C1ED5C68A2}"/>
    <cellStyle name="Calculation 36 2 2" xfId="40233" xr:uid="{143A824C-BE62-4157-9F04-CDCACF82651E}"/>
    <cellStyle name="Calculation 36 3" xfId="31526" xr:uid="{E6227D6E-5A5F-4DAB-BAAB-9099EE30BF8B}"/>
    <cellStyle name="Calculation 37" xfId="3698" xr:uid="{68B6EFE7-585F-44D8-A94A-878A293F5736}"/>
    <cellStyle name="Calculation 37 2" xfId="22321" xr:uid="{407379B7-6D3C-40FB-884A-60FA26339AD3}"/>
    <cellStyle name="Calculation 37 2 2" xfId="40234" xr:uid="{723B33CF-9EC7-439B-BDF4-A2C39DC4E074}"/>
    <cellStyle name="Calculation 37 3" xfId="31530" xr:uid="{C873C5A5-29C0-48D3-8C1E-44256F9DBE67}"/>
    <cellStyle name="Calculation 38" xfId="3699" xr:uid="{F4C5A590-038A-43A5-BA5A-6112FD6E8D13}"/>
    <cellStyle name="Calculation 38 2" xfId="22322" xr:uid="{0075468A-B7FE-470E-92A3-2CAE91FDBDB5}"/>
    <cellStyle name="Calculation 38 2 2" xfId="40235" xr:uid="{13640B52-57A9-44B4-B5F6-6A699704F64F}"/>
    <cellStyle name="Calculation 38 3" xfId="31534" xr:uid="{D6550DBA-75D7-4141-86A0-D89CE27B80EF}"/>
    <cellStyle name="Calculation 39" xfId="3700" xr:uid="{F2C1B564-1EF0-48B8-8349-965CA3B3EA45}"/>
    <cellStyle name="Calculation 39 2" xfId="22323" xr:uid="{0D4F4712-1354-487E-A0D2-23F5D9D55D22}"/>
    <cellStyle name="Calculation 39 2 2" xfId="40236" xr:uid="{A49CDDE6-E33A-44EA-B6AB-DA1019D661F4}"/>
    <cellStyle name="Calculation 39 3" xfId="31538" xr:uid="{001B2EC1-9B6A-402D-8891-164493FB3ACE}"/>
    <cellStyle name="Calculation 4" xfId="3701" xr:uid="{9E2BFD15-ECA4-4B58-A944-B4CB6BC7B344}"/>
    <cellStyle name="Calculation 4 10" xfId="3702" xr:uid="{55B2074C-570E-4150-9B78-A66B22AA550C}"/>
    <cellStyle name="Calculation 4 10 2" xfId="14605" xr:uid="{ED6B6367-AA73-4605-93F7-6A6604EE64D5}"/>
    <cellStyle name="Calculation 4 10 2 2" xfId="20431" xr:uid="{7C0A3821-9F2E-495A-B2AD-D9BC30D91334}"/>
    <cellStyle name="Calculation 4 10 3" xfId="32933" xr:uid="{9FA92637-4B50-4D3C-B6EA-55A90E4AF63A}"/>
    <cellStyle name="Calculation 4 11" xfId="15222" xr:uid="{787AD30B-6D6F-499C-BD59-65AFF9EC5CEB}"/>
    <cellStyle name="Calculation 4 11 2" xfId="33372" xr:uid="{939BF32C-EED3-4313-9973-B26B6F9E6FF1}"/>
    <cellStyle name="Calculation 4 12" xfId="15868" xr:uid="{86729128-6EFC-4AB3-BB54-3A72F5EF7429}"/>
    <cellStyle name="Calculation 4 12 2" xfId="34015" xr:uid="{57D5083E-7594-417A-82C5-0ABF7B82AFE9}"/>
    <cellStyle name="Calculation 4 13" xfId="16967" xr:uid="{3A9F8743-6866-4067-A6B8-0B7DBCB8979E}"/>
    <cellStyle name="Calculation 4 13 2" xfId="35273" xr:uid="{A0139D00-1424-4B5F-BC03-3F4BE27EECE8}"/>
    <cellStyle name="Calculation 4 14" xfId="21922" xr:uid="{44740967-8AA9-4D36-B88A-7E783523CC95}"/>
    <cellStyle name="Calculation 4 14 2" xfId="40024" xr:uid="{2F52A759-0045-46BC-87E3-D5C1F6F11A9E}"/>
    <cellStyle name="Calculation 4 15" xfId="22324" xr:uid="{DC60A800-9C4F-41A7-AE01-D5C165FA628C}"/>
    <cellStyle name="Calculation 4 15 2" xfId="40237" xr:uid="{D0B4CB98-2A88-46B7-8A2A-ED11C1D7ABA9}"/>
    <cellStyle name="Calculation 4 16" xfId="29490" xr:uid="{10B47A14-C48F-4C1D-882C-93FC83DFBF2B}"/>
    <cellStyle name="Calculation 4 2" xfId="3703" xr:uid="{533F8D67-A6ED-4EC8-9169-6139421678F2}"/>
    <cellStyle name="Calculation 4 2 10" xfId="3704" xr:uid="{671DEC74-ACB7-46F2-AFC4-D92EE23DF2B5}"/>
    <cellStyle name="Calculation 4 2 10 2" xfId="34560" xr:uid="{93BEC27F-C511-47F9-9B20-27A4C974BD3F}"/>
    <cellStyle name="Calculation 4 2 11" xfId="17066" xr:uid="{D776EC9C-676B-489E-B0FF-1F44842B3C0D}"/>
    <cellStyle name="Calculation 4 2 11 2" xfId="35314" xr:uid="{86EE9E39-AF02-468E-AF0A-1065E6EFEB1E}"/>
    <cellStyle name="Calculation 4 2 12" xfId="21709" xr:uid="{F2F691E3-B9EF-43DB-B685-A698B1CAE8CD}"/>
    <cellStyle name="Calculation 4 2 12 2" xfId="39966" xr:uid="{EB2773C3-7915-411B-B143-E02B440C8F3B}"/>
    <cellStyle name="Calculation 4 2 13" xfId="22325" xr:uid="{839628E9-C80E-40B7-B314-0ED8D2C43DAB}"/>
    <cellStyle name="Calculation 4 2 13 2" xfId="40238" xr:uid="{134072C8-ED66-49D1-86A0-67FCC84CDD0B}"/>
    <cellStyle name="Calculation 4 2 14" xfId="29550" xr:uid="{36F80564-9082-496F-A74A-B3C292311788}"/>
    <cellStyle name="Calculation 4 2 2" xfId="3705" xr:uid="{A63FCBBE-5735-4A37-A3AB-B56C73440115}"/>
    <cellStyle name="Calculation 4 2 2 2" xfId="3706" xr:uid="{FEA355FB-AB86-4B43-825D-B36FC8EE3500}"/>
    <cellStyle name="Calculation 4 2 2 2 2" xfId="3707" xr:uid="{48B5EA16-79C2-4BA5-8A76-54210430F905}"/>
    <cellStyle name="Calculation 4 2 2 2 2 2" xfId="19700" xr:uid="{C103F1E1-7F06-4D4E-A38A-7842A14846BA}"/>
    <cellStyle name="Calculation 4 2 2 2 2 2 2" xfId="38572" xr:uid="{2275061B-6384-443F-BFD6-F8D0059B01AB}"/>
    <cellStyle name="Calculation 4 2 2 2 2 3" xfId="32429" xr:uid="{361D9CEB-0F46-4BD3-A909-BC695EBCC96E}"/>
    <cellStyle name="Calculation 4 2 2 2 3" xfId="3708" xr:uid="{6183DE7E-4004-468E-A4E6-18195321CD1A}"/>
    <cellStyle name="Calculation 4 2 2 2 3 2" xfId="36560" xr:uid="{059D3BAE-9A60-4381-810E-7CEBB8410E01}"/>
    <cellStyle name="Calculation 4 2 2 2 4" xfId="22327" xr:uid="{E0C512C1-F37B-4463-BE1C-17F400427DE0}"/>
    <cellStyle name="Calculation 4 2 2 2 4 2" xfId="40240" xr:uid="{7D56473C-670D-4E48-ADB6-7DFBA6BD6338}"/>
    <cellStyle name="Calculation 4 2 2 2 5" xfId="30839" xr:uid="{BFB3AD00-B631-4780-995E-C54ABDC8F0ED}"/>
    <cellStyle name="Calculation 4 2 2 3" xfId="3709" xr:uid="{4E92923F-1A86-4652-8A0B-DA93C086A5EC}"/>
    <cellStyle name="Calculation 4 2 2 3 2" xfId="18965" xr:uid="{D1730E64-FB3E-4B95-B95D-6D2D85794CDD}"/>
    <cellStyle name="Calculation 4 2 2 3 2 2" xfId="37488" xr:uid="{F8A1D4E8-1D4F-40A4-AC82-62DA77860AEF}"/>
    <cellStyle name="Calculation 4 2 2 3 3" xfId="31761" xr:uid="{D96C5211-61DD-4AEB-9809-3F940A256838}"/>
    <cellStyle name="Calculation 4 2 2 4" xfId="3710" xr:uid="{435C37BD-A0C2-4FA6-9524-507917716628}"/>
    <cellStyle name="Calculation 4 2 2 4 2" xfId="20876" xr:uid="{801D81AE-4781-460E-9A90-4296E6B069EB}"/>
    <cellStyle name="Calculation 4 2 2 4 2 2" xfId="39318" xr:uid="{9B2D428D-90AF-4783-A7AE-034E47EEC05F}"/>
    <cellStyle name="Calculation 4 2 2 4 3" xfId="33139" xr:uid="{2A01C125-67A6-47AD-9AFE-2019ECA1C695}"/>
    <cellStyle name="Calculation 4 2 2 5" xfId="3711" xr:uid="{00FA0914-495A-43C0-994C-713E57A82DF2}"/>
    <cellStyle name="Calculation 4 2 2 5 2" xfId="33775" xr:uid="{A7F87EBB-D0CE-42DE-9A9A-9C17DDBD520E}"/>
    <cellStyle name="Calculation 4 2 2 6" xfId="16458" xr:uid="{D33572CE-15B8-4E27-8F7D-954BD4D3623A}"/>
    <cellStyle name="Calculation 4 2 2 6 2" xfId="34561" xr:uid="{225A2D29-C74D-42A3-B4C6-CC802FB5B4A3}"/>
    <cellStyle name="Calculation 4 2 2 7" xfId="17493" xr:uid="{E62E17FD-5202-499A-9A98-9F7DCF55B664}"/>
    <cellStyle name="Calculation 4 2 2 7 2" xfId="35573" xr:uid="{10753B25-D632-4A5C-A6FD-7697A278CA17}"/>
    <cellStyle name="Calculation 4 2 2 8" xfId="22326" xr:uid="{B2EEEEB5-8AD6-4079-8D3E-21930195B035}"/>
    <cellStyle name="Calculation 4 2 2 8 2" xfId="40239" xr:uid="{7292627E-43A4-44E3-85D3-896F94F65915}"/>
    <cellStyle name="Calculation 4 2 2 9" xfId="29776" xr:uid="{9C613AE7-4CEF-4A66-A2B0-66CA97C02A3A}"/>
    <cellStyle name="Calculation 4 2 3" xfId="3712" xr:uid="{ED1B8C84-89FD-4979-B2CC-D19E71608056}"/>
    <cellStyle name="Calculation 4 2 3 2" xfId="3713" xr:uid="{337D7EA4-5FD0-4EB8-A984-5311C1202BB4}"/>
    <cellStyle name="Calculation 4 2 3 2 2" xfId="3714" xr:uid="{E42D5429-9AC5-49D8-BE74-1085B062B296}"/>
    <cellStyle name="Calculation 4 2 3 2 2 2" xfId="19701" xr:uid="{9FB9FD08-3005-4C68-BB9C-58D40BCEBE06}"/>
    <cellStyle name="Calculation 4 2 3 2 2 2 2" xfId="38573" xr:uid="{6BE2AD06-154F-4463-815B-8A02FA0774FF}"/>
    <cellStyle name="Calculation 4 2 3 2 2 3" xfId="32430" xr:uid="{544E6C34-7EB7-4C17-A055-0ED798AB8DA6}"/>
    <cellStyle name="Calculation 4 2 3 2 3" xfId="3715" xr:uid="{45F4EDC6-17DF-4AF9-A9C3-788787C287EB}"/>
    <cellStyle name="Calculation 4 2 3 2 3 2" xfId="36561" xr:uid="{512F58AA-7BFE-4C21-80E1-BF320473668E}"/>
    <cellStyle name="Calculation 4 2 3 2 4" xfId="22329" xr:uid="{BCB93982-2261-47E6-9FF7-852C6AACFDC5}"/>
    <cellStyle name="Calculation 4 2 3 2 4 2" xfId="40242" xr:uid="{484D4660-DC59-46E0-8F04-F79053580C27}"/>
    <cellStyle name="Calculation 4 2 3 2 5" xfId="30840" xr:uid="{25A09D6E-5556-4134-9B1E-8A09F9EF36A3}"/>
    <cellStyle name="Calculation 4 2 3 3" xfId="3716" xr:uid="{7BF18311-58A8-4A2F-9C34-D68A6CCBA0FD}"/>
    <cellStyle name="Calculation 4 2 3 3 2" xfId="18966" xr:uid="{C3D98B8D-22F8-41B4-A963-DA62EAC42258}"/>
    <cellStyle name="Calculation 4 2 3 3 2 2" xfId="37489" xr:uid="{FA764AF2-E93B-4FAB-807E-4427B238F0F4}"/>
    <cellStyle name="Calculation 4 2 3 3 3" xfId="31762" xr:uid="{761762E4-DBF2-42A6-9E47-15F336063494}"/>
    <cellStyle name="Calculation 4 2 3 4" xfId="3717" xr:uid="{76D489B4-42B7-4815-A6EB-E9D3B097CDD9}"/>
    <cellStyle name="Calculation 4 2 3 4 2" xfId="20877" xr:uid="{EE7C929A-0A34-4C94-9CA1-183CD70F5609}"/>
    <cellStyle name="Calculation 4 2 3 4 2 2" xfId="39319" xr:uid="{44B1860A-BFBC-4AC4-8E1F-8570BE2C211C}"/>
    <cellStyle name="Calculation 4 2 3 4 3" xfId="33140" xr:uid="{7839D73E-FE02-4D33-A1A5-3EE21F4C2A0C}"/>
    <cellStyle name="Calculation 4 2 3 5" xfId="3718" xr:uid="{B6F6AA92-E2EC-41A8-B89C-5845AA6D3580}"/>
    <cellStyle name="Calculation 4 2 3 5 2" xfId="33776" xr:uid="{49725CAB-AAF5-4E8C-9F98-6D0224131C75}"/>
    <cellStyle name="Calculation 4 2 3 6" xfId="16459" xr:uid="{95390A2D-1506-47F3-A89C-AFFE51797D43}"/>
    <cellStyle name="Calculation 4 2 3 6 2" xfId="34562" xr:uid="{E40EF3C1-23B6-4C8A-982C-F33573F0FECF}"/>
    <cellStyle name="Calculation 4 2 3 7" xfId="17494" xr:uid="{B0B8D0CB-AB7C-4B7B-B803-C59C72D2FB34}"/>
    <cellStyle name="Calculation 4 2 3 7 2" xfId="35574" xr:uid="{4DE1E271-80A0-40AC-9235-17B16DD062EF}"/>
    <cellStyle name="Calculation 4 2 3 8" xfId="22328" xr:uid="{2F3BE485-C501-45FB-AFCD-6A75B9F9BB16}"/>
    <cellStyle name="Calculation 4 2 3 8 2" xfId="40241" xr:uid="{EC349923-89A1-48A5-9EB8-28AA75D6815B}"/>
    <cellStyle name="Calculation 4 2 3 9" xfId="29777" xr:uid="{0EC89BF5-077C-4AA2-912E-B49721A4E018}"/>
    <cellStyle name="Calculation 4 2 4" xfId="3719" xr:uid="{BA0ACA24-9683-42D1-B00A-A8C975D602A8}"/>
    <cellStyle name="Calculation 4 2 4 2" xfId="3720" xr:uid="{C1EAFD04-D912-4B34-9657-480F93E2B56D}"/>
    <cellStyle name="Calculation 4 2 4 2 2" xfId="3721" xr:uid="{10A0314B-8C66-43D8-BE1A-5EDDD1F018EE}"/>
    <cellStyle name="Calculation 4 2 4 2 2 2" xfId="19702" xr:uid="{9A5AC245-94EE-4222-874C-3931737A201F}"/>
    <cellStyle name="Calculation 4 2 4 2 2 2 2" xfId="38574" xr:uid="{1F13FF0C-7AC4-4905-A8FB-1EDB2B09DA03}"/>
    <cellStyle name="Calculation 4 2 4 2 2 3" xfId="32431" xr:uid="{FB207BEC-A97A-4DE6-AA96-135545EC28AE}"/>
    <cellStyle name="Calculation 4 2 4 2 3" xfId="3722" xr:uid="{00BEE70C-D061-4DDF-B4E1-B93928614F81}"/>
    <cellStyle name="Calculation 4 2 4 2 3 2" xfId="36562" xr:uid="{3919859C-97A6-42F0-977C-6A39D2DC653D}"/>
    <cellStyle name="Calculation 4 2 4 2 4" xfId="22331" xr:uid="{99A13CC9-A264-4443-962E-AE47AC086346}"/>
    <cellStyle name="Calculation 4 2 4 2 4 2" xfId="40244" xr:uid="{AE72AC4D-6549-41FE-8655-2989DC44F5C1}"/>
    <cellStyle name="Calculation 4 2 4 2 5" xfId="30841" xr:uid="{C05E2AC6-FD55-4608-AA0D-F625BB08DAFD}"/>
    <cellStyle name="Calculation 4 2 4 3" xfId="3723" xr:uid="{838BBE05-1A3D-4436-995D-8F1268A894F7}"/>
    <cellStyle name="Calculation 4 2 4 3 2" xfId="18967" xr:uid="{E82B41E7-F513-414C-891B-484229D523DD}"/>
    <cellStyle name="Calculation 4 2 4 3 2 2" xfId="37490" xr:uid="{54899FA9-C585-4D97-BF4E-4AEE0D3C154A}"/>
    <cellStyle name="Calculation 4 2 4 3 3" xfId="31763" xr:uid="{6FE7992A-0967-4686-80D5-0EDDF0F70C48}"/>
    <cellStyle name="Calculation 4 2 4 4" xfId="3724" xr:uid="{C3FF9FCE-ED2D-434B-8284-C6792DA60541}"/>
    <cellStyle name="Calculation 4 2 4 4 2" xfId="20878" xr:uid="{3F770849-E36C-4497-B5A4-4D387C669421}"/>
    <cellStyle name="Calculation 4 2 4 4 2 2" xfId="39320" xr:uid="{E1E015A1-C02C-4E9C-A3FF-C0C837D78124}"/>
    <cellStyle name="Calculation 4 2 4 4 3" xfId="33141" xr:uid="{2FE4FCB9-9C08-4A3E-B122-894B07037B15}"/>
    <cellStyle name="Calculation 4 2 4 5" xfId="3725" xr:uid="{9212B658-9B24-4502-BE1E-A543F6379D7E}"/>
    <cellStyle name="Calculation 4 2 4 5 2" xfId="33777" xr:uid="{0191F483-A6CA-45A9-9B85-ED22A96A55FB}"/>
    <cellStyle name="Calculation 4 2 4 6" xfId="16460" xr:uid="{08B7CA87-0216-4C11-9468-004066257364}"/>
    <cellStyle name="Calculation 4 2 4 6 2" xfId="34563" xr:uid="{184182F3-C913-4FFC-A28A-D3149F8C3423}"/>
    <cellStyle name="Calculation 4 2 4 7" xfId="17495" xr:uid="{0C679BF1-DCD5-44CA-A3C6-D827A0251921}"/>
    <cellStyle name="Calculation 4 2 4 7 2" xfId="35575" xr:uid="{CE0888D6-7724-490A-8528-4F86632A3F6A}"/>
    <cellStyle name="Calculation 4 2 4 8" xfId="22330" xr:uid="{5E6ECB57-EF8D-47D6-BD4F-995140A95709}"/>
    <cellStyle name="Calculation 4 2 4 8 2" xfId="40243" xr:uid="{61A212A7-D65D-44EE-A43D-A0B205E12C25}"/>
    <cellStyle name="Calculation 4 2 4 9" xfId="29778" xr:uid="{21987D7C-B880-4ADF-BC3D-EFCA1D6781CB}"/>
    <cellStyle name="Calculation 4 2 5" xfId="3726" xr:uid="{B8CBA00E-9090-498A-9425-77CAA27AC3AD}"/>
    <cellStyle name="Calculation 4 2 5 2" xfId="3727" xr:uid="{680E6132-6E43-4835-B64E-A82A733F06B9}"/>
    <cellStyle name="Calculation 4 2 5 2 2" xfId="3728" xr:uid="{C38C33DB-5B62-4ECD-A6D2-6CCFB3A6C72A}"/>
    <cellStyle name="Calculation 4 2 5 2 2 2" xfId="19703" xr:uid="{21E0E718-B1D2-47E1-9A3F-A18E400A6A94}"/>
    <cellStyle name="Calculation 4 2 5 2 2 2 2" xfId="38575" xr:uid="{FE9BD750-77C7-42FB-A5F5-341BDC853349}"/>
    <cellStyle name="Calculation 4 2 5 2 2 3" xfId="32432" xr:uid="{CEBB4390-9C75-4859-98FF-3060E22F1B23}"/>
    <cellStyle name="Calculation 4 2 5 2 3" xfId="3729" xr:uid="{D781AD16-E151-4124-A331-DB837F18250D}"/>
    <cellStyle name="Calculation 4 2 5 2 3 2" xfId="36563" xr:uid="{6A07B506-71A1-472F-833C-55EA22A8D8E1}"/>
    <cellStyle name="Calculation 4 2 5 2 4" xfId="22333" xr:uid="{5F91A262-1B27-492C-BA08-7BF363CB87DB}"/>
    <cellStyle name="Calculation 4 2 5 2 4 2" xfId="40246" xr:uid="{624C2522-FD5B-45A2-8BA0-90D456404115}"/>
    <cellStyle name="Calculation 4 2 5 2 5" xfId="30842" xr:uid="{2F60EF5F-6B4D-42F3-90BB-BAC589674316}"/>
    <cellStyle name="Calculation 4 2 5 3" xfId="3730" xr:uid="{15C57145-EEA1-4790-BDE7-E1E8B8FA7C37}"/>
    <cellStyle name="Calculation 4 2 5 3 2" xfId="18968" xr:uid="{EDC7ECF1-C5EA-4029-A8B8-4758B910E427}"/>
    <cellStyle name="Calculation 4 2 5 3 2 2" xfId="37491" xr:uid="{0BE56E93-D4E0-4A00-9A9F-61E6815FD2C7}"/>
    <cellStyle name="Calculation 4 2 5 3 3" xfId="31764" xr:uid="{683F6A8F-6C9D-4F5B-881F-839E8C44361E}"/>
    <cellStyle name="Calculation 4 2 5 4" xfId="3731" xr:uid="{ED60240E-C8D2-4236-B3EF-FF5289A4F3B5}"/>
    <cellStyle name="Calculation 4 2 5 4 2" xfId="20879" xr:uid="{8118B880-EEE9-43A6-A2F6-1D2E1FB8C17C}"/>
    <cellStyle name="Calculation 4 2 5 4 2 2" xfId="39321" xr:uid="{97408372-A4DC-4E03-94EE-0F4B867B8F8E}"/>
    <cellStyle name="Calculation 4 2 5 4 3" xfId="33142" xr:uid="{07386EF4-EAFF-4C17-89D5-99B769855F4B}"/>
    <cellStyle name="Calculation 4 2 5 5" xfId="3732" xr:uid="{702989A8-B4D4-4A1E-8B35-FED2821238D3}"/>
    <cellStyle name="Calculation 4 2 5 5 2" xfId="33778" xr:uid="{3B406902-5F37-40F2-9F68-3BE2F9478E23}"/>
    <cellStyle name="Calculation 4 2 5 6" xfId="16461" xr:uid="{AD4AC932-92E6-4035-8D50-B1D8193E79F2}"/>
    <cellStyle name="Calculation 4 2 5 6 2" xfId="34564" xr:uid="{27D15EB5-17D6-4477-BE1E-D2ACC608EA4C}"/>
    <cellStyle name="Calculation 4 2 5 7" xfId="17496" xr:uid="{C1A940A2-6FDC-42A5-83A6-36CA0184F8D8}"/>
    <cellStyle name="Calculation 4 2 5 7 2" xfId="35576" xr:uid="{08CB9991-CA8A-4B4B-9A6B-B16A6E02FC5A}"/>
    <cellStyle name="Calculation 4 2 5 8" xfId="22332" xr:uid="{BCDF63C4-32AB-40A4-9A06-B7479F51638F}"/>
    <cellStyle name="Calculation 4 2 5 8 2" xfId="40245" xr:uid="{A7CF8675-6B1A-4235-A28C-F988DB8A1EE2}"/>
    <cellStyle name="Calculation 4 2 5 9" xfId="29779" xr:uid="{89552B6D-B876-487A-9CA0-87451F467F26}"/>
    <cellStyle name="Calculation 4 2 6" xfId="3733" xr:uid="{18B512DF-5046-4EA6-8A0D-0692CFA2D6BF}"/>
    <cellStyle name="Calculation 4 2 6 2" xfId="3734" xr:uid="{F6A22B52-7768-40DC-AC80-CB855D706E00}"/>
    <cellStyle name="Calculation 4 2 6 2 2" xfId="3735" xr:uid="{479333DD-7973-4283-83A4-9A4978EE8E10}"/>
    <cellStyle name="Calculation 4 2 6 2 2 2" xfId="19704" xr:uid="{7ED0B010-B75B-459E-A832-1B38715D69BA}"/>
    <cellStyle name="Calculation 4 2 6 2 2 2 2" xfId="38576" xr:uid="{F2A0B086-022A-4678-AF0B-487F73F5DC80}"/>
    <cellStyle name="Calculation 4 2 6 2 2 3" xfId="32433" xr:uid="{974586F5-206B-4AF8-92BA-E1EC5C95C15D}"/>
    <cellStyle name="Calculation 4 2 6 2 3" xfId="3736" xr:uid="{39AEAD2F-032B-4B42-BAD4-75F0AEEB98C2}"/>
    <cellStyle name="Calculation 4 2 6 2 3 2" xfId="36564" xr:uid="{A291BD19-4523-4E9F-A16D-3F0A3A995A45}"/>
    <cellStyle name="Calculation 4 2 6 2 4" xfId="22335" xr:uid="{CBD4E56B-FD3C-4D2F-B3B2-2149716A2414}"/>
    <cellStyle name="Calculation 4 2 6 2 4 2" xfId="40248" xr:uid="{6AE39168-746C-4C9C-A44E-3E774075F7D3}"/>
    <cellStyle name="Calculation 4 2 6 2 5" xfId="30843" xr:uid="{FF463F87-7B7F-4554-BCC7-584024705478}"/>
    <cellStyle name="Calculation 4 2 6 3" xfId="3737" xr:uid="{31FB4EE0-8C4D-4A71-B4CD-1A35CA8BA59F}"/>
    <cellStyle name="Calculation 4 2 6 3 2" xfId="18969" xr:uid="{EE9196BC-893C-4706-A7BD-A9246C3B5ECE}"/>
    <cellStyle name="Calculation 4 2 6 3 2 2" xfId="37492" xr:uid="{DBD80D8C-0BD0-4B1D-951D-91E58156AF28}"/>
    <cellStyle name="Calculation 4 2 6 3 3" xfId="31765" xr:uid="{1B0E64DA-9B23-44DE-8815-92F64F861EBB}"/>
    <cellStyle name="Calculation 4 2 6 4" xfId="3738" xr:uid="{52346C92-F7DA-4908-A246-5616F1410E90}"/>
    <cellStyle name="Calculation 4 2 6 4 2" xfId="20880" xr:uid="{9D4AB43C-5C42-419F-8FC0-4C8B94FD2490}"/>
    <cellStyle name="Calculation 4 2 6 4 2 2" xfId="39322" xr:uid="{D3A3B8B7-1E14-4CCD-9BD4-305C0C30E197}"/>
    <cellStyle name="Calculation 4 2 6 4 3" xfId="33143" xr:uid="{A1946A65-A91B-40C9-8E82-D13B364C9565}"/>
    <cellStyle name="Calculation 4 2 6 5" xfId="3739" xr:uid="{12C8AE84-5F44-44ED-9CDE-8EA77EF9934C}"/>
    <cellStyle name="Calculation 4 2 6 5 2" xfId="33779" xr:uid="{69DC3ACF-13F3-49E1-8359-1555240B8E7E}"/>
    <cellStyle name="Calculation 4 2 6 6" xfId="16462" xr:uid="{681345C0-40FB-4324-8D5D-CA15AF9C3A89}"/>
    <cellStyle name="Calculation 4 2 6 6 2" xfId="34565" xr:uid="{DF581465-EC14-49A5-BC9D-38A16B3BAC03}"/>
    <cellStyle name="Calculation 4 2 6 7" xfId="17497" xr:uid="{20B0DCC0-DA8A-4E9F-8490-E29543365DF8}"/>
    <cellStyle name="Calculation 4 2 6 7 2" xfId="35577" xr:uid="{287C0F7C-FD24-4888-9821-0B04102D12C8}"/>
    <cellStyle name="Calculation 4 2 6 8" xfId="22334" xr:uid="{565DCA83-0769-4AC7-BF27-1E4AD927E51C}"/>
    <cellStyle name="Calculation 4 2 6 8 2" xfId="40247" xr:uid="{E3EC1B24-4669-4CA1-932A-C86CECE2C57E}"/>
    <cellStyle name="Calculation 4 2 6 9" xfId="29780" xr:uid="{1CC1827C-900A-4DA8-88A3-5B613B9046F3}"/>
    <cellStyle name="Calculation 4 2 7" xfId="3740" xr:uid="{5653E5F9-6A2D-42F0-9036-4ADB39256656}"/>
    <cellStyle name="Calculation 4 2 7 2" xfId="3741" xr:uid="{FEDC4FB0-147E-482E-9098-EF416375FB2C}"/>
    <cellStyle name="Calculation 4 2 7 2 2" xfId="19391" xr:uid="{98163B0D-2904-4CD0-912D-98311E627FD3}"/>
    <cellStyle name="Calculation 4 2 7 2 2 2" xfId="38178" xr:uid="{7D3DEA02-4538-469F-9F70-ED1BA05C3879}"/>
    <cellStyle name="Calculation 4 2 7 2 3" xfId="32103" xr:uid="{C07A73E2-1794-4E75-93C9-17DAC6F5CDF1}"/>
    <cellStyle name="Calculation 4 2 7 3" xfId="3742" xr:uid="{8FC40737-CA54-4D96-A6A8-4A52743D74CD}"/>
    <cellStyle name="Calculation 4 2 7 3 2" xfId="36261" xr:uid="{1AD548BF-B6E2-4896-8B83-F944BE80C1A7}"/>
    <cellStyle name="Calculation 4 2 7 4" xfId="22336" xr:uid="{BB57F451-0F92-40F9-9FF8-89359868ED66}"/>
    <cellStyle name="Calculation 4 2 7 4 2" xfId="40249" xr:uid="{125681DB-7A85-4D27-804C-345F6633486E}"/>
    <cellStyle name="Calculation 4 2 7 5" xfId="30447" xr:uid="{D4702777-5E62-4DAF-859F-23507CE05BAC}"/>
    <cellStyle name="Calculation 4 2 8" xfId="3743" xr:uid="{EFDC72A4-8F25-40B4-8D9A-EE6B14727EA2}"/>
    <cellStyle name="Calculation 4 2 8 2" xfId="3744" xr:uid="{2452B05A-C04B-4595-927B-035A93263E0A}"/>
    <cellStyle name="Calculation 4 2 8 2 2" xfId="19551" xr:uid="{E0E3AAD5-AB25-4768-A62E-CC8CA8198E5C}"/>
    <cellStyle name="Calculation 4 2 8 2 2 2" xfId="38338" xr:uid="{A2158F8E-35CD-404F-9E11-E61F0DC55672}"/>
    <cellStyle name="Calculation 4 2 8 2 3" xfId="32234" xr:uid="{633E1970-D761-4B74-947D-53F5C9355BEB}"/>
    <cellStyle name="Calculation 4 2 8 3" xfId="3745" xr:uid="{D06A86AE-A18B-47B5-ACAD-348D7A798165}"/>
    <cellStyle name="Calculation 4 2 8 3 2" xfId="36422" xr:uid="{687DD034-079B-4AAE-A4B1-7449BA854D63}"/>
    <cellStyle name="Calculation 4 2 8 4" xfId="22337" xr:uid="{0B683E65-99FC-4138-88AD-222AA85A202B}"/>
    <cellStyle name="Calculation 4 2 8 4 2" xfId="40250" xr:uid="{FFD3D852-D984-474C-AA42-2F202127606E}"/>
    <cellStyle name="Calculation 4 2 8 5" xfId="30607" xr:uid="{796366AA-D48D-403D-86C7-02C9BDFEBBC0}"/>
    <cellStyle name="Calculation 4 2 9" xfId="3746" xr:uid="{15D3E8DF-DA2C-491E-BE6C-CC27D2973F9B}"/>
    <cellStyle name="Calculation 4 2 9 2" xfId="33774" xr:uid="{4678CA6B-88B0-401C-BBDD-4A954D42D9DC}"/>
    <cellStyle name="Calculation 4 3" xfId="3747" xr:uid="{652B6B35-7B23-4CC3-AA55-2F6197B363D3}"/>
    <cellStyle name="Calculation 4 3 10" xfId="3748" xr:uid="{E6692F4C-12E4-4F77-9051-DD6003079A6E}"/>
    <cellStyle name="Calculation 4 3 10 2" xfId="34566" xr:uid="{BBBFA761-B9B6-40A3-9171-FA570135F957}"/>
    <cellStyle name="Calculation 4 3 11" xfId="17097" xr:uid="{06E43AAC-EF05-48DA-BD0F-202C835F0CC4}"/>
    <cellStyle name="Calculation 4 3 11 2" xfId="35361" xr:uid="{22ECE79F-0E05-4152-BD0B-72E60A16E2E0}"/>
    <cellStyle name="Calculation 4 3 12" xfId="17238" xr:uid="{3761EB32-88C0-4500-A618-1603E8474ACB}"/>
    <cellStyle name="Calculation 4 3 12 2" xfId="35423" xr:uid="{286F2FEB-2A19-4F7B-BEC9-6C2132504C09}"/>
    <cellStyle name="Calculation 4 3 13" xfId="22338" xr:uid="{6ED1D984-044C-40E6-850A-5DC99ABCD9FD}"/>
    <cellStyle name="Calculation 4 3 13 2" xfId="40251" xr:uid="{3D8E3C5F-9BA1-404F-A1CE-9DFA3706E80D}"/>
    <cellStyle name="Calculation 4 3 14" xfId="29586" xr:uid="{AB8A8191-7407-40B3-B268-1AD7B6FC7640}"/>
    <cellStyle name="Calculation 4 3 2" xfId="3749" xr:uid="{F59FAE0C-83ED-471D-967E-D75FB105E3A9}"/>
    <cellStyle name="Calculation 4 3 2 2" xfId="3750" xr:uid="{EA63C602-A9D3-4810-BBBC-297FE545E94B}"/>
    <cellStyle name="Calculation 4 3 2 2 2" xfId="3751" xr:uid="{52DCEBF2-EF92-4197-8241-22694569DAFA}"/>
    <cellStyle name="Calculation 4 3 2 2 2 2" xfId="19705" xr:uid="{7BC50E12-3247-4E0E-A013-E8CDDB8526A2}"/>
    <cellStyle name="Calculation 4 3 2 2 2 2 2" xfId="38577" xr:uid="{739E4435-FF01-4C69-8DD8-75285D21620B}"/>
    <cellStyle name="Calculation 4 3 2 2 2 3" xfId="32434" xr:uid="{A9074CD1-1DC4-4197-94F3-DADE8C19F46F}"/>
    <cellStyle name="Calculation 4 3 2 2 3" xfId="3752" xr:uid="{3A79C6B7-DD62-45BC-A346-D80548C60206}"/>
    <cellStyle name="Calculation 4 3 2 2 3 2" xfId="36565" xr:uid="{C235BEB0-7959-4571-A812-E47656D50C1F}"/>
    <cellStyle name="Calculation 4 3 2 2 4" xfId="22340" xr:uid="{7B987DA1-2EED-4975-83C3-D7ADCDE6690E}"/>
    <cellStyle name="Calculation 4 3 2 2 4 2" xfId="40253" xr:uid="{61BC8CCE-DD90-4CD1-920C-86132CF99ADD}"/>
    <cellStyle name="Calculation 4 3 2 2 5" xfId="30844" xr:uid="{A31539A2-05AC-4E3E-A069-E4243C82A308}"/>
    <cellStyle name="Calculation 4 3 2 3" xfId="3753" xr:uid="{CC9E2C8F-2286-4554-890D-B4CB53FE593E}"/>
    <cellStyle name="Calculation 4 3 2 3 2" xfId="18970" xr:uid="{799A30FD-7C0D-49BF-BB44-8E0022E1F58A}"/>
    <cellStyle name="Calculation 4 3 2 3 2 2" xfId="37493" xr:uid="{E03FDB2D-361E-4626-BEFA-BE6A54F72D11}"/>
    <cellStyle name="Calculation 4 3 2 3 3" xfId="31766" xr:uid="{0402AD6C-E5E9-4BF7-8D2B-0C904E3282E9}"/>
    <cellStyle name="Calculation 4 3 2 4" xfId="3754" xr:uid="{EDAEF9AD-DFC3-40ED-ACA7-413A2BCE8BF2}"/>
    <cellStyle name="Calculation 4 3 2 4 2" xfId="20881" xr:uid="{D95CAE2A-829D-44CA-A1C2-EE2F5F6B1AB1}"/>
    <cellStyle name="Calculation 4 3 2 4 2 2" xfId="39323" xr:uid="{8A80625D-2CA9-4B9D-B849-A1B16527AF28}"/>
    <cellStyle name="Calculation 4 3 2 4 3" xfId="33144" xr:uid="{03CC0B43-2109-4A4D-A4F5-BAE8B151C07A}"/>
    <cellStyle name="Calculation 4 3 2 5" xfId="3755" xr:uid="{4DFAE659-48E8-4FD0-A551-FF1935D8D2E4}"/>
    <cellStyle name="Calculation 4 3 2 5 2" xfId="33781" xr:uid="{74B4C351-5FE1-414A-A5DE-77C6693105E7}"/>
    <cellStyle name="Calculation 4 3 2 6" xfId="16463" xr:uid="{F1D50620-A17C-4213-B238-D3218A524AD2}"/>
    <cellStyle name="Calculation 4 3 2 6 2" xfId="34567" xr:uid="{7F0D09D3-9CDE-4265-8388-F255B5462E82}"/>
    <cellStyle name="Calculation 4 3 2 7" xfId="17498" xr:uid="{65632AAA-846A-44F8-8870-C05D4F286BC1}"/>
    <cellStyle name="Calculation 4 3 2 7 2" xfId="35578" xr:uid="{89FECA99-CFDB-4A74-8A50-C43B97F01151}"/>
    <cellStyle name="Calculation 4 3 2 8" xfId="22339" xr:uid="{CA0D54E9-1DB9-4510-A3CD-9853194D6804}"/>
    <cellStyle name="Calculation 4 3 2 8 2" xfId="40252" xr:uid="{65AD081F-5AB5-45F1-B4BA-63166069BBD0}"/>
    <cellStyle name="Calculation 4 3 2 9" xfId="29781" xr:uid="{D00B6C53-70CE-4E3D-980E-2A053246CE7C}"/>
    <cellStyle name="Calculation 4 3 3" xfId="3756" xr:uid="{000FF8AD-CA3E-4808-B043-CD00BBA55297}"/>
    <cellStyle name="Calculation 4 3 3 2" xfId="3757" xr:uid="{2C0DFAF0-05D0-4C35-93AF-947018EC3E23}"/>
    <cellStyle name="Calculation 4 3 3 2 2" xfId="3758" xr:uid="{5F55F8F7-328E-4807-9A42-67BDE64E7FB1}"/>
    <cellStyle name="Calculation 4 3 3 2 2 2" xfId="19706" xr:uid="{C5CA6A27-C0AC-4B2A-8054-C628FA9A19D3}"/>
    <cellStyle name="Calculation 4 3 3 2 2 2 2" xfId="38578" xr:uid="{5FEE0BB5-43A5-49E0-B7A8-5AF4948FDAA4}"/>
    <cellStyle name="Calculation 4 3 3 2 2 3" xfId="32435" xr:uid="{7F2460F3-EBC2-4A5E-A03E-84B417984F05}"/>
    <cellStyle name="Calculation 4 3 3 2 3" xfId="3759" xr:uid="{939B1749-E034-4D21-B1AE-C1C135D19EC7}"/>
    <cellStyle name="Calculation 4 3 3 2 3 2" xfId="36566" xr:uid="{AE264E5E-AA90-4B64-90C8-79C619D8A8C8}"/>
    <cellStyle name="Calculation 4 3 3 2 4" xfId="22342" xr:uid="{B57FA241-DBF3-48B0-BCC3-71FC82EA4212}"/>
    <cellStyle name="Calculation 4 3 3 2 4 2" xfId="40255" xr:uid="{3F372E32-B19E-4572-802E-9861E508B0A1}"/>
    <cellStyle name="Calculation 4 3 3 2 5" xfId="30845" xr:uid="{F010ABC3-9753-4714-A788-61AD2D617834}"/>
    <cellStyle name="Calculation 4 3 3 3" xfId="3760" xr:uid="{DBE98965-35BE-474A-8A8B-CBFE28384BDB}"/>
    <cellStyle name="Calculation 4 3 3 3 2" xfId="18971" xr:uid="{9B73D376-1827-4397-B2CC-3F6928A51771}"/>
    <cellStyle name="Calculation 4 3 3 3 2 2" xfId="37494" xr:uid="{F0544C34-FEA0-4ED3-885D-33D5E3EA78FE}"/>
    <cellStyle name="Calculation 4 3 3 3 3" xfId="31767" xr:uid="{0A9E84C8-29DF-4A6D-BB51-470FE9A34226}"/>
    <cellStyle name="Calculation 4 3 3 4" xfId="3761" xr:uid="{5724BC57-6CA9-4193-96AE-2B8BCC77E941}"/>
    <cellStyle name="Calculation 4 3 3 4 2" xfId="20882" xr:uid="{C2D83096-2FD4-4E6E-8C54-8A2FC5821E6D}"/>
    <cellStyle name="Calculation 4 3 3 4 2 2" xfId="39324" xr:uid="{92C49210-44B3-49E2-BEE9-DB30F3504F03}"/>
    <cellStyle name="Calculation 4 3 3 4 3" xfId="33145" xr:uid="{B5FDBA0B-C5C4-4B95-8CEB-B2A502ABF599}"/>
    <cellStyle name="Calculation 4 3 3 5" xfId="3762" xr:uid="{EFF040CA-6191-4F19-B9D8-1333CECB6D25}"/>
    <cellStyle name="Calculation 4 3 3 5 2" xfId="33782" xr:uid="{C22ED6E3-0306-49CF-9778-719D5FBC8127}"/>
    <cellStyle name="Calculation 4 3 3 6" xfId="16464" xr:uid="{285197D5-3A25-4F2D-BECF-C244C6B4C1C7}"/>
    <cellStyle name="Calculation 4 3 3 6 2" xfId="34568" xr:uid="{9B9F607C-D620-41A4-8952-F59DAF2E2DE4}"/>
    <cellStyle name="Calculation 4 3 3 7" xfId="17499" xr:uid="{430B98E1-EF48-48CE-B891-2BB73B5539CB}"/>
    <cellStyle name="Calculation 4 3 3 7 2" xfId="35579" xr:uid="{D78A19C1-D893-49AA-B1E8-25DEA007B3DE}"/>
    <cellStyle name="Calculation 4 3 3 8" xfId="22341" xr:uid="{084F6C8A-9AE1-4A6E-9A91-EE2D59DCB997}"/>
    <cellStyle name="Calculation 4 3 3 8 2" xfId="40254" xr:uid="{40278130-5386-4E07-B416-0227223E5034}"/>
    <cellStyle name="Calculation 4 3 3 9" xfId="29782" xr:uid="{F812FDB3-A5CF-4A86-A8C1-EB13FB865D89}"/>
    <cellStyle name="Calculation 4 3 4" xfId="3763" xr:uid="{FE952564-A4AD-4B68-9EA5-CA51EF0ACA72}"/>
    <cellStyle name="Calculation 4 3 4 2" xfId="3764" xr:uid="{A1845E7B-EF2A-4E66-A40B-9173D4B72BC0}"/>
    <cellStyle name="Calculation 4 3 4 2 2" xfId="3765" xr:uid="{372A14A1-E551-417B-82DB-B246D4D8D91E}"/>
    <cellStyle name="Calculation 4 3 4 2 2 2" xfId="19707" xr:uid="{78029FEE-EDFA-4F74-A79A-B4573450E820}"/>
    <cellStyle name="Calculation 4 3 4 2 2 2 2" xfId="38579" xr:uid="{7E3989F4-9F88-475A-8313-A6C496AFC2BD}"/>
    <cellStyle name="Calculation 4 3 4 2 2 3" xfId="32436" xr:uid="{10AAE3A8-7E92-41B0-9ECC-12440B92C538}"/>
    <cellStyle name="Calculation 4 3 4 2 3" xfId="3766" xr:uid="{48AD0910-0E39-4608-AFB1-42A83A1D8816}"/>
    <cellStyle name="Calculation 4 3 4 2 3 2" xfId="36567" xr:uid="{A71C7DA6-B5B1-45B8-B0D2-0B1B3A6A1159}"/>
    <cellStyle name="Calculation 4 3 4 2 4" xfId="22344" xr:uid="{0ABDCAD6-822D-4930-9D21-E65535968651}"/>
    <cellStyle name="Calculation 4 3 4 2 4 2" xfId="40257" xr:uid="{381A41D7-7F92-44CC-9482-335082812BEE}"/>
    <cellStyle name="Calculation 4 3 4 2 5" xfId="30846" xr:uid="{048D84E7-B269-4E32-8C9F-866E70F2B074}"/>
    <cellStyle name="Calculation 4 3 4 3" xfId="3767" xr:uid="{CFFB807F-55D6-4BB0-8CEB-282BB61C80F1}"/>
    <cellStyle name="Calculation 4 3 4 3 2" xfId="18972" xr:uid="{86C2612B-959F-4421-9A61-A57E97C39E17}"/>
    <cellStyle name="Calculation 4 3 4 3 2 2" xfId="37495" xr:uid="{FB090E46-FB52-47D5-A2B5-372D64D89BB8}"/>
    <cellStyle name="Calculation 4 3 4 3 3" xfId="31768" xr:uid="{9BFA4EEE-76ED-4801-9B3F-2C3A4AA09F01}"/>
    <cellStyle name="Calculation 4 3 4 4" xfId="3768" xr:uid="{F54F1704-14BE-4308-A4F9-81CE4427AA1C}"/>
    <cellStyle name="Calculation 4 3 4 4 2" xfId="20883" xr:uid="{AD68BB9C-AAD2-4D2A-95D0-807C828907FE}"/>
    <cellStyle name="Calculation 4 3 4 4 2 2" xfId="39325" xr:uid="{610DE254-B4A7-46ED-9F2B-C6FC106C5A2C}"/>
    <cellStyle name="Calculation 4 3 4 4 3" xfId="33146" xr:uid="{752981C0-6D55-410D-A6E4-804CA2083A66}"/>
    <cellStyle name="Calculation 4 3 4 5" xfId="3769" xr:uid="{E1E58A0D-BF6A-42AB-95B4-465301508867}"/>
    <cellStyle name="Calculation 4 3 4 5 2" xfId="33783" xr:uid="{3FD4FF4B-E3FA-4B88-ADA3-87A5991F6433}"/>
    <cellStyle name="Calculation 4 3 4 6" xfId="16465" xr:uid="{D4D346E0-551F-468F-999F-E9C574E9C79F}"/>
    <cellStyle name="Calculation 4 3 4 6 2" xfId="34569" xr:uid="{D2D84E33-DB38-4BFC-B597-FE6CB3D09023}"/>
    <cellStyle name="Calculation 4 3 4 7" xfId="17500" xr:uid="{2F805B85-8E08-4349-B5EC-96F368FC4942}"/>
    <cellStyle name="Calculation 4 3 4 7 2" xfId="35580" xr:uid="{9982B917-498B-456B-A029-356AA63E4F3A}"/>
    <cellStyle name="Calculation 4 3 4 8" xfId="22343" xr:uid="{96E18B06-C82F-4D0D-A03B-740BD4A3DC40}"/>
    <cellStyle name="Calculation 4 3 4 8 2" xfId="40256" xr:uid="{8432775E-DB7A-48EE-B674-4EFD9D6C2A1B}"/>
    <cellStyle name="Calculation 4 3 4 9" xfId="29783" xr:uid="{AAD89865-6A0B-4A30-8081-75DEBEC37971}"/>
    <cellStyle name="Calculation 4 3 5" xfId="3770" xr:uid="{05899E34-90A0-4726-A81A-D630221AED7A}"/>
    <cellStyle name="Calculation 4 3 5 2" xfId="3771" xr:uid="{64272882-346C-4394-A3AE-47FEB972ACCB}"/>
    <cellStyle name="Calculation 4 3 5 2 2" xfId="3772" xr:uid="{212C9023-00B1-4AF9-BFD8-34A44923C52C}"/>
    <cellStyle name="Calculation 4 3 5 2 2 2" xfId="19708" xr:uid="{8043E3B6-C6E7-454D-A5E2-1CDD994D16F0}"/>
    <cellStyle name="Calculation 4 3 5 2 2 2 2" xfId="38580" xr:uid="{01F8D7CF-6243-4A52-AC9F-58072B3DD0C4}"/>
    <cellStyle name="Calculation 4 3 5 2 2 3" xfId="32437" xr:uid="{EABAE825-58AE-4080-B138-27AB0B962102}"/>
    <cellStyle name="Calculation 4 3 5 2 3" xfId="3773" xr:uid="{E80B4934-214B-43F8-802B-E25C9BE6340E}"/>
    <cellStyle name="Calculation 4 3 5 2 3 2" xfId="36568" xr:uid="{3FA5BAF2-DB40-46A8-9828-72EE488BE2B3}"/>
    <cellStyle name="Calculation 4 3 5 2 4" xfId="22346" xr:uid="{6BA09396-6EB9-43F2-9EE5-21310E3537D2}"/>
    <cellStyle name="Calculation 4 3 5 2 4 2" xfId="40259" xr:uid="{48B05CF2-EBBD-4F7A-B99B-8FA6CBE55E54}"/>
    <cellStyle name="Calculation 4 3 5 2 5" xfId="30847" xr:uid="{98077430-F521-4C05-8B11-B0EDD57A3208}"/>
    <cellStyle name="Calculation 4 3 5 3" xfId="3774" xr:uid="{E6E087D2-E54C-4CBA-AFC4-A56FD22B020A}"/>
    <cellStyle name="Calculation 4 3 5 3 2" xfId="18973" xr:uid="{A3B2E04C-AF6B-4A41-AD84-9BB72D229A4A}"/>
    <cellStyle name="Calculation 4 3 5 3 2 2" xfId="37496" xr:uid="{5C972F3F-A435-42E5-B957-BE43783C494C}"/>
    <cellStyle name="Calculation 4 3 5 3 3" xfId="31769" xr:uid="{DC0E1C3D-383B-437A-BD4A-A2DE03FB35C9}"/>
    <cellStyle name="Calculation 4 3 5 4" xfId="3775" xr:uid="{6A93CED7-0706-4B76-BFF3-5205193ED06B}"/>
    <cellStyle name="Calculation 4 3 5 4 2" xfId="20884" xr:uid="{270615AB-B850-4A57-B804-20EC49446D99}"/>
    <cellStyle name="Calculation 4 3 5 4 2 2" xfId="39326" xr:uid="{1FD2D410-1A47-491D-81CA-8BB4099C8BB9}"/>
    <cellStyle name="Calculation 4 3 5 4 3" xfId="33147" xr:uid="{2F77C43A-8FDE-4207-85C3-E6736CA0C377}"/>
    <cellStyle name="Calculation 4 3 5 5" xfId="3776" xr:uid="{DD4EC026-51A1-48CD-A3E5-213FF4D720DF}"/>
    <cellStyle name="Calculation 4 3 5 5 2" xfId="33784" xr:uid="{5548191C-8A69-4295-9C53-D6AB9DEF14A9}"/>
    <cellStyle name="Calculation 4 3 5 6" xfId="16466" xr:uid="{5AA24AE6-71AB-4111-9A07-43A268A3C6E7}"/>
    <cellStyle name="Calculation 4 3 5 6 2" xfId="34570" xr:uid="{112EFA93-82A5-43A1-BC3C-18FAC5B583E1}"/>
    <cellStyle name="Calculation 4 3 5 7" xfId="17501" xr:uid="{0F63A99F-9861-4517-A5CD-40E7C8EC8D8B}"/>
    <cellStyle name="Calculation 4 3 5 7 2" xfId="35581" xr:uid="{5645178C-88B6-49CA-AD86-2A7590E9F309}"/>
    <cellStyle name="Calculation 4 3 5 8" xfId="22345" xr:uid="{824D130C-7EAD-4982-8DBA-530671D7D428}"/>
    <cellStyle name="Calculation 4 3 5 8 2" xfId="40258" xr:uid="{D0920A48-8E73-41B0-ABA5-061C9CC98A8E}"/>
    <cellStyle name="Calculation 4 3 5 9" xfId="29784" xr:uid="{3983CEBA-F7E4-4DAF-86F6-2F64CA01C86D}"/>
    <cellStyle name="Calculation 4 3 6" xfId="3777" xr:uid="{A2DA5972-B586-4C13-9D00-D5C9BD094261}"/>
    <cellStyle name="Calculation 4 3 6 2" xfId="3778" xr:uid="{59EE07B3-C5D9-4384-95B9-F7707AFB7297}"/>
    <cellStyle name="Calculation 4 3 6 2 2" xfId="3779" xr:uid="{AFBB6ED3-CF05-409C-B431-1C8B6EEB3488}"/>
    <cellStyle name="Calculation 4 3 6 2 2 2" xfId="19709" xr:uid="{C2AD7C15-47E3-4CA7-9950-8ECDB9B96EAC}"/>
    <cellStyle name="Calculation 4 3 6 2 2 2 2" xfId="38581" xr:uid="{C704D802-43B7-4F04-B4A2-518140783461}"/>
    <cellStyle name="Calculation 4 3 6 2 2 3" xfId="32438" xr:uid="{202D8BB5-437F-4605-9461-F87CA2C75AF7}"/>
    <cellStyle name="Calculation 4 3 6 2 3" xfId="3780" xr:uid="{0B6FA876-B9B8-4C9E-9255-D078BDE557A4}"/>
    <cellStyle name="Calculation 4 3 6 2 3 2" xfId="36569" xr:uid="{55A4006E-B463-432F-848F-59A1117E4A95}"/>
    <cellStyle name="Calculation 4 3 6 2 4" xfId="22348" xr:uid="{AD765479-4383-4A2F-9CD9-A026410BECB8}"/>
    <cellStyle name="Calculation 4 3 6 2 4 2" xfId="40261" xr:uid="{C7AAC01F-C5C8-4664-9109-83378E37866C}"/>
    <cellStyle name="Calculation 4 3 6 2 5" xfId="30848" xr:uid="{2A045EFB-FFCE-487A-AD0A-C73C0733327A}"/>
    <cellStyle name="Calculation 4 3 6 3" xfId="3781" xr:uid="{45B3F60F-B4FA-42A6-94CD-E3835642DD88}"/>
    <cellStyle name="Calculation 4 3 6 3 2" xfId="18974" xr:uid="{7B59DDBF-C224-40BA-9BD4-DA8235B1741D}"/>
    <cellStyle name="Calculation 4 3 6 3 2 2" xfId="37497" xr:uid="{3D49F88C-744D-4540-847B-AB8451177EFD}"/>
    <cellStyle name="Calculation 4 3 6 3 3" xfId="31770" xr:uid="{93A8ED1A-24A9-478B-A059-CFFF8AFC7A65}"/>
    <cellStyle name="Calculation 4 3 6 4" xfId="3782" xr:uid="{F66FF35B-B8D8-40D4-A14C-AFA846CE1ED9}"/>
    <cellStyle name="Calculation 4 3 6 4 2" xfId="20885" xr:uid="{22E21FA4-B41F-4D60-A884-527166ED4BF3}"/>
    <cellStyle name="Calculation 4 3 6 4 2 2" xfId="39327" xr:uid="{9349376E-BC2B-4B92-9EB5-CFDE4DA95A71}"/>
    <cellStyle name="Calculation 4 3 6 4 3" xfId="33148" xr:uid="{A015B3D4-AF4E-400F-8AB6-E443978DCCD3}"/>
    <cellStyle name="Calculation 4 3 6 5" xfId="3783" xr:uid="{CEB1FE1D-1528-4125-8CAA-9EEB71695AB3}"/>
    <cellStyle name="Calculation 4 3 6 5 2" xfId="33785" xr:uid="{D463B264-39F1-4648-9C61-DF4B7103DF48}"/>
    <cellStyle name="Calculation 4 3 6 6" xfId="16467" xr:uid="{49B797F6-674B-4B26-8B5E-EE6F02E4CB98}"/>
    <cellStyle name="Calculation 4 3 6 6 2" xfId="34571" xr:uid="{3822BCED-741F-47B2-9F26-8E279042FD9B}"/>
    <cellStyle name="Calculation 4 3 6 7" xfId="17502" xr:uid="{B3B789CE-5CE0-4EF9-BB40-5D2287DD495C}"/>
    <cellStyle name="Calculation 4 3 6 7 2" xfId="35582" xr:uid="{1EFB7F2E-C38A-4915-A549-6CD8FC3E1815}"/>
    <cellStyle name="Calculation 4 3 6 8" xfId="22347" xr:uid="{FFEFFAC8-7853-4E8B-AA58-0A61E5E55A09}"/>
    <cellStyle name="Calculation 4 3 6 8 2" xfId="40260" xr:uid="{D45427B8-67C9-4130-AB06-ADEEAA293546}"/>
    <cellStyle name="Calculation 4 3 6 9" xfId="29785" xr:uid="{2D1C84ED-BE69-41ED-88CE-62B45C086808}"/>
    <cellStyle name="Calculation 4 3 7" xfId="3784" xr:uid="{9C5DD9C0-9FEA-4CC8-85DE-06D24C1FE5A5}"/>
    <cellStyle name="Calculation 4 3 7 2" xfId="3785" xr:uid="{0E15E54D-C48C-457C-80DE-7A7D17E11007}"/>
    <cellStyle name="Calculation 4 3 7 2 2" xfId="19437" xr:uid="{92C0C9B1-D0DD-4383-AF0C-69056BA0A1F2}"/>
    <cellStyle name="Calculation 4 3 7 2 2 2" xfId="38224" xr:uid="{E990DFE7-8B82-40E1-84DC-4D42C2193F9B}"/>
    <cellStyle name="Calculation 4 3 7 2 3" xfId="32141" xr:uid="{226D9022-FC19-44D5-AD6F-D0F4E761A41C}"/>
    <cellStyle name="Calculation 4 3 7 3" xfId="3786" xr:uid="{BCFA14F4-FC12-4060-A1A3-377E7084C157}"/>
    <cellStyle name="Calculation 4 3 7 3 2" xfId="36307" xr:uid="{A168137D-9F18-4044-8C7E-A32058A39617}"/>
    <cellStyle name="Calculation 4 3 7 4" xfId="22349" xr:uid="{853BC623-AB1C-4A9D-AF47-A0E56F73D67C}"/>
    <cellStyle name="Calculation 4 3 7 4 2" xfId="40262" xr:uid="{12EC45A1-937C-4998-8494-3409865E61F2}"/>
    <cellStyle name="Calculation 4 3 7 5" xfId="30493" xr:uid="{E4BD0B9B-10BC-459D-BBA3-DA699DC9BFC1}"/>
    <cellStyle name="Calculation 4 3 8" xfId="3787" xr:uid="{74343DB9-9F31-4FAD-9B82-E79D98F6690B}"/>
    <cellStyle name="Calculation 4 3 8 2" xfId="3788" xr:uid="{3F500649-B894-4EDB-AF1F-08721D71A664}"/>
    <cellStyle name="Calculation 4 3 8 2 2" xfId="19365" xr:uid="{28B9568E-6273-4345-B396-523CC45BBFD2}"/>
    <cellStyle name="Calculation 4 3 8 2 2 2" xfId="38151" xr:uid="{A3CD5CBB-2C7C-4377-A02F-E2D4C0635DE3}"/>
    <cellStyle name="Calculation 4 3 8 2 3" xfId="32083" xr:uid="{F2068900-5B3B-4637-81D6-CA77F2F2B038}"/>
    <cellStyle name="Calculation 4 3 8 3" xfId="3789" xr:uid="{5914887C-CB26-419B-AA25-999D5143DDCE}"/>
    <cellStyle name="Calculation 4 3 8 3 2" xfId="36235" xr:uid="{EA516202-006C-4F45-970D-6B37201F5039}"/>
    <cellStyle name="Calculation 4 3 8 4" xfId="22350" xr:uid="{A0E20308-03CC-434E-B822-B320208648E5}"/>
    <cellStyle name="Calculation 4 3 8 4 2" xfId="40263" xr:uid="{40E6132F-D6AE-4202-B4BA-E467C5489927}"/>
    <cellStyle name="Calculation 4 3 8 5" xfId="30420" xr:uid="{498DF76F-998B-4A2B-9FE2-88A497945B92}"/>
    <cellStyle name="Calculation 4 3 9" xfId="3790" xr:uid="{BAEADCD5-5CA3-45FE-BDD5-4D407C8BCA61}"/>
    <cellStyle name="Calculation 4 3 9 2" xfId="33780" xr:uid="{BB7A9D7A-AAAB-47AB-BE31-EF8EE6E964D0}"/>
    <cellStyle name="Calculation 4 4" xfId="3791" xr:uid="{A31EF2A4-C9D6-4E6F-A4F3-DA946531739D}"/>
    <cellStyle name="Calculation 4 4 10" xfId="29629" xr:uid="{D73E5560-5182-45EB-A685-ADEC4180A1FF}"/>
    <cellStyle name="Calculation 4 4 2" xfId="3792" xr:uid="{B96DA28A-35C3-4D82-BB1C-C7C2BCC31606}"/>
    <cellStyle name="Calculation 4 4 2 2" xfId="3793" xr:uid="{B7FD686A-6C2F-45D3-9407-7BE6E7FE92E3}"/>
    <cellStyle name="Calculation 4 4 2 2 2" xfId="3794" xr:uid="{E0CCB5ED-9352-4E3E-A129-F27F49C1A6C1}"/>
    <cellStyle name="Calculation 4 4 2 2 2 2" xfId="19710" xr:uid="{8FFBAE18-E098-4184-B1C2-11C6B7CAD1A2}"/>
    <cellStyle name="Calculation 4 4 2 2 2 2 2" xfId="38582" xr:uid="{55E16776-561E-4770-BDB1-36B6303A4F6A}"/>
    <cellStyle name="Calculation 4 4 2 2 2 3" xfId="32439" xr:uid="{F97C55D6-82EC-4A5B-9139-2E03C02F476B}"/>
    <cellStyle name="Calculation 4 4 2 2 3" xfId="3795" xr:uid="{873C536A-8DCE-4354-B62F-5E91F6BC154A}"/>
    <cellStyle name="Calculation 4 4 2 2 3 2" xfId="36570" xr:uid="{A7FC5423-1BCF-4B06-BE66-6577C7D718D5}"/>
    <cellStyle name="Calculation 4 4 2 2 4" xfId="22353" xr:uid="{AB46A032-14BF-4F2C-AEBD-CCD023963F4C}"/>
    <cellStyle name="Calculation 4 4 2 2 4 2" xfId="40266" xr:uid="{8B8D2167-657A-4ED0-88B0-2C82981AAEE7}"/>
    <cellStyle name="Calculation 4 4 2 2 5" xfId="30849" xr:uid="{E93B8C92-4CB5-40FE-A45A-C7384FDA5B7F}"/>
    <cellStyle name="Calculation 4 4 2 3" xfId="3796" xr:uid="{87BFE6DE-9044-4AA0-B74B-94C8A4895258}"/>
    <cellStyle name="Calculation 4 4 2 3 2" xfId="18975" xr:uid="{7E1DF81E-3F08-4A49-BD55-2617EF53B53A}"/>
    <cellStyle name="Calculation 4 4 2 3 2 2" xfId="37498" xr:uid="{6F668712-6C8D-4D6C-AA97-0439BCAB6A24}"/>
    <cellStyle name="Calculation 4 4 2 3 3" xfId="31771" xr:uid="{28C2A534-ADDD-4C86-A591-EE5CB5A21578}"/>
    <cellStyle name="Calculation 4 4 2 4" xfId="3797" xr:uid="{9EB8974D-CDF2-45AC-B31D-9F807BD5FCAE}"/>
    <cellStyle name="Calculation 4 4 2 4 2" xfId="35583" xr:uid="{D98F252A-FEEF-4B4D-A9FC-CBD6CBB27506}"/>
    <cellStyle name="Calculation 4 4 2 5" xfId="22352" xr:uid="{24D1CC38-E77A-45C6-AC2C-6004B55906D4}"/>
    <cellStyle name="Calculation 4 4 2 5 2" xfId="40265" xr:uid="{CDD31BD4-EEDD-456C-A0A3-0906AB9EB143}"/>
    <cellStyle name="Calculation 4 4 2 6" xfId="29786" xr:uid="{7E4D0C86-DF9A-4F30-B242-83F85E5D5F1A}"/>
    <cellStyle name="Calculation 4 4 3" xfId="3798" xr:uid="{2728381A-DBFA-4C22-A004-8E49911EFA22}"/>
    <cellStyle name="Calculation 4 4 3 2" xfId="3799" xr:uid="{38D77A4F-0753-4AD0-821F-A61EEDEE3496}"/>
    <cellStyle name="Calculation 4 4 3 2 2" xfId="14479" xr:uid="{C8E29AEF-3800-497E-A32D-1D56E017C598}"/>
    <cellStyle name="Calculation 4 4 3 2 2 2" xfId="38425" xr:uid="{F4B6B24E-1712-4E31-AD78-DE92144C3DB0}"/>
    <cellStyle name="Calculation 4 4 3 2 3" xfId="32300" xr:uid="{2E6D6A90-9A94-47F0-ACCD-C949215A2995}"/>
    <cellStyle name="Calculation 4 4 3 3" xfId="3800" xr:uid="{5B74C97B-FE1F-4D1B-8F98-F936A4FCA48A}"/>
    <cellStyle name="Calculation 4 4 3 3 2" xfId="18373" xr:uid="{9319D561-21ED-42B8-A5F7-9DA8613D9951}"/>
    <cellStyle name="Calculation 4 4 3 4" xfId="22354" xr:uid="{7DD9FC9F-6914-46C6-888F-744D578C24FE}"/>
    <cellStyle name="Calculation 4 4 3 4 2" xfId="40267" xr:uid="{A80A3A11-5399-4645-9239-98744547235C}"/>
    <cellStyle name="Calculation 4 4 3 5" xfId="30692" xr:uid="{99B79E10-1A3A-46F2-947C-573B666BAE7D}"/>
    <cellStyle name="Calculation 4 4 4" xfId="3801" xr:uid="{A5A22780-4E9F-4568-9281-8856C864E662}"/>
    <cellStyle name="Calculation 4 4 4 2" xfId="18682" xr:uid="{AC4DA784-A36B-4CE8-92F7-79DA62B54998}"/>
    <cellStyle name="Calculation 4 4 4 2 2" xfId="37290" xr:uid="{9DBC3002-B4C0-4216-BB8C-9B69656E4ABB}"/>
    <cellStyle name="Calculation 4 4 4 3" xfId="31652" xr:uid="{BE5F327C-8168-49E9-97EC-B52CDD8F4418}"/>
    <cellStyle name="Calculation 4 4 5" xfId="3802" xr:uid="{5BCD0E66-F99D-40E7-9B4E-37C04C8946C2}"/>
    <cellStyle name="Calculation 4 4 5 2" xfId="15065" xr:uid="{9E11ECC4-FAF5-46F2-9450-1B58F8FBD51A}"/>
    <cellStyle name="Calculation 4 4 5 2 2" xfId="20650" xr:uid="{5041AABD-A739-41B3-93DA-EF410EB74A01}"/>
    <cellStyle name="Calculation 4 4 5 3" xfId="33149" xr:uid="{95D396F0-108F-4D59-9986-BCF33C234B6F}"/>
    <cellStyle name="Calculation 4 4 6" xfId="3803" xr:uid="{D93AF2AE-51CA-4BCE-8608-586E88F83C04}"/>
    <cellStyle name="Calculation 4 4 6 2" xfId="15727" xr:uid="{37B848DE-4EF0-4516-A042-48C00D0884EC}"/>
    <cellStyle name="Calculation 4 4 7" xfId="16468" xr:uid="{99F5E403-1AAA-4800-99BC-F590CC8135D4}"/>
    <cellStyle name="Calculation 4 4 7 2" xfId="34572" xr:uid="{47C49463-41C0-486C-9E5F-47D47D3461D0}"/>
    <cellStyle name="Calculation 4 4 8" xfId="17220" xr:uid="{F1F6838F-6D2D-496B-8C00-F763161D2599}"/>
    <cellStyle name="Calculation 4 4 8 2" xfId="35416" xr:uid="{049509F1-6DC7-44D7-A4A5-DB6B2B287565}"/>
    <cellStyle name="Calculation 4 4 9" xfId="22351" xr:uid="{D651A50D-DD72-428E-B3AD-51C6A873BEB6}"/>
    <cellStyle name="Calculation 4 4 9 2" xfId="40264" xr:uid="{668DAFE9-2C7C-4974-99AA-0B21D35677DD}"/>
    <cellStyle name="Calculation 4 5" xfId="3804" xr:uid="{DF496925-B5EF-4CE4-9D11-5E0199B656E0}"/>
    <cellStyle name="Calculation 4 5 2" xfId="3805" xr:uid="{05627EFE-2C7D-4CED-9A64-6250D144B392}"/>
    <cellStyle name="Calculation 4 5 2 2" xfId="3806" xr:uid="{6524B6F7-E9A5-40E2-BD28-DDC672D711C4}"/>
    <cellStyle name="Calculation 4 5 2 2 2" xfId="19711" xr:uid="{AF68C172-0AC3-4195-BA36-E9B5A160F1C1}"/>
    <cellStyle name="Calculation 4 5 2 2 2 2" xfId="38583" xr:uid="{47F59A4A-1850-4B3C-A6B3-1E2ADBDB7DD0}"/>
    <cellStyle name="Calculation 4 5 2 2 3" xfId="32440" xr:uid="{D94D79C7-C45E-47F1-860F-97D57F3D4060}"/>
    <cellStyle name="Calculation 4 5 2 3" xfId="3807" xr:uid="{9FC01E95-61DC-4A55-A25B-59AADE31A6C3}"/>
    <cellStyle name="Calculation 4 5 2 3 2" xfId="36571" xr:uid="{8F8B82C2-D26F-491F-B7AF-2B5176B03C09}"/>
    <cellStyle name="Calculation 4 5 2 4" xfId="22356" xr:uid="{70C4DB2E-8CC2-4638-B16C-7AE2401F457A}"/>
    <cellStyle name="Calculation 4 5 2 4 2" xfId="40269" xr:uid="{3F9361B9-7ED3-47C4-8EBC-8DB9106B1397}"/>
    <cellStyle name="Calculation 4 5 2 5" xfId="30850" xr:uid="{1A292547-B6C5-4F42-B282-4D1F87035EDB}"/>
    <cellStyle name="Calculation 4 5 3" xfId="3808" xr:uid="{3BDD6126-0041-4B07-9340-4330B0E5FBBC}"/>
    <cellStyle name="Calculation 4 5 3 2" xfId="18976" xr:uid="{F6490081-E6C4-4664-B4D6-E783151E61C8}"/>
    <cellStyle name="Calculation 4 5 3 2 2" xfId="37499" xr:uid="{D9DE1754-4FEA-4653-864C-72ED6943D75D}"/>
    <cellStyle name="Calculation 4 5 3 3" xfId="31772" xr:uid="{351594DE-4B01-450D-B75D-7A995E15322E}"/>
    <cellStyle name="Calculation 4 5 4" xfId="3809" xr:uid="{C84E28D1-7356-4CB7-9667-092D9410D87C}"/>
    <cellStyle name="Calculation 4 5 4 2" xfId="20886" xr:uid="{94C0047B-4FFF-456E-A6BB-C0846549E184}"/>
    <cellStyle name="Calculation 4 5 4 2 2" xfId="39328" xr:uid="{384848B8-CD4E-4356-A3C7-08207998C7E3}"/>
    <cellStyle name="Calculation 4 5 4 3" xfId="33150" xr:uid="{CB1130F3-4082-4FD4-B40F-F3208FC2A9E2}"/>
    <cellStyle name="Calculation 4 5 5" xfId="3810" xr:uid="{36EB8485-3146-4548-88E8-5AA3C87288E6}"/>
    <cellStyle name="Calculation 4 5 5 2" xfId="33786" xr:uid="{4488109C-9735-4906-B4BA-3048A809C9D3}"/>
    <cellStyle name="Calculation 4 5 6" xfId="16469" xr:uid="{BA4805BA-D7EA-42A6-B275-8899C492B235}"/>
    <cellStyle name="Calculation 4 5 6 2" xfId="34573" xr:uid="{B5238226-0847-4846-9469-3AECE28F5FF1}"/>
    <cellStyle name="Calculation 4 5 7" xfId="17503" xr:uid="{EFDFF70A-E9BF-4A07-B497-25A38D1C289D}"/>
    <cellStyle name="Calculation 4 5 7 2" xfId="35584" xr:uid="{15B18F83-1902-4518-92E2-DF6BEA074A2B}"/>
    <cellStyle name="Calculation 4 5 8" xfId="22355" xr:uid="{50A288ED-6F8D-4716-B134-F6EF35850FD3}"/>
    <cellStyle name="Calculation 4 5 8 2" xfId="40268" xr:uid="{7230A07A-04EF-42F6-BE31-A2AFBB523FFE}"/>
    <cellStyle name="Calculation 4 5 9" xfId="29787" xr:uid="{DE6142A3-3E86-48AC-97D1-717E963E55C2}"/>
    <cellStyle name="Calculation 4 6" xfId="3811" xr:uid="{13F91C42-96F0-49E0-AF9F-50C5D270A1DE}"/>
    <cellStyle name="Calculation 4 6 2" xfId="3812" xr:uid="{8486C6D2-EDEF-4407-B124-32FED946B3B5}"/>
    <cellStyle name="Calculation 4 6 2 2" xfId="3813" xr:uid="{EA3F71E0-4291-4B5E-BE10-82249A1ACC4B}"/>
    <cellStyle name="Calculation 4 6 2 2 2" xfId="19712" xr:uid="{66A4EFAB-0DE0-4DEF-8765-3E3FAC85A66F}"/>
    <cellStyle name="Calculation 4 6 2 2 2 2" xfId="38584" xr:uid="{09E33F9D-2337-490A-A963-DB44E750509F}"/>
    <cellStyle name="Calculation 4 6 2 2 3" xfId="32441" xr:uid="{3B7F8E5E-3ECB-4D6B-BA79-8F1FEA5DF44F}"/>
    <cellStyle name="Calculation 4 6 2 3" xfId="3814" xr:uid="{260FD6DE-F69A-4D8E-B9FF-60F7D336E7BD}"/>
    <cellStyle name="Calculation 4 6 2 3 2" xfId="36572" xr:uid="{0EB33715-87D1-4671-98AD-789715C41902}"/>
    <cellStyle name="Calculation 4 6 2 4" xfId="22358" xr:uid="{A269F435-C470-43FE-ACBE-E90EEBFE1DF0}"/>
    <cellStyle name="Calculation 4 6 2 4 2" xfId="40271" xr:uid="{46D5747B-C053-4B8D-B448-66239ED70ADA}"/>
    <cellStyle name="Calculation 4 6 2 5" xfId="30851" xr:uid="{8A42ADED-D251-47C8-92DB-2DF1CE6C17D9}"/>
    <cellStyle name="Calculation 4 6 3" xfId="3815" xr:uid="{14BD665E-7D6E-4410-AA7B-98C5E302D355}"/>
    <cellStyle name="Calculation 4 6 3 2" xfId="18977" xr:uid="{DA8B51B2-575E-41DE-8013-2959B04357BB}"/>
    <cellStyle name="Calculation 4 6 3 2 2" xfId="37500" xr:uid="{3FFB6A6E-EE53-420E-97E4-140FC55018AD}"/>
    <cellStyle name="Calculation 4 6 3 3" xfId="31773" xr:uid="{6216DE0A-AAE6-4E41-9C5E-7168A3FFDA64}"/>
    <cellStyle name="Calculation 4 6 4" xfId="3816" xr:uid="{2ED1BD94-8695-4C46-B9D8-717A7724794A}"/>
    <cellStyle name="Calculation 4 6 4 2" xfId="20887" xr:uid="{2FB29FF8-2E14-4245-B3A9-3CB56D317DCA}"/>
    <cellStyle name="Calculation 4 6 4 2 2" xfId="39329" xr:uid="{F362D07C-EF06-483F-AE19-55CA70DE4920}"/>
    <cellStyle name="Calculation 4 6 4 3" xfId="33151" xr:uid="{C3A6F75B-682F-4063-835A-8CCF53A15F27}"/>
    <cellStyle name="Calculation 4 6 5" xfId="3817" xr:uid="{B3963424-609F-4222-9A2A-ED7756DFF753}"/>
    <cellStyle name="Calculation 4 6 5 2" xfId="33787" xr:uid="{5717E281-839D-40E3-84A4-2D7BBD5DFAC2}"/>
    <cellStyle name="Calculation 4 6 6" xfId="16470" xr:uid="{C77A22CC-AE80-492B-B089-3F49AF3CA1C0}"/>
    <cellStyle name="Calculation 4 6 6 2" xfId="34574" xr:uid="{591C8F6C-CF93-4412-A240-FEA8FE8C2BED}"/>
    <cellStyle name="Calculation 4 6 7" xfId="17504" xr:uid="{F25DC549-94B4-4137-82C4-585F25E23B2D}"/>
    <cellStyle name="Calculation 4 6 7 2" xfId="35585" xr:uid="{7904528D-A675-40F7-A360-67822D6EAA2C}"/>
    <cellStyle name="Calculation 4 6 8" xfId="22357" xr:uid="{B69B83DB-A4E7-4A41-86DA-C280E9BEBE23}"/>
    <cellStyle name="Calculation 4 6 8 2" xfId="40270" xr:uid="{FA051D7A-AF14-4374-A909-2C7639C64B5A}"/>
    <cellStyle name="Calculation 4 6 9" xfId="29788" xr:uid="{C2D9C19F-2100-44E9-A738-FC7619A30BD3}"/>
    <cellStyle name="Calculation 4 7" xfId="3818" xr:uid="{B6641CF8-3B17-44ED-88EF-470721545273}"/>
    <cellStyle name="Calculation 4 7 2" xfId="3819" xr:uid="{1E7ED5D6-B2E3-4ADE-B6DF-49976B4ACE7B}"/>
    <cellStyle name="Calculation 4 7 2 2" xfId="14433" xr:uid="{1F72FDAE-9ACD-46D3-B409-AD6F01D376B9}"/>
    <cellStyle name="Calculation 4 7 2 2 2" xfId="38366" xr:uid="{B98E3682-77A6-4A23-8A98-AB6BF6410B64}"/>
    <cellStyle name="Calculation 4 7 2 3" xfId="32258" xr:uid="{D5D7B87E-807E-4684-B013-7C6DC4610C4C}"/>
    <cellStyle name="Calculation 4 7 3" xfId="3820" xr:uid="{4E1F446C-FEC1-4E4E-943E-A5D0E3C0E383}"/>
    <cellStyle name="Calculation 4 7 3 2" xfId="18323" xr:uid="{C7043E29-03D9-4AB2-8F55-61F2E7B1C026}"/>
    <cellStyle name="Calculation 4 7 4" xfId="22359" xr:uid="{2BEA502C-A834-4E65-B6B0-70BDD024FAC4}"/>
    <cellStyle name="Calculation 4 7 4 2" xfId="40272" xr:uid="{B13933E8-B17B-431C-8F81-4799E0AF16B1}"/>
    <cellStyle name="Calculation 4 7 5" xfId="30635" xr:uid="{F3A59102-F951-4E6C-8E83-988820C80FFA}"/>
    <cellStyle name="Calculation 4 8" xfId="3821" xr:uid="{5F3B4D4F-2DFE-4B10-A2C1-EF50CAB3ADD9}"/>
    <cellStyle name="Calculation 4 8 2" xfId="3822" xr:uid="{B6CC1C02-6917-471C-9E06-B2316203AD3B}"/>
    <cellStyle name="Calculation 4 8 2 2" xfId="37203" xr:uid="{068DE43E-4E04-4626-BE70-674315E7D082}"/>
    <cellStyle name="Calculation 4 8 3" xfId="3823" xr:uid="{317DA6F0-314E-41E2-99A2-B362150F77C6}"/>
    <cellStyle name="Calculation 4 8 3 2" xfId="40273" xr:uid="{C0151529-D5F7-438D-BE95-060C122FF5A0}"/>
    <cellStyle name="Calculation 4 8 4" xfId="31587" xr:uid="{E30DB834-6446-4585-9141-20DA5E654680}"/>
    <cellStyle name="Calculation 4 9" xfId="3824" xr:uid="{8497EFD4-01F5-432F-95CD-0536BDC1D19B}"/>
    <cellStyle name="Calculation 4 9 2" xfId="19586" xr:uid="{F8F1DA62-3EFC-4E67-AA6A-708827943F04}"/>
    <cellStyle name="Calculation 4 9 2 2" xfId="38410" xr:uid="{0E2226FA-3A5E-47CF-99CF-E1E8224CF4D0}"/>
    <cellStyle name="Calculation 4 9 3" xfId="31620" xr:uid="{CC2B56AB-EDB4-4DAE-8AB3-99FD4F1CCBCD}"/>
    <cellStyle name="Calculation 40" xfId="3825" xr:uid="{F675A580-67A4-418A-86A1-64F81A50D969}"/>
    <cellStyle name="Calculation 40 2" xfId="22360" xr:uid="{EB339979-EB00-438A-B3EF-F161A301343B}"/>
    <cellStyle name="Calculation 40 2 2" xfId="40274" xr:uid="{87D8414B-01AD-4C22-A164-00AE20471215}"/>
    <cellStyle name="Calculation 40 3" xfId="31542" xr:uid="{2304D3CA-4131-4569-A5DD-10664A9C4EB7}"/>
    <cellStyle name="Calculation 41" xfId="3826" xr:uid="{EE548017-C403-42E8-9C0D-0A2436FC1597}"/>
    <cellStyle name="Calculation 41 2" xfId="22361" xr:uid="{0C7E6F6E-732E-4ADF-A121-2ED9086B3269}"/>
    <cellStyle name="Calculation 41 2 2" xfId="40275" xr:uid="{B4A71B2B-7698-456E-8069-A5530A9561B1}"/>
    <cellStyle name="Calculation 41 3" xfId="31546" xr:uid="{3593210B-3327-4225-8AC5-304E5C552D7C}"/>
    <cellStyle name="Calculation 42" xfId="3827" xr:uid="{2D395E93-7D78-4032-ADD6-6D19D1DE530E}"/>
    <cellStyle name="Calculation 42 2" xfId="22362" xr:uid="{3FE2C298-72C7-4580-A4C4-5B39BC2387B7}"/>
    <cellStyle name="Calculation 42 2 2" xfId="40276" xr:uid="{DA1E2101-7596-4A2B-BBDD-71262A5B8E28}"/>
    <cellStyle name="Calculation 42 3" xfId="31550" xr:uid="{511FF039-236F-45E0-AA80-C605A721B28B}"/>
    <cellStyle name="Calculation 43" xfId="3828" xr:uid="{6F651B24-4C82-495D-B9F7-5447DD2D43C2}"/>
    <cellStyle name="Calculation 43 2" xfId="22363" xr:uid="{9F135888-E545-45F7-B6B4-F32CD234B6A7}"/>
    <cellStyle name="Calculation 43 2 2" xfId="40277" xr:uid="{1C5BAE4F-0E0B-44CD-B53B-E8A6460B128B}"/>
    <cellStyle name="Calculation 43 3" xfId="31554" xr:uid="{AD468040-1FD6-4EFA-A195-56AD3CB1F5E4}"/>
    <cellStyle name="Calculation 44" xfId="3829" xr:uid="{00B91FBC-97B8-4D4A-ACD8-F1353A9A63D9}"/>
    <cellStyle name="Calculation 44 2" xfId="22364" xr:uid="{F4A498FC-41C8-4F2B-BE81-0A4FD92C573C}"/>
    <cellStyle name="Calculation 44 2 2" xfId="40278" xr:uid="{7D7EC534-507F-455E-8884-1EA46BE81211}"/>
    <cellStyle name="Calculation 44 3" xfId="31558" xr:uid="{7EA7A956-EF60-4AD7-A257-A5F0E0946B80}"/>
    <cellStyle name="Calculation 45" xfId="3830" xr:uid="{60B8B640-D48A-4ADB-8307-7526BB0273F3}"/>
    <cellStyle name="Calculation 45 2" xfId="22365" xr:uid="{4F1D9A77-02BD-4AF4-9EEC-9375798065E9}"/>
    <cellStyle name="Calculation 45 2 2" xfId="40279" xr:uid="{4E5060BD-F4E9-452E-BBBC-9E72D1D54C1E}"/>
    <cellStyle name="Calculation 45 3" xfId="31562" xr:uid="{FF7D1BF8-04D1-4458-BD5E-6E527440B722}"/>
    <cellStyle name="Calculation 46" xfId="3831" xr:uid="{0D37EDEE-8BCD-4A95-8D2A-781F7983A2E4}"/>
    <cellStyle name="Calculation 46 2" xfId="22366" xr:uid="{CF58312D-7B8D-4D60-A927-A979106DA212}"/>
    <cellStyle name="Calculation 46 2 2" xfId="40280" xr:uid="{FFEE7F26-3D3B-4425-9072-882F93DBA23A}"/>
    <cellStyle name="Calculation 46 3" xfId="31566" xr:uid="{C5B35DD5-B4A7-42F9-BC8F-B05B1A6F598C}"/>
    <cellStyle name="Calculation 47" xfId="3832" xr:uid="{9161AFD9-4990-4891-8BD9-2AD3488DB57C}"/>
    <cellStyle name="Calculation 47 2" xfId="22367" xr:uid="{35BB0029-3F7B-46A9-94B0-0219A21D3D5E}"/>
    <cellStyle name="Calculation 47 2 2" xfId="40281" xr:uid="{361D04DB-25EC-4553-8C14-0CCC630A702C}"/>
    <cellStyle name="Calculation 47 3" xfId="31570" xr:uid="{073FE20E-370D-4289-B3FE-14ADEF814D20}"/>
    <cellStyle name="Calculation 48" xfId="3833" xr:uid="{281F2E1F-72AB-43D0-9174-968910F7C2CD}"/>
    <cellStyle name="Calculation 48 2" xfId="22368" xr:uid="{DCB3CC1B-B2D8-4A48-855A-7A1CC2FE8F56}"/>
    <cellStyle name="Calculation 48 2 2" xfId="40282" xr:uid="{927A8C28-43BF-4E95-88E1-91F60A0846E7}"/>
    <cellStyle name="Calculation 48 3" xfId="31574" xr:uid="{5A51DDA4-66D1-4BE4-BA5D-A30D33A1309F}"/>
    <cellStyle name="Calculation 49" xfId="3834" xr:uid="{6248A372-C64D-4B4F-99D5-4DA0EFBC7C19}"/>
    <cellStyle name="Calculation 49 2" xfId="22369" xr:uid="{8F53B715-D657-41EB-9819-0E2831ED59BE}"/>
    <cellStyle name="Calculation 49 2 2" xfId="40283" xr:uid="{3C320CAF-0197-4D74-B3AC-470B2864CC21}"/>
    <cellStyle name="Calculation 49 3" xfId="31578" xr:uid="{5A30146C-7F37-4E49-B447-DC1D3F1E93AB}"/>
    <cellStyle name="Calculation 5" xfId="3835" xr:uid="{FF010569-02B8-4C9A-8082-4E3A1F63CEBE}"/>
    <cellStyle name="Calculation 5 10" xfId="3836" xr:uid="{0C489E8C-46CD-405C-8A50-C7B35C7938DC}"/>
    <cellStyle name="Calculation 5 10 2" xfId="14615" xr:uid="{625C7E60-E22B-4F28-8831-8A2C8C7452E6}"/>
    <cellStyle name="Calculation 5 10 2 2" xfId="20443" xr:uid="{6B50E567-939C-4CF9-8480-0E5FC8EF5107}"/>
    <cellStyle name="Calculation 5 10 3" xfId="32938" xr:uid="{56B6408A-C964-4C23-A6C1-BAE629AB49AA}"/>
    <cellStyle name="Calculation 5 11" xfId="15186" xr:uid="{3C3E6388-8AF2-4BC4-99FC-3CD4E15FAD0A}"/>
    <cellStyle name="Calculation 5 11 2" xfId="33369" xr:uid="{951662EF-3A1E-45C0-9A03-1E94679DEC71}"/>
    <cellStyle name="Calculation 5 12" xfId="15829" xr:uid="{9F22F5A8-3125-4CBB-B65E-7A8CC5FFD43D}"/>
    <cellStyle name="Calculation 5 12 2" xfId="33862" xr:uid="{90336DF1-00A4-4B25-AE26-7D8D25EF1BEB}"/>
    <cellStyle name="Calculation 5 13" xfId="15580" xr:uid="{E34FB6C5-F792-4C9A-8FBB-D5B802BC6382}"/>
    <cellStyle name="Calculation 5 13 2" xfId="33703" xr:uid="{58127349-0496-46B3-939B-99C26A239171}"/>
    <cellStyle name="Calculation 5 14" xfId="20753" xr:uid="{703086F5-725F-47B1-A410-2A8C26DD00EF}"/>
    <cellStyle name="Calculation 5 14 2" xfId="39252" xr:uid="{829EC018-92FF-4ABE-BCC6-B94274127880}"/>
    <cellStyle name="Calculation 5 15" xfId="22370" xr:uid="{9F9672B0-6F31-4472-BAB6-5E7D138C3B99}"/>
    <cellStyle name="Calculation 5 15 2" xfId="40284" xr:uid="{98275BDB-9444-4A0B-871F-F9053C674263}"/>
    <cellStyle name="Calculation 5 16" xfId="29495" xr:uid="{8EBFC912-1CAA-4E02-AE47-2701400CC403}"/>
    <cellStyle name="Calculation 5 2" xfId="3837" xr:uid="{E1FF9822-7A49-4332-91A1-1D320016CC1B}"/>
    <cellStyle name="Calculation 5 2 10" xfId="3838" xr:uid="{F6609700-D8F7-4340-9522-77D247A3F977}"/>
    <cellStyle name="Calculation 5 2 10 2" xfId="34575" xr:uid="{5C948D9A-5A0C-4E31-B7C6-155A3E63FC40}"/>
    <cellStyle name="Calculation 5 2 11" xfId="17072" xr:uid="{D40396F6-C6A5-418C-9274-5B201C80C431}"/>
    <cellStyle name="Calculation 5 2 11 2" xfId="35324" xr:uid="{C9BB3F38-28EB-4AE6-A5AA-2DDB9C0957CD}"/>
    <cellStyle name="Calculation 5 2 12" xfId="18841" xr:uid="{C171A708-C98C-41F8-8A48-C5C98B596BC0}"/>
    <cellStyle name="Calculation 5 2 12 2" xfId="37416" xr:uid="{775717F5-4FB0-4B52-938C-17260C928D03}"/>
    <cellStyle name="Calculation 5 2 13" xfId="22371" xr:uid="{2F8608AE-E95C-4359-9CA9-02146DB78280}"/>
    <cellStyle name="Calculation 5 2 13 2" xfId="40285" xr:uid="{8D3A1A4C-94BE-4D55-8B47-D2A74DE26947}"/>
    <cellStyle name="Calculation 5 2 14" xfId="29558" xr:uid="{B4EBD250-885A-4595-9FCD-03D2588B9256}"/>
    <cellStyle name="Calculation 5 2 2" xfId="3839" xr:uid="{0D7631DE-ADB8-480B-8A63-AF45ECF73DC7}"/>
    <cellStyle name="Calculation 5 2 2 2" xfId="3840" xr:uid="{36B0DB93-D48E-40B5-9BB2-B08B368B51A9}"/>
    <cellStyle name="Calculation 5 2 2 2 2" xfId="3841" xr:uid="{2297F459-BE96-49C2-A924-7A7102039B17}"/>
    <cellStyle name="Calculation 5 2 2 2 2 2" xfId="19713" xr:uid="{4A30466C-16C0-4A4A-976F-F8521B64369D}"/>
    <cellStyle name="Calculation 5 2 2 2 2 2 2" xfId="38585" xr:uid="{5A550099-7C0E-4B6A-82AD-72FC1DF9D253}"/>
    <cellStyle name="Calculation 5 2 2 2 2 3" xfId="32442" xr:uid="{0911611D-D63B-4D88-A889-6F3B807E358C}"/>
    <cellStyle name="Calculation 5 2 2 2 3" xfId="3842" xr:uid="{AF381B2C-0C37-476B-9359-598AC324FA67}"/>
    <cellStyle name="Calculation 5 2 2 2 3 2" xfId="36573" xr:uid="{E64D6D49-1778-439C-BA12-42D0666B61CA}"/>
    <cellStyle name="Calculation 5 2 2 2 4" xfId="22373" xr:uid="{7E4589C5-25B0-4B58-A9AD-F540A20722BB}"/>
    <cellStyle name="Calculation 5 2 2 2 4 2" xfId="40287" xr:uid="{8E9C8A30-51CD-47E3-8646-451667610B2A}"/>
    <cellStyle name="Calculation 5 2 2 2 5" xfId="30852" xr:uid="{CC6510BA-9FC7-484E-B784-11B28F3AC0CE}"/>
    <cellStyle name="Calculation 5 2 2 3" xfId="3843" xr:uid="{2F0D65BA-8BBB-4101-9DC4-196628D7018F}"/>
    <cellStyle name="Calculation 5 2 2 3 2" xfId="18978" xr:uid="{8BB1F688-9FD8-4540-9D44-59C003E56666}"/>
    <cellStyle name="Calculation 5 2 2 3 2 2" xfId="37501" xr:uid="{D97B0A7E-3EBF-4457-B677-CFAA6CFB7769}"/>
    <cellStyle name="Calculation 5 2 2 3 3" xfId="31774" xr:uid="{91C91C8D-3F09-4ABA-AF4D-39A7AEB44838}"/>
    <cellStyle name="Calculation 5 2 2 4" xfId="3844" xr:uid="{61149895-E15B-45EA-9A32-1F87AF3BCB0E}"/>
    <cellStyle name="Calculation 5 2 2 4 2" xfId="20888" xr:uid="{88013C8D-7E98-4F07-B961-5132C27F28BE}"/>
    <cellStyle name="Calculation 5 2 2 4 2 2" xfId="39330" xr:uid="{7026E8CD-F4E1-41A4-AE69-7B39B4675401}"/>
    <cellStyle name="Calculation 5 2 2 4 3" xfId="33153" xr:uid="{CC736283-A5EA-4BA2-8C34-DCF3578A57A3}"/>
    <cellStyle name="Calculation 5 2 2 5" xfId="3845" xr:uid="{7962DCAC-B187-451A-862C-D6B82B0AF054}"/>
    <cellStyle name="Calculation 5 2 2 5 2" xfId="33789" xr:uid="{A2C669A8-8B8A-43DA-B73D-FA0FE7BD1E76}"/>
    <cellStyle name="Calculation 5 2 2 6" xfId="16471" xr:uid="{984C0237-6D90-4EC2-A5B2-DD2138403094}"/>
    <cellStyle name="Calculation 5 2 2 6 2" xfId="34576" xr:uid="{AAE27EDD-05CE-4450-9115-2F00F808FA15}"/>
    <cellStyle name="Calculation 5 2 2 7" xfId="17505" xr:uid="{643883AD-BEB1-47F9-A207-BFCBB417E18E}"/>
    <cellStyle name="Calculation 5 2 2 7 2" xfId="35586" xr:uid="{CC5AA8E6-E764-4019-AA8D-0FDD091507A4}"/>
    <cellStyle name="Calculation 5 2 2 8" xfId="22372" xr:uid="{A85BDE37-F631-4289-918D-DFA9EE968463}"/>
    <cellStyle name="Calculation 5 2 2 8 2" xfId="40286" xr:uid="{BA3F8948-45DE-40EA-8953-5C36CCCB58EE}"/>
    <cellStyle name="Calculation 5 2 2 9" xfId="29789" xr:uid="{D704DBED-C34C-42D2-97E4-93234B1B9F37}"/>
    <cellStyle name="Calculation 5 2 3" xfId="3846" xr:uid="{B13E47E7-05F1-46BD-8FCB-E1CE4BA845DE}"/>
    <cellStyle name="Calculation 5 2 3 2" xfId="3847" xr:uid="{3D5556A2-0578-426E-A841-D247B9F52236}"/>
    <cellStyle name="Calculation 5 2 3 2 2" xfId="3848" xr:uid="{778ED31A-A81A-4D64-9799-4ADB04E041C1}"/>
    <cellStyle name="Calculation 5 2 3 2 2 2" xfId="19714" xr:uid="{BBE50F84-B3C1-4389-A67C-02903F7F4961}"/>
    <cellStyle name="Calculation 5 2 3 2 2 2 2" xfId="38586" xr:uid="{B3D4F96F-396C-4611-A909-CDB05E07CDEC}"/>
    <cellStyle name="Calculation 5 2 3 2 2 3" xfId="32443" xr:uid="{7F94D696-1A60-4531-AF06-B9775B46F182}"/>
    <cellStyle name="Calculation 5 2 3 2 3" xfId="3849" xr:uid="{DE8FD914-C850-420E-8D4B-541758A94538}"/>
    <cellStyle name="Calculation 5 2 3 2 3 2" xfId="36574" xr:uid="{2D4F7E3D-4C44-4F2F-8A62-C01A787B51EC}"/>
    <cellStyle name="Calculation 5 2 3 2 4" xfId="22375" xr:uid="{F47C3A79-B9A5-4884-B434-80A9A61E3C97}"/>
    <cellStyle name="Calculation 5 2 3 2 4 2" xfId="40289" xr:uid="{4F834FD6-16EE-48EA-86F4-A5EE90084B02}"/>
    <cellStyle name="Calculation 5 2 3 2 5" xfId="30853" xr:uid="{CAE31E84-7572-407A-8223-D9968F63C955}"/>
    <cellStyle name="Calculation 5 2 3 3" xfId="3850" xr:uid="{45EDAC66-1FA0-4054-A626-5ED816E250CB}"/>
    <cellStyle name="Calculation 5 2 3 3 2" xfId="18979" xr:uid="{190F0F28-AAC9-4624-9B70-48291379E48D}"/>
    <cellStyle name="Calculation 5 2 3 3 2 2" xfId="37502" xr:uid="{38A5D770-EFC9-414E-A8A3-6EB17FAA9ECF}"/>
    <cellStyle name="Calculation 5 2 3 3 3" xfId="31775" xr:uid="{97D3B36B-3BA4-41AA-A069-B44C660CBEC4}"/>
    <cellStyle name="Calculation 5 2 3 4" xfId="3851" xr:uid="{3CAC2223-9B70-4B88-A0C3-D1757818EFC8}"/>
    <cellStyle name="Calculation 5 2 3 4 2" xfId="20889" xr:uid="{0D270B66-EF72-4A8E-A175-B737441843C8}"/>
    <cellStyle name="Calculation 5 2 3 4 2 2" xfId="39331" xr:uid="{F675A4DD-F7FC-4B77-8F27-85E03F4C36BE}"/>
    <cellStyle name="Calculation 5 2 3 4 3" xfId="33154" xr:uid="{381AC677-E576-47FC-A605-8C943DF7457D}"/>
    <cellStyle name="Calculation 5 2 3 5" xfId="3852" xr:uid="{7AEA65E3-18CE-4826-9734-E5F1E6C4966F}"/>
    <cellStyle name="Calculation 5 2 3 5 2" xfId="33790" xr:uid="{857A3635-BB35-410F-8F77-05CF48A49A1E}"/>
    <cellStyle name="Calculation 5 2 3 6" xfId="16472" xr:uid="{CCC46D76-3DEC-4EF2-A412-F06E50DE7B8F}"/>
    <cellStyle name="Calculation 5 2 3 6 2" xfId="34577" xr:uid="{55F2B7C9-FD81-4007-A023-90879F9A08B5}"/>
    <cellStyle name="Calculation 5 2 3 7" xfId="17506" xr:uid="{811FEDBD-3B8A-43DC-AF17-11B6B01D1ECF}"/>
    <cellStyle name="Calculation 5 2 3 7 2" xfId="35587" xr:uid="{A742FAD3-042E-495E-A9A7-7607306D1DAF}"/>
    <cellStyle name="Calculation 5 2 3 8" xfId="22374" xr:uid="{3C90556F-55D5-46C2-A4B7-E5592D625F91}"/>
    <cellStyle name="Calculation 5 2 3 8 2" xfId="40288" xr:uid="{8A86810B-2975-4A63-AC3F-B299CA7E4522}"/>
    <cellStyle name="Calculation 5 2 3 9" xfId="29790" xr:uid="{299EE6E7-27F2-473E-BF9A-D50868C08793}"/>
    <cellStyle name="Calculation 5 2 4" xfId="3853" xr:uid="{CB3621FF-C81B-4202-82C4-7089ACFD9842}"/>
    <cellStyle name="Calculation 5 2 4 2" xfId="3854" xr:uid="{5BEF2970-D11C-4069-9A65-DD88A9CA665A}"/>
    <cellStyle name="Calculation 5 2 4 2 2" xfId="3855" xr:uid="{3FC0B074-8EA3-4A6A-BD26-70CAE34D2FB6}"/>
    <cellStyle name="Calculation 5 2 4 2 2 2" xfId="19715" xr:uid="{22220027-7A91-4614-952A-CEB0F05E8DEB}"/>
    <cellStyle name="Calculation 5 2 4 2 2 2 2" xfId="38587" xr:uid="{BA3AF2A6-4A16-4DCA-93E7-D81D36C5D35E}"/>
    <cellStyle name="Calculation 5 2 4 2 2 3" xfId="32444" xr:uid="{1ED8454A-F543-49FC-849D-826C6FC4B233}"/>
    <cellStyle name="Calculation 5 2 4 2 3" xfId="3856" xr:uid="{3697B05E-FB66-4C1F-B12B-0B25D67C652C}"/>
    <cellStyle name="Calculation 5 2 4 2 3 2" xfId="36575" xr:uid="{A0EA95AB-2F00-4B99-99A3-5B5128B8F3F4}"/>
    <cellStyle name="Calculation 5 2 4 2 4" xfId="22377" xr:uid="{F9DF4249-B4F9-47C9-A2B4-CE4F7C3E7A64}"/>
    <cellStyle name="Calculation 5 2 4 2 4 2" xfId="40291" xr:uid="{7EF73ABE-91D9-4641-84A3-8ADD96A33A02}"/>
    <cellStyle name="Calculation 5 2 4 2 5" xfId="30854" xr:uid="{CAC3F59D-C3FE-4653-BED2-4403163EADCC}"/>
    <cellStyle name="Calculation 5 2 4 3" xfId="3857" xr:uid="{4A28CDCD-C435-4204-89AC-8D837E3BD9BE}"/>
    <cellStyle name="Calculation 5 2 4 3 2" xfId="18980" xr:uid="{3B0350D3-6029-4A98-8262-0803AFA02703}"/>
    <cellStyle name="Calculation 5 2 4 3 2 2" xfId="37503" xr:uid="{172B1DE1-F930-4534-A374-27D2B8DC01F3}"/>
    <cellStyle name="Calculation 5 2 4 3 3" xfId="31776" xr:uid="{863397A5-1D86-4887-8212-33BE1589623C}"/>
    <cellStyle name="Calculation 5 2 4 4" xfId="3858" xr:uid="{2462B168-FA31-4DCE-9167-291B1CF5C503}"/>
    <cellStyle name="Calculation 5 2 4 4 2" xfId="20890" xr:uid="{3E7CA656-866B-4C79-9E6E-9DD533981878}"/>
    <cellStyle name="Calculation 5 2 4 4 2 2" xfId="39332" xr:uid="{69D88DAA-C371-4387-9F34-A5653C241BC8}"/>
    <cellStyle name="Calculation 5 2 4 4 3" xfId="33155" xr:uid="{6EAA3A6A-0794-4EA8-81E5-E090644DFCE4}"/>
    <cellStyle name="Calculation 5 2 4 5" xfId="3859" xr:uid="{08F83FD0-3FCB-45BE-BC12-60C997F49A9F}"/>
    <cellStyle name="Calculation 5 2 4 5 2" xfId="33791" xr:uid="{FB71D1B7-4607-4D12-8B78-FEB9D57A844C}"/>
    <cellStyle name="Calculation 5 2 4 6" xfId="16473" xr:uid="{0693C11A-9BEA-40DB-83E1-D9085BD8BE66}"/>
    <cellStyle name="Calculation 5 2 4 6 2" xfId="34578" xr:uid="{66D8470E-0CB3-437C-BC1F-9F990230489D}"/>
    <cellStyle name="Calculation 5 2 4 7" xfId="17507" xr:uid="{C1BD6698-2484-4F77-A508-24F0730C9729}"/>
    <cellStyle name="Calculation 5 2 4 7 2" xfId="35588" xr:uid="{32078694-BC76-4C87-A9E2-0A40263F5FE8}"/>
    <cellStyle name="Calculation 5 2 4 8" xfId="22376" xr:uid="{307C7C5D-BBF5-4BB1-AB68-068AAA0E7BB1}"/>
    <cellStyle name="Calculation 5 2 4 8 2" xfId="40290" xr:uid="{BB7BB536-1BA4-4F0D-817F-F1E9D5364143}"/>
    <cellStyle name="Calculation 5 2 4 9" xfId="29791" xr:uid="{2A8F0840-EC0B-4119-B47D-84C2C6B13980}"/>
    <cellStyle name="Calculation 5 2 5" xfId="3860" xr:uid="{D9B19132-2D7E-4781-8DE8-93CE9803FFC0}"/>
    <cellStyle name="Calculation 5 2 5 2" xfId="3861" xr:uid="{4FD2DDC8-92E0-4962-B226-D404E22F5F47}"/>
    <cellStyle name="Calculation 5 2 5 2 2" xfId="3862" xr:uid="{032EB1F4-9DA0-4290-8073-0377AB014826}"/>
    <cellStyle name="Calculation 5 2 5 2 2 2" xfId="19716" xr:uid="{F92F849E-DC48-4F43-9328-9FA02899B1FA}"/>
    <cellStyle name="Calculation 5 2 5 2 2 2 2" xfId="38588" xr:uid="{F8273882-5227-43B3-9CEC-3198E37059AC}"/>
    <cellStyle name="Calculation 5 2 5 2 2 3" xfId="32445" xr:uid="{958B1FC1-0968-4FB2-8A1A-11933682F698}"/>
    <cellStyle name="Calculation 5 2 5 2 3" xfId="3863" xr:uid="{10B0893E-D40C-4CD2-9CBC-55DE5FED4E2C}"/>
    <cellStyle name="Calculation 5 2 5 2 3 2" xfId="36576" xr:uid="{70F4CA03-7D5E-4808-8313-5823CAD4C3A3}"/>
    <cellStyle name="Calculation 5 2 5 2 4" xfId="22379" xr:uid="{CC5CAB65-8E2C-4973-82A7-4F212452EC5A}"/>
    <cellStyle name="Calculation 5 2 5 2 4 2" xfId="40293" xr:uid="{C91FDD91-4F58-4084-BA1F-7B12D047CABB}"/>
    <cellStyle name="Calculation 5 2 5 2 5" xfId="30855" xr:uid="{77F23ED9-72B1-4F14-80A7-9F61A977661C}"/>
    <cellStyle name="Calculation 5 2 5 3" xfId="3864" xr:uid="{AF3B212F-5856-42DB-8E23-E3CB06F65E68}"/>
    <cellStyle name="Calculation 5 2 5 3 2" xfId="18981" xr:uid="{2D66BEF3-3883-4F48-A97C-C66B32FE4BC8}"/>
    <cellStyle name="Calculation 5 2 5 3 2 2" xfId="37504" xr:uid="{BCA8FA72-039D-4D2E-96CE-78E7300C23CD}"/>
    <cellStyle name="Calculation 5 2 5 3 3" xfId="31777" xr:uid="{50603EEC-1DC4-43BC-99D9-AF0258A45923}"/>
    <cellStyle name="Calculation 5 2 5 4" xfId="3865" xr:uid="{524220D2-A2B5-4145-B23F-3330362E0856}"/>
    <cellStyle name="Calculation 5 2 5 4 2" xfId="20891" xr:uid="{20356D99-AAD6-4534-8650-5D9DA6A14A78}"/>
    <cellStyle name="Calculation 5 2 5 4 2 2" xfId="39333" xr:uid="{D0C7C0E1-990D-4FD1-828F-B75B688734D1}"/>
    <cellStyle name="Calculation 5 2 5 4 3" xfId="33156" xr:uid="{6ECAE5FA-0D98-40DD-A671-8EB30C3C5A47}"/>
    <cellStyle name="Calculation 5 2 5 5" xfId="3866" xr:uid="{A461C141-E78C-4AA0-9FD2-E26B041732EE}"/>
    <cellStyle name="Calculation 5 2 5 5 2" xfId="33792" xr:uid="{75B0A2A8-C406-417F-BFAC-F92E1F2B83EE}"/>
    <cellStyle name="Calculation 5 2 5 6" xfId="16474" xr:uid="{E67BDBD7-2509-4ECB-971A-3BF3182FE500}"/>
    <cellStyle name="Calculation 5 2 5 6 2" xfId="34579" xr:uid="{C99923EF-0D36-423A-90AE-42841239A6EE}"/>
    <cellStyle name="Calculation 5 2 5 7" xfId="17508" xr:uid="{31CF5076-76B2-4045-8160-1518E8022B1F}"/>
    <cellStyle name="Calculation 5 2 5 7 2" xfId="35589" xr:uid="{6772B41D-A86A-4FC6-BAB7-674CB6709C9F}"/>
    <cellStyle name="Calculation 5 2 5 8" xfId="22378" xr:uid="{4544C06F-4563-40C0-AA87-FAB7789D6B18}"/>
    <cellStyle name="Calculation 5 2 5 8 2" xfId="40292" xr:uid="{0F9078FD-366C-467A-9E62-3595F96DBABC}"/>
    <cellStyle name="Calculation 5 2 5 9" xfId="29792" xr:uid="{F08E2749-BF4B-4DD7-85C0-5C62203600F1}"/>
    <cellStyle name="Calculation 5 2 6" xfId="3867" xr:uid="{5AB5B566-C604-4789-84D2-8DAC904473B6}"/>
    <cellStyle name="Calculation 5 2 6 2" xfId="3868" xr:uid="{C919D5A3-9A47-4D33-9A05-B51DC5E3454C}"/>
    <cellStyle name="Calculation 5 2 6 2 2" xfId="3869" xr:uid="{DFB2F71F-9E0D-4090-B2B4-2970422F3A7D}"/>
    <cellStyle name="Calculation 5 2 6 2 2 2" xfId="19717" xr:uid="{2F4FA46A-90E2-437D-988E-88964B419069}"/>
    <cellStyle name="Calculation 5 2 6 2 2 2 2" xfId="38589" xr:uid="{CD727C63-CFEE-4D0A-BC59-232D46330112}"/>
    <cellStyle name="Calculation 5 2 6 2 2 3" xfId="32446" xr:uid="{3CF3A6C0-A75E-47CB-B4B9-C39F38C165F6}"/>
    <cellStyle name="Calculation 5 2 6 2 3" xfId="3870" xr:uid="{98D6B26D-FF18-4A46-A7DB-6AFEA5A0ECED}"/>
    <cellStyle name="Calculation 5 2 6 2 3 2" xfId="36577" xr:uid="{22AC45E3-ECBD-4965-92E3-A7C0EBC25727}"/>
    <cellStyle name="Calculation 5 2 6 2 4" xfId="22381" xr:uid="{05E59B21-F143-4032-B458-CD3E5DA8A637}"/>
    <cellStyle name="Calculation 5 2 6 2 4 2" xfId="40295" xr:uid="{AAEE02A7-21F0-46FC-842B-D6A5D257048F}"/>
    <cellStyle name="Calculation 5 2 6 2 5" xfId="30856" xr:uid="{56F8BAB0-4AF4-443B-BB8B-99D8ED5FB58B}"/>
    <cellStyle name="Calculation 5 2 6 3" xfId="3871" xr:uid="{01FDE922-0299-4CAF-B759-699D134023C1}"/>
    <cellStyle name="Calculation 5 2 6 3 2" xfId="18982" xr:uid="{3C0EF0C1-3044-4590-93F7-ED88A1AB2107}"/>
    <cellStyle name="Calculation 5 2 6 3 2 2" xfId="37505" xr:uid="{A7A26AEA-9351-49B4-8DA2-C9EE41992DA1}"/>
    <cellStyle name="Calculation 5 2 6 3 3" xfId="31778" xr:uid="{2D517A96-70F3-4C07-A7A9-87041A180E9B}"/>
    <cellStyle name="Calculation 5 2 6 4" xfId="3872" xr:uid="{C3EE92C1-2006-4C59-BABA-023D1B833EA2}"/>
    <cellStyle name="Calculation 5 2 6 4 2" xfId="20892" xr:uid="{B6630AB7-2F70-40DA-9095-9ECA5AA1377A}"/>
    <cellStyle name="Calculation 5 2 6 4 2 2" xfId="39334" xr:uid="{FF6F4956-8DB9-4CA1-9ECC-0BDE867E7A99}"/>
    <cellStyle name="Calculation 5 2 6 4 3" xfId="33157" xr:uid="{22129944-026F-4D1B-A1C8-97A9EEEB3712}"/>
    <cellStyle name="Calculation 5 2 6 5" xfId="3873" xr:uid="{ED3FE708-E0E9-4113-A332-8FD9311E1F74}"/>
    <cellStyle name="Calculation 5 2 6 5 2" xfId="33793" xr:uid="{F57F3B2E-62B5-4043-BC76-06DFC96AF074}"/>
    <cellStyle name="Calculation 5 2 6 6" xfId="16475" xr:uid="{99FFBBB0-AA08-436D-86C7-001925C7C41B}"/>
    <cellStyle name="Calculation 5 2 6 6 2" xfId="34580" xr:uid="{38F89D7F-A893-42FB-B862-8CC98A732A4C}"/>
    <cellStyle name="Calculation 5 2 6 7" xfId="17509" xr:uid="{016A1753-521F-4A51-9BDA-8000E1D0BCFB}"/>
    <cellStyle name="Calculation 5 2 6 7 2" xfId="35590" xr:uid="{37CB212F-B0F3-4A34-938A-A04C39102355}"/>
    <cellStyle name="Calculation 5 2 6 8" xfId="22380" xr:uid="{1A087931-DD6C-4366-9F33-52E880AE70DA}"/>
    <cellStyle name="Calculation 5 2 6 8 2" xfId="40294" xr:uid="{89D0342A-257C-4EA7-916F-2FE2D06EAD59}"/>
    <cellStyle name="Calculation 5 2 6 9" xfId="29793" xr:uid="{EE7C354E-E5A8-4A33-87DD-DCC2151B6A95}"/>
    <cellStyle name="Calculation 5 2 7" xfId="3874" xr:uid="{A354627F-0360-485E-BEB9-28835D44650A}"/>
    <cellStyle name="Calculation 5 2 7 2" xfId="3875" xr:uid="{E0916DEC-4E3C-4B8D-8A34-D8871257DBAC}"/>
    <cellStyle name="Calculation 5 2 7 2 2" xfId="19401" xr:uid="{0586BBAD-E79A-4AF2-9A28-BFD841A6E0B1}"/>
    <cellStyle name="Calculation 5 2 7 2 2 2" xfId="38188" xr:uid="{F09DD7CD-DC3C-45BD-9C1F-D28020F9E163}"/>
    <cellStyle name="Calculation 5 2 7 2 3" xfId="32111" xr:uid="{CEE9A3D1-BFF3-4B93-B6A3-A473BC831A0A}"/>
    <cellStyle name="Calculation 5 2 7 3" xfId="3876" xr:uid="{A5E111DB-D039-4A62-9B20-4E860DB0A377}"/>
    <cellStyle name="Calculation 5 2 7 3 2" xfId="36271" xr:uid="{CD821744-206B-46EB-86F7-093548174FD1}"/>
    <cellStyle name="Calculation 5 2 7 4" xfId="22382" xr:uid="{6037892A-CEB8-40C7-9E05-01C32555DCA8}"/>
    <cellStyle name="Calculation 5 2 7 4 2" xfId="40296" xr:uid="{F0B97F68-0381-46C9-BE90-F638AEF9515F}"/>
    <cellStyle name="Calculation 5 2 7 5" xfId="30457" xr:uid="{DB341183-0BC8-4733-89A2-30895DE81DF8}"/>
    <cellStyle name="Calculation 5 2 8" xfId="3877" xr:uid="{26DFC24A-9ACB-496C-AE02-3C7693F25683}"/>
    <cellStyle name="Calculation 5 2 8 2" xfId="3878" xr:uid="{7F3D0A34-9F76-4A05-AD38-6AEE0552F393}"/>
    <cellStyle name="Calculation 5 2 8 2 2" xfId="19502" xr:uid="{E17278E7-F6AE-4CA9-8B7B-2EFA5B0F092F}"/>
    <cellStyle name="Calculation 5 2 8 2 2 2" xfId="38289" xr:uid="{59AEF012-76E6-4CD5-8BB6-EB319385DCCE}"/>
    <cellStyle name="Calculation 5 2 8 2 3" xfId="32190" xr:uid="{7A93E9D8-98E1-45C9-B1E3-897112F5FFA4}"/>
    <cellStyle name="Calculation 5 2 8 3" xfId="3879" xr:uid="{7FD18118-C2FC-4DC1-AE2F-9441245776FA}"/>
    <cellStyle name="Calculation 5 2 8 3 2" xfId="36373" xr:uid="{04F8AB5C-AF38-4D5F-A8D2-24E909E1FFFF}"/>
    <cellStyle name="Calculation 5 2 8 4" xfId="22383" xr:uid="{58D02E91-03FA-40AD-8324-464402454BA7}"/>
    <cellStyle name="Calculation 5 2 8 4 2" xfId="40297" xr:uid="{A972A26E-C2B8-4721-A629-E65CFE77195A}"/>
    <cellStyle name="Calculation 5 2 8 5" xfId="30558" xr:uid="{B2CAE355-FEEE-4958-9FB2-9C85827B46F3}"/>
    <cellStyle name="Calculation 5 2 9" xfId="3880" xr:uid="{920EE31D-9531-465D-811F-05F5528C010A}"/>
    <cellStyle name="Calculation 5 2 9 2" xfId="33788" xr:uid="{7E08F11C-737C-4CAB-8F43-BB95E3E70C67}"/>
    <cellStyle name="Calculation 5 3" xfId="3881" xr:uid="{51ABB6ED-15B2-482C-80E5-FA811429C574}"/>
    <cellStyle name="Calculation 5 3 10" xfId="3882" xr:uid="{5AD8A7A2-3A5C-43E5-8B36-BA51EEAB8CF9}"/>
    <cellStyle name="Calculation 5 3 10 2" xfId="34581" xr:uid="{6049816C-ED62-4D64-B0B2-99F346DE389F}"/>
    <cellStyle name="Calculation 5 3 11" xfId="17071" xr:uid="{9C1B900D-1F69-43D9-8D3C-5AEB99C418FF}"/>
    <cellStyle name="Calculation 5 3 11 2" xfId="35322" xr:uid="{B78ABAFE-E284-4DA3-898B-0BF6213969AD}"/>
    <cellStyle name="Calculation 5 3 12" xfId="17750" xr:uid="{5987F852-F94D-4AFC-9158-0C733D8FF4CB}"/>
    <cellStyle name="Calculation 5 3 12 2" xfId="35799" xr:uid="{FCD99F94-3E23-4C77-B1E1-E4632B53813F}"/>
    <cellStyle name="Calculation 5 3 13" xfId="22384" xr:uid="{8A3FAA17-E14D-42B9-824A-82180573C58A}"/>
    <cellStyle name="Calculation 5 3 13 2" xfId="40298" xr:uid="{D7015045-CD64-4EE7-A894-F5AA3B2497EB}"/>
    <cellStyle name="Calculation 5 3 14" xfId="29557" xr:uid="{9EF658D7-835A-4BAA-95A0-929925104A50}"/>
    <cellStyle name="Calculation 5 3 2" xfId="3883" xr:uid="{D74CA3E5-B21E-457A-9681-61C0685DC941}"/>
    <cellStyle name="Calculation 5 3 2 2" xfId="3884" xr:uid="{5185B2F6-61D7-42F5-A204-9D62760C29AE}"/>
    <cellStyle name="Calculation 5 3 2 2 2" xfId="3885" xr:uid="{2D436236-00B3-4AA4-BBDD-D374F71C5041}"/>
    <cellStyle name="Calculation 5 3 2 2 2 2" xfId="19718" xr:uid="{DCE56E6D-265D-4DD2-891E-1B501BA87A76}"/>
    <cellStyle name="Calculation 5 3 2 2 2 2 2" xfId="38590" xr:uid="{A71D68A1-20CE-4817-AEEA-AAEB4A00D833}"/>
    <cellStyle name="Calculation 5 3 2 2 2 3" xfId="32447" xr:uid="{53D7978D-B236-4B13-88F8-6BA20956EF5D}"/>
    <cellStyle name="Calculation 5 3 2 2 3" xfId="3886" xr:uid="{152A73B8-A3D2-438F-BF60-EF3D53C6F808}"/>
    <cellStyle name="Calculation 5 3 2 2 3 2" xfId="36578" xr:uid="{27FA3736-21D5-44CA-B36C-67394D3ADE7C}"/>
    <cellStyle name="Calculation 5 3 2 2 4" xfId="22386" xr:uid="{5B940DB1-3A00-431C-A803-D8B309E795FF}"/>
    <cellStyle name="Calculation 5 3 2 2 4 2" xfId="40300" xr:uid="{EB9FC01C-9119-4988-9098-A2AACCE7EBC2}"/>
    <cellStyle name="Calculation 5 3 2 2 5" xfId="30857" xr:uid="{07C2A6D2-FE32-4DBB-A35B-06BF448E2D00}"/>
    <cellStyle name="Calculation 5 3 2 3" xfId="3887" xr:uid="{B1003CE8-633F-4815-B4B1-B778BF018BB1}"/>
    <cellStyle name="Calculation 5 3 2 3 2" xfId="18983" xr:uid="{4936CB15-55A8-434B-943B-53017B1B647C}"/>
    <cellStyle name="Calculation 5 3 2 3 2 2" xfId="37506" xr:uid="{3CE68E3A-558E-4998-9141-68DBF55C0B01}"/>
    <cellStyle name="Calculation 5 3 2 3 3" xfId="31779" xr:uid="{17572CA7-7406-4FCC-877E-9B135337D016}"/>
    <cellStyle name="Calculation 5 3 2 4" xfId="3888" xr:uid="{CFFB2B6C-19FF-4933-8145-DE68F81C523E}"/>
    <cellStyle name="Calculation 5 3 2 4 2" xfId="20893" xr:uid="{A6DA2E6A-499B-43F4-8A59-EB164FA2BA08}"/>
    <cellStyle name="Calculation 5 3 2 4 2 2" xfId="39335" xr:uid="{152F32FC-0A13-4A3F-94E3-0388779B2587}"/>
    <cellStyle name="Calculation 5 3 2 4 3" xfId="33158" xr:uid="{6C3E7C9B-3B59-41E5-963B-C45107999DE7}"/>
    <cellStyle name="Calculation 5 3 2 5" xfId="3889" xr:uid="{A5576223-B1D3-42E2-A347-7275F9C4CB9D}"/>
    <cellStyle name="Calculation 5 3 2 5 2" xfId="33795" xr:uid="{DEF26039-AB73-4959-A6DF-24FCED7C8878}"/>
    <cellStyle name="Calculation 5 3 2 6" xfId="16476" xr:uid="{548CCC51-80A8-4304-845B-212D4952E2EE}"/>
    <cellStyle name="Calculation 5 3 2 6 2" xfId="34582" xr:uid="{2F85EA61-8740-4A9A-A5BD-8F878CDFD5A2}"/>
    <cellStyle name="Calculation 5 3 2 7" xfId="17510" xr:uid="{EC87123D-99CE-481E-8E74-227B4B56EDF5}"/>
    <cellStyle name="Calculation 5 3 2 7 2" xfId="35591" xr:uid="{20F2DAC3-7CD3-481B-9C92-09C366A485C9}"/>
    <cellStyle name="Calculation 5 3 2 8" xfId="22385" xr:uid="{3AA48F16-D551-41D0-9021-B6766CD602AD}"/>
    <cellStyle name="Calculation 5 3 2 8 2" xfId="40299" xr:uid="{F26DE37C-640D-48C4-B304-615F9A7F6C92}"/>
    <cellStyle name="Calculation 5 3 2 9" xfId="29794" xr:uid="{6C16062F-CE81-4420-87E0-2E266D8EA714}"/>
    <cellStyle name="Calculation 5 3 3" xfId="3890" xr:uid="{BC8EB3B3-8F13-41BB-91A1-092C9136DB80}"/>
    <cellStyle name="Calculation 5 3 3 2" xfId="3891" xr:uid="{5B450E51-0C4B-44F7-94D8-A9B8534445BC}"/>
    <cellStyle name="Calculation 5 3 3 2 2" xfId="3892" xr:uid="{83BB03B9-FB88-414C-A9CA-4B6974A4354D}"/>
    <cellStyle name="Calculation 5 3 3 2 2 2" xfId="19719" xr:uid="{8617ADB8-8A1C-446B-90BF-479483F7E774}"/>
    <cellStyle name="Calculation 5 3 3 2 2 2 2" xfId="38591" xr:uid="{58A94665-1AB4-458A-8E03-27ECBAEE1474}"/>
    <cellStyle name="Calculation 5 3 3 2 2 3" xfId="32448" xr:uid="{C6384B44-7D16-4F68-BCB1-2F185728875B}"/>
    <cellStyle name="Calculation 5 3 3 2 3" xfId="3893" xr:uid="{79D50660-4530-47FC-A509-BF9CFACE46AB}"/>
    <cellStyle name="Calculation 5 3 3 2 3 2" xfId="36579" xr:uid="{4A9FB01F-9F12-4486-8E39-6F4041EAFDEB}"/>
    <cellStyle name="Calculation 5 3 3 2 4" xfId="22388" xr:uid="{3E6D7854-D640-48B1-835E-F3ECB7411476}"/>
    <cellStyle name="Calculation 5 3 3 2 4 2" xfId="40302" xr:uid="{57CEF441-5662-4DE3-BCB3-A9C5820C4D49}"/>
    <cellStyle name="Calculation 5 3 3 2 5" xfId="30858" xr:uid="{AC18ADFC-DD72-4E23-9B14-D9563AC05613}"/>
    <cellStyle name="Calculation 5 3 3 3" xfId="3894" xr:uid="{DE1D5644-3D4B-4B3E-9A57-EFD5BA2DD01F}"/>
    <cellStyle name="Calculation 5 3 3 3 2" xfId="18984" xr:uid="{F4EB25B1-1776-4D26-B0F5-3E86EC746339}"/>
    <cellStyle name="Calculation 5 3 3 3 2 2" xfId="37507" xr:uid="{F4D3BB33-5FBE-404C-8741-F7B93EC0D803}"/>
    <cellStyle name="Calculation 5 3 3 3 3" xfId="31780" xr:uid="{F56E4A39-77B0-4DE5-AF7C-F5A367B95E94}"/>
    <cellStyle name="Calculation 5 3 3 4" xfId="3895" xr:uid="{8283DF7D-D69C-41DE-BB4A-6A8491AAA3C1}"/>
    <cellStyle name="Calculation 5 3 3 4 2" xfId="20894" xr:uid="{8058F759-CCF1-49DD-81D0-2066BA16CDF7}"/>
    <cellStyle name="Calculation 5 3 3 4 2 2" xfId="39336" xr:uid="{EDB47A06-A173-4478-93F6-77F85B0FAE6D}"/>
    <cellStyle name="Calculation 5 3 3 4 3" xfId="33159" xr:uid="{EA6B6B8E-461D-4A13-A824-A36960C68D14}"/>
    <cellStyle name="Calculation 5 3 3 5" xfId="3896" xr:uid="{EFC2C10E-7760-4B18-B517-9D95FF34C3CF}"/>
    <cellStyle name="Calculation 5 3 3 5 2" xfId="33796" xr:uid="{5A1AA3DE-F606-4CE6-AC67-2A6617A6E381}"/>
    <cellStyle name="Calculation 5 3 3 6" xfId="16477" xr:uid="{0801689A-8FF1-4694-AF45-0A0AC8D1B3A6}"/>
    <cellStyle name="Calculation 5 3 3 6 2" xfId="34583" xr:uid="{8E8A43A1-769F-4E73-B087-7913CC57F6A7}"/>
    <cellStyle name="Calculation 5 3 3 7" xfId="17511" xr:uid="{84FBB3A9-8334-4DA3-B0B9-F9DB1DC5FBE9}"/>
    <cellStyle name="Calculation 5 3 3 7 2" xfId="35592" xr:uid="{AA26FB6C-A811-483F-82E7-8576D00D727A}"/>
    <cellStyle name="Calculation 5 3 3 8" xfId="22387" xr:uid="{1F5A1EF0-B7E9-4064-A602-3B2A7B347CC5}"/>
    <cellStyle name="Calculation 5 3 3 8 2" xfId="40301" xr:uid="{52DADB9F-EBFF-4D9D-96F0-206E81DA87F5}"/>
    <cellStyle name="Calculation 5 3 3 9" xfId="29795" xr:uid="{5F1CDFCA-731B-4C43-91E7-B74A128733FA}"/>
    <cellStyle name="Calculation 5 3 4" xfId="3897" xr:uid="{66D07319-C333-4D48-AE0B-5D72ECD3D02E}"/>
    <cellStyle name="Calculation 5 3 4 2" xfId="3898" xr:uid="{4BA6B014-5829-4DFD-A201-33AFCE7328EB}"/>
    <cellStyle name="Calculation 5 3 4 2 2" xfId="3899" xr:uid="{9D93150B-5BB4-422E-9371-D5D07FEE3D22}"/>
    <cellStyle name="Calculation 5 3 4 2 2 2" xfId="19720" xr:uid="{C9AB027B-F538-4B30-BE61-981414B57583}"/>
    <cellStyle name="Calculation 5 3 4 2 2 2 2" xfId="38592" xr:uid="{AFDDB9DE-DC31-41D1-A510-B4F0162D46AB}"/>
    <cellStyle name="Calculation 5 3 4 2 2 3" xfId="32449" xr:uid="{B6341597-4E92-4A61-A066-8286F97F2454}"/>
    <cellStyle name="Calculation 5 3 4 2 3" xfId="3900" xr:uid="{890AE789-CD0B-4283-B329-154C75A6E7E7}"/>
    <cellStyle name="Calculation 5 3 4 2 3 2" xfId="36580" xr:uid="{F77F1677-B4D3-45A7-A81D-4232B9E0FE54}"/>
    <cellStyle name="Calculation 5 3 4 2 4" xfId="22390" xr:uid="{C85E5CD0-E366-4E40-90EC-A407F7C45054}"/>
    <cellStyle name="Calculation 5 3 4 2 4 2" xfId="40304" xr:uid="{ED0037C1-3055-4B6C-8D70-31EFE8CC7A34}"/>
    <cellStyle name="Calculation 5 3 4 2 5" xfId="30859" xr:uid="{E339A7B3-C213-41D5-BEAA-6870A755D4A1}"/>
    <cellStyle name="Calculation 5 3 4 3" xfId="3901" xr:uid="{D2F47250-0A47-4545-9EB9-1D6B1276084D}"/>
    <cellStyle name="Calculation 5 3 4 3 2" xfId="18985" xr:uid="{AAC81F51-21BC-48C4-BBD6-D56FC24CDAB5}"/>
    <cellStyle name="Calculation 5 3 4 3 2 2" xfId="37508" xr:uid="{31EF6B22-F82E-4535-86F9-EBF8D6E5F569}"/>
    <cellStyle name="Calculation 5 3 4 3 3" xfId="31781" xr:uid="{4CCCDF72-AA3D-4B49-B194-604E5994908E}"/>
    <cellStyle name="Calculation 5 3 4 4" xfId="3902" xr:uid="{D035E511-690D-4CC5-B2E7-88B52EFD0A10}"/>
    <cellStyle name="Calculation 5 3 4 4 2" xfId="20895" xr:uid="{EDEF16AF-AB2F-453A-BF05-29CDA0BEA8FD}"/>
    <cellStyle name="Calculation 5 3 4 4 2 2" xfId="39337" xr:uid="{96FC6C45-9DC2-4EAE-B767-90B462F504BD}"/>
    <cellStyle name="Calculation 5 3 4 4 3" xfId="33160" xr:uid="{106EEF86-CF34-4141-84CC-A1DCE324A443}"/>
    <cellStyle name="Calculation 5 3 4 5" xfId="3903" xr:uid="{CAC675F6-A207-4C64-9FF3-C768D6967E41}"/>
    <cellStyle name="Calculation 5 3 4 5 2" xfId="33797" xr:uid="{C279D0C3-C511-4DC2-BCCD-54DB0DFBF7D7}"/>
    <cellStyle name="Calculation 5 3 4 6" xfId="16478" xr:uid="{FF1DC526-1C78-4E89-9524-2F682DE54FC6}"/>
    <cellStyle name="Calculation 5 3 4 6 2" xfId="34584" xr:uid="{6A70F4D4-D05F-4633-87BB-68E138311981}"/>
    <cellStyle name="Calculation 5 3 4 7" xfId="17512" xr:uid="{D5656B35-D115-488A-8061-B77D6E4D0366}"/>
    <cellStyle name="Calculation 5 3 4 7 2" xfId="35593" xr:uid="{728145BF-AF24-436D-8FD5-91CFC7D43CA2}"/>
    <cellStyle name="Calculation 5 3 4 8" xfId="22389" xr:uid="{EF211846-E53E-41BA-BA75-EC3938A3A937}"/>
    <cellStyle name="Calculation 5 3 4 8 2" xfId="40303" xr:uid="{7DB6DCE5-5679-4C6F-92D3-C6BA903481A4}"/>
    <cellStyle name="Calculation 5 3 4 9" xfId="29796" xr:uid="{790849C9-27A3-4BE5-B0D6-1F178D8896D2}"/>
    <cellStyle name="Calculation 5 3 5" xfId="3904" xr:uid="{A651D7F1-4F38-4666-825F-493B3E362320}"/>
    <cellStyle name="Calculation 5 3 5 2" xfId="3905" xr:uid="{4590FC2E-7E60-4115-85A5-B01AA4BAFC1A}"/>
    <cellStyle name="Calculation 5 3 5 2 2" xfId="3906" xr:uid="{718D1925-E92A-4779-8317-6CD62B957263}"/>
    <cellStyle name="Calculation 5 3 5 2 2 2" xfId="19721" xr:uid="{B5F1ACE1-DCDF-4AA7-964D-690CABEFC6C6}"/>
    <cellStyle name="Calculation 5 3 5 2 2 2 2" xfId="38593" xr:uid="{36F684A9-2A5C-4D81-BD6A-17EFDFD001CB}"/>
    <cellStyle name="Calculation 5 3 5 2 2 3" xfId="32450" xr:uid="{00D5ABCA-0D6C-4EDD-ABEB-58B94459C98A}"/>
    <cellStyle name="Calculation 5 3 5 2 3" xfId="3907" xr:uid="{4EA882F4-3621-4B8C-8A85-1962C8744C48}"/>
    <cellStyle name="Calculation 5 3 5 2 3 2" xfId="36581" xr:uid="{BE0C8F25-4E55-4F27-8698-3F4780B571DC}"/>
    <cellStyle name="Calculation 5 3 5 2 4" xfId="22392" xr:uid="{48B8EDE2-C827-418E-893C-C045055F9950}"/>
    <cellStyle name="Calculation 5 3 5 2 4 2" xfId="40306" xr:uid="{047B03F3-ADCE-4D78-AF29-73BC7CA7C4B5}"/>
    <cellStyle name="Calculation 5 3 5 2 5" xfId="30860" xr:uid="{E6033C2A-1CB1-4633-B1EA-64DCD6D8AA26}"/>
    <cellStyle name="Calculation 5 3 5 3" xfId="3908" xr:uid="{6F291D14-D6C6-44DD-8494-8CE8DFEC2EED}"/>
    <cellStyle name="Calculation 5 3 5 3 2" xfId="18986" xr:uid="{12EA723B-F320-497A-A91C-382CE0F25C40}"/>
    <cellStyle name="Calculation 5 3 5 3 2 2" xfId="37509" xr:uid="{B7AC4BE9-51D1-4266-84B5-A8FF4321940A}"/>
    <cellStyle name="Calculation 5 3 5 3 3" xfId="31782" xr:uid="{7235F87F-C637-4DDE-A9B5-0EE5E2EEEFA3}"/>
    <cellStyle name="Calculation 5 3 5 4" xfId="3909" xr:uid="{3097E8B5-FC3A-417E-9558-4885D2F6F5C1}"/>
    <cellStyle name="Calculation 5 3 5 4 2" xfId="20896" xr:uid="{8742F121-C2E3-4541-B2E9-D5C0C446F52A}"/>
    <cellStyle name="Calculation 5 3 5 4 2 2" xfId="39338" xr:uid="{4FD32C1F-9D2F-46F4-BB1F-163DEC1EA8EB}"/>
    <cellStyle name="Calculation 5 3 5 4 3" xfId="33161" xr:uid="{FA2680CA-3558-4D75-8245-A7243D867BA0}"/>
    <cellStyle name="Calculation 5 3 5 5" xfId="3910" xr:uid="{90FEA312-60C7-4D0D-8052-AB5FAA991BC6}"/>
    <cellStyle name="Calculation 5 3 5 5 2" xfId="33798" xr:uid="{7B137F41-9934-436D-A14B-E7163DA428B1}"/>
    <cellStyle name="Calculation 5 3 5 6" xfId="16479" xr:uid="{595CF25E-20A3-43BB-A709-D1F6460165F3}"/>
    <cellStyle name="Calculation 5 3 5 6 2" xfId="34585" xr:uid="{4AFB3486-B7D0-4C8A-86BE-493194560537}"/>
    <cellStyle name="Calculation 5 3 5 7" xfId="17513" xr:uid="{01D2AA6A-411F-44A1-A46B-50347D77908C}"/>
    <cellStyle name="Calculation 5 3 5 7 2" xfId="35594" xr:uid="{808FC0A9-3383-49A9-B1E9-2C41029A3165}"/>
    <cellStyle name="Calculation 5 3 5 8" xfId="22391" xr:uid="{CECD65CF-5275-4277-B99C-2DCF26292542}"/>
    <cellStyle name="Calculation 5 3 5 8 2" xfId="40305" xr:uid="{501028E7-91E2-40EB-B5BE-6CA206AE3204}"/>
    <cellStyle name="Calculation 5 3 5 9" xfId="29797" xr:uid="{5DE362AD-5E4A-4043-961D-501C465B1927}"/>
    <cellStyle name="Calculation 5 3 6" xfId="3911" xr:uid="{59B09688-9BF3-4CA3-9113-E34329D19383}"/>
    <cellStyle name="Calculation 5 3 6 2" xfId="3912" xr:uid="{F8699C36-3BAD-4736-BD78-055BAA736BE8}"/>
    <cellStyle name="Calculation 5 3 6 2 2" xfId="3913" xr:uid="{EE414DAB-0E00-403A-8649-873657CAEFA7}"/>
    <cellStyle name="Calculation 5 3 6 2 2 2" xfId="19722" xr:uid="{5EA9DD80-DBC5-4F98-A215-704818203B3A}"/>
    <cellStyle name="Calculation 5 3 6 2 2 2 2" xfId="38594" xr:uid="{855C8751-E9E3-44DC-800A-B5EF3BCEEAF4}"/>
    <cellStyle name="Calculation 5 3 6 2 2 3" xfId="32451" xr:uid="{C875B3CD-9F0F-4FFC-8BE7-810B28162A7B}"/>
    <cellStyle name="Calculation 5 3 6 2 3" xfId="3914" xr:uid="{49731CD6-5FE2-4536-A228-9205F6474AC5}"/>
    <cellStyle name="Calculation 5 3 6 2 3 2" xfId="36582" xr:uid="{FB4BE118-180B-40A0-B8F1-E17E4E0C6BB4}"/>
    <cellStyle name="Calculation 5 3 6 2 4" xfId="22394" xr:uid="{59267480-DAE2-48D5-8647-94301B759DD2}"/>
    <cellStyle name="Calculation 5 3 6 2 4 2" xfId="40308" xr:uid="{0636F54F-DC8C-4B52-9F50-43255287B5D7}"/>
    <cellStyle name="Calculation 5 3 6 2 5" xfId="30861" xr:uid="{6E34FC60-DDBC-4B37-9800-9DB21778F44D}"/>
    <cellStyle name="Calculation 5 3 6 3" xfId="3915" xr:uid="{337CB646-F61E-4FFD-A659-2F56502AA5B1}"/>
    <cellStyle name="Calculation 5 3 6 3 2" xfId="18987" xr:uid="{281CEEBA-93DF-4940-8A01-8AAF0F57CEC2}"/>
    <cellStyle name="Calculation 5 3 6 3 2 2" xfId="37510" xr:uid="{7E7CE371-8505-4D4B-8F6E-C071DB946F50}"/>
    <cellStyle name="Calculation 5 3 6 3 3" xfId="31783" xr:uid="{704391D5-A260-4BC4-8836-CD1EA6C2DF53}"/>
    <cellStyle name="Calculation 5 3 6 4" xfId="3916" xr:uid="{1631F423-AD4E-4CBD-8904-1C2A702B853F}"/>
    <cellStyle name="Calculation 5 3 6 4 2" xfId="20897" xr:uid="{62290D89-AB95-451D-9E5A-7AA42AC5255A}"/>
    <cellStyle name="Calculation 5 3 6 4 2 2" xfId="39339" xr:uid="{878C5F65-9F1A-4F6C-AF76-41FE8D7ED80C}"/>
    <cellStyle name="Calculation 5 3 6 4 3" xfId="33162" xr:uid="{9C265CF0-4D51-4D3C-9747-EA584A4C62D8}"/>
    <cellStyle name="Calculation 5 3 6 5" xfId="3917" xr:uid="{EC51CB67-7CFB-4367-8972-121705202D5D}"/>
    <cellStyle name="Calculation 5 3 6 5 2" xfId="33799" xr:uid="{40B5F027-7516-43A2-B167-037F672325F0}"/>
    <cellStyle name="Calculation 5 3 6 6" xfId="16480" xr:uid="{FA3701F4-7CEC-4254-8BC5-0B8C1B44CCC1}"/>
    <cellStyle name="Calculation 5 3 6 6 2" xfId="34586" xr:uid="{1B6261E2-CD69-4774-BCF9-8DAB1A606483}"/>
    <cellStyle name="Calculation 5 3 6 7" xfId="17514" xr:uid="{84D5718C-97BF-4717-8505-4B22CBCC5D1F}"/>
    <cellStyle name="Calculation 5 3 6 7 2" xfId="35595" xr:uid="{BB34C2E7-CACA-46EC-97C9-C9172B653C5B}"/>
    <cellStyle name="Calculation 5 3 6 8" xfId="22393" xr:uid="{448167DF-2F68-4B0F-87A6-E8D8BD3546E7}"/>
    <cellStyle name="Calculation 5 3 6 8 2" xfId="40307" xr:uid="{B7F97956-92B1-4D44-A382-503E16CCE073}"/>
    <cellStyle name="Calculation 5 3 6 9" xfId="29798" xr:uid="{11669735-2891-47B2-B218-B888D0AB1634}"/>
    <cellStyle name="Calculation 5 3 7" xfId="3918" xr:uid="{7FD8AD72-8740-49E4-8854-03BE4C95E326}"/>
    <cellStyle name="Calculation 5 3 7 2" xfId="3919" xr:uid="{A80B59A1-8297-4136-BE37-79C4DB5E2FD3}"/>
    <cellStyle name="Calculation 5 3 7 2 2" xfId="19399" xr:uid="{796A7D0E-5FE7-4E1F-99AF-F08EB6947EE6}"/>
    <cellStyle name="Calculation 5 3 7 2 2 2" xfId="38186" xr:uid="{37BB5DA6-DE02-47BC-9B0A-50379A453B04}"/>
    <cellStyle name="Calculation 5 3 7 2 3" xfId="32110" xr:uid="{79C7241A-21FA-404A-8730-12A499EED6C0}"/>
    <cellStyle name="Calculation 5 3 7 3" xfId="3920" xr:uid="{8BCF15D2-C3C5-4F73-B266-92EE1ACCEC68}"/>
    <cellStyle name="Calculation 5 3 7 3 2" xfId="36269" xr:uid="{9386E2CB-4999-4494-9261-D482982B70E1}"/>
    <cellStyle name="Calculation 5 3 7 4" xfId="22395" xr:uid="{043FF112-8EC8-4A73-BBA7-03DB0948853B}"/>
    <cellStyle name="Calculation 5 3 7 4 2" xfId="40309" xr:uid="{A8F769C1-50F1-4A74-8B90-E8022976C243}"/>
    <cellStyle name="Calculation 5 3 7 5" xfId="30455" xr:uid="{1D13D480-7946-494D-8534-03314E4B766A}"/>
    <cellStyle name="Calculation 5 3 8" xfId="3921" xr:uid="{8FCBC3DF-7D87-4339-B5C6-B98621862875}"/>
    <cellStyle name="Calculation 5 3 8 2" xfId="3922" xr:uid="{EA81C504-D434-41A3-8D1A-F2B3BE7466CF}"/>
    <cellStyle name="Calculation 5 3 8 2 2" xfId="19514" xr:uid="{6C4FB16C-6A49-45F9-93DF-623D4311BACF}"/>
    <cellStyle name="Calculation 5 3 8 2 2 2" xfId="38301" xr:uid="{3E7660C0-FFE8-4B4C-99EF-1373366E5F4D}"/>
    <cellStyle name="Calculation 5 3 8 2 3" xfId="32200" xr:uid="{B0247CF4-387D-4590-9E86-BB0F35EB6DCC}"/>
    <cellStyle name="Calculation 5 3 8 3" xfId="3923" xr:uid="{F68564C7-82C8-48FD-A044-705F6D0D5464}"/>
    <cellStyle name="Calculation 5 3 8 3 2" xfId="36385" xr:uid="{DE348B86-6B12-4AD5-9528-95FF7E62145F}"/>
    <cellStyle name="Calculation 5 3 8 4" xfId="22396" xr:uid="{7EF50631-B2C6-4B92-8AA6-94FDC223DF5B}"/>
    <cellStyle name="Calculation 5 3 8 4 2" xfId="40310" xr:uid="{CCC8C373-45C7-4E69-97D6-E45DFF8BB000}"/>
    <cellStyle name="Calculation 5 3 8 5" xfId="30570" xr:uid="{75D6E2E7-32AB-4926-AC79-5E4F1F153EFC}"/>
    <cellStyle name="Calculation 5 3 9" xfId="3924" xr:uid="{6B6C6593-83A6-40E5-B870-74017D0305D1}"/>
    <cellStyle name="Calculation 5 3 9 2" xfId="33794" xr:uid="{CC1F9459-39CC-452A-8D89-D02294FFFFA2}"/>
    <cellStyle name="Calculation 5 4" xfId="3925" xr:uid="{C17FB95B-D611-4B78-863C-129D1BA96077}"/>
    <cellStyle name="Calculation 5 4 10" xfId="29634" xr:uid="{13D086E4-2B0C-40C1-9F03-CE5095179BCD}"/>
    <cellStyle name="Calculation 5 4 2" xfId="3926" xr:uid="{D8C6A73B-66D9-4643-9A8E-31908AD3236A}"/>
    <cellStyle name="Calculation 5 4 2 2" xfId="3927" xr:uid="{5C81E7D8-C027-49FC-BB9B-785342BF62D2}"/>
    <cellStyle name="Calculation 5 4 2 2 2" xfId="3928" xr:uid="{1406F5FD-D1BB-4285-80AD-1A3FBC10A106}"/>
    <cellStyle name="Calculation 5 4 2 2 2 2" xfId="19723" xr:uid="{703AAC76-3C4A-474C-BDF5-B6276F44B4AA}"/>
    <cellStyle name="Calculation 5 4 2 2 2 2 2" xfId="38595" xr:uid="{709AB4D2-9085-4EAA-9BCF-A91619557494}"/>
    <cellStyle name="Calculation 5 4 2 2 2 3" xfId="32452" xr:uid="{FE3C3663-FB04-4A97-8818-0A65CB5183AE}"/>
    <cellStyle name="Calculation 5 4 2 2 3" xfId="3929" xr:uid="{916FD742-4387-4404-B788-BA14799D9AA8}"/>
    <cellStyle name="Calculation 5 4 2 2 3 2" xfId="36583" xr:uid="{53E4050B-E60E-4547-A791-FB0733B0A92F}"/>
    <cellStyle name="Calculation 5 4 2 2 4" xfId="22399" xr:uid="{E8567E9D-5D7C-44E1-91B0-B2489D430A68}"/>
    <cellStyle name="Calculation 5 4 2 2 4 2" xfId="40313" xr:uid="{86F43966-4F44-4206-A472-D9CA9059E128}"/>
    <cellStyle name="Calculation 5 4 2 2 5" xfId="30862" xr:uid="{B1BBD3A0-97B3-4127-BBB4-AA7F83498B0C}"/>
    <cellStyle name="Calculation 5 4 2 3" xfId="3930" xr:uid="{AC28F08E-5804-4EEB-80C3-8311668C33B8}"/>
    <cellStyle name="Calculation 5 4 2 3 2" xfId="18988" xr:uid="{310F25B5-D45B-455A-B582-24651C0595C8}"/>
    <cellStyle name="Calculation 5 4 2 3 2 2" xfId="37511" xr:uid="{49D3790D-9F0C-4F47-8E8E-271445F47BE6}"/>
    <cellStyle name="Calculation 5 4 2 3 3" xfId="31784" xr:uid="{EA33F715-06BC-4991-8A3D-AC8CF089C98B}"/>
    <cellStyle name="Calculation 5 4 2 4" xfId="3931" xr:uid="{A3DA42AE-FCE4-4200-ACDD-1F7623A4AE7E}"/>
    <cellStyle name="Calculation 5 4 2 4 2" xfId="35596" xr:uid="{CFF20FBA-F6BA-4AFA-A2B8-7D7A29E1732B}"/>
    <cellStyle name="Calculation 5 4 2 5" xfId="22398" xr:uid="{4AFDC6C3-AB42-4902-A5FD-B0400A50A5C3}"/>
    <cellStyle name="Calculation 5 4 2 5 2" xfId="40312" xr:uid="{E6C18A37-7B99-4DBC-AEC1-36C45B9FC97F}"/>
    <cellStyle name="Calculation 5 4 2 6" xfId="29799" xr:uid="{F4D4AFAC-0AB3-4966-B255-3D00C8DEC888}"/>
    <cellStyle name="Calculation 5 4 3" xfId="3932" xr:uid="{EB884E00-3C77-4C0B-8C1C-772968648FBE}"/>
    <cellStyle name="Calculation 5 4 3 2" xfId="3933" xr:uid="{CB6F1224-0890-49F8-98D6-C4FD103D742E}"/>
    <cellStyle name="Calculation 5 4 3 2 2" xfId="14484" xr:uid="{7A71BEC6-5853-4757-ACB5-C641F0A9D570}"/>
    <cellStyle name="Calculation 5 4 3 2 2 2" xfId="38430" xr:uid="{5EE27D4C-B456-4B5A-9E98-85C92DBC32E5}"/>
    <cellStyle name="Calculation 5 4 3 2 3" xfId="32304" xr:uid="{47BB1C73-4CBF-4C48-A02D-178D55A920EF}"/>
    <cellStyle name="Calculation 5 4 3 3" xfId="3934" xr:uid="{DE18B41C-DA5B-4262-A0C0-D89F468953E9}"/>
    <cellStyle name="Calculation 5 4 3 3 2" xfId="18378" xr:uid="{512E0E1A-334A-4AF1-861B-5BFE23141EAC}"/>
    <cellStyle name="Calculation 5 4 3 4" xfId="22400" xr:uid="{5289E6F1-8CA8-45E1-BE76-AB0670CCAF7F}"/>
    <cellStyle name="Calculation 5 4 3 4 2" xfId="40314" xr:uid="{D49A30BC-A97D-4B60-B1C7-E427205D5F06}"/>
    <cellStyle name="Calculation 5 4 3 5" xfId="30697" xr:uid="{3EC9FD62-2BB7-4143-8CBB-DD9E4019A666}"/>
    <cellStyle name="Calculation 5 4 4" xfId="3935" xr:uid="{C4FA2245-ABC6-4B43-82F8-FE46703485CD}"/>
    <cellStyle name="Calculation 5 4 4 2" xfId="18696" xr:uid="{AB46CD18-9CF1-441B-A7F7-3DA4C43B4D25}"/>
    <cellStyle name="Calculation 5 4 4 2 2" xfId="37296" xr:uid="{46769AA1-F4B1-425E-98CD-6FEBD412889B}"/>
    <cellStyle name="Calculation 5 4 4 3" xfId="31655" xr:uid="{55243D1D-0F9C-450A-840B-AD9DA743D8D9}"/>
    <cellStyle name="Calculation 5 4 5" xfId="3936" xr:uid="{5F366097-8B70-4998-A1E7-8064FBABC10E}"/>
    <cellStyle name="Calculation 5 4 5 2" xfId="15068" xr:uid="{12C98144-38A9-4085-8C51-FFEFBE2DE4B3}"/>
    <cellStyle name="Calculation 5 4 5 2 2" xfId="20662" xr:uid="{7B78020C-8C7E-4D66-91AD-1241910D05D0}"/>
    <cellStyle name="Calculation 5 4 5 3" xfId="33163" xr:uid="{68ACB372-381E-49D2-AE0C-44A21DAA53EE}"/>
    <cellStyle name="Calculation 5 4 6" xfId="3937" xr:uid="{B63B6D50-33FD-43AE-A427-DC9E08647D6D}"/>
    <cellStyle name="Calculation 5 4 6 2" xfId="15728" xr:uid="{72EE90C0-9E0E-43B6-AD2A-E90CD5197D2C}"/>
    <cellStyle name="Calculation 5 4 7" xfId="16481" xr:uid="{9907503B-856B-456A-891B-18645220C4C2}"/>
    <cellStyle name="Calculation 5 4 7 2" xfId="34587" xr:uid="{733860DF-3F31-421B-8F31-43EB11420672}"/>
    <cellStyle name="Calculation 5 4 8" xfId="17233" xr:uid="{B4F20C00-AE60-40BC-BD7D-FF5678509E04}"/>
    <cellStyle name="Calculation 5 4 8 2" xfId="35421" xr:uid="{465F7A4D-C850-4385-81C4-4211CCC94BA8}"/>
    <cellStyle name="Calculation 5 4 9" xfId="22397" xr:uid="{D8FA71B4-5D66-49FC-A220-C8F4C0347EEA}"/>
    <cellStyle name="Calculation 5 4 9 2" xfId="40311" xr:uid="{3E30F8A9-C283-4838-9428-B9C7358E73DE}"/>
    <cellStyle name="Calculation 5 5" xfId="3938" xr:uid="{F78CE7EF-DFFF-41A6-B67E-5B68A1E67982}"/>
    <cellStyle name="Calculation 5 5 2" xfId="3939" xr:uid="{9C3CA6A4-3462-4AF9-ABF9-45928BC7241E}"/>
    <cellStyle name="Calculation 5 5 2 2" xfId="3940" xr:uid="{4E70538D-28CE-403B-B98C-E9EE39DA5699}"/>
    <cellStyle name="Calculation 5 5 2 2 2" xfId="19724" xr:uid="{35EF3084-B63D-4D1A-A309-E04003025E48}"/>
    <cellStyle name="Calculation 5 5 2 2 2 2" xfId="38596" xr:uid="{12A568C4-2D4D-426A-AF11-BAF47DA6CA28}"/>
    <cellStyle name="Calculation 5 5 2 2 3" xfId="32453" xr:uid="{D5E871A4-D89A-473B-9735-0D2736DB927F}"/>
    <cellStyle name="Calculation 5 5 2 3" xfId="3941" xr:uid="{7A7AF375-6C9B-40C9-8E28-80E0DEA6288C}"/>
    <cellStyle name="Calculation 5 5 2 3 2" xfId="36584" xr:uid="{C8242354-5D88-4984-993D-2393B21C4C66}"/>
    <cellStyle name="Calculation 5 5 2 4" xfId="22402" xr:uid="{E693F08B-64C5-45E2-B6F7-37A7D35ED1DF}"/>
    <cellStyle name="Calculation 5 5 2 4 2" xfId="40316" xr:uid="{53647BAB-4467-4C1A-94A3-098F14B91E59}"/>
    <cellStyle name="Calculation 5 5 2 5" xfId="30863" xr:uid="{4F394EA5-1920-40A9-AB2B-071834184FC8}"/>
    <cellStyle name="Calculation 5 5 3" xfId="3942" xr:uid="{AB8BC115-CB69-4D9A-AA69-B5E1887096A8}"/>
    <cellStyle name="Calculation 5 5 3 2" xfId="18989" xr:uid="{F987CADA-2E43-450E-B792-2DC13A0FBF4C}"/>
    <cellStyle name="Calculation 5 5 3 2 2" xfId="37512" xr:uid="{3E1F0D06-9828-4C0B-BA04-648D7C27DF0F}"/>
    <cellStyle name="Calculation 5 5 3 3" xfId="31785" xr:uid="{932C717C-544A-4982-A52D-4E63F74ABA3F}"/>
    <cellStyle name="Calculation 5 5 4" xfId="3943" xr:uid="{70FDD014-AE07-498C-92A1-87A821126DE0}"/>
    <cellStyle name="Calculation 5 5 4 2" xfId="20898" xr:uid="{61B2B9C6-A4DD-48A7-99AC-226F2B5C8ACE}"/>
    <cellStyle name="Calculation 5 5 4 2 2" xfId="39340" xr:uid="{60322F33-6D5F-472E-AF6C-AAFF62E16AFE}"/>
    <cellStyle name="Calculation 5 5 4 3" xfId="33164" xr:uid="{912F0A1A-8275-46E7-8DE1-1FF85A8A160B}"/>
    <cellStyle name="Calculation 5 5 5" xfId="3944" xr:uid="{BF403E96-DF5B-43B9-8871-0FE9901811EA}"/>
    <cellStyle name="Calculation 5 5 5 2" xfId="33800" xr:uid="{E82B3586-6D4F-4D2F-960E-BB6BDA6E9386}"/>
    <cellStyle name="Calculation 5 5 6" xfId="16482" xr:uid="{EA4F86A7-55B7-456C-A468-7FC4858F4850}"/>
    <cellStyle name="Calculation 5 5 6 2" xfId="34588" xr:uid="{1A1A6C17-D5BC-4F55-96F2-C3E611040D36}"/>
    <cellStyle name="Calculation 5 5 7" xfId="17515" xr:uid="{CAD05FE3-392D-4C74-A42A-25C62E8EB32C}"/>
    <cellStyle name="Calculation 5 5 7 2" xfId="35597" xr:uid="{8B04421B-E806-4AF9-AB5C-80C0A70328B8}"/>
    <cellStyle name="Calculation 5 5 8" xfId="22401" xr:uid="{9BEC2245-8270-4EBB-828C-403AA90D1368}"/>
    <cellStyle name="Calculation 5 5 8 2" xfId="40315" xr:uid="{4F9F3215-A8D0-416B-8BD3-BA01ABF1BD9B}"/>
    <cellStyle name="Calculation 5 5 9" xfId="29800" xr:uid="{EE991385-7D23-4655-9EDB-0ABC59DF81D7}"/>
    <cellStyle name="Calculation 5 6" xfId="3945" xr:uid="{3FA4D139-6351-4DD2-BC62-F540D8A8A567}"/>
    <cellStyle name="Calculation 5 6 2" xfId="3946" xr:uid="{19641332-A087-4FBF-BDED-C6D808D58D9D}"/>
    <cellStyle name="Calculation 5 6 2 2" xfId="3947" xr:uid="{5932AE58-7941-466B-A545-BE41CEEFFB09}"/>
    <cellStyle name="Calculation 5 6 2 2 2" xfId="19725" xr:uid="{3E28B0C6-261C-4000-8ADD-8F1B14209CC9}"/>
    <cellStyle name="Calculation 5 6 2 2 2 2" xfId="38597" xr:uid="{1B152BCB-8254-4073-B074-E51AC56601C8}"/>
    <cellStyle name="Calculation 5 6 2 2 3" xfId="32454" xr:uid="{E323464E-B443-4907-8066-3628025AE60E}"/>
    <cellStyle name="Calculation 5 6 2 3" xfId="3948" xr:uid="{32378526-86D2-43E5-9909-C11EF8875633}"/>
    <cellStyle name="Calculation 5 6 2 3 2" xfId="36585" xr:uid="{43AAEF25-7C05-49ED-98FF-AD5D0CFC7C99}"/>
    <cellStyle name="Calculation 5 6 2 4" xfId="22404" xr:uid="{73F89610-B511-46F4-A907-E1F76CA8CB91}"/>
    <cellStyle name="Calculation 5 6 2 4 2" xfId="40318" xr:uid="{2847C340-CB79-43DB-9AB5-A874876043F0}"/>
    <cellStyle name="Calculation 5 6 2 5" xfId="30864" xr:uid="{791222A1-9276-453B-999A-FF2DE3676BAC}"/>
    <cellStyle name="Calculation 5 6 3" xfId="3949" xr:uid="{BB21CE49-B252-408A-B7EF-6CA7613A3675}"/>
    <cellStyle name="Calculation 5 6 3 2" xfId="18990" xr:uid="{A5F47508-27A5-4F7A-961E-220A766F4377}"/>
    <cellStyle name="Calculation 5 6 3 2 2" xfId="37513" xr:uid="{9C3B7809-2DFF-4BC6-B4CA-F1C3A215C077}"/>
    <cellStyle name="Calculation 5 6 3 3" xfId="31786" xr:uid="{187F95CA-287C-4A88-992E-6E87BF5B0F1E}"/>
    <cellStyle name="Calculation 5 6 4" xfId="3950" xr:uid="{41CD3ED6-711E-414E-9604-FA3BBC7DAF6E}"/>
    <cellStyle name="Calculation 5 6 4 2" xfId="20899" xr:uid="{BD77C338-05DD-4CF0-813F-E1EFEDAFA6AE}"/>
    <cellStyle name="Calculation 5 6 4 2 2" xfId="39341" xr:uid="{000C050B-BAB6-4A5A-9F6F-34A0348FB98A}"/>
    <cellStyle name="Calculation 5 6 4 3" xfId="33165" xr:uid="{02DF9E9E-264E-4EB5-B2F8-D907948CB629}"/>
    <cellStyle name="Calculation 5 6 5" xfId="3951" xr:uid="{2B0C4FF1-C297-4BDC-94CC-8F4FCE58412D}"/>
    <cellStyle name="Calculation 5 6 5 2" xfId="33801" xr:uid="{5CBCA9AD-B5E1-40BE-BA03-31E0B78D8756}"/>
    <cellStyle name="Calculation 5 6 6" xfId="16483" xr:uid="{9270E9EB-8876-4CF6-A80B-5780ADA58CDA}"/>
    <cellStyle name="Calculation 5 6 6 2" xfId="34589" xr:uid="{693233EB-DE77-4612-9291-5E69276CA594}"/>
    <cellStyle name="Calculation 5 6 7" xfId="17516" xr:uid="{EB805127-DEA4-4ECC-B567-269A55D61988}"/>
    <cellStyle name="Calculation 5 6 7 2" xfId="35598" xr:uid="{4A14619E-AFB6-4BF2-9FF9-6349B1CB08EE}"/>
    <cellStyle name="Calculation 5 6 8" xfId="22403" xr:uid="{AEB59798-1697-4DE8-ADE4-C6CB1F76547B}"/>
    <cellStyle name="Calculation 5 6 8 2" xfId="40317" xr:uid="{85B64AE6-0047-4B51-9E6A-5EA02721B592}"/>
    <cellStyle name="Calculation 5 6 9" xfId="29801" xr:uid="{ED7956AA-5BCF-453E-B93F-827A55A2F22C}"/>
    <cellStyle name="Calculation 5 7" xfId="3952" xr:uid="{ED8E4E6A-0453-415E-8FD0-5146AA60E203}"/>
    <cellStyle name="Calculation 5 7 2" xfId="3953" xr:uid="{13B436C5-8FFA-4980-9516-877E536771C6}"/>
    <cellStyle name="Calculation 5 7 2 2" xfId="14438" xr:uid="{ADAE085A-AA3F-410C-A711-F6A52CE0D96A}"/>
    <cellStyle name="Calculation 5 7 2 2 2" xfId="38371" xr:uid="{CB8FF6EA-FFC9-46FD-9612-F01376BE7D1B}"/>
    <cellStyle name="Calculation 5 7 2 3" xfId="32262" xr:uid="{D5FA50D4-1DAA-4203-BA4B-4F71F8D96E1F}"/>
    <cellStyle name="Calculation 5 7 3" xfId="3954" xr:uid="{B95F6188-96F1-496D-AF0C-BC0725F7CD4C}"/>
    <cellStyle name="Calculation 5 7 3 2" xfId="18328" xr:uid="{5E7812B1-495A-4C8F-9B2E-FAC7F3A664B1}"/>
    <cellStyle name="Calculation 5 7 4" xfId="22405" xr:uid="{1F85FBFD-6308-4C3E-9031-6E409BC35A6B}"/>
    <cellStyle name="Calculation 5 7 4 2" xfId="40319" xr:uid="{511AC295-D365-4AA2-9E91-60036E41ECDA}"/>
    <cellStyle name="Calculation 5 7 5" xfId="30640" xr:uid="{6F5C1F81-5B4F-45FF-9904-046DE41D8ACB}"/>
    <cellStyle name="Calculation 5 8" xfId="3955" xr:uid="{4A07E336-54E1-4A3C-BA79-D7AC37AE25EF}"/>
    <cellStyle name="Calculation 5 8 2" xfId="3956" xr:uid="{E10FE6A6-81D0-4F97-A97B-A902767B8BD7}"/>
    <cellStyle name="Calculation 5 8 2 2" xfId="37210" xr:uid="{115D828B-3F90-458D-8462-1D751CE77EAC}"/>
    <cellStyle name="Calculation 5 8 3" xfId="3957" xr:uid="{CD7D74FC-0A12-4F6C-94C1-B3172E82F34F}"/>
    <cellStyle name="Calculation 5 8 3 2" xfId="40320" xr:uid="{9DFE7285-EDBB-4E04-AEF3-06363336337C}"/>
    <cellStyle name="Calculation 5 8 4" xfId="31588" xr:uid="{4081C9E8-F152-4B3F-BA08-65A802CC6F28}"/>
    <cellStyle name="Calculation 5 9" xfId="3958" xr:uid="{394E9C38-8D57-409E-874B-F2CC70E2169C}"/>
    <cellStyle name="Calculation 5 9 2" xfId="18600" xr:uid="{D53EB830-F018-4B40-B371-3E8A912C0649}"/>
    <cellStyle name="Calculation 5 9 2 2" xfId="37279" xr:uid="{26817200-F44E-41AE-A432-DAA33FE2CEAC}"/>
    <cellStyle name="Calculation 5 9 3" xfId="31623" xr:uid="{54CFF2BE-C6D9-418E-8A87-898D1A93CC05}"/>
    <cellStyle name="Calculation 50" xfId="3959" xr:uid="{E23E101C-8025-4669-9A22-61EFF7D6D494}"/>
    <cellStyle name="Calculation 50 2" xfId="22406" xr:uid="{680C5178-37FD-407E-BEE9-B2727A8EA2C4}"/>
    <cellStyle name="Calculation 50 2 2" xfId="40321" xr:uid="{A3AC0725-C23E-4B60-9F9A-BF0344851863}"/>
    <cellStyle name="Calculation 50 3" xfId="31582" xr:uid="{5A91E9BF-5E2E-4901-ABE9-FCEBE659E94A}"/>
    <cellStyle name="Calculation 51" xfId="14215" xr:uid="{A8306F57-0320-4E1A-8043-3961AB5D6BDC}"/>
    <cellStyle name="Calculation 51 2" xfId="25549" xr:uid="{BC0A4C96-12FA-44EB-A1DD-BC1EC848F070}"/>
    <cellStyle name="Calculation 51 2 2" xfId="41348" xr:uid="{DCAABAA8-EF3C-4CDF-91A2-E219E352D507}"/>
    <cellStyle name="Calculation 51 3" xfId="31612" xr:uid="{FD59AE05-2869-4A8C-AB2B-36F27A5C5BD2}"/>
    <cellStyle name="Calculation 52" xfId="26317" xr:uid="{868A46C3-AF35-454E-91E6-413BE3B78501}"/>
    <cellStyle name="Calculation 52 2" xfId="41377" xr:uid="{B3F84AD4-E256-4596-AA88-73CDC9B41DD9}"/>
    <cellStyle name="Calculation 53" xfId="25538" xr:uid="{C3731CA3-7DED-4EC1-AED3-856B80E8D51F}"/>
    <cellStyle name="Calculation 53 2" xfId="41344" xr:uid="{442478BF-7285-4241-848A-9E33D7A6129D}"/>
    <cellStyle name="Calculation 54" xfId="26328" xr:uid="{1F403C3C-18C7-4D2E-9DF5-44C3AF23CB5D}"/>
    <cellStyle name="Calculation 54 2" xfId="41381" xr:uid="{92925732-1B92-429A-BAA4-598F7A0D127A}"/>
    <cellStyle name="Calculation 55" xfId="25527" xr:uid="{74A80542-326F-41D3-A56D-297EFBED7454}"/>
    <cellStyle name="Calculation 55 2" xfId="41340" xr:uid="{76EA315A-F987-49BE-998D-B557ABC52E8B}"/>
    <cellStyle name="Calculation 56" xfId="26341" xr:uid="{B26D979D-D14A-40B9-B13B-46BCEBBCA010}"/>
    <cellStyle name="Calculation 56 2" xfId="41385" xr:uid="{D6EB7ABC-F015-46C8-8F15-0506C1E55BD9}"/>
    <cellStyle name="Calculation 57" xfId="25518" xr:uid="{0BBC2BF9-2885-40FA-9FC8-516D89F4ACFD}"/>
    <cellStyle name="Calculation 57 2" xfId="41336" xr:uid="{CE1B7415-33A5-4C03-B413-6FD79BD4C355}"/>
    <cellStyle name="Calculation 58" xfId="26350" xr:uid="{D5779B1E-8205-4E77-BE53-FD8EDC9FAAD8}"/>
    <cellStyle name="Calculation 58 2" xfId="41389" xr:uid="{98238A06-D6EB-4B4E-BC08-24332DEF743F}"/>
    <cellStyle name="Calculation 59" xfId="25509" xr:uid="{9B2BF136-A77A-42C3-9D17-B7BAA429CAEE}"/>
    <cellStyle name="Calculation 59 2" xfId="41333" xr:uid="{665DCD73-B1AF-4B8B-8D07-8C8AECADDFB6}"/>
    <cellStyle name="Calculation 6" xfId="3960" xr:uid="{1081095C-6C75-4DDA-AE21-2E78C74F0984}"/>
    <cellStyle name="Calculation 6 10" xfId="3961" xr:uid="{D60BD53E-1034-483A-B127-3758A61DCAC6}"/>
    <cellStyle name="Calculation 6 10 2" xfId="14625" xr:uid="{C10FCA46-DBAF-41F6-94F3-66CDD27DD290}"/>
    <cellStyle name="Calculation 6 10 2 2" xfId="20458" xr:uid="{4BC2FEAA-ACC0-4C3A-BA01-42478694B289}"/>
    <cellStyle name="Calculation 6 10 3" xfId="32942" xr:uid="{1A4BE51D-F936-45FB-831F-C960A639161C}"/>
    <cellStyle name="Calculation 6 11" xfId="14757" xr:uid="{A605FB93-FEA4-41D0-B280-414020560542}"/>
    <cellStyle name="Calculation 6 11 2" xfId="32987" xr:uid="{238B2604-D4AB-4E56-8BB7-7E08096A4568}"/>
    <cellStyle name="Calculation 6 12" xfId="15444" xr:uid="{788B224A-CCE5-4333-8474-86260C10B325}"/>
    <cellStyle name="Calculation 6 12 2" xfId="33685" xr:uid="{DC1C91E2-6A61-4B85-8F21-9C49BCCDA5F7}"/>
    <cellStyle name="Calculation 6 13" xfId="14980" xr:uid="{67D6FF54-7365-4088-B9CC-A0F33FAD2BD3}"/>
    <cellStyle name="Calculation 6 13 2" xfId="33057" xr:uid="{A4A3CF55-FAA8-4807-9740-D82BC92498CA}"/>
    <cellStyle name="Calculation 6 14" xfId="18571" xr:uid="{47E38ABE-F1FC-414C-9467-3A2FD9BEF768}"/>
    <cellStyle name="Calculation 6 14 2" xfId="37274" xr:uid="{90C66FFC-8478-4C6F-AE0E-53C21E255979}"/>
    <cellStyle name="Calculation 6 15" xfId="22407" xr:uid="{FB59E368-5122-4729-BD79-945B7AD9A88D}"/>
    <cellStyle name="Calculation 6 15 2" xfId="40322" xr:uid="{FA878230-9B2B-4995-BFF4-C597CCC5623E}"/>
    <cellStyle name="Calculation 6 16" xfId="29500" xr:uid="{F7EC3804-A2BD-428D-BE97-F1F9781BA78D}"/>
    <cellStyle name="Calculation 6 2" xfId="3962" xr:uid="{B6045930-83B3-4337-8497-44FC036C1FFA}"/>
    <cellStyle name="Calculation 6 2 10" xfId="3963" xr:uid="{9B65D9C1-4CCD-4FFC-A03E-5C0290EA2EEE}"/>
    <cellStyle name="Calculation 6 2 10 2" xfId="34590" xr:uid="{8BA21426-A977-41E4-A546-2EB01AC81017}"/>
    <cellStyle name="Calculation 6 2 11" xfId="17080" xr:uid="{75ACAE84-E331-4C67-9A15-F594336A457F}"/>
    <cellStyle name="Calculation 6 2 11 2" xfId="35334" xr:uid="{A56A0DFF-8E28-4BA4-AE25-FE18CEB3ED4A}"/>
    <cellStyle name="Calculation 6 2 12" xfId="21595" xr:uid="{57953786-A8F7-4111-BC5A-D72913F80EC6}"/>
    <cellStyle name="Calculation 6 2 12 2" xfId="39937" xr:uid="{DECC4433-9B44-464D-9891-DB54A20D9094}"/>
    <cellStyle name="Calculation 6 2 13" xfId="22408" xr:uid="{D58DCC12-4746-4B58-B5DA-51ABB438233E}"/>
    <cellStyle name="Calculation 6 2 13 2" xfId="40323" xr:uid="{03914858-4462-4E2D-B1ED-3D59DB568AC4}"/>
    <cellStyle name="Calculation 6 2 14" xfId="29567" xr:uid="{FE5A5141-BBBD-4B38-BCE9-05F72CF8492A}"/>
    <cellStyle name="Calculation 6 2 2" xfId="3964" xr:uid="{CFF67813-7356-46FC-B052-1EC0F63F3D07}"/>
    <cellStyle name="Calculation 6 2 2 2" xfId="3965" xr:uid="{5D7BA8D8-6C98-4770-8B61-5D15436EC1CC}"/>
    <cellStyle name="Calculation 6 2 2 2 2" xfId="3966" xr:uid="{9C5FCD0C-62F4-4ABC-AE3F-A6CA24950B14}"/>
    <cellStyle name="Calculation 6 2 2 2 2 2" xfId="19726" xr:uid="{9DF64163-DC73-4A45-8087-8604B830E9D1}"/>
    <cellStyle name="Calculation 6 2 2 2 2 2 2" xfId="38598" xr:uid="{61B8A4F4-0EEA-4EED-9813-8C14120FA806}"/>
    <cellStyle name="Calculation 6 2 2 2 2 3" xfId="32455" xr:uid="{2F98BD0E-0192-4C4A-88BA-93501DD143AD}"/>
    <cellStyle name="Calculation 6 2 2 2 3" xfId="3967" xr:uid="{D668C9B9-5549-4CB9-BF6D-AF846EF0515A}"/>
    <cellStyle name="Calculation 6 2 2 2 3 2" xfId="36586" xr:uid="{6E5065C5-1F2B-4B76-9EB6-AEB416C66643}"/>
    <cellStyle name="Calculation 6 2 2 2 4" xfId="22410" xr:uid="{7BD73E1B-55E9-4F68-8236-4A3CD0452414}"/>
    <cellStyle name="Calculation 6 2 2 2 4 2" xfId="40325" xr:uid="{96D01F34-F9E5-4702-9B5D-EF22B6C2516C}"/>
    <cellStyle name="Calculation 6 2 2 2 5" xfId="30865" xr:uid="{2CA763DC-757A-4829-8CD5-03E136E96951}"/>
    <cellStyle name="Calculation 6 2 2 3" xfId="3968" xr:uid="{F2784C7B-29C4-4D7A-A2BF-12249A25F580}"/>
    <cellStyle name="Calculation 6 2 2 3 2" xfId="18991" xr:uid="{41D3E160-28B9-4D8F-9B65-5EDD20D4E95A}"/>
    <cellStyle name="Calculation 6 2 2 3 2 2" xfId="37514" xr:uid="{413119A7-948E-4FF6-A10E-FF44F3EB47C3}"/>
    <cellStyle name="Calculation 6 2 2 3 3" xfId="31787" xr:uid="{088FDEF5-A671-439D-868D-4536B50B66C6}"/>
    <cellStyle name="Calculation 6 2 2 4" xfId="3969" xr:uid="{33A51EEC-9903-468C-A323-C696F2E5F40D}"/>
    <cellStyle name="Calculation 6 2 2 4 2" xfId="20900" xr:uid="{EEAC20AC-037C-48CC-84E2-CFE3CC3942AB}"/>
    <cellStyle name="Calculation 6 2 2 4 2 2" xfId="39342" xr:uid="{7550E620-5642-43F6-B691-67914255467A}"/>
    <cellStyle name="Calculation 6 2 2 4 3" xfId="33166" xr:uid="{5883DA88-452E-473A-9FBC-DF4498CF30B1}"/>
    <cellStyle name="Calculation 6 2 2 5" xfId="3970" xr:uid="{C56CAA37-DC1E-42CF-9080-F89B9956AD51}"/>
    <cellStyle name="Calculation 6 2 2 5 2" xfId="33803" xr:uid="{AD0F30C0-4FEE-45B9-A929-38BCF5196483}"/>
    <cellStyle name="Calculation 6 2 2 6" xfId="16484" xr:uid="{CF0B68C0-CF88-4DE3-9159-AA3EAED2DECF}"/>
    <cellStyle name="Calculation 6 2 2 6 2" xfId="34591" xr:uid="{5AC70757-1DAE-42CD-8C8A-4F9A8AFA3D54}"/>
    <cellStyle name="Calculation 6 2 2 7" xfId="17517" xr:uid="{9EDDF1F8-DF7D-4037-A84E-3A7ECCE66914}"/>
    <cellStyle name="Calculation 6 2 2 7 2" xfId="35599" xr:uid="{4C590E49-2115-40F5-87A9-CD7CDD471AEF}"/>
    <cellStyle name="Calculation 6 2 2 8" xfId="22409" xr:uid="{18473CC2-2316-4D7D-B303-F1D2095DDD25}"/>
    <cellStyle name="Calculation 6 2 2 8 2" xfId="40324" xr:uid="{6E51EA19-E2A8-451C-BBAB-5145193E4639}"/>
    <cellStyle name="Calculation 6 2 2 9" xfId="29802" xr:uid="{C3498B7A-9C16-49BA-BF6A-224A6432D1EF}"/>
    <cellStyle name="Calculation 6 2 3" xfId="3971" xr:uid="{8CDB3F3E-6737-4761-BDB3-6EB4FB0F3F87}"/>
    <cellStyle name="Calculation 6 2 3 2" xfId="3972" xr:uid="{A6DCB2AF-92A8-476B-9331-43FEC475AB37}"/>
    <cellStyle name="Calculation 6 2 3 2 2" xfId="3973" xr:uid="{4997EA12-6958-49C9-99EF-928000730DB5}"/>
    <cellStyle name="Calculation 6 2 3 2 2 2" xfId="19727" xr:uid="{3D79B762-FDC8-4659-8A04-81400D4F0709}"/>
    <cellStyle name="Calculation 6 2 3 2 2 2 2" xfId="38599" xr:uid="{81EB0249-61F0-4BA8-9EAC-0BF983FD8021}"/>
    <cellStyle name="Calculation 6 2 3 2 2 3" xfId="32456" xr:uid="{822C23ED-D2A9-49DE-A801-6A2B7F981BD3}"/>
    <cellStyle name="Calculation 6 2 3 2 3" xfId="3974" xr:uid="{BDB15A78-D6A4-47C3-8D04-1BA500C9B8B7}"/>
    <cellStyle name="Calculation 6 2 3 2 3 2" xfId="36587" xr:uid="{5290E038-659B-4043-BEFE-7447BE0CF5A4}"/>
    <cellStyle name="Calculation 6 2 3 2 4" xfId="22412" xr:uid="{6B8347E6-EF63-438F-9B1C-3B76EB78A6A4}"/>
    <cellStyle name="Calculation 6 2 3 2 4 2" xfId="40327" xr:uid="{DBCDBDA5-AD78-43FE-982C-5AE5C2779245}"/>
    <cellStyle name="Calculation 6 2 3 2 5" xfId="30866" xr:uid="{352BEE0D-42AF-48D5-A8D4-A82E5156E6D0}"/>
    <cellStyle name="Calculation 6 2 3 3" xfId="3975" xr:uid="{64ED04EB-4D75-4E2E-9902-FE443178187D}"/>
    <cellStyle name="Calculation 6 2 3 3 2" xfId="18992" xr:uid="{0E3398D6-7CCA-4D24-A0F9-AEAE8B66BA98}"/>
    <cellStyle name="Calculation 6 2 3 3 2 2" xfId="37515" xr:uid="{98F808C9-59D4-48F0-AFA0-447DDF0C28D8}"/>
    <cellStyle name="Calculation 6 2 3 3 3" xfId="31788" xr:uid="{06D530A0-9CFA-4DE3-A872-AED9E8B2C04C}"/>
    <cellStyle name="Calculation 6 2 3 4" xfId="3976" xr:uid="{464455CF-7C3F-4239-8DF9-602B597F99F2}"/>
    <cellStyle name="Calculation 6 2 3 4 2" xfId="20901" xr:uid="{310C6B5D-F384-4878-A0CF-8EDA0BE9BCDC}"/>
    <cellStyle name="Calculation 6 2 3 4 2 2" xfId="39343" xr:uid="{328C3AC6-B76A-49E4-85FA-E11F8AB69309}"/>
    <cellStyle name="Calculation 6 2 3 4 3" xfId="33167" xr:uid="{A46394C9-22D5-43FC-8FB9-F2B820F0600F}"/>
    <cellStyle name="Calculation 6 2 3 5" xfId="3977" xr:uid="{1CD3C0E3-F084-4142-80E8-14AE6EEF4AB4}"/>
    <cellStyle name="Calculation 6 2 3 5 2" xfId="33804" xr:uid="{FF397A7B-39CC-4390-89EB-F3457877F8DD}"/>
    <cellStyle name="Calculation 6 2 3 6" xfId="16485" xr:uid="{6E38441E-F76C-4994-89C9-53319A6D20BC}"/>
    <cellStyle name="Calculation 6 2 3 6 2" xfId="34592" xr:uid="{47E31520-9881-45F3-A2DD-F9D3D320E21C}"/>
    <cellStyle name="Calculation 6 2 3 7" xfId="17518" xr:uid="{D4FD4B40-0775-46E7-AE6F-D6AABF639C91}"/>
    <cellStyle name="Calculation 6 2 3 7 2" xfId="35600" xr:uid="{0C0EAC21-E1E6-45B5-B7D0-73F44CD9CE75}"/>
    <cellStyle name="Calculation 6 2 3 8" xfId="22411" xr:uid="{0B418378-D426-43B1-99F2-3623AD812C54}"/>
    <cellStyle name="Calculation 6 2 3 8 2" xfId="40326" xr:uid="{E7130406-CFAD-423E-ACC6-7A07BAC4FD97}"/>
    <cellStyle name="Calculation 6 2 3 9" xfId="29803" xr:uid="{9C933E08-1135-4203-94F4-DCE7ED8616B7}"/>
    <cellStyle name="Calculation 6 2 4" xfId="3978" xr:uid="{BAACD9AD-EA6F-4EF6-9E2E-A58A9FA1E492}"/>
    <cellStyle name="Calculation 6 2 4 2" xfId="3979" xr:uid="{1590B8E1-7F91-4E95-8E19-B73B429393E6}"/>
    <cellStyle name="Calculation 6 2 4 2 2" xfId="3980" xr:uid="{0E1901D4-B5F7-4CF7-A287-0C2599FE923E}"/>
    <cellStyle name="Calculation 6 2 4 2 2 2" xfId="19728" xr:uid="{33214BAC-8F6B-4C0F-8771-9CCC4D6AEE3C}"/>
    <cellStyle name="Calculation 6 2 4 2 2 2 2" xfId="38600" xr:uid="{9919F9FB-E1EA-435B-A8C4-39F9B32FD936}"/>
    <cellStyle name="Calculation 6 2 4 2 2 3" xfId="32457" xr:uid="{C73370D3-AE02-4DB5-8697-D62FA18ACA12}"/>
    <cellStyle name="Calculation 6 2 4 2 3" xfId="3981" xr:uid="{C0F42B92-C91E-4C87-8827-49201A42E41D}"/>
    <cellStyle name="Calculation 6 2 4 2 3 2" xfId="36588" xr:uid="{602C24EC-690A-4F2E-BB7F-655A8EB87C1B}"/>
    <cellStyle name="Calculation 6 2 4 2 4" xfId="22414" xr:uid="{A31120C9-D4CA-44AE-B779-CDF90581E899}"/>
    <cellStyle name="Calculation 6 2 4 2 4 2" xfId="40329" xr:uid="{537700E2-97B3-4D3D-8B30-40271A8178BA}"/>
    <cellStyle name="Calculation 6 2 4 2 5" xfId="30867" xr:uid="{BBAB38C9-5653-41FA-95E8-2B943F4D41D5}"/>
    <cellStyle name="Calculation 6 2 4 3" xfId="3982" xr:uid="{246FE5D2-E608-4A60-BA9B-77EDE8F8C01D}"/>
    <cellStyle name="Calculation 6 2 4 3 2" xfId="18993" xr:uid="{F833D155-807B-4C97-9003-BD48D88B1F2F}"/>
    <cellStyle name="Calculation 6 2 4 3 2 2" xfId="37516" xr:uid="{9C61991A-BFB0-4144-85D0-4EF4003DDB48}"/>
    <cellStyle name="Calculation 6 2 4 3 3" xfId="31789" xr:uid="{46857840-82A5-46B5-9E29-D9B20E471CD4}"/>
    <cellStyle name="Calculation 6 2 4 4" xfId="3983" xr:uid="{48A3DC5C-200C-4EE0-AE2A-008766862237}"/>
    <cellStyle name="Calculation 6 2 4 4 2" xfId="20902" xr:uid="{E6A677CF-2213-4D7D-905E-E882CF2C808E}"/>
    <cellStyle name="Calculation 6 2 4 4 2 2" xfId="39344" xr:uid="{63AC39FB-DBB2-4B86-A508-9836687801A6}"/>
    <cellStyle name="Calculation 6 2 4 4 3" xfId="33168" xr:uid="{22EC80C1-0F60-4283-8D2B-66D1AA8E7872}"/>
    <cellStyle name="Calculation 6 2 4 5" xfId="3984" xr:uid="{9C171D20-EB02-4C44-9471-2A6027F8E3F0}"/>
    <cellStyle name="Calculation 6 2 4 5 2" xfId="33805" xr:uid="{1D4EC301-BB84-4B36-A8BC-AB9FF9692791}"/>
    <cellStyle name="Calculation 6 2 4 6" xfId="16486" xr:uid="{6BAA8687-C47D-40EF-963C-4C43C501C9EE}"/>
    <cellStyle name="Calculation 6 2 4 6 2" xfId="34593" xr:uid="{5DF5E5C0-7E91-4AF1-9AFD-D632635EDC84}"/>
    <cellStyle name="Calculation 6 2 4 7" xfId="17519" xr:uid="{1D706770-D18E-4A57-B941-C14A41F61D21}"/>
    <cellStyle name="Calculation 6 2 4 7 2" xfId="35601" xr:uid="{179055C6-32D7-4BD2-B6DE-3EB48D841738}"/>
    <cellStyle name="Calculation 6 2 4 8" xfId="22413" xr:uid="{5B42192D-37E7-4DEE-B63E-88BCD5E53961}"/>
    <cellStyle name="Calculation 6 2 4 8 2" xfId="40328" xr:uid="{CC425CDB-3065-4D18-8A6E-36E1713943C2}"/>
    <cellStyle name="Calculation 6 2 4 9" xfId="29804" xr:uid="{E38686E2-C2E6-4FF3-9AC8-0AF1790B2A87}"/>
    <cellStyle name="Calculation 6 2 5" xfId="3985" xr:uid="{0E8458D6-BD55-49F4-A0AC-34589B014FF5}"/>
    <cellStyle name="Calculation 6 2 5 2" xfId="3986" xr:uid="{A1DBEE86-8CC8-469D-BEAD-6AC9960D1ECB}"/>
    <cellStyle name="Calculation 6 2 5 2 2" xfId="3987" xr:uid="{CC125EC8-F3DA-4E69-B50D-A8F013A75307}"/>
    <cellStyle name="Calculation 6 2 5 2 2 2" xfId="19729" xr:uid="{83C719ED-D631-4752-8664-7E29F312E546}"/>
    <cellStyle name="Calculation 6 2 5 2 2 2 2" xfId="38601" xr:uid="{7F34804D-A914-4451-88C5-A2083AF92A6B}"/>
    <cellStyle name="Calculation 6 2 5 2 2 3" xfId="32458" xr:uid="{6EB3F0E5-D40F-45C8-9A14-3D9A459011C3}"/>
    <cellStyle name="Calculation 6 2 5 2 3" xfId="3988" xr:uid="{FD46679A-785D-4BC7-98BF-4CDA4A26622E}"/>
    <cellStyle name="Calculation 6 2 5 2 3 2" xfId="36589" xr:uid="{4DE7DA51-D122-413A-98DD-9EBCDD2FA19A}"/>
    <cellStyle name="Calculation 6 2 5 2 4" xfId="22416" xr:uid="{9B47656E-2AEE-45FB-AC36-26FB31DDFD4F}"/>
    <cellStyle name="Calculation 6 2 5 2 4 2" xfId="40331" xr:uid="{18C04D2C-342F-4AB7-8BE8-DF40A305AFEA}"/>
    <cellStyle name="Calculation 6 2 5 2 5" xfId="30868" xr:uid="{0C09DF44-8841-4D30-A9AA-1DB8A3A465D3}"/>
    <cellStyle name="Calculation 6 2 5 3" xfId="3989" xr:uid="{C661D691-3899-4263-9989-FC94BA241A9D}"/>
    <cellStyle name="Calculation 6 2 5 3 2" xfId="18994" xr:uid="{20DB1728-F9E1-4B16-B4CA-886C6869F7EC}"/>
    <cellStyle name="Calculation 6 2 5 3 2 2" xfId="37517" xr:uid="{F55EC88F-089D-41C7-82A2-1EF1CC7D28ED}"/>
    <cellStyle name="Calculation 6 2 5 3 3" xfId="31790" xr:uid="{00455C7C-46EB-41AA-AB1D-5265D31D125A}"/>
    <cellStyle name="Calculation 6 2 5 4" xfId="3990" xr:uid="{DDBB2D16-B196-45CC-A2EC-7ADFA184B491}"/>
    <cellStyle name="Calculation 6 2 5 4 2" xfId="20903" xr:uid="{F21AC6AF-D370-44DC-954D-EAEB82CAB774}"/>
    <cellStyle name="Calculation 6 2 5 4 2 2" xfId="39345" xr:uid="{497E058D-B400-4575-8B9F-E30347B1C4A7}"/>
    <cellStyle name="Calculation 6 2 5 4 3" xfId="33169" xr:uid="{B91A7351-D4AD-4D7D-92CA-073B7DDFB025}"/>
    <cellStyle name="Calculation 6 2 5 5" xfId="3991" xr:uid="{643223B1-C024-4E17-8391-04BCC65F72B3}"/>
    <cellStyle name="Calculation 6 2 5 5 2" xfId="33806" xr:uid="{1A7CB6D8-CDD3-4D07-834B-2A9357E425B5}"/>
    <cellStyle name="Calculation 6 2 5 6" xfId="16487" xr:uid="{AD53C8B2-FA2E-4E28-88DD-742EBB265B6F}"/>
    <cellStyle name="Calculation 6 2 5 6 2" xfId="34594" xr:uid="{97F83C5D-CBF5-430C-80D6-806FFE3F6438}"/>
    <cellStyle name="Calculation 6 2 5 7" xfId="17520" xr:uid="{28540599-7882-43C2-B7B4-B6EA422F2A5B}"/>
    <cellStyle name="Calculation 6 2 5 7 2" xfId="35602" xr:uid="{845A5B80-14C8-457A-9FC7-ADBEC8DE742D}"/>
    <cellStyle name="Calculation 6 2 5 8" xfId="22415" xr:uid="{A2FB4C7E-A8B9-4798-B7F0-975D250A56D3}"/>
    <cellStyle name="Calculation 6 2 5 8 2" xfId="40330" xr:uid="{F72042CA-2D72-4028-A24B-700520839662}"/>
    <cellStyle name="Calculation 6 2 5 9" xfId="29805" xr:uid="{266B205A-98E7-4D81-9B08-89799F0D3230}"/>
    <cellStyle name="Calculation 6 2 6" xfId="3992" xr:uid="{CBFC3319-EA6F-4473-803E-B5CF685DBBCA}"/>
    <cellStyle name="Calculation 6 2 6 2" xfId="3993" xr:uid="{A8E96040-30DA-492B-B21C-021FA34B8CA1}"/>
    <cellStyle name="Calculation 6 2 6 2 2" xfId="3994" xr:uid="{F67537DC-A360-4C85-AC8E-1B607A4F972B}"/>
    <cellStyle name="Calculation 6 2 6 2 2 2" xfId="19730" xr:uid="{89681EBD-D5E2-4B39-B941-B5D07F02BE68}"/>
    <cellStyle name="Calculation 6 2 6 2 2 2 2" xfId="38602" xr:uid="{0E207964-BC0B-47A2-9A55-C363F0020D82}"/>
    <cellStyle name="Calculation 6 2 6 2 2 3" xfId="32459" xr:uid="{CBCD0329-0ECB-42D7-BEDB-FA80E3233966}"/>
    <cellStyle name="Calculation 6 2 6 2 3" xfId="3995" xr:uid="{1CEF0F4D-C644-4BCA-B444-141B8508A6B9}"/>
    <cellStyle name="Calculation 6 2 6 2 3 2" xfId="36590" xr:uid="{A9C6780C-4F83-4399-A60F-67240128A14D}"/>
    <cellStyle name="Calculation 6 2 6 2 4" xfId="22418" xr:uid="{2873310E-04D5-47F6-B430-7056FBFBCD92}"/>
    <cellStyle name="Calculation 6 2 6 2 4 2" xfId="40333" xr:uid="{7EA91E56-2295-42C3-966D-9A5731CC0B6D}"/>
    <cellStyle name="Calculation 6 2 6 2 5" xfId="30869" xr:uid="{9BD6FCF4-B067-4E6C-9E6B-6675DCA7C3DC}"/>
    <cellStyle name="Calculation 6 2 6 3" xfId="3996" xr:uid="{9802ABC3-8E1F-4E9A-AE1D-6F16F400573B}"/>
    <cellStyle name="Calculation 6 2 6 3 2" xfId="18995" xr:uid="{82BC9E82-2876-4BCF-9D10-8333C0053B28}"/>
    <cellStyle name="Calculation 6 2 6 3 2 2" xfId="37518" xr:uid="{75CEC480-C6CC-4219-A6AA-1FD18A79350A}"/>
    <cellStyle name="Calculation 6 2 6 3 3" xfId="31791" xr:uid="{7447CEF8-576A-4F46-A2B1-10DCEDF032F2}"/>
    <cellStyle name="Calculation 6 2 6 4" xfId="3997" xr:uid="{26FE9706-88F3-47C3-9985-7A52CAA036BE}"/>
    <cellStyle name="Calculation 6 2 6 4 2" xfId="20904" xr:uid="{C1F87715-43CE-4CA0-99B8-CE7930C92D1F}"/>
    <cellStyle name="Calculation 6 2 6 4 2 2" xfId="39346" xr:uid="{1BA60920-0FA6-4AC9-9AF6-0D124C070D5B}"/>
    <cellStyle name="Calculation 6 2 6 4 3" xfId="33170" xr:uid="{6D4E3F35-84FC-4D5F-AE79-B59C2D21D63C}"/>
    <cellStyle name="Calculation 6 2 6 5" xfId="3998" xr:uid="{C5BA1EC1-34D4-4C07-B00F-25F6EE59E61C}"/>
    <cellStyle name="Calculation 6 2 6 5 2" xfId="33807" xr:uid="{43E6AC60-F361-48FD-8A05-CBB9192DE4E0}"/>
    <cellStyle name="Calculation 6 2 6 6" xfId="16488" xr:uid="{D7D9A9A9-D41B-45F8-8554-F2F40F9416FC}"/>
    <cellStyle name="Calculation 6 2 6 6 2" xfId="34595" xr:uid="{3D214B68-F4AD-47F2-8AD8-94C8DD06B777}"/>
    <cellStyle name="Calculation 6 2 6 7" xfId="17521" xr:uid="{73D6BDB6-2BF6-424F-A1AB-76FC782F932C}"/>
    <cellStyle name="Calculation 6 2 6 7 2" xfId="35603" xr:uid="{65A511E6-ED8D-462C-BBDE-1252BD8CEEFC}"/>
    <cellStyle name="Calculation 6 2 6 8" xfId="22417" xr:uid="{8B5AA8BA-A426-4C0E-A558-3887B49AB728}"/>
    <cellStyle name="Calculation 6 2 6 8 2" xfId="40332" xr:uid="{923C9DB7-64EB-44A8-9030-3335C334FCCA}"/>
    <cellStyle name="Calculation 6 2 6 9" xfId="29806" xr:uid="{C53B4939-FD8C-45AB-8F56-CFE8F7183077}"/>
    <cellStyle name="Calculation 6 2 7" xfId="3999" xr:uid="{5983CEAC-66F7-4167-B584-6D09BEDE6E3D}"/>
    <cellStyle name="Calculation 6 2 7 2" xfId="4000" xr:uid="{FBE81DD0-B80D-4E31-97D8-7090A4B4B9BD}"/>
    <cellStyle name="Calculation 6 2 7 2 2" xfId="19412" xr:uid="{96D79329-B4CA-4181-B49F-217016B91A41}"/>
    <cellStyle name="Calculation 6 2 7 2 2 2" xfId="38199" xr:uid="{12CC639D-CDC9-4060-94F9-66FFC37EE697}"/>
    <cellStyle name="Calculation 6 2 7 2 3" xfId="32121" xr:uid="{85CE0A9C-CB12-443F-BC07-9459DDF520B9}"/>
    <cellStyle name="Calculation 6 2 7 3" xfId="4001" xr:uid="{1D657880-CD51-4A11-A737-BBBE63E9AFB2}"/>
    <cellStyle name="Calculation 6 2 7 3 2" xfId="36282" xr:uid="{409BE7A9-29C9-4FB3-AF4D-0B7C0835BB71}"/>
    <cellStyle name="Calculation 6 2 7 4" xfId="22419" xr:uid="{F00FD483-CFAF-4BF0-B7DF-121D01C89F7F}"/>
    <cellStyle name="Calculation 6 2 7 4 2" xfId="40334" xr:uid="{7428CC0F-19A4-414E-AFC4-78AD8287F36F}"/>
    <cellStyle name="Calculation 6 2 7 5" xfId="30468" xr:uid="{786A2DF0-2A9E-4865-90A8-C6C6F8141F46}"/>
    <cellStyle name="Calculation 6 2 8" xfId="4002" xr:uid="{1053144C-E3E2-4BB2-A012-610B1AE1DE63}"/>
    <cellStyle name="Calculation 6 2 8 2" xfId="4003" xr:uid="{A91B3593-D389-4BE7-9B11-24A41AD3DF0F}"/>
    <cellStyle name="Calculation 6 2 8 2 2" xfId="19537" xr:uid="{401E25AC-4F32-4A4B-83B4-48D7A687D2C1}"/>
    <cellStyle name="Calculation 6 2 8 2 2 2" xfId="38324" xr:uid="{BDB502EF-0E23-4D24-AE10-8BD4FEC866C7}"/>
    <cellStyle name="Calculation 6 2 8 2 3" xfId="32220" xr:uid="{C0771BA5-8DDE-40B6-AF04-8CB93672915F}"/>
    <cellStyle name="Calculation 6 2 8 3" xfId="4004" xr:uid="{AD576928-7640-4AFF-AFC2-3CC206FF1A7C}"/>
    <cellStyle name="Calculation 6 2 8 3 2" xfId="36408" xr:uid="{5F556A4B-36F5-468E-B643-5F1632374409}"/>
    <cellStyle name="Calculation 6 2 8 4" xfId="22420" xr:uid="{6DB270C6-A94D-4C09-B0F9-B1DD0C4BC738}"/>
    <cellStyle name="Calculation 6 2 8 4 2" xfId="40335" xr:uid="{316A3921-2903-4B4B-9FC2-D46B83CEDEC9}"/>
    <cellStyle name="Calculation 6 2 8 5" xfId="30593" xr:uid="{A16C88DA-EB5B-4A17-83F4-CEA518D6F3EB}"/>
    <cellStyle name="Calculation 6 2 9" xfId="4005" xr:uid="{558F4BE7-2CB9-4966-9B17-096A13D9C1B6}"/>
    <cellStyle name="Calculation 6 2 9 2" xfId="33802" xr:uid="{5E46E255-2809-4D54-80AC-43C9FC5171F7}"/>
    <cellStyle name="Calculation 6 3" xfId="4006" xr:uid="{2634F881-073C-4140-BD2B-9201B4A5BB83}"/>
    <cellStyle name="Calculation 6 3 10" xfId="4007" xr:uid="{3F08BF88-9099-45B4-B55C-78DAC7AE243C}"/>
    <cellStyle name="Calculation 6 3 10 2" xfId="34596" xr:uid="{84154926-D103-48F3-8204-674F41AEE808}"/>
    <cellStyle name="Calculation 6 3 11" xfId="17091" xr:uid="{EAF28579-879F-412B-9F87-B7B7D63147A7}"/>
    <cellStyle name="Calculation 6 3 11 2" xfId="35350" xr:uid="{170ABAC1-A06A-4CBA-9132-4DB570ADFA95}"/>
    <cellStyle name="Calculation 6 3 12" xfId="18871" xr:uid="{9CBEEADD-02F8-410F-9CDD-6E27E41C0D3D}"/>
    <cellStyle name="Calculation 6 3 12 2" xfId="37419" xr:uid="{176DD4F5-082C-44A0-91F7-26DF13B104F0}"/>
    <cellStyle name="Calculation 6 3 13" xfId="22421" xr:uid="{EBB03BE6-3AC1-4F63-AEB7-4D4A5019CF42}"/>
    <cellStyle name="Calculation 6 3 13 2" xfId="40336" xr:uid="{82DDC407-516A-4DDC-89B1-E958210DA52C}"/>
    <cellStyle name="Calculation 6 3 14" xfId="29578" xr:uid="{E45B6CA8-B017-40E5-A767-BD97F3C178E8}"/>
    <cellStyle name="Calculation 6 3 2" xfId="4008" xr:uid="{EEDBB00A-682C-47E4-9CE8-BEF5B8242904}"/>
    <cellStyle name="Calculation 6 3 2 2" xfId="4009" xr:uid="{3FA3A85C-A5F3-4340-A143-25411CB06B63}"/>
    <cellStyle name="Calculation 6 3 2 2 2" xfId="4010" xr:uid="{26C22084-82EE-4825-BE27-AEE676668127}"/>
    <cellStyle name="Calculation 6 3 2 2 2 2" xfId="19731" xr:uid="{87310E63-10C6-4C93-A9B1-917795A40862}"/>
    <cellStyle name="Calculation 6 3 2 2 2 2 2" xfId="38603" xr:uid="{0B3EE465-DB9C-45A2-8E46-311B4BCA200A}"/>
    <cellStyle name="Calculation 6 3 2 2 2 3" xfId="32460" xr:uid="{FAAA0495-B858-4C8B-A633-2837A18CE690}"/>
    <cellStyle name="Calculation 6 3 2 2 3" xfId="4011" xr:uid="{14A8DCCE-6B1A-4196-9625-D9D354FE8BAB}"/>
    <cellStyle name="Calculation 6 3 2 2 3 2" xfId="36591" xr:uid="{B9B854D1-A427-4BF4-A02F-58F7574D649D}"/>
    <cellStyle name="Calculation 6 3 2 2 4" xfId="22423" xr:uid="{ACDBBA1E-66DE-4384-AB07-E5D5A17C4E0A}"/>
    <cellStyle name="Calculation 6 3 2 2 4 2" xfId="40338" xr:uid="{137CB21E-05FD-4C42-A32F-9B4A12445378}"/>
    <cellStyle name="Calculation 6 3 2 2 5" xfId="30870" xr:uid="{9D506250-C248-42D4-A97A-384291C47243}"/>
    <cellStyle name="Calculation 6 3 2 3" xfId="4012" xr:uid="{9F07ECF8-9951-4F3F-9873-77350EC8E561}"/>
    <cellStyle name="Calculation 6 3 2 3 2" xfId="18996" xr:uid="{595AEB45-3406-43FD-8384-451CDC032B41}"/>
    <cellStyle name="Calculation 6 3 2 3 2 2" xfId="37519" xr:uid="{CD5651EB-224F-4E56-BFA0-EF63DAA05F29}"/>
    <cellStyle name="Calculation 6 3 2 3 3" xfId="31792" xr:uid="{7F498152-B7AD-4B01-A62F-E4FD66D7564B}"/>
    <cellStyle name="Calculation 6 3 2 4" xfId="4013" xr:uid="{1AE4C50E-0A47-4909-88C7-58C6C5255A0E}"/>
    <cellStyle name="Calculation 6 3 2 4 2" xfId="20905" xr:uid="{8F4A8A8C-701F-4DB4-84D6-E43D9D4DC7C2}"/>
    <cellStyle name="Calculation 6 3 2 4 2 2" xfId="39347" xr:uid="{56C12DD9-513D-42DB-B399-730C6443F5CA}"/>
    <cellStyle name="Calculation 6 3 2 4 3" xfId="33171" xr:uid="{4D5B8EA5-02DD-4693-A2CA-7C9E0B36F76D}"/>
    <cellStyle name="Calculation 6 3 2 5" xfId="4014" xr:uid="{024B82F4-FFD5-4D7C-ADA1-55B0F68404ED}"/>
    <cellStyle name="Calculation 6 3 2 5 2" xfId="33809" xr:uid="{CC6673BD-1684-4E08-A75A-D2B00E5D5CED}"/>
    <cellStyle name="Calculation 6 3 2 6" xfId="16489" xr:uid="{6A8F6BD9-44A3-42B7-A3B8-4CE878EEB868}"/>
    <cellStyle name="Calculation 6 3 2 6 2" xfId="34597" xr:uid="{0163986E-3DD9-4D36-83CC-DBEF83933D30}"/>
    <cellStyle name="Calculation 6 3 2 7" xfId="17522" xr:uid="{FA81A3EE-7D3A-4A79-86DD-36B715112D0E}"/>
    <cellStyle name="Calculation 6 3 2 7 2" xfId="35604" xr:uid="{6FF1C0E5-739E-4C17-A008-3EEFB36831A4}"/>
    <cellStyle name="Calculation 6 3 2 8" xfId="22422" xr:uid="{F51B73F0-C779-44F0-A1E4-782395E9117B}"/>
    <cellStyle name="Calculation 6 3 2 8 2" xfId="40337" xr:uid="{9F00A166-4A7E-4669-8B2C-BE66C9E09EEB}"/>
    <cellStyle name="Calculation 6 3 2 9" xfId="29807" xr:uid="{8598A45C-CB25-408F-85C8-A076D73528D9}"/>
    <cellStyle name="Calculation 6 3 3" xfId="4015" xr:uid="{E464BBFA-A894-4125-973D-B1033E61FB43}"/>
    <cellStyle name="Calculation 6 3 3 2" xfId="4016" xr:uid="{88426BF7-E722-45AE-8D14-FF1D0BD2B715}"/>
    <cellStyle name="Calculation 6 3 3 2 2" xfId="4017" xr:uid="{97E757FB-1B12-4F5C-8E53-2B9CAD296C1C}"/>
    <cellStyle name="Calculation 6 3 3 2 2 2" xfId="19732" xr:uid="{493E4FF1-6D15-4682-AB57-52283F36EBFF}"/>
    <cellStyle name="Calculation 6 3 3 2 2 2 2" xfId="38604" xr:uid="{005A58E4-7F50-4B10-A722-DE8B2D4BEBA8}"/>
    <cellStyle name="Calculation 6 3 3 2 2 3" xfId="32461" xr:uid="{0C6249B3-7862-444C-BB80-2A6BF6CE5C38}"/>
    <cellStyle name="Calculation 6 3 3 2 3" xfId="4018" xr:uid="{10B36973-AB63-4D26-9A4D-EEDE7536E9B6}"/>
    <cellStyle name="Calculation 6 3 3 2 3 2" xfId="36592" xr:uid="{61175514-EC91-442C-A8F6-C809F6D4DD31}"/>
    <cellStyle name="Calculation 6 3 3 2 4" xfId="22425" xr:uid="{3D4CA334-CB02-4099-9010-5ACAC2F3FD0E}"/>
    <cellStyle name="Calculation 6 3 3 2 4 2" xfId="40340" xr:uid="{8218C77E-94E3-4C2F-8503-E8CB9CC24DD3}"/>
    <cellStyle name="Calculation 6 3 3 2 5" xfId="30871" xr:uid="{578B4620-F4DE-4851-A0D8-7AB83FF3211F}"/>
    <cellStyle name="Calculation 6 3 3 3" xfId="4019" xr:uid="{5070AC5F-2522-485B-BEA6-F94DBD4CAC67}"/>
    <cellStyle name="Calculation 6 3 3 3 2" xfId="18997" xr:uid="{F05FD79A-F65B-4C15-8A32-0C3A7CADF877}"/>
    <cellStyle name="Calculation 6 3 3 3 2 2" xfId="37520" xr:uid="{EAAAA6C0-E247-4D47-9A3A-58C96A6C8672}"/>
    <cellStyle name="Calculation 6 3 3 3 3" xfId="31793" xr:uid="{5DEE7583-2F67-4BA8-83F8-89AB2F5E6B60}"/>
    <cellStyle name="Calculation 6 3 3 4" xfId="4020" xr:uid="{1DECC5E5-C8E6-4C56-8CF3-1F4B8CF8DFC9}"/>
    <cellStyle name="Calculation 6 3 3 4 2" xfId="20906" xr:uid="{EE5013EB-ADB7-4878-AF45-B2B117865A3A}"/>
    <cellStyle name="Calculation 6 3 3 4 2 2" xfId="39348" xr:uid="{22852D9A-58DD-4F04-B2F2-DC4EA8FAE116}"/>
    <cellStyle name="Calculation 6 3 3 4 3" xfId="33172" xr:uid="{C1A42EA7-982A-4500-8190-99F267C4D86C}"/>
    <cellStyle name="Calculation 6 3 3 5" xfId="4021" xr:uid="{7A51D29C-A3AF-48E7-A293-65177B4CBE6F}"/>
    <cellStyle name="Calculation 6 3 3 5 2" xfId="33810" xr:uid="{10340E89-E183-4401-9152-16038DCA5A9F}"/>
    <cellStyle name="Calculation 6 3 3 6" xfId="16490" xr:uid="{A7F6C32A-A2C3-4B46-B6B5-1F46545F5AC7}"/>
    <cellStyle name="Calculation 6 3 3 6 2" xfId="34598" xr:uid="{D6CB6A13-FBD6-4CA6-96F4-87F6CE2566D7}"/>
    <cellStyle name="Calculation 6 3 3 7" xfId="17523" xr:uid="{94499B6F-1925-44DB-9899-DFE73BDE8C71}"/>
    <cellStyle name="Calculation 6 3 3 7 2" xfId="35605" xr:uid="{DA0504A7-CA1D-402D-9BA0-335789BE6E38}"/>
    <cellStyle name="Calculation 6 3 3 8" xfId="22424" xr:uid="{6FFD7AA2-7116-4360-A3C9-63588E1051FC}"/>
    <cellStyle name="Calculation 6 3 3 8 2" xfId="40339" xr:uid="{7B55A7B5-F9CE-4160-8D94-0AC45C14B9CF}"/>
    <cellStyle name="Calculation 6 3 3 9" xfId="29808" xr:uid="{0ED82D17-738B-4CFA-99AC-F617B907BE3B}"/>
    <cellStyle name="Calculation 6 3 4" xfId="4022" xr:uid="{B00003E2-0796-44BE-8840-7471C0001868}"/>
    <cellStyle name="Calculation 6 3 4 2" xfId="4023" xr:uid="{CFFB8F65-6E3B-4847-AA27-20E62505E4E2}"/>
    <cellStyle name="Calculation 6 3 4 2 2" xfId="4024" xr:uid="{58C41E1E-0CAF-4924-BE02-9BAA57ED1E81}"/>
    <cellStyle name="Calculation 6 3 4 2 2 2" xfId="19733" xr:uid="{7DF400F5-634E-4BD6-9736-167455A2DD07}"/>
    <cellStyle name="Calculation 6 3 4 2 2 2 2" xfId="38605" xr:uid="{906735CA-24AE-47ED-B80E-CB9FC189C6C7}"/>
    <cellStyle name="Calculation 6 3 4 2 2 3" xfId="32462" xr:uid="{95BA195C-792A-4D7F-A7AB-51E57C0ABE96}"/>
    <cellStyle name="Calculation 6 3 4 2 3" xfId="4025" xr:uid="{84CFC2FE-AA83-492B-B585-2973D657592D}"/>
    <cellStyle name="Calculation 6 3 4 2 3 2" xfId="36593" xr:uid="{EEF86896-9035-40B6-BE30-370D6959689A}"/>
    <cellStyle name="Calculation 6 3 4 2 4" xfId="22427" xr:uid="{ADB01148-4A13-4D3C-849E-6030778F1A8E}"/>
    <cellStyle name="Calculation 6 3 4 2 4 2" xfId="40342" xr:uid="{22124CF5-0924-44D4-9AB8-7C4136191CB5}"/>
    <cellStyle name="Calculation 6 3 4 2 5" xfId="30872" xr:uid="{EF9F8B25-69C2-4F92-8603-06051617CC5D}"/>
    <cellStyle name="Calculation 6 3 4 3" xfId="4026" xr:uid="{B1F62612-19AB-494B-A798-FCD6AD46BD11}"/>
    <cellStyle name="Calculation 6 3 4 3 2" xfId="18998" xr:uid="{49A14152-12E5-4875-A65A-5AB184C0DE7E}"/>
    <cellStyle name="Calculation 6 3 4 3 2 2" xfId="37521" xr:uid="{CC0CDD12-8E51-4319-BEDD-5E1E1FF64B47}"/>
    <cellStyle name="Calculation 6 3 4 3 3" xfId="31794" xr:uid="{BDBFD3B7-7FB4-4D0D-82F5-EC07F1097B74}"/>
    <cellStyle name="Calculation 6 3 4 4" xfId="4027" xr:uid="{80999258-88BC-453E-A02E-574EE884E7F3}"/>
    <cellStyle name="Calculation 6 3 4 4 2" xfId="20907" xr:uid="{1E172DCD-783E-4FFE-9A8C-09CCDD916DD5}"/>
    <cellStyle name="Calculation 6 3 4 4 2 2" xfId="39349" xr:uid="{BC299189-6D8E-4090-869E-1342063D2677}"/>
    <cellStyle name="Calculation 6 3 4 4 3" xfId="33173" xr:uid="{13BCE2FE-E909-4BE5-9CEC-730730B570ED}"/>
    <cellStyle name="Calculation 6 3 4 5" xfId="4028" xr:uid="{9C152B5A-33CC-45E1-825E-0EF4C4960E1E}"/>
    <cellStyle name="Calculation 6 3 4 5 2" xfId="33811" xr:uid="{BF6C883E-4C0A-42E4-B887-A652223925BF}"/>
    <cellStyle name="Calculation 6 3 4 6" xfId="16491" xr:uid="{6FEA8F8A-DB4B-45DB-9E5C-4028BFF2AE1B}"/>
    <cellStyle name="Calculation 6 3 4 6 2" xfId="34599" xr:uid="{EF763534-8F2E-48E6-9133-1AEFC8C10EC0}"/>
    <cellStyle name="Calculation 6 3 4 7" xfId="17524" xr:uid="{3E66B043-6C0C-4EE5-9E7E-63C73DCF1EAE}"/>
    <cellStyle name="Calculation 6 3 4 7 2" xfId="35606" xr:uid="{BF17B63C-6658-46A8-ABEF-D99721C74F06}"/>
    <cellStyle name="Calculation 6 3 4 8" xfId="22426" xr:uid="{4E508EAB-0F47-4240-A4B5-51DF91A9E30E}"/>
    <cellStyle name="Calculation 6 3 4 8 2" xfId="40341" xr:uid="{CFB8B12C-2F56-41F4-9273-3F840618FA46}"/>
    <cellStyle name="Calculation 6 3 4 9" xfId="29809" xr:uid="{D5D3B44A-CF6E-43D9-96FC-6A6E8D0B5208}"/>
    <cellStyle name="Calculation 6 3 5" xfId="4029" xr:uid="{F88EDDAD-2954-49B4-A59B-9588467BB1EB}"/>
    <cellStyle name="Calculation 6 3 5 2" xfId="4030" xr:uid="{E951C219-783A-412C-8FB8-3557B3D71B5B}"/>
    <cellStyle name="Calculation 6 3 5 2 2" xfId="4031" xr:uid="{24AF2CD5-9589-461C-A391-81EDB6E3EC73}"/>
    <cellStyle name="Calculation 6 3 5 2 2 2" xfId="19734" xr:uid="{8E71FE70-36FD-4273-B659-3D33B116468B}"/>
    <cellStyle name="Calculation 6 3 5 2 2 2 2" xfId="38606" xr:uid="{D825B6D8-1356-4D13-9AEF-00C2B6E25489}"/>
    <cellStyle name="Calculation 6 3 5 2 2 3" xfId="32463" xr:uid="{C3A315E1-CFCD-456D-BBB2-7ADF4170E3CB}"/>
    <cellStyle name="Calculation 6 3 5 2 3" xfId="4032" xr:uid="{8AABE88E-DD91-4112-888E-E6AEAB38EA49}"/>
    <cellStyle name="Calculation 6 3 5 2 3 2" xfId="36594" xr:uid="{9D768BD6-33BB-4FFB-A09F-BE0393902DB4}"/>
    <cellStyle name="Calculation 6 3 5 2 4" xfId="22429" xr:uid="{D1124FE5-6D0C-4D9F-B003-D05F45CBD781}"/>
    <cellStyle name="Calculation 6 3 5 2 4 2" xfId="40344" xr:uid="{399E048D-C534-436F-9EAB-1C0035375B93}"/>
    <cellStyle name="Calculation 6 3 5 2 5" xfId="30873" xr:uid="{A072F8DC-A431-47F8-8309-4C9A7161FA13}"/>
    <cellStyle name="Calculation 6 3 5 3" xfId="4033" xr:uid="{31062B3F-FF59-49E2-AEE0-7052496F5B5D}"/>
    <cellStyle name="Calculation 6 3 5 3 2" xfId="18999" xr:uid="{844C8E19-8E9C-4DA8-9AD3-6A28FD087BF7}"/>
    <cellStyle name="Calculation 6 3 5 3 2 2" xfId="37522" xr:uid="{0140DA17-6372-49A4-8278-F98CF68FB376}"/>
    <cellStyle name="Calculation 6 3 5 3 3" xfId="31795" xr:uid="{B9632ED4-34E8-40AF-B27A-6348AD5EAC4F}"/>
    <cellStyle name="Calculation 6 3 5 4" xfId="4034" xr:uid="{801F6EA4-49B4-44D4-AE00-C926B4F7DABE}"/>
    <cellStyle name="Calculation 6 3 5 4 2" xfId="20908" xr:uid="{F96C06A8-CF0D-4DDB-A434-4A3FDE724D44}"/>
    <cellStyle name="Calculation 6 3 5 4 2 2" xfId="39350" xr:uid="{50DDC8CB-FCA8-48EA-8039-7C65F13150AA}"/>
    <cellStyle name="Calculation 6 3 5 4 3" xfId="33174" xr:uid="{54ED8D6D-71ED-4A1E-89E4-6E641EB161B3}"/>
    <cellStyle name="Calculation 6 3 5 5" xfId="4035" xr:uid="{8B681FC4-465D-4472-8341-56B4CF8070FD}"/>
    <cellStyle name="Calculation 6 3 5 5 2" xfId="33812" xr:uid="{0C270AE7-31F5-4448-BB9E-2F36FB838C87}"/>
    <cellStyle name="Calculation 6 3 5 6" xfId="16492" xr:uid="{1B68BD00-762F-4AD5-96DD-4B05C7C6EF2A}"/>
    <cellStyle name="Calculation 6 3 5 6 2" xfId="34600" xr:uid="{A49A03ED-FFE4-4252-A4E7-E457396F3E28}"/>
    <cellStyle name="Calculation 6 3 5 7" xfId="17525" xr:uid="{398DCACB-7926-4681-A876-1BA979F10BA1}"/>
    <cellStyle name="Calculation 6 3 5 7 2" xfId="35607" xr:uid="{712FF3E9-E983-48B3-A17B-93F0FDC48DF7}"/>
    <cellStyle name="Calculation 6 3 5 8" xfId="22428" xr:uid="{56620C48-E2A6-46C9-BF43-81A79E6F1881}"/>
    <cellStyle name="Calculation 6 3 5 8 2" xfId="40343" xr:uid="{0CCCDBC7-4F03-44B5-B21B-61639D9C932E}"/>
    <cellStyle name="Calculation 6 3 5 9" xfId="29810" xr:uid="{5FD58431-3987-4C83-8101-5648DE23C249}"/>
    <cellStyle name="Calculation 6 3 6" xfId="4036" xr:uid="{867CDBEB-ADAB-4D0C-8692-B6EA8353D416}"/>
    <cellStyle name="Calculation 6 3 6 2" xfId="4037" xr:uid="{4DDFB464-52F4-4089-B9EA-4471198F304A}"/>
    <cellStyle name="Calculation 6 3 6 2 2" xfId="4038" xr:uid="{31931AF0-296D-494D-AC0A-C48C162D1F97}"/>
    <cellStyle name="Calculation 6 3 6 2 2 2" xfId="19735" xr:uid="{F14DA869-7ACE-4F51-8550-546E2841A15A}"/>
    <cellStyle name="Calculation 6 3 6 2 2 2 2" xfId="38607" xr:uid="{B74A492C-FE31-4875-B207-82E6EC6E412A}"/>
    <cellStyle name="Calculation 6 3 6 2 2 3" xfId="32464" xr:uid="{389E0270-E8A5-4CFE-97E3-FCFD88292C73}"/>
    <cellStyle name="Calculation 6 3 6 2 3" xfId="4039" xr:uid="{096E488A-5387-46A3-BC45-0D23E27F35F8}"/>
    <cellStyle name="Calculation 6 3 6 2 3 2" xfId="36595" xr:uid="{0DC4E08A-BDCB-4CB0-A7E5-8C7877ADAE25}"/>
    <cellStyle name="Calculation 6 3 6 2 4" xfId="22431" xr:uid="{061E72D5-2C65-423D-8C5A-1D4A2641DF0F}"/>
    <cellStyle name="Calculation 6 3 6 2 4 2" xfId="40346" xr:uid="{2455C40C-59B1-4734-8612-BDE998D65152}"/>
    <cellStyle name="Calculation 6 3 6 2 5" xfId="30874" xr:uid="{3956A6DF-87B5-4B32-A29A-A5CDBA1A560F}"/>
    <cellStyle name="Calculation 6 3 6 3" xfId="4040" xr:uid="{EB97ABB3-86FF-4E34-B557-98F7DD1374C7}"/>
    <cellStyle name="Calculation 6 3 6 3 2" xfId="19000" xr:uid="{B392099B-D978-4FEC-99F0-BE6817734007}"/>
    <cellStyle name="Calculation 6 3 6 3 2 2" xfId="37523" xr:uid="{A13DD231-BA63-40FD-A744-A2784FC8137D}"/>
    <cellStyle name="Calculation 6 3 6 3 3" xfId="31796" xr:uid="{E6378B80-1B23-4BF0-81D4-20B1F68D520A}"/>
    <cellStyle name="Calculation 6 3 6 4" xfId="4041" xr:uid="{CF1749FA-2C14-4C26-9FC2-C8864B829ACB}"/>
    <cellStyle name="Calculation 6 3 6 4 2" xfId="20909" xr:uid="{8F8E0763-006C-405C-88E4-C36084ABD0E4}"/>
    <cellStyle name="Calculation 6 3 6 4 2 2" xfId="39351" xr:uid="{B7C4E054-D371-4FDC-8BD3-A5C26E5EF036}"/>
    <cellStyle name="Calculation 6 3 6 4 3" xfId="33175" xr:uid="{E9FBDEEB-02D5-408F-9C5A-D4E6DD1C49DE}"/>
    <cellStyle name="Calculation 6 3 6 5" xfId="4042" xr:uid="{FB288DBE-9DD7-4C5A-9589-EFE45680B8FF}"/>
    <cellStyle name="Calculation 6 3 6 5 2" xfId="33813" xr:uid="{40A29867-277C-4FD0-9FF0-810057B4F216}"/>
    <cellStyle name="Calculation 6 3 6 6" xfId="16493" xr:uid="{6EA44DDF-C63C-4707-854D-1C2A916E8A4C}"/>
    <cellStyle name="Calculation 6 3 6 6 2" xfId="34601" xr:uid="{AB9ECDFC-82E3-46BB-A963-0806C7C4C9AB}"/>
    <cellStyle name="Calculation 6 3 6 7" xfId="17526" xr:uid="{982D18A4-0CDA-4B74-A1C7-01861F0BB076}"/>
    <cellStyle name="Calculation 6 3 6 7 2" xfId="35608" xr:uid="{43A93888-6BB4-4482-8FB7-54A12800CABA}"/>
    <cellStyle name="Calculation 6 3 6 8" xfId="22430" xr:uid="{747610C8-16F8-4983-814C-226DB6DD826F}"/>
    <cellStyle name="Calculation 6 3 6 8 2" xfId="40345" xr:uid="{07D23400-B8E3-4637-BA56-174F556DAB2C}"/>
    <cellStyle name="Calculation 6 3 6 9" xfId="29811" xr:uid="{985DD224-3ECC-49B6-A5D7-B41765C73F6B}"/>
    <cellStyle name="Calculation 6 3 7" xfId="4043" xr:uid="{253917F2-766C-4BC0-AFEE-DBF2CBE4489B}"/>
    <cellStyle name="Calculation 6 3 7 2" xfId="4044" xr:uid="{1FD115D6-B771-4C31-BF9E-8AA49B2AB23C}"/>
    <cellStyle name="Calculation 6 3 7 2 2" xfId="19427" xr:uid="{60648B28-F869-4A85-88C6-F6D08B6BCA5E}"/>
    <cellStyle name="Calculation 6 3 7 2 2 2" xfId="38214" xr:uid="{A7F57F6E-855B-4E81-A90A-6F4768698A78}"/>
    <cellStyle name="Calculation 6 3 7 2 3" xfId="32133" xr:uid="{FB1884DA-1B7E-4ABD-B442-89841CBC1DB9}"/>
    <cellStyle name="Calculation 6 3 7 3" xfId="4045" xr:uid="{EDFFB916-A27B-4A3C-B1D7-225FB21FB48A}"/>
    <cellStyle name="Calculation 6 3 7 3 2" xfId="36297" xr:uid="{2ED755A8-3DFA-437B-A033-54C861BBE95F}"/>
    <cellStyle name="Calculation 6 3 7 4" xfId="22432" xr:uid="{9AC5F92E-5508-41F1-A11F-8A89BEE75595}"/>
    <cellStyle name="Calculation 6 3 7 4 2" xfId="40347" xr:uid="{347516A7-7D10-4A21-B229-DD784EC3F66B}"/>
    <cellStyle name="Calculation 6 3 7 5" xfId="30483" xr:uid="{0F25B2A7-2FB3-41EA-8946-6BEB73C1527B}"/>
    <cellStyle name="Calculation 6 3 8" xfId="4046" xr:uid="{665D0148-5678-43C1-9E88-F064BA9AACED}"/>
    <cellStyle name="Calculation 6 3 8 2" xfId="4047" xr:uid="{EFB44845-C919-434A-B9FC-A14BCA7D5543}"/>
    <cellStyle name="Calculation 6 3 8 2 2" xfId="19491" xr:uid="{E92FE71B-946E-417E-AE5B-1A10751F1FD7}"/>
    <cellStyle name="Calculation 6 3 8 2 2 2" xfId="38278" xr:uid="{9D75BB5E-E2C4-4E05-ACBE-3ECC4F9358B6}"/>
    <cellStyle name="Calculation 6 3 8 2 3" xfId="32183" xr:uid="{AF6B94B2-F322-4A0A-A236-FD6FDCFB605C}"/>
    <cellStyle name="Calculation 6 3 8 3" xfId="4048" xr:uid="{16BAB691-2F10-4123-83B9-32CE048AF4B8}"/>
    <cellStyle name="Calculation 6 3 8 3 2" xfId="36362" xr:uid="{C61D8CB8-B38A-4761-AC1C-939E852FDC59}"/>
    <cellStyle name="Calculation 6 3 8 4" xfId="22433" xr:uid="{B4BBD548-0252-4C94-9F8C-D30A5332EC4E}"/>
    <cellStyle name="Calculation 6 3 8 4 2" xfId="40348" xr:uid="{16CD241B-D5B7-4F62-AEE6-CC7D2DA8108B}"/>
    <cellStyle name="Calculation 6 3 8 5" xfId="30547" xr:uid="{A628DFFE-A66B-453B-8EEB-1EB0E09D7954}"/>
    <cellStyle name="Calculation 6 3 9" xfId="4049" xr:uid="{5A18D40F-18A5-4F5B-AF97-6D62CB3AA273}"/>
    <cellStyle name="Calculation 6 3 9 2" xfId="33808" xr:uid="{557FD357-9061-4950-A430-77BDEEBC9BA2}"/>
    <cellStyle name="Calculation 6 4" xfId="4050" xr:uid="{1A654FB1-9AB4-4672-A383-41AB9DD2C3BD}"/>
    <cellStyle name="Calculation 6 4 10" xfId="29639" xr:uid="{B83BE16A-DD69-482F-BDCB-B0BDC3C7E175}"/>
    <cellStyle name="Calculation 6 4 2" xfId="4051" xr:uid="{CCF56C2D-8463-44B8-AD71-79F17458A1B0}"/>
    <cellStyle name="Calculation 6 4 2 2" xfId="4052" xr:uid="{A6225D01-CE45-4338-9E8E-B1A55FD71839}"/>
    <cellStyle name="Calculation 6 4 2 2 2" xfId="4053" xr:uid="{8F9DAD67-C402-4C57-9E85-9FF2CC3ED4CB}"/>
    <cellStyle name="Calculation 6 4 2 2 2 2" xfId="19736" xr:uid="{161C5136-2601-443C-A97A-6C69E5E8F47D}"/>
    <cellStyle name="Calculation 6 4 2 2 2 2 2" xfId="38608" xr:uid="{CFAEB3F9-F101-4959-9A16-615A7FD83232}"/>
    <cellStyle name="Calculation 6 4 2 2 2 3" xfId="32465" xr:uid="{CB15A48E-7278-4435-B6E3-7BF7DF6A89B2}"/>
    <cellStyle name="Calculation 6 4 2 2 3" xfId="4054" xr:uid="{3D3B3943-0430-4E63-BBA4-CA3BC901E697}"/>
    <cellStyle name="Calculation 6 4 2 2 3 2" xfId="36596" xr:uid="{4F4CEEA4-AFFB-416D-A9CB-717EAB6C2FC4}"/>
    <cellStyle name="Calculation 6 4 2 2 4" xfId="22436" xr:uid="{AF74C167-D517-4979-808A-83B16AB6C3D9}"/>
    <cellStyle name="Calculation 6 4 2 2 4 2" xfId="40351" xr:uid="{D4772EDA-AA69-4262-B433-2108E7C82ABA}"/>
    <cellStyle name="Calculation 6 4 2 2 5" xfId="30875" xr:uid="{2F8A67BD-0EBD-43C2-948A-B0796E54BAE2}"/>
    <cellStyle name="Calculation 6 4 2 3" xfId="4055" xr:uid="{92396DF0-B671-4303-9994-606844DF38AA}"/>
    <cellStyle name="Calculation 6 4 2 3 2" xfId="19001" xr:uid="{FD1AE415-8CFE-47EF-A772-27D86F2B0D6B}"/>
    <cellStyle name="Calculation 6 4 2 3 2 2" xfId="37524" xr:uid="{06701F8B-443C-44B7-A3A9-AB0FD0F97A2C}"/>
    <cellStyle name="Calculation 6 4 2 3 3" xfId="31797" xr:uid="{8BD6123C-9416-4A26-BBB5-5A26700D3B6E}"/>
    <cellStyle name="Calculation 6 4 2 4" xfId="4056" xr:uid="{CFC3AA92-CB52-454D-9E2F-6404F85F6732}"/>
    <cellStyle name="Calculation 6 4 2 4 2" xfId="35609" xr:uid="{B85C6B65-09D9-4767-8F25-CFEF89AA6DA4}"/>
    <cellStyle name="Calculation 6 4 2 5" xfId="22435" xr:uid="{2162CEE5-8F77-4E4E-A967-93861F9D4ED8}"/>
    <cellStyle name="Calculation 6 4 2 5 2" xfId="40350" xr:uid="{3C54A437-BCFF-40E8-A09F-7C6679ABD389}"/>
    <cellStyle name="Calculation 6 4 2 6" xfId="29812" xr:uid="{4B466B31-395D-4E9A-A7C0-4664CAD3BEB8}"/>
    <cellStyle name="Calculation 6 4 3" xfId="4057" xr:uid="{CC1F56D9-35EB-417B-9629-477CADC6C647}"/>
    <cellStyle name="Calculation 6 4 3 2" xfId="4058" xr:uid="{3C1E69BE-72C9-4151-A637-7C449549F4E8}"/>
    <cellStyle name="Calculation 6 4 3 2 2" xfId="14489" xr:uid="{81E99CBB-65BD-4018-AEA0-8FD3996BBFD6}"/>
    <cellStyle name="Calculation 6 4 3 2 2 2" xfId="38435" xr:uid="{ABA6220A-8BFF-4DD1-8164-0BF2F309E8A3}"/>
    <cellStyle name="Calculation 6 4 3 2 3" xfId="32308" xr:uid="{2CAC9709-36E7-416E-9F2E-32D41CA68140}"/>
    <cellStyle name="Calculation 6 4 3 3" xfId="4059" xr:uid="{E5E14305-8DF7-4305-8866-EE42EC9584EB}"/>
    <cellStyle name="Calculation 6 4 3 3 2" xfId="18383" xr:uid="{DAA52F1E-6261-4B81-AF80-DD74934CB0D1}"/>
    <cellStyle name="Calculation 6 4 3 4" xfId="22437" xr:uid="{9463FE4D-9C1F-4B20-AA71-529296414ABF}"/>
    <cellStyle name="Calculation 6 4 3 4 2" xfId="40352" xr:uid="{843FEB49-4E1A-4045-B7DB-06459A543E6F}"/>
    <cellStyle name="Calculation 6 4 3 5" xfId="30702" xr:uid="{C7C6E571-17DC-4ACA-A644-5DC8AEAA05FA}"/>
    <cellStyle name="Calculation 6 4 4" xfId="4060" xr:uid="{8C4DC513-090D-42EC-8363-1FD027D076B3}"/>
    <cellStyle name="Calculation 6 4 4 2" xfId="18710" xr:uid="{84855A21-1101-426F-98B5-E2F65DFDC86A}"/>
    <cellStyle name="Calculation 6 4 4 2 2" xfId="37305" xr:uid="{C57E7A68-164C-4DAF-8E4F-A118A8C1F7DF}"/>
    <cellStyle name="Calculation 6 4 4 3" xfId="31658" xr:uid="{0AAF4384-311A-4286-A6E6-32936F83B4E5}"/>
    <cellStyle name="Calculation 6 4 5" xfId="4061" xr:uid="{0A485010-4636-46D7-9012-FE06E64B76F7}"/>
    <cellStyle name="Calculation 6 4 5 2" xfId="15071" xr:uid="{0476533A-0B0F-46CA-8C06-5A8162911A69}"/>
    <cellStyle name="Calculation 6 4 5 2 2" xfId="20675" xr:uid="{5D2BF6B1-EE51-4AC9-9FA6-240A69119016}"/>
    <cellStyle name="Calculation 6 4 5 3" xfId="33176" xr:uid="{DEF51E54-1C05-4A0D-AFAE-590B78EB212D}"/>
    <cellStyle name="Calculation 6 4 6" xfId="4062" xr:uid="{E3EAC63D-8001-459B-BF8A-F4BA2821DC7A}"/>
    <cellStyle name="Calculation 6 4 6 2" xfId="15729" xr:uid="{B55561C8-91A3-47F5-BC8C-4FC70C7569A0}"/>
    <cellStyle name="Calculation 6 4 7" xfId="16494" xr:uid="{85BFC5E3-9655-4699-AA8B-3020F9ED7F6F}"/>
    <cellStyle name="Calculation 6 4 7 2" xfId="34602" xr:uid="{D6623E0C-4832-4BFB-95F5-7FA8C2902502}"/>
    <cellStyle name="Calculation 6 4 8" xfId="17247" xr:uid="{3545B49E-C789-4B6E-9D28-3B7DCCC8188F}"/>
    <cellStyle name="Calculation 6 4 8 2" xfId="35427" xr:uid="{FA5A6F59-2316-4928-885F-08E0B883A311}"/>
    <cellStyle name="Calculation 6 4 9" xfId="22434" xr:uid="{E4151018-38F3-4E80-8B3C-17C5960776F4}"/>
    <cellStyle name="Calculation 6 4 9 2" xfId="40349" xr:uid="{7E541439-7B1A-4321-B189-FA7E1F8C3AC8}"/>
    <cellStyle name="Calculation 6 5" xfId="4063" xr:uid="{D47B4CCB-F9BD-4D9B-9E33-D9B5C32B32F1}"/>
    <cellStyle name="Calculation 6 5 2" xfId="4064" xr:uid="{6F9B1C98-8593-4CF7-BA69-3B156A4C7734}"/>
    <cellStyle name="Calculation 6 5 2 2" xfId="4065" xr:uid="{549A0063-BC2B-4BA3-BDE6-F60372291583}"/>
    <cellStyle name="Calculation 6 5 2 2 2" xfId="19737" xr:uid="{C673C935-7738-40E8-9A9A-936F2CB08FEF}"/>
    <cellStyle name="Calculation 6 5 2 2 2 2" xfId="38609" xr:uid="{08A34BEA-2A77-418E-98D3-069F956D9390}"/>
    <cellStyle name="Calculation 6 5 2 2 3" xfId="32466" xr:uid="{48DA0097-D745-4CA2-9DC2-6C7F2CE7773E}"/>
    <cellStyle name="Calculation 6 5 2 3" xfId="4066" xr:uid="{AB582699-21B1-403A-9591-49162E2E15C1}"/>
    <cellStyle name="Calculation 6 5 2 3 2" xfId="36597" xr:uid="{07F74828-2D97-4116-865C-799C1767F715}"/>
    <cellStyle name="Calculation 6 5 2 4" xfId="22439" xr:uid="{58F0CA75-3553-4892-AB12-48C853D2A2F0}"/>
    <cellStyle name="Calculation 6 5 2 4 2" xfId="40354" xr:uid="{508BBE02-F77D-4442-BEF3-AF5CFE9E675F}"/>
    <cellStyle name="Calculation 6 5 2 5" xfId="30876" xr:uid="{A032B9AC-53F9-40F8-987B-73909C152046}"/>
    <cellStyle name="Calculation 6 5 3" xfId="4067" xr:uid="{CA03B586-BF6F-4936-A284-1A4D917BCD7E}"/>
    <cellStyle name="Calculation 6 5 3 2" xfId="19002" xr:uid="{F99AF3F9-BDB0-4E8B-9A76-266FF820B3A9}"/>
    <cellStyle name="Calculation 6 5 3 2 2" xfId="37525" xr:uid="{65BB300E-5350-4181-8F41-9F2F832685C0}"/>
    <cellStyle name="Calculation 6 5 3 3" xfId="31798" xr:uid="{E265B08C-4A3D-42B4-AB2B-BF997C1DD468}"/>
    <cellStyle name="Calculation 6 5 4" xfId="4068" xr:uid="{4313FE67-9267-49DD-85A0-C1C405EDCE6B}"/>
    <cellStyle name="Calculation 6 5 4 2" xfId="20910" xr:uid="{65BB554E-5DF3-43AE-AE5C-47E90605E772}"/>
    <cellStyle name="Calculation 6 5 4 2 2" xfId="39352" xr:uid="{B5C36F14-5ED0-4265-9F99-0D01DEFF41A1}"/>
    <cellStyle name="Calculation 6 5 4 3" xfId="33177" xr:uid="{E9BCE480-9C39-453E-8DA8-C984FC44A918}"/>
    <cellStyle name="Calculation 6 5 5" xfId="4069" xr:uid="{61B87B22-BE24-4516-B8EB-99DD17308395}"/>
    <cellStyle name="Calculation 6 5 5 2" xfId="33814" xr:uid="{8027DEA8-3424-4DB1-A061-486EF8A9E680}"/>
    <cellStyle name="Calculation 6 5 6" xfId="16495" xr:uid="{B67960A9-88A7-4319-B221-B0E70F54AF7F}"/>
    <cellStyle name="Calculation 6 5 6 2" xfId="34603" xr:uid="{37329CE8-0BA5-4E99-BC45-BADCF130DCBC}"/>
    <cellStyle name="Calculation 6 5 7" xfId="17527" xr:uid="{04DB16B8-42D6-4BBE-9D39-D3EE4434C57F}"/>
    <cellStyle name="Calculation 6 5 7 2" xfId="35610" xr:uid="{3EE9E30C-DD98-4DA1-A10A-BAF1004B108D}"/>
    <cellStyle name="Calculation 6 5 8" xfId="22438" xr:uid="{943E5261-3DE1-458C-93A1-AC7A2518EBF8}"/>
    <cellStyle name="Calculation 6 5 8 2" xfId="40353" xr:uid="{9FD5BDC8-8A5A-454F-A63F-9E6F11B6E9B4}"/>
    <cellStyle name="Calculation 6 5 9" xfId="29813" xr:uid="{871C47FB-BED7-4053-85ED-1AD1EFF5C076}"/>
    <cellStyle name="Calculation 6 6" xfId="4070" xr:uid="{B6426E13-A710-4177-AC6A-75F2CFE1EB77}"/>
    <cellStyle name="Calculation 6 6 2" xfId="4071" xr:uid="{02A9FFC0-D9CD-46E9-AF68-3624C2FF6B2B}"/>
    <cellStyle name="Calculation 6 6 2 2" xfId="4072" xr:uid="{F0295982-E9D5-4ECA-AFEC-52FA8FA09744}"/>
    <cellStyle name="Calculation 6 6 2 2 2" xfId="19738" xr:uid="{E9526A30-3862-4CB6-9358-65E4D44D725A}"/>
    <cellStyle name="Calculation 6 6 2 2 2 2" xfId="38610" xr:uid="{8E936C1C-A197-4F1F-A0E7-00983100ED41}"/>
    <cellStyle name="Calculation 6 6 2 2 3" xfId="32467" xr:uid="{E691ACD0-4E25-410D-AFBF-AC8624AF88A9}"/>
    <cellStyle name="Calculation 6 6 2 3" xfId="4073" xr:uid="{5B5EB494-EDF2-4FC2-A56F-F29F15B915ED}"/>
    <cellStyle name="Calculation 6 6 2 3 2" xfId="36598" xr:uid="{C6645715-DBEE-4DEC-A5A8-D5109551A76B}"/>
    <cellStyle name="Calculation 6 6 2 4" xfId="22441" xr:uid="{B3357672-E20B-41E0-BF25-0004EACDFE4C}"/>
    <cellStyle name="Calculation 6 6 2 4 2" xfId="40356" xr:uid="{00BF7910-A626-484D-86FF-4C3078C92419}"/>
    <cellStyle name="Calculation 6 6 2 5" xfId="30877" xr:uid="{2AEA9447-9056-47D6-8C48-D03A55E00329}"/>
    <cellStyle name="Calculation 6 6 3" xfId="4074" xr:uid="{EF3EB27B-0850-442B-9198-10E06579C2F2}"/>
    <cellStyle name="Calculation 6 6 3 2" xfId="19003" xr:uid="{FFA4FF07-28D1-4F09-88C7-0FAB0F20DF1E}"/>
    <cellStyle name="Calculation 6 6 3 2 2" xfId="37526" xr:uid="{6D7FC7A5-231B-400A-9024-EDE9A5430241}"/>
    <cellStyle name="Calculation 6 6 3 3" xfId="31799" xr:uid="{9A64CEBA-402A-42E3-A5C5-55540F49E901}"/>
    <cellStyle name="Calculation 6 6 4" xfId="4075" xr:uid="{701FC3CF-BA5C-4F93-9FAB-09BEBD85C67F}"/>
    <cellStyle name="Calculation 6 6 4 2" xfId="20911" xr:uid="{1F8CE387-5A38-420F-AAE8-84FE8F8CDAA1}"/>
    <cellStyle name="Calculation 6 6 4 2 2" xfId="39353" xr:uid="{24743487-1A68-46F3-84D3-2BBF376FF4AE}"/>
    <cellStyle name="Calculation 6 6 4 3" xfId="33178" xr:uid="{5D3F01D0-6002-4C41-9710-6455167D98C5}"/>
    <cellStyle name="Calculation 6 6 5" xfId="4076" xr:uid="{FADE092E-E001-47F1-9E74-02C1A9DA2336}"/>
    <cellStyle name="Calculation 6 6 5 2" xfId="33815" xr:uid="{7A28AF59-81FB-466D-B240-10ABD4B5D11B}"/>
    <cellStyle name="Calculation 6 6 6" xfId="16496" xr:uid="{9BC27D40-2FDA-46F7-A0F6-42DACCC5BFFD}"/>
    <cellStyle name="Calculation 6 6 6 2" xfId="34604" xr:uid="{A2C3EEDA-11F6-4DE7-A4D6-B69E2009A79A}"/>
    <cellStyle name="Calculation 6 6 7" xfId="17528" xr:uid="{F1D9F6D8-B9FB-4716-A6B3-5610F9FC5269}"/>
    <cellStyle name="Calculation 6 6 7 2" xfId="35611" xr:uid="{342CB52B-835E-44FF-8719-975FFB4590C9}"/>
    <cellStyle name="Calculation 6 6 8" xfId="22440" xr:uid="{CC9ADE9A-B8D9-45AD-8798-8D54E2BBD1D0}"/>
    <cellStyle name="Calculation 6 6 8 2" xfId="40355" xr:uid="{E8906F1E-72C6-4250-81A1-79BD2A4DF166}"/>
    <cellStyle name="Calculation 6 6 9" xfId="29814" xr:uid="{EEE72950-B224-48F1-BAE9-5DC6E3C1C6FA}"/>
    <cellStyle name="Calculation 6 7" xfId="4077" xr:uid="{031C1076-1330-4F6C-96D7-5DBDD724434F}"/>
    <cellStyle name="Calculation 6 7 2" xfId="4078" xr:uid="{5DB982B1-44C6-4845-95C1-9C3505706E7D}"/>
    <cellStyle name="Calculation 6 7 2 2" xfId="14443" xr:uid="{5906966A-5982-4C41-802F-C2393DF4AADF}"/>
    <cellStyle name="Calculation 6 7 2 2 2" xfId="38376" xr:uid="{5EDCEF4C-17C7-4AB6-8A81-90EEA404296A}"/>
    <cellStyle name="Calculation 6 7 2 3" xfId="32266" xr:uid="{4D81184B-0411-428D-BD4F-22F8C7B9CEA5}"/>
    <cellStyle name="Calculation 6 7 3" xfId="4079" xr:uid="{00E0165F-F0C1-4044-9F3B-CB63220FD321}"/>
    <cellStyle name="Calculation 6 7 3 2" xfId="18333" xr:uid="{882E15DB-115B-48CC-BE23-510FCA9D2A58}"/>
    <cellStyle name="Calculation 6 7 4" xfId="22442" xr:uid="{9F135A2A-5B48-448C-A45A-3E712CEC27BE}"/>
    <cellStyle name="Calculation 6 7 4 2" xfId="40357" xr:uid="{ADE0438A-26DF-495C-BF8F-E0278E8101CD}"/>
    <cellStyle name="Calculation 6 7 5" xfId="30645" xr:uid="{BB34181C-26B8-4076-9B12-F47AD3A223F6}"/>
    <cellStyle name="Calculation 6 8" xfId="4080" xr:uid="{49536BD5-95B8-415A-9DEA-93960D3F2F7A}"/>
    <cellStyle name="Calculation 6 8 2" xfId="4081" xr:uid="{E1BDFA87-00EE-4521-955C-9F6B45C66569}"/>
    <cellStyle name="Calculation 6 8 2 2" xfId="37216" xr:uid="{F67AE5F1-9481-4B95-A45B-F29685161C09}"/>
    <cellStyle name="Calculation 6 8 3" xfId="4082" xr:uid="{F6AC3178-E7F8-4BC0-9214-94CDDE82ABB7}"/>
    <cellStyle name="Calculation 6 8 3 2" xfId="40358" xr:uid="{31B27EB4-E140-4A8F-92B4-D55717996377}"/>
    <cellStyle name="Calculation 6 8 4" xfId="31589" xr:uid="{6C9B6D7C-BF47-4254-8BCB-93704EED49B8}"/>
    <cellStyle name="Calculation 6 9" xfId="4083" xr:uid="{CA8C8674-39EB-47FD-8303-EB47FC4FE541}"/>
    <cellStyle name="Calculation 6 9 2" xfId="18531" xr:uid="{6D07F41E-35DC-4825-A5A7-41F17F3227B5}"/>
    <cellStyle name="Calculation 6 9 2 2" xfId="37262" xr:uid="{D9FEE8D2-D66B-4FEC-96B7-77FAF5BC009D}"/>
    <cellStyle name="Calculation 6 9 3" xfId="31626" xr:uid="{30887F40-2FD6-4798-A9FB-98EBF0B9CD51}"/>
    <cellStyle name="Calculation 60" xfId="26363" xr:uid="{FF958A44-1E32-44ED-AC28-35D882793E1A}"/>
    <cellStyle name="Calculation 60 2" xfId="41392" xr:uid="{F601AC62-3B6D-4C3A-A487-3409F5CC5AD2}"/>
    <cellStyle name="Calculation 61" xfId="25493" xr:uid="{459998D8-5860-4C0F-A63C-10EF8CE38695}"/>
    <cellStyle name="Calculation 61 2" xfId="41330" xr:uid="{0426D050-6228-4D92-9873-F7AD8E429708}"/>
    <cellStyle name="Calculation 62" xfId="26383" xr:uid="{5926F957-2D21-4D48-ABAE-34EB15CA357D}"/>
    <cellStyle name="Calculation 62 2" xfId="41395" xr:uid="{79BA3D00-C462-4EE5-86F2-463A5DE0A690}"/>
    <cellStyle name="Calculation 63" xfId="25469" xr:uid="{AEDF84FF-69E0-4DAD-88D5-377D4EF1B244}"/>
    <cellStyle name="Calculation 63 2" xfId="41327" xr:uid="{91B5FB81-6B76-4828-8847-D02301FD99A7}"/>
    <cellStyle name="Calculation 64" xfId="26418" xr:uid="{34EFE293-D9C4-463F-A1E1-4585AC9C0406}"/>
    <cellStyle name="Calculation 64 2" xfId="41398" xr:uid="{5BF6C8AE-F2BE-4A61-8EC5-6E62FDD9580C}"/>
    <cellStyle name="Calculation 65" xfId="25431" xr:uid="{297C82BB-17D4-449A-8EF7-38B5551D7866}"/>
    <cellStyle name="Calculation 65 2" xfId="41325" xr:uid="{54941932-3A1D-4526-85BC-E244EF4EE33C}"/>
    <cellStyle name="Calculation 66" xfId="26459" xr:uid="{8E708609-314E-4275-BCA4-7E64E6F8EA83}"/>
    <cellStyle name="Calculation 66 2" xfId="41400" xr:uid="{C1303EF1-B0E7-49C6-8603-413F42E2101E}"/>
    <cellStyle name="Calculation 67" xfId="25384" xr:uid="{B33ECD72-0B99-44E1-AC17-8F695A2AC8FF}"/>
    <cellStyle name="Calculation 67 2" xfId="41323" xr:uid="{C6C7BF08-9E19-4354-9E1D-9B1323951223}"/>
    <cellStyle name="Calculation 68" xfId="26523" xr:uid="{AB3FA95E-15A9-407A-B442-53034A66199E}"/>
    <cellStyle name="Calculation 68 2" xfId="41408" xr:uid="{DB753E41-F25F-43CC-8CAB-7D1D09F54AD3}"/>
    <cellStyle name="Calculation 69" xfId="25323" xr:uid="{6E709C52-A8D0-4FF8-A3D0-64F2A011D3ED}"/>
    <cellStyle name="Calculation 69 2" xfId="41317" xr:uid="{00E1CFA5-A884-4143-AE2E-9476CA9A9D62}"/>
    <cellStyle name="Calculation 7" xfId="4084" xr:uid="{6C26F900-DF33-40F8-9A08-54E2FB0A4D97}"/>
    <cellStyle name="Calculation 7 10" xfId="4085" xr:uid="{1DE9C355-31E9-48BC-8650-83374EA5A06B}"/>
    <cellStyle name="Calculation 7 10 2" xfId="14635" xr:uid="{6DCE7448-1CB1-4150-81D9-342E0D862C2A}"/>
    <cellStyle name="Calculation 7 10 2 2" xfId="20469" xr:uid="{B3C55F6D-1E3C-4273-BB55-6E080FCC8B1D}"/>
    <cellStyle name="Calculation 7 10 3" xfId="32946" xr:uid="{1588CB1E-9226-407B-9D8A-E6DD0C4EA7DC}"/>
    <cellStyle name="Calculation 7 11" xfId="14942" xr:uid="{D71BBC6E-7EBC-447A-9B7E-79B3CD95797F}"/>
    <cellStyle name="Calculation 7 11 2" xfId="33042" xr:uid="{E7A6450D-FD1A-49F8-AD8A-1480F9F02DCD}"/>
    <cellStyle name="Calculation 7 12" xfId="15776" xr:uid="{A50D1A1A-B804-412E-8932-E5FB1122A2FA}"/>
    <cellStyle name="Calculation 7 12 2" xfId="33861" xr:uid="{F5176771-0A1B-4E41-ADFD-77FCCF8169A7}"/>
    <cellStyle name="Calculation 7 13" xfId="16078" xr:uid="{9284E7B8-1FFE-41EC-8DCB-6F047564242A}"/>
    <cellStyle name="Calculation 7 13 2" xfId="34451" xr:uid="{F3E01CC1-8B63-452E-99C6-5D9C6606CE98}"/>
    <cellStyle name="Calculation 7 14" xfId="21644" xr:uid="{63F1E287-5846-4541-8214-DA74148B9227}"/>
    <cellStyle name="Calculation 7 14 2" xfId="39945" xr:uid="{64B52819-0236-4A67-A917-773B936BA598}"/>
    <cellStyle name="Calculation 7 15" xfId="22443" xr:uid="{BCCB4020-68EB-401B-9499-D65ACE1A7D1E}"/>
    <cellStyle name="Calculation 7 15 2" xfId="40359" xr:uid="{72008BC7-4EAA-46EB-B98D-A0B97C161780}"/>
    <cellStyle name="Calculation 7 16" xfId="29505" xr:uid="{B00180C9-1DF6-492B-819B-8D00BA69CCD7}"/>
    <cellStyle name="Calculation 7 2" xfId="4086" xr:uid="{3E1854B8-8246-4C0A-B94B-E6B6F432F523}"/>
    <cellStyle name="Calculation 7 2 10" xfId="4087" xr:uid="{7A171862-29D7-4362-9776-E6A3DFC9319C}"/>
    <cellStyle name="Calculation 7 2 10 2" xfId="34605" xr:uid="{1C743CF0-4190-4274-BBE8-AF920ACEAFDA}"/>
    <cellStyle name="Calculation 7 2 11" xfId="17087" xr:uid="{6013306B-FF93-483E-B91E-9E5D38F358C4}"/>
    <cellStyle name="Calculation 7 2 11 2" xfId="35343" xr:uid="{6A23F69D-1ADE-430D-962F-36528D52E338}"/>
    <cellStyle name="Calculation 7 2 12" xfId="19333" xr:uid="{A7DA096C-8BA0-4669-86E4-14E35DE4A46C}"/>
    <cellStyle name="Calculation 7 2 12 2" xfId="38134" xr:uid="{ED27DF0B-87EC-495F-8809-C9AF442F3F45}"/>
    <cellStyle name="Calculation 7 2 13" xfId="22444" xr:uid="{D7C7AAE1-4FB6-43AE-B0D9-0EE040521526}"/>
    <cellStyle name="Calculation 7 2 13 2" xfId="40360" xr:uid="{9A9A0AAD-7460-433F-A0FF-50208C53B2A1}"/>
    <cellStyle name="Calculation 7 2 14" xfId="29572" xr:uid="{81EDDAAB-7F70-46CE-9479-5BBADE77B28C}"/>
    <cellStyle name="Calculation 7 2 2" xfId="4088" xr:uid="{264CA723-2320-4BA2-A83F-22611C2673DF}"/>
    <cellStyle name="Calculation 7 2 2 2" xfId="4089" xr:uid="{8C101770-FD29-464A-B636-BD26D9577590}"/>
    <cellStyle name="Calculation 7 2 2 2 2" xfId="4090" xr:uid="{3AD85716-6539-4E53-B44A-1CE647EDB74C}"/>
    <cellStyle name="Calculation 7 2 2 2 2 2" xfId="19739" xr:uid="{FDD14438-733E-4B39-8649-46B689BCD2CE}"/>
    <cellStyle name="Calculation 7 2 2 2 2 2 2" xfId="38611" xr:uid="{8BEFFE3B-431D-46A5-9166-70876AB71DC7}"/>
    <cellStyle name="Calculation 7 2 2 2 2 3" xfId="32468" xr:uid="{81859CD7-079B-49B2-9CF0-353D9AF492C5}"/>
    <cellStyle name="Calculation 7 2 2 2 3" xfId="4091" xr:uid="{DCD1D42F-9645-44C2-B448-30721CA95475}"/>
    <cellStyle name="Calculation 7 2 2 2 3 2" xfId="36599" xr:uid="{3C072B8F-B765-4E50-AAFD-C6133DE99D9B}"/>
    <cellStyle name="Calculation 7 2 2 2 4" xfId="22446" xr:uid="{73920880-58B7-4B71-A8B6-ED8E2B3BCAE7}"/>
    <cellStyle name="Calculation 7 2 2 2 4 2" xfId="40362" xr:uid="{B6451BB0-1DB2-41C0-9DCB-9037374073F3}"/>
    <cellStyle name="Calculation 7 2 2 2 5" xfId="30878" xr:uid="{ACD409EE-FD44-41C9-8263-714B094A20D1}"/>
    <cellStyle name="Calculation 7 2 2 3" xfId="4092" xr:uid="{53C03FD1-44FC-40AA-87D8-DF0CF9982C9C}"/>
    <cellStyle name="Calculation 7 2 2 3 2" xfId="19004" xr:uid="{4DC50C32-C1C5-43E5-8E81-9A18846C4968}"/>
    <cellStyle name="Calculation 7 2 2 3 2 2" xfId="37527" xr:uid="{B320FB1B-009E-4FE1-A046-725A9E8D0F6C}"/>
    <cellStyle name="Calculation 7 2 2 3 3" xfId="31800" xr:uid="{AEEC6989-1754-4172-8CCB-4FFC37BD8E47}"/>
    <cellStyle name="Calculation 7 2 2 4" xfId="4093" xr:uid="{28EE476F-5F4F-489E-B5CE-1659C9D126C4}"/>
    <cellStyle name="Calculation 7 2 2 4 2" xfId="20912" xr:uid="{A0DA96E6-7946-4B4D-9148-2777F110129B}"/>
    <cellStyle name="Calculation 7 2 2 4 2 2" xfId="39354" xr:uid="{61F65314-6F0D-44D6-86D8-F80827E9A5CF}"/>
    <cellStyle name="Calculation 7 2 2 4 3" xfId="33179" xr:uid="{8789B697-7E53-4358-B625-62C5C128139C}"/>
    <cellStyle name="Calculation 7 2 2 5" xfId="4094" xr:uid="{95F883A0-67EE-4FD9-8DFC-CF343C54BFAE}"/>
    <cellStyle name="Calculation 7 2 2 5 2" xfId="33817" xr:uid="{0E60B1D5-130D-4093-B3C8-699FFF457821}"/>
    <cellStyle name="Calculation 7 2 2 6" xfId="16497" xr:uid="{8A014110-2151-4872-A478-C3AA39E99CE6}"/>
    <cellStyle name="Calculation 7 2 2 6 2" xfId="34606" xr:uid="{23F355B6-02BD-4A03-96C7-0B9D8D4CBA69}"/>
    <cellStyle name="Calculation 7 2 2 7" xfId="17529" xr:uid="{98885936-BFEC-4EED-9B75-97E3667BB98E}"/>
    <cellStyle name="Calculation 7 2 2 7 2" xfId="35612" xr:uid="{884C7165-4883-48D9-89F4-D3A8F8E601EE}"/>
    <cellStyle name="Calculation 7 2 2 8" xfId="22445" xr:uid="{F2C72099-E0FE-416C-9AD5-0CBC5A21A0F6}"/>
    <cellStyle name="Calculation 7 2 2 8 2" xfId="40361" xr:uid="{23BB8D69-C991-4723-BC8A-E79DAEF9522A}"/>
    <cellStyle name="Calculation 7 2 2 9" xfId="29815" xr:uid="{64C15DD4-3C01-4DC5-8CA8-5C3DCEA102E1}"/>
    <cellStyle name="Calculation 7 2 3" xfId="4095" xr:uid="{E85E1526-BF32-44F0-8784-D44FD43FB235}"/>
    <cellStyle name="Calculation 7 2 3 2" xfId="4096" xr:uid="{8B7C48B9-9269-4FAC-8898-717E5FD69C6C}"/>
    <cellStyle name="Calculation 7 2 3 2 2" xfId="4097" xr:uid="{9959B3BD-ED9B-43ED-BE58-AE331EE9E703}"/>
    <cellStyle name="Calculation 7 2 3 2 2 2" xfId="19740" xr:uid="{972C542B-F15F-4ADA-9963-F31F3D3530AD}"/>
    <cellStyle name="Calculation 7 2 3 2 2 2 2" xfId="38612" xr:uid="{9D7A7476-458D-416F-A92C-D6D78C62BBD4}"/>
    <cellStyle name="Calculation 7 2 3 2 2 3" xfId="32469" xr:uid="{BFAEE25F-21B0-4E81-95D0-7A07AE0AE51A}"/>
    <cellStyle name="Calculation 7 2 3 2 3" xfId="4098" xr:uid="{A616C9B9-0C2F-4556-B4E9-B24D0D727A02}"/>
    <cellStyle name="Calculation 7 2 3 2 3 2" xfId="36600" xr:uid="{B67A5F2A-5F87-4EB0-B077-10F20AB7D2A8}"/>
    <cellStyle name="Calculation 7 2 3 2 4" xfId="22448" xr:uid="{14733922-552A-48FD-976E-22870F163F5B}"/>
    <cellStyle name="Calculation 7 2 3 2 4 2" xfId="40364" xr:uid="{DDBAA748-0E25-4EEE-9A4E-0996DB3B10CE}"/>
    <cellStyle name="Calculation 7 2 3 2 5" xfId="30879" xr:uid="{F923D18F-3E2B-43B7-8996-FA68E5741EDC}"/>
    <cellStyle name="Calculation 7 2 3 3" xfId="4099" xr:uid="{3C6ECD34-0D94-43AD-8F81-65DA07608C80}"/>
    <cellStyle name="Calculation 7 2 3 3 2" xfId="19005" xr:uid="{439302A8-E87C-4F4A-8C2A-F5505F8C78E9}"/>
    <cellStyle name="Calculation 7 2 3 3 2 2" xfId="37528" xr:uid="{B38A47AE-DEDD-4EB6-BAC7-44B462F88F92}"/>
    <cellStyle name="Calculation 7 2 3 3 3" xfId="31801" xr:uid="{D7837FB2-D2BE-4C74-AE0C-847F53BFC4D7}"/>
    <cellStyle name="Calculation 7 2 3 4" xfId="4100" xr:uid="{FC49BEB3-7377-44E4-B22A-F50599348652}"/>
    <cellStyle name="Calculation 7 2 3 4 2" xfId="20913" xr:uid="{6DBCCB28-D26B-4898-B6C6-74097DD54682}"/>
    <cellStyle name="Calculation 7 2 3 4 2 2" xfId="39355" xr:uid="{93CAB15B-AC21-4A6C-B9A8-B6F32BC67CD6}"/>
    <cellStyle name="Calculation 7 2 3 4 3" xfId="33180" xr:uid="{1F0FC289-431F-47B2-B71C-8635293F2C53}"/>
    <cellStyle name="Calculation 7 2 3 5" xfId="4101" xr:uid="{4FBE818C-CCB8-410C-AF70-65A56FC6B8E0}"/>
    <cellStyle name="Calculation 7 2 3 5 2" xfId="33818" xr:uid="{4335C0F3-45CE-4F42-BEA5-61E2D9EC4FA3}"/>
    <cellStyle name="Calculation 7 2 3 6" xfId="16498" xr:uid="{909BFA08-B21E-49FE-8546-23C83115E2ED}"/>
    <cellStyle name="Calculation 7 2 3 6 2" xfId="34607" xr:uid="{0F998EC1-FA0B-4D05-B5FC-B7A4785F3B57}"/>
    <cellStyle name="Calculation 7 2 3 7" xfId="17530" xr:uid="{65DEEEBD-C049-401D-8EDB-1C517B31FEDA}"/>
    <cellStyle name="Calculation 7 2 3 7 2" xfId="35613" xr:uid="{BC56536F-22CF-4292-8CC3-C5EC12049194}"/>
    <cellStyle name="Calculation 7 2 3 8" xfId="22447" xr:uid="{F1DDBF7F-8F5A-48C6-B990-606DBDA6ECA8}"/>
    <cellStyle name="Calculation 7 2 3 8 2" xfId="40363" xr:uid="{E39FD5AC-5020-4947-8828-D907ECDD8BF4}"/>
    <cellStyle name="Calculation 7 2 3 9" xfId="29816" xr:uid="{D972525A-B295-4C30-BEBD-552362B09EB5}"/>
    <cellStyle name="Calculation 7 2 4" xfId="4102" xr:uid="{5C0ED390-3122-4CD3-B4AA-C05739DFDAE6}"/>
    <cellStyle name="Calculation 7 2 4 2" xfId="4103" xr:uid="{568930AA-D0EF-4514-AD24-A559548DBABF}"/>
    <cellStyle name="Calculation 7 2 4 2 2" xfId="4104" xr:uid="{5669DAB7-BA18-49A6-A4E0-CE2AB4B0F6BA}"/>
    <cellStyle name="Calculation 7 2 4 2 2 2" xfId="19741" xr:uid="{F48E6352-DAD9-4D53-BA57-79C0BC421A87}"/>
    <cellStyle name="Calculation 7 2 4 2 2 2 2" xfId="38613" xr:uid="{91483E0D-A0DB-4A87-9B5C-D95E34ECAA0C}"/>
    <cellStyle name="Calculation 7 2 4 2 2 3" xfId="32470" xr:uid="{FABE2C9E-C858-4231-A4F1-DC06475BFE6E}"/>
    <cellStyle name="Calculation 7 2 4 2 3" xfId="4105" xr:uid="{75D9076A-4AFE-4AE3-BFAA-EE361BB06549}"/>
    <cellStyle name="Calculation 7 2 4 2 3 2" xfId="36601" xr:uid="{FDBD11A2-324B-43CB-96A8-E41216648CA5}"/>
    <cellStyle name="Calculation 7 2 4 2 4" xfId="22450" xr:uid="{4892FC7B-8F2B-432C-9E72-3CDCE4DAD07A}"/>
    <cellStyle name="Calculation 7 2 4 2 4 2" xfId="40366" xr:uid="{562FDDCD-DAF1-4323-A109-C1C32BC6DE51}"/>
    <cellStyle name="Calculation 7 2 4 2 5" xfId="30880" xr:uid="{30A214A9-416C-4B4A-862E-CDD53BD16C99}"/>
    <cellStyle name="Calculation 7 2 4 3" xfId="4106" xr:uid="{B29082C9-205C-4FA3-AD6B-0427D39058F5}"/>
    <cellStyle name="Calculation 7 2 4 3 2" xfId="19006" xr:uid="{3C10B05F-793D-4D3F-9214-AA0517AE072D}"/>
    <cellStyle name="Calculation 7 2 4 3 2 2" xfId="37529" xr:uid="{ECC1F713-9E68-49A2-A611-D0C5385229DF}"/>
    <cellStyle name="Calculation 7 2 4 3 3" xfId="31802" xr:uid="{43B113EA-3991-49E9-8F94-124067DF9176}"/>
    <cellStyle name="Calculation 7 2 4 4" xfId="4107" xr:uid="{0C353ED6-28B0-4EDC-BDD9-FFD50D22E1A9}"/>
    <cellStyle name="Calculation 7 2 4 4 2" xfId="20914" xr:uid="{B70F25EE-DECA-48E2-94F9-6CFC681E8475}"/>
    <cellStyle name="Calculation 7 2 4 4 2 2" xfId="39356" xr:uid="{01974110-F986-4C56-B64E-588087E12E41}"/>
    <cellStyle name="Calculation 7 2 4 4 3" xfId="33181" xr:uid="{B0ED38C9-B821-4A7B-BE0B-7A9C68AFB718}"/>
    <cellStyle name="Calculation 7 2 4 5" xfId="4108" xr:uid="{D25B0490-74CA-4F6E-8C41-798E6E3D30FB}"/>
    <cellStyle name="Calculation 7 2 4 5 2" xfId="33819" xr:uid="{FACD027B-BB2A-4C7C-A2E7-65D0A2D75D6F}"/>
    <cellStyle name="Calculation 7 2 4 6" xfId="16499" xr:uid="{C8969712-D00D-4FD9-B2D8-D66066AB1CE4}"/>
    <cellStyle name="Calculation 7 2 4 6 2" xfId="34608" xr:uid="{E9AC7AA5-DA97-4BF0-BC65-CD8DDF762559}"/>
    <cellStyle name="Calculation 7 2 4 7" xfId="17531" xr:uid="{5A317639-09A8-454D-BF63-7355123E6CE3}"/>
    <cellStyle name="Calculation 7 2 4 7 2" xfId="35614" xr:uid="{E001CE7C-6027-475E-A40F-4C7EBFAF39EC}"/>
    <cellStyle name="Calculation 7 2 4 8" xfId="22449" xr:uid="{B3FE6EAC-44B3-42B4-A3F0-C7053FEA49AA}"/>
    <cellStyle name="Calculation 7 2 4 8 2" xfId="40365" xr:uid="{B9603653-78DC-46AD-834B-8283E6EA0F8C}"/>
    <cellStyle name="Calculation 7 2 4 9" xfId="29817" xr:uid="{33075B6A-D8D9-4CFB-93F7-FE5DB912D17D}"/>
    <cellStyle name="Calculation 7 2 5" xfId="4109" xr:uid="{3170C8C2-EB7C-438F-A89F-9D58B82DCD22}"/>
    <cellStyle name="Calculation 7 2 5 2" xfId="4110" xr:uid="{B73DAD54-6408-4E63-AD99-AE2073E53724}"/>
    <cellStyle name="Calculation 7 2 5 2 2" xfId="4111" xr:uid="{40BA8C9D-297F-4B75-931A-251B8CA0FF31}"/>
    <cellStyle name="Calculation 7 2 5 2 2 2" xfId="19742" xr:uid="{60ED4F53-38DA-4445-9B63-89E87C60289F}"/>
    <cellStyle name="Calculation 7 2 5 2 2 2 2" xfId="38614" xr:uid="{263CE8A0-206C-4B46-8A6A-17DF3F9C4433}"/>
    <cellStyle name="Calculation 7 2 5 2 2 3" xfId="32471" xr:uid="{81CD8117-5992-46CC-B0D8-F8EA140446B7}"/>
    <cellStyle name="Calculation 7 2 5 2 3" xfId="4112" xr:uid="{4D545A87-C0D8-489A-8AF0-D38655E8AA53}"/>
    <cellStyle name="Calculation 7 2 5 2 3 2" xfId="36602" xr:uid="{86E31D45-2D22-4507-8013-42089E44CC41}"/>
    <cellStyle name="Calculation 7 2 5 2 4" xfId="22452" xr:uid="{FD03755F-4706-42B0-A468-5B101375C290}"/>
    <cellStyle name="Calculation 7 2 5 2 4 2" xfId="40368" xr:uid="{16F9E7BE-090E-4688-A14A-E9BBABCCBF1C}"/>
    <cellStyle name="Calculation 7 2 5 2 5" xfId="30881" xr:uid="{7A9988BC-411C-47A0-8883-45B2815AC837}"/>
    <cellStyle name="Calculation 7 2 5 3" xfId="4113" xr:uid="{04B93791-EC1F-4274-B5F9-439CD6ABC494}"/>
    <cellStyle name="Calculation 7 2 5 3 2" xfId="19007" xr:uid="{0075D5DC-27B5-4819-8FC6-A9A179AB4781}"/>
    <cellStyle name="Calculation 7 2 5 3 2 2" xfId="37530" xr:uid="{D57EA70C-CB0F-4CC2-AC0A-E9DED0A19A40}"/>
    <cellStyle name="Calculation 7 2 5 3 3" xfId="31803" xr:uid="{577C48B7-0C46-4553-8C4A-389E491135F1}"/>
    <cellStyle name="Calculation 7 2 5 4" xfId="4114" xr:uid="{7852CB66-AEE4-4DD0-B593-E6BA045C42DE}"/>
    <cellStyle name="Calculation 7 2 5 4 2" xfId="20915" xr:uid="{1DFCAC56-1771-4006-AFF3-10FECC208539}"/>
    <cellStyle name="Calculation 7 2 5 4 2 2" xfId="39357" xr:uid="{F9951BED-47BA-48D0-810C-DEDBD762455B}"/>
    <cellStyle name="Calculation 7 2 5 4 3" xfId="33182" xr:uid="{ED6D2539-EFBD-490F-B367-E864319D5A86}"/>
    <cellStyle name="Calculation 7 2 5 5" xfId="4115" xr:uid="{4716A473-F004-4D9D-822B-5A1D5F2F41F8}"/>
    <cellStyle name="Calculation 7 2 5 5 2" xfId="33820" xr:uid="{45B76947-FC1E-4866-9E7C-02B9FEACD984}"/>
    <cellStyle name="Calculation 7 2 5 6" xfId="16500" xr:uid="{34A7BBC9-4D5F-4347-9919-14B1FA698578}"/>
    <cellStyle name="Calculation 7 2 5 6 2" xfId="34609" xr:uid="{919B1B7B-E45F-43FE-B217-B80A38060639}"/>
    <cellStyle name="Calculation 7 2 5 7" xfId="17532" xr:uid="{78F01C4F-ABAE-4E7A-A8EA-7608C776ECFD}"/>
    <cellStyle name="Calculation 7 2 5 7 2" xfId="35615" xr:uid="{EEB8581F-AFD6-4C1F-B776-7828BC614D61}"/>
    <cellStyle name="Calculation 7 2 5 8" xfId="22451" xr:uid="{132ABEA6-8267-45A5-AAC7-FC5D89515D1F}"/>
    <cellStyle name="Calculation 7 2 5 8 2" xfId="40367" xr:uid="{A63B3B4B-386B-4991-AEE8-FE8D69C7F72F}"/>
    <cellStyle name="Calculation 7 2 5 9" xfId="29818" xr:uid="{049AF71D-5345-4C4D-AC9C-CE28EC474C8A}"/>
    <cellStyle name="Calculation 7 2 6" xfId="4116" xr:uid="{34F9953F-9562-4935-94FE-7EB250040F74}"/>
    <cellStyle name="Calculation 7 2 6 2" xfId="4117" xr:uid="{8A2DA464-A46C-4A76-BAFE-A31338756311}"/>
    <cellStyle name="Calculation 7 2 6 2 2" xfId="4118" xr:uid="{EA754F5F-95A6-4E49-923C-8757CB55EA18}"/>
    <cellStyle name="Calculation 7 2 6 2 2 2" xfId="19743" xr:uid="{C2ECA322-4E92-493A-96B0-B2757A0A2670}"/>
    <cellStyle name="Calculation 7 2 6 2 2 2 2" xfId="38615" xr:uid="{86F7905F-490E-4CC9-9BE6-937D1150CA4E}"/>
    <cellStyle name="Calculation 7 2 6 2 2 3" xfId="32472" xr:uid="{7A424BF8-E149-4A42-A177-AF028D780AFE}"/>
    <cellStyle name="Calculation 7 2 6 2 3" xfId="4119" xr:uid="{2D1A513B-8F20-4D17-AF9F-232676910AB2}"/>
    <cellStyle name="Calculation 7 2 6 2 3 2" xfId="36603" xr:uid="{B6143510-7D9A-48DE-8F2E-ED898B2CAAA3}"/>
    <cellStyle name="Calculation 7 2 6 2 4" xfId="22454" xr:uid="{B8F01179-6208-4A10-A9ED-009FE7D22F67}"/>
    <cellStyle name="Calculation 7 2 6 2 4 2" xfId="40370" xr:uid="{47C768F9-86D4-4FB9-8B82-51FC399B1686}"/>
    <cellStyle name="Calculation 7 2 6 2 5" xfId="30882" xr:uid="{2359266E-73C4-45A4-8A05-9539BA1FFEF2}"/>
    <cellStyle name="Calculation 7 2 6 3" xfId="4120" xr:uid="{3D249550-6541-433F-9921-1BD5E248FD8E}"/>
    <cellStyle name="Calculation 7 2 6 3 2" xfId="19008" xr:uid="{BAD3AFF2-B2EB-4686-9A9C-6567C6C2CEB6}"/>
    <cellStyle name="Calculation 7 2 6 3 2 2" xfId="37531" xr:uid="{A3439395-0AA5-4F59-B51F-BD592FD3F483}"/>
    <cellStyle name="Calculation 7 2 6 3 3" xfId="31804" xr:uid="{99342BE8-D58C-4174-BE98-B6389E802E7B}"/>
    <cellStyle name="Calculation 7 2 6 4" xfId="4121" xr:uid="{2DDF0048-9B2D-491C-9083-BC7778ED4F47}"/>
    <cellStyle name="Calculation 7 2 6 4 2" xfId="20916" xr:uid="{D8B94AC8-0317-4E41-88C5-6ABB2E0C4D94}"/>
    <cellStyle name="Calculation 7 2 6 4 2 2" xfId="39358" xr:uid="{83CFDBE6-1969-44ED-9A73-824218D50984}"/>
    <cellStyle name="Calculation 7 2 6 4 3" xfId="33183" xr:uid="{05E9D6BB-BD04-463B-B331-C10BECE75F9D}"/>
    <cellStyle name="Calculation 7 2 6 5" xfId="4122" xr:uid="{31365B6A-B700-47E3-9F1F-08767BA7FF78}"/>
    <cellStyle name="Calculation 7 2 6 5 2" xfId="33821" xr:uid="{FCDDDA97-3A77-41A7-8F9D-4390CCFABABB}"/>
    <cellStyle name="Calculation 7 2 6 6" xfId="16501" xr:uid="{2E6EBA4C-70DA-4FAD-9E50-B90C75D1D524}"/>
    <cellStyle name="Calculation 7 2 6 6 2" xfId="34610" xr:uid="{B1B46FF6-8B42-48F8-9A10-D93DFE45C00C}"/>
    <cellStyle name="Calculation 7 2 6 7" xfId="17533" xr:uid="{F94E608A-B7B7-4462-B25D-4404FDDF36C7}"/>
    <cellStyle name="Calculation 7 2 6 7 2" xfId="35616" xr:uid="{A2613AF8-795C-4BA6-BCCD-9923C0BFD220}"/>
    <cellStyle name="Calculation 7 2 6 8" xfId="22453" xr:uid="{D52D958B-3961-4419-95DB-29957E4D5D2E}"/>
    <cellStyle name="Calculation 7 2 6 8 2" xfId="40369" xr:uid="{E92E7F00-4260-42CE-8AC1-5D3F80CC33DB}"/>
    <cellStyle name="Calculation 7 2 6 9" xfId="29819" xr:uid="{E78AA064-A2E6-4529-94B5-BF917538DD67}"/>
    <cellStyle name="Calculation 7 2 7" xfId="4123" xr:uid="{103D6830-D4C0-4321-820C-B0A951DE862F}"/>
    <cellStyle name="Calculation 7 2 7 2" xfId="4124" xr:uid="{884EBC90-9BFF-4EDD-945B-EBC38CDE5A61}"/>
    <cellStyle name="Calculation 7 2 7 2 2" xfId="19420" xr:uid="{D57FA542-252A-43C8-B9A4-7A55BEE4C1EE}"/>
    <cellStyle name="Calculation 7 2 7 2 2 2" xfId="38207" xr:uid="{92637B94-4DC9-43FA-B23E-E7FA6A0EE447}"/>
    <cellStyle name="Calculation 7 2 7 2 3" xfId="32127" xr:uid="{9C2EA4ED-F65D-4D96-BAEA-6B3B735675CA}"/>
    <cellStyle name="Calculation 7 2 7 3" xfId="4125" xr:uid="{012C59E0-D46E-4D84-8146-4389EA524D98}"/>
    <cellStyle name="Calculation 7 2 7 3 2" xfId="36290" xr:uid="{512D6C00-F532-411A-B750-1652C7C16E85}"/>
    <cellStyle name="Calculation 7 2 7 4" xfId="22455" xr:uid="{FE44112D-6408-44BA-8109-C3543CC2F643}"/>
    <cellStyle name="Calculation 7 2 7 4 2" xfId="40371" xr:uid="{9B2866D7-1AB2-4CE7-AA00-F999974FCF9B}"/>
    <cellStyle name="Calculation 7 2 7 5" xfId="30476" xr:uid="{D3BD8E1B-3231-4B4B-8DDA-1D4CF19F2558}"/>
    <cellStyle name="Calculation 7 2 8" xfId="4126" xr:uid="{3601D296-BD66-44E5-9814-DFA27427F4BB}"/>
    <cellStyle name="Calculation 7 2 8 2" xfId="4127" xr:uid="{6125B37E-4D02-46C9-9537-386C133165B9}"/>
    <cellStyle name="Calculation 7 2 8 2 2" xfId="19535" xr:uid="{D3ED2861-5458-4409-90B1-AB12F2603E28}"/>
    <cellStyle name="Calculation 7 2 8 2 2 2" xfId="38322" xr:uid="{AFA12074-9AA6-4B00-849B-015F324929AE}"/>
    <cellStyle name="Calculation 7 2 8 2 3" xfId="32218" xr:uid="{94E8082F-6E10-4C16-8F32-7B5340EA7C05}"/>
    <cellStyle name="Calculation 7 2 8 3" xfId="4128" xr:uid="{1DA8A07B-1FF7-45CC-9E25-01692C5EE5B8}"/>
    <cellStyle name="Calculation 7 2 8 3 2" xfId="36406" xr:uid="{E913E9AA-FE14-433E-B603-7D9AB2AECA1A}"/>
    <cellStyle name="Calculation 7 2 8 4" xfId="22456" xr:uid="{E021F4A0-017E-4FFD-8001-2ABFD6AB1BEF}"/>
    <cellStyle name="Calculation 7 2 8 4 2" xfId="40372" xr:uid="{7629AA7B-7E42-4E11-BA9F-230AB38A13B3}"/>
    <cellStyle name="Calculation 7 2 8 5" xfId="30591" xr:uid="{69E87A56-CE54-4FFF-93FA-F774AFD9C967}"/>
    <cellStyle name="Calculation 7 2 9" xfId="4129" xr:uid="{09725F5C-D9CE-406E-9BC6-0DC437C5E30C}"/>
    <cellStyle name="Calculation 7 2 9 2" xfId="33816" xr:uid="{771BCFF7-5355-45AF-85E3-7C9CE9DEF5C3}"/>
    <cellStyle name="Calculation 7 3" xfId="4130" xr:uid="{0A535A46-CD9F-4957-8051-C7716E51C729}"/>
    <cellStyle name="Calculation 7 3 10" xfId="4131" xr:uid="{2711DEEB-1DBC-47AC-87EE-BA3964D3BAD5}"/>
    <cellStyle name="Calculation 7 3 10 2" xfId="34611" xr:uid="{10683BE2-1341-491B-BFBF-C07EF78EBB91}"/>
    <cellStyle name="Calculation 7 3 11" xfId="17064" xr:uid="{00C5A5FF-E8E9-4B17-A93D-654222D26C55}"/>
    <cellStyle name="Calculation 7 3 11 2" xfId="35312" xr:uid="{EF107550-BEA4-42CA-89DC-1C5624712DC8}"/>
    <cellStyle name="Calculation 7 3 12" xfId="21708" xr:uid="{AE18ADEC-46B5-4671-94DF-C6E81CEEE16C}"/>
    <cellStyle name="Calculation 7 3 12 2" xfId="39965" xr:uid="{332D7185-6DC1-4841-BC3A-FB2523BFA3F1}"/>
    <cellStyle name="Calculation 7 3 13" xfId="22457" xr:uid="{2FB56B84-5176-42D8-A84E-97CF1CE45CAB}"/>
    <cellStyle name="Calculation 7 3 13 2" xfId="40373" xr:uid="{FE11F14C-F737-4146-B865-56E91AAB2F9E}"/>
    <cellStyle name="Calculation 7 3 14" xfId="29549" xr:uid="{D39F17EE-B284-46C2-8A29-8F4AEA1ECED6}"/>
    <cellStyle name="Calculation 7 3 2" xfId="4132" xr:uid="{ADD53285-9339-4F71-A766-754F54B73370}"/>
    <cellStyle name="Calculation 7 3 2 2" xfId="4133" xr:uid="{66411CB9-9FCC-42D2-8445-3AC015047FF1}"/>
    <cellStyle name="Calculation 7 3 2 2 2" xfId="4134" xr:uid="{5BAD2F3E-4BB9-44DD-8569-6384F80A2CDB}"/>
    <cellStyle name="Calculation 7 3 2 2 2 2" xfId="19744" xr:uid="{4370D0DA-611D-4976-A4EF-236FE8A04B50}"/>
    <cellStyle name="Calculation 7 3 2 2 2 2 2" xfId="38616" xr:uid="{CC9CDD77-B762-4493-BFED-56486869270D}"/>
    <cellStyle name="Calculation 7 3 2 2 2 3" xfId="32473" xr:uid="{8ED17FFF-470B-4BCC-A74F-CF50D7835BF6}"/>
    <cellStyle name="Calculation 7 3 2 2 3" xfId="4135" xr:uid="{EEB0CF51-7749-47E6-8157-04F3BC7E70B8}"/>
    <cellStyle name="Calculation 7 3 2 2 3 2" xfId="36604" xr:uid="{54237D03-298C-46EC-AA39-42D6D6B0F2B6}"/>
    <cellStyle name="Calculation 7 3 2 2 4" xfId="22459" xr:uid="{76872790-4DF3-4609-B873-375775DF1FE3}"/>
    <cellStyle name="Calculation 7 3 2 2 4 2" xfId="40375" xr:uid="{0F1EB44E-A05B-4A4F-B7DB-60CE4AC8F8EA}"/>
    <cellStyle name="Calculation 7 3 2 2 5" xfId="30883" xr:uid="{9F21338A-3909-459A-B826-645ACBF17BF5}"/>
    <cellStyle name="Calculation 7 3 2 3" xfId="4136" xr:uid="{9398C095-F5AD-4E26-9C7A-86AB5053DFA3}"/>
    <cellStyle name="Calculation 7 3 2 3 2" xfId="19009" xr:uid="{351B7CA0-E7E5-41F9-8F42-41551CA8B3E8}"/>
    <cellStyle name="Calculation 7 3 2 3 2 2" xfId="37532" xr:uid="{B3059DEA-C0DD-4589-872D-3EBC14A4F75D}"/>
    <cellStyle name="Calculation 7 3 2 3 3" xfId="31805" xr:uid="{C560DF97-C4D2-4EF9-8D78-2EFC7E09600F}"/>
    <cellStyle name="Calculation 7 3 2 4" xfId="4137" xr:uid="{6B188A3C-2F6B-4892-8202-652157209C76}"/>
    <cellStyle name="Calculation 7 3 2 4 2" xfId="20917" xr:uid="{BEF1AFA1-5C08-43E6-B9C0-52693DA51484}"/>
    <cellStyle name="Calculation 7 3 2 4 2 2" xfId="39359" xr:uid="{4CB95988-97B1-4908-91D1-007A769DA94C}"/>
    <cellStyle name="Calculation 7 3 2 4 3" xfId="33184" xr:uid="{FE7AC2BC-5D76-404D-A766-52EBE071A026}"/>
    <cellStyle name="Calculation 7 3 2 5" xfId="4138" xr:uid="{399489BF-E280-4D87-BFD7-4842B7D60B68}"/>
    <cellStyle name="Calculation 7 3 2 5 2" xfId="33823" xr:uid="{FFC0B46C-8C0E-4903-B4BB-D6BB15006D14}"/>
    <cellStyle name="Calculation 7 3 2 6" xfId="16502" xr:uid="{8AD4AB5D-26B9-4D51-8EC7-476DC1589559}"/>
    <cellStyle name="Calculation 7 3 2 6 2" xfId="34612" xr:uid="{8C37775A-8C88-49FE-8D98-34EB6A8AEE5A}"/>
    <cellStyle name="Calculation 7 3 2 7" xfId="17534" xr:uid="{CABE7274-5A06-4E91-B622-695623502F27}"/>
    <cellStyle name="Calculation 7 3 2 7 2" xfId="35617" xr:uid="{FD256366-3133-4C67-88B7-44A14564B0E9}"/>
    <cellStyle name="Calculation 7 3 2 8" xfId="22458" xr:uid="{C003F16C-ADC8-454B-8711-2A6BA9B49B11}"/>
    <cellStyle name="Calculation 7 3 2 8 2" xfId="40374" xr:uid="{6FA14FE5-06A5-4AA1-8099-4FF9274938A7}"/>
    <cellStyle name="Calculation 7 3 2 9" xfId="29820" xr:uid="{8D3EF866-F689-4705-8B14-00A805B6419B}"/>
    <cellStyle name="Calculation 7 3 3" xfId="4139" xr:uid="{FC882BDB-5C7A-4C57-936E-5C0589D87281}"/>
    <cellStyle name="Calculation 7 3 3 2" xfId="4140" xr:uid="{64BDF2FD-BBAE-4B5C-9E96-E402BF080C6F}"/>
    <cellStyle name="Calculation 7 3 3 2 2" xfId="4141" xr:uid="{E2A5119C-7745-480C-AC2E-76A706FD9C9E}"/>
    <cellStyle name="Calculation 7 3 3 2 2 2" xfId="19745" xr:uid="{7F2F983C-203C-41B5-A59F-1DF7F20BD9C0}"/>
    <cellStyle name="Calculation 7 3 3 2 2 2 2" xfId="38617" xr:uid="{ED3A6230-4C14-468F-9FAC-3668BC94AAA1}"/>
    <cellStyle name="Calculation 7 3 3 2 2 3" xfId="32474" xr:uid="{2BE635F8-64FD-47E1-8DB7-DF0530D37E10}"/>
    <cellStyle name="Calculation 7 3 3 2 3" xfId="4142" xr:uid="{592239A5-2D14-4D3D-8759-6182D6B31CDF}"/>
    <cellStyle name="Calculation 7 3 3 2 3 2" xfId="36605" xr:uid="{0E004D2C-95EB-44CC-9384-ABD21148B1A2}"/>
    <cellStyle name="Calculation 7 3 3 2 4" xfId="22461" xr:uid="{33D3152C-663D-4DB7-A724-26E833287D43}"/>
    <cellStyle name="Calculation 7 3 3 2 4 2" xfId="40377" xr:uid="{DFC33BF3-D4DA-4E7C-880A-FA8742CCE0C3}"/>
    <cellStyle name="Calculation 7 3 3 2 5" xfId="30884" xr:uid="{BABF87E2-4FBE-4C03-A239-40DDC30CBA1C}"/>
    <cellStyle name="Calculation 7 3 3 3" xfId="4143" xr:uid="{6F0099EA-4555-4B13-B764-88B521E0432A}"/>
    <cellStyle name="Calculation 7 3 3 3 2" xfId="19010" xr:uid="{14A8328A-D389-4A9C-924E-923B0FF4E64A}"/>
    <cellStyle name="Calculation 7 3 3 3 2 2" xfId="37533" xr:uid="{D3AA642F-F64F-42C9-B894-E20B372E5223}"/>
    <cellStyle name="Calculation 7 3 3 3 3" xfId="31806" xr:uid="{321CF5AF-5AA9-4DC9-9A80-49AC56AC9B33}"/>
    <cellStyle name="Calculation 7 3 3 4" xfId="4144" xr:uid="{E69BAB37-0E3C-4B68-A684-42E60D1DEECB}"/>
    <cellStyle name="Calculation 7 3 3 4 2" xfId="20918" xr:uid="{EED8A27A-BDEA-4B26-8E90-F316EEC39120}"/>
    <cellStyle name="Calculation 7 3 3 4 2 2" xfId="39360" xr:uid="{9EEAE04F-B3D6-4492-9B30-8DDA60738E22}"/>
    <cellStyle name="Calculation 7 3 3 4 3" xfId="33185" xr:uid="{1523E9D1-080C-47DD-8CB4-28D3FE1FCD73}"/>
    <cellStyle name="Calculation 7 3 3 5" xfId="4145" xr:uid="{558CF3F9-D6B6-4A46-B3D0-05F51C688514}"/>
    <cellStyle name="Calculation 7 3 3 5 2" xfId="33824" xr:uid="{E5121ED0-140B-4504-93A5-1508B1DB921B}"/>
    <cellStyle name="Calculation 7 3 3 6" xfId="16503" xr:uid="{6684545A-D756-4514-89A2-135F9424A958}"/>
    <cellStyle name="Calculation 7 3 3 6 2" xfId="34613" xr:uid="{B2C18C6E-B495-482B-9DA7-D4CFB277809D}"/>
    <cellStyle name="Calculation 7 3 3 7" xfId="17535" xr:uid="{3E0EE74D-55FE-4C81-93B9-AC93E33C3B59}"/>
    <cellStyle name="Calculation 7 3 3 7 2" xfId="35618" xr:uid="{CC9D013B-BA43-4E31-9C1D-69C081E9EC73}"/>
    <cellStyle name="Calculation 7 3 3 8" xfId="22460" xr:uid="{588B26E0-B4AB-43B6-90CB-EE3C81D6C74F}"/>
    <cellStyle name="Calculation 7 3 3 8 2" xfId="40376" xr:uid="{A9398886-D8CA-4A54-8C8B-A4444575CE0F}"/>
    <cellStyle name="Calculation 7 3 3 9" xfId="29821" xr:uid="{49807F83-ACB7-46FA-974C-D084AF173E7A}"/>
    <cellStyle name="Calculation 7 3 4" xfId="4146" xr:uid="{EA71BAEB-1C03-48C7-88F4-76D994982FEC}"/>
    <cellStyle name="Calculation 7 3 4 2" xfId="4147" xr:uid="{A7026097-4517-4CA6-9B87-C1B2B7AA0A52}"/>
    <cellStyle name="Calculation 7 3 4 2 2" xfId="4148" xr:uid="{08B172B9-9A40-4220-B10B-BD0C82441806}"/>
    <cellStyle name="Calculation 7 3 4 2 2 2" xfId="19746" xr:uid="{9768D4A1-DDFA-4BFC-8361-E0997946A0BA}"/>
    <cellStyle name="Calculation 7 3 4 2 2 2 2" xfId="38618" xr:uid="{18B0B893-4E9B-4697-9B77-6A204A5CC419}"/>
    <cellStyle name="Calculation 7 3 4 2 2 3" xfId="32475" xr:uid="{29643335-2123-4AE2-B003-F00CBA154428}"/>
    <cellStyle name="Calculation 7 3 4 2 3" xfId="4149" xr:uid="{D8E392E3-C5E3-43C9-92CC-85C6E3C84570}"/>
    <cellStyle name="Calculation 7 3 4 2 3 2" xfId="36606" xr:uid="{C714F6A9-06B4-4A68-A573-3EC4C20B3A52}"/>
    <cellStyle name="Calculation 7 3 4 2 4" xfId="22463" xr:uid="{48E35595-F53C-431D-8E9F-6D61F4065CDD}"/>
    <cellStyle name="Calculation 7 3 4 2 4 2" xfId="40379" xr:uid="{C5E43647-B701-4B39-A1B7-48C52D5B198F}"/>
    <cellStyle name="Calculation 7 3 4 2 5" xfId="30885" xr:uid="{5C9AF3A8-AF73-4B2A-B81A-F8DC727D3A62}"/>
    <cellStyle name="Calculation 7 3 4 3" xfId="4150" xr:uid="{9CB2D3CF-7795-4D26-961C-E3BFA62EB8A5}"/>
    <cellStyle name="Calculation 7 3 4 3 2" xfId="19011" xr:uid="{50642F32-0514-4101-8D0C-DCD8F28EF537}"/>
    <cellStyle name="Calculation 7 3 4 3 2 2" xfId="37534" xr:uid="{DF3FC62C-9C25-4864-9B55-02112EF1B8D5}"/>
    <cellStyle name="Calculation 7 3 4 3 3" xfId="31807" xr:uid="{2ACEE6F9-5DD6-4CA2-87B8-8BCCBD0B5D3D}"/>
    <cellStyle name="Calculation 7 3 4 4" xfId="4151" xr:uid="{D74F4141-6436-4522-9B9F-E9DA1EBC474A}"/>
    <cellStyle name="Calculation 7 3 4 4 2" xfId="20919" xr:uid="{6E0CCEFA-32C2-4EBF-9CDE-8AC141F0BB8D}"/>
    <cellStyle name="Calculation 7 3 4 4 2 2" xfId="39361" xr:uid="{D47F4608-E3D0-41EC-9519-05C1EAF060F9}"/>
    <cellStyle name="Calculation 7 3 4 4 3" xfId="33186" xr:uid="{E5C65B04-95EB-46C3-8F2F-304F94C8873C}"/>
    <cellStyle name="Calculation 7 3 4 5" xfId="4152" xr:uid="{922C4886-8023-45F2-BE50-E3561457EB57}"/>
    <cellStyle name="Calculation 7 3 4 5 2" xfId="33825" xr:uid="{D712A801-AD04-4ACC-BBB8-9C1547A21650}"/>
    <cellStyle name="Calculation 7 3 4 6" xfId="16504" xr:uid="{BBCFB986-0080-4E41-8376-12DB86000EAC}"/>
    <cellStyle name="Calculation 7 3 4 6 2" xfId="34614" xr:uid="{678D30FF-D608-42B2-99E4-6DE14FF79E3D}"/>
    <cellStyle name="Calculation 7 3 4 7" xfId="17536" xr:uid="{321AB428-CC40-4C18-8F07-B008AC658D20}"/>
    <cellStyle name="Calculation 7 3 4 7 2" xfId="35619" xr:uid="{801B3792-C6B2-4343-B98B-A276C6975A93}"/>
    <cellStyle name="Calculation 7 3 4 8" xfId="22462" xr:uid="{44A89168-4F52-4210-9D8A-8E94EC6EEDC0}"/>
    <cellStyle name="Calculation 7 3 4 8 2" xfId="40378" xr:uid="{CC2B36C0-A952-4E8E-82E2-5650CD4DF75A}"/>
    <cellStyle name="Calculation 7 3 4 9" xfId="29822" xr:uid="{577CFD87-837C-4CBD-BDF3-1FAB64E052E5}"/>
    <cellStyle name="Calculation 7 3 5" xfId="4153" xr:uid="{7BDABBC8-A5A8-4062-8422-B9ED98FE6B9A}"/>
    <cellStyle name="Calculation 7 3 5 2" xfId="4154" xr:uid="{81F8F054-67D9-496B-993D-545279C609DC}"/>
    <cellStyle name="Calculation 7 3 5 2 2" xfId="4155" xr:uid="{37597A82-DD3B-4F15-AC6B-FCCACE4423C3}"/>
    <cellStyle name="Calculation 7 3 5 2 2 2" xfId="19747" xr:uid="{5770C787-6CD6-4EA9-8560-14A31A616DF7}"/>
    <cellStyle name="Calculation 7 3 5 2 2 2 2" xfId="38619" xr:uid="{3013D221-76B9-4708-9017-807822C3C2C7}"/>
    <cellStyle name="Calculation 7 3 5 2 2 3" xfId="32476" xr:uid="{16D6522C-3FE2-423C-B646-B1E0CF1AB44D}"/>
    <cellStyle name="Calculation 7 3 5 2 3" xfId="4156" xr:uid="{7094F6E6-1BF4-4E61-ABCE-9AB69DAB5609}"/>
    <cellStyle name="Calculation 7 3 5 2 3 2" xfId="36607" xr:uid="{924FB28F-4397-4580-B3DD-CE67FD478DF3}"/>
    <cellStyle name="Calculation 7 3 5 2 4" xfId="22465" xr:uid="{7D97BAF6-3A70-4CA5-85B2-BB7DDF081367}"/>
    <cellStyle name="Calculation 7 3 5 2 4 2" xfId="40381" xr:uid="{12862CF9-A855-4228-9394-D3B385FF15DE}"/>
    <cellStyle name="Calculation 7 3 5 2 5" xfId="30886" xr:uid="{E44E9E55-B8B4-432C-BB5E-A6A28AE52F33}"/>
    <cellStyle name="Calculation 7 3 5 3" xfId="4157" xr:uid="{22A65785-B78C-4F8C-97A0-17A9DD6243DD}"/>
    <cellStyle name="Calculation 7 3 5 3 2" xfId="19012" xr:uid="{5BE54F6C-0DFD-4C78-9E70-CD94B49D5C66}"/>
    <cellStyle name="Calculation 7 3 5 3 2 2" xfId="37535" xr:uid="{40F592D3-C41B-4C0B-82C5-6F43A0B4EE98}"/>
    <cellStyle name="Calculation 7 3 5 3 3" xfId="31808" xr:uid="{96CF0E5E-8824-471A-BC14-90F20EEE6AF7}"/>
    <cellStyle name="Calculation 7 3 5 4" xfId="4158" xr:uid="{533F2422-AEAD-4CDE-B35A-C1DC47CAE14B}"/>
    <cellStyle name="Calculation 7 3 5 4 2" xfId="20920" xr:uid="{79EE67FC-A404-4D86-95D6-7AB79DD62B9C}"/>
    <cellStyle name="Calculation 7 3 5 4 2 2" xfId="39362" xr:uid="{466E05D4-4304-43E2-B4C6-98EAA5E7D8E5}"/>
    <cellStyle name="Calculation 7 3 5 4 3" xfId="33187" xr:uid="{0CB519D3-5468-42BD-9194-E308FFBF121D}"/>
    <cellStyle name="Calculation 7 3 5 5" xfId="4159" xr:uid="{FE3F3DD2-5E7B-4F0F-807F-3130DCAD8E88}"/>
    <cellStyle name="Calculation 7 3 5 5 2" xfId="33826" xr:uid="{37516C0E-1632-4B0F-A776-943FFA670957}"/>
    <cellStyle name="Calculation 7 3 5 6" xfId="16505" xr:uid="{A59748EC-98B6-4742-9BB0-C180D2B39DE0}"/>
    <cellStyle name="Calculation 7 3 5 6 2" xfId="34615" xr:uid="{ED2359CA-1BED-4BF1-AC36-2C98DFE829B8}"/>
    <cellStyle name="Calculation 7 3 5 7" xfId="17537" xr:uid="{E19B6289-C1FA-43E1-B406-75468D54358D}"/>
    <cellStyle name="Calculation 7 3 5 7 2" xfId="35620" xr:uid="{6D5D55B1-3505-4473-BE8F-F3BEC1B223D1}"/>
    <cellStyle name="Calculation 7 3 5 8" xfId="22464" xr:uid="{B5615531-3CF8-4871-AA73-FF1B896B9F35}"/>
    <cellStyle name="Calculation 7 3 5 8 2" xfId="40380" xr:uid="{08FA0111-23DF-4A65-8C57-FDE551D11BC0}"/>
    <cellStyle name="Calculation 7 3 5 9" xfId="29823" xr:uid="{6011C01E-9C9C-4F6F-AD57-0705A468F1DD}"/>
    <cellStyle name="Calculation 7 3 6" xfId="4160" xr:uid="{E8EE2F0F-B3D7-4CF8-A8AF-C092DF5581B3}"/>
    <cellStyle name="Calculation 7 3 6 2" xfId="4161" xr:uid="{5CAD536D-223F-487C-A7D5-10517C591117}"/>
    <cellStyle name="Calculation 7 3 6 2 2" xfId="4162" xr:uid="{F3602C62-C440-45C9-A741-351959B7C826}"/>
    <cellStyle name="Calculation 7 3 6 2 2 2" xfId="19748" xr:uid="{9A163293-0406-4BAF-9D7C-F9B9913F66B1}"/>
    <cellStyle name="Calculation 7 3 6 2 2 2 2" xfId="38620" xr:uid="{CF2DE642-A03D-4EF8-AB80-726C77EA712C}"/>
    <cellStyle name="Calculation 7 3 6 2 2 3" xfId="32477" xr:uid="{8087FA04-00D8-4747-8876-E4D9EEBAB639}"/>
    <cellStyle name="Calculation 7 3 6 2 3" xfId="4163" xr:uid="{43314642-8133-41AC-97A6-4ED04FAB9921}"/>
    <cellStyle name="Calculation 7 3 6 2 3 2" xfId="36608" xr:uid="{AA83FA7E-244A-406D-A8BC-117642633AE6}"/>
    <cellStyle name="Calculation 7 3 6 2 4" xfId="22467" xr:uid="{39C01760-7557-4768-81FB-323C3477530F}"/>
    <cellStyle name="Calculation 7 3 6 2 4 2" xfId="40383" xr:uid="{EEDF31D2-7880-49EF-B7F6-355D78AE6428}"/>
    <cellStyle name="Calculation 7 3 6 2 5" xfId="30887" xr:uid="{B784DD24-EE37-4EDC-823C-5A5FFCC9A569}"/>
    <cellStyle name="Calculation 7 3 6 3" xfId="4164" xr:uid="{62938A8C-062D-49D0-81D2-211E449E8D7D}"/>
    <cellStyle name="Calculation 7 3 6 3 2" xfId="19013" xr:uid="{F7A062A8-4FE5-45F9-8CBB-F9DDF07DF14D}"/>
    <cellStyle name="Calculation 7 3 6 3 2 2" xfId="37536" xr:uid="{2C7C1C69-7FED-46D6-B438-EC700D0DFDDF}"/>
    <cellStyle name="Calculation 7 3 6 3 3" xfId="31809" xr:uid="{3EAC9F03-B52E-4C43-9402-BC722CBA0687}"/>
    <cellStyle name="Calculation 7 3 6 4" xfId="4165" xr:uid="{0F79EEBF-FE70-4DE0-A90B-AB7CABC9B6C0}"/>
    <cellStyle name="Calculation 7 3 6 4 2" xfId="20921" xr:uid="{CAD20193-06BF-4A19-9EAC-CF49C94F719C}"/>
    <cellStyle name="Calculation 7 3 6 4 2 2" xfId="39363" xr:uid="{AE3908D4-C20A-4D1B-9521-1BBFDFBD8CB3}"/>
    <cellStyle name="Calculation 7 3 6 4 3" xfId="33188" xr:uid="{08473819-6536-4CB9-B192-87D30FADE6FF}"/>
    <cellStyle name="Calculation 7 3 6 5" xfId="4166" xr:uid="{40BFD91D-8237-43C7-86D2-5274D166851E}"/>
    <cellStyle name="Calculation 7 3 6 5 2" xfId="33827" xr:uid="{6956844D-1BFE-4D82-82B3-2BB04F4B5316}"/>
    <cellStyle name="Calculation 7 3 6 6" xfId="16506" xr:uid="{5391A02C-67CA-4EFA-A713-DED22147E9E6}"/>
    <cellStyle name="Calculation 7 3 6 6 2" xfId="34616" xr:uid="{C9A545CB-4490-49DF-8EA9-0283DE0003D1}"/>
    <cellStyle name="Calculation 7 3 6 7" xfId="17538" xr:uid="{74CD2E6F-FE58-4758-A300-0E323A7FF6C7}"/>
    <cellStyle name="Calculation 7 3 6 7 2" xfId="35621" xr:uid="{A19BD054-9FD2-49E7-83DD-9628BCAF2143}"/>
    <cellStyle name="Calculation 7 3 6 8" xfId="22466" xr:uid="{50CDD201-D732-411D-BC71-107D97658AA1}"/>
    <cellStyle name="Calculation 7 3 6 8 2" xfId="40382" xr:uid="{9D7E7937-EE39-4373-AD1E-BB1CD34CAAF6}"/>
    <cellStyle name="Calculation 7 3 6 9" xfId="29824" xr:uid="{584194AF-58F1-4635-9140-DEF745726CC6}"/>
    <cellStyle name="Calculation 7 3 7" xfId="4167" xr:uid="{13761E4E-C03F-4F91-B8C2-0A70085D08A9}"/>
    <cellStyle name="Calculation 7 3 7 2" xfId="4168" xr:uid="{D7A6C23F-23D2-4BEE-98F3-9EFBB915F3A7}"/>
    <cellStyle name="Calculation 7 3 7 2 2" xfId="19388" xr:uid="{EF7A66FF-F5B4-4E23-A34C-244986FF0A4F}"/>
    <cellStyle name="Calculation 7 3 7 2 2 2" xfId="38175" xr:uid="{2B97D123-DE9E-44D5-B5F6-F4F6C5407402}"/>
    <cellStyle name="Calculation 7 3 7 2 3" xfId="32102" xr:uid="{E45EC883-9F0D-4DA6-BFB8-9C84109F7FF5}"/>
    <cellStyle name="Calculation 7 3 7 3" xfId="4169" xr:uid="{0D07EDA8-4E6E-4869-ADC3-24C2DEF0C079}"/>
    <cellStyle name="Calculation 7 3 7 3 2" xfId="36258" xr:uid="{388779D3-0269-4106-8BAA-AF03DD856894}"/>
    <cellStyle name="Calculation 7 3 7 4" xfId="22468" xr:uid="{79ED4298-23F2-4D2B-9D65-EDFF0A6BB58C}"/>
    <cellStyle name="Calculation 7 3 7 4 2" xfId="40384" xr:uid="{8A5A6658-F05B-44BF-BD77-517334743AEC}"/>
    <cellStyle name="Calculation 7 3 7 5" xfId="30444" xr:uid="{5A0F3510-13DA-4BC1-8378-AB893E82AFC7}"/>
    <cellStyle name="Calculation 7 3 8" xfId="4170" xr:uid="{A9527EB1-58DD-4D86-B8EF-C952D247A32F}"/>
    <cellStyle name="Calculation 7 3 8 2" xfId="4171" xr:uid="{DEF674CF-1F4B-4B51-B1C6-B2056CF3014F}"/>
    <cellStyle name="Calculation 7 3 8 2 2" xfId="19485" xr:uid="{F69B983D-C610-49E1-9C85-2E8EFE7358CE}"/>
    <cellStyle name="Calculation 7 3 8 2 2 2" xfId="38272" xr:uid="{5701B4EA-4C30-492C-8938-E7A28C0BE3EC}"/>
    <cellStyle name="Calculation 7 3 8 2 3" xfId="32178" xr:uid="{5AB61225-5FE0-4A78-93EC-EAACEA4D160A}"/>
    <cellStyle name="Calculation 7 3 8 3" xfId="4172" xr:uid="{362DE794-949F-4532-93D6-1731AF326BD3}"/>
    <cellStyle name="Calculation 7 3 8 3 2" xfId="36356" xr:uid="{968C53DB-96F4-45AE-BA2B-A7B722CCA20F}"/>
    <cellStyle name="Calculation 7 3 8 4" xfId="22469" xr:uid="{E2FBF75E-BA14-422D-8FDF-C26258C4DDB6}"/>
    <cellStyle name="Calculation 7 3 8 4 2" xfId="40385" xr:uid="{0F5B66B0-2CD9-4B55-A0FB-6F787657551D}"/>
    <cellStyle name="Calculation 7 3 8 5" xfId="30541" xr:uid="{8E714E3D-9E74-41B1-A054-78D5BB764472}"/>
    <cellStyle name="Calculation 7 3 9" xfId="4173" xr:uid="{B025DB3C-6424-40B4-9566-F8D53F0D1E0B}"/>
    <cellStyle name="Calculation 7 3 9 2" xfId="33822" xr:uid="{7D6C1A07-987C-4120-B087-4A898A4C92D4}"/>
    <cellStyle name="Calculation 7 4" xfId="4174" xr:uid="{9C9C5879-1899-4C63-8E54-9051D3B75054}"/>
    <cellStyle name="Calculation 7 4 10" xfId="29644" xr:uid="{E9338D12-6797-4F14-9E4F-98081489644F}"/>
    <cellStyle name="Calculation 7 4 2" xfId="4175" xr:uid="{0488B5BC-931F-40AD-8FED-85A446B409AC}"/>
    <cellStyle name="Calculation 7 4 2 2" xfId="4176" xr:uid="{6050306E-B874-4383-8062-A6771C0CF653}"/>
    <cellStyle name="Calculation 7 4 2 2 2" xfId="4177" xr:uid="{11C4086D-F78C-4E91-B316-38284F3F06F3}"/>
    <cellStyle name="Calculation 7 4 2 2 2 2" xfId="19749" xr:uid="{2BD68EBF-B055-4023-B3C2-FB3D0E547B04}"/>
    <cellStyle name="Calculation 7 4 2 2 2 2 2" xfId="38621" xr:uid="{1E2A5D99-7BFB-4207-B42F-81B1543F1D84}"/>
    <cellStyle name="Calculation 7 4 2 2 2 3" xfId="32478" xr:uid="{5A821170-27F5-4F15-B205-35F32FC16141}"/>
    <cellStyle name="Calculation 7 4 2 2 3" xfId="4178" xr:uid="{667A996E-FB6A-4DEC-9FA1-6FD895B4A552}"/>
    <cellStyle name="Calculation 7 4 2 2 3 2" xfId="36609" xr:uid="{58361937-A22E-4AEF-B625-49704094C1DD}"/>
    <cellStyle name="Calculation 7 4 2 2 4" xfId="22472" xr:uid="{F63907F1-B4D5-4228-AD54-7BA5931B2862}"/>
    <cellStyle name="Calculation 7 4 2 2 4 2" xfId="40388" xr:uid="{2AD8B735-EE9E-4A4F-B40F-8A228FEB0097}"/>
    <cellStyle name="Calculation 7 4 2 2 5" xfId="30888" xr:uid="{A7FEE5E0-52F3-4A74-B2DF-CFC98B39599B}"/>
    <cellStyle name="Calculation 7 4 2 3" xfId="4179" xr:uid="{5AC5075A-6A36-4F31-80C4-516E8CEDDADB}"/>
    <cellStyle name="Calculation 7 4 2 3 2" xfId="19014" xr:uid="{7CD8C8D1-4681-490E-82FF-C07FBD4A9289}"/>
    <cellStyle name="Calculation 7 4 2 3 2 2" xfId="37537" xr:uid="{77BA5BC5-DA35-4FEF-B383-763FBC81D16B}"/>
    <cellStyle name="Calculation 7 4 2 3 3" xfId="31810" xr:uid="{72EE6D50-D7BF-490A-AAC6-1E6C9FEF960B}"/>
    <cellStyle name="Calculation 7 4 2 4" xfId="4180" xr:uid="{6F04EC17-4314-49BE-8185-3576C8D94BFF}"/>
    <cellStyle name="Calculation 7 4 2 4 2" xfId="35622" xr:uid="{D4557CEB-43D6-4BE5-8F05-A121EE31F8AD}"/>
    <cellStyle name="Calculation 7 4 2 5" xfId="22471" xr:uid="{777FFD10-1F63-48A4-A3A6-302792360D5B}"/>
    <cellStyle name="Calculation 7 4 2 5 2" xfId="40387" xr:uid="{82BA34BE-EAF0-44AF-A632-BA49017691FB}"/>
    <cellStyle name="Calculation 7 4 2 6" xfId="29825" xr:uid="{54F622AE-4C4F-44B7-A3A5-6064718AE874}"/>
    <cellStyle name="Calculation 7 4 3" xfId="4181" xr:uid="{4241CE90-5244-47DF-BC7F-6733B83E3AAA}"/>
    <cellStyle name="Calculation 7 4 3 2" xfId="4182" xr:uid="{A938E57A-F272-473D-8673-38ED596471CA}"/>
    <cellStyle name="Calculation 7 4 3 2 2" xfId="14494" xr:uid="{E9863F2E-B280-4FC9-B054-7ACD584A7E31}"/>
    <cellStyle name="Calculation 7 4 3 2 2 2" xfId="38440" xr:uid="{2531A871-5FF5-49B8-A52F-6B12E3923B11}"/>
    <cellStyle name="Calculation 7 4 3 2 3" xfId="32312" xr:uid="{A8BF67C3-AE1B-4937-967C-F1614EC12A53}"/>
    <cellStyle name="Calculation 7 4 3 3" xfId="4183" xr:uid="{E1F1E497-28EC-42E7-9410-B226A300DFA2}"/>
    <cellStyle name="Calculation 7 4 3 3 2" xfId="18388" xr:uid="{F3D20E97-3FD3-4355-8242-DD3ACA331B85}"/>
    <cellStyle name="Calculation 7 4 3 4" xfId="22473" xr:uid="{F8FD1217-D471-4B7E-8FDA-4400875F5D84}"/>
    <cellStyle name="Calculation 7 4 3 4 2" xfId="40389" xr:uid="{64BBEC5A-F700-4810-8C45-8D7F7DB4963D}"/>
    <cellStyle name="Calculation 7 4 3 5" xfId="30707" xr:uid="{FCA5EB71-E6E9-498A-BBB2-ACCB482543F2}"/>
    <cellStyle name="Calculation 7 4 4" xfId="4184" xr:uid="{8DEBE6E7-F733-4CCE-B0C6-37C062246833}"/>
    <cellStyle name="Calculation 7 4 4 2" xfId="18717" xr:uid="{C1392E19-1DA6-46E4-BC05-7BDA776F5A44}"/>
    <cellStyle name="Calculation 7 4 4 2 2" xfId="37312" xr:uid="{702591F6-4003-4C39-BAC6-1FE41E50FF7B}"/>
    <cellStyle name="Calculation 7 4 4 3" xfId="31660" xr:uid="{B8A1C247-D201-4C7F-BD04-E7EC27FDF230}"/>
    <cellStyle name="Calculation 7 4 5" xfId="4185" xr:uid="{61F4728B-5244-4B9D-B805-125702A512B0}"/>
    <cellStyle name="Calculation 7 4 5 2" xfId="15074" xr:uid="{40FD36AA-066D-44CB-84E6-66A6C24BE421}"/>
    <cellStyle name="Calculation 7 4 5 2 2" xfId="20684" xr:uid="{8D466FB7-CAAB-486E-A2FD-9ACDCEC78E0C}"/>
    <cellStyle name="Calculation 7 4 5 3" xfId="33189" xr:uid="{D8767D54-307F-48DA-88C2-58A6572001A5}"/>
    <cellStyle name="Calculation 7 4 6" xfId="4186" xr:uid="{AA114859-23EE-4FAE-ACE2-DD50A527324D}"/>
    <cellStyle name="Calculation 7 4 6 2" xfId="15730" xr:uid="{4675A956-D069-4511-A944-CB548775D31A}"/>
    <cellStyle name="Calculation 7 4 7" xfId="16507" xr:uid="{D6899F1E-1DDE-4523-B724-FE0DC26442AE}"/>
    <cellStyle name="Calculation 7 4 7 2" xfId="34617" xr:uid="{115224E9-47DA-4560-A500-8AD6D8087983}"/>
    <cellStyle name="Calculation 7 4 8" xfId="17257" xr:uid="{DC0850D0-6053-46EA-B31D-ED6FBF11548C}"/>
    <cellStyle name="Calculation 7 4 8 2" xfId="35432" xr:uid="{805D86AF-E29E-47C5-AC56-24C5B4D0E926}"/>
    <cellStyle name="Calculation 7 4 9" xfId="22470" xr:uid="{C48F5440-5968-449F-BC60-A4AD29549F55}"/>
    <cellStyle name="Calculation 7 4 9 2" xfId="40386" xr:uid="{31CA85A5-EE9E-477B-BB0E-B481DE1C5055}"/>
    <cellStyle name="Calculation 7 5" xfId="4187" xr:uid="{8131DB53-B22C-41E0-8D56-0BE3724B96C2}"/>
    <cellStyle name="Calculation 7 5 2" xfId="4188" xr:uid="{6497AA14-650B-482B-9AC9-01BDD7EE8C8E}"/>
    <cellStyle name="Calculation 7 5 2 2" xfId="4189" xr:uid="{67BFA5A2-97B4-412D-BA98-C41DE1C9523E}"/>
    <cellStyle name="Calculation 7 5 2 2 2" xfId="19750" xr:uid="{F36A7CD2-00E5-4ED0-8E2C-FC609E61C8B7}"/>
    <cellStyle name="Calculation 7 5 2 2 2 2" xfId="38622" xr:uid="{13E44E15-49B2-464D-81A0-840F2C08180A}"/>
    <cellStyle name="Calculation 7 5 2 2 3" xfId="32479" xr:uid="{F393DDEE-9338-4D19-BBAA-B3242732C76B}"/>
    <cellStyle name="Calculation 7 5 2 3" xfId="4190" xr:uid="{D58179BF-F887-457F-A82C-1E17AF98ACFF}"/>
    <cellStyle name="Calculation 7 5 2 3 2" xfId="36610" xr:uid="{F0B3F63F-BFAA-422E-8049-0368582BF732}"/>
    <cellStyle name="Calculation 7 5 2 4" xfId="22475" xr:uid="{028DFE0E-4EF8-4E83-93B0-13500A6005F2}"/>
    <cellStyle name="Calculation 7 5 2 4 2" xfId="40391" xr:uid="{1E464917-868D-4A3E-A0BB-728676AD036B}"/>
    <cellStyle name="Calculation 7 5 2 5" xfId="30889" xr:uid="{2E65C641-5F33-4933-A0D0-DB5AF8941085}"/>
    <cellStyle name="Calculation 7 5 3" xfId="4191" xr:uid="{648488AE-E91F-4BB8-8D1C-DC29AE42685B}"/>
    <cellStyle name="Calculation 7 5 3 2" xfId="19015" xr:uid="{867EA565-4C81-4876-8E62-82603D098F5B}"/>
    <cellStyle name="Calculation 7 5 3 2 2" xfId="37538" xr:uid="{4E08D1D9-0135-472E-BFD7-416C28323C85}"/>
    <cellStyle name="Calculation 7 5 3 3" xfId="31811" xr:uid="{EF2256E4-325B-479E-9F24-BC3702EE36D9}"/>
    <cellStyle name="Calculation 7 5 4" xfId="4192" xr:uid="{D874C763-AD34-44A0-A5A4-403290D7BE80}"/>
    <cellStyle name="Calculation 7 5 4 2" xfId="20922" xr:uid="{E1BA8B58-F61C-406F-9236-4B350A0BFDEC}"/>
    <cellStyle name="Calculation 7 5 4 2 2" xfId="39364" xr:uid="{00922231-EBAF-4CCE-AA7D-5E6B724E8572}"/>
    <cellStyle name="Calculation 7 5 4 3" xfId="33190" xr:uid="{F164F752-BCBE-41BE-8AFD-7F3D044ABE58}"/>
    <cellStyle name="Calculation 7 5 5" xfId="4193" xr:uid="{BF530913-CA17-4E2C-8B7C-10EF1E1A125B}"/>
    <cellStyle name="Calculation 7 5 5 2" xfId="33828" xr:uid="{42AFFBEE-8938-4012-924D-0872DD62F6BE}"/>
    <cellStyle name="Calculation 7 5 6" xfId="16508" xr:uid="{D26DAB24-17E9-428E-A7F8-A86595D942D2}"/>
    <cellStyle name="Calculation 7 5 6 2" xfId="34618" xr:uid="{0AF3F7C5-9929-438D-B93F-CE2AD6D324F1}"/>
    <cellStyle name="Calculation 7 5 7" xfId="17539" xr:uid="{55BFF8CD-9645-4131-A1E1-DDB1AB183D59}"/>
    <cellStyle name="Calculation 7 5 7 2" xfId="35623" xr:uid="{981CACC7-DA47-4847-A412-25EF1DE6A292}"/>
    <cellStyle name="Calculation 7 5 8" xfId="22474" xr:uid="{59191EB4-E39C-4E34-834F-7A484BA86679}"/>
    <cellStyle name="Calculation 7 5 8 2" xfId="40390" xr:uid="{6409C678-F621-46D5-96DB-36F09ADAA643}"/>
    <cellStyle name="Calculation 7 5 9" xfId="29826" xr:uid="{FB632140-AC97-49BD-ACC8-2F712143AB69}"/>
    <cellStyle name="Calculation 7 6" xfId="4194" xr:uid="{1F7B8D0E-DD77-4BB1-907A-5F3CE1D19F3B}"/>
    <cellStyle name="Calculation 7 6 2" xfId="4195" xr:uid="{46BD15F4-30F0-44EF-91D5-B0B867620213}"/>
    <cellStyle name="Calculation 7 6 2 2" xfId="4196" xr:uid="{DE58FD5F-4EEC-4B67-8EB7-C12B66931E14}"/>
    <cellStyle name="Calculation 7 6 2 2 2" xfId="19751" xr:uid="{77A23542-021C-4B8A-B2E0-1D36F1B89783}"/>
    <cellStyle name="Calculation 7 6 2 2 2 2" xfId="38623" xr:uid="{66378E7B-30B9-40FC-A0F9-AD7C96B64F7C}"/>
    <cellStyle name="Calculation 7 6 2 2 3" xfId="32480" xr:uid="{23540BC2-3992-4111-A509-6F84D95740CA}"/>
    <cellStyle name="Calculation 7 6 2 3" xfId="4197" xr:uid="{F66DF97F-D38F-4735-B17E-3E63E7DF09F2}"/>
    <cellStyle name="Calculation 7 6 2 3 2" xfId="36611" xr:uid="{BED564D5-BC5A-4352-8675-864803C8381D}"/>
    <cellStyle name="Calculation 7 6 2 4" xfId="22477" xr:uid="{764E72A9-D4A6-410F-95FA-358DFCD5DD54}"/>
    <cellStyle name="Calculation 7 6 2 4 2" xfId="40393" xr:uid="{0154C835-DD12-45ED-BEFE-468BDD3F2B58}"/>
    <cellStyle name="Calculation 7 6 2 5" xfId="30890" xr:uid="{5D8DBEC5-ECE5-4AE7-857B-35ACABC01053}"/>
    <cellStyle name="Calculation 7 6 3" xfId="4198" xr:uid="{2124E208-FBF6-4062-8346-27958FCAA03E}"/>
    <cellStyle name="Calculation 7 6 3 2" xfId="19016" xr:uid="{13896362-828A-412F-9773-2BA5A9CA38B6}"/>
    <cellStyle name="Calculation 7 6 3 2 2" xfId="37539" xr:uid="{387BECFE-D777-46C1-BA8A-122682690152}"/>
    <cellStyle name="Calculation 7 6 3 3" xfId="31812" xr:uid="{E7FD534F-AB37-4CA8-B860-43282FFFC4D5}"/>
    <cellStyle name="Calculation 7 6 4" xfId="4199" xr:uid="{702D0921-58FD-4A2E-82D8-51F125D83D18}"/>
    <cellStyle name="Calculation 7 6 4 2" xfId="20923" xr:uid="{DF788211-2A90-4EAD-BF4F-62652670D424}"/>
    <cellStyle name="Calculation 7 6 4 2 2" xfId="39365" xr:uid="{37692C94-5F1C-4D00-9728-2CB9D053AC4B}"/>
    <cellStyle name="Calculation 7 6 4 3" xfId="33191" xr:uid="{6EEDF683-921B-4C9E-B1E6-3AA08DDCCA0F}"/>
    <cellStyle name="Calculation 7 6 5" xfId="4200" xr:uid="{7FEB66FA-01EE-4AE9-942C-330DC07BD2E2}"/>
    <cellStyle name="Calculation 7 6 5 2" xfId="33829" xr:uid="{CA084D46-A2C7-4D1C-8618-4DB5669FF9C8}"/>
    <cellStyle name="Calculation 7 6 6" xfId="16509" xr:uid="{C93EF4A8-C3D2-4B23-8F35-E93B899D78A5}"/>
    <cellStyle name="Calculation 7 6 6 2" xfId="34619" xr:uid="{99E01964-13FE-4EA6-9974-E7D647B7CD6A}"/>
    <cellStyle name="Calculation 7 6 7" xfId="17540" xr:uid="{9E19FEFF-2FA6-43FD-8AFA-C7E6F93B0E72}"/>
    <cellStyle name="Calculation 7 6 7 2" xfId="35624" xr:uid="{EFDB9E16-DF45-4A10-8A59-515E74578000}"/>
    <cellStyle name="Calculation 7 6 8" xfId="22476" xr:uid="{170DE854-F38F-4782-8F2B-2689BBD2DA00}"/>
    <cellStyle name="Calculation 7 6 8 2" xfId="40392" xr:uid="{17E8A4F2-B86C-4593-B00D-736D3917300B}"/>
    <cellStyle name="Calculation 7 6 9" xfId="29827" xr:uid="{70D2FFAC-FEA8-4DE6-A346-B9A91331D179}"/>
    <cellStyle name="Calculation 7 7" xfId="4201" xr:uid="{0A0F71B7-4D02-414A-AF3B-802C96DC4611}"/>
    <cellStyle name="Calculation 7 7 2" xfId="4202" xr:uid="{86433FD1-74F9-402B-B942-862B7DF7DA02}"/>
    <cellStyle name="Calculation 7 7 2 2" xfId="14448" xr:uid="{C5FCCF38-7979-4AAA-AB9C-CBF358047F03}"/>
    <cellStyle name="Calculation 7 7 2 2 2" xfId="38381" xr:uid="{028FEBA8-7A9F-4743-BE93-7F3616F6F55F}"/>
    <cellStyle name="Calculation 7 7 2 3" xfId="32270" xr:uid="{494B70A3-8CFB-4D8C-8FB7-D11E46B856F1}"/>
    <cellStyle name="Calculation 7 7 3" xfId="4203" xr:uid="{1656D494-363F-4FDB-8C3E-6D2B944DDC68}"/>
    <cellStyle name="Calculation 7 7 3 2" xfId="18338" xr:uid="{DF73B767-FCF1-4CFE-AC95-CB17B93C0CE9}"/>
    <cellStyle name="Calculation 7 7 4" xfId="22478" xr:uid="{B65E0DA5-0FDB-4FA8-AFF8-47713AE20DF7}"/>
    <cellStyle name="Calculation 7 7 4 2" xfId="40394" xr:uid="{A444B78D-BE57-4CA6-8C34-854B8C1485AA}"/>
    <cellStyle name="Calculation 7 7 5" xfId="30650" xr:uid="{6441C9BD-4561-4663-A08D-D3F1B4E3CB37}"/>
    <cellStyle name="Calculation 7 8" xfId="4204" xr:uid="{6AD3ABF5-B546-4AD2-B46B-326D386B0B48}"/>
    <cellStyle name="Calculation 7 8 2" xfId="4205" xr:uid="{43A60C0A-DA74-4413-BAB5-5A2C2E241E1A}"/>
    <cellStyle name="Calculation 7 8 2 2" xfId="37223" xr:uid="{76E535C3-10E1-435D-BE5E-319B82654BFE}"/>
    <cellStyle name="Calculation 7 8 3" xfId="4206" xr:uid="{78F35C57-8684-4830-A3FA-94054B6624DC}"/>
    <cellStyle name="Calculation 7 8 3 2" xfId="40395" xr:uid="{EE31286C-C57B-403C-8A35-53D28539C30E}"/>
    <cellStyle name="Calculation 7 8 4" xfId="31590" xr:uid="{BF54B5E5-127F-4904-9C0B-06DF5BBF9B00}"/>
    <cellStyle name="Calculation 7 9" xfId="4207" xr:uid="{9A8E94D2-B3E0-4857-9D41-602786D77857}"/>
    <cellStyle name="Calculation 7 9 2" xfId="19066" xr:uid="{E7E87239-5F78-4A1B-ABB4-213D1828F275}"/>
    <cellStyle name="Calculation 7 9 2 2" xfId="37567" xr:uid="{F9EF4CC0-D36D-4D9E-8CD8-4AE52FD293FE}"/>
    <cellStyle name="Calculation 7 9 3" xfId="31629" xr:uid="{E94415E3-E5CA-41C0-BBE2-0BFAC97F6802}"/>
    <cellStyle name="Calculation 70" xfId="26601" xr:uid="{928E7A36-B7E0-4C23-BE8B-392EBBAB06AD}"/>
    <cellStyle name="Calculation 70 2" xfId="41423" xr:uid="{B51D641F-CD81-4B63-AD4C-55BD9900C4B8}"/>
    <cellStyle name="Calculation 71" xfId="25244" xr:uid="{2B090601-CD39-4043-8CA8-A71A52CD76F8}"/>
    <cellStyle name="Calculation 71 2" xfId="41305" xr:uid="{85A1E5B7-AB1D-453C-9535-DC265BB30BE3}"/>
    <cellStyle name="Calculation 72" xfId="26694" xr:uid="{682BFDA2-D53B-45A7-AAB5-D77A47F6088C}"/>
    <cellStyle name="Calculation 72 2" xfId="41433" xr:uid="{B7832A63-F672-4047-9472-615728D70FEA}"/>
    <cellStyle name="Calculation 73" xfId="25152" xr:uid="{6D2B8453-E91A-4DED-B27C-FA87A902D02B}"/>
    <cellStyle name="Calculation 73 2" xfId="41293" xr:uid="{C5AD66D0-E600-4BFE-BBD8-C297D5D44799}"/>
    <cellStyle name="Calculation 74" xfId="485" xr:uid="{BE256406-0019-412E-A24F-F11D7F151019}"/>
    <cellStyle name="Calculation 75" xfId="41671" xr:uid="{571908A8-EF13-4DD5-9227-DE856F4551AD}"/>
    <cellStyle name="Calculation 8" xfId="4208" xr:uid="{7C75BE59-26EE-43CA-AC31-B9450C5DCD67}"/>
    <cellStyle name="Calculation 8 10" xfId="4209" xr:uid="{D7CA4C55-24D6-4B97-8519-BA7C37C7FF43}"/>
    <cellStyle name="Calculation 8 10 2" xfId="14645" xr:uid="{04E23856-D1C5-4147-AFF3-1E1870CD5E38}"/>
    <cellStyle name="Calculation 8 10 2 2" xfId="20479" xr:uid="{6DACF8AC-DE7E-4013-AE36-EB9159041F3C}"/>
    <cellStyle name="Calculation 8 10 3" xfId="32950" xr:uid="{15F1E1D7-3495-47A6-B5EB-41EABF9C97BB}"/>
    <cellStyle name="Calculation 8 11" xfId="14879" xr:uid="{D7EE3489-DDEE-40E9-BE4F-84B55855FF68}"/>
    <cellStyle name="Calculation 8 11 2" xfId="33021" xr:uid="{939718DA-395E-4A2F-BD26-501DDF8DDB1E}"/>
    <cellStyle name="Calculation 8 12" xfId="14786" xr:uid="{FD7BD4C9-1026-470E-A21E-7C840A7EDA41}"/>
    <cellStyle name="Calculation 8 12 2" xfId="32994" xr:uid="{F420DA4A-AD1E-46DB-8E62-7BED1CB6E7D7}"/>
    <cellStyle name="Calculation 8 13" xfId="16154" xr:uid="{49F0F52F-122F-438B-B2D8-EC97003E2445}"/>
    <cellStyle name="Calculation 8 13 2" xfId="34485" xr:uid="{33F44AF7-9C0F-429A-B544-1E85950B9AB3}"/>
    <cellStyle name="Calculation 8 14" xfId="17338" xr:uid="{2C83AD13-F091-49A8-9FE5-5B4AABB2BDC4}"/>
    <cellStyle name="Calculation 8 14 2" xfId="35488" xr:uid="{E19B1FD9-9B96-4459-8F08-B522CBF1FB33}"/>
    <cellStyle name="Calculation 8 15" xfId="22479" xr:uid="{1FA0727E-1A29-4599-B6FD-C37783D8CC19}"/>
    <cellStyle name="Calculation 8 15 2" xfId="40396" xr:uid="{2F5A9CA8-943E-4262-B4E9-51A1D9B29C1B}"/>
    <cellStyle name="Calculation 8 16" xfId="29510" xr:uid="{C43B23B3-E9F0-40C5-A841-C77085F4E6D2}"/>
    <cellStyle name="Calculation 8 2" xfId="4210" xr:uid="{14D593D4-511F-41A9-8F33-AC3A7604E67C}"/>
    <cellStyle name="Calculation 8 2 10" xfId="4211" xr:uid="{8082B237-CC6D-4065-B359-59968A240C31}"/>
    <cellStyle name="Calculation 8 2 10 2" xfId="34620" xr:uid="{A75540A0-F5B0-4103-9C72-BEFFCDBD3B11}"/>
    <cellStyle name="Calculation 8 2 11" xfId="17092" xr:uid="{09E31BE1-002C-4DF2-8962-96F18433DC0B}"/>
    <cellStyle name="Calculation 8 2 11 2" xfId="35352" xr:uid="{4932D17D-236F-4C65-83DC-EB9F0A582010}"/>
    <cellStyle name="Calculation 8 2 12" xfId="17742" xr:uid="{A4B1F81C-86F6-4B8E-BF88-C8975B7FEA23}"/>
    <cellStyle name="Calculation 8 2 12 2" xfId="35794" xr:uid="{66E085C6-E0B0-410C-8307-FAE54B18B1B3}"/>
    <cellStyle name="Calculation 8 2 13" xfId="22480" xr:uid="{4AA1A28D-8B15-48E7-885C-E0CABDA5EEBD}"/>
    <cellStyle name="Calculation 8 2 13 2" xfId="40397" xr:uid="{61D4B8B9-CDAF-4721-A8FF-6D0A665078FA}"/>
    <cellStyle name="Calculation 8 2 14" xfId="29579" xr:uid="{F27BAF72-4072-479F-9B18-498E2B0C3209}"/>
    <cellStyle name="Calculation 8 2 2" xfId="4212" xr:uid="{2BB1C944-D6A6-4F33-A16A-49FFDE1A5BC2}"/>
    <cellStyle name="Calculation 8 2 2 2" xfId="4213" xr:uid="{F350A670-9F26-4C09-A3D7-B5DD639146F6}"/>
    <cellStyle name="Calculation 8 2 2 2 2" xfId="4214" xr:uid="{7C9945B5-B3F6-42B1-B8DF-C1125A4FB9D7}"/>
    <cellStyle name="Calculation 8 2 2 2 2 2" xfId="19752" xr:uid="{87EE6E49-F552-4848-90F2-32384F3B278B}"/>
    <cellStyle name="Calculation 8 2 2 2 2 2 2" xfId="38624" xr:uid="{C94C3F67-DB77-40B8-84A6-56EFF2B09AD4}"/>
    <cellStyle name="Calculation 8 2 2 2 2 3" xfId="32481" xr:uid="{CD27DBA1-BB02-48ED-B80D-9C8C2B884657}"/>
    <cellStyle name="Calculation 8 2 2 2 3" xfId="4215" xr:uid="{8F1E34CA-7622-474A-B075-18EA0B9F6727}"/>
    <cellStyle name="Calculation 8 2 2 2 3 2" xfId="36612" xr:uid="{F52F4300-8D53-4694-B59F-FB1FF7387A9B}"/>
    <cellStyle name="Calculation 8 2 2 2 4" xfId="22482" xr:uid="{10BEA2EA-9C7D-4319-B86C-38A51C9A167D}"/>
    <cellStyle name="Calculation 8 2 2 2 4 2" xfId="40399" xr:uid="{2C0BB69E-1951-49CC-81E4-EF4F512B1B7A}"/>
    <cellStyle name="Calculation 8 2 2 2 5" xfId="30891" xr:uid="{B776B5FD-9943-479A-A9F8-CCA49DE5BF8E}"/>
    <cellStyle name="Calculation 8 2 2 3" xfId="4216" xr:uid="{3F6A0252-73B0-4F00-BFB0-1DCEB003EC25}"/>
    <cellStyle name="Calculation 8 2 2 3 2" xfId="19017" xr:uid="{CC8F84DE-66C1-4141-A370-D0089840F568}"/>
    <cellStyle name="Calculation 8 2 2 3 2 2" xfId="37540" xr:uid="{FAE11DF7-2AE7-4FB6-88CB-8CC5ECF88BCA}"/>
    <cellStyle name="Calculation 8 2 2 3 3" xfId="31813" xr:uid="{5BFFDF2F-78FE-4C5C-9198-F878D2C8BB79}"/>
    <cellStyle name="Calculation 8 2 2 4" xfId="4217" xr:uid="{2FEA95D8-CB68-40B8-BEC2-19F15B8495B4}"/>
    <cellStyle name="Calculation 8 2 2 4 2" xfId="20924" xr:uid="{AABF40FB-9D2A-46C2-9915-9938AE0CB0D8}"/>
    <cellStyle name="Calculation 8 2 2 4 2 2" xfId="39366" xr:uid="{C9ECB75A-3BD0-438E-87FC-A294CD79ED26}"/>
    <cellStyle name="Calculation 8 2 2 4 3" xfId="33193" xr:uid="{1CBA63EA-F52D-4D79-8945-4FBB82EEDABC}"/>
    <cellStyle name="Calculation 8 2 2 5" xfId="4218" xr:uid="{098D9A26-7546-49E0-A44D-384193684AFF}"/>
    <cellStyle name="Calculation 8 2 2 5 2" xfId="33831" xr:uid="{ED111CFE-9A39-426C-BBF8-B4B7898C9A1E}"/>
    <cellStyle name="Calculation 8 2 2 6" xfId="16510" xr:uid="{26FD845B-9394-4915-BB49-D96FEFB29F02}"/>
    <cellStyle name="Calculation 8 2 2 6 2" xfId="34621" xr:uid="{25C2B8D4-FD64-4F82-911D-CD520270AC28}"/>
    <cellStyle name="Calculation 8 2 2 7" xfId="17541" xr:uid="{6E8FA9B7-6D93-4C03-9B50-858236065B3F}"/>
    <cellStyle name="Calculation 8 2 2 7 2" xfId="35625" xr:uid="{07B75D43-DCA5-47D9-B22A-6E4D6F926A12}"/>
    <cellStyle name="Calculation 8 2 2 8" xfId="22481" xr:uid="{519F7C55-D31F-426C-9CFA-081FF4247D26}"/>
    <cellStyle name="Calculation 8 2 2 8 2" xfId="40398" xr:uid="{4D289D51-FFC5-42A4-86F2-00A6D70D8C05}"/>
    <cellStyle name="Calculation 8 2 2 9" xfId="29828" xr:uid="{FC9BFD1C-2CAA-4B33-A0CA-B9EE6A45D92F}"/>
    <cellStyle name="Calculation 8 2 3" xfId="4219" xr:uid="{8CE383AD-C945-414E-9356-C3EA0C043194}"/>
    <cellStyle name="Calculation 8 2 3 2" xfId="4220" xr:uid="{AB5CB11B-7087-498C-839A-702BF7EAC36F}"/>
    <cellStyle name="Calculation 8 2 3 2 2" xfId="4221" xr:uid="{6F081806-A41F-4808-8CC4-9D40948AD2D6}"/>
    <cellStyle name="Calculation 8 2 3 2 2 2" xfId="19753" xr:uid="{64BCB750-5B34-40F1-B159-4B85FE08FBC4}"/>
    <cellStyle name="Calculation 8 2 3 2 2 2 2" xfId="38625" xr:uid="{07C6880C-6F62-43F9-9660-D3C5C91984B2}"/>
    <cellStyle name="Calculation 8 2 3 2 2 3" xfId="32482" xr:uid="{B967BE34-524B-4FAA-835D-D26C9D259B08}"/>
    <cellStyle name="Calculation 8 2 3 2 3" xfId="4222" xr:uid="{58AF9A6A-A140-40DF-93F6-43929440009C}"/>
    <cellStyle name="Calculation 8 2 3 2 3 2" xfId="36613" xr:uid="{05217C0A-5F0B-4DBF-8D40-D1B35A3686A6}"/>
    <cellStyle name="Calculation 8 2 3 2 4" xfId="22484" xr:uid="{84CA26E2-F9FD-4D9E-AB53-1D73F2BB2771}"/>
    <cellStyle name="Calculation 8 2 3 2 4 2" xfId="40401" xr:uid="{375A4527-0D49-438C-BAA9-495CD007FCA4}"/>
    <cellStyle name="Calculation 8 2 3 2 5" xfId="30892" xr:uid="{7A20AD7B-235C-48B5-ACE0-CC161A16CEEC}"/>
    <cellStyle name="Calculation 8 2 3 3" xfId="4223" xr:uid="{DE17A2D0-87C9-4EE8-B211-852E30755EE3}"/>
    <cellStyle name="Calculation 8 2 3 3 2" xfId="19018" xr:uid="{4ED3B007-6A89-4346-8BEB-4D733737FF01}"/>
    <cellStyle name="Calculation 8 2 3 3 2 2" xfId="37541" xr:uid="{C9B13B59-A05F-4DB5-97B1-2F7D8FA08BA1}"/>
    <cellStyle name="Calculation 8 2 3 3 3" xfId="31814" xr:uid="{A481A98A-A875-4795-95CF-D7C627711044}"/>
    <cellStyle name="Calculation 8 2 3 4" xfId="4224" xr:uid="{20DE3F27-E83F-40B8-86D8-FA6343E8FE38}"/>
    <cellStyle name="Calculation 8 2 3 4 2" xfId="20925" xr:uid="{FD2A448C-7FC4-4435-90A4-0AD37D342A12}"/>
    <cellStyle name="Calculation 8 2 3 4 2 2" xfId="39367" xr:uid="{DD5392D7-42B2-432D-BCD9-54FB7A0A51BE}"/>
    <cellStyle name="Calculation 8 2 3 4 3" xfId="33194" xr:uid="{549A3461-8FE1-4430-8DEB-A09C37C1C239}"/>
    <cellStyle name="Calculation 8 2 3 5" xfId="4225" xr:uid="{E5628C8C-0099-4021-993E-502B47EF3805}"/>
    <cellStyle name="Calculation 8 2 3 5 2" xfId="33832" xr:uid="{52232ECE-CF9C-4DAE-81C5-76E1F4D3978B}"/>
    <cellStyle name="Calculation 8 2 3 6" xfId="16511" xr:uid="{FA2C0B9B-3307-42EB-B8E8-721E0A9B9650}"/>
    <cellStyle name="Calculation 8 2 3 6 2" xfId="34622" xr:uid="{02827F78-737F-4ED6-ACCC-0AA41C904E54}"/>
    <cellStyle name="Calculation 8 2 3 7" xfId="17542" xr:uid="{01E2B43E-0D78-4D84-AADE-5AC839E1624F}"/>
    <cellStyle name="Calculation 8 2 3 7 2" xfId="35626" xr:uid="{AFD0E4F4-0A38-4C04-BE93-0052338D4EDE}"/>
    <cellStyle name="Calculation 8 2 3 8" xfId="22483" xr:uid="{F11D7621-7426-40AB-8948-735031DDA49C}"/>
    <cellStyle name="Calculation 8 2 3 8 2" xfId="40400" xr:uid="{458F7969-F846-4870-A759-793FBBAA8C92}"/>
    <cellStyle name="Calculation 8 2 3 9" xfId="29829" xr:uid="{36A77679-889E-4CCC-9E98-901373C71525}"/>
    <cellStyle name="Calculation 8 2 4" xfId="4226" xr:uid="{6E6C2C83-349D-41AE-8E2E-8E9EF718ABA3}"/>
    <cellStyle name="Calculation 8 2 4 2" xfId="4227" xr:uid="{BB076DD1-4825-4E4C-A874-059A94C0F9FE}"/>
    <cellStyle name="Calculation 8 2 4 2 2" xfId="4228" xr:uid="{3788BC28-E91A-4386-8F7B-9432BB59EC5E}"/>
    <cellStyle name="Calculation 8 2 4 2 2 2" xfId="19754" xr:uid="{359BB85C-3C81-42EB-9495-44C3C5AB0F24}"/>
    <cellStyle name="Calculation 8 2 4 2 2 2 2" xfId="38626" xr:uid="{35DB58F2-49BD-423D-B6C6-00E71EF6E517}"/>
    <cellStyle name="Calculation 8 2 4 2 2 3" xfId="32483" xr:uid="{6294301F-EDFC-4819-B969-07971D7814A7}"/>
    <cellStyle name="Calculation 8 2 4 2 3" xfId="4229" xr:uid="{41F10110-8426-4FDD-AE60-CFA6F5BF19E3}"/>
    <cellStyle name="Calculation 8 2 4 2 3 2" xfId="36614" xr:uid="{B8D22DEA-9087-4399-9109-60E1C78EDD61}"/>
    <cellStyle name="Calculation 8 2 4 2 4" xfId="22486" xr:uid="{F10B0480-2FDE-4A5B-8AA4-3069D85901FC}"/>
    <cellStyle name="Calculation 8 2 4 2 4 2" xfId="40403" xr:uid="{3468FFE2-717E-4D5C-A14C-8280DB17BAC0}"/>
    <cellStyle name="Calculation 8 2 4 2 5" xfId="30893" xr:uid="{3371CAEB-0BD3-481C-B00F-1586678B0056}"/>
    <cellStyle name="Calculation 8 2 4 3" xfId="4230" xr:uid="{8D20209F-35D6-447B-B086-BD3BF7764526}"/>
    <cellStyle name="Calculation 8 2 4 3 2" xfId="19019" xr:uid="{5A8BD3AE-153F-4F5A-93D4-CB54FD469047}"/>
    <cellStyle name="Calculation 8 2 4 3 2 2" xfId="37542" xr:uid="{CAD5BF7C-6F23-42AA-BA11-FF9A2934D713}"/>
    <cellStyle name="Calculation 8 2 4 3 3" xfId="31815" xr:uid="{2E2EE8F5-86DE-43F8-9670-EBFA34B7D1EE}"/>
    <cellStyle name="Calculation 8 2 4 4" xfId="4231" xr:uid="{70A035A4-042C-479A-B9C0-074D506FD334}"/>
    <cellStyle name="Calculation 8 2 4 4 2" xfId="20926" xr:uid="{CA7618AB-8667-46D2-80D3-6AE55643C0EC}"/>
    <cellStyle name="Calculation 8 2 4 4 2 2" xfId="39368" xr:uid="{F9F26D65-327D-49B8-9333-A5ED473EB0E0}"/>
    <cellStyle name="Calculation 8 2 4 4 3" xfId="33195" xr:uid="{E9791A9C-48D1-47AD-96D1-D8EEE3AD2450}"/>
    <cellStyle name="Calculation 8 2 4 5" xfId="4232" xr:uid="{E98A24BA-A692-4BD1-8E1D-D6CA89355C25}"/>
    <cellStyle name="Calculation 8 2 4 5 2" xfId="33833" xr:uid="{A8064DB5-C251-4C6A-BA58-B0F3B0367E7E}"/>
    <cellStyle name="Calculation 8 2 4 6" xfId="16512" xr:uid="{8D0E84BC-38CC-47F3-9A7E-F1165DC19F72}"/>
    <cellStyle name="Calculation 8 2 4 6 2" xfId="34623" xr:uid="{5AB56BDF-07C7-47B7-9909-F15461062B9E}"/>
    <cellStyle name="Calculation 8 2 4 7" xfId="17543" xr:uid="{D96A5812-316B-4824-BC3F-E502F9F371E3}"/>
    <cellStyle name="Calculation 8 2 4 7 2" xfId="35627" xr:uid="{AD3B3F23-963C-42FA-9193-09A975844C73}"/>
    <cellStyle name="Calculation 8 2 4 8" xfId="22485" xr:uid="{5506B75A-FDFB-4856-8D24-BBB7FC80A08E}"/>
    <cellStyle name="Calculation 8 2 4 8 2" xfId="40402" xr:uid="{F2CB35A2-98B9-48AC-98B0-B4733DBF4A9D}"/>
    <cellStyle name="Calculation 8 2 4 9" xfId="29830" xr:uid="{FA470C78-70E5-4E6E-B93D-5560813D83EB}"/>
    <cellStyle name="Calculation 8 2 5" xfId="4233" xr:uid="{E8D026FE-5349-4E88-815B-F8B5E936B64F}"/>
    <cellStyle name="Calculation 8 2 5 2" xfId="4234" xr:uid="{EE8C5180-C531-4C7D-AFA0-F06EEBB54545}"/>
    <cellStyle name="Calculation 8 2 5 2 2" xfId="4235" xr:uid="{D495FA72-E0E2-4F9D-B23F-F351EBA78688}"/>
    <cellStyle name="Calculation 8 2 5 2 2 2" xfId="19755" xr:uid="{9B7A751E-3D89-4806-A923-B2EC66D1F213}"/>
    <cellStyle name="Calculation 8 2 5 2 2 2 2" xfId="38627" xr:uid="{BAFFD9F0-D107-4511-8139-5FD7AB59CA36}"/>
    <cellStyle name="Calculation 8 2 5 2 2 3" xfId="32484" xr:uid="{AE6106BC-1737-4C02-AA97-F9C55E76A1D6}"/>
    <cellStyle name="Calculation 8 2 5 2 3" xfId="4236" xr:uid="{47B4444E-7C45-4441-91EA-EB7BAEDC5477}"/>
    <cellStyle name="Calculation 8 2 5 2 3 2" xfId="36615" xr:uid="{D0691AB5-D04E-41F2-B8F6-855FA12130AE}"/>
    <cellStyle name="Calculation 8 2 5 2 4" xfId="22488" xr:uid="{835366CF-5FF8-49C5-B4BB-715D921D8614}"/>
    <cellStyle name="Calculation 8 2 5 2 4 2" xfId="40405" xr:uid="{6C3E8320-17FC-4925-A203-FA4454079848}"/>
    <cellStyle name="Calculation 8 2 5 2 5" xfId="30894" xr:uid="{C0ADDDB1-4F6E-4541-95EB-3E0F60F88BD1}"/>
    <cellStyle name="Calculation 8 2 5 3" xfId="4237" xr:uid="{3D154BBB-B593-438D-A194-D24BA810E84A}"/>
    <cellStyle name="Calculation 8 2 5 3 2" xfId="19020" xr:uid="{8F52291E-8B1F-44F8-9C63-0CD7E7983291}"/>
    <cellStyle name="Calculation 8 2 5 3 2 2" xfId="37543" xr:uid="{9546B210-4614-4960-8171-C970C8AEB2C1}"/>
    <cellStyle name="Calculation 8 2 5 3 3" xfId="31816" xr:uid="{4197C666-0469-47DA-951A-F0377C3FD0C9}"/>
    <cellStyle name="Calculation 8 2 5 4" xfId="4238" xr:uid="{355B57D7-7239-4439-B376-CAAD1D85C06F}"/>
    <cellStyle name="Calculation 8 2 5 4 2" xfId="20927" xr:uid="{4EBAF176-C353-48AA-98D2-32CE1A4129ED}"/>
    <cellStyle name="Calculation 8 2 5 4 2 2" xfId="39369" xr:uid="{E1875C2E-F1E9-423F-9AD0-D438158104A0}"/>
    <cellStyle name="Calculation 8 2 5 4 3" xfId="33196" xr:uid="{C6C9BDBE-86E7-4507-A085-943451F031B6}"/>
    <cellStyle name="Calculation 8 2 5 5" xfId="4239" xr:uid="{91C511C0-B24F-4CB0-A14C-44FC14E85777}"/>
    <cellStyle name="Calculation 8 2 5 5 2" xfId="33834" xr:uid="{70B8FF56-FABA-474E-8D26-6930A939A381}"/>
    <cellStyle name="Calculation 8 2 5 6" xfId="16513" xr:uid="{88C9BF82-F9A6-44D7-B8F0-C2DB5AA4A71D}"/>
    <cellStyle name="Calculation 8 2 5 6 2" xfId="34624" xr:uid="{FF14990F-6439-4124-B3CD-0D638012A846}"/>
    <cellStyle name="Calculation 8 2 5 7" xfId="17544" xr:uid="{B1AFCB19-A005-4408-AC55-0AD3F4E2FCFF}"/>
    <cellStyle name="Calculation 8 2 5 7 2" xfId="35628" xr:uid="{D2BB4719-3538-45F0-9638-3203A1A75430}"/>
    <cellStyle name="Calculation 8 2 5 8" xfId="22487" xr:uid="{DF8F9A4C-C800-4AE3-BD35-8D4A8B9168D0}"/>
    <cellStyle name="Calculation 8 2 5 8 2" xfId="40404" xr:uid="{0F14D7B3-A939-4F28-9503-81FD6645AD45}"/>
    <cellStyle name="Calculation 8 2 5 9" xfId="29831" xr:uid="{9F984220-F260-4BAF-8896-066E366C339A}"/>
    <cellStyle name="Calculation 8 2 6" xfId="4240" xr:uid="{E742DF94-C2F0-481D-B596-18EA02AE1424}"/>
    <cellStyle name="Calculation 8 2 6 2" xfId="4241" xr:uid="{A9DFE4CB-8CD1-4EC9-87D6-302D33D2982D}"/>
    <cellStyle name="Calculation 8 2 6 2 2" xfId="4242" xr:uid="{840AADFC-8AFE-4841-8B28-796624C405F3}"/>
    <cellStyle name="Calculation 8 2 6 2 2 2" xfId="19756" xr:uid="{ACD626FC-3D90-4F13-990C-B56E69C9AB71}"/>
    <cellStyle name="Calculation 8 2 6 2 2 2 2" xfId="38628" xr:uid="{0616B892-3B17-401C-BC94-3E325503F177}"/>
    <cellStyle name="Calculation 8 2 6 2 2 3" xfId="32485" xr:uid="{0022FFC1-56A0-4B90-90AF-FE6671B6E4C7}"/>
    <cellStyle name="Calculation 8 2 6 2 3" xfId="4243" xr:uid="{B7215C2A-B706-446E-8B67-1071E026FCFA}"/>
    <cellStyle name="Calculation 8 2 6 2 3 2" xfId="36616" xr:uid="{759640CE-04BB-451B-B58C-F3FB50ED3557}"/>
    <cellStyle name="Calculation 8 2 6 2 4" xfId="22490" xr:uid="{27C64407-209E-4D1E-B263-942B79A790A0}"/>
    <cellStyle name="Calculation 8 2 6 2 4 2" xfId="40407" xr:uid="{EAD7B572-F8AE-4016-9F26-473F9A76C7C9}"/>
    <cellStyle name="Calculation 8 2 6 2 5" xfId="30895" xr:uid="{13F58B69-605E-42C7-A02C-B9FBE736DD52}"/>
    <cellStyle name="Calculation 8 2 6 3" xfId="4244" xr:uid="{21BB59F0-B5EB-4E23-9A34-E5B00F789293}"/>
    <cellStyle name="Calculation 8 2 6 3 2" xfId="19021" xr:uid="{30EDBD7A-E38C-412A-B195-5D01A84DBB6D}"/>
    <cellStyle name="Calculation 8 2 6 3 2 2" xfId="37544" xr:uid="{7C072C0C-335A-4087-B1FA-FEF95BC47D99}"/>
    <cellStyle name="Calculation 8 2 6 3 3" xfId="31817" xr:uid="{FE39659D-011B-42BD-8371-1DE833F84C6C}"/>
    <cellStyle name="Calculation 8 2 6 4" xfId="4245" xr:uid="{A3F3DB4D-6EF0-4F32-8D10-003A026CCE02}"/>
    <cellStyle name="Calculation 8 2 6 4 2" xfId="20928" xr:uid="{DCB003FB-4303-4C95-AB73-01C249658E65}"/>
    <cellStyle name="Calculation 8 2 6 4 2 2" xfId="39370" xr:uid="{A971B895-02E2-4F6D-A0F0-5EF879F7C394}"/>
    <cellStyle name="Calculation 8 2 6 4 3" xfId="33197" xr:uid="{9A030E86-4AAE-4897-A702-17E4C33BE784}"/>
    <cellStyle name="Calculation 8 2 6 5" xfId="4246" xr:uid="{329E8661-87FE-44F7-A5E0-458E95F3CE33}"/>
    <cellStyle name="Calculation 8 2 6 5 2" xfId="33835" xr:uid="{E49649F8-3911-4994-9BC6-A197D8502A2C}"/>
    <cellStyle name="Calculation 8 2 6 6" xfId="16514" xr:uid="{B51643FA-22C0-433E-BC1B-E6CDF39A8B67}"/>
    <cellStyle name="Calculation 8 2 6 6 2" xfId="34625" xr:uid="{6BB20444-F9A6-43F4-BA3F-5CB33D50FD3C}"/>
    <cellStyle name="Calculation 8 2 6 7" xfId="17545" xr:uid="{B723040A-3AD5-4ECF-9DB5-A8323D3477B0}"/>
    <cellStyle name="Calculation 8 2 6 7 2" xfId="35629" xr:uid="{A7B43887-5700-4ED0-99F6-82B39993A5E8}"/>
    <cellStyle name="Calculation 8 2 6 8" xfId="22489" xr:uid="{2E49FC8F-C295-425E-A1CF-0C732478630C}"/>
    <cellStyle name="Calculation 8 2 6 8 2" xfId="40406" xr:uid="{BACE1791-F795-4D26-AC99-9E88AC4F666D}"/>
    <cellStyle name="Calculation 8 2 6 9" xfId="29832" xr:uid="{2897E514-4961-4BE9-A694-BFA5FA3FB4D4}"/>
    <cellStyle name="Calculation 8 2 7" xfId="4247" xr:uid="{74F3BF74-496C-400C-B968-BE9DC6FFB6CF}"/>
    <cellStyle name="Calculation 8 2 7 2" xfId="4248" xr:uid="{103D912B-54A6-4888-9E00-C34E138E497F}"/>
    <cellStyle name="Calculation 8 2 7 2 2" xfId="19429" xr:uid="{7294AB98-25F7-47AD-A926-EA141D2FA05B}"/>
    <cellStyle name="Calculation 8 2 7 2 2 2" xfId="38216" xr:uid="{EB5D7F44-8768-43DA-A0F0-072EF5B717D9}"/>
    <cellStyle name="Calculation 8 2 7 2 3" xfId="32134" xr:uid="{09742A40-A2BB-4BA1-BCBD-F60BA321CE3D}"/>
    <cellStyle name="Calculation 8 2 7 3" xfId="4249" xr:uid="{97C574FA-8B78-4E1D-866D-12ED73D2DFE6}"/>
    <cellStyle name="Calculation 8 2 7 3 2" xfId="36299" xr:uid="{C3C5EDAC-0C50-49E4-B60A-5AB7FAF71448}"/>
    <cellStyle name="Calculation 8 2 7 4" xfId="22491" xr:uid="{8E0D7707-B116-4370-B601-05868C011AC1}"/>
    <cellStyle name="Calculation 8 2 7 4 2" xfId="40408" xr:uid="{6C1D4357-AE8C-4E14-94E1-05951ED6EADF}"/>
    <cellStyle name="Calculation 8 2 7 5" xfId="30485" xr:uid="{2ECFB9A2-4F55-4A0F-A62B-4ED03CBFDF2F}"/>
    <cellStyle name="Calculation 8 2 8" xfId="4250" xr:uid="{26EBB5B6-9307-4E1E-A679-AB9E68C27775}"/>
    <cellStyle name="Calculation 8 2 8 2" xfId="4251" xr:uid="{A91C97C0-BC8B-4E50-AAEB-05FAF31CF64B}"/>
    <cellStyle name="Calculation 8 2 8 2 2" xfId="19529" xr:uid="{1EC0BE22-D957-40DC-946C-5298802D1923}"/>
    <cellStyle name="Calculation 8 2 8 2 2 2" xfId="38316" xr:uid="{5098A1A3-2BD6-4CDA-BA07-DCE0A614FAAB}"/>
    <cellStyle name="Calculation 8 2 8 2 3" xfId="32213" xr:uid="{6DD13E3C-4646-40F4-BD02-1FF154C8410D}"/>
    <cellStyle name="Calculation 8 2 8 3" xfId="4252" xr:uid="{71231EB4-1089-4B5A-B360-6A3AAEEB6805}"/>
    <cellStyle name="Calculation 8 2 8 3 2" xfId="36400" xr:uid="{669F5007-D953-4567-8AE0-4BEDA53A862F}"/>
    <cellStyle name="Calculation 8 2 8 4" xfId="22492" xr:uid="{7D8EF494-7F21-4374-8667-CDEE6B8DC7D4}"/>
    <cellStyle name="Calculation 8 2 8 4 2" xfId="40409" xr:uid="{36E668D5-13FA-4EC4-99D2-B26E27DDFAF2}"/>
    <cellStyle name="Calculation 8 2 8 5" xfId="30585" xr:uid="{6ACC5444-FFA1-4745-889A-C5D7A665B3A6}"/>
    <cellStyle name="Calculation 8 2 9" xfId="4253" xr:uid="{7CF931CE-C42B-4253-A311-8E4D39B39BDE}"/>
    <cellStyle name="Calculation 8 2 9 2" xfId="33830" xr:uid="{79962767-C45D-4EFD-9CBE-DF2A0FE9B037}"/>
    <cellStyle name="Calculation 8 3" xfId="4254" xr:uid="{19FEB433-B836-4FB1-BC95-F6EC601A9D3D}"/>
    <cellStyle name="Calculation 8 3 10" xfId="4255" xr:uid="{A40B5B6B-F796-4D59-84EB-E2E5FD35F5BE}"/>
    <cellStyle name="Calculation 8 3 10 2" xfId="34626" xr:uid="{54C27F1A-191B-451E-A019-DCF51AD12D95}"/>
    <cellStyle name="Calculation 8 3 11" xfId="17104" xr:uid="{7CB31201-1097-41F1-897A-56729C37C1C0}"/>
    <cellStyle name="Calculation 8 3 11 2" xfId="35370" xr:uid="{530E1874-B100-478E-8228-744E9557E096}"/>
    <cellStyle name="Calculation 8 3 12" xfId="21748" xr:uid="{82375BB3-95D5-42BA-946E-97DEB2ECB146}"/>
    <cellStyle name="Calculation 8 3 12 2" xfId="39974" xr:uid="{A7CD4A77-C362-4446-ADD3-49267FD9A826}"/>
    <cellStyle name="Calculation 8 3 13" xfId="22493" xr:uid="{E1B23B92-20BD-4947-93D1-8B88157CEC45}"/>
    <cellStyle name="Calculation 8 3 13 2" xfId="40410" xr:uid="{3E968DF9-F5D4-4DD4-A09D-58BBA25F5A2C}"/>
    <cellStyle name="Calculation 8 3 14" xfId="29594" xr:uid="{9B06B075-E8FD-449D-B4F7-A7C95431B4B8}"/>
    <cellStyle name="Calculation 8 3 2" xfId="4256" xr:uid="{F2641BC7-1267-492A-8A39-87DE3C259EBC}"/>
    <cellStyle name="Calculation 8 3 2 2" xfId="4257" xr:uid="{6923D36D-33A2-4893-B3D6-C9585707D5F9}"/>
    <cellStyle name="Calculation 8 3 2 2 2" xfId="4258" xr:uid="{5F29ED50-46C4-4C2C-80F8-439FA56C3EF0}"/>
    <cellStyle name="Calculation 8 3 2 2 2 2" xfId="19757" xr:uid="{B14D2AB0-24B3-4A52-A1E0-C713CD7B03B9}"/>
    <cellStyle name="Calculation 8 3 2 2 2 2 2" xfId="38629" xr:uid="{FD76B005-F0ED-4514-A987-E3BCB6DFB2D5}"/>
    <cellStyle name="Calculation 8 3 2 2 2 3" xfId="32486" xr:uid="{0ADA6A44-103E-47E2-A0E6-9DA584B230B3}"/>
    <cellStyle name="Calculation 8 3 2 2 3" xfId="4259" xr:uid="{1E982F8E-444C-4B48-9BE1-33D8A1CCDD8C}"/>
    <cellStyle name="Calculation 8 3 2 2 3 2" xfId="36617" xr:uid="{88E5CBB4-4179-4458-B5A4-A1E65C927491}"/>
    <cellStyle name="Calculation 8 3 2 2 4" xfId="22495" xr:uid="{BA64561B-CEDC-43CD-A2F3-09F527C1EEB8}"/>
    <cellStyle name="Calculation 8 3 2 2 4 2" xfId="40412" xr:uid="{EB92A8F9-81C2-4176-B28F-1CB8E065FCC3}"/>
    <cellStyle name="Calculation 8 3 2 2 5" xfId="30896" xr:uid="{5830DBD1-0212-44E3-B626-AEFD2D2E651A}"/>
    <cellStyle name="Calculation 8 3 2 3" xfId="4260" xr:uid="{E2A8EB29-FD76-492E-822E-66CAD3EA47CC}"/>
    <cellStyle name="Calculation 8 3 2 3 2" xfId="19022" xr:uid="{BD9EB974-4343-4E9D-BC67-BFC4DB2BB5F7}"/>
    <cellStyle name="Calculation 8 3 2 3 2 2" xfId="37545" xr:uid="{41BDAE08-55AF-41C5-9C21-62C7C2854EEE}"/>
    <cellStyle name="Calculation 8 3 2 3 3" xfId="31818" xr:uid="{05B07333-E662-40C7-B221-6CEFE5CE8B80}"/>
    <cellStyle name="Calculation 8 3 2 4" xfId="4261" xr:uid="{6BA63825-00AF-4C4A-9EB7-562AB7241F55}"/>
    <cellStyle name="Calculation 8 3 2 4 2" xfId="20929" xr:uid="{9FEC309B-E634-4489-A05E-0ADF7D10FCFE}"/>
    <cellStyle name="Calculation 8 3 2 4 2 2" xfId="39371" xr:uid="{4F811E8F-4581-4600-AABC-CAE2ACF38E71}"/>
    <cellStyle name="Calculation 8 3 2 4 3" xfId="33198" xr:uid="{FD635A09-372F-4278-A6EC-961920BFB65A}"/>
    <cellStyle name="Calculation 8 3 2 5" xfId="4262" xr:uid="{3B1527E1-AA07-4B5E-BF42-3BBC793007D4}"/>
    <cellStyle name="Calculation 8 3 2 5 2" xfId="33837" xr:uid="{827E0407-E6AE-43C0-8B7A-FEAA7608E69D}"/>
    <cellStyle name="Calculation 8 3 2 6" xfId="16515" xr:uid="{58B8A8C9-162A-41E9-8177-40CE6E43A9BE}"/>
    <cellStyle name="Calculation 8 3 2 6 2" xfId="34627" xr:uid="{72D7AB75-86E7-44D9-90DF-2287051A7820}"/>
    <cellStyle name="Calculation 8 3 2 7" xfId="17546" xr:uid="{A7E58A38-9BA2-4269-88C0-CC4079AADA9D}"/>
    <cellStyle name="Calculation 8 3 2 7 2" xfId="35630" xr:uid="{DC37D880-1774-4FD7-BBF6-618F20993AB9}"/>
    <cellStyle name="Calculation 8 3 2 8" xfId="22494" xr:uid="{77E76F7F-5FE6-4CC8-A7D6-4572FB6F3678}"/>
    <cellStyle name="Calculation 8 3 2 8 2" xfId="40411" xr:uid="{C5D60DAD-AB71-4D7A-AD27-70BBA4135ACA}"/>
    <cellStyle name="Calculation 8 3 2 9" xfId="29833" xr:uid="{D6A6CD3D-12B4-418F-896D-9075B7349524}"/>
    <cellStyle name="Calculation 8 3 3" xfId="4263" xr:uid="{43E15D3B-6021-4926-A8AE-7D690A76D430}"/>
    <cellStyle name="Calculation 8 3 3 2" xfId="4264" xr:uid="{FFFD9834-F2D6-4C20-B4BB-D0CC890A651C}"/>
    <cellStyle name="Calculation 8 3 3 2 2" xfId="4265" xr:uid="{DC0B0637-996B-4EB1-AAC8-78884FDA9ED2}"/>
    <cellStyle name="Calculation 8 3 3 2 2 2" xfId="19758" xr:uid="{0A1DB5FA-EE12-489A-993E-DCD4485234CF}"/>
    <cellStyle name="Calculation 8 3 3 2 2 2 2" xfId="38630" xr:uid="{CFD37FFB-B601-4485-9C0C-626D78E28FE7}"/>
    <cellStyle name="Calculation 8 3 3 2 2 3" xfId="32487" xr:uid="{661ABFBE-F4E6-477C-B34A-E58CE7799DF3}"/>
    <cellStyle name="Calculation 8 3 3 2 3" xfId="4266" xr:uid="{28EF8ABC-2C10-4547-9FC8-589DB3DBDC1D}"/>
    <cellStyle name="Calculation 8 3 3 2 3 2" xfId="36618" xr:uid="{DDB8099D-6AF9-4EDF-8CF2-7D9168C06827}"/>
    <cellStyle name="Calculation 8 3 3 2 4" xfId="22497" xr:uid="{D9170733-60F6-4D69-8C93-34E8D32EE082}"/>
    <cellStyle name="Calculation 8 3 3 2 4 2" xfId="40414" xr:uid="{64E6CA99-AD1F-447C-953C-C8D8B49901B4}"/>
    <cellStyle name="Calculation 8 3 3 2 5" xfId="30897" xr:uid="{74FBC664-D00C-40F8-A99C-810A89D2B342}"/>
    <cellStyle name="Calculation 8 3 3 3" xfId="4267" xr:uid="{96A8D49D-41CD-4410-8A3C-B894E2D6F348}"/>
    <cellStyle name="Calculation 8 3 3 3 2" xfId="19023" xr:uid="{200A7D77-4E95-4D49-A727-A4C03BC2AA4D}"/>
    <cellStyle name="Calculation 8 3 3 3 2 2" xfId="37546" xr:uid="{F2C4ABC2-16C8-40C8-B6BC-9441828B205E}"/>
    <cellStyle name="Calculation 8 3 3 3 3" xfId="31819" xr:uid="{0974EB85-3773-47D5-9419-28F5CC791628}"/>
    <cellStyle name="Calculation 8 3 3 4" xfId="4268" xr:uid="{D20A0802-5680-43B4-B2F5-B0902EBF13D2}"/>
    <cellStyle name="Calculation 8 3 3 4 2" xfId="20930" xr:uid="{097FD2D5-BAFA-452C-898F-B0377178B4EF}"/>
    <cellStyle name="Calculation 8 3 3 4 2 2" xfId="39372" xr:uid="{BDBF847B-97B5-4892-A88D-09D1130DFF9B}"/>
    <cellStyle name="Calculation 8 3 3 4 3" xfId="33199" xr:uid="{F8499FEA-6DCE-4B0F-9FAF-55971CA8F3B7}"/>
    <cellStyle name="Calculation 8 3 3 5" xfId="4269" xr:uid="{49B4EDE1-7F1A-4C2A-AB10-126AD5A95D37}"/>
    <cellStyle name="Calculation 8 3 3 5 2" xfId="33838" xr:uid="{2E059986-C9CB-49BE-8584-A52922CC39E8}"/>
    <cellStyle name="Calculation 8 3 3 6" xfId="16516" xr:uid="{D004CC82-686B-4054-9056-60549E4D8486}"/>
    <cellStyle name="Calculation 8 3 3 6 2" xfId="34628" xr:uid="{654073C5-6746-4CA2-BE61-6E1939A914AF}"/>
    <cellStyle name="Calculation 8 3 3 7" xfId="17547" xr:uid="{77EEE29C-BCA8-4D8F-B67A-B710B89BB752}"/>
    <cellStyle name="Calculation 8 3 3 7 2" xfId="35631" xr:uid="{BB78C70A-575B-45EB-AF91-D28D6B4FBD66}"/>
    <cellStyle name="Calculation 8 3 3 8" xfId="22496" xr:uid="{C7D9A740-5E7A-4F78-91BD-810C4C07461A}"/>
    <cellStyle name="Calculation 8 3 3 8 2" xfId="40413" xr:uid="{518D4477-3D59-4173-9DF5-AA00046C4E4B}"/>
    <cellStyle name="Calculation 8 3 3 9" xfId="29834" xr:uid="{58833EC1-1BDB-411C-9B30-D4302597DD0C}"/>
    <cellStyle name="Calculation 8 3 4" xfId="4270" xr:uid="{6A2E0F45-D2E9-4B4F-AE07-B45122E60FE2}"/>
    <cellStyle name="Calculation 8 3 4 2" xfId="4271" xr:uid="{5588F6E1-C948-4BF9-B37F-375B35CD1898}"/>
    <cellStyle name="Calculation 8 3 4 2 2" xfId="4272" xr:uid="{64122D43-04D5-40CD-9675-7005A999519E}"/>
    <cellStyle name="Calculation 8 3 4 2 2 2" xfId="19759" xr:uid="{4D47F8D3-C4A3-45E0-994D-3B62D4486B92}"/>
    <cellStyle name="Calculation 8 3 4 2 2 2 2" xfId="38631" xr:uid="{C94AFAFF-B5FC-4F10-9434-06A2395302EC}"/>
    <cellStyle name="Calculation 8 3 4 2 2 3" xfId="32488" xr:uid="{586DC78F-3016-4B5F-873F-B2A54386FBAE}"/>
    <cellStyle name="Calculation 8 3 4 2 3" xfId="4273" xr:uid="{722B5812-96BB-4CC5-9707-3138C8047E27}"/>
    <cellStyle name="Calculation 8 3 4 2 3 2" xfId="36619" xr:uid="{073399DB-5DEA-4C3A-A0A5-98FD0DE7BB6F}"/>
    <cellStyle name="Calculation 8 3 4 2 4" xfId="22499" xr:uid="{413ABAC8-A24F-4617-8C92-7DEFDA36F776}"/>
    <cellStyle name="Calculation 8 3 4 2 4 2" xfId="40416" xr:uid="{CB9F3329-7B6D-4E8A-80C1-263679FF3DD3}"/>
    <cellStyle name="Calculation 8 3 4 2 5" xfId="30898" xr:uid="{E176A240-463B-4EC0-B199-7A392A02D8C9}"/>
    <cellStyle name="Calculation 8 3 4 3" xfId="4274" xr:uid="{2D7D0B7B-76E8-484A-8385-71C0F9654BFC}"/>
    <cellStyle name="Calculation 8 3 4 3 2" xfId="19024" xr:uid="{F7CE3237-854F-4FEE-AD38-1E492F7B5820}"/>
    <cellStyle name="Calculation 8 3 4 3 2 2" xfId="37547" xr:uid="{52C7C7BA-1578-4B18-9112-BF6358B0FDB3}"/>
    <cellStyle name="Calculation 8 3 4 3 3" xfId="31820" xr:uid="{B67F64C1-8DC2-4AB3-92D3-817B370A377D}"/>
    <cellStyle name="Calculation 8 3 4 4" xfId="4275" xr:uid="{3720BC80-C542-4E79-8ACC-D820692C81EA}"/>
    <cellStyle name="Calculation 8 3 4 4 2" xfId="20931" xr:uid="{5CF5F26F-65B2-4BF9-B22D-01136FB11583}"/>
    <cellStyle name="Calculation 8 3 4 4 2 2" xfId="39373" xr:uid="{884BD6AE-DFDF-4BE6-BECA-047F7AF83459}"/>
    <cellStyle name="Calculation 8 3 4 4 3" xfId="33200" xr:uid="{4EA518FA-7EFC-4C96-944E-F15AD5F00613}"/>
    <cellStyle name="Calculation 8 3 4 5" xfId="4276" xr:uid="{AFFE224F-7623-4F2B-BCDD-1109C6A5EBD5}"/>
    <cellStyle name="Calculation 8 3 4 5 2" xfId="33839" xr:uid="{86B75FDB-0279-47B6-A8ED-EC2C6ECA5225}"/>
    <cellStyle name="Calculation 8 3 4 6" xfId="16517" xr:uid="{00513194-B72B-4C4B-A80C-8E6EC0D72B47}"/>
    <cellStyle name="Calculation 8 3 4 6 2" xfId="34629" xr:uid="{9F7E98BC-64E3-498D-9CDE-E75FF59B1DB7}"/>
    <cellStyle name="Calculation 8 3 4 7" xfId="17548" xr:uid="{3F862F0B-A26B-4228-A04E-EE5BB999ECC3}"/>
    <cellStyle name="Calculation 8 3 4 7 2" xfId="35632" xr:uid="{C8A26DC8-5913-435E-8F7A-FCDA273E775F}"/>
    <cellStyle name="Calculation 8 3 4 8" xfId="22498" xr:uid="{42E1A5FA-FE82-4997-BC0D-741ACC0B1927}"/>
    <cellStyle name="Calculation 8 3 4 8 2" xfId="40415" xr:uid="{73B81F12-437C-47BE-A7AD-558007F7798A}"/>
    <cellStyle name="Calculation 8 3 4 9" xfId="29835" xr:uid="{2CE75C39-2565-41B2-A70B-B636AF5E5607}"/>
    <cellStyle name="Calculation 8 3 5" xfId="4277" xr:uid="{5D7C7B80-B36D-436E-96F4-A0F54F2CC96E}"/>
    <cellStyle name="Calculation 8 3 5 2" xfId="4278" xr:uid="{8673B807-E83C-4B4F-9ACA-44E4AB664A20}"/>
    <cellStyle name="Calculation 8 3 5 2 2" xfId="4279" xr:uid="{F1ACA14E-7CE2-4327-90D5-1C8227ABFAE6}"/>
    <cellStyle name="Calculation 8 3 5 2 2 2" xfId="19760" xr:uid="{55BEE5D6-CEC1-4373-B689-F7CE5FC230B9}"/>
    <cellStyle name="Calculation 8 3 5 2 2 2 2" xfId="38632" xr:uid="{02030C61-E4CF-40F4-8570-6D06401A4941}"/>
    <cellStyle name="Calculation 8 3 5 2 2 3" xfId="32489" xr:uid="{DD078A83-08A0-4FB2-A698-D8B1C0DC0166}"/>
    <cellStyle name="Calculation 8 3 5 2 3" xfId="4280" xr:uid="{1EDFA05A-DEDF-4FCC-91B2-ACBBC2E15B01}"/>
    <cellStyle name="Calculation 8 3 5 2 3 2" xfId="36620" xr:uid="{0DC12FBF-6721-4A9B-A944-3DE09DDB2746}"/>
    <cellStyle name="Calculation 8 3 5 2 4" xfId="22501" xr:uid="{61FBE86D-34D9-492A-A411-EF88B7ABB0B2}"/>
    <cellStyle name="Calculation 8 3 5 2 4 2" xfId="40418" xr:uid="{27EB0C7B-AA84-49AB-A3D2-82C13EA9A102}"/>
    <cellStyle name="Calculation 8 3 5 2 5" xfId="30899" xr:uid="{EB651790-4857-43B8-AEDF-C943743ACEB6}"/>
    <cellStyle name="Calculation 8 3 5 3" xfId="4281" xr:uid="{3B201DC6-763A-4ED9-A185-F4461BF1445E}"/>
    <cellStyle name="Calculation 8 3 5 3 2" xfId="19025" xr:uid="{05CAFA25-5EFF-426A-BF39-4E5AFE32691F}"/>
    <cellStyle name="Calculation 8 3 5 3 2 2" xfId="37548" xr:uid="{94562D7F-912F-4789-9BB5-BDFB5EA7F345}"/>
    <cellStyle name="Calculation 8 3 5 3 3" xfId="31821" xr:uid="{95185D9D-7ED3-48F0-A09E-2AB7C2EC4C5B}"/>
    <cellStyle name="Calculation 8 3 5 4" xfId="4282" xr:uid="{B21F7E58-A92A-46BE-88FA-38DEF2760517}"/>
    <cellStyle name="Calculation 8 3 5 4 2" xfId="20932" xr:uid="{840E7C43-5A09-4E5E-AE30-4EB1E6866A5E}"/>
    <cellStyle name="Calculation 8 3 5 4 2 2" xfId="39374" xr:uid="{AC0620E9-75B1-4F30-B6C5-360D5C898DA8}"/>
    <cellStyle name="Calculation 8 3 5 4 3" xfId="33201" xr:uid="{EAF81C3F-1FA6-41C2-931F-A796B7AB60AB}"/>
    <cellStyle name="Calculation 8 3 5 5" xfId="4283" xr:uid="{C0A7D4A1-6ECD-4228-BDD8-6CAF24AB060A}"/>
    <cellStyle name="Calculation 8 3 5 5 2" xfId="33840" xr:uid="{D7196A3B-73EB-44FA-AB54-C74E17D42490}"/>
    <cellStyle name="Calculation 8 3 5 6" xfId="16518" xr:uid="{856078B5-D6D1-48AC-B784-BEAD77A81EB4}"/>
    <cellStyle name="Calculation 8 3 5 6 2" xfId="34630" xr:uid="{DEA5FCEC-2B64-429E-8607-2F2B6CA31FAA}"/>
    <cellStyle name="Calculation 8 3 5 7" xfId="17549" xr:uid="{5B0E576C-AABF-41EF-AEDF-DB0830849654}"/>
    <cellStyle name="Calculation 8 3 5 7 2" xfId="35633" xr:uid="{7293A83F-4D20-47D5-9265-45492CD6F7F2}"/>
    <cellStyle name="Calculation 8 3 5 8" xfId="22500" xr:uid="{E0602388-4705-438A-AD73-0BE71A09DC32}"/>
    <cellStyle name="Calculation 8 3 5 8 2" xfId="40417" xr:uid="{2176A383-D2B6-41DB-9A18-4DA5F17B6E0B}"/>
    <cellStyle name="Calculation 8 3 5 9" xfId="29836" xr:uid="{0F95B6EA-E6F3-4C36-B160-417CB4458874}"/>
    <cellStyle name="Calculation 8 3 6" xfId="4284" xr:uid="{60B2FB6F-A1A6-43E0-AF46-9EB5FADBBB7A}"/>
    <cellStyle name="Calculation 8 3 6 2" xfId="4285" xr:uid="{C901F3EB-FE5E-444A-BC0A-E696137DD4DC}"/>
    <cellStyle name="Calculation 8 3 6 2 2" xfId="4286" xr:uid="{8627FFA4-7AC2-4C42-8D31-2531159EA9EE}"/>
    <cellStyle name="Calculation 8 3 6 2 2 2" xfId="19761" xr:uid="{14B5ABBA-84EE-4021-A309-0178A912D949}"/>
    <cellStyle name="Calculation 8 3 6 2 2 2 2" xfId="38633" xr:uid="{A98FE8DB-7F43-4E5C-AD57-E6302FDDF42D}"/>
    <cellStyle name="Calculation 8 3 6 2 2 3" xfId="32490" xr:uid="{775A1938-8194-44E0-A366-8982799E41BC}"/>
    <cellStyle name="Calculation 8 3 6 2 3" xfId="4287" xr:uid="{38F5870E-253A-46FD-A0F8-08EDBCC883B4}"/>
    <cellStyle name="Calculation 8 3 6 2 3 2" xfId="36621" xr:uid="{66C397B2-0111-4C95-9A62-6294D85CB1C0}"/>
    <cellStyle name="Calculation 8 3 6 2 4" xfId="22503" xr:uid="{DD593A25-0451-4D41-9A43-4C072963916B}"/>
    <cellStyle name="Calculation 8 3 6 2 4 2" xfId="40420" xr:uid="{6F94E6C3-B67C-4F09-91DE-FD633C0F22BC}"/>
    <cellStyle name="Calculation 8 3 6 2 5" xfId="30900" xr:uid="{D6978671-9FBA-4CB0-9F6B-44F15347FE3F}"/>
    <cellStyle name="Calculation 8 3 6 3" xfId="4288" xr:uid="{CB0BCEF3-AC14-4007-AE07-418381AF1D92}"/>
    <cellStyle name="Calculation 8 3 6 3 2" xfId="19026" xr:uid="{C7A5690B-58AB-4F4B-8D1F-412A90EA08BD}"/>
    <cellStyle name="Calculation 8 3 6 3 2 2" xfId="37549" xr:uid="{C814BB89-AF9D-4100-85AA-14788356DB44}"/>
    <cellStyle name="Calculation 8 3 6 3 3" xfId="31822" xr:uid="{DC97D5CE-A673-4A5D-A614-BD09C66C153F}"/>
    <cellStyle name="Calculation 8 3 6 4" xfId="4289" xr:uid="{571A0E79-19E0-4D74-9802-F0FB5877EFB8}"/>
    <cellStyle name="Calculation 8 3 6 4 2" xfId="20933" xr:uid="{98AFA6A0-B4B5-4F7A-A27D-3F95FD3F65D3}"/>
    <cellStyle name="Calculation 8 3 6 4 2 2" xfId="39375" xr:uid="{43E993BA-5C74-4032-8DC3-E255CA4FD638}"/>
    <cellStyle name="Calculation 8 3 6 4 3" xfId="33202" xr:uid="{F4FA8048-4F4E-4101-881B-45DF1B28AFA4}"/>
    <cellStyle name="Calculation 8 3 6 5" xfId="4290" xr:uid="{FD97722A-7DE3-4DD2-B25D-A2F8702ABCD1}"/>
    <cellStyle name="Calculation 8 3 6 5 2" xfId="33841" xr:uid="{053867A3-7013-466A-9D66-6F89FC917FF3}"/>
    <cellStyle name="Calculation 8 3 6 6" xfId="16519" xr:uid="{9E283C46-E80A-4110-8B1B-134837C5D681}"/>
    <cellStyle name="Calculation 8 3 6 6 2" xfId="34631" xr:uid="{10CE91C4-1E45-4E9C-9B07-9F5A0CDA6ECB}"/>
    <cellStyle name="Calculation 8 3 6 7" xfId="17550" xr:uid="{080784A4-0ADB-46AB-B8C1-C9F6A61592AC}"/>
    <cellStyle name="Calculation 8 3 6 7 2" xfId="35634" xr:uid="{65797701-9433-4085-B8A4-99CCC7E8303A}"/>
    <cellStyle name="Calculation 8 3 6 8" xfId="22502" xr:uid="{7F42D265-580F-4327-9B00-641FAEFF0D34}"/>
    <cellStyle name="Calculation 8 3 6 8 2" xfId="40419" xr:uid="{A5EDCBDD-32E1-4444-B63D-95C7BA567363}"/>
    <cellStyle name="Calculation 8 3 6 9" xfId="29837" xr:uid="{10F31219-8CFA-4042-BDAB-8EF3E50249F7}"/>
    <cellStyle name="Calculation 8 3 7" xfId="4291" xr:uid="{785CE71B-1C9D-427F-8E9E-2AC1D034FBC0}"/>
    <cellStyle name="Calculation 8 3 7 2" xfId="4292" xr:uid="{3A3D963A-C491-44F0-8635-33C1FA9F18FB}"/>
    <cellStyle name="Calculation 8 3 7 2 2" xfId="19446" xr:uid="{D5B26CD9-810A-487C-B922-4C9F14018E90}"/>
    <cellStyle name="Calculation 8 3 7 2 2 2" xfId="38233" xr:uid="{B11CF65A-63CD-48BC-94B8-EE0A8D8FEE18}"/>
    <cellStyle name="Calculation 8 3 7 2 3" xfId="32149" xr:uid="{CC0D514E-2CFC-4196-8A4D-2F16849EB055}"/>
    <cellStyle name="Calculation 8 3 7 3" xfId="4293" xr:uid="{342066D6-7B06-4B59-93CF-413149436D4F}"/>
    <cellStyle name="Calculation 8 3 7 3 2" xfId="36316" xr:uid="{7B453692-4771-4A4E-85DA-6A1404800AB8}"/>
    <cellStyle name="Calculation 8 3 7 4" xfId="22504" xr:uid="{3E9CC567-AE87-4819-9F3E-F4155FE2E18E}"/>
    <cellStyle name="Calculation 8 3 7 4 2" xfId="40421" xr:uid="{64E7FD20-FA85-4B39-947C-02C0ECE2BE2F}"/>
    <cellStyle name="Calculation 8 3 7 5" xfId="30502" xr:uid="{1862F465-368C-4BEE-AF89-9CCF7C3BDE10}"/>
    <cellStyle name="Calculation 8 3 8" xfId="4294" xr:uid="{0C756A34-0119-4F3C-B5A5-19370D438C3B}"/>
    <cellStyle name="Calculation 8 3 8 2" xfId="4295" xr:uid="{97C3225F-48D8-4C75-9D7A-CC24C5F18D5C}"/>
    <cellStyle name="Calculation 8 3 8 2 2" xfId="19516" xr:uid="{E6B46F7B-A6E8-4544-8611-ECE47F341E73}"/>
    <cellStyle name="Calculation 8 3 8 2 2 2" xfId="38303" xr:uid="{542D9729-37CC-4A9C-8CF8-3E2C3BDAB985}"/>
    <cellStyle name="Calculation 8 3 8 2 3" xfId="32201" xr:uid="{70EE5FA1-AF92-419E-A702-613FE65251C4}"/>
    <cellStyle name="Calculation 8 3 8 3" xfId="4296" xr:uid="{136B737F-B6D2-467C-8F9C-472555881FDF}"/>
    <cellStyle name="Calculation 8 3 8 3 2" xfId="36387" xr:uid="{B215D45F-F239-4F12-B10B-C743BF353E66}"/>
    <cellStyle name="Calculation 8 3 8 4" xfId="22505" xr:uid="{F389B001-5F32-42CF-B5B2-513B0ED1FF00}"/>
    <cellStyle name="Calculation 8 3 8 4 2" xfId="40422" xr:uid="{4DE8D3FC-5D39-471A-A937-DF5D7EC312E4}"/>
    <cellStyle name="Calculation 8 3 8 5" xfId="30572" xr:uid="{5534A0E4-A22B-4F3E-BA30-B761591FFA63}"/>
    <cellStyle name="Calculation 8 3 9" xfId="4297" xr:uid="{51117E7E-BF2D-43E4-B7A8-46EC85ADEDDC}"/>
    <cellStyle name="Calculation 8 3 9 2" xfId="33836" xr:uid="{9C74F82A-3481-4FF1-BDAB-639007D2AC13}"/>
    <cellStyle name="Calculation 8 4" xfId="4298" xr:uid="{216F754A-BFF3-4D11-B17F-6A1A9B77B057}"/>
    <cellStyle name="Calculation 8 4 10" xfId="29649" xr:uid="{27FFDED1-6636-4387-B465-01E60FDC9D85}"/>
    <cellStyle name="Calculation 8 4 2" xfId="4299" xr:uid="{1F90BBFC-759E-4903-AEF5-F34EAD31E888}"/>
    <cellStyle name="Calculation 8 4 2 2" xfId="4300" xr:uid="{11564D7D-E3EB-44EF-B66D-ED3D19CC0D4C}"/>
    <cellStyle name="Calculation 8 4 2 2 2" xfId="4301" xr:uid="{7A18B406-64DD-467C-8EFB-89396E85DAB4}"/>
    <cellStyle name="Calculation 8 4 2 2 2 2" xfId="19762" xr:uid="{BDA74BDF-BDBD-4554-9DA8-A38921366157}"/>
    <cellStyle name="Calculation 8 4 2 2 2 2 2" xfId="38634" xr:uid="{5793B3D7-0289-4F3A-82A7-D8ABE9191FE7}"/>
    <cellStyle name="Calculation 8 4 2 2 2 3" xfId="32491" xr:uid="{C10B5C76-AD40-46D6-9A22-2232B0B13836}"/>
    <cellStyle name="Calculation 8 4 2 2 3" xfId="4302" xr:uid="{1D252378-FA3C-40DE-A450-1D79ABF82B4B}"/>
    <cellStyle name="Calculation 8 4 2 2 3 2" xfId="36622" xr:uid="{11313803-0FAE-4547-A980-182F1779640D}"/>
    <cellStyle name="Calculation 8 4 2 2 4" xfId="22508" xr:uid="{9CFE3BD7-3B68-4D46-88C7-92163E7BF14B}"/>
    <cellStyle name="Calculation 8 4 2 2 4 2" xfId="40425" xr:uid="{6949446F-8ED0-4233-8027-ED63F64C63D0}"/>
    <cellStyle name="Calculation 8 4 2 2 5" xfId="30901" xr:uid="{C590F765-4696-44EC-AF1B-AF5C2D67AC8F}"/>
    <cellStyle name="Calculation 8 4 2 3" xfId="4303" xr:uid="{265A71C6-FDC6-4B52-98DA-425C7F62DF82}"/>
    <cellStyle name="Calculation 8 4 2 3 2" xfId="19027" xr:uid="{2342BB80-1022-4957-A151-70086F88446B}"/>
    <cellStyle name="Calculation 8 4 2 3 2 2" xfId="37550" xr:uid="{5BC38A4B-3F5C-41D4-8E67-BC63C299085C}"/>
    <cellStyle name="Calculation 8 4 2 3 3" xfId="31823" xr:uid="{03D38BBE-455E-44A3-940F-1D632E41ECB4}"/>
    <cellStyle name="Calculation 8 4 2 4" xfId="4304" xr:uid="{751E7693-D77D-43B7-990E-6A0DBA9C7453}"/>
    <cellStyle name="Calculation 8 4 2 4 2" xfId="35635" xr:uid="{641DB232-EA34-4A7A-BD05-3B180F1631E6}"/>
    <cellStyle name="Calculation 8 4 2 5" xfId="22507" xr:uid="{DA8623C8-5880-4A13-A780-0C6DEB116B24}"/>
    <cellStyle name="Calculation 8 4 2 5 2" xfId="40424" xr:uid="{A52842AC-9701-468A-AD50-57386FAAC9FA}"/>
    <cellStyle name="Calculation 8 4 2 6" xfId="29838" xr:uid="{E735E41D-22D9-4ED0-80B1-331CDD10142A}"/>
    <cellStyle name="Calculation 8 4 3" xfId="4305" xr:uid="{B26C843B-19A2-47C5-A1D9-D0E7E3056675}"/>
    <cellStyle name="Calculation 8 4 3 2" xfId="4306" xr:uid="{DE5AEDCF-9DD9-46FA-93AE-E91908D22A54}"/>
    <cellStyle name="Calculation 8 4 3 2 2" xfId="14499" xr:uid="{16992DD0-0FC7-45DE-9860-CBA0B2E410BC}"/>
    <cellStyle name="Calculation 8 4 3 2 2 2" xfId="38445" xr:uid="{8E8AF6B2-2497-4E03-8471-2267575312F9}"/>
    <cellStyle name="Calculation 8 4 3 2 3" xfId="32316" xr:uid="{EAD409E9-8B55-4E2C-A5C1-85F8F8E0985F}"/>
    <cellStyle name="Calculation 8 4 3 3" xfId="4307" xr:uid="{2CA6B449-AFCC-4A73-850F-B51ED0F848CA}"/>
    <cellStyle name="Calculation 8 4 3 3 2" xfId="18393" xr:uid="{598D3154-BD3B-4A1F-B769-DFEC272FABD9}"/>
    <cellStyle name="Calculation 8 4 3 4" xfId="22509" xr:uid="{4EEBDE3D-A004-4DC8-85B6-1C16906B27E9}"/>
    <cellStyle name="Calculation 8 4 3 4 2" xfId="40426" xr:uid="{CD63A12F-F46E-492D-A704-D4005C1E3004}"/>
    <cellStyle name="Calculation 8 4 3 5" xfId="30712" xr:uid="{6150A1C2-61DC-4B15-B5D9-562FA6265662}"/>
    <cellStyle name="Calculation 8 4 4" xfId="4308" xr:uid="{CE90A5A9-D606-47B5-B615-C6E8A2A600C8}"/>
    <cellStyle name="Calculation 8 4 4 2" xfId="18727" xr:uid="{39015C11-1FEF-4260-85F7-E20681DC6D9F}"/>
    <cellStyle name="Calculation 8 4 4 2 2" xfId="37322" xr:uid="{0A2FA80C-B49E-42B5-A45C-4FA5673DF2FD}"/>
    <cellStyle name="Calculation 8 4 4 3" xfId="31662" xr:uid="{20134F08-4BDC-42F1-9DBB-73101EE83A20}"/>
    <cellStyle name="Calculation 8 4 5" xfId="4309" xr:uid="{A6F3577A-219A-4A91-B683-003C60DA5F49}"/>
    <cellStyle name="Calculation 8 4 5 2" xfId="15077" xr:uid="{DCA9EE7D-B87C-4438-96BB-301A72006EC8}"/>
    <cellStyle name="Calculation 8 4 5 2 2" xfId="20692" xr:uid="{37897C77-0F90-4FE3-97E1-CA16E156C389}"/>
    <cellStyle name="Calculation 8 4 5 3" xfId="33203" xr:uid="{DC3F513E-6AEF-48FD-89BA-778DEC203DE3}"/>
    <cellStyle name="Calculation 8 4 6" xfId="4310" xr:uid="{B7F12FC5-A460-4D13-8695-575C039F85B5}"/>
    <cellStyle name="Calculation 8 4 6 2" xfId="15731" xr:uid="{4F9A77A8-EADE-4380-B23F-B0E8941BFA53}"/>
    <cellStyle name="Calculation 8 4 7" xfId="16520" xr:uid="{CEAB057F-55DD-4945-9E63-D77272818A3B}"/>
    <cellStyle name="Calculation 8 4 7 2" xfId="34632" xr:uid="{EDAC6E26-3420-4572-A0DF-C51CAF322E41}"/>
    <cellStyle name="Calculation 8 4 8" xfId="17264" xr:uid="{8BB8EA3A-59ED-41AF-BC0E-F03069C8C0A2}"/>
    <cellStyle name="Calculation 8 4 8 2" xfId="35438" xr:uid="{94609C2A-40E7-4FEE-A8C7-8546910E5774}"/>
    <cellStyle name="Calculation 8 4 9" xfId="22506" xr:uid="{E8E12A5E-D9DE-410A-96B2-50462080A943}"/>
    <cellStyle name="Calculation 8 4 9 2" xfId="40423" xr:uid="{9E23212D-B9BE-43EA-BA38-F2E4B8BF133F}"/>
    <cellStyle name="Calculation 8 5" xfId="4311" xr:uid="{D5F0A4E8-BE7A-4105-B7DD-DE01A9E11981}"/>
    <cellStyle name="Calculation 8 5 2" xfId="4312" xr:uid="{1C36A333-C100-4D4B-B9AB-FCE2CB488F88}"/>
    <cellStyle name="Calculation 8 5 2 2" xfId="4313" xr:uid="{A57DF1B8-3CE4-4D21-B705-8B10C6D2FACB}"/>
    <cellStyle name="Calculation 8 5 2 2 2" xfId="19763" xr:uid="{4D6EE668-3B17-47DC-B479-7CB59D8B3189}"/>
    <cellStyle name="Calculation 8 5 2 2 2 2" xfId="38635" xr:uid="{1CE943D1-BBE9-4CC1-BC95-F6C62B6914B8}"/>
    <cellStyle name="Calculation 8 5 2 2 3" xfId="32492" xr:uid="{E47FDF6B-F5D0-4D26-A90F-22AE4AC4E5A3}"/>
    <cellStyle name="Calculation 8 5 2 3" xfId="4314" xr:uid="{065386DE-9481-45E2-9824-1BF77A1B3790}"/>
    <cellStyle name="Calculation 8 5 2 3 2" xfId="36623" xr:uid="{BA14CF51-EC97-4978-9AD4-0E6705A1FA9A}"/>
    <cellStyle name="Calculation 8 5 2 4" xfId="22511" xr:uid="{611B1075-130F-4C56-BE98-1F65C3427C2D}"/>
    <cellStyle name="Calculation 8 5 2 4 2" xfId="40428" xr:uid="{045B8987-EA87-408F-83B4-44A60C1E0F3F}"/>
    <cellStyle name="Calculation 8 5 2 5" xfId="30902" xr:uid="{EC5F2D4B-9366-4999-8F42-AECB70DD16EC}"/>
    <cellStyle name="Calculation 8 5 3" xfId="4315" xr:uid="{74C4C4D0-FBE4-42E2-8FFD-39CA35619D95}"/>
    <cellStyle name="Calculation 8 5 3 2" xfId="19028" xr:uid="{65086852-5F4C-4424-A3DF-007F7672955A}"/>
    <cellStyle name="Calculation 8 5 3 2 2" xfId="37551" xr:uid="{83F50846-D8CC-462F-980C-B7E74DFA5005}"/>
    <cellStyle name="Calculation 8 5 3 3" xfId="31824" xr:uid="{A561FD06-625F-4511-9237-64E9C1894F34}"/>
    <cellStyle name="Calculation 8 5 4" xfId="4316" xr:uid="{1D73947F-0AF6-4033-9B1C-97D6FEA99BFA}"/>
    <cellStyle name="Calculation 8 5 4 2" xfId="20934" xr:uid="{B354B8FB-7573-4008-AE90-B91B8C104A52}"/>
    <cellStyle name="Calculation 8 5 4 2 2" xfId="39376" xr:uid="{E3FF072B-13AE-4E01-A8B0-EF11A29C2A4A}"/>
    <cellStyle name="Calculation 8 5 4 3" xfId="33204" xr:uid="{513C0C77-C55D-48E9-8FF0-425FFA004FC5}"/>
    <cellStyle name="Calculation 8 5 5" xfId="4317" xr:uid="{C7B8F36A-0E2E-47DD-AB2C-F5BA603DCC55}"/>
    <cellStyle name="Calculation 8 5 5 2" xfId="33842" xr:uid="{399C7E28-2453-4E18-BE94-374F8FC8E886}"/>
    <cellStyle name="Calculation 8 5 6" xfId="16521" xr:uid="{63A272F0-E5E5-474A-88E4-4D18633D7D0A}"/>
    <cellStyle name="Calculation 8 5 6 2" xfId="34633" xr:uid="{9600757A-9B2E-49E2-A111-A4FF33C1977F}"/>
    <cellStyle name="Calculation 8 5 7" xfId="17551" xr:uid="{99DCE23E-1909-4DA6-8279-C748EE2CFD6D}"/>
    <cellStyle name="Calculation 8 5 7 2" xfId="35636" xr:uid="{D8234BE9-E88C-4BDF-86C4-FE8B7ABFA3F1}"/>
    <cellStyle name="Calculation 8 5 8" xfId="22510" xr:uid="{427229B0-8E2E-4C7F-8599-51FEFD3BABB9}"/>
    <cellStyle name="Calculation 8 5 8 2" xfId="40427" xr:uid="{F42498D9-AB9F-4303-B6D9-699ECC8E66C0}"/>
    <cellStyle name="Calculation 8 5 9" xfId="29839" xr:uid="{A2F49FA2-53E9-452C-A163-DAFBF7CC1C0E}"/>
    <cellStyle name="Calculation 8 6" xfId="4318" xr:uid="{571CAAE1-45DF-489B-8DF7-3CC4A084A5AA}"/>
    <cellStyle name="Calculation 8 6 2" xfId="4319" xr:uid="{7A9392D2-E8F6-47C5-888D-D4DD71D62797}"/>
    <cellStyle name="Calculation 8 6 2 2" xfId="4320" xr:uid="{EE2394C2-F4B2-4333-9740-98B245AEEA2C}"/>
    <cellStyle name="Calculation 8 6 2 2 2" xfId="19764" xr:uid="{47827BA3-B882-4B85-89C9-13DC5CF377C4}"/>
    <cellStyle name="Calculation 8 6 2 2 2 2" xfId="38636" xr:uid="{6853F073-6BD7-4CD1-8F3B-4DB5D69758BF}"/>
    <cellStyle name="Calculation 8 6 2 2 3" xfId="32493" xr:uid="{79ED1B1C-E77F-4EAF-B351-84F92C1187D4}"/>
    <cellStyle name="Calculation 8 6 2 3" xfId="4321" xr:uid="{18760371-30E4-41B1-B88F-D760DB215842}"/>
    <cellStyle name="Calculation 8 6 2 3 2" xfId="36624" xr:uid="{BB42D414-43A8-48F7-8D1A-1FFBDAFAAA3A}"/>
    <cellStyle name="Calculation 8 6 2 4" xfId="22513" xr:uid="{D523258E-3BDF-4FAB-98B9-B5018FA659D1}"/>
    <cellStyle name="Calculation 8 6 2 4 2" xfId="40430" xr:uid="{6435B397-31C5-4F27-9388-B71BD7205157}"/>
    <cellStyle name="Calculation 8 6 2 5" xfId="30903" xr:uid="{BF8B71C6-A6F4-496B-945C-A27838CAB524}"/>
    <cellStyle name="Calculation 8 6 3" xfId="4322" xr:uid="{ED5CC848-A82A-4110-8847-248DC90E8025}"/>
    <cellStyle name="Calculation 8 6 3 2" xfId="19029" xr:uid="{EA2F1656-CF5E-4B86-BD5B-8EF1D7555693}"/>
    <cellStyle name="Calculation 8 6 3 2 2" xfId="37552" xr:uid="{A0558682-936E-4174-986F-7FE9E43B30F9}"/>
    <cellStyle name="Calculation 8 6 3 3" xfId="31825" xr:uid="{5DB6FD24-DF7B-462D-957B-1BAFF398A54F}"/>
    <cellStyle name="Calculation 8 6 4" xfId="4323" xr:uid="{DE0DCE63-200B-4E41-885E-2D9FD460A342}"/>
    <cellStyle name="Calculation 8 6 4 2" xfId="20935" xr:uid="{D6C95841-068A-4597-93B6-8D66D9A8728A}"/>
    <cellStyle name="Calculation 8 6 4 2 2" xfId="39377" xr:uid="{F899E098-9781-4DC7-A3BE-3A5E9696A13C}"/>
    <cellStyle name="Calculation 8 6 4 3" xfId="33205" xr:uid="{17BCAEDF-5BCF-41AB-B125-3DE1E5403982}"/>
    <cellStyle name="Calculation 8 6 5" xfId="4324" xr:uid="{310112BE-C4E3-4CB9-83BE-6CC1EED2BC4A}"/>
    <cellStyle name="Calculation 8 6 5 2" xfId="33843" xr:uid="{931042A1-916E-496F-A942-A94BEBCE1429}"/>
    <cellStyle name="Calculation 8 6 6" xfId="16522" xr:uid="{33223BB6-EC65-4750-AEAB-52F9CB52486E}"/>
    <cellStyle name="Calculation 8 6 6 2" xfId="34634" xr:uid="{FFA87CC4-8445-4CD6-9B5B-66B6CBA54CE4}"/>
    <cellStyle name="Calculation 8 6 7" xfId="17552" xr:uid="{0E255370-58C9-4987-BA60-1F32163951FC}"/>
    <cellStyle name="Calculation 8 6 7 2" xfId="35637" xr:uid="{B061DEC7-7AA6-4230-96DF-D77A74F88388}"/>
    <cellStyle name="Calculation 8 6 8" xfId="22512" xr:uid="{EEE40D69-7B21-4C66-8F8A-525DA27A7944}"/>
    <cellStyle name="Calculation 8 6 8 2" xfId="40429" xr:uid="{54A3E2FB-619D-49C3-8F2B-B28D4A63DB9A}"/>
    <cellStyle name="Calculation 8 6 9" xfId="29840" xr:uid="{D7FA7082-327D-4112-92B3-5E0B12EAF719}"/>
    <cellStyle name="Calculation 8 7" xfId="4325" xr:uid="{6355F5AE-CA42-4398-80BF-9B864CD077D6}"/>
    <cellStyle name="Calculation 8 7 2" xfId="4326" xr:uid="{B018BA17-9B51-40E4-89DD-9444C630DCEE}"/>
    <cellStyle name="Calculation 8 7 2 2" xfId="14453" xr:uid="{11170935-CB30-475B-9978-C6A70E098206}"/>
    <cellStyle name="Calculation 8 7 2 2 2" xfId="38386" xr:uid="{5ADD13FF-9340-4C10-87D3-9C9690C8A2EC}"/>
    <cellStyle name="Calculation 8 7 2 3" xfId="32274" xr:uid="{F1F52B67-03F0-4110-B5E9-F31EAF408CF1}"/>
    <cellStyle name="Calculation 8 7 3" xfId="4327" xr:uid="{541AC32F-504F-4733-924D-EE9C58C2EA08}"/>
    <cellStyle name="Calculation 8 7 3 2" xfId="18343" xr:uid="{DEC4B35F-2A40-4694-94C2-612D2F308040}"/>
    <cellStyle name="Calculation 8 7 4" xfId="22514" xr:uid="{A04BA45B-E9D6-415B-BD6C-B25E3CAFD4A0}"/>
    <cellStyle name="Calculation 8 7 4 2" xfId="40431" xr:uid="{D5B15E5A-B037-4187-92BE-72ABD204FF46}"/>
    <cellStyle name="Calculation 8 7 5" xfId="30655" xr:uid="{D36790D3-14F8-486D-8E57-9C3188746F37}"/>
    <cellStyle name="Calculation 8 8" xfId="4328" xr:uid="{69C34DAC-F66A-469B-AD8B-ED3D94C24ED5}"/>
    <cellStyle name="Calculation 8 8 2" xfId="4329" xr:uid="{44416A85-3DD1-4B27-840C-EA88F4F63AD9}"/>
    <cellStyle name="Calculation 8 8 2 2" xfId="37231" xr:uid="{309CC832-C0C6-4CEB-A194-DEB6023E6E03}"/>
    <cellStyle name="Calculation 8 8 3" xfId="4330" xr:uid="{B7FAA30E-F87F-4FF0-BABC-0FD76A4B662E}"/>
    <cellStyle name="Calculation 8 8 3 2" xfId="40432" xr:uid="{B856D21A-D477-4D40-B221-5E1223FAABC8}"/>
    <cellStyle name="Calculation 8 8 4" xfId="31591" xr:uid="{956207A8-30C3-419C-BEC4-67348587D4FD}"/>
    <cellStyle name="Calculation 8 9" xfId="4331" xr:uid="{8BF54A9C-96E6-4C93-8048-30C066678FEE}"/>
    <cellStyle name="Calculation 8 9 2" xfId="18506" xr:uid="{C3C9D41F-287B-44F0-8326-340204C37F44}"/>
    <cellStyle name="Calculation 8 9 2 2" xfId="37225" xr:uid="{8C4856E2-EAD0-4474-B581-0C58C75BFA09}"/>
    <cellStyle name="Calculation 8 9 3" xfId="31632" xr:uid="{C0A8FB8A-E7AE-4FBA-A785-6ECF949181D5}"/>
    <cellStyle name="Calculation 9" xfId="4332" xr:uid="{4C29459A-AC1C-43D6-B309-EA2AAD6E50EE}"/>
    <cellStyle name="Calculation 9 10" xfId="4333" xr:uid="{41D2097A-B308-46A9-9AE7-BFF593B971DA}"/>
    <cellStyle name="Calculation 9 10 2" xfId="14655" xr:uid="{ADFBFEE2-7B8F-465A-A5C7-F0524EC9FB9C}"/>
    <cellStyle name="Calculation 9 10 2 2" xfId="20488" xr:uid="{F48CE450-6720-49E6-81FD-B714CC626073}"/>
    <cellStyle name="Calculation 9 10 3" xfId="32955" xr:uid="{407E02E0-8DB9-4C27-98F1-AC307D294202}"/>
    <cellStyle name="Calculation 9 11" xfId="15114" xr:uid="{65DB9BDA-8144-437F-981B-AEDAC9E476A9}"/>
    <cellStyle name="Calculation 9 11 2" xfId="33222" xr:uid="{B9E8AACE-45F1-4468-A72D-F359DC31898D}"/>
    <cellStyle name="Calculation 9 12" xfId="14960" xr:uid="{6617D3C3-6F16-4A4A-8FB6-8355BB500BE9}"/>
    <cellStyle name="Calculation 9 12 2" xfId="33050" xr:uid="{11D5B2C5-8331-494F-81A9-EF8D6EC1273C}"/>
    <cellStyle name="Calculation 9 13" xfId="17011" xr:uid="{0E4C3F7E-7E11-4E24-A55C-73562FB3B34D}"/>
    <cellStyle name="Calculation 9 13 2" xfId="35279" xr:uid="{E50A3763-564E-4AB2-8A76-8E0E1632F25D}"/>
    <cellStyle name="Calculation 9 14" xfId="18544" xr:uid="{B278073E-E129-4869-AB4E-EBD441EA47F8}"/>
    <cellStyle name="Calculation 9 14 2" xfId="37269" xr:uid="{DBDE7F70-094D-4ECF-A1C7-D5854485D704}"/>
    <cellStyle name="Calculation 9 15" xfId="22515" xr:uid="{98B388AB-9AC7-4089-88B5-3A3EF30FC6BD}"/>
    <cellStyle name="Calculation 9 15 2" xfId="40433" xr:uid="{B8584833-46A4-45E6-BF89-7BF429D07873}"/>
    <cellStyle name="Calculation 9 16" xfId="29515" xr:uid="{CD7BC2C1-E58A-4C2B-9BCC-CD604428A327}"/>
    <cellStyle name="Calculation 9 2" xfId="4334" xr:uid="{2D77DEF0-F524-4359-8804-21A2FCC3E80B}"/>
    <cellStyle name="Calculation 9 2 10" xfId="4335" xr:uid="{59F563B9-936A-4A4D-8E54-DDAAB3DD79D1}"/>
    <cellStyle name="Calculation 9 2 10 2" xfId="34635" xr:uid="{581A49B9-FA31-49EE-8C2F-C65C8E4C2A3A}"/>
    <cellStyle name="Calculation 9 2 11" xfId="17098" xr:uid="{74461F9F-CB8A-4FF6-8076-257F8CBE4DCE}"/>
    <cellStyle name="Calculation 9 2 11 2" xfId="35363" xr:uid="{6EC5F324-D637-4ACD-BB7A-6D3358C00D3D}"/>
    <cellStyle name="Calculation 9 2 12" xfId="21579" xr:uid="{C8256289-3383-41D9-9E4E-4BAC5D67E1D2}"/>
    <cellStyle name="Calculation 9 2 12 2" xfId="39935" xr:uid="{95C1CD7C-1825-47DF-85A2-EFCA52F92549}"/>
    <cellStyle name="Calculation 9 2 13" xfId="22516" xr:uid="{DE5FFD29-2A1C-4CA4-9C6E-9DF58121AE3F}"/>
    <cellStyle name="Calculation 9 2 13 2" xfId="40434" xr:uid="{1F6AD003-D68B-4906-9DC2-22CA608D4A1E}"/>
    <cellStyle name="Calculation 9 2 14" xfId="29588" xr:uid="{E0C51C14-1DD0-4BC1-80FA-1C0A3DA12728}"/>
    <cellStyle name="Calculation 9 2 2" xfId="4336" xr:uid="{57B62EC3-3E6F-41E0-9224-6106D87DB002}"/>
    <cellStyle name="Calculation 9 2 2 2" xfId="4337" xr:uid="{6A3C76FA-F6D3-49F7-AE5B-C25840F13D3E}"/>
    <cellStyle name="Calculation 9 2 2 2 2" xfId="4338" xr:uid="{0A8D08D9-4D32-4F18-8E32-F44D90298650}"/>
    <cellStyle name="Calculation 9 2 2 2 2 2" xfId="19765" xr:uid="{2E83C88E-5394-4400-97C3-C5D47DFEAB7C}"/>
    <cellStyle name="Calculation 9 2 2 2 2 2 2" xfId="38637" xr:uid="{7A12399B-59A3-4C7C-AA01-706E6EBA658B}"/>
    <cellStyle name="Calculation 9 2 2 2 2 3" xfId="32494" xr:uid="{7008ED85-E6D5-4FB5-B01B-842FA6C4B5B1}"/>
    <cellStyle name="Calculation 9 2 2 2 3" xfId="4339" xr:uid="{DBEC5FD3-6EB4-4110-8EA6-C100CE69F5EA}"/>
    <cellStyle name="Calculation 9 2 2 2 3 2" xfId="36625" xr:uid="{D9443096-00BC-4713-B034-6C86ABB902C8}"/>
    <cellStyle name="Calculation 9 2 2 2 4" xfId="22518" xr:uid="{30DDAAF3-B96F-4F1B-A4BC-DB72CEBF7B54}"/>
    <cellStyle name="Calculation 9 2 2 2 4 2" xfId="40436" xr:uid="{5E524BE3-1B26-4DF4-98F6-CD0F907833AD}"/>
    <cellStyle name="Calculation 9 2 2 2 5" xfId="30904" xr:uid="{B465F65E-D57D-4A81-8886-8496734B005D}"/>
    <cellStyle name="Calculation 9 2 2 3" xfId="4340" xr:uid="{4419C0DE-909D-4BA8-87BB-5C9130BA730E}"/>
    <cellStyle name="Calculation 9 2 2 3 2" xfId="19030" xr:uid="{764E36A4-1BA3-404B-B9C3-64DA780B5EE5}"/>
    <cellStyle name="Calculation 9 2 2 3 2 2" xfId="37553" xr:uid="{DACE14CF-7436-4207-96B7-98589717AEFE}"/>
    <cellStyle name="Calculation 9 2 2 3 3" xfId="31826" xr:uid="{7948C405-721E-4883-ABFA-64639149B85C}"/>
    <cellStyle name="Calculation 9 2 2 4" xfId="4341" xr:uid="{4221373D-B8AD-4604-B3CC-16689BCC501B}"/>
    <cellStyle name="Calculation 9 2 2 4 2" xfId="20936" xr:uid="{B3683554-CDAB-4997-A400-193EFE7EB8BF}"/>
    <cellStyle name="Calculation 9 2 2 4 2 2" xfId="39378" xr:uid="{E14D1D0C-6E5B-48D3-A740-11FD2F7EA5CC}"/>
    <cellStyle name="Calculation 9 2 2 4 3" xfId="33206" xr:uid="{4F7CBB1E-1270-4153-9A22-C4BFA2913DE3}"/>
    <cellStyle name="Calculation 9 2 2 5" xfId="4342" xr:uid="{A01501A6-8562-4283-83C4-5A7060646D91}"/>
    <cellStyle name="Calculation 9 2 2 5 2" xfId="33845" xr:uid="{E7426B88-1DCD-4EB1-A3C5-C47F9AA8E468}"/>
    <cellStyle name="Calculation 9 2 2 6" xfId="16523" xr:uid="{196554BD-95BC-48A9-B42C-E260B6DC254A}"/>
    <cellStyle name="Calculation 9 2 2 6 2" xfId="34636" xr:uid="{E74D1CE6-FE70-4C9A-B168-D26841BD705C}"/>
    <cellStyle name="Calculation 9 2 2 7" xfId="17553" xr:uid="{4B4B0DD0-C3E0-44D6-B6E0-DE44352B6E91}"/>
    <cellStyle name="Calculation 9 2 2 7 2" xfId="35638" xr:uid="{BCDA771F-828D-423E-AA28-BC7D849DBACE}"/>
    <cellStyle name="Calculation 9 2 2 8" xfId="22517" xr:uid="{7713C886-933D-4DC8-BE75-B3E9ABB4A103}"/>
    <cellStyle name="Calculation 9 2 2 8 2" xfId="40435" xr:uid="{336DC268-2CC5-40F7-9813-A0D7DB73C32D}"/>
    <cellStyle name="Calculation 9 2 2 9" xfId="29841" xr:uid="{D6DC8AFC-0366-4236-A028-09DB08F5398D}"/>
    <cellStyle name="Calculation 9 2 3" xfId="4343" xr:uid="{7782F094-05A7-46B9-B386-E37A6F49C1C2}"/>
    <cellStyle name="Calculation 9 2 3 2" xfId="4344" xr:uid="{8CAC7C5F-74F5-4DE5-A120-0EBFAC6039EE}"/>
    <cellStyle name="Calculation 9 2 3 2 2" xfId="4345" xr:uid="{DFBC4B87-0574-4032-9327-A05D1B0C6204}"/>
    <cellStyle name="Calculation 9 2 3 2 2 2" xfId="19766" xr:uid="{775ECBC5-5788-4CDE-8BD5-89E402E55C81}"/>
    <cellStyle name="Calculation 9 2 3 2 2 2 2" xfId="38638" xr:uid="{819F0DAE-881C-4B09-B8A9-182E948767DF}"/>
    <cellStyle name="Calculation 9 2 3 2 2 3" xfId="32495" xr:uid="{50C609DA-B13D-480C-BDB3-F8CA256FCDC9}"/>
    <cellStyle name="Calculation 9 2 3 2 3" xfId="4346" xr:uid="{5988FAC2-5169-4D72-892F-DE7875218316}"/>
    <cellStyle name="Calculation 9 2 3 2 3 2" xfId="36626" xr:uid="{EBCE5B2C-0B35-412F-8784-EFF738249D9E}"/>
    <cellStyle name="Calculation 9 2 3 2 4" xfId="22520" xr:uid="{1C384CE6-FA5D-4A0B-8960-3315678158DA}"/>
    <cellStyle name="Calculation 9 2 3 2 4 2" xfId="40438" xr:uid="{70A2D717-524F-4F95-9F4F-3A03E39D1803}"/>
    <cellStyle name="Calculation 9 2 3 2 5" xfId="30905" xr:uid="{99D411EE-41EB-43D5-84C7-533B6F6F9118}"/>
    <cellStyle name="Calculation 9 2 3 3" xfId="4347" xr:uid="{E6091950-B557-4F0D-82C3-3E485845A5DC}"/>
    <cellStyle name="Calculation 9 2 3 3 2" xfId="19031" xr:uid="{0B910499-334C-4745-B57C-77F727DBC668}"/>
    <cellStyle name="Calculation 9 2 3 3 2 2" xfId="37554" xr:uid="{BE51DA00-5FDC-43A5-AC55-E0856B6A49C0}"/>
    <cellStyle name="Calculation 9 2 3 3 3" xfId="31827" xr:uid="{B50EDE87-18B2-46E8-A62C-D12937B7AC05}"/>
    <cellStyle name="Calculation 9 2 3 4" xfId="4348" xr:uid="{76E0AAE1-E623-45FB-9998-DD5ABDD35F9E}"/>
    <cellStyle name="Calculation 9 2 3 4 2" xfId="20937" xr:uid="{A413AA6E-8D1F-49F0-9140-EA204E9D7E85}"/>
    <cellStyle name="Calculation 9 2 3 4 2 2" xfId="39379" xr:uid="{0AAAFC90-4678-4B6D-896F-2759F7ABF404}"/>
    <cellStyle name="Calculation 9 2 3 4 3" xfId="33207" xr:uid="{F4531A63-9536-47B6-A22B-9AB90635FE6C}"/>
    <cellStyle name="Calculation 9 2 3 5" xfId="4349" xr:uid="{F2068E53-EF51-4435-8A2A-8693097CF35E}"/>
    <cellStyle name="Calculation 9 2 3 5 2" xfId="33846" xr:uid="{4BEBEE1C-40B8-4FF0-A6EF-3383628153E1}"/>
    <cellStyle name="Calculation 9 2 3 6" xfId="16524" xr:uid="{CADED513-1880-4D10-AC57-959E2C59ADA8}"/>
    <cellStyle name="Calculation 9 2 3 6 2" xfId="34637" xr:uid="{E54EE3D9-83D5-4E7A-ABBA-D789E6148D93}"/>
    <cellStyle name="Calculation 9 2 3 7" xfId="17554" xr:uid="{CC0AA66B-0557-4B97-BE13-3099C52AA76E}"/>
    <cellStyle name="Calculation 9 2 3 7 2" xfId="35639" xr:uid="{B267378D-647F-40E0-BE99-4BEA8E02BD0E}"/>
    <cellStyle name="Calculation 9 2 3 8" xfId="22519" xr:uid="{B52D80C1-55F6-45B0-B144-04E7C22F119C}"/>
    <cellStyle name="Calculation 9 2 3 8 2" xfId="40437" xr:uid="{617EA7C4-ADF5-4AB9-BDF1-7388AE1B02C8}"/>
    <cellStyle name="Calculation 9 2 3 9" xfId="29842" xr:uid="{B11F78AC-0869-4560-97BE-A10C4B483E26}"/>
    <cellStyle name="Calculation 9 2 4" xfId="4350" xr:uid="{433D2A87-4099-46D2-9BB2-AC07E9C8DC45}"/>
    <cellStyle name="Calculation 9 2 4 2" xfId="4351" xr:uid="{CD920DAD-5609-4298-B5C1-CD2A104B93FA}"/>
    <cellStyle name="Calculation 9 2 4 2 2" xfId="4352" xr:uid="{46742E11-6724-4D87-9C27-FF9C6D6B95A5}"/>
    <cellStyle name="Calculation 9 2 4 2 2 2" xfId="19767" xr:uid="{E3BF41A8-2A67-4A42-BD82-D24363B88613}"/>
    <cellStyle name="Calculation 9 2 4 2 2 2 2" xfId="38639" xr:uid="{F01BE08C-87AD-4E34-9737-8FD258D4B111}"/>
    <cellStyle name="Calculation 9 2 4 2 2 3" xfId="32496" xr:uid="{4F0C4E28-1344-4505-9D7D-E0F48CF44FAF}"/>
    <cellStyle name="Calculation 9 2 4 2 3" xfId="4353" xr:uid="{E3B244B6-5175-4286-BF41-A9AB82CB6006}"/>
    <cellStyle name="Calculation 9 2 4 2 3 2" xfId="36627" xr:uid="{70C17237-567D-4C90-97ED-898398185940}"/>
    <cellStyle name="Calculation 9 2 4 2 4" xfId="22522" xr:uid="{9590A0CD-1DD5-429F-BEE3-BA7D6E370273}"/>
    <cellStyle name="Calculation 9 2 4 2 4 2" xfId="40440" xr:uid="{1E697711-ADDA-4CC5-BE7B-BA17F6C30815}"/>
    <cellStyle name="Calculation 9 2 4 2 5" xfId="30906" xr:uid="{C3D375FE-5F59-4581-80CA-E623616AC99B}"/>
    <cellStyle name="Calculation 9 2 4 3" xfId="4354" xr:uid="{BEAE3BD9-4090-4409-941C-FA8AB1DE0920}"/>
    <cellStyle name="Calculation 9 2 4 3 2" xfId="19032" xr:uid="{24D4C881-1D63-48AC-95C6-292D3771DB2E}"/>
    <cellStyle name="Calculation 9 2 4 3 2 2" xfId="37555" xr:uid="{54E55696-8152-41E3-A206-D44D6828ECE2}"/>
    <cellStyle name="Calculation 9 2 4 3 3" xfId="31828" xr:uid="{0EE62E90-7ABC-4D44-A035-6DAE60C4D947}"/>
    <cellStyle name="Calculation 9 2 4 4" xfId="4355" xr:uid="{19DCD0E5-6AD2-4419-A218-2729969AB63A}"/>
    <cellStyle name="Calculation 9 2 4 4 2" xfId="20938" xr:uid="{0841899C-4B3A-4065-87B7-3F0BCF6552A9}"/>
    <cellStyle name="Calculation 9 2 4 4 2 2" xfId="39380" xr:uid="{11CA64AF-0B71-456A-AA96-7DBB5D002C80}"/>
    <cellStyle name="Calculation 9 2 4 4 3" xfId="33208" xr:uid="{38C7216B-C378-4011-A9D0-E79732BC9669}"/>
    <cellStyle name="Calculation 9 2 4 5" xfId="4356" xr:uid="{64D086DF-9479-4286-B2EF-8B6EC2E38CAC}"/>
    <cellStyle name="Calculation 9 2 4 5 2" xfId="33847" xr:uid="{545C32F5-5D71-418F-8449-D01B8E912947}"/>
    <cellStyle name="Calculation 9 2 4 6" xfId="16525" xr:uid="{9E2E4E20-EED5-4130-893D-5DCE1D2D87D2}"/>
    <cellStyle name="Calculation 9 2 4 6 2" xfId="34638" xr:uid="{4CC27303-FAFD-4441-8847-8E7E5CF2DB60}"/>
    <cellStyle name="Calculation 9 2 4 7" xfId="17555" xr:uid="{BC295ECB-8DFB-475D-8D52-7D6ABB657C89}"/>
    <cellStyle name="Calculation 9 2 4 7 2" xfId="35640" xr:uid="{C288B823-3DC2-4E01-9E4A-E07BF428A869}"/>
    <cellStyle name="Calculation 9 2 4 8" xfId="22521" xr:uid="{58615181-6502-4E14-B799-8F8B4321ED24}"/>
    <cellStyle name="Calculation 9 2 4 8 2" xfId="40439" xr:uid="{745DB048-0161-487C-91B5-54CD9FB7B69C}"/>
    <cellStyle name="Calculation 9 2 4 9" xfId="29843" xr:uid="{87CA988D-E515-4048-85FD-C8A0EEDDCF92}"/>
    <cellStyle name="Calculation 9 2 5" xfId="4357" xr:uid="{196F0319-A2B4-4000-AB3E-17EF8622EBC7}"/>
    <cellStyle name="Calculation 9 2 5 2" xfId="4358" xr:uid="{65EF875C-DC91-447F-BF1F-0B88E07D891A}"/>
    <cellStyle name="Calculation 9 2 5 2 2" xfId="4359" xr:uid="{C3EAA44F-E348-4399-8035-3D3A1CBDED6F}"/>
    <cellStyle name="Calculation 9 2 5 2 2 2" xfId="19768" xr:uid="{7CCFEB3E-A180-4794-B652-D99379A6A9C9}"/>
    <cellStyle name="Calculation 9 2 5 2 2 2 2" xfId="38640" xr:uid="{BEBFAAF1-949D-45CC-B896-18A541FF2C62}"/>
    <cellStyle name="Calculation 9 2 5 2 2 3" xfId="32497" xr:uid="{8C866455-CE0A-4C97-9FAC-94BF88204B34}"/>
    <cellStyle name="Calculation 9 2 5 2 3" xfId="4360" xr:uid="{609DA4D6-2313-46A3-AF16-5897B069730B}"/>
    <cellStyle name="Calculation 9 2 5 2 3 2" xfId="36628" xr:uid="{0AD76ED6-97C0-499E-A358-64792693545B}"/>
    <cellStyle name="Calculation 9 2 5 2 4" xfId="22524" xr:uid="{2FF8C1E3-3274-464E-9567-A3FFF3498588}"/>
    <cellStyle name="Calculation 9 2 5 2 4 2" xfId="40442" xr:uid="{6421169F-C64C-4163-A62B-FAFD423B0AD3}"/>
    <cellStyle name="Calculation 9 2 5 2 5" xfId="30907" xr:uid="{B4068560-A289-495F-BAFE-21BCCF4983C9}"/>
    <cellStyle name="Calculation 9 2 5 3" xfId="4361" xr:uid="{7BB397F3-48BD-4877-B336-8EABD3A1B266}"/>
    <cellStyle name="Calculation 9 2 5 3 2" xfId="19033" xr:uid="{9E1DB5BB-D5C4-4336-997E-432B5BBD1A9C}"/>
    <cellStyle name="Calculation 9 2 5 3 2 2" xfId="37556" xr:uid="{90208424-8978-4A3D-A9D4-0A853C014895}"/>
    <cellStyle name="Calculation 9 2 5 3 3" xfId="31829" xr:uid="{5F5AB588-4EF6-461A-9D26-022FA9F87C40}"/>
    <cellStyle name="Calculation 9 2 5 4" xfId="4362" xr:uid="{2366F55D-D59C-4F08-A3BC-CAA9D76BB1AC}"/>
    <cellStyle name="Calculation 9 2 5 4 2" xfId="20939" xr:uid="{078B7142-54AE-4324-8185-284C25F1294F}"/>
    <cellStyle name="Calculation 9 2 5 4 2 2" xfId="39381" xr:uid="{289760D1-3A87-421D-8879-03F30993CC11}"/>
    <cellStyle name="Calculation 9 2 5 4 3" xfId="33209" xr:uid="{5F9981AA-3964-494A-B57D-4F2B129B6522}"/>
    <cellStyle name="Calculation 9 2 5 5" xfId="4363" xr:uid="{D5E1556F-6374-4ECA-A45F-9B4E9CCA38EE}"/>
    <cellStyle name="Calculation 9 2 5 5 2" xfId="33848" xr:uid="{C42996AC-F6E3-4680-9F4F-EB58A254DF63}"/>
    <cellStyle name="Calculation 9 2 5 6" xfId="16526" xr:uid="{D43242C6-2BDB-4DEE-A6D9-236FBAA9D54B}"/>
    <cellStyle name="Calculation 9 2 5 6 2" xfId="34639" xr:uid="{553B93CD-4972-40E1-A734-87A3450B0B1C}"/>
    <cellStyle name="Calculation 9 2 5 7" xfId="17556" xr:uid="{3BF7E203-A4B1-4A7A-8807-556851878333}"/>
    <cellStyle name="Calculation 9 2 5 7 2" xfId="35641" xr:uid="{8320080F-3864-45B9-98F0-80FC2764461D}"/>
    <cellStyle name="Calculation 9 2 5 8" xfId="22523" xr:uid="{4506708D-650F-4B03-A72C-AB7E62C797E0}"/>
    <cellStyle name="Calculation 9 2 5 8 2" xfId="40441" xr:uid="{937CDC9C-2D6D-4A3A-A0E0-15C972BD6B5B}"/>
    <cellStyle name="Calculation 9 2 5 9" xfId="29844" xr:uid="{9A37FBDE-C372-4177-9B1C-4D58CAF04441}"/>
    <cellStyle name="Calculation 9 2 6" xfId="4364" xr:uid="{659F810B-8123-46D4-A7F8-594F90124A4E}"/>
    <cellStyle name="Calculation 9 2 6 2" xfId="4365" xr:uid="{9AB6CFDD-DAC7-414D-A3B9-C973B4C0DA23}"/>
    <cellStyle name="Calculation 9 2 6 2 2" xfId="4366" xr:uid="{2AEF00CA-1E02-43BD-8B7D-A520915ECFC8}"/>
    <cellStyle name="Calculation 9 2 6 2 2 2" xfId="19769" xr:uid="{A909D711-8C6D-4F7C-982A-15621EE27B6D}"/>
    <cellStyle name="Calculation 9 2 6 2 2 2 2" xfId="38641" xr:uid="{A4436AA5-62E7-4CC2-8BBE-770B0FE6D590}"/>
    <cellStyle name="Calculation 9 2 6 2 2 3" xfId="32498" xr:uid="{F143B7E7-F35E-4D9A-93E4-381A29F4A10C}"/>
    <cellStyle name="Calculation 9 2 6 2 3" xfId="4367" xr:uid="{CB985931-37C1-4BCD-AA8F-7BD7D5F25417}"/>
    <cellStyle name="Calculation 9 2 6 2 3 2" xfId="36629" xr:uid="{0B75224A-11B0-474C-9603-4B47DC85DEE5}"/>
    <cellStyle name="Calculation 9 2 6 2 4" xfId="22526" xr:uid="{CD41EE03-B5E3-4CC0-966A-73D6493E8FB4}"/>
    <cellStyle name="Calculation 9 2 6 2 4 2" xfId="40444" xr:uid="{56E1ABD6-D323-4F7C-BA2A-4BCE044E61E2}"/>
    <cellStyle name="Calculation 9 2 6 2 5" xfId="30908" xr:uid="{F10B71A2-3915-4161-B901-67AF6A324C76}"/>
    <cellStyle name="Calculation 9 2 6 3" xfId="4368" xr:uid="{409C276F-DD4E-4368-A272-93EC2E00968E}"/>
    <cellStyle name="Calculation 9 2 6 3 2" xfId="19034" xr:uid="{8D56EF91-74C3-499D-92DF-B8D2EC0348DC}"/>
    <cellStyle name="Calculation 9 2 6 3 2 2" xfId="37557" xr:uid="{0C0951F4-FC38-4964-989A-BDF7FE8FE22A}"/>
    <cellStyle name="Calculation 9 2 6 3 3" xfId="31830" xr:uid="{BBA4FF42-7FAA-4575-8E61-4FD039D088DF}"/>
    <cellStyle name="Calculation 9 2 6 4" xfId="4369" xr:uid="{73D0A466-A611-4FCF-8DBD-BE17235B4E38}"/>
    <cellStyle name="Calculation 9 2 6 4 2" xfId="20940" xr:uid="{D18556A0-282A-4A6C-8A24-052F52EDECF3}"/>
    <cellStyle name="Calculation 9 2 6 4 2 2" xfId="39382" xr:uid="{6BFD890B-24DE-415C-BFB0-35726A0B712A}"/>
    <cellStyle name="Calculation 9 2 6 4 3" xfId="33210" xr:uid="{2F6DD79E-FDAC-4585-A543-5C55F8173FF8}"/>
    <cellStyle name="Calculation 9 2 6 5" xfId="4370" xr:uid="{3A19A8CF-4796-4C61-8B8A-CF838ECF6D44}"/>
    <cellStyle name="Calculation 9 2 6 5 2" xfId="33849" xr:uid="{AF3F34F6-70BF-4231-BFD2-119EA375BDBF}"/>
    <cellStyle name="Calculation 9 2 6 6" xfId="16527" xr:uid="{F8A16C6C-4EBE-49C9-96DF-B47201CAB3E8}"/>
    <cellStyle name="Calculation 9 2 6 6 2" xfId="34640" xr:uid="{50702F50-048E-4E7F-B377-1AD107DC094F}"/>
    <cellStyle name="Calculation 9 2 6 7" xfId="17557" xr:uid="{1F8879B0-6290-465C-8FC4-542C4FE52136}"/>
    <cellStyle name="Calculation 9 2 6 7 2" xfId="35642" xr:uid="{FBDB6244-35A8-4083-AE0D-78A8BD237553}"/>
    <cellStyle name="Calculation 9 2 6 8" xfId="22525" xr:uid="{30E4AD59-C964-4CBA-B439-A910B068AFB7}"/>
    <cellStyle name="Calculation 9 2 6 8 2" xfId="40443" xr:uid="{E121A7BC-8F33-4D97-8FFD-473F52D1221A}"/>
    <cellStyle name="Calculation 9 2 6 9" xfId="29845" xr:uid="{8EED9318-1927-4B76-9852-A01B244640DF}"/>
    <cellStyle name="Calculation 9 2 7" xfId="4371" xr:uid="{B36735AE-30C8-4FB5-ACE4-F244A915A3D4}"/>
    <cellStyle name="Calculation 9 2 7 2" xfId="4372" xr:uid="{9B12B459-EBDD-4CAF-9A6F-CE049E7959F5}"/>
    <cellStyle name="Calculation 9 2 7 2 2" xfId="19439" xr:uid="{9D2E2D3E-BE5C-484E-82ED-3F5B02990FB6}"/>
    <cellStyle name="Calculation 9 2 7 2 2 2" xfId="38226" xr:uid="{E0512EE5-3C65-422F-99F6-24613B8ED7BE}"/>
    <cellStyle name="Calculation 9 2 7 2 3" xfId="32143" xr:uid="{81CDFE77-2271-4047-A7EC-BE4F94085A59}"/>
    <cellStyle name="Calculation 9 2 7 3" xfId="4373" xr:uid="{0555933B-3876-4C8C-975F-67F8285B00FB}"/>
    <cellStyle name="Calculation 9 2 7 3 2" xfId="36309" xr:uid="{47C8214B-C397-45B5-9346-3CAC52DB8506}"/>
    <cellStyle name="Calculation 9 2 7 4" xfId="22527" xr:uid="{4734D313-495B-442A-84E6-5E4AE3D02A8D}"/>
    <cellStyle name="Calculation 9 2 7 4 2" xfId="40445" xr:uid="{85687D69-324C-437F-B2C4-2943EB297745}"/>
    <cellStyle name="Calculation 9 2 7 5" xfId="30495" xr:uid="{760CCBB3-80D0-44ED-9D2C-6325076435C7}"/>
    <cellStyle name="Calculation 9 2 8" xfId="4374" xr:uid="{23C221AE-F590-44A4-A384-A42DA0BD00EA}"/>
    <cellStyle name="Calculation 9 2 8 2" xfId="4375" xr:uid="{033F2FFC-1349-4F6D-8739-92BCBCC0A4C7}"/>
    <cellStyle name="Calculation 9 2 8 2 2" xfId="19521" xr:uid="{84C7CC84-5C3A-43BB-AB24-C4FD9EBD6430}"/>
    <cellStyle name="Calculation 9 2 8 2 2 2" xfId="38308" xr:uid="{1DF4FF44-889E-4CFE-9C64-FC0F599B3D4A}"/>
    <cellStyle name="Calculation 9 2 8 2 3" xfId="32205" xr:uid="{7E0F06D4-1B11-438D-8020-3DD705A97AE9}"/>
    <cellStyle name="Calculation 9 2 8 3" xfId="4376" xr:uid="{B6697BB4-7356-4D1C-975D-E7F811B918A6}"/>
    <cellStyle name="Calculation 9 2 8 3 2" xfId="36392" xr:uid="{9E8FA158-3B83-41BA-84DD-DE86DB3AA39D}"/>
    <cellStyle name="Calculation 9 2 8 4" xfId="22528" xr:uid="{5B63748C-02A6-4E6C-864A-3B1CC6AF56EF}"/>
    <cellStyle name="Calculation 9 2 8 4 2" xfId="40446" xr:uid="{3A56886F-598B-430D-81A3-D181A2D071C1}"/>
    <cellStyle name="Calculation 9 2 8 5" xfId="30577" xr:uid="{EB2536CF-1CE9-4655-AB23-5E1112CB37D9}"/>
    <cellStyle name="Calculation 9 2 9" xfId="4377" xr:uid="{C5CED0A3-9DBA-4C7E-8182-D96CE25DB323}"/>
    <cellStyle name="Calculation 9 2 9 2" xfId="33844" xr:uid="{89FBD9DD-EBB4-449F-A8D7-2365803AA5E3}"/>
    <cellStyle name="Calculation 9 3" xfId="4378" xr:uid="{37F99578-3CB3-4B27-A870-CCAF60E8026F}"/>
    <cellStyle name="Calculation 9 3 10" xfId="4379" xr:uid="{0E7FBC92-A10D-4432-A56F-E7E76D56EE34}"/>
    <cellStyle name="Calculation 9 3 10 2" xfId="34641" xr:uid="{DA109D3E-B248-470C-AE46-EDCD539E8196}"/>
    <cellStyle name="Calculation 9 3 11" xfId="17077" xr:uid="{F59955C8-05F1-4173-AF7D-780F918931A5}"/>
    <cellStyle name="Calculation 9 3 11 2" xfId="35330" xr:uid="{FEEC833A-E439-481B-8401-CFFF59F09823}"/>
    <cellStyle name="Calculation 9 3 12" xfId="21758" xr:uid="{BE62364A-5197-4E06-A315-82638E658453}"/>
    <cellStyle name="Calculation 9 3 12 2" xfId="39977" xr:uid="{A5565E60-D20D-40ED-8E86-6C24D89345B0}"/>
    <cellStyle name="Calculation 9 3 13" xfId="22529" xr:uid="{C2806EC2-4FA3-47A4-A67C-432E9A7E0154}"/>
    <cellStyle name="Calculation 9 3 13 2" xfId="40447" xr:uid="{E4919452-B35E-4D89-96EA-82622D7EE8DA}"/>
    <cellStyle name="Calculation 9 3 14" xfId="29563" xr:uid="{D28540A6-3E08-4511-8A6F-63E7A959B07B}"/>
    <cellStyle name="Calculation 9 3 2" xfId="4380" xr:uid="{36C23D7C-3BD5-415A-AB16-9D2F1E47EE43}"/>
    <cellStyle name="Calculation 9 3 2 2" xfId="4381" xr:uid="{AD4BF796-E041-480A-8C98-A6C7FD8A95FF}"/>
    <cellStyle name="Calculation 9 3 2 2 2" xfId="4382" xr:uid="{31628189-49EC-48A0-9B92-FC87251E4FA9}"/>
    <cellStyle name="Calculation 9 3 2 2 2 2" xfId="19770" xr:uid="{FE8C8150-B250-4658-81AA-89252FB49254}"/>
    <cellStyle name="Calculation 9 3 2 2 2 2 2" xfId="38642" xr:uid="{8D16F76D-E96E-45DF-AC57-E524FA11A5EB}"/>
    <cellStyle name="Calculation 9 3 2 2 2 3" xfId="32499" xr:uid="{79312D17-42CA-45A8-9C9A-136C451FD683}"/>
    <cellStyle name="Calculation 9 3 2 2 3" xfId="4383" xr:uid="{DD697C23-2442-46C3-AB52-1A501093591B}"/>
    <cellStyle name="Calculation 9 3 2 2 3 2" xfId="36630" xr:uid="{6FE165D0-B92E-44F0-9F1B-48E0AD712DD5}"/>
    <cellStyle name="Calculation 9 3 2 2 4" xfId="22531" xr:uid="{C2C86238-81CF-4D14-8A7A-4E8EB316CAF8}"/>
    <cellStyle name="Calculation 9 3 2 2 4 2" xfId="40449" xr:uid="{EAE13733-FB4F-4513-A691-3E4952AA5AD9}"/>
    <cellStyle name="Calculation 9 3 2 2 5" xfId="30909" xr:uid="{09801FD1-4A97-430F-A408-5EF72B11FDFC}"/>
    <cellStyle name="Calculation 9 3 2 3" xfId="4384" xr:uid="{B2210A86-66EE-47EB-BF42-242149C32C3F}"/>
    <cellStyle name="Calculation 9 3 2 3 2" xfId="19035" xr:uid="{ABB27246-A6A0-46A3-B26A-A87A5415D511}"/>
    <cellStyle name="Calculation 9 3 2 3 2 2" xfId="37558" xr:uid="{FDC6CAC5-2FCD-4EDF-B5A6-5CEDDAF66BFC}"/>
    <cellStyle name="Calculation 9 3 2 3 3" xfId="31831" xr:uid="{220247FB-4400-4C76-9AD5-BB565CF886A0}"/>
    <cellStyle name="Calculation 9 3 2 4" xfId="4385" xr:uid="{930EE08C-3A4C-4B31-8DB9-FBE68C793ADF}"/>
    <cellStyle name="Calculation 9 3 2 4 2" xfId="20941" xr:uid="{B661ED65-134E-463B-B126-EF911833B17E}"/>
    <cellStyle name="Calculation 9 3 2 4 2 2" xfId="39383" xr:uid="{F5FC0CFA-98B2-450F-A165-D81280520645}"/>
    <cellStyle name="Calculation 9 3 2 4 3" xfId="33212" xr:uid="{C474C36D-453C-4073-AF6A-EEBA6148145D}"/>
    <cellStyle name="Calculation 9 3 2 5" xfId="4386" xr:uid="{B3728D6A-BE40-4A6B-B96F-CF246F8BFFC2}"/>
    <cellStyle name="Calculation 9 3 2 5 2" xfId="33851" xr:uid="{2B36D27E-DAB8-437F-909D-1CE05ABA9B34}"/>
    <cellStyle name="Calculation 9 3 2 6" xfId="16528" xr:uid="{76DB15C6-274E-4894-B389-727458539A5E}"/>
    <cellStyle name="Calculation 9 3 2 6 2" xfId="34642" xr:uid="{7A0034B4-86F2-4B07-B15C-D80B8BE0A79D}"/>
    <cellStyle name="Calculation 9 3 2 7" xfId="17558" xr:uid="{9F12F8CE-5DAB-4880-96F4-6BE968B68454}"/>
    <cellStyle name="Calculation 9 3 2 7 2" xfId="35643" xr:uid="{B8FD2166-1CD6-4F5E-B1C0-E2596D174280}"/>
    <cellStyle name="Calculation 9 3 2 8" xfId="22530" xr:uid="{D83A72F9-D1E1-4E54-B05F-7E072B1807B8}"/>
    <cellStyle name="Calculation 9 3 2 8 2" xfId="40448" xr:uid="{EA47CB9D-015F-4738-9180-35C0B5883BD7}"/>
    <cellStyle name="Calculation 9 3 2 9" xfId="29846" xr:uid="{2769983A-FF5A-4AD0-BC9D-B1448AAF5791}"/>
    <cellStyle name="Calculation 9 3 3" xfId="4387" xr:uid="{F98A87C0-2A58-4384-B93F-654C0D3DEE04}"/>
    <cellStyle name="Calculation 9 3 3 2" xfId="4388" xr:uid="{16E64A1C-C31D-42DD-BE30-52EB7AC6D8CA}"/>
    <cellStyle name="Calculation 9 3 3 2 2" xfId="4389" xr:uid="{07780A58-D4D1-45A0-B2B8-61F9ED0E4FDD}"/>
    <cellStyle name="Calculation 9 3 3 2 2 2" xfId="19771" xr:uid="{03A9E863-C91C-417E-BA44-463D72D9344D}"/>
    <cellStyle name="Calculation 9 3 3 2 2 2 2" xfId="38643" xr:uid="{320045AD-9CC6-4724-95D5-E2784F639D30}"/>
    <cellStyle name="Calculation 9 3 3 2 2 3" xfId="32500" xr:uid="{87BD00AF-81AA-4668-9091-ECB25D79ABDA}"/>
    <cellStyle name="Calculation 9 3 3 2 3" xfId="4390" xr:uid="{E5F67684-AE22-49AB-A1C3-0C4D2EA9173A}"/>
    <cellStyle name="Calculation 9 3 3 2 3 2" xfId="36631" xr:uid="{B97C2B8E-A5F3-4674-9331-46279B014D5D}"/>
    <cellStyle name="Calculation 9 3 3 2 4" xfId="22533" xr:uid="{D034F0E0-C8E8-4157-BBD1-239C48BC0B32}"/>
    <cellStyle name="Calculation 9 3 3 2 4 2" xfId="40451" xr:uid="{D86E2F27-CD95-435C-896F-154E8EC9E33A}"/>
    <cellStyle name="Calculation 9 3 3 2 5" xfId="30910" xr:uid="{FA5A1FE7-602B-42D2-8F27-67CD7DAF1D33}"/>
    <cellStyle name="Calculation 9 3 3 3" xfId="4391" xr:uid="{440B1BBA-EF93-40FE-B78E-09C873F5C318}"/>
    <cellStyle name="Calculation 9 3 3 3 2" xfId="19036" xr:uid="{79E8F517-B7C9-4C8C-9CAC-E2E21846D601}"/>
    <cellStyle name="Calculation 9 3 3 3 2 2" xfId="37559" xr:uid="{A1E02DED-E164-4760-BEEA-80C05C2DF746}"/>
    <cellStyle name="Calculation 9 3 3 3 3" xfId="31832" xr:uid="{BD55CCF1-A566-4EFF-94E4-A5F5ECAEF970}"/>
    <cellStyle name="Calculation 9 3 3 4" xfId="4392" xr:uid="{57AA12A6-1A0A-4D3E-A817-3A541EAE3398}"/>
    <cellStyle name="Calculation 9 3 3 4 2" xfId="20942" xr:uid="{932ABEBC-EB9A-4874-8168-1098E3BAE731}"/>
    <cellStyle name="Calculation 9 3 3 4 2 2" xfId="39384" xr:uid="{C3E793B0-82B5-4F1F-A292-76728FF5A0B5}"/>
    <cellStyle name="Calculation 9 3 3 4 3" xfId="33213" xr:uid="{01C97450-6930-4717-A4E4-34232CB3977B}"/>
    <cellStyle name="Calculation 9 3 3 5" xfId="4393" xr:uid="{28893F90-6E6B-4A5F-8BCC-8762A5FC2259}"/>
    <cellStyle name="Calculation 9 3 3 5 2" xfId="33852" xr:uid="{3C8ED8C2-1854-43BE-BFFA-0540C5594CDF}"/>
    <cellStyle name="Calculation 9 3 3 6" xfId="16529" xr:uid="{CFBF2C63-8B22-4F9A-A7F1-2986344C12EB}"/>
    <cellStyle name="Calculation 9 3 3 6 2" xfId="34643" xr:uid="{4A04486A-0523-4525-BE0D-F1266FF8C706}"/>
    <cellStyle name="Calculation 9 3 3 7" xfId="17559" xr:uid="{7C14ED8D-708B-4356-847E-8B0F9CC4E152}"/>
    <cellStyle name="Calculation 9 3 3 7 2" xfId="35644" xr:uid="{E8661653-CB98-4268-9FC0-88CEAAE1042F}"/>
    <cellStyle name="Calculation 9 3 3 8" xfId="22532" xr:uid="{1A8265DD-1627-466F-81A8-295F6008A773}"/>
    <cellStyle name="Calculation 9 3 3 8 2" xfId="40450" xr:uid="{E9CDB258-270D-4E23-BF10-02C11279BF0E}"/>
    <cellStyle name="Calculation 9 3 3 9" xfId="29847" xr:uid="{91F274CF-9175-4344-9AC9-0D7857ACCD14}"/>
    <cellStyle name="Calculation 9 3 4" xfId="4394" xr:uid="{07CAA533-331D-44DF-9EE5-943530700F4E}"/>
    <cellStyle name="Calculation 9 3 4 2" xfId="4395" xr:uid="{2F6B3F40-C679-4922-BE75-CCC5C3555371}"/>
    <cellStyle name="Calculation 9 3 4 2 2" xfId="4396" xr:uid="{802AA1F4-B3EF-4E9E-815B-79D8AB2CCB70}"/>
    <cellStyle name="Calculation 9 3 4 2 2 2" xfId="19772" xr:uid="{1FCD56C9-F23C-4476-8606-FBD0A7EC3FB5}"/>
    <cellStyle name="Calculation 9 3 4 2 2 2 2" xfId="38644" xr:uid="{CF87C7FC-9D1C-4EC7-9235-8367DA9747BF}"/>
    <cellStyle name="Calculation 9 3 4 2 2 3" xfId="32501" xr:uid="{6DA64E9B-3BEE-41E8-8197-641BA14CC47A}"/>
    <cellStyle name="Calculation 9 3 4 2 3" xfId="4397" xr:uid="{57A39CBE-0CAD-4956-9F91-09ADB791B1F0}"/>
    <cellStyle name="Calculation 9 3 4 2 3 2" xfId="36632" xr:uid="{85B869E8-1DFD-4613-841A-62FAEF66D22F}"/>
    <cellStyle name="Calculation 9 3 4 2 4" xfId="22535" xr:uid="{6CD3D231-5C2F-4521-BFFA-503E888FB936}"/>
    <cellStyle name="Calculation 9 3 4 2 4 2" xfId="40453" xr:uid="{7502B435-4158-4526-9109-9C19F431C796}"/>
    <cellStyle name="Calculation 9 3 4 2 5" xfId="30911" xr:uid="{9AFF00A8-887A-4F73-82F6-ED2ECE713FBA}"/>
    <cellStyle name="Calculation 9 3 4 3" xfId="4398" xr:uid="{2D0ED940-4D0E-4F76-A709-A8BE6E9B1513}"/>
    <cellStyle name="Calculation 9 3 4 3 2" xfId="19037" xr:uid="{8C32DEB7-59F0-4639-BCC5-80D3A8F476F4}"/>
    <cellStyle name="Calculation 9 3 4 3 2 2" xfId="37560" xr:uid="{9046C8FE-165E-4F3F-BD24-058364BA26C6}"/>
    <cellStyle name="Calculation 9 3 4 3 3" xfId="31833" xr:uid="{6D784B07-F2E2-4FF1-B9C5-EB1E1F65EC91}"/>
    <cellStyle name="Calculation 9 3 4 4" xfId="4399" xr:uid="{2824C0EE-7FCF-4522-B46B-8E789262B195}"/>
    <cellStyle name="Calculation 9 3 4 4 2" xfId="20943" xr:uid="{A51B658F-34A2-49B4-892D-4EA99FFC92B8}"/>
    <cellStyle name="Calculation 9 3 4 4 2 2" xfId="39385" xr:uid="{88963B2C-A55D-427E-9787-969D83567427}"/>
    <cellStyle name="Calculation 9 3 4 4 3" xfId="33214" xr:uid="{8040F00C-DBCA-4759-9C5E-91A87DDB2039}"/>
    <cellStyle name="Calculation 9 3 4 5" xfId="4400" xr:uid="{DE44941D-C42C-4C9B-A8D6-E3C5FF21261E}"/>
    <cellStyle name="Calculation 9 3 4 5 2" xfId="33853" xr:uid="{A92923AE-F471-49A7-B8DE-F2459A987474}"/>
    <cellStyle name="Calculation 9 3 4 6" xfId="16530" xr:uid="{597F872A-F8E4-4AD6-B327-33311A337C25}"/>
    <cellStyle name="Calculation 9 3 4 6 2" xfId="34644" xr:uid="{12766491-E091-4B08-8A0E-961F1676116A}"/>
    <cellStyle name="Calculation 9 3 4 7" xfId="17560" xr:uid="{F92E996A-B39A-41B7-B181-40E2B8EE1D31}"/>
    <cellStyle name="Calculation 9 3 4 7 2" xfId="35645" xr:uid="{CC8FDB8C-D6A9-4359-B50A-4893660D454D}"/>
    <cellStyle name="Calculation 9 3 4 8" xfId="22534" xr:uid="{84285278-C835-493A-968A-1D23BBCEBAB9}"/>
    <cellStyle name="Calculation 9 3 4 8 2" xfId="40452" xr:uid="{058A1EB6-0E61-477A-9C49-9B5F3C9E5FD7}"/>
    <cellStyle name="Calculation 9 3 4 9" xfId="29848" xr:uid="{89D55C2B-E9D6-4249-962A-4814E1B6F496}"/>
    <cellStyle name="Calculation 9 3 5" xfId="4401" xr:uid="{A50DC6A9-7E3D-48BB-BB52-B7E9F133271F}"/>
    <cellStyle name="Calculation 9 3 5 2" xfId="4402" xr:uid="{D3D0567D-A825-4BBE-8176-C836D7EE370F}"/>
    <cellStyle name="Calculation 9 3 5 2 2" xfId="4403" xr:uid="{FE1C2B45-4AA2-478B-83D9-AD670CAC1B5B}"/>
    <cellStyle name="Calculation 9 3 5 2 2 2" xfId="19773" xr:uid="{95D83C9D-055E-4D90-8E6A-3B54BC3A20CA}"/>
    <cellStyle name="Calculation 9 3 5 2 2 2 2" xfId="38645" xr:uid="{FB82C3EB-3B41-494F-B6D5-BD997F6B783F}"/>
    <cellStyle name="Calculation 9 3 5 2 2 3" xfId="32502" xr:uid="{71A61831-9AC7-4F73-BBA0-65A72B3567E4}"/>
    <cellStyle name="Calculation 9 3 5 2 3" xfId="4404" xr:uid="{2B23BBCC-9F56-40E1-9E1B-7AA0E60D5BAA}"/>
    <cellStyle name="Calculation 9 3 5 2 3 2" xfId="36633" xr:uid="{1D434774-0525-4D98-B7EB-56EDADD89068}"/>
    <cellStyle name="Calculation 9 3 5 2 4" xfId="22537" xr:uid="{D3568004-B2E0-4041-9F8A-1271F6157AB8}"/>
    <cellStyle name="Calculation 9 3 5 2 4 2" xfId="40455" xr:uid="{E982CFD3-D4B8-406D-A1BD-AA7AB99EC496}"/>
    <cellStyle name="Calculation 9 3 5 2 5" xfId="30912" xr:uid="{CB5488FD-2E21-4445-9338-A7B78CF7FBF1}"/>
    <cellStyle name="Calculation 9 3 5 3" xfId="4405" xr:uid="{1CDA83E6-D74F-4405-AC1B-8B2772AC6870}"/>
    <cellStyle name="Calculation 9 3 5 3 2" xfId="19038" xr:uid="{2110B461-58B0-473A-8F1D-7EA6C0D29935}"/>
    <cellStyle name="Calculation 9 3 5 3 2 2" xfId="37561" xr:uid="{48851E20-6DC3-47AF-95A7-F3E8135E93BB}"/>
    <cellStyle name="Calculation 9 3 5 3 3" xfId="31834" xr:uid="{1A86C928-C622-4B4E-8B77-4DA22636B402}"/>
    <cellStyle name="Calculation 9 3 5 4" xfId="4406" xr:uid="{C1DF5ECB-6A5C-449E-82C0-09769480EE43}"/>
    <cellStyle name="Calculation 9 3 5 4 2" xfId="20944" xr:uid="{B133B7DE-398E-478B-8FB7-61C9C81DADF1}"/>
    <cellStyle name="Calculation 9 3 5 4 2 2" xfId="39386" xr:uid="{46B4D8F8-1891-4DB8-BE65-5BF6A8FFFF4D}"/>
    <cellStyle name="Calculation 9 3 5 4 3" xfId="33215" xr:uid="{F9294D4B-EB92-4B6C-8136-A28ACA603145}"/>
    <cellStyle name="Calculation 9 3 5 5" xfId="4407" xr:uid="{66E829E4-ADAC-4A9C-845F-5B447785453C}"/>
    <cellStyle name="Calculation 9 3 5 5 2" xfId="33854" xr:uid="{1AF65F5D-F83D-4681-B3E2-2316F29AF34C}"/>
    <cellStyle name="Calculation 9 3 5 6" xfId="16531" xr:uid="{33661731-EF2F-4736-895C-FE98CD157FF4}"/>
    <cellStyle name="Calculation 9 3 5 6 2" xfId="34645" xr:uid="{5088F747-5A2A-48FC-89F5-B2CAAB23EDEE}"/>
    <cellStyle name="Calculation 9 3 5 7" xfId="17561" xr:uid="{BEE889C5-7348-496D-8B4A-4159369470B4}"/>
    <cellStyle name="Calculation 9 3 5 7 2" xfId="35646" xr:uid="{82394F1C-2EF8-430E-A61A-6D131CD4CB8B}"/>
    <cellStyle name="Calculation 9 3 5 8" xfId="22536" xr:uid="{131AB91C-470E-4DD3-BCA0-B8FE65140EE1}"/>
    <cellStyle name="Calculation 9 3 5 8 2" xfId="40454" xr:uid="{209B3889-0D5D-4732-B863-6D4B01BF7EEF}"/>
    <cellStyle name="Calculation 9 3 5 9" xfId="29849" xr:uid="{6A4976F9-FA70-4E72-8A3D-F3185436E521}"/>
    <cellStyle name="Calculation 9 3 6" xfId="4408" xr:uid="{3801A12C-438C-44C8-A6FD-29B4C99ED1BD}"/>
    <cellStyle name="Calculation 9 3 6 2" xfId="4409" xr:uid="{14DF4A10-75B7-4B94-81BD-22D30112E97F}"/>
    <cellStyle name="Calculation 9 3 6 2 2" xfId="4410" xr:uid="{8BEC471A-1968-4586-BA86-97994EC3B570}"/>
    <cellStyle name="Calculation 9 3 6 2 2 2" xfId="19774" xr:uid="{325DA9AD-C061-48CB-98FF-D1D497686841}"/>
    <cellStyle name="Calculation 9 3 6 2 2 2 2" xfId="38646" xr:uid="{4ADDAD27-F386-4CE7-9E77-C1B307F28F3B}"/>
    <cellStyle name="Calculation 9 3 6 2 2 3" xfId="32503" xr:uid="{785EC859-1B03-4EE5-8E89-4C12EC3379D3}"/>
    <cellStyle name="Calculation 9 3 6 2 3" xfId="4411" xr:uid="{B099AABA-0377-4EAD-B093-1C0F8767D458}"/>
    <cellStyle name="Calculation 9 3 6 2 3 2" xfId="36634" xr:uid="{DC667A49-5963-44ED-8C2B-DCBD9A0B4FE1}"/>
    <cellStyle name="Calculation 9 3 6 2 4" xfId="22539" xr:uid="{054D7DE3-7B2C-4A3E-B34F-F0E9F9D393E4}"/>
    <cellStyle name="Calculation 9 3 6 2 4 2" xfId="40457" xr:uid="{FA163C43-42A7-499B-BC60-FD8E902D798B}"/>
    <cellStyle name="Calculation 9 3 6 2 5" xfId="30913" xr:uid="{5BAA2683-0161-4EAF-ADCE-0B32DD456F88}"/>
    <cellStyle name="Calculation 9 3 6 3" xfId="4412" xr:uid="{383F3D42-E082-46F5-BC12-08509E7477AA}"/>
    <cellStyle name="Calculation 9 3 6 3 2" xfId="19039" xr:uid="{7734B37F-FA5E-4CB6-84FC-BC9480092CD7}"/>
    <cellStyle name="Calculation 9 3 6 3 2 2" xfId="37562" xr:uid="{3BFAF7CB-2BDA-45E9-BB1F-8C44389224F4}"/>
    <cellStyle name="Calculation 9 3 6 3 3" xfId="31835" xr:uid="{B5A7C750-BE3D-4159-A641-3A90BAE72C3B}"/>
    <cellStyle name="Calculation 9 3 6 4" xfId="4413" xr:uid="{4A3D55F2-32E1-4D60-A375-031E2479BC50}"/>
    <cellStyle name="Calculation 9 3 6 4 2" xfId="20945" xr:uid="{0F79E7E8-1156-4C8E-A89E-E0ACEAE1BC9F}"/>
    <cellStyle name="Calculation 9 3 6 4 2 2" xfId="39387" xr:uid="{D18E8550-BE07-4D05-AB6E-5DA41C7CB07D}"/>
    <cellStyle name="Calculation 9 3 6 4 3" xfId="33216" xr:uid="{153B3797-A516-45D3-A361-96F6D10D3E75}"/>
    <cellStyle name="Calculation 9 3 6 5" xfId="4414" xr:uid="{72E0E935-CFB2-4E14-9084-A1DB7C692619}"/>
    <cellStyle name="Calculation 9 3 6 5 2" xfId="33855" xr:uid="{CDB189BD-14AB-4EFE-9462-7B7367B7017E}"/>
    <cellStyle name="Calculation 9 3 6 6" xfId="16532" xr:uid="{4418AD60-DB59-443A-8982-C0642DABD4A9}"/>
    <cellStyle name="Calculation 9 3 6 6 2" xfId="34646" xr:uid="{E71B2F1D-DA2D-4711-9E3E-6195C7494B10}"/>
    <cellStyle name="Calculation 9 3 6 7" xfId="17562" xr:uid="{4C713F1D-55E7-4BBC-B2B7-39DC77C44969}"/>
    <cellStyle name="Calculation 9 3 6 7 2" xfId="35647" xr:uid="{300B7375-49C1-48D2-A73C-8CE7C98D0D9C}"/>
    <cellStyle name="Calculation 9 3 6 8" xfId="22538" xr:uid="{0DCBE649-B39E-45F8-BA45-E8DD64A722EB}"/>
    <cellStyle name="Calculation 9 3 6 8 2" xfId="40456" xr:uid="{516B59FC-6B8B-43F3-A10B-068C79CE890F}"/>
    <cellStyle name="Calculation 9 3 6 9" xfId="29850" xr:uid="{9A4C8A65-6E7B-4DE4-93C4-3B8A9C8A7760}"/>
    <cellStyle name="Calculation 9 3 7" xfId="4415" xr:uid="{1BC14F06-4A62-4E97-8632-BB8DAB121829}"/>
    <cellStyle name="Calculation 9 3 7 2" xfId="4416" xr:uid="{6F9A6C25-2ED2-41EE-8998-160AD30947E5}"/>
    <cellStyle name="Calculation 9 3 7 2 2" xfId="19408" xr:uid="{0129B3B6-EF41-4FB6-8AC9-4C24BD70A02B}"/>
    <cellStyle name="Calculation 9 3 7 2 2 2" xfId="38195" xr:uid="{B536E3D0-199A-42DB-81E1-0FAE685A1870}"/>
    <cellStyle name="Calculation 9 3 7 2 3" xfId="32117" xr:uid="{AA8691D3-5DBB-4E5A-B8AF-CE01DC46565C}"/>
    <cellStyle name="Calculation 9 3 7 3" xfId="4417" xr:uid="{C8851ADC-26AD-4B44-B60D-6275E39589B2}"/>
    <cellStyle name="Calculation 9 3 7 3 2" xfId="36278" xr:uid="{070FFC3F-22A0-4947-96EE-DB8876DF142E}"/>
    <cellStyle name="Calculation 9 3 7 4" xfId="22540" xr:uid="{679EAA93-7F56-4150-B2AE-BFECF67DFC9C}"/>
    <cellStyle name="Calculation 9 3 7 4 2" xfId="40458" xr:uid="{34122DBB-AA0D-4540-8284-5E07F423E818}"/>
    <cellStyle name="Calculation 9 3 7 5" xfId="30464" xr:uid="{3F0DC708-6C65-475E-B8CA-5A6F23697D6A}"/>
    <cellStyle name="Calculation 9 3 8" xfId="4418" xr:uid="{08F4E159-9509-4476-A850-FBC75A3148CD}"/>
    <cellStyle name="Calculation 9 3 8 2" xfId="4419" xr:uid="{598D15EB-362B-407D-8AE4-E7C5CAB01872}"/>
    <cellStyle name="Calculation 9 3 8 2 2" xfId="19541" xr:uid="{DBA23AE0-AC4F-4698-ACE5-D42A942465DB}"/>
    <cellStyle name="Calculation 9 3 8 2 2 2" xfId="38328" xr:uid="{39CC0176-31DE-4E55-BD5C-3B0FC0B43162}"/>
    <cellStyle name="Calculation 9 3 8 2 3" xfId="32224" xr:uid="{2BB6C02E-AE47-437F-AACE-CD644ED4B76E}"/>
    <cellStyle name="Calculation 9 3 8 3" xfId="4420" xr:uid="{C2CD3988-50A2-4546-A389-1C689AB11061}"/>
    <cellStyle name="Calculation 9 3 8 3 2" xfId="36412" xr:uid="{ECD3770C-1E43-4A27-8FF3-30C101FFC48A}"/>
    <cellStyle name="Calculation 9 3 8 4" xfId="22541" xr:uid="{567A3068-860D-4482-8D28-4EB00B04ED28}"/>
    <cellStyle name="Calculation 9 3 8 4 2" xfId="40459" xr:uid="{5EF77FD6-BF50-4374-8BB2-33FAC727C220}"/>
    <cellStyle name="Calculation 9 3 8 5" xfId="30597" xr:uid="{A5EA7EE6-4CD1-4E15-9E16-5608E7474EEF}"/>
    <cellStyle name="Calculation 9 3 9" xfId="4421" xr:uid="{E3395D52-CD77-4950-8C5E-D94DC3B273DD}"/>
    <cellStyle name="Calculation 9 3 9 2" xfId="33850" xr:uid="{C43A0BF6-5C09-4C8C-AFE8-E88F70114229}"/>
    <cellStyle name="Calculation 9 4" xfId="4422" xr:uid="{E0FBD31B-4D40-41BA-9BF2-021FAB5D21DD}"/>
    <cellStyle name="Calculation 9 4 10" xfId="29654" xr:uid="{9943CAFE-3BC9-4C89-BE6A-B1380674B048}"/>
    <cellStyle name="Calculation 9 4 2" xfId="4423" xr:uid="{E721D9FF-FA1B-4C80-8733-24D07A6AA979}"/>
    <cellStyle name="Calculation 9 4 2 2" xfId="4424" xr:uid="{52DD6330-0D7C-430B-9074-3059145C7D1B}"/>
    <cellStyle name="Calculation 9 4 2 2 2" xfId="4425" xr:uid="{4A636F9D-9620-48FC-9CB2-8EC5809086D2}"/>
    <cellStyle name="Calculation 9 4 2 2 2 2" xfId="19775" xr:uid="{9CAA783E-47A2-45C8-9150-D32AA8088A2A}"/>
    <cellStyle name="Calculation 9 4 2 2 2 2 2" xfId="38647" xr:uid="{2744BC7E-1702-4709-809E-F59115025F71}"/>
    <cellStyle name="Calculation 9 4 2 2 2 3" xfId="32504" xr:uid="{2E7AF9CB-7289-4893-8287-4097FA3DD807}"/>
    <cellStyle name="Calculation 9 4 2 2 3" xfId="4426" xr:uid="{C30EF4B8-FDBA-4036-BD8F-5783E8C2096D}"/>
    <cellStyle name="Calculation 9 4 2 2 3 2" xfId="36635" xr:uid="{2F2F68DC-52F0-4F13-B12C-BFBB02BC043E}"/>
    <cellStyle name="Calculation 9 4 2 2 4" xfId="22544" xr:uid="{8DF2EBB5-79F2-4999-9B3B-099AA0F4D3F8}"/>
    <cellStyle name="Calculation 9 4 2 2 4 2" xfId="40462" xr:uid="{4591E10D-F715-4850-AF7E-F20D7C6201CA}"/>
    <cellStyle name="Calculation 9 4 2 2 5" xfId="30914" xr:uid="{64D235B3-99C6-4FE8-9FE0-9445630E2B1F}"/>
    <cellStyle name="Calculation 9 4 2 3" xfId="4427" xr:uid="{2569EB30-F5A3-4941-A2CB-82D5B9EDD149}"/>
    <cellStyle name="Calculation 9 4 2 3 2" xfId="19040" xr:uid="{D0D4D64E-7DA6-47A0-9300-2B82176D3135}"/>
    <cellStyle name="Calculation 9 4 2 3 2 2" xfId="37563" xr:uid="{5C8997D1-D4FD-4C21-87C2-B04DEF7CE00F}"/>
    <cellStyle name="Calculation 9 4 2 3 3" xfId="31836" xr:uid="{6108ECF6-F936-43CE-94A5-A1BFBE33D815}"/>
    <cellStyle name="Calculation 9 4 2 4" xfId="4428" xr:uid="{7C650869-405C-4119-86EF-672E7D6ADA90}"/>
    <cellStyle name="Calculation 9 4 2 4 2" xfId="35648" xr:uid="{2E6911BF-07CF-4874-AB32-29996DB91047}"/>
    <cellStyle name="Calculation 9 4 2 5" xfId="22543" xr:uid="{80AF0DE1-DF1C-4B38-B7C5-01A650A790EC}"/>
    <cellStyle name="Calculation 9 4 2 5 2" xfId="40461" xr:uid="{B3E2DBC4-3277-44B3-994A-E992AE7FA017}"/>
    <cellStyle name="Calculation 9 4 2 6" xfId="29851" xr:uid="{26A29545-829B-479D-9B22-7CBE8D3AD17B}"/>
    <cellStyle name="Calculation 9 4 3" xfId="4429" xr:uid="{18CF8FC5-5815-47C2-BF4B-BA2421FD5F09}"/>
    <cellStyle name="Calculation 9 4 3 2" xfId="4430" xr:uid="{0A3FB1C1-5119-448F-AB8A-F4CDB1CCE7F3}"/>
    <cellStyle name="Calculation 9 4 3 2 2" xfId="14504" xr:uid="{983BE588-6087-4079-93A2-66FF0F72358F}"/>
    <cellStyle name="Calculation 9 4 3 2 2 2" xfId="38450" xr:uid="{B3F88F5A-4F28-42CB-A844-C9DE579CA6E1}"/>
    <cellStyle name="Calculation 9 4 3 2 3" xfId="32320" xr:uid="{CE1A32D3-6E84-49B7-AEB1-26C785A9749D}"/>
    <cellStyle name="Calculation 9 4 3 3" xfId="4431" xr:uid="{1873DD65-6560-41D7-9A32-A2BC6DF7F345}"/>
    <cellStyle name="Calculation 9 4 3 3 2" xfId="18398" xr:uid="{7B208EEA-AC7F-4D17-8D37-09D0C9C275C7}"/>
    <cellStyle name="Calculation 9 4 3 4" xfId="22545" xr:uid="{EC22BEFA-9272-45AB-B430-7F9408490E08}"/>
    <cellStyle name="Calculation 9 4 3 4 2" xfId="40463" xr:uid="{30DA88AC-D642-4F3E-B72E-50C447CD3D58}"/>
    <cellStyle name="Calculation 9 4 3 5" xfId="30717" xr:uid="{52EB162C-96FA-461B-9D96-302B0160B8B4}"/>
    <cellStyle name="Calculation 9 4 4" xfId="4432" xr:uid="{820EA07C-D502-419F-9C63-0C29751CD392}"/>
    <cellStyle name="Calculation 9 4 4 2" xfId="18735" xr:uid="{8B0F582A-A606-45E6-878C-6958C6A9A64C}"/>
    <cellStyle name="Calculation 9 4 4 2 2" xfId="37329" xr:uid="{A85E6AA9-D989-47ED-A74B-251309C40A08}"/>
    <cellStyle name="Calculation 9 4 4 3" xfId="31664" xr:uid="{D313368B-1B1F-41F9-9506-024177B4186C}"/>
    <cellStyle name="Calculation 9 4 5" xfId="4433" xr:uid="{06282D7E-68F5-4DCA-9C7A-42A9D28756BB}"/>
    <cellStyle name="Calculation 9 4 5 2" xfId="15080" xr:uid="{2E0334F5-9837-4717-B272-F5ABD1203727}"/>
    <cellStyle name="Calculation 9 4 5 2 2" xfId="20701" xr:uid="{03E7BE7A-F77B-43A3-9B49-3E952B991573}"/>
    <cellStyle name="Calculation 9 4 5 3" xfId="33217" xr:uid="{8410E509-413D-47EF-BB8F-4B503409ED2F}"/>
    <cellStyle name="Calculation 9 4 6" xfId="4434" xr:uid="{E8E7159E-B97E-4C97-8687-3589E171CBAE}"/>
    <cellStyle name="Calculation 9 4 6 2" xfId="15732" xr:uid="{47703829-A44E-467B-9E7C-3D379505A78E}"/>
    <cellStyle name="Calculation 9 4 7" xfId="16533" xr:uid="{30C42E91-E0E1-4A96-B8AC-9A9D321C8B5F}"/>
    <cellStyle name="Calculation 9 4 7 2" xfId="34647" xr:uid="{EFAE0077-497B-4F00-B581-835B4BAD09EB}"/>
    <cellStyle name="Calculation 9 4 8" xfId="17273" xr:uid="{0269D572-4587-4E34-9807-3AA541F5A79D}"/>
    <cellStyle name="Calculation 9 4 8 2" xfId="35443" xr:uid="{213A34B1-45CD-47DD-9F6D-BD34E14BE642}"/>
    <cellStyle name="Calculation 9 4 9" xfId="22542" xr:uid="{5D67F392-89FB-42B8-AE4B-E04A4623C2FE}"/>
    <cellStyle name="Calculation 9 4 9 2" xfId="40460" xr:uid="{D19D2C8B-EF21-43B2-8DBC-E4E2C2319A42}"/>
    <cellStyle name="Calculation 9 5" xfId="4435" xr:uid="{17F150D6-94C5-4C53-8FA2-43B6026362E7}"/>
    <cellStyle name="Calculation 9 5 2" xfId="4436" xr:uid="{BCCAD23A-9E43-4354-B68F-DCF8363B0E10}"/>
    <cellStyle name="Calculation 9 5 2 2" xfId="4437" xr:uid="{4559D8FB-0E55-4150-99E5-E3B2B69F7F88}"/>
    <cellStyle name="Calculation 9 5 2 2 2" xfId="19776" xr:uid="{108633D5-7EDA-4F49-A7A3-C18B66C42B30}"/>
    <cellStyle name="Calculation 9 5 2 2 2 2" xfId="38648" xr:uid="{1C426C14-C40E-478D-A9AF-50839781A6A1}"/>
    <cellStyle name="Calculation 9 5 2 2 3" xfId="32505" xr:uid="{0CA34E60-DE92-432D-B991-639788A598C6}"/>
    <cellStyle name="Calculation 9 5 2 3" xfId="4438" xr:uid="{A369AA88-3F6F-482D-BC90-60ACA7223653}"/>
    <cellStyle name="Calculation 9 5 2 3 2" xfId="36636" xr:uid="{476452E5-C383-402E-B73C-25EF9613669E}"/>
    <cellStyle name="Calculation 9 5 2 4" xfId="22547" xr:uid="{6CF9EEF8-6D73-4460-8967-5DDC3CD95FD9}"/>
    <cellStyle name="Calculation 9 5 2 4 2" xfId="40465" xr:uid="{B46FE892-2AA7-4933-A27F-F81EB45C7F3B}"/>
    <cellStyle name="Calculation 9 5 2 5" xfId="30915" xr:uid="{92F926C7-F39D-43BE-93DA-54953D363DBC}"/>
    <cellStyle name="Calculation 9 5 3" xfId="4439" xr:uid="{3FD40E4B-9EED-4FE4-BE9A-E8DF2E29B125}"/>
    <cellStyle name="Calculation 9 5 3 2" xfId="19041" xr:uid="{2DDA3EEC-02BE-4119-83F2-9332187558FF}"/>
    <cellStyle name="Calculation 9 5 3 2 2" xfId="37564" xr:uid="{E4AAD5C8-9122-4B88-A0D7-4087652785B6}"/>
    <cellStyle name="Calculation 9 5 3 3" xfId="31837" xr:uid="{D2B3DBB8-FF9F-43AF-90A0-9409B723BE61}"/>
    <cellStyle name="Calculation 9 5 4" xfId="4440" xr:uid="{25DC56DA-86C3-432D-B688-2EBA2490A8B8}"/>
    <cellStyle name="Calculation 9 5 4 2" xfId="20946" xr:uid="{BEAEF9E7-47F6-49AD-8138-20DA72D4D32C}"/>
    <cellStyle name="Calculation 9 5 4 2 2" xfId="39388" xr:uid="{80683E97-FC8E-46DA-8C02-64CD2F003920}"/>
    <cellStyle name="Calculation 9 5 4 3" xfId="33218" xr:uid="{921BDF4D-1301-4226-9F35-EC52DA811305}"/>
    <cellStyle name="Calculation 9 5 5" xfId="4441" xr:uid="{9FC7972B-E6DE-4395-BF0E-C9A48BA69E0F}"/>
    <cellStyle name="Calculation 9 5 5 2" xfId="33856" xr:uid="{E5F54E21-625B-43DE-952A-FCBE0054F78B}"/>
    <cellStyle name="Calculation 9 5 6" xfId="16534" xr:uid="{38C6BD19-C4C2-4C9C-AFF7-12D025FB84E6}"/>
    <cellStyle name="Calculation 9 5 6 2" xfId="34648" xr:uid="{B61ADBEF-65AF-41A1-A69F-58652A8425CB}"/>
    <cellStyle name="Calculation 9 5 7" xfId="17563" xr:uid="{DBB5047B-DE81-4AC8-970A-4E1ECFAC077F}"/>
    <cellStyle name="Calculation 9 5 7 2" xfId="35649" xr:uid="{6608818B-C9E2-41C0-87B7-295E1F8D8FC8}"/>
    <cellStyle name="Calculation 9 5 8" xfId="22546" xr:uid="{0E4804C1-7D8C-4E21-9076-D25887E51592}"/>
    <cellStyle name="Calculation 9 5 8 2" xfId="40464" xr:uid="{E0455890-4173-43D3-9C3E-FCE5E2973501}"/>
    <cellStyle name="Calculation 9 5 9" xfId="29852" xr:uid="{19BB1A97-31B9-4194-AF2A-AA7BB0C78008}"/>
    <cellStyle name="Calculation 9 6" xfId="4442" xr:uid="{5C7D40E0-E424-49FD-81E3-D2EC8BCB8492}"/>
    <cellStyle name="Calculation 9 6 2" xfId="4443" xr:uid="{EDE58329-B5BC-4749-A6F0-5EB12633205A}"/>
    <cellStyle name="Calculation 9 6 2 2" xfId="4444" xr:uid="{3F9707B7-4FFF-44D7-8E40-76E5E51580ED}"/>
    <cellStyle name="Calculation 9 6 2 2 2" xfId="19777" xr:uid="{EEF06699-8FE1-4357-ACC9-2A6DBAC39F49}"/>
    <cellStyle name="Calculation 9 6 2 2 2 2" xfId="38649" xr:uid="{19176F88-1FF1-4E1E-902C-9D87B719A134}"/>
    <cellStyle name="Calculation 9 6 2 2 3" xfId="32506" xr:uid="{3E85D3BB-9951-4802-A555-D6A586B26991}"/>
    <cellStyle name="Calculation 9 6 2 3" xfId="4445" xr:uid="{8B7F1058-17DE-4168-928E-62A7C3E5FB79}"/>
    <cellStyle name="Calculation 9 6 2 3 2" xfId="36637" xr:uid="{B3E1D853-1C81-478A-AFDA-5CE3194A2C9C}"/>
    <cellStyle name="Calculation 9 6 2 4" xfId="22549" xr:uid="{FF9EAA00-965B-40CC-8088-D07F016A944C}"/>
    <cellStyle name="Calculation 9 6 2 4 2" xfId="40467" xr:uid="{9F64BAB2-87EB-4361-8CAC-B9AD0B15FFAF}"/>
    <cellStyle name="Calculation 9 6 2 5" xfId="30916" xr:uid="{9865E997-62FA-4D09-B642-3DCACD84FDB5}"/>
    <cellStyle name="Calculation 9 6 3" xfId="4446" xr:uid="{75705B72-27B1-4E64-B851-F005D3D698CA}"/>
    <cellStyle name="Calculation 9 6 3 2" xfId="19042" xr:uid="{7BC5C516-067C-472C-8B8E-7CCE5795E8A4}"/>
    <cellStyle name="Calculation 9 6 3 2 2" xfId="37565" xr:uid="{4BCA5661-7B37-4677-B24B-D3F9CEBB9900}"/>
    <cellStyle name="Calculation 9 6 3 3" xfId="31838" xr:uid="{ED27A92E-842D-48BF-8944-495ED16F5F11}"/>
    <cellStyle name="Calculation 9 6 4" xfId="4447" xr:uid="{45F3D738-8BA7-4430-B9C3-B00B688EFF83}"/>
    <cellStyle name="Calculation 9 6 4 2" xfId="20947" xr:uid="{200F9495-7751-4BEF-9155-1A02715E969A}"/>
    <cellStyle name="Calculation 9 6 4 2 2" xfId="39389" xr:uid="{7A932AD5-CC13-4C46-AB11-95C56E815DC0}"/>
    <cellStyle name="Calculation 9 6 4 3" xfId="33219" xr:uid="{5284D8F3-1FC0-4CA4-86C0-813E1A086FB1}"/>
    <cellStyle name="Calculation 9 6 5" xfId="4448" xr:uid="{0E34D4F4-83B8-4048-8BDF-944A4339A9AE}"/>
    <cellStyle name="Calculation 9 6 5 2" xfId="33857" xr:uid="{5723B7BC-C404-45FE-8C47-ADCE7DA5D3F5}"/>
    <cellStyle name="Calculation 9 6 6" xfId="16535" xr:uid="{1ED0429B-44ED-4753-82C0-23F1444DDB80}"/>
    <cellStyle name="Calculation 9 6 6 2" xfId="34649" xr:uid="{FEFA898F-A1BA-4193-9045-6CCAD0305CD9}"/>
    <cellStyle name="Calculation 9 6 7" xfId="17564" xr:uid="{0F84A633-8A7C-4DEF-92A5-A7BB9AF54D88}"/>
    <cellStyle name="Calculation 9 6 7 2" xfId="35650" xr:uid="{F05D49BF-DDA3-4B44-AAAF-FCB3D5306711}"/>
    <cellStyle name="Calculation 9 6 8" xfId="22548" xr:uid="{95259395-BD04-4F99-9087-0E6CDF059CC7}"/>
    <cellStyle name="Calculation 9 6 8 2" xfId="40466" xr:uid="{BD7F419C-91E5-4C33-A877-7B0D6576354B}"/>
    <cellStyle name="Calculation 9 6 9" xfId="29853" xr:uid="{32CFA4C5-7FFD-4024-BB35-69EDCA012A81}"/>
    <cellStyle name="Calculation 9 7" xfId="4449" xr:uid="{3421A8DA-59F1-4C4A-A430-4CCE7530A516}"/>
    <cellStyle name="Calculation 9 7 2" xfId="4450" xr:uid="{E90EDDF6-DAC5-46D3-AA22-7EE2300DD81C}"/>
    <cellStyle name="Calculation 9 7 2 2" xfId="14458" xr:uid="{510EFA6A-BF5B-438D-870C-EC400E3014B1}"/>
    <cellStyle name="Calculation 9 7 2 2 2" xfId="38391" xr:uid="{811B5284-7B5B-4BA2-B053-BE297F5BFAC8}"/>
    <cellStyle name="Calculation 9 7 2 3" xfId="32278" xr:uid="{5CC8097C-9120-41B3-AB07-0356435A4757}"/>
    <cellStyle name="Calculation 9 7 3" xfId="4451" xr:uid="{C28A0C53-641B-4293-904C-5DF29473F24A}"/>
    <cellStyle name="Calculation 9 7 3 2" xfId="18348" xr:uid="{B371778A-5FA7-4EFE-A8D6-00DE75BCEA8B}"/>
    <cellStyle name="Calculation 9 7 4" xfId="22550" xr:uid="{1FCE3F5D-49BF-4595-9D68-90B053E1984F}"/>
    <cellStyle name="Calculation 9 7 4 2" xfId="40468" xr:uid="{0526E184-0C15-4A54-B09E-1B5B97240E44}"/>
    <cellStyle name="Calculation 9 7 5" xfId="30660" xr:uid="{095CC9E0-5F6D-465C-87A5-F07BA9AAD763}"/>
    <cellStyle name="Calculation 9 8" xfId="4452" xr:uid="{A57AC964-BF15-4818-AEA9-288E7803EF0B}"/>
    <cellStyle name="Calculation 9 8 2" xfId="4453" xr:uid="{2EAFCD67-9455-4452-9B89-8566F2DF4DD8}"/>
    <cellStyle name="Calculation 9 8 2 2" xfId="37242" xr:uid="{1C581907-5E4C-46AF-B45C-15A39C020E1E}"/>
    <cellStyle name="Calculation 9 8 3" xfId="4454" xr:uid="{D08DEF23-6EA8-4184-9ABC-4E8A35E9CCD6}"/>
    <cellStyle name="Calculation 9 8 3 2" xfId="40469" xr:uid="{2BF96A68-1DBE-4497-8A29-D71EE9BA1C6B}"/>
    <cellStyle name="Calculation 9 8 4" xfId="31592" xr:uid="{7CD60906-E521-49B4-8699-B96C115CA3EB}"/>
    <cellStyle name="Calculation 9 9" xfId="4455" xr:uid="{42B1DA36-0B7D-4D05-BE82-137A9DC85F68}"/>
    <cellStyle name="Calculation 9 9 2" xfId="18685" xr:uid="{1FFB801D-8BBA-4C4B-AB93-D1B2323CC52E}"/>
    <cellStyle name="Calculation 9 9 2 2" xfId="37291" xr:uid="{79CB41C1-E18E-40A4-843A-A7ADF925C52A}"/>
    <cellStyle name="Calculation 9 9 3" xfId="31635" xr:uid="{8785917C-2EDA-40A3-B0CD-0786525DC6A0}"/>
    <cellStyle name="Check Cell" xfId="152" builtinId="23" customBuiltin="1"/>
    <cellStyle name="Check Cell 10" xfId="4456" xr:uid="{05EA1C26-58B6-4C7B-88D0-82C84651CF70}"/>
    <cellStyle name="Check Cell 10 2" xfId="4457" xr:uid="{D9058846-CB54-4F45-8CDF-13A877C5C8CB}"/>
    <cellStyle name="Check Cell 10 2 2" xfId="4458" xr:uid="{9A394603-1754-4CD5-A634-8669F77CFF29}"/>
    <cellStyle name="Check Cell 10 2 3" xfId="4459" xr:uid="{3D5EF094-4841-4EED-BF67-7880889E7D2C}"/>
    <cellStyle name="Check Cell 10 2 4" xfId="15734" xr:uid="{8D349F3D-1841-46EC-9D88-B50EC6C3011E}"/>
    <cellStyle name="Check Cell 10 2 5" xfId="16537" xr:uid="{A8E99ACF-C0FC-48D9-94D4-B819F3C4AFC0}"/>
    <cellStyle name="Check Cell 10 2 6" xfId="21745" xr:uid="{0EFD7436-02EB-4E26-9DB3-F6D447FE2432}"/>
    <cellStyle name="Check Cell 10 3" xfId="4460" xr:uid="{E9C0DCAC-8702-486B-89EF-D1551224D9C4}"/>
    <cellStyle name="Check Cell 10 4" xfId="14847" xr:uid="{659D46AD-B6C0-4E14-8604-F041626AE3B3}"/>
    <cellStyle name="Check Cell 10 5" xfId="14744" xr:uid="{0B5DB512-7139-4538-8E7E-470A12E67699}"/>
    <cellStyle name="Check Cell 10 6" xfId="21820" xr:uid="{ACD7526C-E8AC-4CC5-AA4A-957D8992DCEF}"/>
    <cellStyle name="Check Cell 11" xfId="4461" xr:uid="{102489BA-B84E-4CCC-BF79-B52B75F68EB3}"/>
    <cellStyle name="Check Cell 12" xfId="4462" xr:uid="{91B30FDE-F39F-4BE0-BFCA-13DC47C97AD8}"/>
    <cellStyle name="Check Cell 13" xfId="4463" xr:uid="{8278E652-4311-40AC-A307-808252DE4660}"/>
    <cellStyle name="Check Cell 14" xfId="4464" xr:uid="{A398AD86-EAE4-4076-878B-2649228A528E}"/>
    <cellStyle name="Check Cell 14 2" xfId="4465" xr:uid="{8B3EC0CC-295A-4077-8872-DB08FFB6BA41}"/>
    <cellStyle name="Check Cell 15" xfId="4466" xr:uid="{FB9352C6-99C8-4CAF-A381-E6E6BACED288}"/>
    <cellStyle name="Check Cell 15 2" xfId="4467" xr:uid="{1D164563-1321-43F6-9F14-607C0D9DE2F1}"/>
    <cellStyle name="Check Cell 16" xfId="4468" xr:uid="{9BEE0070-E520-433A-B6B3-D02903ADAAB6}"/>
    <cellStyle name="Check Cell 17" xfId="4469" xr:uid="{16FCE537-98FC-4FCF-962D-B02AE352490A}"/>
    <cellStyle name="Check Cell 18" xfId="4470" xr:uid="{56EDA7DA-5632-4602-9E3D-DFDEFA778C5F}"/>
    <cellStyle name="Check Cell 19" xfId="4471" xr:uid="{0BB8BD29-D5C1-4C2C-A074-6C1948492E2D}"/>
    <cellStyle name="Check Cell 2" xfId="291" xr:uid="{00000000-0005-0000-0000-000075000000}"/>
    <cellStyle name="Check Cell 2 10" xfId="26122" xr:uid="{2F7A9C45-E6CC-460E-99C0-F1F0D2FE1AF8}"/>
    <cellStyle name="Check Cell 2 11" xfId="25726" xr:uid="{D3A326EA-7561-4420-BC8E-A14DDC9E95AB}"/>
    <cellStyle name="Check Cell 2 12" xfId="26142" xr:uid="{83B14F66-7FA4-4780-84AE-5F4487BBF8F2}"/>
    <cellStyle name="Check Cell 2 13" xfId="25703" xr:uid="{59A1C5BD-148D-4F60-B58A-5BCBFD7C5650}"/>
    <cellStyle name="Check Cell 2 14" xfId="26166" xr:uid="{1F88DC9D-CC98-40E1-97B7-D459D978C81F}"/>
    <cellStyle name="Check Cell 2 15" xfId="25683" xr:uid="{3900733A-F8C1-4552-8DBE-12DA8B229821}"/>
    <cellStyle name="Check Cell 2 16" xfId="26186" xr:uid="{F75E6646-C5D4-40FA-AACF-F73CBD3AF7E0}"/>
    <cellStyle name="Check Cell 2 17" xfId="25662" xr:uid="{18D484BF-F4F6-4166-88AE-05B6A00E1B13}"/>
    <cellStyle name="Check Cell 2 18" xfId="26207" xr:uid="{6DFB5275-AB09-4BFD-90F2-EE8E1BAE005F}"/>
    <cellStyle name="Check Cell 2 19" xfId="25641" xr:uid="{1F730AD9-E997-4BA8-B4AC-638E7F790175}"/>
    <cellStyle name="Check Cell 2 2" xfId="437" xr:uid="{00000000-0005-0000-0000-000076000000}"/>
    <cellStyle name="Check Cell 2 2 10" xfId="26121" xr:uid="{0E5DFF21-B61F-428B-AEBC-DC15073A11AC}"/>
    <cellStyle name="Check Cell 2 2 11" xfId="25727" xr:uid="{5F77A5E1-65D7-471D-B54A-908A446CAC01}"/>
    <cellStyle name="Check Cell 2 2 12" xfId="26141" xr:uid="{2896BF08-B27C-4D28-B3EE-32B293E97EDE}"/>
    <cellStyle name="Check Cell 2 2 13" xfId="25704" xr:uid="{23524995-51F7-4379-BD3D-8EA9117CF030}"/>
    <cellStyle name="Check Cell 2 2 14" xfId="26165" xr:uid="{4F3B217B-D7EC-4EAD-BD78-F7DFE2358D11}"/>
    <cellStyle name="Check Cell 2 2 15" xfId="25684" xr:uid="{FBF2DEA2-FD03-48B3-BA9D-6F4B003E1D7D}"/>
    <cellStyle name="Check Cell 2 2 16" xfId="26185" xr:uid="{5060E7CC-E8F9-45C2-B110-2DB625FE0FC1}"/>
    <cellStyle name="Check Cell 2 2 17" xfId="25663" xr:uid="{0E5C952F-E75F-4936-9C57-60A081D45657}"/>
    <cellStyle name="Check Cell 2 2 18" xfId="26206" xr:uid="{6016EC12-FE55-4050-9C82-385644D98B07}"/>
    <cellStyle name="Check Cell 2 2 19" xfId="25642" xr:uid="{9D7AB2F6-902A-4CDB-A953-397CC392D9ED}"/>
    <cellStyle name="Check Cell 2 2 2" xfId="4473" xr:uid="{B5B9696F-C40B-443A-A34F-604500922FB7}"/>
    <cellStyle name="Check Cell 2 2 2 10" xfId="26120" xr:uid="{331B60DC-3993-4B74-8423-EA06DCA11C6E}"/>
    <cellStyle name="Check Cell 2 2 2 11" xfId="25729" xr:uid="{63BA1F12-B8DC-48F5-91E3-F0FFFC35A60C}"/>
    <cellStyle name="Check Cell 2 2 2 12" xfId="26139" xr:uid="{1078B555-D161-4DB2-B36C-622A1711C29D}"/>
    <cellStyle name="Check Cell 2 2 2 13" xfId="25706" xr:uid="{1C33C5B6-3C26-4537-9F34-7FB866D6381D}"/>
    <cellStyle name="Check Cell 2 2 2 14" xfId="26162" xr:uid="{4A234D44-3278-43AF-BCC8-55561EF03D14}"/>
    <cellStyle name="Check Cell 2 2 2 15" xfId="25687" xr:uid="{64982FAA-9733-4563-B6B7-22F02C0B06F6}"/>
    <cellStyle name="Check Cell 2 2 2 16" xfId="26182" xr:uid="{815BF0DB-44F2-48B6-9CB6-1062BB06F0E9}"/>
    <cellStyle name="Check Cell 2 2 2 17" xfId="25666" xr:uid="{B95C322F-23C1-42DD-A60D-F50D518F3B89}"/>
    <cellStyle name="Check Cell 2 2 2 18" xfId="26203" xr:uid="{36D89272-ECCE-4463-9F37-28972B57B009}"/>
    <cellStyle name="Check Cell 2 2 2 19" xfId="25645" xr:uid="{851740DE-0412-4BF6-883A-4F14F73CDBC0}"/>
    <cellStyle name="Check Cell 2 2 2 2" xfId="4474" xr:uid="{57823189-BE50-4C6B-BD65-C5EC82612DA9}"/>
    <cellStyle name="Check Cell 2 2 2 2 10" xfId="26119" xr:uid="{C3845362-32A5-4CFB-AD5D-FC5D70B45168}"/>
    <cellStyle name="Check Cell 2 2 2 2 11" xfId="25730" xr:uid="{98ED80C2-3030-412A-9EE1-9A49DC921939}"/>
    <cellStyle name="Check Cell 2 2 2 2 12" xfId="26138" xr:uid="{538C3724-1890-47DC-A9D1-C36ED309FBF8}"/>
    <cellStyle name="Check Cell 2 2 2 2 13" xfId="25707" xr:uid="{B27C615E-B13F-46F5-9DB9-D90DF968B610}"/>
    <cellStyle name="Check Cell 2 2 2 2 14" xfId="26161" xr:uid="{961781F4-0CC9-4DEE-9CFC-2FFFD1E4EAD1}"/>
    <cellStyle name="Check Cell 2 2 2 2 15" xfId="25688" xr:uid="{A0B84F05-9D33-4B4B-A488-8CA58FCE1423}"/>
    <cellStyle name="Check Cell 2 2 2 2 16" xfId="26181" xr:uid="{56057950-7649-43AF-9E9E-2D879CAFED5B}"/>
    <cellStyle name="Check Cell 2 2 2 2 17" xfId="25667" xr:uid="{68D3EF88-B7B1-4640-B24C-F1A69D7FBC1B}"/>
    <cellStyle name="Check Cell 2 2 2 2 18" xfId="26202" xr:uid="{749FEC91-0870-4689-A175-4DF91514A7B5}"/>
    <cellStyle name="Check Cell 2 2 2 2 19" xfId="25646" xr:uid="{7F4E160E-47C3-45EB-8EE4-D1642B763FAB}"/>
    <cellStyle name="Check Cell 2 2 2 2 2" xfId="4475" xr:uid="{2B149786-F12B-4EC0-A54F-71103A7A100E}"/>
    <cellStyle name="Check Cell 2 2 2 2 20" xfId="26223" xr:uid="{27CD3CA4-4A36-4991-8103-509DC552D63F}"/>
    <cellStyle name="Check Cell 2 2 2 2 21" xfId="25625" xr:uid="{9C4CE508-9BF3-4EB3-B641-BCDBF5B365BA}"/>
    <cellStyle name="Check Cell 2 2 2 2 22" xfId="26244" xr:uid="{512ED79A-84D4-4BC4-9D3F-53593D09B08C}"/>
    <cellStyle name="Check Cell 2 2 2 2 23" xfId="25604" xr:uid="{7EDEBB49-78C5-4E96-863D-DE05887F9803}"/>
    <cellStyle name="Check Cell 2 2 2 2 24" xfId="26265" xr:uid="{D650FEC8-4AC9-4736-8322-178725EB5ED8}"/>
    <cellStyle name="Check Cell 2 2 2 2 25" xfId="25586" xr:uid="{F874B6FF-6830-4C69-A5BC-A884D34ED3DF}"/>
    <cellStyle name="Check Cell 2 2 2 2 3" xfId="17565" xr:uid="{63FDF3AB-30F4-4755-91E3-889C2B2FD379}"/>
    <cellStyle name="Check Cell 2 2 2 2 4" xfId="26072" xr:uid="{BBE4FEBE-B9DC-474F-859C-D488C42E3C49}"/>
    <cellStyle name="Check Cell 2 2 2 2 5" xfId="25782" xr:uid="{C1ADAC9D-C480-41F7-9832-348201E77FBA}"/>
    <cellStyle name="Check Cell 2 2 2 2 6" xfId="26085" xr:uid="{5DDF597C-9286-42C7-9D54-C6916772334E}"/>
    <cellStyle name="Check Cell 2 2 2 2 7" xfId="25767" xr:uid="{58593A05-7A59-4AB3-9BC0-FD2C1420C290}"/>
    <cellStyle name="Check Cell 2 2 2 2 8" xfId="26100" xr:uid="{81442BDC-7774-4451-A27F-9C2882FDCE0B}"/>
    <cellStyle name="Check Cell 2 2 2 2 9" xfId="25749" xr:uid="{4BC16C6D-F535-496C-A060-CD45DEE22A8D}"/>
    <cellStyle name="Check Cell 2 2 2 20" xfId="26224" xr:uid="{DCAD0191-7A45-47B1-A30A-A06C590DDA6F}"/>
    <cellStyle name="Check Cell 2 2 2 21" xfId="25624" xr:uid="{43C59C8E-5343-4BDC-A728-D876FC6DCE28}"/>
    <cellStyle name="Check Cell 2 2 2 22" xfId="26245" xr:uid="{E1C1C400-749C-4571-B50C-DB4B40EB8EE8}"/>
    <cellStyle name="Check Cell 2 2 2 23" xfId="25603" xr:uid="{5186B275-E2A2-4FE2-BC4E-2B0A61D0104D}"/>
    <cellStyle name="Check Cell 2 2 2 24" xfId="26266" xr:uid="{18CB70F1-1B93-4DDF-85A5-AB8E531FDC70}"/>
    <cellStyle name="Check Cell 2 2 2 25" xfId="25585" xr:uid="{98678018-63D8-49DC-8383-B361A3DB5AAE}"/>
    <cellStyle name="Check Cell 2 2 2 3" xfId="4476" xr:uid="{00368B85-EAA9-4AFE-9570-92B31738FA91}"/>
    <cellStyle name="Check Cell 2 2 2 3 2" xfId="17162" xr:uid="{0B9B903E-7D8E-4595-AA59-980AEACD016C}"/>
    <cellStyle name="Check Cell 2 2 2 3 2 2" xfId="19043" xr:uid="{2A18B2F6-777B-4881-B7A9-4EF6F20057C7}"/>
    <cellStyle name="Check Cell 2 2 2 4" xfId="4477" xr:uid="{BDB3BE67-7230-4F50-B2AC-E5D73867CC0A}"/>
    <cellStyle name="Check Cell 2 2 2 4 2" xfId="26073" xr:uid="{2537FDEA-853C-483B-872E-3A835C38C805}"/>
    <cellStyle name="Check Cell 2 2 2 5" xfId="20948" xr:uid="{1199181C-E761-4F9C-BFE2-0A83F5CEFFB7}"/>
    <cellStyle name="Check Cell 2 2 2 5 2" xfId="25781" xr:uid="{C74671A8-5526-4C55-B48B-B284C1568220}"/>
    <cellStyle name="Check Cell 2 2 2 6" xfId="26086" xr:uid="{DA88E9DF-99F8-4CDF-8D3D-51DFA1CBE849}"/>
    <cellStyle name="Check Cell 2 2 2 7" xfId="25766" xr:uid="{F5D2EEC8-6CE8-49CC-B040-9F4AA337FF26}"/>
    <cellStyle name="Check Cell 2 2 2 8" xfId="26101" xr:uid="{81E89A1F-EE1C-490B-B00D-7BB02DFDDDB1}"/>
    <cellStyle name="Check Cell 2 2 2 9" xfId="25748" xr:uid="{72770F7C-CE2D-4E0F-8B33-44E694D9F740}"/>
    <cellStyle name="Check Cell 2 2 20" xfId="26227" xr:uid="{96479751-ACBA-41FC-8E1E-AE7DBC6C18E9}"/>
    <cellStyle name="Check Cell 2 2 21" xfId="25621" xr:uid="{5AEFD446-8992-4529-B446-A6857EEB2E52}"/>
    <cellStyle name="Check Cell 2 2 22" xfId="26248" xr:uid="{9B33C6AC-F444-45A5-A824-82CD6B6F5A30}"/>
    <cellStyle name="Check Cell 2 2 23" xfId="25600" xr:uid="{181F0C55-952A-462C-9B45-7AA36DCEA0D2}"/>
    <cellStyle name="Check Cell 2 2 24" xfId="26269" xr:uid="{E1A9791C-22D8-4A31-B0EF-85C861446021}"/>
    <cellStyle name="Check Cell 2 2 25" xfId="25582" xr:uid="{F23996CF-4357-4CEC-8C7F-6DB0093218E5}"/>
    <cellStyle name="Check Cell 2 2 3" xfId="4478" xr:uid="{D23E97F2-606B-45F7-B104-786448E2702E}"/>
    <cellStyle name="Check Cell 2 2 3 2" xfId="4479" xr:uid="{DCC60C1E-9088-4DBF-9699-9F738192B709}"/>
    <cellStyle name="Check Cell 2 2 3 2 2" xfId="18626" xr:uid="{7487DF44-8939-4B47-9165-B45DC56AEC5F}"/>
    <cellStyle name="Check Cell 2 2 3 3" xfId="4480" xr:uid="{E05CB56F-000A-44BA-8E2A-DF4D9B9EA00A}"/>
    <cellStyle name="Check Cell 2 2 3 4" xfId="14260" xr:uid="{2E097541-A1E6-4E4E-9BEC-ABBB1466F9D0}"/>
    <cellStyle name="Check Cell 2 2 4" xfId="4481" xr:uid="{FCB86E6E-888E-45A4-A804-93EC7B2CA0D3}"/>
    <cellStyle name="Check Cell 2 2 4 2" xfId="15082" xr:uid="{20BBCD3E-6EC9-428B-944D-86D31B2E740C}"/>
    <cellStyle name="Check Cell 2 2 4 2 2" xfId="18560" xr:uid="{147FC0DB-D51B-4487-BB74-22D5DDD2B2AC}"/>
    <cellStyle name="Check Cell 2 2 5" xfId="13074" xr:uid="{20D66F75-78AA-4B89-9ACA-2F93C72A990F}"/>
    <cellStyle name="Check Cell 2 2 5 2" xfId="15735" xr:uid="{1190E822-38E2-4A58-939F-35629FB97C22}"/>
    <cellStyle name="Check Cell 2 2 5 2 2" xfId="20593" xr:uid="{8B4F2E6E-BCC3-4AE8-9BC9-5B8BC43B3F9B}"/>
    <cellStyle name="Check Cell 2 2 6" xfId="16538" xr:uid="{2DA985E7-988B-4241-99E5-3FEDE053FE68}"/>
    <cellStyle name="Check Cell 2 2 7" xfId="14893" xr:uid="{6E6548EF-4DBF-4711-B5E6-50904EA40DD6}"/>
    <cellStyle name="Check Cell 2 2 8" xfId="22551" xr:uid="{7637AE9A-3CE3-46F0-B116-975C94D08DA5}"/>
    <cellStyle name="Check Cell 2 2 8 2" xfId="26102" xr:uid="{1C5D49C0-8A4F-44ED-BE80-866D4007D668}"/>
    <cellStyle name="Check Cell 2 2 9" xfId="25747" xr:uid="{E66E8B85-3A76-48DD-A040-F44BEB3A3EDC}"/>
    <cellStyle name="Check Cell 2 20" xfId="26228" xr:uid="{BE4A235D-54F1-459B-9894-8D438DB1AA54}"/>
    <cellStyle name="Check Cell 2 21" xfId="25620" xr:uid="{2E1A33C3-D4B5-4212-A3A2-12A0F5A55030}"/>
    <cellStyle name="Check Cell 2 22" xfId="26249" xr:uid="{3BA4CA82-1287-4AD8-ACBC-4318744D8552}"/>
    <cellStyle name="Check Cell 2 23" xfId="25599" xr:uid="{B2D7C6E4-4C9A-4BA0-BEA7-0DDF30DF1371}"/>
    <cellStyle name="Check Cell 2 24" xfId="26270" xr:uid="{0875974D-4387-4736-BAC1-E793CC2B6444}"/>
    <cellStyle name="Check Cell 2 25" xfId="25581" xr:uid="{E5AB1E52-04EB-41BC-9A6E-3A0B09079ED5}"/>
    <cellStyle name="Check Cell 2 26" xfId="4472" xr:uid="{2A1AAB57-36A9-46D6-BCC0-26A77FBF8477}"/>
    <cellStyle name="Check Cell 2 3" xfId="4482" xr:uid="{EE5EDAFE-8779-4BA6-98CD-CE952BC20810}"/>
    <cellStyle name="Check Cell 2 3 2" xfId="4483" xr:uid="{7FEFD5FD-444F-47B2-8F7B-E2304AF3BAB0}"/>
    <cellStyle name="Check Cell 2 3 2 2" xfId="18197" xr:uid="{4646F9FD-9A64-41B0-AF54-BAD5B758E21F}"/>
    <cellStyle name="Check Cell 2 3 3" xfId="4484" xr:uid="{9C8738AE-6143-4557-B915-0020465AB06F}"/>
    <cellStyle name="Check Cell 2 3 4" xfId="14329" xr:uid="{3799918A-B5A5-493E-8D6B-17D279F23E50}"/>
    <cellStyle name="Check Cell 2 4" xfId="4485" xr:uid="{1BB380A0-ED2C-4106-BDA3-AEAE827070BF}"/>
    <cellStyle name="Check Cell 2 4 2" xfId="14575" xr:uid="{FBF94DAC-5B46-4C8B-B552-98B818325F00}"/>
    <cellStyle name="Check Cell 2 4 2 2" xfId="19341" xr:uid="{42E16A43-1604-4B96-B691-56515FCA4E1D}"/>
    <cellStyle name="Check Cell 2 4 3" xfId="26074" xr:uid="{C9F0B485-2877-4FCB-9117-7E273631AC72}"/>
    <cellStyle name="Check Cell 2 5" xfId="15381" xr:uid="{ADA1F3D2-5CDC-47D6-B6BD-B6E028A271B7}"/>
    <cellStyle name="Check Cell 2 5 2" xfId="20371" xr:uid="{B2C1CE55-058F-4B42-AB95-BFE3262277DC}"/>
    <cellStyle name="Check Cell 2 5 3" xfId="25780" xr:uid="{769AF9AB-D593-4348-837E-68292BEC3280}"/>
    <cellStyle name="Check Cell 2 6" xfId="14769" xr:uid="{63FE539B-24B2-4D1F-A80C-A2A482A9061F}"/>
    <cellStyle name="Check Cell 2 6 2" xfId="26087" xr:uid="{37380A27-9895-478C-A558-9D22B07A4461}"/>
    <cellStyle name="Check Cell 2 7" xfId="16048" xr:uid="{7D4DDB4A-4F78-4312-8A47-AF0AF9DC5043}"/>
    <cellStyle name="Check Cell 2 7 2" xfId="25765" xr:uid="{8FDA8659-F73C-42F2-8858-416B930C2E96}"/>
    <cellStyle name="Check Cell 2 8" xfId="26103" xr:uid="{B6D5A0A4-E763-4F6E-B8B0-74E0AF3F97DB}"/>
    <cellStyle name="Check Cell 2 9" xfId="25746" xr:uid="{5C0264E5-955A-4FA2-8E07-C60C62E24DF5}"/>
    <cellStyle name="Check Cell 20" xfId="4486" xr:uid="{BE650F9E-B846-4E05-A2D3-E427CF3A219A}"/>
    <cellStyle name="Check Cell 21" xfId="4487" xr:uid="{EB86633D-B0DC-4657-B84B-FC5EABCEFA99}"/>
    <cellStyle name="Check Cell 22" xfId="4488" xr:uid="{99BB95EA-B401-46EA-9FB7-CBFA91983568}"/>
    <cellStyle name="Check Cell 23" xfId="4489" xr:uid="{9D2F8B5E-3EBE-4743-988D-4CD6119FDAF7}"/>
    <cellStyle name="Check Cell 23 2" xfId="4490" xr:uid="{06C73E01-6E45-4B6B-9755-9CB0F850C98B}"/>
    <cellStyle name="Check Cell 23 2 2" xfId="21528" xr:uid="{C150DA14-2C86-407E-A21C-9956B3C1340B}"/>
    <cellStyle name="Check Cell 23 3" xfId="4491" xr:uid="{28C4B056-3A86-4119-86C1-9ED0AFDD5A0D}"/>
    <cellStyle name="Check Cell 24" xfId="4492" xr:uid="{9B75D27C-E9D6-40FE-B814-2084B184B333}"/>
    <cellStyle name="Check Cell 24 2" xfId="20694" xr:uid="{1A4341EC-5876-4A7E-A377-9104E50E5BC8}"/>
    <cellStyle name="Check Cell 25" xfId="4493" xr:uid="{CC6BD873-1782-4DD7-A1DE-530394547DC2}"/>
    <cellStyle name="Check Cell 26" xfId="4494" xr:uid="{01C53EA1-DD0F-4914-8B80-91809EE61FB5}"/>
    <cellStyle name="Check Cell 27" xfId="4495" xr:uid="{94588B2A-E194-4ABA-892B-25AA28AF5F64}"/>
    <cellStyle name="Check Cell 28" xfId="4496" xr:uid="{419836BC-4C63-4F18-850D-D104C53C507E}"/>
    <cellStyle name="Check Cell 29" xfId="4497" xr:uid="{6F411C17-38F2-4D7F-AF97-AFDB5E03DB40}"/>
    <cellStyle name="Check Cell 3" xfId="358" xr:uid="{00000000-0005-0000-0000-000077000000}"/>
    <cellStyle name="Check Cell 3 2" xfId="4499" xr:uid="{E236D3F7-6D52-456D-8FF8-2D658D7629F4}"/>
    <cellStyle name="Check Cell 3 2 2" xfId="4500" xr:uid="{06398F0C-E1F5-4A12-9F84-F9D8650AAE60}"/>
    <cellStyle name="Check Cell 3 2 2 2" xfId="17202" xr:uid="{CD843E3E-90F4-4668-A2C7-CE4DDC1A98E8}"/>
    <cellStyle name="Check Cell 3 2 2 2 2" xfId="17566" xr:uid="{0D98E2B5-9011-4E62-88CF-44A5A21556FA}"/>
    <cellStyle name="Check Cell 3 2 2 3" xfId="19044" xr:uid="{36F35B78-9BFB-4A43-8DC3-7CE20DE7B4B3}"/>
    <cellStyle name="Check Cell 3 2 2 4" xfId="20949" xr:uid="{C7F1F68F-4823-494D-B639-C788ECBFE46E}"/>
    <cellStyle name="Check Cell 3 2 3" xfId="4501" xr:uid="{D2F2230C-B2F8-4186-B381-98D74EAC8067}"/>
    <cellStyle name="Check Cell 3 2 3 2" xfId="18664" xr:uid="{F060E945-AF26-49C8-92BD-1DCBD564B16F}"/>
    <cellStyle name="Check Cell 3 2 4" xfId="15736" xr:uid="{74920821-4D29-4491-BBCD-B720D79C8EC0}"/>
    <cellStyle name="Check Cell 3 2 4 2" xfId="20633" xr:uid="{F776011F-2B90-4410-94D1-47B7A9359C4F}"/>
    <cellStyle name="Check Cell 3 2 5" xfId="16539" xr:uid="{FC665587-DFE0-4211-89F1-C815C37E7B15}"/>
    <cellStyle name="Check Cell 3 2 6" xfId="16954" xr:uid="{8C0DF79A-2067-4A4A-B49D-A85736BA8EC7}"/>
    <cellStyle name="Check Cell 3 2 7" xfId="19331" xr:uid="{6B27D325-C9AB-47C2-85A1-91AB617EE3B1}"/>
    <cellStyle name="Check Cell 3 3" xfId="4502" xr:uid="{BE0DB4A0-0860-4EB1-9FD6-08CFCB3AB97B}"/>
    <cellStyle name="Check Cell 3 3 2" xfId="18458" xr:uid="{17FA7645-44D3-4429-9BF4-4354F02134F3}"/>
    <cellStyle name="Check Cell 3 4" xfId="15271" xr:uid="{A8668AFE-6028-474F-B390-05012F99B9A5}"/>
    <cellStyle name="Check Cell 3 5" xfId="15907" xr:uid="{CE0C7910-2D79-47CA-9E08-36F425004440}"/>
    <cellStyle name="Check Cell 3 5 2" xfId="20413" xr:uid="{6A75C40D-3E90-46D2-B503-80E8AA8A53FA}"/>
    <cellStyle name="Check Cell 3 6" xfId="14814" xr:uid="{78B869C7-C31B-43CA-A8B5-FA06EE0F10D6}"/>
    <cellStyle name="Check Cell 3 7" xfId="20543" xr:uid="{76A21CAD-AAC5-4172-95BB-11D44228F13B}"/>
    <cellStyle name="Check Cell 3 8" xfId="4498" xr:uid="{1AEDEF6C-B302-4930-A891-858522CB83F6}"/>
    <cellStyle name="Check Cell 30" xfId="4503" xr:uid="{2CBD0133-D48C-4B8A-B013-94735CE2E7B5}"/>
    <cellStyle name="Check Cell 31" xfId="4504" xr:uid="{FB09ADC2-2179-48FF-8F11-2604D147EEE3}"/>
    <cellStyle name="Check Cell 32" xfId="4505" xr:uid="{25C0AC27-C95B-46A9-9FF0-30761A13D385}"/>
    <cellStyle name="Check Cell 33" xfId="4506" xr:uid="{E62A5627-56DD-4931-BED5-0BCD863196FA}"/>
    <cellStyle name="Check Cell 34" xfId="4507" xr:uid="{7B1EF43F-6BD7-4109-BCC4-DAF6A7E2F063}"/>
    <cellStyle name="Check Cell 35" xfId="4508" xr:uid="{C49E6AE7-66D4-4AE0-9D07-B943F2ACD837}"/>
    <cellStyle name="Check Cell 36" xfId="4509" xr:uid="{2A941E15-7D9A-4B56-99F7-77D2CA6D3D99}"/>
    <cellStyle name="Check Cell 37" xfId="4510" xr:uid="{9E8EA2F7-7FE3-49DF-BA6A-41B5339905C1}"/>
    <cellStyle name="Check Cell 38" xfId="4511" xr:uid="{E5CB9AF2-DE25-44EC-9101-6764DEB77B76}"/>
    <cellStyle name="Check Cell 39" xfId="4512" xr:uid="{943A9C4E-83CF-4724-9439-D4A2EC429D93}"/>
    <cellStyle name="Check Cell 4" xfId="4513" xr:uid="{C2EC3AD9-7991-4A85-B3A4-15E77BFA1F7C}"/>
    <cellStyle name="Check Cell 4 2" xfId="4514" xr:uid="{988CFBE4-420C-4C54-8D82-D3F2B185112A}"/>
    <cellStyle name="Check Cell 4 2 2" xfId="4515" xr:uid="{812C346A-2209-4558-9B77-7C77C87D391E}"/>
    <cellStyle name="Check Cell 4 2 2 2" xfId="17221" xr:uid="{45B466C2-B873-494B-9267-D1F79437CA89}"/>
    <cellStyle name="Check Cell 4 2 2 2 2" xfId="17567" xr:uid="{B7EA63ED-80EE-4543-A9DE-01ECA27FFD44}"/>
    <cellStyle name="Check Cell 4 2 2 3" xfId="19045" xr:uid="{CF51DD11-125F-4867-B73E-6E3A12DF4E11}"/>
    <cellStyle name="Check Cell 4 2 2 4" xfId="20950" xr:uid="{6FF2867F-A08B-4D81-966F-F90C29FE0CCC}"/>
    <cellStyle name="Check Cell 4 2 3" xfId="4516" xr:uid="{8C0B082C-5C36-4D44-9E47-942DE01BA11A}"/>
    <cellStyle name="Check Cell 4 2 3 2" xfId="18683" xr:uid="{7C299987-5BD9-471F-B93F-E15F3187E1D2}"/>
    <cellStyle name="Check Cell 4 2 4" xfId="15737" xr:uid="{3C13595A-0CEE-49BA-922D-1EE681979C6E}"/>
    <cellStyle name="Check Cell 4 2 4 2" xfId="20651" xr:uid="{8949568C-FDEA-408A-82AA-6508E5CF5541}"/>
    <cellStyle name="Check Cell 4 2 5" xfId="16540" xr:uid="{6EAC5D82-2761-4E9A-8C9C-6DCC951456DF}"/>
    <cellStyle name="Check Cell 4 2 6" xfId="15376" xr:uid="{899B0A01-AC65-4770-920B-1C0CC6066E19}"/>
    <cellStyle name="Check Cell 4 2 7" xfId="21654" xr:uid="{ED385C48-3F84-404C-8F8B-31DECFC591DE}"/>
    <cellStyle name="Check Cell 4 3" xfId="4517" xr:uid="{937C1EFA-A2D9-4547-8ECF-6DB605D9548A}"/>
    <cellStyle name="Check Cell 4 3 2" xfId="18473" xr:uid="{CBAE078A-4369-43BD-BA43-32A698B70B98}"/>
    <cellStyle name="Check Cell 4 4" xfId="15221" xr:uid="{A6A43AED-C284-418B-AF44-B918646C0370}"/>
    <cellStyle name="Check Cell 4 5" xfId="15474" xr:uid="{E5DF3115-DE4C-477D-BE8D-ADA51EEA0295}"/>
    <cellStyle name="Check Cell 4 5 2" xfId="20432" xr:uid="{4F28C36B-FE40-4551-B88A-8766AEFBFCBB}"/>
    <cellStyle name="Check Cell 4 6" xfId="16061" xr:uid="{8FFB5A33-E340-44C0-9B5E-E8EC959437C1}"/>
    <cellStyle name="Check Cell 4 7" xfId="21921" xr:uid="{0ED554AA-1BCC-45E2-B6CA-5A2C66036CA9}"/>
    <cellStyle name="Check Cell 40" xfId="4518" xr:uid="{FA04DBF6-D66E-4817-AE32-72A75BC979F2}"/>
    <cellStyle name="Check Cell 41" xfId="4519" xr:uid="{E40D9D31-31DE-457E-82D3-A63BD4DFA244}"/>
    <cellStyle name="Check Cell 42" xfId="4520" xr:uid="{A25BFD39-9658-490C-955B-46E9A2B77833}"/>
    <cellStyle name="Check Cell 43" xfId="4521" xr:uid="{8224B3D0-354C-4016-A6BA-197D80F72226}"/>
    <cellStyle name="Check Cell 44" xfId="4522" xr:uid="{3E99CF12-DCF3-4CF3-9CAA-F87A9A80D43E}"/>
    <cellStyle name="Check Cell 45" xfId="4523" xr:uid="{BC90628D-B5FB-428E-BCA2-DEB8991AAA78}"/>
    <cellStyle name="Check Cell 46" xfId="4524" xr:uid="{7525390C-9141-4124-B52F-3A90E05AF706}"/>
    <cellStyle name="Check Cell 47" xfId="4525" xr:uid="{4BA407DB-AF0B-41E8-9BB0-8FB3394299CF}"/>
    <cellStyle name="Check Cell 48" xfId="4526" xr:uid="{027F2F11-FE12-4060-8FF3-85CD40DC6940}"/>
    <cellStyle name="Check Cell 49" xfId="4527" xr:uid="{AA696AE1-0B54-4C90-8090-5CEF758711D9}"/>
    <cellStyle name="Check Cell 5" xfId="4528" xr:uid="{5DE4EB85-7BE8-46DD-8AAA-91D1EF4DF2BA}"/>
    <cellStyle name="Check Cell 5 2" xfId="4529" xr:uid="{10109C20-D7A6-42E2-97E1-B084518DFF45}"/>
    <cellStyle name="Check Cell 5 2 2" xfId="4530" xr:uid="{652FC76B-CE7E-470C-9AF1-AAFB4B3D807A}"/>
    <cellStyle name="Check Cell 5 2 2 2" xfId="17234" xr:uid="{04B6B5BE-D5AE-4B14-80A0-6D8060516C78}"/>
    <cellStyle name="Check Cell 5 2 2 2 2" xfId="17568" xr:uid="{BAB2E478-F3D8-4834-916A-D23F19D707BF}"/>
    <cellStyle name="Check Cell 5 2 2 3" xfId="19046" xr:uid="{1FFD436C-5F9E-4E1C-8859-72DAFD41FCC1}"/>
    <cellStyle name="Check Cell 5 2 2 4" xfId="20951" xr:uid="{37646440-8ACA-42A5-A163-A629A662C817}"/>
    <cellStyle name="Check Cell 5 2 3" xfId="4531" xr:uid="{B7B0031F-3D43-431A-93A3-F90EDFBBCA20}"/>
    <cellStyle name="Check Cell 5 2 3 2" xfId="18697" xr:uid="{F465B120-2BF0-4188-A07C-6E1F534AFC92}"/>
    <cellStyle name="Check Cell 5 2 4" xfId="15738" xr:uid="{41A72B81-73D1-4B11-BC5C-9BFFCD1BAFBE}"/>
    <cellStyle name="Check Cell 5 2 4 2" xfId="20663" xr:uid="{D56C4564-EEE0-4909-9204-62F191BAC5C2}"/>
    <cellStyle name="Check Cell 5 2 5" xfId="16541" xr:uid="{AECBB9E4-820D-4C54-974A-C18C61F7D089}"/>
    <cellStyle name="Check Cell 5 2 6" xfId="14844" xr:uid="{2EA33822-D264-427C-9367-B9D310E2B076}"/>
    <cellStyle name="Check Cell 5 2 7" xfId="21585" xr:uid="{6D907A77-FC3F-4DDA-9080-D69CD15855E3}"/>
    <cellStyle name="Check Cell 5 3" xfId="4532" xr:uid="{D8A795DE-736E-401A-84B5-8286FF26B9E2}"/>
    <cellStyle name="Check Cell 5 3 2" xfId="18485" xr:uid="{03600841-EACF-4ADE-A154-4D988A7AE616}"/>
    <cellStyle name="Check Cell 5 4" xfId="15185" xr:uid="{FF19C211-1A84-4348-9634-A349077B5A59}"/>
    <cellStyle name="Check Cell 5 5" xfId="15471" xr:uid="{6B0921C1-A4DE-4C33-ABEE-B8E3F62882B2}"/>
    <cellStyle name="Check Cell 5 5 2" xfId="20444" xr:uid="{62A6716A-6554-4B6C-BD1C-B2D8826A4953}"/>
    <cellStyle name="Check Cell 5 6" xfId="16331" xr:uid="{29C1726E-404E-4103-AEC2-BF815B79014A}"/>
    <cellStyle name="Check Cell 5 7" xfId="21683" xr:uid="{1642B8DE-C330-41E4-87FA-D3130CAA808D}"/>
    <cellStyle name="Check Cell 50" xfId="4533" xr:uid="{E4129555-A581-403B-B440-30B36225CC8C}"/>
    <cellStyle name="Check Cell 51" xfId="14216" xr:uid="{0B8D613C-AB94-492F-9D93-767F976967A7}"/>
    <cellStyle name="Check Cell 52" xfId="26083" xr:uid="{9013C517-9239-4CDE-9831-D00CCF12D297}"/>
    <cellStyle name="Check Cell 53" xfId="25769" xr:uid="{43901B3D-4A1A-444A-BB75-0C7C643E0F0D}"/>
    <cellStyle name="Check Cell 54" xfId="26098" xr:uid="{65E8D536-C430-4B5E-8DBF-CB2195A4A63F}"/>
    <cellStyle name="Check Cell 55" xfId="25751" xr:uid="{CBB64EB3-4455-4E84-AD3A-187F28CC27DD}"/>
    <cellStyle name="Check Cell 56" xfId="26117" xr:uid="{E02E40DA-E22F-484E-B47A-C68A8E4B5FD7}"/>
    <cellStyle name="Check Cell 57" xfId="25732" xr:uid="{9A28B2B8-1042-4F11-894F-AECADAB048B0}"/>
    <cellStyle name="Check Cell 58" xfId="26136" xr:uid="{3BC51DE2-C9CF-4DC3-A2A8-A2FC1D80C8E0}"/>
    <cellStyle name="Check Cell 59" xfId="25709" xr:uid="{C7CC1C9B-CCB3-4703-82B7-124CC1DAF215}"/>
    <cellStyle name="Check Cell 6" xfId="4534" xr:uid="{1C5864A2-0C75-452C-8BD0-CF7273D171D9}"/>
    <cellStyle name="Check Cell 6 2" xfId="4535" xr:uid="{2B324F91-490F-46BD-A4B1-77C56B4FF76B}"/>
    <cellStyle name="Check Cell 6 2 2" xfId="4536" xr:uid="{C3124348-D898-4831-B998-D854D0D0AF2B}"/>
    <cellStyle name="Check Cell 6 2 2 2" xfId="17248" xr:uid="{188A9E9C-5989-43AF-88EB-930413292AED}"/>
    <cellStyle name="Check Cell 6 2 2 2 2" xfId="17569" xr:uid="{3AD49C22-7E74-4842-B3CD-C9C61F1A2CED}"/>
    <cellStyle name="Check Cell 6 2 2 3" xfId="19047" xr:uid="{95AE1589-91AC-41DD-9542-955137CC4AEB}"/>
    <cellStyle name="Check Cell 6 2 2 4" xfId="20952" xr:uid="{8D7D6501-AD86-4328-A132-1F23CF85B0E4}"/>
    <cellStyle name="Check Cell 6 2 3" xfId="4537" xr:uid="{6945F564-E9E8-43BB-93FB-82D597E087B1}"/>
    <cellStyle name="Check Cell 6 2 3 2" xfId="18711" xr:uid="{25A1D031-A8A2-44E9-9BBF-3398D8E918B7}"/>
    <cellStyle name="Check Cell 6 2 4" xfId="15739" xr:uid="{F7A90246-2808-4D8D-A814-3A7B54061FC3}"/>
    <cellStyle name="Check Cell 6 2 4 2" xfId="20676" xr:uid="{1D39F9B0-52E7-48A7-9B9E-49E78FCB78C1}"/>
    <cellStyle name="Check Cell 6 2 5" xfId="16542" xr:uid="{336A8186-90B9-4BFE-967C-9936D80FD5FA}"/>
    <cellStyle name="Check Cell 6 2 6" xfId="15398" xr:uid="{037F7481-1D19-43F7-B07E-05B37BC27759}"/>
    <cellStyle name="Check Cell 6 2 7" xfId="21575" xr:uid="{9C4A7633-CA3C-44C7-B6A3-42A798361134}"/>
    <cellStyle name="Check Cell 6 3" xfId="4538" xr:uid="{E3C22564-78E5-438B-AF8D-D6D723478935}"/>
    <cellStyle name="Check Cell 6 3 2" xfId="18497" xr:uid="{21185DBB-9316-4AE3-9114-97FFCEB9B6F3}"/>
    <cellStyle name="Check Cell 6 4" xfId="14725" xr:uid="{7F3D0B16-1699-45B0-808E-29CCC8A54173}"/>
    <cellStyle name="Check Cell 6 5" xfId="15420" xr:uid="{4FBF2A4F-00D9-4503-B505-19EAA6E82751}"/>
    <cellStyle name="Check Cell 6 5 2" xfId="20459" xr:uid="{6E6310FE-7A39-4758-9680-457BEE5AB453}"/>
    <cellStyle name="Check Cell 6 6" xfId="16985" xr:uid="{D4E2A89A-CC04-4041-BE4B-D77FFAA8B387}"/>
    <cellStyle name="Check Cell 6 7" xfId="21601" xr:uid="{B46BF288-062D-45CE-83AC-BFF8B7B877EB}"/>
    <cellStyle name="Check Cell 60" xfId="26159" xr:uid="{A88B3739-06BB-4FC2-92D3-B9C9A0E2D889}"/>
    <cellStyle name="Check Cell 61" xfId="25689" xr:uid="{4D7A09AA-9B32-44AE-BA7E-FF70BE3985E6}"/>
    <cellStyle name="Check Cell 62" xfId="26180" xr:uid="{D2A9EB1C-BAC3-47AC-8356-8D083BFB2044}"/>
    <cellStyle name="Check Cell 63" xfId="25668" xr:uid="{43AED13B-A464-4D17-8904-EE472431CFDF}"/>
    <cellStyle name="Check Cell 64" xfId="26201" xr:uid="{03C31CBE-F840-4268-91B2-4F5F739EF355}"/>
    <cellStyle name="Check Cell 65" xfId="25647" xr:uid="{62C47EDA-5D57-4C61-8699-E2DB8C0ECFD0}"/>
    <cellStyle name="Check Cell 66" xfId="26222" xr:uid="{A327D881-6D99-4AB1-B2A5-DA0B60A77A00}"/>
    <cellStyle name="Check Cell 67" xfId="25626" xr:uid="{30732274-1941-4514-91F5-E813FF3C12EE}"/>
    <cellStyle name="Check Cell 68" xfId="26243" xr:uid="{8D25C89A-DE8B-4EE7-AE80-B6FFFCB9442E}"/>
    <cellStyle name="Check Cell 69" xfId="25605" xr:uid="{8300364D-1102-4004-B3AF-AE45C0254124}"/>
    <cellStyle name="Check Cell 7" xfId="4539" xr:uid="{52E3C78F-45E1-4A68-9882-D45118792393}"/>
    <cellStyle name="Check Cell 7 2" xfId="4540" xr:uid="{513BC845-EE49-4CC1-B6B8-8316451630B7}"/>
    <cellStyle name="Check Cell 7 2 2" xfId="4541" xr:uid="{D3960546-E600-45E6-BEB1-19A0027BC287}"/>
    <cellStyle name="Check Cell 7 2 3" xfId="4542" xr:uid="{4E12FD7D-9B10-4E25-A35F-010F89193154}"/>
    <cellStyle name="Check Cell 7 2 4" xfId="15740" xr:uid="{42A382C6-E9E5-447D-B46E-5022BCF919DA}"/>
    <cellStyle name="Check Cell 7 2 5" xfId="16543" xr:uid="{2F3C4B49-64A0-4074-B0E1-211DEB7C4D9C}"/>
    <cellStyle name="Check Cell 7 2 6" xfId="20456" xr:uid="{7FAF69D9-E90D-4510-B6F2-585FCF6C99AE}"/>
    <cellStyle name="Check Cell 7 3" xfId="4543" xr:uid="{86A405E0-F049-496C-8177-4DE642A16AA3}"/>
    <cellStyle name="Check Cell 7 4" xfId="14914" xr:uid="{37BBD916-E1E2-4D38-9A09-CDB653C1FD18}"/>
    <cellStyle name="Check Cell 7 5" xfId="15775" xr:uid="{5CED98D4-0E23-4B7E-B24F-76EB7F061637}"/>
    <cellStyle name="Check Cell 7 6" xfId="21870" xr:uid="{F8EF5791-1AFD-403A-AEA4-6545ACF09D02}"/>
    <cellStyle name="Check Cell 70" xfId="26264" xr:uid="{84A360B9-D446-4BB5-BC3D-456561F7514E}"/>
    <cellStyle name="Check Cell 71" xfId="25587" xr:uid="{D3C34951-3774-44B9-BD0D-EBA2844F9BA6}"/>
    <cellStyle name="Check Cell 72" xfId="26283" xr:uid="{3298959C-D681-4C46-B6F5-C881F0D48EF5}"/>
    <cellStyle name="Check Cell 73" xfId="25568" xr:uid="{E2771C3C-CE18-49DD-8568-DCFE3DEE0720}"/>
    <cellStyle name="Check Cell 74" xfId="487" xr:uid="{7D4B678F-07C5-4EFE-ACF6-F3E3A9D075C0}"/>
    <cellStyle name="Check Cell 75" xfId="41673" xr:uid="{B249A021-7783-4F30-BB36-84F2FD3B87FA}"/>
    <cellStyle name="Check Cell 8" xfId="4544" xr:uid="{4101689E-D70D-48AB-9A79-B429281273B1}"/>
    <cellStyle name="Check Cell 8 2" xfId="4545" xr:uid="{5C1A2B61-545F-47F0-AFDA-49BF45525E36}"/>
    <cellStyle name="Check Cell 8 2 2" xfId="4546" xr:uid="{CEE31F47-6C20-41A6-B19C-74471C50651D}"/>
    <cellStyle name="Check Cell 8 2 3" xfId="4547" xr:uid="{FA25009A-6899-492D-B387-667C6F8DEE83}"/>
    <cellStyle name="Check Cell 8 2 4" xfId="15741" xr:uid="{A1F9BE7B-CE02-4F77-9BD7-7BE66D244AA0}"/>
    <cellStyle name="Check Cell 8 2 5" xfId="16544" xr:uid="{74877262-FDAF-4E7D-8066-CC8A17B5196B}"/>
    <cellStyle name="Check Cell 8 2 6" xfId="18360" xr:uid="{2A0D6990-FE17-4EBF-9ADA-FF083A21E878}"/>
    <cellStyle name="Check Cell 8 3" xfId="4548" xr:uid="{3E0A59C4-F0D2-41F7-8B6D-95B5D1DC4187}"/>
    <cellStyle name="Check Cell 8 4" xfId="14851" xr:uid="{EDA5FA02-72D2-45AD-BF31-89A6F2317C28}"/>
    <cellStyle name="Check Cell 8 5" xfId="14674" xr:uid="{4E7E3FF1-0D41-44B3-8A71-56CCE3BDC31B}"/>
    <cellStyle name="Check Cell 8 6" xfId="17331" xr:uid="{2873DD00-1B3B-404B-A014-83337E4ED78D}"/>
    <cellStyle name="Check Cell 9" xfId="4549" xr:uid="{09BEA395-46D7-4B7F-B2F5-DC0331E94CCB}"/>
    <cellStyle name="Check Cell 9 2" xfId="4550" xr:uid="{0E64A6DF-A599-4097-9CA8-752E30B5C58B}"/>
    <cellStyle name="Check Cell 9 2 2" xfId="4551" xr:uid="{94594F05-E722-44FF-B410-8295CC6DDCAE}"/>
    <cellStyle name="Check Cell 9 2 3" xfId="4552" xr:uid="{9EAB445F-F1FB-41C2-A028-02B6CBF9C9C4}"/>
    <cellStyle name="Check Cell 9 2 4" xfId="15742" xr:uid="{D8D84E36-9374-4C34-AFCC-CDEBBF500563}"/>
    <cellStyle name="Check Cell 9 2 5" xfId="16545" xr:uid="{BAB118BC-DDA0-46C0-B322-CEFB78A92122}"/>
    <cellStyle name="Check Cell 9 2 6" xfId="21706" xr:uid="{E66534AF-7D1D-4A32-A803-30E5CD667EDF}"/>
    <cellStyle name="Check Cell 9 3" xfId="4553" xr:uid="{B8F44BF8-821C-4F17-9573-F9B252D275B6}"/>
    <cellStyle name="Check Cell 9 4" xfId="15112" xr:uid="{97554520-1C80-418B-81EB-66AAFA47FC3F}"/>
    <cellStyle name="Check Cell 9 5" xfId="15044" xr:uid="{C0F6FEB8-F1C9-4EBB-9A62-7B60C9FA1BAF}"/>
    <cellStyle name="Check Cell 9 6" xfId="21622" xr:uid="{46EE94A1-B57D-4C30-88E9-1320F1AC5D5E}"/>
    <cellStyle name="col head" xfId="4554" xr:uid="{882FE96B-F0AA-4C1F-8A8F-42A1EF6C1EB3}"/>
    <cellStyle name="Comma" xfId="1" builtinId="3"/>
    <cellStyle name="Comma 10" xfId="4555" xr:uid="{54AE5DB7-0810-4753-ABE6-C6A1CBF77F65}"/>
    <cellStyle name="Comma 10 10" xfId="15743" xr:uid="{5F8C0557-CEFD-4FB1-8C2F-4F8C5F1A7066}"/>
    <cellStyle name="Comma 10 11" xfId="16546" xr:uid="{84731F38-7843-48A9-B8F8-6460F52ED053}"/>
    <cellStyle name="Comma 10 12" xfId="17023" xr:uid="{07CB1521-D4A6-4129-9D97-E3D171034C39}"/>
    <cellStyle name="Comma 10 13" xfId="20546" xr:uid="{774A134F-B3AE-4368-A3DF-618F0C41F89D}"/>
    <cellStyle name="Comma 10 14" xfId="22552" xr:uid="{D8CA4B93-F018-4319-AA68-6DAC092AF091}"/>
    <cellStyle name="Comma 10 2" xfId="4556" xr:uid="{2153BC43-C5DE-44F3-B2A8-16316342FC12}"/>
    <cellStyle name="Comma 10 3" xfId="4557" xr:uid="{FE26FA67-8DD2-493F-A31F-7B654604C079}"/>
    <cellStyle name="Comma 10 4" xfId="4558" xr:uid="{E46F8C76-26CD-4495-8994-B7CD5377BE7B}"/>
    <cellStyle name="Comma 10 5" xfId="4559" xr:uid="{6629B69D-75DE-4A95-B5E0-2F0C75F4DCDC}"/>
    <cellStyle name="Comma 10 6" xfId="4560" xr:uid="{00542239-39DE-4E9E-BF82-87563989D64E}"/>
    <cellStyle name="Comma 10 7" xfId="4561" xr:uid="{082B45AD-17FC-4302-8E06-DE185DC63909}"/>
    <cellStyle name="Comma 10 8" xfId="14278" xr:uid="{0D1AA90C-31FF-4681-9232-DB7E23C0C8AA}"/>
    <cellStyle name="Comma 10 9" xfId="15083" xr:uid="{92DAAE70-00D2-461B-88CA-65512D0C4358}"/>
    <cellStyle name="Comma 13" xfId="4562" xr:uid="{BD2EFD84-EB2D-4F93-B521-8522BC7E3F79}"/>
    <cellStyle name="Comma 2" xfId="187" xr:uid="{00000000-0005-0000-0000-000079000000}"/>
    <cellStyle name="Comma 2 10" xfId="4564" xr:uid="{D46B09FA-32E7-4623-B17A-5092C4472670}"/>
    <cellStyle name="Comma 2 10 10" xfId="14841" xr:uid="{6751F0FD-1A8D-4A05-9D1A-6A56DC8543F4}"/>
    <cellStyle name="Comma 2 10 11" xfId="15408" xr:uid="{05C1FFC5-B3D9-4339-8E82-612EEC947084}"/>
    <cellStyle name="Comma 2 10 12" xfId="17012" xr:uid="{EA1E954F-EC9D-461E-8594-1299EA9DA345}"/>
    <cellStyle name="Comma 2 10 13" xfId="21584" xr:uid="{7BC1967A-FECC-44C4-B0A8-DAE177299234}"/>
    <cellStyle name="Comma 2 10 14" xfId="22554" xr:uid="{B26DBBEB-6190-4144-8166-15FD9F84AAA5}"/>
    <cellStyle name="Comma 2 10 2" xfId="4565" xr:uid="{E597DD73-F67F-4903-82F2-62200356FCBB}"/>
    <cellStyle name="Comma 2 10 3" xfId="4566" xr:uid="{D1D26FD1-0E51-4691-98C6-C36F1E0519A1}"/>
    <cellStyle name="Comma 2 10 4" xfId="4567" xr:uid="{C7F0B63C-71B7-464D-9038-7ED5F7263107}"/>
    <cellStyle name="Comma 2 10 5" xfId="4568" xr:uid="{EFD1864B-42A2-4597-8066-377CEC59C275}"/>
    <cellStyle name="Comma 2 10 6" xfId="4569" xr:uid="{BEFE6A0C-9632-45CF-8D51-C04C2881AD3C}"/>
    <cellStyle name="Comma 2 10 7" xfId="4570" xr:uid="{F5FC807B-A3C3-496F-9323-A526517BA6A4}"/>
    <cellStyle name="Comma 2 10 8" xfId="14276" xr:uid="{C3A4EAA1-EA46-4898-95F8-B4EBA950A3A1}"/>
    <cellStyle name="Comma 2 10 9" xfId="14748" xr:uid="{4BFF92AE-81DF-4288-A7D8-DAC5E2617B81}"/>
    <cellStyle name="Comma 2 11" xfId="4571" xr:uid="{E976BFD5-A671-400B-A664-CC84168D1EC7}"/>
    <cellStyle name="Comma 2 11 10" xfId="14808" xr:uid="{43E43841-1107-4E6E-8C98-11197E7CD70F}"/>
    <cellStyle name="Comma 2 11 11" xfId="15060" xr:uid="{FF1D10D0-FFF3-4EFF-B35B-9E6D04B08C25}"/>
    <cellStyle name="Comma 2 11 12" xfId="17024" xr:uid="{7B2636D9-AB58-4A01-A025-AAD7AF4BC401}"/>
    <cellStyle name="Comma 2 11 13" xfId="21806" xr:uid="{3F45A256-D178-4C1A-9FA1-84AD3579AE5A}"/>
    <cellStyle name="Comma 2 11 14" xfId="22555" xr:uid="{F981C2EE-E966-4A27-9161-540FDD56ACF7}"/>
    <cellStyle name="Comma 2 11 2" xfId="4572" xr:uid="{E3442D49-3712-4DED-88DB-044D75FE194D}"/>
    <cellStyle name="Comma 2 11 3" xfId="4573" xr:uid="{F9FC10EB-D120-4773-AA53-A0A38DD145A7}"/>
    <cellStyle name="Comma 2 11 4" xfId="4574" xr:uid="{6388AE4C-73CA-4C79-8673-3EE5766A701D}"/>
    <cellStyle name="Comma 2 11 5" xfId="4575" xr:uid="{2EC3F2C3-1D33-41E4-8261-182FAC3B0B7C}"/>
    <cellStyle name="Comma 2 11 6" xfId="4576" xr:uid="{70E31568-1A55-43B0-A83C-3C893448F629}"/>
    <cellStyle name="Comma 2 11 7" xfId="4577" xr:uid="{DE5379E9-419A-43D8-BDD5-0DE411CB40BC}"/>
    <cellStyle name="Comma 2 11 8" xfId="14279" xr:uid="{2D5600C7-7DBF-4125-80DD-4C3087D900B5}"/>
    <cellStyle name="Comma 2 11 9" xfId="14785" xr:uid="{C5B8EA37-57E9-42FB-9368-42CE0CA23EF2}"/>
    <cellStyle name="Comma 2 12" xfId="4578" xr:uid="{7787D463-0349-482C-90F4-1537521C9182}"/>
    <cellStyle name="Comma 2 12 10" xfId="14774" xr:uid="{D1D70EF8-3E98-4966-8E8B-8A7DD637D061}"/>
    <cellStyle name="Comma 2 12 11" xfId="15030" xr:uid="{20E06D23-28F5-4F38-B49C-9CD5241EC50A}"/>
    <cellStyle name="Comma 2 12 12" xfId="17122" xr:uid="{FA1734DF-9F2E-416D-AE86-BBA60E807253}"/>
    <cellStyle name="Comma 2 12 13" xfId="21802" xr:uid="{739576F4-3BBC-4F61-A87C-59417D5F5BA0}"/>
    <cellStyle name="Comma 2 12 14" xfId="22556" xr:uid="{6154C8E6-15EB-4D2A-B8BB-BB663872FFDF}"/>
    <cellStyle name="Comma 2 12 2" xfId="4579" xr:uid="{30DE8786-17FB-444C-A713-7793E1376250}"/>
    <cellStyle name="Comma 2 12 2 2" xfId="4580" xr:uid="{261BADBA-859F-42EC-920A-89B7CC141E89}"/>
    <cellStyle name="Comma 2 12 3" xfId="4581" xr:uid="{FF170106-859D-409C-90A9-FF5CCEA15C14}"/>
    <cellStyle name="Comma 2 12 4" xfId="4582" xr:uid="{B881B659-2B9B-475F-807A-E9B67B6E1D67}"/>
    <cellStyle name="Comma 2 12 5" xfId="4583" xr:uid="{A4926255-8AE8-4400-839D-A18F4E43D62B}"/>
    <cellStyle name="Comma 2 12 6" xfId="4584" xr:uid="{BAA0AB1C-4C6D-4D39-9E27-5E50946BF86A}"/>
    <cellStyle name="Comma 2 12 7" xfId="4585" xr:uid="{788B4ED9-9D12-4550-8A8C-43FC77F39315}"/>
    <cellStyle name="Comma 2 12 7 2" xfId="22557" xr:uid="{6779EA2C-7DE4-4F77-BFED-3A150B5D2D3D}"/>
    <cellStyle name="Comma 2 12 8" xfId="14286" xr:uid="{138FF310-9B9C-40FB-A6F2-A7759A6F3250}"/>
    <cellStyle name="Comma 2 12 9" xfId="14816" xr:uid="{7273CF8D-8A11-4730-8DCD-AC933F77FB6D}"/>
    <cellStyle name="Comma 2 13" xfId="4586" xr:uid="{ED928930-91E7-4E00-B2AC-70847FDA3CDF}"/>
    <cellStyle name="Comma 2 14" xfId="4587" xr:uid="{10C27955-F6AA-488D-9FD4-D3B2859295EB}"/>
    <cellStyle name="Comma 2 14 2" xfId="4588" xr:uid="{BDAEB58B-93F8-4590-B847-A3024A4F5712}"/>
    <cellStyle name="Comma 2 15" xfId="4589" xr:uid="{A914CA39-D0A1-4657-A72B-F80106357E5D}"/>
    <cellStyle name="Comma 2 15 2" xfId="4590" xr:uid="{0C8DDB07-3A4E-4C22-A2A0-A308572C423A}"/>
    <cellStyle name="Comma 2 16" xfId="4591" xr:uid="{286DFA09-36F1-4D32-BF13-9EA4572784FE}"/>
    <cellStyle name="Comma 2 16 2" xfId="4592" xr:uid="{AF7B4F55-A4D1-4D06-80C6-51A126C363EA}"/>
    <cellStyle name="Comma 2 17" xfId="4593" xr:uid="{FA187A5E-34A0-4E46-B915-9C43E5556064}"/>
    <cellStyle name="Comma 2 18" xfId="4594" xr:uid="{34EF0ADE-4B82-47EA-9E04-D15842769FC2}"/>
    <cellStyle name="Comma 2 19" xfId="4595" xr:uid="{34A0D005-9F3D-4930-B886-0D5F1E0CC981}"/>
    <cellStyle name="Comma 2 2" xfId="292" xr:uid="{00000000-0005-0000-0000-00007A000000}"/>
    <cellStyle name="Comma 2 2 10" xfId="4597" xr:uid="{01121148-F7AD-4172-B63C-931494A8C8FD}"/>
    <cellStyle name="Comma 2 2 11" xfId="4598" xr:uid="{3A9DC674-0766-455B-8EBC-8D6348E6C4EB}"/>
    <cellStyle name="Comma 2 2 11 2" xfId="22558" xr:uid="{52765516-62C7-45C6-93C3-ADB82333F353}"/>
    <cellStyle name="Comma 2 2 12" xfId="12971" xr:uid="{48568878-F1A5-409C-A158-CD9FBA7B7BDB}"/>
    <cellStyle name="Comma 2 2 13" xfId="4596" xr:uid="{14358029-3161-4F91-8246-9D3BF7BCBB33}"/>
    <cellStyle name="Comma 2 2 2" xfId="4599" xr:uid="{0A2840C7-BDB4-4452-9F4C-58CE70ACE65B}"/>
    <cellStyle name="Comma 2 2 2 10" xfId="14284" xr:uid="{453020C8-9E9B-4348-A076-9F561D99986B}"/>
    <cellStyle name="Comma 2 2 2 11" xfId="15099" xr:uid="{D35598EF-4299-4CDA-A214-3D82B694446A}"/>
    <cellStyle name="Comma 2 2 2 12" xfId="15758" xr:uid="{98922A4D-139D-4607-929A-0BD31F1AD3AE}"/>
    <cellStyle name="Comma 2 2 2 13" xfId="16562" xr:uid="{A81045D9-F1C6-441B-8911-1FED7CE0FCFC}"/>
    <cellStyle name="Comma 2 2 2 14" xfId="17113" xr:uid="{570F1C38-A71A-428B-A7AD-F0AE8E4ADD68}"/>
    <cellStyle name="Comma 2 2 2 15" xfId="21605" xr:uid="{12BAF7BE-2D9C-45AE-9832-7EB80121D1A1}"/>
    <cellStyle name="Comma 2 2 2 16" xfId="22559" xr:uid="{C052D6DC-E18B-44FD-A152-273DC80B49C2}"/>
    <cellStyle name="Comma 2 2 2 2" xfId="4600" xr:uid="{12AA3084-1279-4228-BDC0-A1EB56B167B0}"/>
    <cellStyle name="Comma 2 2 2 2 2" xfId="4601" xr:uid="{76D4891C-2E12-4B85-8662-4B8916011813}"/>
    <cellStyle name="Comma 2 2 2 2 3" xfId="4602" xr:uid="{993346DB-07EA-4900-876D-0808E8F0867D}"/>
    <cellStyle name="Comma 2 2 2 2 4" xfId="4603" xr:uid="{3163C658-F147-46AB-AB34-032166E9C9CF}"/>
    <cellStyle name="Comma 2 2 2 2 5" xfId="4604" xr:uid="{6622A98D-3348-4DFE-B4A5-78CA43097056}"/>
    <cellStyle name="Comma 2 2 2 2 6" xfId="4605" xr:uid="{1DD159D2-E0AC-4851-9B39-76DDCFF04C28}"/>
    <cellStyle name="Comma 2 2 2 2 7" xfId="4606" xr:uid="{5688CD08-FA9B-41C7-B9B6-4CC06481BA4C}"/>
    <cellStyle name="Comma 2 2 2 2 8" xfId="4607" xr:uid="{85C7ED5E-F283-4AFA-88C7-8211DE8321EA}"/>
    <cellStyle name="Comma 2 2 2 2 9" xfId="4608" xr:uid="{FBD176DB-0648-41BC-BC2D-9F0808B2D75C}"/>
    <cellStyle name="Comma 2 2 2 2 9 2" xfId="22560" xr:uid="{A68C244E-F412-4D0B-8C0F-B0AC61CFC776}"/>
    <cellStyle name="Comma 2 2 2 3" xfId="4609" xr:uid="{FBACB32F-B5D9-456C-B79F-7ED8A7ACAB2D}"/>
    <cellStyle name="Comma 2 2 2 4" xfId="4610" xr:uid="{0DEA2A61-1B79-47F0-AD43-6D13E04B7944}"/>
    <cellStyle name="Comma 2 2 2 5" xfId="4611" xr:uid="{E00B50B0-8391-4B0A-9BAF-CC184CE44286}"/>
    <cellStyle name="Comma 2 2 2 6" xfId="4612" xr:uid="{A80C1BA2-F9E4-4742-868F-0491DB510EC2}"/>
    <cellStyle name="Comma 2 2 2 7" xfId="4613" xr:uid="{71B3010B-BEC6-46A1-8CC8-27B9CA04869C}"/>
    <cellStyle name="Comma 2 2 2 8" xfId="4614" xr:uid="{FA6619B7-E62D-4EC9-8551-FCD2F73AB63F}"/>
    <cellStyle name="Comma 2 2 2 9" xfId="4615" xr:uid="{7104CBA6-6AE8-4E02-BB47-B68AABCA9D43}"/>
    <cellStyle name="Comma 2 2 3" xfId="4616" xr:uid="{E0BE8A71-A1D8-41D6-AE51-E5D3F4BDE5D0}"/>
    <cellStyle name="Comma 2 2 4" xfId="4617" xr:uid="{0AA5F8F4-9414-47BA-B3E3-74EFB3E827CE}"/>
    <cellStyle name="Comma 2 2 4 10" xfId="15772" xr:uid="{1D687C41-42F7-41EF-BA5C-2E5B66C43CE2}"/>
    <cellStyle name="Comma 2 2 4 11" xfId="16576" xr:uid="{7DDC81F0-8B10-42EE-B129-8A8AEF56FC2D}"/>
    <cellStyle name="Comma 2 2 4 12" xfId="17131" xr:uid="{321D25E4-914C-42B3-94DC-02CC1CA8FB4C}"/>
    <cellStyle name="Comma 2 2 4 13" xfId="17272" xr:uid="{1EA8EC23-F2DC-4309-8C85-6A528C73B689}"/>
    <cellStyle name="Comma 2 2 4 14" xfId="22561" xr:uid="{352AFBE6-FE6C-48ED-85A2-48DE43B15C9D}"/>
    <cellStyle name="Comma 2 2 4 2" xfId="4618" xr:uid="{D1751460-1E7B-4053-ADFC-053378901929}"/>
    <cellStyle name="Comma 2 2 4 3" xfId="4619" xr:uid="{CC93F297-33E9-4E8B-A0C9-8A577C6DAB6A}"/>
    <cellStyle name="Comma 2 2 4 4" xfId="4620" xr:uid="{C5A1A59B-7F26-434A-AE71-4E21CC21FE31}"/>
    <cellStyle name="Comma 2 2 4 5" xfId="4621" xr:uid="{9680BEC7-C15A-417E-BFE5-054ECC4CFD14}"/>
    <cellStyle name="Comma 2 2 4 6" xfId="4622" xr:uid="{C79A1201-6129-45B0-ACA0-6B91370AB11E}"/>
    <cellStyle name="Comma 2 2 4 7" xfId="4623" xr:uid="{D44F04A5-1549-45FD-9863-DF62CB18E488}"/>
    <cellStyle name="Comma 2 2 4 7 2" xfId="22562" xr:uid="{C8F6A4C3-C14C-410F-946D-8DEF217A99C7}"/>
    <cellStyle name="Comma 2 2 4 8" xfId="14287" xr:uid="{4680101B-470C-487B-9B55-04F9F4CAAF7E}"/>
    <cellStyle name="Comma 2 2 4 9" xfId="15113" xr:uid="{350A5B13-9716-4325-B03E-ACBA8F006E90}"/>
    <cellStyle name="Comma 2 2 5" xfId="4624" xr:uid="{410B3845-3B3E-4CA3-B31C-1823F4CC1F57}"/>
    <cellStyle name="Comma 2 2 6" xfId="4625" xr:uid="{1066146A-1BA8-48BA-86B6-6E209E49D0C8}"/>
    <cellStyle name="Comma 2 2 7" xfId="4626" xr:uid="{C59CEC5B-D964-48D6-90BD-C130FA1DAB98}"/>
    <cellStyle name="Comma 2 2 8" xfId="4627" xr:uid="{B68B7411-48F0-4343-9DC6-6D501A8D273B}"/>
    <cellStyle name="Comma 2 2 9" xfId="4628" xr:uid="{A2DF7E7B-2209-47DA-A633-94835EF671A1}"/>
    <cellStyle name="Comma 2 20" xfId="4629" xr:uid="{FC93B356-14D6-4B16-9AE7-3FF5D7CBDCC7}"/>
    <cellStyle name="Comma 2 21" xfId="4630" xr:uid="{C491AD60-74C1-4174-8826-8CCBADD58048}"/>
    <cellStyle name="Comma 2 22" xfId="4631" xr:uid="{C7C11850-DCFB-444A-A30C-E692CA47D707}"/>
    <cellStyle name="Comma 2 23" xfId="4632" xr:uid="{85EB2E48-5FE8-4E73-94C6-73FFCF122C41}"/>
    <cellStyle name="Comma 2 24" xfId="4633" xr:uid="{3DBEF49E-B306-4912-A3F6-55DD93F02DE2}"/>
    <cellStyle name="Comma 2 25" xfId="4634" xr:uid="{D3D3E36D-C225-4E7C-BDE4-A3202388D3F5}"/>
    <cellStyle name="Comma 2 26" xfId="4635" xr:uid="{D4FACD49-E2A2-4718-866D-A3F4082C639D}"/>
    <cellStyle name="Comma 2 27" xfId="4636" xr:uid="{A85DDD52-6EC0-46BA-9D38-7F8F97693E13}"/>
    <cellStyle name="Comma 2 28" xfId="4637" xr:uid="{09FC6B61-DD41-492F-B108-C3FDB9ED6423}"/>
    <cellStyle name="Comma 2 29" xfId="4638" xr:uid="{8271F9EB-C32D-4208-96F5-E32A05E97A83}"/>
    <cellStyle name="Comma 2 3" xfId="389" xr:uid="{00000000-0005-0000-0000-00007B000000}"/>
    <cellStyle name="Comma 2 3 2" xfId="4640" xr:uid="{3516A255-F061-4531-A45C-51E0B07E78A2}"/>
    <cellStyle name="Comma 2 3 3" xfId="4639" xr:uid="{85156EB6-4989-4059-8F4F-BDC52360FE84}"/>
    <cellStyle name="Comma 2 30" xfId="4641" xr:uid="{E33F6823-0706-4B65-943C-2E62F25DD675}"/>
    <cellStyle name="Comma 2 31" xfId="4642" xr:uid="{83F17F82-A06F-469E-866E-9D536F8A8C16}"/>
    <cellStyle name="Comma 2 32" xfId="4643" xr:uid="{07ED82DC-710D-43B6-9035-A0A43675F036}"/>
    <cellStyle name="Comma 2 33" xfId="4644" xr:uid="{7182AEFF-B361-4FEA-BCD0-96F57F999734}"/>
    <cellStyle name="Comma 2 34" xfId="4645" xr:uid="{D45E8E47-7E98-4830-961A-C8847DD6B604}"/>
    <cellStyle name="Comma 2 35" xfId="4646" xr:uid="{6499400D-E93E-418E-8B85-8B4A281C779F}"/>
    <cellStyle name="Comma 2 36" xfId="4647" xr:uid="{A21DF7C4-65F9-4807-8A3B-9CEE8E9BB08E}"/>
    <cellStyle name="Comma 2 37" xfId="4648" xr:uid="{113AE47E-5265-4898-85D6-523438CFDEB4}"/>
    <cellStyle name="Comma 2 38" xfId="4649" xr:uid="{BBF8DD3F-AF31-4594-9D31-C962DCA41847}"/>
    <cellStyle name="Comma 2 39" xfId="4650" xr:uid="{CD8336DD-1786-46FB-8B72-2E5EF89B5C9A}"/>
    <cellStyle name="Comma 2 4" xfId="4651" xr:uid="{36DE9D90-5FB7-4A31-A885-D617483C6A3D}"/>
    <cellStyle name="Comma 2 4 2" xfId="4652" xr:uid="{5D542398-DD82-41FC-A7AA-36CA999BF13D}"/>
    <cellStyle name="Comma 2 40" xfId="4653" xr:uid="{EDF9F70F-9804-485A-98AA-4A7368656905}"/>
    <cellStyle name="Comma 2 41" xfId="4654" xr:uid="{956E04AE-C69F-4F34-857B-F6B7239CE751}"/>
    <cellStyle name="Comma 2 42" xfId="4655" xr:uid="{FE3609B8-F9A4-4B75-8F01-89A8EDB80C90}"/>
    <cellStyle name="Comma 2 43" xfId="4656" xr:uid="{F144D34A-F952-40D7-AA2F-DBC5D2A571FB}"/>
    <cellStyle name="Comma 2 44" xfId="4657" xr:uid="{82B6A3F5-BD72-41CB-9E42-0AE506D6B4FD}"/>
    <cellStyle name="Comma 2 45" xfId="4658" xr:uid="{52491A3E-C3F4-4163-B863-91160C28CA48}"/>
    <cellStyle name="Comma 2 46" xfId="4659" xr:uid="{5D17D3B4-AE8E-4E66-B84C-2836DEBD348A}"/>
    <cellStyle name="Comma 2 47" xfId="4660" xr:uid="{AEA49FE9-B180-4929-93EE-188C87542998}"/>
    <cellStyle name="Comma 2 48" xfId="4661" xr:uid="{6AC42D96-C7EA-4A6C-A31E-2C262776C0E3}"/>
    <cellStyle name="Comma 2 48 2" xfId="14218" xr:uid="{39DAADA9-D0C3-4B87-BC74-9EDE02C352F1}"/>
    <cellStyle name="Comma 2 49" xfId="4662" xr:uid="{2CD636A1-23C9-4F14-B478-68100EC7869B}"/>
    <cellStyle name="Comma 2 49 2" xfId="22553" xr:uid="{4479F0F9-8FE3-43FF-A9E2-AF82721375E2}"/>
    <cellStyle name="Comma 2 5" xfId="4663" xr:uid="{5FA2B274-1C68-4C13-AA5A-810A2A9873F2}"/>
    <cellStyle name="Comma 2 5 2" xfId="4664" xr:uid="{405FBB64-ED83-4594-929A-F93DF8329DF3}"/>
    <cellStyle name="Comma 2 50" xfId="29526" xr:uid="{8C93F661-9A87-4CE7-B225-CC20A3D16FFB}"/>
    <cellStyle name="Comma 2 51" xfId="4563" xr:uid="{E632CF5C-AA2F-44A7-BE82-BA963CA115E1}"/>
    <cellStyle name="Comma 2 52" xfId="475" xr:uid="{64A4C617-023F-4371-9593-618C27943C1A}"/>
    <cellStyle name="Comma 2 6" xfId="4665" xr:uid="{139A1445-E062-465B-8545-E05B6FAED44E}"/>
    <cellStyle name="Comma 2 6 2" xfId="4666" xr:uid="{F5B9D163-FB22-42E9-9C85-133D963D2D88}"/>
    <cellStyle name="Comma 2 7" xfId="4667" xr:uid="{9DED1E09-1997-4263-AAF2-805838F847A4}"/>
    <cellStyle name="Comma 2 7 10" xfId="14882" xr:uid="{BD1CB143-28C9-4146-897A-4C4E8F662B34}"/>
    <cellStyle name="Comma 2 7 11" xfId="15774" xr:uid="{3895EE63-658A-477F-815E-B185D48AA78C}"/>
    <cellStyle name="Comma 2 7 12" xfId="14706" xr:uid="{65A29835-44CC-4D22-B9B2-B10BB9F05146}"/>
    <cellStyle name="Comma 2 7 13" xfId="21869" xr:uid="{85A571B8-5F40-4E25-9097-1FD7B7810BD9}"/>
    <cellStyle name="Comma 2 7 14" xfId="22563" xr:uid="{F49580F1-A320-4579-BE94-8455E0F66293}"/>
    <cellStyle name="Comma 2 7 2" xfId="4668" xr:uid="{87DC0B15-C1CC-4C75-BE79-8A0F650EA83D}"/>
    <cellStyle name="Comma 2 7 3" xfId="4669" xr:uid="{3A86AA7A-C774-423E-9077-68475AE8F4BB}"/>
    <cellStyle name="Comma 2 7 4" xfId="4670" xr:uid="{D8D7F76D-9EFA-4D9A-9F2B-77EC16A60A53}"/>
    <cellStyle name="Comma 2 7 5" xfId="4671" xr:uid="{91C7C7F1-74F6-4CA0-BE59-E940AC8CF6C4}"/>
    <cellStyle name="Comma 2 7 6" xfId="4672" xr:uid="{5408DD8F-B170-45DD-B470-4584B4D363BE}"/>
    <cellStyle name="Comma 2 7 7" xfId="4673" xr:uid="{7FD4CEA1-FA89-40ED-B75D-3FF9FEC77CDC}"/>
    <cellStyle name="Comma 2 7 8" xfId="14272" xr:uid="{77B86A63-AF58-4E8D-83E9-D361F003E8A4}"/>
    <cellStyle name="Comma 2 7 9" xfId="14636" xr:uid="{41AC7E4B-ABEB-41C8-A36E-2D1482A807F0}"/>
    <cellStyle name="Comma 2 8" xfId="4674" xr:uid="{DE943C59-DFEC-4769-B86D-7668CF6F1BB2}"/>
    <cellStyle name="Comma 2 8 10" xfId="15372" xr:uid="{3CA7C49D-58DA-463A-9706-E56588285479}"/>
    <cellStyle name="Comma 2 8 11" xfId="14924" xr:uid="{7500CF4B-75FD-4C47-829F-28E16D5EC29F}"/>
    <cellStyle name="Comma 2 8 12" xfId="14982" xr:uid="{E121DC64-26CA-42C1-ABD6-B6EB3ACFE180}"/>
    <cellStyle name="Comma 2 8 13" xfId="18170" xr:uid="{6942803A-31B5-400A-852E-C4A228738657}"/>
    <cellStyle name="Comma 2 8 14" xfId="22564" xr:uid="{8E35186D-EC17-4F9D-A71F-C33F3F726C3E}"/>
    <cellStyle name="Comma 2 8 2" xfId="4675" xr:uid="{EFAA783F-5BBC-41F1-AB25-119088896C34}"/>
    <cellStyle name="Comma 2 8 3" xfId="4676" xr:uid="{7A98397D-DB36-47F8-BEFE-7125B05D4EC0}"/>
    <cellStyle name="Comma 2 8 4" xfId="4677" xr:uid="{6E1D9414-5F08-4EE4-A42A-6510C5A039F3}"/>
    <cellStyle name="Comma 2 8 5" xfId="4678" xr:uid="{9C0E66B8-7562-4268-89FE-AE79ED37456A}"/>
    <cellStyle name="Comma 2 8 6" xfId="4679" xr:uid="{D3898556-E260-44C8-A10C-E6ADF2FA30DF}"/>
    <cellStyle name="Comma 2 8 7" xfId="4680" xr:uid="{C62A9D45-C1F2-4F5A-9CCD-E7E14A097FBA}"/>
    <cellStyle name="Comma 2 8 8" xfId="14274" xr:uid="{379044A7-36D5-405B-8572-542B563A6782}"/>
    <cellStyle name="Comma 2 8 9" xfId="14646" xr:uid="{804AE160-5040-422F-B515-D72C7CB03B51}"/>
    <cellStyle name="Comma 2 9" xfId="4681" xr:uid="{164F520B-B031-49E7-BE23-CF6797B592A7}"/>
    <cellStyle name="Comma 3" xfId="293" xr:uid="{00000000-0005-0000-0000-00007C000000}"/>
    <cellStyle name="Comma 3 2" xfId="20515" xr:uid="{7BE3CCB4-15A0-4E1D-A39E-730B1C4AC88B}"/>
    <cellStyle name="Comma 3 3" xfId="14217" xr:uid="{FA31D27D-16DE-43CA-857C-18AC695951CA}"/>
    <cellStyle name="Comma 4" xfId="438" xr:uid="{00000000-0005-0000-0000-00007D000000}"/>
    <cellStyle name="Comma 5" xfId="439" xr:uid="{00000000-0005-0000-0000-00007E000000}"/>
    <cellStyle name="Comma 5 2" xfId="14958" xr:uid="{4F8B08D6-6687-4E75-BF36-7CE5AE99CF25}"/>
    <cellStyle name="Comma 5 3" xfId="17003" xr:uid="{DC7F610A-ADA3-43C2-8F01-FE43607F3F33}"/>
    <cellStyle name="Comma 6" xfId="440" xr:uid="{00000000-0005-0000-0000-00007F000000}"/>
    <cellStyle name="Comma 7" xfId="41718" xr:uid="{64E6AF1B-3ECC-42A1-A8CE-ADCE7455FEB2}"/>
    <cellStyle name="ContentsHyperlink" xfId="4682" xr:uid="{C11C0D36-1670-4A49-9DB0-270046C89EB1}"/>
    <cellStyle name="data cell" xfId="4683" xr:uid="{34788004-9C00-4DE4-B13B-DE208315AB38}"/>
    <cellStyle name="Explanatory Text" xfId="155" builtinId="53" customBuiltin="1"/>
    <cellStyle name="Explanatory Text 10" xfId="4684" xr:uid="{9FC1EE96-5220-40DF-BFD6-5371B9D5CFF5}"/>
    <cellStyle name="Explanatory Text 10 2" xfId="4685" xr:uid="{19A3353F-F8FD-4DBF-8E55-25759DAD2AA4}"/>
    <cellStyle name="Explanatory Text 10 2 2" xfId="4686" xr:uid="{BE7D649C-DE48-47C3-9599-5BD9845AB594}"/>
    <cellStyle name="Explanatory Text 10 2 3" xfId="4687" xr:uid="{79055B97-FD26-4E9F-920C-EFCE591D8AFB}"/>
    <cellStyle name="Explanatory Text 10 2 4" xfId="15790" xr:uid="{64A8FE46-28C1-4CE9-9A71-10BBB7514F32}"/>
    <cellStyle name="Explanatory Text 10 2 5" xfId="16594" xr:uid="{93BF3543-35A0-420B-8729-C1C1E5963462}"/>
    <cellStyle name="Explanatory Text 10 2 6" xfId="17715" xr:uid="{06B865EE-4E13-4FFF-A802-65DE5D198E7D}"/>
    <cellStyle name="Explanatory Text 10 3" xfId="4688" xr:uid="{E80FBFFB-5EA5-4161-9B78-38A5A5F5D36B}"/>
    <cellStyle name="Explanatory Text 10 4" xfId="14815" xr:uid="{5260E875-E70F-4225-95F5-5F7A23FA8F50}"/>
    <cellStyle name="Explanatory Text 10 5" xfId="15657" xr:uid="{291F50D6-DD48-4C20-8196-1B31C0C46074}"/>
    <cellStyle name="Explanatory Text 10 6" xfId="18503" xr:uid="{521B71CE-BC7B-44CD-BF7A-B8286E3657AD}"/>
    <cellStyle name="Explanatory Text 11" xfId="4689" xr:uid="{8A8F83F3-51E3-4818-A7EA-EF7C0160DDAC}"/>
    <cellStyle name="Explanatory Text 12" xfId="4690" xr:uid="{5DB41CF1-9DD2-4D7D-986B-90131DBA84C7}"/>
    <cellStyle name="Explanatory Text 13" xfId="4691" xr:uid="{CC536E5E-1890-49AC-A29F-B479C45E951E}"/>
    <cellStyle name="Explanatory Text 14" xfId="4692" xr:uid="{45E899F0-1606-4A50-8AF2-3D64459639E4}"/>
    <cellStyle name="Explanatory Text 14 2" xfId="4693" xr:uid="{3D0CABDE-FE86-4E95-9D66-D92F9C7E37CA}"/>
    <cellStyle name="Explanatory Text 15" xfId="4694" xr:uid="{D355877E-F727-4F49-872E-C54ACC619BF9}"/>
    <cellStyle name="Explanatory Text 15 2" xfId="4695" xr:uid="{80CFEA5B-FE5E-45A3-9830-B52046D4E989}"/>
    <cellStyle name="Explanatory Text 16" xfId="4696" xr:uid="{50BE1BB2-210A-4C39-94B4-2D2064DB46FA}"/>
    <cellStyle name="Explanatory Text 17" xfId="4697" xr:uid="{319F143E-1A01-4ACB-ACC0-4AA182AFB128}"/>
    <cellStyle name="Explanatory Text 18" xfId="4698" xr:uid="{05ED193C-8E8A-4451-B076-EC027A7B1BC9}"/>
    <cellStyle name="Explanatory Text 19" xfId="4699" xr:uid="{19F86173-26EA-4310-88C0-EADAA7BDA0D7}"/>
    <cellStyle name="Explanatory Text 2" xfId="294" xr:uid="{00000000-0005-0000-0000-000081000000}"/>
    <cellStyle name="Explanatory Text 2 10" xfId="25945" xr:uid="{23DEC66C-81B3-4989-8084-5B317A7BD238}"/>
    <cellStyle name="Explanatory Text 2 11" xfId="25918" xr:uid="{8C37FE08-CA6E-4D40-B542-E697CFAF8E90}"/>
    <cellStyle name="Explanatory Text 2 12" xfId="25950" xr:uid="{DCE3BBD1-6E3E-4B13-B09C-24F7CDDE8094}"/>
    <cellStyle name="Explanatory Text 2 13" xfId="25912" xr:uid="{308CA42D-9ACD-4E7E-8103-ABD43C37F68B}"/>
    <cellStyle name="Explanatory Text 2 14" xfId="25956" xr:uid="{46F80B8C-ED83-40D2-BCC0-2A1D189904ED}"/>
    <cellStyle name="Explanatory Text 2 15" xfId="25906" xr:uid="{6615FFE9-EA50-4C5A-BBAC-A6E40A4C996F}"/>
    <cellStyle name="Explanatory Text 2 16" xfId="25962" xr:uid="{1A955B75-2FF5-4F00-AE66-2F94F0836392}"/>
    <cellStyle name="Explanatory Text 2 17" xfId="25897" xr:uid="{6DA1C23F-A223-46A7-8D78-390C9FBA4218}"/>
    <cellStyle name="Explanatory Text 2 18" xfId="25971" xr:uid="{3B199AB4-89E1-4B0F-BD04-62A0341A760F}"/>
    <cellStyle name="Explanatory Text 2 19" xfId="25888" xr:uid="{4B7E6828-D6B1-4797-B3FF-E73192C0E873}"/>
    <cellStyle name="Explanatory Text 2 2" xfId="441" xr:uid="{00000000-0005-0000-0000-000082000000}"/>
    <cellStyle name="Explanatory Text 2 2 10" xfId="25944" xr:uid="{90413959-5116-4FEF-A9D4-A1BF4EBAB522}"/>
    <cellStyle name="Explanatory Text 2 2 11" xfId="25919" xr:uid="{FB8E0E6E-4DB8-4A4B-8D93-5132BE7DE355}"/>
    <cellStyle name="Explanatory Text 2 2 12" xfId="25949" xr:uid="{51C192B8-FB43-4BAE-BD88-4CEA368BE520}"/>
    <cellStyle name="Explanatory Text 2 2 13" xfId="25913" xr:uid="{F93B5DBE-90F4-44ED-9D45-297943A4719A}"/>
    <cellStyle name="Explanatory Text 2 2 14" xfId="25955" xr:uid="{D67FE9C0-AC57-43BA-94FF-0EC5F91D33AF}"/>
    <cellStyle name="Explanatory Text 2 2 15" xfId="25907" xr:uid="{28842415-5DCB-4016-9AAF-3BA82099E65D}"/>
    <cellStyle name="Explanatory Text 2 2 16" xfId="25961" xr:uid="{68ED17D7-900B-4776-956B-3E7ACCAF9A93}"/>
    <cellStyle name="Explanatory Text 2 2 17" xfId="25898" xr:uid="{FBF6ECC4-62B9-4DCD-9AE1-DA27E641B3A5}"/>
    <cellStyle name="Explanatory Text 2 2 18" xfId="25970" xr:uid="{9CD6F178-EF68-4036-8EE4-9D4092B02C33}"/>
    <cellStyle name="Explanatory Text 2 2 19" xfId="25889" xr:uid="{744D5586-D060-4862-8C33-9C938C4B5BEA}"/>
    <cellStyle name="Explanatory Text 2 2 2" xfId="4701" xr:uid="{5ED0F0BE-53EF-4AC5-B3F6-8DC693D9B983}"/>
    <cellStyle name="Explanatory Text 2 2 2 10" xfId="25943" xr:uid="{EE9836E5-D3F7-4950-BCA0-2002F4CC02C5}"/>
    <cellStyle name="Explanatory Text 2 2 2 11" xfId="25920" xr:uid="{DBCA6135-4B86-4ADB-8EEF-F5AC6953357F}"/>
    <cellStyle name="Explanatory Text 2 2 2 12" xfId="25947" xr:uid="{E31BC597-A8AE-44AF-BAF1-A0C9D65A8A98}"/>
    <cellStyle name="Explanatory Text 2 2 2 13" xfId="25915" xr:uid="{DFEAC1D1-65A7-4415-A3FC-4D9FFB4E1881}"/>
    <cellStyle name="Explanatory Text 2 2 2 14" xfId="25953" xr:uid="{1D1BED7A-E3C3-4BA4-8794-46123C5B44C4}"/>
    <cellStyle name="Explanatory Text 2 2 2 15" xfId="25909" xr:uid="{9534D892-3386-4099-8412-13EBC25B89EB}"/>
    <cellStyle name="Explanatory Text 2 2 2 16" xfId="25959" xr:uid="{3B32A966-89EF-4C5D-A32D-CAD6738202D3}"/>
    <cellStyle name="Explanatory Text 2 2 2 17" xfId="25903" xr:uid="{6E04584B-31F6-4590-BE31-5D6283E68D2E}"/>
    <cellStyle name="Explanatory Text 2 2 2 18" xfId="25965" xr:uid="{49390B90-0409-4A4C-9A12-DC69E3E5F82B}"/>
    <cellStyle name="Explanatory Text 2 2 2 19" xfId="25894" xr:uid="{90850118-80B3-4635-A93B-6942D8A57C02}"/>
    <cellStyle name="Explanatory Text 2 2 2 2" xfId="4702" xr:uid="{645CFA9E-CE1D-4DE3-B4DA-F6A232BB04B2}"/>
    <cellStyle name="Explanatory Text 2 2 2 2 10" xfId="25942" xr:uid="{1F0B6D9E-F651-4C25-A290-0C5279610ACC}"/>
    <cellStyle name="Explanatory Text 2 2 2 2 11" xfId="25921" xr:uid="{A067DC4F-DA27-40F3-90CF-DB750E34F1B0}"/>
    <cellStyle name="Explanatory Text 2 2 2 2 12" xfId="25946" xr:uid="{135CCA8F-2F2F-4357-91D3-B3EFFC2EF697}"/>
    <cellStyle name="Explanatory Text 2 2 2 2 13" xfId="25916" xr:uid="{AB57797D-E55D-4234-8EE0-8A9D90FFAF3E}"/>
    <cellStyle name="Explanatory Text 2 2 2 2 14" xfId="25952" xr:uid="{FC642FF4-E719-4AE6-834D-7E8CB66E5641}"/>
    <cellStyle name="Explanatory Text 2 2 2 2 15" xfId="25910" xr:uid="{E06B4256-17BC-40AA-A3F0-097D2FB83264}"/>
    <cellStyle name="Explanatory Text 2 2 2 2 16" xfId="25958" xr:uid="{CF64142B-F897-40CC-A4F5-8E3B836C1EAF}"/>
    <cellStyle name="Explanatory Text 2 2 2 2 17" xfId="25904" xr:uid="{1A908205-E050-4798-8D85-45A30205B6C5}"/>
    <cellStyle name="Explanatory Text 2 2 2 2 18" xfId="25964" xr:uid="{C17502A0-7268-461F-AA23-B1592B4EAD02}"/>
    <cellStyle name="Explanatory Text 2 2 2 2 19" xfId="25895" xr:uid="{A58E016B-B769-42BF-B1FE-376D45A87AF0}"/>
    <cellStyle name="Explanatory Text 2 2 2 2 2" xfId="4703" xr:uid="{EDEC3D29-8682-4256-97F6-F107C097CD64}"/>
    <cellStyle name="Explanatory Text 2 2 2 2 20" xfId="25973" xr:uid="{280F1628-3DF3-44D2-AC98-58A5B9EF4144}"/>
    <cellStyle name="Explanatory Text 2 2 2 2 21" xfId="25886" xr:uid="{96C17765-F7E6-48B0-ABF9-A2A64A8FC109}"/>
    <cellStyle name="Explanatory Text 2 2 2 2 22" xfId="25982" xr:uid="{D6F6AB09-9D83-4A83-8AA6-A4ED5AA97231}"/>
    <cellStyle name="Explanatory Text 2 2 2 2 23" xfId="25876" xr:uid="{761F7577-0E9A-4A36-ACA0-E2C99354A5D3}"/>
    <cellStyle name="Explanatory Text 2 2 2 2 24" xfId="25992" xr:uid="{DE9139FF-2173-460C-ADE9-3F04C3F08581}"/>
    <cellStyle name="Explanatory Text 2 2 2 2 25" xfId="25866" xr:uid="{0C3FCC67-F1CA-46F7-9EE3-A135EA49C430}"/>
    <cellStyle name="Explanatory Text 2 2 2 2 3" xfId="17570" xr:uid="{BDF42763-DEBC-4EB1-8148-C72F7FA9FDF4}"/>
    <cellStyle name="Explanatory Text 2 2 2 2 4" xfId="25932" xr:uid="{FA07FB77-F300-4C0C-9AB2-C951EDF807A0}"/>
    <cellStyle name="Explanatory Text 2 2 2 2 5" xfId="25931" xr:uid="{93162287-8251-4EB7-ABD2-58250E5ECF61}"/>
    <cellStyle name="Explanatory Text 2 2 2 2 6" xfId="25935" xr:uid="{5D3EE63D-46E8-4636-9962-F02D243CE431}"/>
    <cellStyle name="Explanatory Text 2 2 2 2 7" xfId="25928" xr:uid="{60A068A9-5236-48AE-B16D-F1351CE83E55}"/>
    <cellStyle name="Explanatory Text 2 2 2 2 8" xfId="25938" xr:uid="{071604F1-4953-430F-9516-4F515AAD0267}"/>
    <cellStyle name="Explanatory Text 2 2 2 2 9" xfId="25925" xr:uid="{DED14C5D-DEE5-45EB-9F3D-DC17B4845872}"/>
    <cellStyle name="Explanatory Text 2 2 2 20" xfId="25974" xr:uid="{57AD3B08-45D1-4597-9F1E-27ACF3CF8A64}"/>
    <cellStyle name="Explanatory Text 2 2 2 21" xfId="25885" xr:uid="{0720062D-41E2-4E35-859F-8DFE4B443920}"/>
    <cellStyle name="Explanatory Text 2 2 2 22" xfId="25983" xr:uid="{15DA46FF-101F-4D79-8C95-0F271F9B2065}"/>
    <cellStyle name="Explanatory Text 2 2 2 23" xfId="25875" xr:uid="{48EC025C-8039-4ABC-A312-E5F829B9C43D}"/>
    <cellStyle name="Explanatory Text 2 2 2 24" xfId="25993" xr:uid="{CBE17915-EB39-44C4-B1D6-52220D881C49}"/>
    <cellStyle name="Explanatory Text 2 2 2 25" xfId="25865" xr:uid="{CB451B46-2706-4AB4-847C-A542377BCBE4}"/>
    <cellStyle name="Explanatory Text 2 2 2 3" xfId="4704" xr:uid="{58BD3ECA-045A-4497-830B-182C4221FC97}"/>
    <cellStyle name="Explanatory Text 2 2 2 3 2" xfId="17163" xr:uid="{6E33A26D-96F7-4B5B-92AA-C027013F0263}"/>
    <cellStyle name="Explanatory Text 2 2 2 3 2 2" xfId="19049" xr:uid="{796BEC6A-A27D-4AAD-A597-C04B7A8A0E8B}"/>
    <cellStyle name="Explanatory Text 2 2 2 4" xfId="4705" xr:uid="{17478F96-7529-4050-BC79-D51F062BE16B}"/>
    <cellStyle name="Explanatory Text 2 2 2 4 2" xfId="25933" xr:uid="{61B0BE82-55A3-48F2-8EED-EDB85446FD45}"/>
    <cellStyle name="Explanatory Text 2 2 2 5" xfId="20957" xr:uid="{0F9B8AB3-F785-4B7C-8172-C8AEA0A774A4}"/>
    <cellStyle name="Explanatory Text 2 2 2 5 2" xfId="25930" xr:uid="{22A63B01-6E26-4599-B737-3166E1E4479A}"/>
    <cellStyle name="Explanatory Text 2 2 2 6" xfId="25936" xr:uid="{5990C7AE-3C6E-48CF-8116-FEC5EF69265E}"/>
    <cellStyle name="Explanatory Text 2 2 2 7" xfId="25927" xr:uid="{AFDCA665-7EBF-4B46-88A0-16DF59F2EA8A}"/>
    <cellStyle name="Explanatory Text 2 2 2 8" xfId="25939" xr:uid="{912B157C-63F2-4E9B-BE89-9B86D3F09FF9}"/>
    <cellStyle name="Explanatory Text 2 2 2 9" xfId="25924" xr:uid="{5368EFC7-6C55-427C-85C6-0C1E810DF89D}"/>
    <cellStyle name="Explanatory Text 2 2 20" xfId="25979" xr:uid="{7320EE51-9744-4ED2-957F-A88051EE8450}"/>
    <cellStyle name="Explanatory Text 2 2 21" xfId="25879" xr:uid="{B186EE44-F8B5-499E-9BAE-3DB47C119728}"/>
    <cellStyle name="Explanatory Text 2 2 22" xfId="25989" xr:uid="{FC4DFAA5-E2FB-4D0A-A737-DE928577B68B}"/>
    <cellStyle name="Explanatory Text 2 2 23" xfId="25869" xr:uid="{5AE00A38-921B-47BE-9634-BAC0013EDA41}"/>
    <cellStyle name="Explanatory Text 2 2 24" xfId="25999" xr:uid="{6E556FC8-062A-43BA-8795-A167E53B09FD}"/>
    <cellStyle name="Explanatory Text 2 2 25" xfId="25859" xr:uid="{9ACF61A1-ECD1-45E5-B6DE-13899A877CBA}"/>
    <cellStyle name="Explanatory Text 2 2 3" xfId="4706" xr:uid="{32187A33-58D3-418E-B932-B91380BC6FE8}"/>
    <cellStyle name="Explanatory Text 2 2 3 2" xfId="4707" xr:uid="{6957D3C4-9EC0-4B08-A989-DDC5684207FD}"/>
    <cellStyle name="Explanatory Text 2 2 3 2 2" xfId="18627" xr:uid="{BD61BB60-86FD-4301-9FB9-D35E17BEF83F}"/>
    <cellStyle name="Explanatory Text 2 2 3 3" xfId="4708" xr:uid="{CC399B21-0F6B-4D9B-8632-4C2561432816}"/>
    <cellStyle name="Explanatory Text 2 2 3 4" xfId="14261" xr:uid="{604DA49B-14C7-4CDE-8C1C-DF1FEDEEA255}"/>
    <cellStyle name="Explanatory Text 2 2 4" xfId="4709" xr:uid="{D7F05AF3-88B1-4148-AA47-2ABB8DDA3679}"/>
    <cellStyle name="Explanatory Text 2 2 4 2" xfId="15131" xr:uid="{3DC808B7-91EA-4CA8-929B-69BEB19987E7}"/>
    <cellStyle name="Explanatory Text 2 2 4 2 2" xfId="18564" xr:uid="{97991E72-F6D7-44F6-BE32-929F3C0620D4}"/>
    <cellStyle name="Explanatory Text 2 2 5" xfId="13075" xr:uid="{6FEBB5F8-CE34-4396-ADBC-53B6E57ED6A8}"/>
    <cellStyle name="Explanatory Text 2 2 5 2" xfId="15791" xr:uid="{38740CD7-336D-483C-9B8E-2B8D9F724061}"/>
    <cellStyle name="Explanatory Text 2 2 5 2 2" xfId="20594" xr:uid="{6355AD2D-2FD8-4A1E-BD43-2C39FBE565CB}"/>
    <cellStyle name="Explanatory Text 2 2 6" xfId="16595" xr:uid="{3C401DD0-D72A-4F78-93D8-FE49CF8E98DD}"/>
    <cellStyle name="Explanatory Text 2 2 7" xfId="16106" xr:uid="{C47CB61A-72F4-4466-8C84-7D8707F282A4}"/>
    <cellStyle name="Explanatory Text 2 2 8" xfId="22565" xr:uid="{60590A01-2977-47DD-ABAF-F49F0FC801F2}"/>
    <cellStyle name="Explanatory Text 2 2 8 2" xfId="25940" xr:uid="{C3466B30-11F2-4899-8889-C794DDE8DFAE}"/>
    <cellStyle name="Explanatory Text 2 2 9" xfId="25923" xr:uid="{44C0BDB4-CF78-4FB8-8351-F530ABEECD00}"/>
    <cellStyle name="Explanatory Text 2 20" xfId="25980" xr:uid="{4C821F04-67AC-486C-BE6F-309E495BEC58}"/>
    <cellStyle name="Explanatory Text 2 21" xfId="25878" xr:uid="{25A0E605-C38A-42B8-B21F-16C858F005D6}"/>
    <cellStyle name="Explanatory Text 2 22" xfId="25990" xr:uid="{3108A660-287E-441D-BCE9-941E6A57DC53}"/>
    <cellStyle name="Explanatory Text 2 23" xfId="25868" xr:uid="{C5DD8975-649B-45A5-8B56-B9DE8E128337}"/>
    <cellStyle name="Explanatory Text 2 24" xfId="26000" xr:uid="{1BCA70AB-F8FF-4D68-BBE4-7C846C050D59}"/>
    <cellStyle name="Explanatory Text 2 25" xfId="25858" xr:uid="{14EFBED7-FC92-4C25-8A31-BAA67CA694F6}"/>
    <cellStyle name="Explanatory Text 2 26" xfId="4700" xr:uid="{54DFDF5F-9E06-435F-8015-DD9C5242C2B3}"/>
    <cellStyle name="Explanatory Text 2 3" xfId="4710" xr:uid="{580153A1-8005-49F0-9F83-2EE43A7A2E45}"/>
    <cellStyle name="Explanatory Text 2 3 2" xfId="4711" xr:uid="{B0AC8D07-E1C1-463D-A11B-AEC3596E7475}"/>
    <cellStyle name="Explanatory Text 2 3 2 2" xfId="18195" xr:uid="{CB674372-5783-483A-A0EA-348FC7429B51}"/>
    <cellStyle name="Explanatory Text 2 3 3" xfId="4712" xr:uid="{B80B0D54-BA7C-488C-A317-A957AF4154FF}"/>
    <cellStyle name="Explanatory Text 2 3 4" xfId="14331" xr:uid="{77AF6E9B-F789-4376-B112-34F76C84453D}"/>
    <cellStyle name="Explanatory Text 2 4" xfId="4713" xr:uid="{6CCBDA00-7FA8-4D9C-931F-87869B146FF2}"/>
    <cellStyle name="Explanatory Text 2 4 2" xfId="14578" xr:uid="{AA04708E-E7B4-4753-B37A-4E35AA2D7F88}"/>
    <cellStyle name="Explanatory Text 2 4 2 2" xfId="18508" xr:uid="{88197549-CCFB-43F8-B88D-F514DAC14637}"/>
    <cellStyle name="Explanatory Text 2 4 3" xfId="25934" xr:uid="{C19B2153-6C83-43F4-ADF2-41FEEB2F20DC}"/>
    <cellStyle name="Explanatory Text 2 5" xfId="14732" xr:uid="{D1D7B7FE-9FA0-4F91-88BF-49B0A73B7FBF}"/>
    <cellStyle name="Explanatory Text 2 5 2" xfId="20372" xr:uid="{8FD75866-2177-4CEB-9F74-33DB75D9D5FF}"/>
    <cellStyle name="Explanatory Text 2 5 3" xfId="25929" xr:uid="{97D3A413-3027-49B5-A233-47DF8A926C40}"/>
    <cellStyle name="Explanatory Text 2 6" xfId="15972" xr:uid="{DA458724-3F76-43BE-BB23-454FEDB57EBB}"/>
    <cellStyle name="Explanatory Text 2 6 2" xfId="25937" xr:uid="{C44C868F-A862-4422-9E47-BFAF2AD16AFE}"/>
    <cellStyle name="Explanatory Text 2 7" xfId="16981" xr:uid="{1B2496F4-21B5-4D4C-A0DF-49BFEEF54187}"/>
    <cellStyle name="Explanatory Text 2 7 2" xfId="25926" xr:uid="{330038A2-8823-4EEA-901A-40DBADA816A8}"/>
    <cellStyle name="Explanatory Text 2 8" xfId="25941" xr:uid="{F509EECC-9249-44AF-9B6A-C5E8F3BE8473}"/>
    <cellStyle name="Explanatory Text 2 9" xfId="25922" xr:uid="{7E183617-D48C-496B-9B6E-D39B25699917}"/>
    <cellStyle name="Explanatory Text 20" xfId="4714" xr:uid="{300FE0BB-D132-448E-B266-A57C5A5D54E8}"/>
    <cellStyle name="Explanatory Text 21" xfId="4715" xr:uid="{B39F79BB-DDC9-42D5-9E90-2B4BE9471056}"/>
    <cellStyle name="Explanatory Text 22" xfId="4716" xr:uid="{12ED2D4A-C76D-40A7-82BD-18F6EF993930}"/>
    <cellStyle name="Explanatory Text 23" xfId="4717" xr:uid="{D93DDD2A-92E3-44D6-BC23-CCEA268B47B0}"/>
    <cellStyle name="Explanatory Text 23 2" xfId="4718" xr:uid="{EB7DB6CB-6587-4A00-A5C9-C68848E61B7B}"/>
    <cellStyle name="Explanatory Text 23 2 2" xfId="21525" xr:uid="{14A29789-0254-48B8-B989-303A354136E7}"/>
    <cellStyle name="Explanatory Text 23 3" xfId="4719" xr:uid="{8E343469-A627-46D2-BBC5-CB30585F5349}"/>
    <cellStyle name="Explanatory Text 24" xfId="4720" xr:uid="{5BF20ECC-28D2-4652-A691-822D3C8A729C}"/>
    <cellStyle name="Explanatory Text 24 2" xfId="20536" xr:uid="{52DF4440-D74D-4AAE-A705-E7A90E0C40DA}"/>
    <cellStyle name="Explanatory Text 25" xfId="4721" xr:uid="{2931220A-4A16-4229-9D56-80F770B4C3F8}"/>
    <cellStyle name="Explanatory Text 26" xfId="4722" xr:uid="{CD320F20-2881-4502-B51F-5F7F38C6D471}"/>
    <cellStyle name="Explanatory Text 27" xfId="4723" xr:uid="{52FC0975-1B0D-4C40-85D5-8D1431F3B16B}"/>
    <cellStyle name="Explanatory Text 28" xfId="4724" xr:uid="{0317A0A0-332F-40EE-8500-C958C3F1937C}"/>
    <cellStyle name="Explanatory Text 29" xfId="4725" xr:uid="{3CA5BA87-68EA-46FA-9695-86C42661CDD0}"/>
    <cellStyle name="Explanatory Text 3" xfId="361" xr:uid="{00000000-0005-0000-0000-000083000000}"/>
    <cellStyle name="Explanatory Text 3 2" xfId="4727" xr:uid="{D094BEF3-A008-4194-B5DC-5DB1D9C7A626}"/>
    <cellStyle name="Explanatory Text 3 2 2" xfId="4728" xr:uid="{B38C0492-5599-49ED-A079-47544050B6B5}"/>
    <cellStyle name="Explanatory Text 3 2 2 2" xfId="17203" xr:uid="{AEAD1087-18F8-45AB-8695-B0A86FD02E2C}"/>
    <cellStyle name="Explanatory Text 3 2 2 2 2" xfId="17571" xr:uid="{7C6E9E89-5408-4D66-ABA8-F45C2FA13402}"/>
    <cellStyle name="Explanatory Text 3 2 2 3" xfId="19050" xr:uid="{32FB7833-AD27-45A2-8CAA-46A1344E56A6}"/>
    <cellStyle name="Explanatory Text 3 2 2 4" xfId="20958" xr:uid="{856212EF-463E-4652-B728-FB4BAF239BC6}"/>
    <cellStyle name="Explanatory Text 3 2 3" xfId="4729" xr:uid="{9742E8E6-00FC-467F-9BA0-777B64BD8AFE}"/>
    <cellStyle name="Explanatory Text 3 2 3 2" xfId="18665" xr:uid="{D53EE565-B355-4B9E-A4B8-4539AEAD5DFA}"/>
    <cellStyle name="Explanatory Text 3 2 4" xfId="15792" xr:uid="{CD9A7FCB-BE84-489D-A049-80183F4016BD}"/>
    <cellStyle name="Explanatory Text 3 2 4 2" xfId="20634" xr:uid="{B3016D33-06DF-47B0-98F3-5CF6CC146ED2}"/>
    <cellStyle name="Explanatory Text 3 2 5" xfId="16596" xr:uid="{3C4AA9E5-6AEC-46E1-A1B2-BBA5500DE93A}"/>
    <cellStyle name="Explanatory Text 3 2 6" xfId="14800" xr:uid="{26682D6C-9591-4361-A197-759746403CED}"/>
    <cellStyle name="Explanatory Text 3 2 7" xfId="17722" xr:uid="{7DA8FF76-D724-4AAB-A0C2-71787D015DBF}"/>
    <cellStyle name="Explanatory Text 3 3" xfId="4730" xr:uid="{9C19C81A-1A4E-43D7-AD77-FB02E70865D0}"/>
    <cellStyle name="Explanatory Text 3 3 2" xfId="18460" xr:uid="{FD724CC3-431B-41A1-9BC6-80FEB3F30A25}"/>
    <cellStyle name="Explanatory Text 3 4" xfId="15375" xr:uid="{EB4C78E3-CD13-4B44-BF66-C5001CF19013}"/>
    <cellStyle name="Explanatory Text 3 5" xfId="15905" xr:uid="{8EA08C3F-44CD-41AD-85B7-00A0A322047B}"/>
    <cellStyle name="Explanatory Text 3 5 2" xfId="20415" xr:uid="{3470AFAB-7250-4719-A422-E4EF71646EAC}"/>
    <cellStyle name="Explanatory Text 3 6" xfId="16977" xr:uid="{DA2E1C0F-A359-4CD8-9BC8-FBCD48470EAA}"/>
    <cellStyle name="Explanatory Text 3 7" xfId="21637" xr:uid="{0DA78028-5C4A-4E87-9EC0-C37F6CFCD6D0}"/>
    <cellStyle name="Explanatory Text 3 8" xfId="4726" xr:uid="{ADC72D42-FBE3-4B57-8C7D-5811D4C97782}"/>
    <cellStyle name="Explanatory Text 30" xfId="4731" xr:uid="{8D0D3FAC-DEBA-414E-8BE9-6EAD5B5CC98F}"/>
    <cellStyle name="Explanatory Text 31" xfId="4732" xr:uid="{5F1104CF-CF8B-48A3-86DA-8516EA27A4DF}"/>
    <cellStyle name="Explanatory Text 32" xfId="4733" xr:uid="{E2EB9EC4-764B-4FC9-8EC8-0F55C9A554E7}"/>
    <cellStyle name="Explanatory Text 33" xfId="4734" xr:uid="{AB4BB27E-F335-47CB-88B0-604053C4EE25}"/>
    <cellStyle name="Explanatory Text 34" xfId="4735" xr:uid="{99EFCE0B-2759-4E13-9817-5A0EAB23E457}"/>
    <cellStyle name="Explanatory Text 35" xfId="4736" xr:uid="{E5C50029-8FE5-43AA-AD9D-9DFF2EDAF80C}"/>
    <cellStyle name="Explanatory Text 36" xfId="4737" xr:uid="{05803288-DEBD-44D5-A747-92B06CC9F975}"/>
    <cellStyle name="Explanatory Text 37" xfId="4738" xr:uid="{36C76407-F282-4189-80E6-7210CF689E9D}"/>
    <cellStyle name="Explanatory Text 38" xfId="4739" xr:uid="{2792CCD3-D874-44A8-BC8B-FA55CA549F16}"/>
    <cellStyle name="Explanatory Text 39" xfId="4740" xr:uid="{EB07CC58-C8A3-4BEF-B4A4-3D84C243259F}"/>
    <cellStyle name="Explanatory Text 4" xfId="4741" xr:uid="{619620EB-D293-4838-8C60-3E868382BA92}"/>
    <cellStyle name="Explanatory Text 4 2" xfId="4742" xr:uid="{64285537-1F4F-40AA-89E5-C946F2FCE624}"/>
    <cellStyle name="Explanatory Text 4 2 2" xfId="4743" xr:uid="{A7100757-C5B7-453F-A9CF-ABD0C62439BB}"/>
    <cellStyle name="Explanatory Text 4 2 2 2" xfId="17222" xr:uid="{FC984153-04CC-401E-8913-982520D0EB4E}"/>
    <cellStyle name="Explanatory Text 4 2 2 2 2" xfId="17572" xr:uid="{201DB42C-F8E9-4E5E-9042-3467BC2BEA9C}"/>
    <cellStyle name="Explanatory Text 4 2 2 3" xfId="19051" xr:uid="{BCA60791-0442-4E1E-8429-32B4FBFDA757}"/>
    <cellStyle name="Explanatory Text 4 2 2 4" xfId="20959" xr:uid="{E07CE337-B3B5-4603-A6C0-1F36F49D8BDE}"/>
    <cellStyle name="Explanatory Text 4 2 3" xfId="4744" xr:uid="{A73D3B46-681C-4D7B-BE46-0DB7231EC8B2}"/>
    <cellStyle name="Explanatory Text 4 2 3 2" xfId="18684" xr:uid="{DD67F6B9-3290-4404-97B9-039FF8FE9D69}"/>
    <cellStyle name="Explanatory Text 4 2 4" xfId="15793" xr:uid="{8B936830-1B81-4E22-8DCE-0F16A5EE038F}"/>
    <cellStyle name="Explanatory Text 4 2 4 2" xfId="20652" xr:uid="{95A63456-1EA7-485B-A150-E2655B14316B}"/>
    <cellStyle name="Explanatory Text 4 2 5" xfId="16597" xr:uid="{7F9336B6-18A3-4E6D-9BFA-BB3E902892AB}"/>
    <cellStyle name="Explanatory Text 4 2 6" xfId="15458" xr:uid="{2947BBB8-D37E-46B6-A570-025D23F63508}"/>
    <cellStyle name="Explanatory Text 4 2 7" xfId="21741" xr:uid="{34DD503F-1382-42F2-A80E-88F2C45DE10D}"/>
    <cellStyle name="Explanatory Text 4 3" xfId="4745" xr:uid="{68DBA843-3499-4CCD-9013-DADBBFFE57DA}"/>
    <cellStyle name="Explanatory Text 4 3 2" xfId="18474" xr:uid="{05D9EB9C-927D-49BE-830B-9AE503563CD0}"/>
    <cellStyle name="Explanatory Text 4 4" xfId="15218" xr:uid="{50D2F2BB-528C-4B5D-B107-F3ED6469B6E7}"/>
    <cellStyle name="Explanatory Text 4 5" xfId="14826" xr:uid="{524B4F05-1D88-4E4E-BAB3-24647993A10E}"/>
    <cellStyle name="Explanatory Text 4 5 2" xfId="20433" xr:uid="{192E9512-CAC0-4946-B27C-F7D1928F24D8}"/>
    <cellStyle name="Explanatory Text 4 6" xfId="16085" xr:uid="{865A59E2-7D17-45FD-A709-85E170152715}"/>
    <cellStyle name="Explanatory Text 4 7" xfId="21919" xr:uid="{5835C7BC-D1E8-481A-91B6-661F33995F99}"/>
    <cellStyle name="Explanatory Text 40" xfId="4746" xr:uid="{516BA5BA-409F-490F-A7AC-858AE1FCD477}"/>
    <cellStyle name="Explanatory Text 41" xfId="4747" xr:uid="{19B5041F-453C-461D-9AF2-D1E94927C5C4}"/>
    <cellStyle name="Explanatory Text 42" xfId="4748" xr:uid="{1259014C-0A75-43FD-A240-D7D144BAFB2B}"/>
    <cellStyle name="Explanatory Text 43" xfId="4749" xr:uid="{73864F71-D037-4406-989C-EC278EBEA790}"/>
    <cellStyle name="Explanatory Text 44" xfId="4750" xr:uid="{D1A40501-0BBA-42A1-A0DB-8DFA7DA3A93E}"/>
    <cellStyle name="Explanatory Text 45" xfId="4751" xr:uid="{3523B130-B2B5-45F6-8D9C-FE703D900BFE}"/>
    <cellStyle name="Explanatory Text 46" xfId="4752" xr:uid="{BBBF21AA-CCA6-4B4E-9364-EB528C2289C6}"/>
    <cellStyle name="Explanatory Text 47" xfId="4753" xr:uid="{07989B71-890F-435A-99D0-E8885ADA0A4F}"/>
    <cellStyle name="Explanatory Text 48" xfId="4754" xr:uid="{080D4495-37EC-4FFB-A8D4-75526623EC6E}"/>
    <cellStyle name="Explanatory Text 49" xfId="4755" xr:uid="{DD7712E7-532C-41B3-AB53-3184F209443B}"/>
    <cellStyle name="Explanatory Text 5" xfId="4756" xr:uid="{37D8D3C4-A949-42DC-8264-E79F08A7CB03}"/>
    <cellStyle name="Explanatory Text 5 2" xfId="4757" xr:uid="{1D7465B1-C270-4C0F-82C0-E6C77D6268BA}"/>
    <cellStyle name="Explanatory Text 5 2 2" xfId="4758" xr:uid="{92EFB0EC-DB8F-41B3-B6F1-29F2DDB66546}"/>
    <cellStyle name="Explanatory Text 5 2 2 2" xfId="17235" xr:uid="{42947F8F-CE6B-4141-8226-AE1CE947028F}"/>
    <cellStyle name="Explanatory Text 5 2 2 2 2" xfId="17573" xr:uid="{D00F4AE0-C4BD-4C11-B5F5-F2DC17AA8C02}"/>
    <cellStyle name="Explanatory Text 5 2 2 3" xfId="19052" xr:uid="{BD756851-BE13-4849-8255-3DA6AE6058F0}"/>
    <cellStyle name="Explanatory Text 5 2 2 4" xfId="20960" xr:uid="{8BBB0F48-9B91-4AF8-8056-2D65DA7C7664}"/>
    <cellStyle name="Explanatory Text 5 2 3" xfId="4759" xr:uid="{35D8C866-C42E-4FEF-8A00-A9167445372B}"/>
    <cellStyle name="Explanatory Text 5 2 3 2" xfId="18698" xr:uid="{93DDF25A-C1A3-422E-854C-48DC1E79765E}"/>
    <cellStyle name="Explanatory Text 5 2 4" xfId="15794" xr:uid="{4126FFAE-6DA0-4B8D-8694-9B7AF2A8C35D}"/>
    <cellStyle name="Explanatory Text 5 2 4 2" xfId="20664" xr:uid="{2A6E9D47-FAFE-46CD-B4E7-E53C883D1607}"/>
    <cellStyle name="Explanatory Text 5 2 5" xfId="16598" xr:uid="{2172DEBB-6837-41FA-AA01-D3968ACEFBD5}"/>
    <cellStyle name="Explanatory Text 5 2 6" xfId="16256" xr:uid="{929305E6-E525-43F7-B411-3CE459FD9182}"/>
    <cellStyle name="Explanatory Text 5 2 7" xfId="21711" xr:uid="{82E55BE8-6EED-4F82-8FAE-73886F137B22}"/>
    <cellStyle name="Explanatory Text 5 3" xfId="4760" xr:uid="{687D0B78-6458-4E89-90E6-4FC879C72572}"/>
    <cellStyle name="Explanatory Text 5 3 2" xfId="18486" xr:uid="{6DFEF113-4567-4C6A-BF79-A61EBAC55E4B}"/>
    <cellStyle name="Explanatory Text 5 4" xfId="15183" xr:uid="{B8643FEE-EACA-4394-9CD0-DD55839C0CEB}"/>
    <cellStyle name="Explanatory Text 5 5" xfId="14947" xr:uid="{279A6EDD-5C86-4DCA-936F-24559092EC00}"/>
    <cellStyle name="Explanatory Text 5 5 2" xfId="20445" xr:uid="{21740EB8-6B90-4ACD-AC06-5B564D6B7EE3}"/>
    <cellStyle name="Explanatory Text 5 6" xfId="14835" xr:uid="{E06E6413-496F-4FCA-A99C-03C75AE4730D}"/>
    <cellStyle name="Explanatory Text 5 7" xfId="21627" xr:uid="{233A7118-C5D8-4201-AF3C-8A6C4E989326}"/>
    <cellStyle name="Explanatory Text 50" xfId="4761" xr:uid="{DEA2F9FB-B3D6-4D7D-A721-4F904D5CF0EE}"/>
    <cellStyle name="Explanatory Text 51" xfId="14219" xr:uid="{0C74F3C5-8678-4E44-AD3A-3FDCD326B4CD}"/>
    <cellStyle name="Explanatory Text 52" xfId="25948" xr:uid="{FFD8EC84-A371-4F93-8560-7F08C128886D}"/>
    <cellStyle name="Explanatory Text 53" xfId="25914" xr:uid="{B6D1D3C5-46FC-4C51-A401-5CE5E9E315FA}"/>
    <cellStyle name="Explanatory Text 54" xfId="25954" xr:uid="{96AF2461-D148-45FF-88E0-AAAAF0BEFACE}"/>
    <cellStyle name="Explanatory Text 55" xfId="25908" xr:uid="{3251CE83-A294-41B3-A01D-09CBE70910CD}"/>
    <cellStyle name="Explanatory Text 56" xfId="25960" xr:uid="{17D5A9B6-6A7F-4ACB-890A-8F930AA8C9CD}"/>
    <cellStyle name="Explanatory Text 57" xfId="25899" xr:uid="{A56CC7B7-6020-424E-B7EE-E7B3D65554A0}"/>
    <cellStyle name="Explanatory Text 58" xfId="25969" xr:uid="{B89D4BFF-E456-4A06-98FC-74F562AD8E19}"/>
    <cellStyle name="Explanatory Text 59" xfId="25890" xr:uid="{A6B5BAD2-01EF-435F-B339-9377ED9FC338}"/>
    <cellStyle name="Explanatory Text 6" xfId="4762" xr:uid="{9A7E4659-A486-4B16-86D0-E4D998BB6380}"/>
    <cellStyle name="Explanatory Text 6 2" xfId="4763" xr:uid="{397DB997-6011-4C76-A9A8-034A753830B6}"/>
    <cellStyle name="Explanatory Text 6 2 2" xfId="4764" xr:uid="{02AC3D61-C7D5-4ED7-AE9D-26E18B3588E4}"/>
    <cellStyle name="Explanatory Text 6 2 2 2" xfId="17249" xr:uid="{510485F1-9EE8-4163-B4A1-79C0F29F8493}"/>
    <cellStyle name="Explanatory Text 6 2 2 2 2" xfId="17574" xr:uid="{658648D0-D142-4ECD-869E-FDBA6EE3DE66}"/>
    <cellStyle name="Explanatory Text 6 2 2 3" xfId="19053" xr:uid="{ABFE7263-7054-436E-9F90-1DA54EFC5009}"/>
    <cellStyle name="Explanatory Text 6 2 2 4" xfId="20961" xr:uid="{8D798CAA-4631-407A-A021-0DFF8071EE02}"/>
    <cellStyle name="Explanatory Text 6 2 3" xfId="4765" xr:uid="{80DF6CB4-1ABB-46CD-915F-6A6A515BD85C}"/>
    <cellStyle name="Explanatory Text 6 2 3 2" xfId="18712" xr:uid="{7A942721-3DBC-404D-9460-5A39F58B792F}"/>
    <cellStyle name="Explanatory Text 6 2 4" xfId="15795" xr:uid="{8E428F7B-C868-4910-8F96-0E3B6149C529}"/>
    <cellStyle name="Explanatory Text 6 2 4 2" xfId="20677" xr:uid="{533FD449-E25E-49EE-AF99-5E2C27D13306}"/>
    <cellStyle name="Explanatory Text 6 2 5" xfId="16599" xr:uid="{E6ED95AF-5FD2-4EC8-8136-AD865DA0FF89}"/>
    <cellStyle name="Explanatory Text 6 2 6" xfId="14986" xr:uid="{E91BDA37-C0DC-4C88-B1DD-7FFAE8EBA3F0}"/>
    <cellStyle name="Explanatory Text 6 2 7" xfId="17237" xr:uid="{D6C5F091-6BAD-4437-A91E-24715F5C8A37}"/>
    <cellStyle name="Explanatory Text 6 3" xfId="4766" xr:uid="{E22F28BA-79ED-4736-8ABF-0C7FB1CBA48C}"/>
    <cellStyle name="Explanatory Text 6 3 2" xfId="18498" xr:uid="{5D1A55D0-E6A6-421E-8AFC-F138103E348C}"/>
    <cellStyle name="Explanatory Text 6 4" xfId="15168" xr:uid="{A4076E91-B2E4-48B2-94D3-DFE31331FB2B}"/>
    <cellStyle name="Explanatory Text 6 5" xfId="14805" xr:uid="{BC019B6E-660D-4A0C-8158-62554DE26071}"/>
    <cellStyle name="Explanatory Text 6 5 2" xfId="20460" xr:uid="{0E0F03F5-7DA2-49B7-AE97-2A23DAF6E6F4}"/>
    <cellStyle name="Explanatory Text 6 6" xfId="14838" xr:uid="{9C46AC23-B0D7-417D-8EE0-48327C67D325}"/>
    <cellStyle name="Explanatory Text 6 7" xfId="21889" xr:uid="{B5DE7EF8-E633-4739-A464-48D0926148A3}"/>
    <cellStyle name="Explanatory Text 60" xfId="25978" xr:uid="{C4444A7F-1445-481A-8558-B3008633C47F}"/>
    <cellStyle name="Explanatory Text 61" xfId="25880" xr:uid="{3B356DD3-B30C-423F-85F3-02B58CF74163}"/>
    <cellStyle name="Explanatory Text 62" xfId="25988" xr:uid="{14527869-9F39-402C-BA5B-D4A399BB7E06}"/>
    <cellStyle name="Explanatory Text 63" xfId="25870" xr:uid="{A4757F56-FE9D-412D-A10C-F3990A125402}"/>
    <cellStyle name="Explanatory Text 64" xfId="25998" xr:uid="{69C6FC25-7F25-4F71-A19B-A6ACD28423FF}"/>
    <cellStyle name="Explanatory Text 65" xfId="25860" xr:uid="{3EC9180C-C157-4C3C-BB72-B1C6CDD17736}"/>
    <cellStyle name="Explanatory Text 66" xfId="26006" xr:uid="{5712BE89-CD92-48A1-9BD6-437C756DCE8E}"/>
    <cellStyle name="Explanatory Text 67" xfId="25852" xr:uid="{11BC79E8-FCF8-44F7-AFB4-6CEB07E5BF96}"/>
    <cellStyle name="Explanatory Text 68" xfId="26012" xr:uid="{15F37DE8-6D61-43FA-8922-051C6EBAAC5F}"/>
    <cellStyle name="Explanatory Text 69" xfId="25845" xr:uid="{7E93B946-22A5-41C1-BB38-4729A2398234}"/>
    <cellStyle name="Explanatory Text 7" xfId="4767" xr:uid="{0172E83A-36D4-4336-B81C-53BF5E389F6B}"/>
    <cellStyle name="Explanatory Text 7 2" xfId="4768" xr:uid="{58E613ED-2646-4A11-AA26-53917759669F}"/>
    <cellStyle name="Explanatory Text 7 2 2" xfId="4769" xr:uid="{0D8A8A1E-5B18-485A-B772-91D25A78249B}"/>
    <cellStyle name="Explanatory Text 7 2 3" xfId="4770" xr:uid="{CEEE18F3-62B9-4CC8-B4D2-0E51F1E341D5}"/>
    <cellStyle name="Explanatory Text 7 2 4" xfId="15796" xr:uid="{3717938C-2675-420D-BAB0-09A0C55F1CAA}"/>
    <cellStyle name="Explanatory Text 7 2 5" xfId="16600" xr:uid="{EB3B50CF-0F75-40D1-857F-8727425F0BBE}"/>
    <cellStyle name="Explanatory Text 7 2 6" xfId="17734" xr:uid="{81E6F3BB-954E-4429-A5E9-1AF9C64C174B}"/>
    <cellStyle name="Explanatory Text 7 3" xfId="4771" xr:uid="{372CE92D-5D3E-449B-B3D5-EC2B539EF028}"/>
    <cellStyle name="Explanatory Text 7 4" xfId="15370" xr:uid="{616F1431-8534-47E6-989F-FC1FC9CE5153}"/>
    <cellStyle name="Explanatory Text 7 5" xfId="15771" xr:uid="{0BD2C867-8E5B-4F87-8301-68C4462269BE}"/>
    <cellStyle name="Explanatory Text 7 6" xfId="21393" xr:uid="{582C0BB0-B0F0-4BF2-BB59-55A1487C87F9}"/>
    <cellStyle name="Explanatory Text 70" xfId="26019" xr:uid="{98AF4994-F5E7-4705-94AA-3E23CAC113A8}"/>
    <cellStyle name="Explanatory Text 71" xfId="25835" xr:uid="{A1FE2AFC-2B49-43A9-AC91-05D0B9218408}"/>
    <cellStyle name="Explanatory Text 72" xfId="26029" xr:uid="{C9718616-DDBF-4502-9529-6FB10237C314}"/>
    <cellStyle name="Explanatory Text 73" xfId="25825" xr:uid="{4B6C2A93-6109-431C-B878-0A27FC8FD3AD}"/>
    <cellStyle name="Explanatory Text 74" xfId="489" xr:uid="{D2970DC7-E64C-4F6F-9B85-108FE3CA876A}"/>
    <cellStyle name="Explanatory Text 75" xfId="41676" xr:uid="{38668BA6-D570-43A4-90F1-C040BF7E3FD9}"/>
    <cellStyle name="Explanatory Text 8" xfId="4772" xr:uid="{0832CB9E-0A1B-450E-A539-AB7252678FE2}"/>
    <cellStyle name="Explanatory Text 8 2" xfId="4773" xr:uid="{03B174ED-95F4-4CEC-81B4-F8284D793CAE}"/>
    <cellStyle name="Explanatory Text 8 2 2" xfId="4774" xr:uid="{DC3426E5-6782-4CF8-B7C2-7E8596B92967}"/>
    <cellStyle name="Explanatory Text 8 2 3" xfId="4775" xr:uid="{54756FFE-F226-4E75-AD3D-D24440FE9E85}"/>
    <cellStyle name="Explanatory Text 8 2 4" xfId="15797" xr:uid="{44B3AE48-7948-46CD-A57D-FE0189ACC377}"/>
    <cellStyle name="Explanatory Text 8 2 5" xfId="16601" xr:uid="{BBB6DEFF-B8F0-4495-892E-0B0C868CF4CE}"/>
    <cellStyle name="Explanatory Text 8 2 6" xfId="21689" xr:uid="{6A0BE484-E18A-4F24-8532-2B8FD611144C}"/>
    <cellStyle name="Explanatory Text 8 3" xfId="4776" xr:uid="{CA1A442F-6280-449D-A179-5C3879BA89B0}"/>
    <cellStyle name="Explanatory Text 8 4" xfId="14818" xr:uid="{05DF47F1-CFFD-4707-8C5D-707CD8728585}"/>
    <cellStyle name="Explanatory Text 8 5" xfId="16019" xr:uid="{1D9F66E4-54B0-446E-873C-1EB206F9D619}"/>
    <cellStyle name="Explanatory Text 8 6" xfId="17323" xr:uid="{DDA1FAA2-4713-4116-9BAB-46912DA6B92C}"/>
    <cellStyle name="Explanatory Text 9" xfId="4777" xr:uid="{F2C8D37F-E639-4FEB-B25C-B3E60B563492}"/>
    <cellStyle name="Explanatory Text 9 2" xfId="4778" xr:uid="{0BE14F7A-EA87-47FB-9EE7-51F3B5679C00}"/>
    <cellStyle name="Explanatory Text 9 2 2" xfId="4779" xr:uid="{0CB3822A-E289-4234-9EB7-FD725693FAA8}"/>
    <cellStyle name="Explanatory Text 9 2 3" xfId="4780" xr:uid="{3B016075-8B1F-4556-852E-6AB0610D491C}"/>
    <cellStyle name="Explanatory Text 9 2 4" xfId="15798" xr:uid="{1D590D7A-E58B-44E7-99BD-701B0ED8ADCC}"/>
    <cellStyle name="Explanatory Text 9 2 5" xfId="16602" xr:uid="{582FB69C-67E2-4D09-A9E4-D019A9FD43B8}"/>
    <cellStyle name="Explanatory Text 9 2 6" xfId="21734" xr:uid="{1CCC1DD0-BEAE-4527-899D-51B8123F281C}"/>
    <cellStyle name="Explanatory Text 9 3" xfId="4781" xr:uid="{BE5F3D6A-28F6-4251-8C0D-138F1FDB2BF9}"/>
    <cellStyle name="Explanatory Text 9 4" xfId="15111" xr:uid="{9164EFB1-45BD-4044-A298-56751ECFFEB3}"/>
    <cellStyle name="Explanatory Text 9 5" xfId="15053" xr:uid="{EE50E13F-FBAB-4D9E-9B17-F6DA77837337}"/>
    <cellStyle name="Explanatory Text 9 6" xfId="21536" xr:uid="{0493CD4B-26F4-49AA-A905-73AFF554D850}"/>
    <cellStyle name="footnote" xfId="4782" xr:uid="{CD5A8A28-FA34-4030-87E2-27CDD7B3F9A1}"/>
    <cellStyle name="Good" xfId="145" builtinId="26" customBuiltin="1"/>
    <cellStyle name="Good 10" xfId="4783" xr:uid="{DA4356CA-4B23-44C1-93EF-BB21EAD92A15}"/>
    <cellStyle name="Good 10 2" xfId="4784" xr:uid="{3DB31718-0924-4537-82BB-1E0789D0760D}"/>
    <cellStyle name="Good 10 2 2" xfId="4785" xr:uid="{19A5CD15-2F63-4134-AC17-BBF74459910C}"/>
    <cellStyle name="Good 10 2 3" xfId="4786" xr:uid="{181AD83C-D4F8-4544-A7E9-BCE2A06DD2DD}"/>
    <cellStyle name="Good 10 2 4" xfId="15800" xr:uid="{1C2D53FE-C2FE-48E7-B8C3-B7F3E8A73B3D}"/>
    <cellStyle name="Good 10 2 5" xfId="16603" xr:uid="{B0083DB0-7B17-473F-B634-C924ACC5A217}"/>
    <cellStyle name="Good 10 2 6" xfId="18872" xr:uid="{6AC930FE-DAD5-4AAE-B351-CD59A49792CB}"/>
    <cellStyle name="Good 10 3" xfId="4787" xr:uid="{9476B6E0-F54B-4171-9C8D-A17B460B89BD}"/>
    <cellStyle name="Good 10 4" xfId="15345" xr:uid="{97E631C2-44BC-46F1-9944-31422F0AB494}"/>
    <cellStyle name="Good 10 5" xfId="15460" xr:uid="{203AC453-7626-4991-A472-0385E5983726}"/>
    <cellStyle name="Good 10 6" xfId="21633" xr:uid="{344AB84B-BC6C-46D5-8E31-FA1FE074C3F2}"/>
    <cellStyle name="Good 11" xfId="4788" xr:uid="{9E86E724-D159-4C48-8B6A-770E22D2DDFD}"/>
    <cellStyle name="Good 12" xfId="4789" xr:uid="{087323CC-54AC-4C54-87C2-E896067EB521}"/>
    <cellStyle name="Good 13" xfId="4790" xr:uid="{FDCE97C0-0620-4355-803C-E5422A0A17A2}"/>
    <cellStyle name="Good 14" xfId="4791" xr:uid="{78CC18A3-A875-4228-8880-475879D001BA}"/>
    <cellStyle name="Good 14 2" xfId="4792" xr:uid="{3EFD51C6-22F3-4FBA-AF6D-6A976887C88D}"/>
    <cellStyle name="Good 15" xfId="4793" xr:uid="{DBD72FDC-760F-4B47-82F6-6AA0E0D4BED2}"/>
    <cellStyle name="Good 15 2" xfId="4794" xr:uid="{3B26C94E-611E-4636-BCD1-0A75175A51BA}"/>
    <cellStyle name="Good 16" xfId="4795" xr:uid="{A0E1BA53-7B3B-4F6F-9CA4-44BCDE7D9938}"/>
    <cellStyle name="Good 17" xfId="4796" xr:uid="{0E020311-BC9A-4B2B-A806-E120EE836BC9}"/>
    <cellStyle name="Good 18" xfId="4797" xr:uid="{CB1D1666-2032-4FEF-B216-12139D382C9E}"/>
    <cellStyle name="Good 19" xfId="4798" xr:uid="{0CD581B5-5188-4125-AB59-579D59F81C5F}"/>
    <cellStyle name="Good 2" xfId="295" xr:uid="{00000000-0005-0000-0000-000085000000}"/>
    <cellStyle name="Good 2 10" xfId="25874" xr:uid="{F664D9B9-6312-4423-B515-2AA9C5F27F74}"/>
    <cellStyle name="Good 2 11" xfId="25994" xr:uid="{1E99479F-7360-4AB4-978C-B5E2EE0EECEF}"/>
    <cellStyle name="Good 2 12" xfId="25864" xr:uid="{3398DCCF-78D4-49DF-BD25-FDC9892841BE}"/>
    <cellStyle name="Good 2 13" xfId="26002" xr:uid="{55063F83-306F-4987-8555-CC79FE3DBE2D}"/>
    <cellStyle name="Good 2 14" xfId="25856" xr:uid="{4D76EEF1-D945-4BC8-9064-B867B05E186A}"/>
    <cellStyle name="Good 2 15" xfId="26008" xr:uid="{A41E12A5-3AEA-46FC-9807-BE29783A1025}"/>
    <cellStyle name="Good 2 16" xfId="25849" xr:uid="{D1245211-6304-42EE-A810-C379F83FF4C3}"/>
    <cellStyle name="Good 2 17" xfId="26015" xr:uid="{87C48EA2-334B-4EA3-BA5A-425C1E185B3C}"/>
    <cellStyle name="Good 2 18" xfId="25839" xr:uid="{F9CF3EDE-5D02-4815-82DB-3DFD2BE55D49}"/>
    <cellStyle name="Good 2 19" xfId="26025" xr:uid="{CE8842F8-2A28-4F83-98E2-DCCAA42C68A9}"/>
    <cellStyle name="Good 2 2" xfId="442" xr:uid="{00000000-0005-0000-0000-000086000000}"/>
    <cellStyle name="Good 2 2 10" xfId="25873" xr:uid="{F265B703-BBBE-4D0C-96CE-A6D6B211F7B1}"/>
    <cellStyle name="Good 2 2 11" xfId="25995" xr:uid="{33F63043-37E0-4139-907C-CA2EC16636DB}"/>
    <cellStyle name="Good 2 2 12" xfId="25863" xr:uid="{BBBA33FD-00FB-4A07-BE27-18FF9C1598C6}"/>
    <cellStyle name="Good 2 2 13" xfId="26003" xr:uid="{4495CC56-A3C5-45F9-9F9F-1FA8E85CE581}"/>
    <cellStyle name="Good 2 2 14" xfId="25855" xr:uid="{B689A3C0-FA1B-43E3-9F87-06383FA83946}"/>
    <cellStyle name="Good 2 2 15" xfId="26009" xr:uid="{B3FB381E-CD99-4786-BA8A-3AFD30F96F47}"/>
    <cellStyle name="Good 2 2 16" xfId="25848" xr:uid="{8128EE0D-5FD6-4A35-A4C4-BB92E3C7E3B2}"/>
    <cellStyle name="Good 2 2 17" xfId="26016" xr:uid="{C0406EEE-86BB-4A91-B878-296623D635C3}"/>
    <cellStyle name="Good 2 2 18" xfId="25838" xr:uid="{C95D3DB6-0A02-46E4-AC76-2588C896F357}"/>
    <cellStyle name="Good 2 2 19" xfId="26026" xr:uid="{AB173161-056E-4AFA-AD5E-6EF169E6EC94}"/>
    <cellStyle name="Good 2 2 2" xfId="4800" xr:uid="{51084EDA-EEFD-4DA8-A063-AB0B71AA49F8}"/>
    <cellStyle name="Good 2 2 2 10" xfId="25872" xr:uid="{36ADFD60-ED29-400C-A7E0-6CB09503FE9D}"/>
    <cellStyle name="Good 2 2 2 11" xfId="25996" xr:uid="{49607AF1-912F-46AA-AF60-631395445793}"/>
    <cellStyle name="Good 2 2 2 12" xfId="25862" xr:uid="{DD195B14-857E-49DC-9EB6-4307E718155B}"/>
    <cellStyle name="Good 2 2 2 13" xfId="26004" xr:uid="{713E5A5D-3619-4F1C-BBB3-C9646A9A6D2A}"/>
    <cellStyle name="Good 2 2 2 14" xfId="25854" xr:uid="{F9F26A4A-EA37-4567-93B7-F6E986B08720}"/>
    <cellStyle name="Good 2 2 2 15" xfId="26010" xr:uid="{A268E9E6-0546-4AE4-AB93-767DE8F80F18}"/>
    <cellStyle name="Good 2 2 2 16" xfId="25847" xr:uid="{E00888F7-1C14-4D4B-958D-107FB9DC3065}"/>
    <cellStyle name="Good 2 2 2 17" xfId="26017" xr:uid="{81B811C1-2FF1-40CB-A928-D3EA19CEA3E5}"/>
    <cellStyle name="Good 2 2 2 18" xfId="25837" xr:uid="{5751C476-EDB2-4E9E-87BC-D47945896E34}"/>
    <cellStyle name="Good 2 2 2 19" xfId="26027" xr:uid="{DEC6FEDA-E565-45FD-8CC5-F03C3C177CED}"/>
    <cellStyle name="Good 2 2 2 2" xfId="4801" xr:uid="{959CEB1E-8E76-438C-9B65-D83162461A4C}"/>
    <cellStyle name="Good 2 2 2 2 10" xfId="25871" xr:uid="{40A7D7EF-E1D3-48F7-BD64-44390605B7A9}"/>
    <cellStyle name="Good 2 2 2 2 11" xfId="25997" xr:uid="{A5A00830-C180-4747-BF54-41261E24295C}"/>
    <cellStyle name="Good 2 2 2 2 12" xfId="25861" xr:uid="{66864476-3202-4672-8CF2-4CDE887C8371}"/>
    <cellStyle name="Good 2 2 2 2 13" xfId="26005" xr:uid="{5D18A0AB-77B1-4FBE-869E-6F32EA68DD44}"/>
    <cellStyle name="Good 2 2 2 2 14" xfId="25853" xr:uid="{A771AF39-4F07-413B-9222-34E11C399CF6}"/>
    <cellStyle name="Good 2 2 2 2 15" xfId="26011" xr:uid="{7CE38133-F57D-41F0-965D-FDAD6323E59E}"/>
    <cellStyle name="Good 2 2 2 2 16" xfId="25846" xr:uid="{F19CD9FB-3214-4A36-A929-C3AD454042CD}"/>
    <cellStyle name="Good 2 2 2 2 17" xfId="26018" xr:uid="{90F5DEEB-20CF-4B97-92A6-476DBE5F27C1}"/>
    <cellStyle name="Good 2 2 2 2 18" xfId="25836" xr:uid="{DFEEFDE2-1E76-4D64-8EB4-C0BF74D1EC6C}"/>
    <cellStyle name="Good 2 2 2 2 19" xfId="26028" xr:uid="{B4E95EDB-CC67-45DE-92EB-F44DC7AE05A3}"/>
    <cellStyle name="Good 2 2 2 2 2" xfId="4802" xr:uid="{B05C23D1-5977-4513-AA5D-37ACFB000D45}"/>
    <cellStyle name="Good 2 2 2 2 20" xfId="25826" xr:uid="{28D8DC12-3464-4F3B-9A22-8ADB1D813E32}"/>
    <cellStyle name="Good 2 2 2 2 21" xfId="26038" xr:uid="{17A40D96-7B29-41C0-8A68-6D646B63465C}"/>
    <cellStyle name="Good 2 2 2 2 22" xfId="25816" xr:uid="{8A17ED4F-206D-4FA1-B4A1-44B12E56B5A6}"/>
    <cellStyle name="Good 2 2 2 2 23" xfId="26047" xr:uid="{90280435-096E-4FFE-B101-B9537684C6F9}"/>
    <cellStyle name="Good 2 2 2 2 24" xfId="25807" xr:uid="{E5E926DB-821B-4456-987C-A05A9607BB18}"/>
    <cellStyle name="Good 2 2 2 2 25" xfId="26056" xr:uid="{C0E98004-1BA8-47FF-98D8-ED8BE7C774B0}"/>
    <cellStyle name="Good 2 2 2 2 3" xfId="17575" xr:uid="{5E8EE011-07EE-4180-8FC2-0773CF7FA370}"/>
    <cellStyle name="Good 2 2 2 2 4" xfId="25900" xr:uid="{6EA282FE-AA84-4858-92FC-1D35616E2637}"/>
    <cellStyle name="Good 2 2 2 2 5" xfId="25968" xr:uid="{8FF4BAF6-602C-466E-94A1-3B9D9E3C0848}"/>
    <cellStyle name="Good 2 2 2 2 6" xfId="25891" xr:uid="{B862EB13-4681-43B8-9814-387C08B9F17C}"/>
    <cellStyle name="Good 2 2 2 2 7" xfId="25977" xr:uid="{A5CCBA4E-455F-4BEB-8910-FB6825BB38D0}"/>
    <cellStyle name="Good 2 2 2 2 8" xfId="25881" xr:uid="{00D8952F-EBF1-4B4E-9F2D-6A9E76C4314E}"/>
    <cellStyle name="Good 2 2 2 2 9" xfId="25987" xr:uid="{CC1F6768-2646-400A-8D73-BFEBB3F2EB7D}"/>
    <cellStyle name="Good 2 2 2 20" xfId="25827" xr:uid="{69606D6E-334F-4FA5-A7F8-0707F15E3246}"/>
    <cellStyle name="Good 2 2 2 21" xfId="26037" xr:uid="{59365ABD-E041-42DF-AA61-F84D3700EC30}"/>
    <cellStyle name="Good 2 2 2 22" xfId="25817" xr:uid="{EF74D6F5-CC3B-4C2F-A14B-9397992F383D}"/>
    <cellStyle name="Good 2 2 2 23" xfId="26046" xr:uid="{0AD18497-A227-414C-9526-336CCFFD43FB}"/>
    <cellStyle name="Good 2 2 2 24" xfId="25808" xr:uid="{8D282A07-0D6F-44DE-BA53-13795B66DB39}"/>
    <cellStyle name="Good 2 2 2 25" xfId="26055" xr:uid="{50FEA99C-EC37-4328-AAFF-AC0A566061F0}"/>
    <cellStyle name="Good 2 2 2 3" xfId="4803" xr:uid="{DABCF67E-71C2-48B8-8EA7-53A36F8F23F8}"/>
    <cellStyle name="Good 2 2 2 3 2" xfId="17164" xr:uid="{0B7897B1-63A6-4888-8A1C-0FB7569892A5}"/>
    <cellStyle name="Good 2 2 2 3 2 2" xfId="19054" xr:uid="{0B4AC7D6-FD04-42AB-A362-C693DF7D1039}"/>
    <cellStyle name="Good 2 2 2 4" xfId="4804" xr:uid="{F0E10663-97BD-4654-B315-9081A7F70F91}"/>
    <cellStyle name="Good 2 2 2 4 2" xfId="25901" xr:uid="{162B2EC2-E0F4-400B-8371-0DB0C22BA9A1}"/>
    <cellStyle name="Good 2 2 2 5" xfId="20962" xr:uid="{C56D2386-14A8-405A-AFBF-A2631F16DCC7}"/>
    <cellStyle name="Good 2 2 2 5 2" xfId="25967" xr:uid="{6853A61A-3129-4FFF-A9E0-3A94FCEDBF4C}"/>
    <cellStyle name="Good 2 2 2 6" xfId="25892" xr:uid="{57B656F4-4041-438C-903C-C7F2F155A072}"/>
    <cellStyle name="Good 2 2 2 7" xfId="25976" xr:uid="{C8074F26-21E2-435C-8C93-571D006680CD}"/>
    <cellStyle name="Good 2 2 2 8" xfId="25882" xr:uid="{B9C65FBB-9584-4167-A598-D1AF78CE8351}"/>
    <cellStyle name="Good 2 2 2 9" xfId="25986" xr:uid="{9799B94E-211D-49CA-ABE6-FA1908E952FF}"/>
    <cellStyle name="Good 2 2 20" xfId="25828" xr:uid="{97D59868-6C14-4DA3-9BCF-72AE18B1EEC7}"/>
    <cellStyle name="Good 2 2 21" xfId="26036" xr:uid="{76C2D49C-8F20-4B37-804A-7C441B1732C2}"/>
    <cellStyle name="Good 2 2 22" xfId="25818" xr:uid="{88208BE4-A6B8-451C-B87D-707FC73E83E3}"/>
    <cellStyle name="Good 2 2 23" xfId="26045" xr:uid="{49A7C4CB-F9B4-4290-A213-892FD867B817}"/>
    <cellStyle name="Good 2 2 24" xfId="25809" xr:uid="{C56D40F9-E552-4798-AA51-302EC0154C83}"/>
    <cellStyle name="Good 2 2 25" xfId="26054" xr:uid="{515402F5-8C63-460D-99D9-11837843B26A}"/>
    <cellStyle name="Good 2 2 3" xfId="4805" xr:uid="{E576B64D-5669-478F-939A-6838550337D2}"/>
    <cellStyle name="Good 2 2 3 2" xfId="4806" xr:uid="{E21F3634-497B-40BD-A15D-AAC5690A5D36}"/>
    <cellStyle name="Good 2 2 3 2 2" xfId="18628" xr:uid="{3C695BC9-F5C1-4BDC-96F7-A1456281B47F}"/>
    <cellStyle name="Good 2 2 3 3" xfId="4807" xr:uid="{68116351-0C4F-41AB-851B-A2F131DD52EE}"/>
    <cellStyle name="Good 2 2 3 4" xfId="14262" xr:uid="{B8F89A18-F6C1-47D7-995B-5D2FCB77BBC5}"/>
    <cellStyle name="Good 2 2 4" xfId="4808" xr:uid="{BD77181F-943E-4C19-A58A-6A52A7D6829E}"/>
    <cellStyle name="Good 2 2 4 2" xfId="15133" xr:uid="{8D9DBAA0-80E9-4B0B-BE44-3839BCE3E9DA}"/>
    <cellStyle name="Good 2 2 4 2 2" xfId="18500" xr:uid="{EFC0904D-F8E5-4677-8E10-181BA943BA7A}"/>
    <cellStyle name="Good 2 2 5" xfId="13076" xr:uid="{47902AEF-D562-4D96-A821-8771BB908D73}"/>
    <cellStyle name="Good 2 2 5 2" xfId="15801" xr:uid="{222027EE-719C-4EEE-876A-594C57FFBAC7}"/>
    <cellStyle name="Good 2 2 5 2 2" xfId="20595" xr:uid="{2F55C387-1655-4425-8244-E0411220DE78}"/>
    <cellStyle name="Good 2 2 6" xfId="16604" xr:uid="{36022DBD-0B5B-4556-B4A1-9453C30F0240}"/>
    <cellStyle name="Good 2 2 7" xfId="16385" xr:uid="{814381E1-5240-48D2-ABA2-263C22203C0B}"/>
    <cellStyle name="Good 2 2 8" xfId="22566" xr:uid="{88B346C1-9CCE-4ACD-B931-1F94D5C6A77D}"/>
    <cellStyle name="Good 2 2 8 2" xfId="25883" xr:uid="{15F477B5-FA50-4CE1-A85F-C732EB0D97F0}"/>
    <cellStyle name="Good 2 2 9" xfId="25985" xr:uid="{BB2A7A3B-F572-4DBB-93C0-50BAD3E03760}"/>
    <cellStyle name="Good 2 20" xfId="25829" xr:uid="{229A72CD-7C6D-4FAD-9996-B29F636B8DF4}"/>
    <cellStyle name="Good 2 21" xfId="26035" xr:uid="{69592EF3-A602-410B-AE8A-B1E832707159}"/>
    <cellStyle name="Good 2 22" xfId="25819" xr:uid="{5DB7E46D-B49A-4CE5-AFC5-F64DC0C9275B}"/>
    <cellStyle name="Good 2 23" xfId="26044" xr:uid="{8F6AEF3A-E0DB-4E74-BAA5-C619E87C0042}"/>
    <cellStyle name="Good 2 24" xfId="25810" xr:uid="{BEB82A62-B961-481C-AFD1-A22DF485FD0B}"/>
    <cellStyle name="Good 2 25" xfId="26053" xr:uid="{7195D820-F1C5-48F2-81C1-C9C6D7886E3D}"/>
    <cellStyle name="Good 2 26" xfId="4799" xr:uid="{5E8E4AD0-0E16-4391-B482-90239D2086E9}"/>
    <cellStyle name="Good 2 3" xfId="4809" xr:uid="{7D35C048-56E9-4883-8F93-7B1105258016}"/>
    <cellStyle name="Good 2 3 2" xfId="4810" xr:uid="{EA5B1285-039A-4AD2-A284-F64EA579C966}"/>
    <cellStyle name="Good 2 3 2 2" xfId="17052" xr:uid="{6ED6C5B3-52CA-492A-BC57-338DE1B5FDF4}"/>
    <cellStyle name="Good 2 3 3" xfId="4811" xr:uid="{FDA1284E-AD78-4F30-B2D5-DA936242889C}"/>
    <cellStyle name="Good 2 3 4" xfId="14323" xr:uid="{6C8C0383-003E-4D80-BFA5-C4E925E842B7}"/>
    <cellStyle name="Good 2 4" xfId="4812" xr:uid="{312327FE-FE5C-4292-AE14-665E286BB903}"/>
    <cellStyle name="Good 2 4 2" xfId="14579" xr:uid="{80D0E2B1-E55D-4641-BC9A-BB4330FC9C1B}"/>
    <cellStyle name="Good 2 4 2 2" xfId="18501" xr:uid="{D0B62383-69CA-4F86-AD95-845878F71C25}"/>
    <cellStyle name="Good 2 4 3" xfId="25902" xr:uid="{F3975FA9-6A21-4C30-8693-A4F0BECC4C95}"/>
    <cellStyle name="Good 2 5" xfId="15297" xr:uid="{F7ADFA98-ADE1-4F8D-886E-DCD47E17F911}"/>
    <cellStyle name="Good 2 5 2" xfId="20373" xr:uid="{356C5DCC-A076-449E-8167-57E78DD7AA68}"/>
    <cellStyle name="Good 2 5 3" xfId="25966" xr:uid="{78A6FDEB-1D37-48D8-BF73-4D9C333E8368}"/>
    <cellStyle name="Good 2 6" xfId="14775" xr:uid="{66AFF603-7DC3-4F0E-8866-06230F80ECCA}"/>
    <cellStyle name="Good 2 6 2" xfId="25893" xr:uid="{0F131D81-96F6-4BDB-A50A-CC5BB214A1DE}"/>
    <cellStyle name="Good 2 7" xfId="16574" xr:uid="{E8E87C49-A1BB-466F-9A89-73E69076FEC8}"/>
    <cellStyle name="Good 2 7 2" xfId="25975" xr:uid="{567686F3-3557-410F-81D7-3BE4E6B1E710}"/>
    <cellStyle name="Good 2 8" xfId="25884" xr:uid="{509C3F19-4EDF-470D-825F-F35BF440D046}"/>
    <cellStyle name="Good 2 9" xfId="25984" xr:uid="{B71CC35A-571B-4FE2-93E2-92EF86C8B9C6}"/>
    <cellStyle name="Good 20" xfId="4813" xr:uid="{7D3F9238-F132-4FB6-A4CE-4F0F89D7D777}"/>
    <cellStyle name="Good 21" xfId="4814" xr:uid="{7BB0F533-D379-4EA1-ACB8-89ABDEE821D2}"/>
    <cellStyle name="Good 22" xfId="4815" xr:uid="{8F2E185C-2B8C-44BF-AFB0-2A644E126B55}"/>
    <cellStyle name="Good 23" xfId="4816" xr:uid="{CBF6128A-6A9E-49C3-BC7E-12178A1EA616}"/>
    <cellStyle name="Good 23 2" xfId="4817" xr:uid="{6726F50F-BBE9-48BB-874D-E3E9E9872E9B}"/>
    <cellStyle name="Good 23 2 2" xfId="21530" xr:uid="{5A3BE9A4-EE1F-4DFA-8BFB-02FD70C96C8B}"/>
    <cellStyle name="Good 23 3" xfId="4818" xr:uid="{979F3DDF-689E-4B1E-8D4D-B73850658CBC}"/>
    <cellStyle name="Good 24" xfId="4819" xr:uid="{42301C1D-6743-4B25-ACD4-7A2D62BFE7A1}"/>
    <cellStyle name="Good 25" xfId="4820" xr:uid="{CD7A90C0-BF10-49EC-B8B7-A46B458B0C1F}"/>
    <cellStyle name="Good 26" xfId="4821" xr:uid="{C50AF6C3-B3ED-4960-B82A-4B5B9FDA8BC6}"/>
    <cellStyle name="Good 27" xfId="4822" xr:uid="{EE9CE7B0-F6E4-4197-AC25-4EDE008F3D10}"/>
    <cellStyle name="Good 28" xfId="4823" xr:uid="{9A1D28EB-315B-43C3-988D-969F46C866FD}"/>
    <cellStyle name="Good 29" xfId="4824" xr:uid="{1B9274A0-34B7-44C1-8332-DA8F91FAD60E}"/>
    <cellStyle name="Good 3" xfId="351" xr:uid="{00000000-0005-0000-0000-000087000000}"/>
    <cellStyle name="Good 3 2" xfId="4826" xr:uid="{1AE76669-928D-4997-959D-9AFA25A3B534}"/>
    <cellStyle name="Good 3 2 2" xfId="4827" xr:uid="{830580E0-310E-4E90-9886-DA29E6DE0D17}"/>
    <cellStyle name="Good 3 2 2 2" xfId="17204" xr:uid="{83EE4F42-FF7E-4B27-ABE7-9670A2852AF4}"/>
    <cellStyle name="Good 3 2 2 2 2" xfId="17576" xr:uid="{3167E537-1CA1-4678-B296-E755742305A1}"/>
    <cellStyle name="Good 3 2 2 3" xfId="19055" xr:uid="{8DE5CA2D-D3AB-4B00-9746-E7D5104F06BE}"/>
    <cellStyle name="Good 3 2 2 4" xfId="20963" xr:uid="{9AF6575D-8D7D-4DD5-8A4F-6C4E58BDA9EE}"/>
    <cellStyle name="Good 3 2 3" xfId="4828" xr:uid="{C93C2C44-BB2D-4508-A113-C7DEB9AAABEF}"/>
    <cellStyle name="Good 3 2 3 2" xfId="18666" xr:uid="{004C64A0-3301-4BC7-9489-6AF99896E344}"/>
    <cellStyle name="Good 3 2 4" xfId="15802" xr:uid="{FBD1D146-4794-495B-8DAA-83A6594CCBB9}"/>
    <cellStyle name="Good 3 2 4 2" xfId="20635" xr:uid="{B055C748-7C94-4E64-9899-C40AAD7333DB}"/>
    <cellStyle name="Good 3 2 5" xfId="16605" xr:uid="{773AA850-5CB3-4D78-8D31-9A6DE43C2DBC}"/>
    <cellStyle name="Good 3 2 6" xfId="14700" xr:uid="{B8FC1FA6-4A8D-4D07-8C73-8BAEC579A321}"/>
    <cellStyle name="Good 3 2 7" xfId="17361" xr:uid="{B18EB7AF-45B5-4C1A-A5B4-FC23B056373C}"/>
    <cellStyle name="Good 3 3" xfId="4829" xr:uid="{AA52D42F-9C62-48D8-A8C6-8A4DDED26425}"/>
    <cellStyle name="Good 3 3 2" xfId="18461" xr:uid="{E23F82A8-0CDA-4624-AC2D-5DF3B279FAEC}"/>
    <cellStyle name="Good 3 4" xfId="15342" xr:uid="{4A95587E-41CF-4DC0-B790-0F6FA1A43910}"/>
    <cellStyle name="Good 3 5" xfId="15888" xr:uid="{85FA3064-72D9-4832-AC6F-7F9A277D24C3}"/>
    <cellStyle name="Good 3 5 2" xfId="20416" xr:uid="{58CB7319-93B2-4136-B0CE-053A88FB051B}"/>
    <cellStyle name="Good 3 6" xfId="16548" xr:uid="{58B393A3-4E6B-43C0-812F-A8C817B40CB3}"/>
    <cellStyle name="Good 3 7" xfId="21942" xr:uid="{4E710453-12E1-4920-BE3F-E983C0960F27}"/>
    <cellStyle name="Good 3 8" xfId="4825" xr:uid="{50048D03-AF33-4FEE-8E3C-014E3BFD01DB}"/>
    <cellStyle name="Good 30" xfId="4830" xr:uid="{B013A1EF-1A5E-49D9-A8D0-B76CDD179F1B}"/>
    <cellStyle name="Good 31" xfId="4831" xr:uid="{EA9408A5-B325-4A2E-B418-7C43A49353DB}"/>
    <cellStyle name="Good 32" xfId="4832" xr:uid="{B416C814-3078-41AA-8EE9-08F4561C7EEF}"/>
    <cellStyle name="Good 33" xfId="4833" xr:uid="{FB3651C3-F55E-4E4F-BA79-403980145ACC}"/>
    <cellStyle name="Good 34" xfId="4834" xr:uid="{872AE7CB-8BAE-4966-B9D7-05E3D090CF8A}"/>
    <cellStyle name="Good 35" xfId="4835" xr:uid="{9821D73B-AB2D-405A-B842-6267F9EF7596}"/>
    <cellStyle name="Good 36" xfId="4836" xr:uid="{C8EBA18F-CB8C-46B1-83BB-8B5BBEA49EF4}"/>
    <cellStyle name="Good 37" xfId="4837" xr:uid="{1CA7EB5F-5862-4B28-837F-C45633A206C5}"/>
    <cellStyle name="Good 38" xfId="4838" xr:uid="{BB3C7738-F263-4A87-865E-9D0E7810A226}"/>
    <cellStyle name="Good 39" xfId="4839" xr:uid="{9664B14C-E6F1-4821-A54F-EC61158EAF66}"/>
    <cellStyle name="Good 4" xfId="4840" xr:uid="{B123A1AE-CFE1-4F53-9A78-2C8CDE62CA3F}"/>
    <cellStyle name="Good 4 2" xfId="4841" xr:uid="{8A03C410-9E04-41CF-8123-43963E8A6694}"/>
    <cellStyle name="Good 4 2 2" xfId="4842" xr:uid="{5D60733B-DA99-444A-868B-3F5AD0EB3961}"/>
    <cellStyle name="Good 4 2 3" xfId="4843" xr:uid="{6DFACC64-CD75-4B56-A0C8-FE9D41FD81E5}"/>
    <cellStyle name="Good 4 2 4" xfId="15803" xr:uid="{C06835EB-04A8-4A68-9321-10EA9208AF63}"/>
    <cellStyle name="Good 4 2 5" xfId="16606" xr:uid="{E7301707-6016-4357-8540-0F25EA19F299}"/>
    <cellStyle name="Good 4 2 6" xfId="21752" xr:uid="{73F672D1-820F-4901-9CDC-A6EF719322F6}"/>
    <cellStyle name="Good 4 3" xfId="4844" xr:uid="{A56CB623-CADF-474A-83FB-076A4D1D5C5A}"/>
    <cellStyle name="Good 4 4" xfId="15217" xr:uid="{A097D353-2CE1-47D4-A035-99198BFC77BC}"/>
    <cellStyle name="Good 4 5" xfId="14701" xr:uid="{28AA84B6-6801-4CF9-9571-83ABADE66D81}"/>
    <cellStyle name="Good 4 6" xfId="20520" xr:uid="{4D904ECD-E932-4FFB-BB96-DAC90986F889}"/>
    <cellStyle name="Good 40" xfId="4845" xr:uid="{8E9E847D-96C3-4F7E-AF2A-F05427E29346}"/>
    <cellStyle name="Good 41" xfId="4846" xr:uid="{A7D72B4B-9079-40CE-A9CC-189FB8EABAF4}"/>
    <cellStyle name="Good 42" xfId="4847" xr:uid="{5227F126-1EC3-46E7-BDB7-941D6D376461}"/>
    <cellStyle name="Good 43" xfId="4848" xr:uid="{C9368EB8-CFDC-4D74-B56A-44F3E3E38B49}"/>
    <cellStyle name="Good 44" xfId="4849" xr:uid="{52EDF397-DF5A-4702-A1D9-DFCC0BF0B27D}"/>
    <cellStyle name="Good 45" xfId="4850" xr:uid="{2A5349D7-DE7F-4896-87B1-3C8DA32A5555}"/>
    <cellStyle name="Good 46" xfId="4851" xr:uid="{3947D515-A0C5-4D92-8D61-C1ACCAC742B0}"/>
    <cellStyle name="Good 47" xfId="4852" xr:uid="{781918CD-5F15-4E66-939C-A104E5C8AC9A}"/>
    <cellStyle name="Good 48" xfId="4853" xr:uid="{9CB78C87-8491-45E7-A929-8AD80766AC6A}"/>
    <cellStyle name="Good 49" xfId="4854" xr:uid="{92698B2F-F355-4110-95DD-3D0C39250F7A}"/>
    <cellStyle name="Good 5" xfId="4855" xr:uid="{2FDDFF42-B76A-41C3-8C79-EFF4A7AC95E4}"/>
    <cellStyle name="Good 5 2" xfId="4856" xr:uid="{92FE5A3B-DD81-4F33-894C-209309A049DE}"/>
    <cellStyle name="Good 5 2 2" xfId="4857" xr:uid="{2D741A97-D31D-4CB8-89A8-1F6FD4666C73}"/>
    <cellStyle name="Good 5 2 3" xfId="4858" xr:uid="{A86FDFED-E3E0-4ADA-A40C-737640656369}"/>
    <cellStyle name="Good 5 2 4" xfId="15804" xr:uid="{A9429F90-06B4-4366-8B92-2C571842AB13}"/>
    <cellStyle name="Good 5 2 5" xfId="16607" xr:uid="{15CA70A2-F89A-40DF-B9E2-820FB84B19CC}"/>
    <cellStyle name="Good 5 2 6" xfId="21721" xr:uid="{C70C2367-F927-4DFC-9614-0F0D529063D6}"/>
    <cellStyle name="Good 5 3" xfId="4859" xr:uid="{A54F4EC0-BE0A-45BB-96DF-BB21663F9DD5}"/>
    <cellStyle name="Good 5 4" xfId="14827" xr:uid="{945F6632-B27A-4B3D-A3B7-E8C942E9799C}"/>
    <cellStyle name="Good 5 5" xfId="14831" xr:uid="{09AB32F0-A126-4A71-B8F2-8517945ADC8D}"/>
    <cellStyle name="Good 5 6" xfId="21902" xr:uid="{B8268D05-6B1A-4C20-A52E-646666132B90}"/>
    <cellStyle name="Good 50" xfId="4860" xr:uid="{39FE9A38-57AD-4BFB-85CF-0433FC95CFCA}"/>
    <cellStyle name="Good 51" xfId="14220" xr:uid="{4D6EA5DE-F2CF-422E-8E0B-FFED425AE797}"/>
    <cellStyle name="Good 52" xfId="25917" xr:uid="{D74A944C-B7AF-4484-BDCD-BFB9995E28F4}"/>
    <cellStyle name="Good 53" xfId="25951" xr:uid="{69D2F124-A5E1-4BB6-B098-628A65558853}"/>
    <cellStyle name="Good 54" xfId="25911" xr:uid="{53A017BF-A822-4D03-87DA-F27FEE63AC9F}"/>
    <cellStyle name="Good 55" xfId="25957" xr:uid="{C512A916-3BAF-4099-BE3A-BE5A8AD6B433}"/>
    <cellStyle name="Good 56" xfId="25905" xr:uid="{AAB157C9-C6AF-4BA3-ACC6-B078A61212BA}"/>
    <cellStyle name="Good 57" xfId="25963" xr:uid="{8B922A96-A34B-492B-BC33-AB0FC4167B98}"/>
    <cellStyle name="Good 58" xfId="25896" xr:uid="{16865207-653E-47A3-9CD1-47BADEA2F27D}"/>
    <cellStyle name="Good 59" xfId="25972" xr:uid="{26C01DD1-6687-4EEB-A5AA-D5076C308A10}"/>
    <cellStyle name="Good 6" xfId="4861" xr:uid="{65465841-7B0D-442C-9820-7F7FEDF3101A}"/>
    <cellStyle name="Good 6 2" xfId="4862" xr:uid="{35CB5D35-B114-47C1-8FD0-D13A3EB03391}"/>
    <cellStyle name="Good 6 2 2" xfId="4863" xr:uid="{161C2F72-5FB1-4518-9379-54568F34DD16}"/>
    <cellStyle name="Good 6 2 3" xfId="4864" xr:uid="{7D1A575C-4DB7-46AB-992B-AB13A509D915}"/>
    <cellStyle name="Good 6 2 4" xfId="15805" xr:uid="{25D835F4-97B7-4F1D-B4C8-42EC838892B1}"/>
    <cellStyle name="Good 6 2 5" xfId="16608" xr:uid="{4988690F-71BD-4498-A3A9-FA190F8E37EC}"/>
    <cellStyle name="Good 6 2 6" xfId="17723" xr:uid="{7115D3DE-D9CE-4634-B550-B02A4E2AFA91}"/>
    <cellStyle name="Good 6 3" xfId="4865" xr:uid="{526B5070-2A82-410B-B48F-F855A3525021}"/>
    <cellStyle name="Good 6 4" xfId="15166" xr:uid="{B33F8A6B-B120-498C-A916-10897F98CF06}"/>
    <cellStyle name="Good 6 5" xfId="16012" xr:uid="{0366FF41-DEA6-4EB0-8501-2CA2976E5933}"/>
    <cellStyle name="Good 6 6" xfId="21888" xr:uid="{B1ACBCE5-D6C0-4682-9B1A-0AE4222E85A4}"/>
    <cellStyle name="Good 60" xfId="25887" xr:uid="{F196C9C8-AA36-4EFE-91F0-21C1B6164B1A}"/>
    <cellStyle name="Good 61" xfId="25981" xr:uid="{F335B44C-4FCF-4C60-899A-6AA8865FD400}"/>
    <cellStyle name="Good 62" xfId="25877" xr:uid="{92051B76-2338-4CDA-9A3F-A8BFDC2FF3B1}"/>
    <cellStyle name="Good 63" xfId="25991" xr:uid="{3D322FBB-64CF-40DA-9CF6-7811EBEF147C}"/>
    <cellStyle name="Good 64" xfId="25867" xr:uid="{ED4F6ED7-85C1-44C5-B5FC-BAD8299B99A2}"/>
    <cellStyle name="Good 65" xfId="26001" xr:uid="{5883E8C7-1AB0-464C-8C4B-0881CFB27128}"/>
    <cellStyle name="Good 66" xfId="25857" xr:uid="{484331AF-FB39-4F29-A5C7-14BD236B15F8}"/>
    <cellStyle name="Good 67" xfId="26007" xr:uid="{78E875FD-0229-4B45-9223-A3E05A22FA71}"/>
    <cellStyle name="Good 68" xfId="25850" xr:uid="{899C32C7-6F88-4F4A-AE53-2FCE8F6E61B2}"/>
    <cellStyle name="Good 69" xfId="26014" xr:uid="{4FE1CC99-127D-4C20-BB1C-BCF65B9DF890}"/>
    <cellStyle name="Good 7" xfId="4866" xr:uid="{AB2320CA-1512-490F-ADE4-83795468813D}"/>
    <cellStyle name="Good 7 2" xfId="4867" xr:uid="{EBFAF9B4-D98B-4695-9980-C24AC458F620}"/>
    <cellStyle name="Good 7 2 2" xfId="4868" xr:uid="{17A609A1-5455-499C-AF56-E6A4DB0F9317}"/>
    <cellStyle name="Good 7 2 3" xfId="4869" xr:uid="{AB9FEB44-3117-413D-A386-5797ED19FEE2}"/>
    <cellStyle name="Good 7 2 4" xfId="15806" xr:uid="{CFCC230F-B47A-4901-AF37-A3220D937AEF}"/>
    <cellStyle name="Good 7 2 5" xfId="16609" xr:uid="{E207BF66-B7D4-4A3D-AB91-F6F15A43D901}"/>
    <cellStyle name="Good 7 2 6" xfId="17740" xr:uid="{58F4E214-21CB-4E85-9D7B-F9FFB3EB9E55}"/>
    <cellStyle name="Good 7 3" xfId="4870" xr:uid="{72505290-1A6D-47BE-85F0-1A92649BE31D}"/>
    <cellStyle name="Good 7 4" xfId="14821" xr:uid="{FF03C6B9-6DB2-4508-8921-CAB767EFA1FB}"/>
    <cellStyle name="Good 7 5" xfId="15770" xr:uid="{25ACE95F-7DC9-4C90-B8E4-D4C100043E9E}"/>
    <cellStyle name="Good 7 6" xfId="21868" xr:uid="{6E2CB30E-DE82-4DEC-8B65-E34DBFE95C65}"/>
    <cellStyle name="Good 70" xfId="25843" xr:uid="{AAD529B2-3E6E-4B43-A5EB-C7AC31A974C8}"/>
    <cellStyle name="Good 71" xfId="26021" xr:uid="{8700D6BA-C0B4-44EB-A715-71330CDFAFEA}"/>
    <cellStyle name="Good 72" xfId="25833" xr:uid="{FCA66C89-F3F1-4DE9-A062-2482CB66747C}"/>
    <cellStyle name="Good 73" xfId="26031" xr:uid="{9A56E2C9-0C41-4E32-95EB-F841FA5F71EB}"/>
    <cellStyle name="Good 74" xfId="480" xr:uid="{DEE6F6AD-A09E-4536-8EAF-D75EBC110333}"/>
    <cellStyle name="Good 75" xfId="41666" xr:uid="{5B05EAD4-5536-4ABE-A675-DAB42BC361D8}"/>
    <cellStyle name="Good 8" xfId="4871" xr:uid="{DA48F763-17E5-4059-99E2-89FA44FF3356}"/>
    <cellStyle name="Good 8 2" xfId="4872" xr:uid="{C22DEEDA-870D-4513-88B8-0521C0C14706}"/>
    <cellStyle name="Good 8 2 2" xfId="4873" xr:uid="{8772FC4C-67A3-42C5-8386-B22142E3DA1B}"/>
    <cellStyle name="Good 8 2 3" xfId="4874" xr:uid="{84BB0764-A32C-4D27-9AF6-F08271700D8C}"/>
    <cellStyle name="Good 8 2 4" xfId="15807" xr:uid="{7CA271D3-74C5-4B17-BF32-40862BB6E98B}"/>
    <cellStyle name="Good 8 2 5" xfId="16610" xr:uid="{109ADB0B-381D-4046-BCB2-D671C3974BDF}"/>
    <cellStyle name="Good 8 2 6" xfId="21548" xr:uid="{9AA23F51-4E64-4858-86F5-89C2DD70EE82}"/>
    <cellStyle name="Good 8 3" xfId="4875" xr:uid="{338C1278-B248-4D38-9778-392F1853DCE5}"/>
    <cellStyle name="Good 8 4" xfId="15338" xr:uid="{D4F016C0-D0F6-4640-8D54-495469B46D12}"/>
    <cellStyle name="Good 8 5" xfId="15351" xr:uid="{E9017DD3-8849-4265-A092-8722EF486D0D}"/>
    <cellStyle name="Good 8 6" xfId="18153" xr:uid="{A6E9C253-16DE-4559-A28A-352174CE8D65}"/>
    <cellStyle name="Good 9" xfId="4876" xr:uid="{954E09BF-EC09-49AA-B4CC-9E5EC512795A}"/>
    <cellStyle name="Good 9 2" xfId="4877" xr:uid="{CE77D129-36AE-4463-809A-0173B40F8670}"/>
    <cellStyle name="Good 9 2 2" xfId="4878" xr:uid="{4E011A1F-37C1-4488-A69C-19DC29D6117F}"/>
    <cellStyle name="Good 9 2 3" xfId="4879" xr:uid="{E6FFE800-01B3-46D4-B81A-22AF56CE7B28}"/>
    <cellStyle name="Good 9 2 4" xfId="15808" xr:uid="{97A779EE-A476-4FF4-9C7A-B389ED9355C4}"/>
    <cellStyle name="Good 9 2 5" xfId="16611" xr:uid="{EEB9FB32-A64E-4707-A6A9-37D7623EF847}"/>
    <cellStyle name="Good 9 2 6" xfId="18851" xr:uid="{A3D685AC-3558-4DC4-8914-2F84AA5F55AA}"/>
    <cellStyle name="Good 9 3" xfId="4880" xr:uid="{994F2CA2-6EB2-4428-8055-F34C81A4E1BD}"/>
    <cellStyle name="Good 9 4" xfId="15110" xr:uid="{057408C2-1970-4DE3-9E4C-1B30798715EA}"/>
    <cellStyle name="Good 9 5" xfId="15687" xr:uid="{ECB71DD6-C0E4-4C8E-8A6F-0906BE0FD7F9}"/>
    <cellStyle name="Good 9 6" xfId="21841" xr:uid="{D113B0F8-2493-4808-9BD7-F73706E3DCBB}"/>
    <cellStyle name="H1" xfId="4881" xr:uid="{AFD40A96-0320-4B34-B0BB-0D05779B9B93}"/>
    <cellStyle name="H2" xfId="4882" xr:uid="{AFA960F1-0C0E-4BF2-8603-5F6E26665948}"/>
    <cellStyle name="Heading 1" xfId="141" builtinId="16" customBuiltin="1"/>
    <cellStyle name="Heading 1 10" xfId="4883" xr:uid="{A6F020F6-B967-4477-BF45-14239968E174}"/>
    <cellStyle name="Heading 1 10 2" xfId="4884" xr:uid="{81CC8C76-CC3C-4F2A-B34D-047029836898}"/>
    <cellStyle name="Heading 1 10 2 2" xfId="4885" xr:uid="{0646943A-BC71-46A3-9791-5E64F8021C7C}"/>
    <cellStyle name="Heading 1 10 2 3" xfId="4886" xr:uid="{A9A8807D-1EB8-41CA-ADD1-B9BC956B6095}"/>
    <cellStyle name="Heading 1 10 2 4" xfId="15810" xr:uid="{A682E609-EC37-4C2D-BB02-5BC55BDC47D5}"/>
    <cellStyle name="Heading 1 10 2 5" xfId="16612" xr:uid="{61258CFF-F938-483C-8FC3-47D0C950A78A}"/>
    <cellStyle name="Heading 1 10 2 6" xfId="17036" xr:uid="{BFFE37E8-6172-45BA-8358-174A371AF977}"/>
    <cellStyle name="Heading 1 10 3" xfId="4887" xr:uid="{27B97591-0401-412A-AF34-D66DE3099CFA}"/>
    <cellStyle name="Heading 1 10 4" xfId="14784" xr:uid="{E43C2BC5-EDF8-4C4D-95ED-A54C88F2B347}"/>
    <cellStyle name="Heading 1 10 5" xfId="15435" xr:uid="{B59B0BBB-A92B-461D-AFAB-CB6EF731D288}"/>
    <cellStyle name="Heading 1 10 6" xfId="21819" xr:uid="{A29816C5-F07B-4C32-B2D1-805E4CD54187}"/>
    <cellStyle name="Heading 1 11" xfId="4888" xr:uid="{78AE675B-FB77-4CB6-B0B0-40D7431AA129}"/>
    <cellStyle name="Heading 1 12" xfId="4889" xr:uid="{5679E8CE-60EC-4D78-91ED-5C6DED3A66E3}"/>
    <cellStyle name="Heading 1 13" xfId="4890" xr:uid="{588ABF18-DDB9-4FA8-8AFC-C946E59FC3E9}"/>
    <cellStyle name="Heading 1 14" xfId="4891" xr:uid="{8D9D4B6A-EC6E-482A-BB38-610DDD01047A}"/>
    <cellStyle name="Heading 1 14 2" xfId="4892" xr:uid="{958CAD49-72A9-4E40-AD2A-E27D73413E90}"/>
    <cellStyle name="Heading 1 15" xfId="4893" xr:uid="{36E611D5-A84C-43FC-93DD-68970F68BF36}"/>
    <cellStyle name="Heading 1 15 2" xfId="4894" xr:uid="{B427ED6F-CEC7-49B9-BE6A-AC6F38BF6098}"/>
    <cellStyle name="Heading 1 16" xfId="4895" xr:uid="{837A484C-48CD-4C51-A903-BB7635F8927C}"/>
    <cellStyle name="Heading 1 17" xfId="4896" xr:uid="{33129393-9266-478A-A9ED-2B77B2AD4FCF}"/>
    <cellStyle name="Heading 1 18" xfId="4897" xr:uid="{77296B1F-B0F2-4FCC-B8E8-8A1A536BCAC4}"/>
    <cellStyle name="Heading 1 19" xfId="4898" xr:uid="{6D3993C1-E595-458E-9C46-EB67B242D7DA}"/>
    <cellStyle name="Heading 1 2" xfId="296" xr:uid="{00000000-0005-0000-0000-000089000000}"/>
    <cellStyle name="Heading 1 2 10" xfId="25814" xr:uid="{FF9566AD-D50F-420D-A265-2C90E046449D}"/>
    <cellStyle name="Heading 1 2 11" xfId="26049" xr:uid="{AD9BF7AC-5892-4D66-811F-43046864FEAF}"/>
    <cellStyle name="Heading 1 2 12" xfId="25804" xr:uid="{F78C261B-D56D-4F80-82AF-E82D55201224}"/>
    <cellStyle name="Heading 1 2 13" xfId="26059" xr:uid="{8B73EDDB-F0EE-4BC3-976F-5FB567324D63}"/>
    <cellStyle name="Heading 1 2 14" xfId="25795" xr:uid="{3DCB999B-2FF6-4B13-93C2-66011287FC44}"/>
    <cellStyle name="Heading 1 2 15" xfId="26068" xr:uid="{9FAADFA0-E209-4481-8C6C-DCFDCB102039}"/>
    <cellStyle name="Heading 1 2 16" xfId="25786" xr:uid="{E3E74BC1-4A93-477A-935D-7AFE484D6DA4}"/>
    <cellStyle name="Heading 1 2 17" xfId="26080" xr:uid="{C0F8FE01-AD53-4251-B36A-D8951DBB773A}"/>
    <cellStyle name="Heading 1 2 18" xfId="25773" xr:uid="{2EB1B4CB-306D-4BD1-900D-12B05F6D0790}"/>
    <cellStyle name="Heading 1 2 19" xfId="26094" xr:uid="{82BD4424-81BA-4647-BD57-23A15DCF418C}"/>
    <cellStyle name="Heading 1 2 2" xfId="443" xr:uid="{00000000-0005-0000-0000-00008A000000}"/>
    <cellStyle name="Heading 1 2 2 10" xfId="25813" xr:uid="{7BE04948-DC7F-4522-92D0-9FFBB3B2FA41}"/>
    <cellStyle name="Heading 1 2 2 11" xfId="26050" xr:uid="{7C168E53-6A6B-4C0F-A962-9F2B981DA858}"/>
    <cellStyle name="Heading 1 2 2 12" xfId="25803" xr:uid="{500590F5-F344-4F38-9510-D19C34580126}"/>
    <cellStyle name="Heading 1 2 2 13" xfId="26060" xr:uid="{98E03671-F1BC-417F-B77F-645B6B954079}"/>
    <cellStyle name="Heading 1 2 2 14" xfId="25794" xr:uid="{D28EE8CD-8A4A-4BD0-B97B-9D4AFAFBD42E}"/>
    <cellStyle name="Heading 1 2 2 15" xfId="26069" xr:uid="{464A4771-30E4-4366-873C-1C42516E1B58}"/>
    <cellStyle name="Heading 1 2 2 16" xfId="25785" xr:uid="{AF13CDDD-DCB8-44EE-A112-39F15D9EBD6E}"/>
    <cellStyle name="Heading 1 2 2 17" xfId="26081" xr:uid="{D0D4ADA5-EF6F-4F30-B1A4-726609C3CECC}"/>
    <cellStyle name="Heading 1 2 2 18" xfId="25772" xr:uid="{7339DDDD-4A84-4BF5-BCDE-90C9464CFBF9}"/>
    <cellStyle name="Heading 1 2 2 19" xfId="26095" xr:uid="{76184B44-1700-4E6B-AE8D-A0E0F9BDA922}"/>
    <cellStyle name="Heading 1 2 2 2" xfId="4900" xr:uid="{FB18EF99-BB18-46DC-9B86-726F94AA9223}"/>
    <cellStyle name="Heading 1 2 2 2 10" xfId="25812" xr:uid="{CFEA4C5D-7222-4E93-86BB-6FC7016336A8}"/>
    <cellStyle name="Heading 1 2 2 2 11" xfId="26051" xr:uid="{380C972C-6BC1-443E-B689-97393D3F5F53}"/>
    <cellStyle name="Heading 1 2 2 2 12" xfId="25802" xr:uid="{BD1B8837-AB37-40DF-9C66-BF3DEFA9CBB4}"/>
    <cellStyle name="Heading 1 2 2 2 13" xfId="26061" xr:uid="{1BA0B25C-C089-47E5-9BBF-08A16F6AC531}"/>
    <cellStyle name="Heading 1 2 2 2 14" xfId="25793" xr:uid="{D104E5C1-178C-4A09-AD9D-A3870B6FD840}"/>
    <cellStyle name="Heading 1 2 2 2 15" xfId="26070" xr:uid="{41BFDA3F-4AC8-49C4-9D9E-46A4F346F41F}"/>
    <cellStyle name="Heading 1 2 2 2 16" xfId="25784" xr:uid="{6D1F7FE5-ABF9-4134-8264-BA2F50D5DB34}"/>
    <cellStyle name="Heading 1 2 2 2 17" xfId="26082" xr:uid="{15516B0C-AC99-4722-9516-806E18FE4863}"/>
    <cellStyle name="Heading 1 2 2 2 18" xfId="25770" xr:uid="{3214A26B-FC67-4803-9882-380C90A6A637}"/>
    <cellStyle name="Heading 1 2 2 2 19" xfId="26097" xr:uid="{F14D6D72-8355-44C2-AE39-01DA33ECD3D0}"/>
    <cellStyle name="Heading 1 2 2 2 2" xfId="4901" xr:uid="{96671343-CD65-44B5-931F-B788CAF92B79}"/>
    <cellStyle name="Heading 1 2 2 2 2 10" xfId="25811" xr:uid="{D725AD60-4875-4E53-93E2-52955B9D936B}"/>
    <cellStyle name="Heading 1 2 2 2 2 11" xfId="26052" xr:uid="{048630B1-0671-4600-A47D-56A68FF9F70F}"/>
    <cellStyle name="Heading 1 2 2 2 2 12" xfId="25801" xr:uid="{BA952814-F8AE-4375-90B3-EF589CD02502}"/>
    <cellStyle name="Heading 1 2 2 2 2 13" xfId="26062" xr:uid="{0AD6FDBC-01C1-4B5F-B395-1D92A12BE670}"/>
    <cellStyle name="Heading 1 2 2 2 2 14" xfId="25792" xr:uid="{1007F5C2-703E-409C-B596-B034B905F986}"/>
    <cellStyle name="Heading 1 2 2 2 2 15" xfId="26071" xr:uid="{D4BE1FF7-77EB-4D8D-855B-871FDBB79171}"/>
    <cellStyle name="Heading 1 2 2 2 2 16" xfId="25783" xr:uid="{29B1F94D-F8B5-4D0F-BFE8-271EE187718D}"/>
    <cellStyle name="Heading 1 2 2 2 2 17" xfId="26084" xr:uid="{B93DBE64-8666-4445-9ADD-8B144CE55497}"/>
    <cellStyle name="Heading 1 2 2 2 2 18" xfId="25768" xr:uid="{68BA48DE-7444-4B89-B762-7A22698EE7E8}"/>
    <cellStyle name="Heading 1 2 2 2 2 19" xfId="26099" xr:uid="{7CB981F1-EDE0-402D-BAB7-68487AECA6EF}"/>
    <cellStyle name="Heading 1 2 2 2 2 2" xfId="4902" xr:uid="{6BD99395-00D1-48D9-8278-97DAEA0AA77A}"/>
    <cellStyle name="Heading 1 2 2 2 2 20" xfId="25750" xr:uid="{0F21654F-4ED2-448B-9CD0-884CC82F253F}"/>
    <cellStyle name="Heading 1 2 2 2 2 21" xfId="26118" xr:uid="{424888CB-8BDB-4F09-BAC6-481046608E57}"/>
    <cellStyle name="Heading 1 2 2 2 2 22" xfId="25731" xr:uid="{49B1DC4D-3BBD-4303-952F-987895212AB5}"/>
    <cellStyle name="Heading 1 2 2 2 2 23" xfId="26137" xr:uid="{DB87AF14-6049-4D83-A14E-487FF7D013AA}"/>
    <cellStyle name="Heading 1 2 2 2 2 24" xfId="25708" xr:uid="{A14E201A-8828-45C7-9009-29AD73252623}"/>
    <cellStyle name="Heading 1 2 2 2 2 25" xfId="26160" xr:uid="{F8D4D68C-95B0-46D6-B5D4-23F0FCBFA1F0}"/>
    <cellStyle name="Heading 1 2 2 2 2 3" xfId="17577" xr:uid="{D1EAC348-E3D6-4554-BAD4-F3EA2EA8DEB9}"/>
    <cellStyle name="Heading 1 2 2 2 2 4" xfId="25840" xr:uid="{3901D14F-644D-4F32-8B65-6341BC6BDE02}"/>
    <cellStyle name="Heading 1 2 2 2 2 5" xfId="26024" xr:uid="{E0D4A1B8-ABFD-48AA-B890-09CA884798C5}"/>
    <cellStyle name="Heading 1 2 2 2 2 6" xfId="25830" xr:uid="{15374ECD-8797-4C41-8F7A-A7943BFAC963}"/>
    <cellStyle name="Heading 1 2 2 2 2 7" xfId="26034" xr:uid="{422E41F1-B07A-4E39-93E6-29BB6C5C6569}"/>
    <cellStyle name="Heading 1 2 2 2 2 8" xfId="25820" xr:uid="{65D92382-242C-4F9E-803E-43CC0D5F13C9}"/>
    <cellStyle name="Heading 1 2 2 2 2 9" xfId="26043" xr:uid="{35DE06E7-F5A7-4165-B3A1-59127C4812AE}"/>
    <cellStyle name="Heading 1 2 2 2 20" xfId="25752" xr:uid="{8579D393-1886-45B6-8A3F-F94ECE6B5816}"/>
    <cellStyle name="Heading 1 2 2 2 21" xfId="26116" xr:uid="{46FF16AE-CA5B-430C-85FA-F45F110C0A11}"/>
    <cellStyle name="Heading 1 2 2 2 22" xfId="25733" xr:uid="{72BF340E-5D8C-4777-A7F2-D2C66FE3CE4F}"/>
    <cellStyle name="Heading 1 2 2 2 23" xfId="26135" xr:uid="{BF37D1A8-74A2-405E-9C94-17515580218A}"/>
    <cellStyle name="Heading 1 2 2 2 24" xfId="25710" xr:uid="{729B72C7-0D1B-4B08-9505-A3BB0775DBAE}"/>
    <cellStyle name="Heading 1 2 2 2 25" xfId="26158" xr:uid="{64548991-E5B0-46B9-AEC7-155202194253}"/>
    <cellStyle name="Heading 1 2 2 2 3" xfId="4903" xr:uid="{B4C8F076-3E51-40F1-83AD-A69BAAC67B51}"/>
    <cellStyle name="Heading 1 2 2 2 3 2" xfId="17165" xr:uid="{7E87FDF9-0280-4892-9424-43F98E9F88C1}"/>
    <cellStyle name="Heading 1 2 2 2 3 2 2" xfId="19056" xr:uid="{B4FC123F-82B0-4C54-8666-25F21990962E}"/>
    <cellStyle name="Heading 1 2 2 2 4" xfId="4904" xr:uid="{D617D634-8819-4099-90A7-42949BC70AE6}"/>
    <cellStyle name="Heading 1 2 2 2 4 2" xfId="25841" xr:uid="{570887CC-4191-43D2-81A7-D32B1FFFBB2A}"/>
    <cellStyle name="Heading 1 2 2 2 5" xfId="20965" xr:uid="{77C856D5-B89A-4217-8D29-29C41E81CB28}"/>
    <cellStyle name="Heading 1 2 2 2 5 2" xfId="26023" xr:uid="{7F2B21A2-F547-40C5-9F04-C8A8C1E68D6C}"/>
    <cellStyle name="Heading 1 2 2 2 6" xfId="25831" xr:uid="{48DDE138-FD22-4924-8870-13666492992A}"/>
    <cellStyle name="Heading 1 2 2 2 7" xfId="26033" xr:uid="{2822FCF7-C60D-4EB3-818C-820DFE11EF62}"/>
    <cellStyle name="Heading 1 2 2 2 8" xfId="25821" xr:uid="{ED50E399-DFAA-4AC7-B423-36DF01A1A076}"/>
    <cellStyle name="Heading 1 2 2 2 9" xfId="26042" xr:uid="{065D30C5-5B62-4E28-9219-60D3DD8B4B70}"/>
    <cellStyle name="Heading 1 2 2 20" xfId="25754" xr:uid="{B15BDFE2-3B28-4769-8230-7291D397F021}"/>
    <cellStyle name="Heading 1 2 2 21" xfId="26114" xr:uid="{C5489361-1C51-49B4-92F3-FD79D7E59BBD}"/>
    <cellStyle name="Heading 1 2 2 22" xfId="25735" xr:uid="{3829EA31-3319-4634-91E8-07A322CC011C}"/>
    <cellStyle name="Heading 1 2 2 23" xfId="26133" xr:uid="{D05F5C0B-3043-47A7-94D3-CBAB92F60A2C}"/>
    <cellStyle name="Heading 1 2 2 24" xfId="25712" xr:uid="{3A1B325E-65FC-4DD0-BB7D-B1261F757B65}"/>
    <cellStyle name="Heading 1 2 2 25" xfId="26156" xr:uid="{6C6BFCC2-6B0B-439F-AAEE-880869454D64}"/>
    <cellStyle name="Heading 1 2 2 3" xfId="4905" xr:uid="{10859085-3149-45CE-8630-3BF95CC2E7CA}"/>
    <cellStyle name="Heading 1 2 2 3 2" xfId="4906" xr:uid="{265B45D1-5D12-4B36-9D35-0032F0857F3D}"/>
    <cellStyle name="Heading 1 2 2 3 2 2" xfId="18629" xr:uid="{73C5079F-C1B1-4484-BAF3-2DD7C6D7AB48}"/>
    <cellStyle name="Heading 1 2 2 3 3" xfId="4907" xr:uid="{F9B5A4D3-E268-4D5B-AC76-75779F362A00}"/>
    <cellStyle name="Heading 1 2 2 3 4" xfId="14263" xr:uid="{85DC5B06-7EB5-4E29-B773-AC1FAA1D1528}"/>
    <cellStyle name="Heading 1 2 2 4" xfId="4908" xr:uid="{849D2742-7093-42DF-AB61-8896F300C0EB}"/>
    <cellStyle name="Heading 1 2 2 4 2" xfId="15135" xr:uid="{6363E0C8-C5DE-4785-AE55-9DF41D59D78C}"/>
    <cellStyle name="Heading 1 2 2 4 2 2" xfId="19217" xr:uid="{3CE3E896-006F-4B62-809B-A7EDF3BF3137}"/>
    <cellStyle name="Heading 1 2 2 5" xfId="13077" xr:uid="{9985A909-6D2E-4D1B-A07C-5FB7E08D1437}"/>
    <cellStyle name="Heading 1 2 2 5 2" xfId="15811" xr:uid="{4624E484-AF29-4FD5-9348-6710B6FC2150}"/>
    <cellStyle name="Heading 1 2 2 5 2 2" xfId="20596" xr:uid="{68831F22-F3FF-40D6-AD38-41D46EA637C5}"/>
    <cellStyle name="Heading 1 2 2 6" xfId="16613" xr:uid="{868184C9-AB4A-41FD-BE20-8B5FB8E9E9C0}"/>
    <cellStyle name="Heading 1 2 2 7" xfId="15404" xr:uid="{8FE0E47D-C526-4687-ABCE-8CD48CF4B9BE}"/>
    <cellStyle name="Heading 1 2 2 8" xfId="22567" xr:uid="{6E21CC98-E0A1-477B-B8D5-8074FCE15158}"/>
    <cellStyle name="Heading 1 2 2 8 2" xfId="25822" xr:uid="{9E895A0C-2A44-41C1-8FB8-85C07193EB4D}"/>
    <cellStyle name="Heading 1 2 2 9" xfId="26041" xr:uid="{420CC54A-BBE8-481A-B0AF-264F491E2307}"/>
    <cellStyle name="Heading 1 2 20" xfId="25755" xr:uid="{331072E4-E80D-4EB2-8578-83D9FE7783CD}"/>
    <cellStyle name="Heading 1 2 21" xfId="26113" xr:uid="{66BF1542-8BE6-4B2A-8CB3-E315BA0F708C}"/>
    <cellStyle name="Heading 1 2 22" xfId="25736" xr:uid="{019659CA-CF51-4291-8A56-B24359015A31}"/>
    <cellStyle name="Heading 1 2 23" xfId="26132" xr:uid="{F42534A1-D661-48E9-A65B-A91383B8741F}"/>
    <cellStyle name="Heading 1 2 24" xfId="25713" xr:uid="{F7754BDF-2E61-4824-9187-CBF09EF0729D}"/>
    <cellStyle name="Heading 1 2 25" xfId="26155" xr:uid="{44E2F409-3F57-4022-AB57-2AF65625D587}"/>
    <cellStyle name="Heading 1 2 26" xfId="4899" xr:uid="{76AE0B63-2AB7-4D8B-AD35-6EC8A8F199B8}"/>
    <cellStyle name="Heading 1 2 3" xfId="4909" xr:uid="{EC46EC13-2B0D-48EE-B630-6B7F1F0EDF87}"/>
    <cellStyle name="Heading 1 2 3 2" xfId="4910" xr:uid="{2CA4A61F-D867-44AE-9508-A00D06762377}"/>
    <cellStyle name="Heading 1 2 3 2 2" xfId="16370" xr:uid="{502F0D77-03E8-464E-A3CE-DC9A9D464005}"/>
    <cellStyle name="Heading 1 2 3 3" xfId="4911" xr:uid="{C1A953D8-A3F7-45AF-80CB-1C2D0F8DF0E7}"/>
    <cellStyle name="Heading 1 2 3 4" xfId="14319" xr:uid="{92A23703-0F12-46C0-A0DD-AB723AC81A7E}"/>
    <cellStyle name="Heading 1 2 4" xfId="4912" xr:uid="{CB0E5D77-75C4-41A8-93ED-A6975C49114F}"/>
    <cellStyle name="Heading 1 2 4 2" xfId="14580" xr:uid="{E831B344-F363-4E43-9DE1-1BA7755B4BAD}"/>
    <cellStyle name="Heading 1 2 4 2 2" xfId="18489" xr:uid="{8EF02A9C-45E4-4A95-B9B0-414467DDC200}"/>
    <cellStyle name="Heading 1 2 4 3" xfId="25842" xr:uid="{56A696BC-AB95-4BB0-A819-368129ABF6A1}"/>
    <cellStyle name="Heading 1 2 5" xfId="15296" xr:uid="{A47285C0-518B-4686-88EB-8FC56CC3C0D0}"/>
    <cellStyle name="Heading 1 2 5 2" xfId="20374" xr:uid="{DF356E53-9534-4756-9E98-AC88327725D7}"/>
    <cellStyle name="Heading 1 2 5 3" xfId="26022" xr:uid="{24B5BE11-FCA3-4544-9A9D-9653424B49D2}"/>
    <cellStyle name="Heading 1 2 6" xfId="14809" xr:uid="{8C794259-9C6A-49F4-9FCA-DD96E1CECB03}"/>
    <cellStyle name="Heading 1 2 6 2" xfId="25832" xr:uid="{E403CD2E-73D3-4895-AF58-B50F7A1089D7}"/>
    <cellStyle name="Heading 1 2 7" xfId="16573" xr:uid="{C8AE1B7E-91A1-4DF8-9DC6-E6A535E8CB04}"/>
    <cellStyle name="Heading 1 2 7 2" xfId="26032" xr:uid="{5F76B180-146B-4CF7-BBBB-948F362E8814}"/>
    <cellStyle name="Heading 1 2 8" xfId="25823" xr:uid="{DB7D44FF-F644-4BEA-9E3A-D3E2E73FC350}"/>
    <cellStyle name="Heading 1 2 9" xfId="26040" xr:uid="{F73286D1-FB80-4505-A12B-DFF73AB38B2F}"/>
    <cellStyle name="Heading 1 20" xfId="4913" xr:uid="{8368D85F-FBE9-4227-9FF3-A1EE20D471BA}"/>
    <cellStyle name="Heading 1 21" xfId="4914" xr:uid="{52CB2AED-8631-4B9F-A655-7A523360E950}"/>
    <cellStyle name="Heading 1 22" xfId="4915" xr:uid="{4440253A-24D2-4EE4-B1DA-A9C8AA25BF74}"/>
    <cellStyle name="Heading 1 23" xfId="4916" xr:uid="{83A3292A-C936-4636-9248-0A41D0B9A4E5}"/>
    <cellStyle name="Heading 1 23 2" xfId="4917" xr:uid="{A1B74973-C920-410B-856B-3D44E79D3BB0}"/>
    <cellStyle name="Heading 1 23 2 2" xfId="20493" xr:uid="{DAB76E4D-54C4-4F0A-AAA1-85DD2B209188}"/>
    <cellStyle name="Heading 1 23 3" xfId="4918" xr:uid="{DD6959DA-A38E-4F72-AD05-1F0AED9A33A0}"/>
    <cellStyle name="Heading 1 24" xfId="4919" xr:uid="{20839FD7-821B-400B-BA9E-F234BFF2FF1F}"/>
    <cellStyle name="Heading 1 25" xfId="4920" xr:uid="{AD983488-870B-4E79-9231-77B3245D6C7E}"/>
    <cellStyle name="Heading 1 26" xfId="4921" xr:uid="{995DCB9C-244C-4F93-AA2B-3B8E62BFAAA8}"/>
    <cellStyle name="Heading 1 27" xfId="4922" xr:uid="{60255531-EB09-44FE-8DCE-64EAF62672FF}"/>
    <cellStyle name="Heading 1 28" xfId="4923" xr:uid="{F674AABA-C36B-4626-BAE1-0464B0F5907D}"/>
    <cellStyle name="Heading 1 29" xfId="4924" xr:uid="{A8010FB5-EE18-4263-9A0A-3FC2F91ACAE5}"/>
    <cellStyle name="Heading 1 3" xfId="347" xr:uid="{00000000-0005-0000-0000-00008B000000}"/>
    <cellStyle name="Heading 1 3 2" xfId="4926" xr:uid="{1EC6838C-A9ED-42DB-8478-9860F390EDD3}"/>
    <cellStyle name="Heading 1 3 2 2" xfId="4927" xr:uid="{202E2C03-D2BC-4D02-8142-2489D11CFC23}"/>
    <cellStyle name="Heading 1 3 2 2 2" xfId="17205" xr:uid="{07A604A1-7B25-4AA7-81E7-7C4F414CCC9E}"/>
    <cellStyle name="Heading 1 3 2 2 2 2" xfId="17578" xr:uid="{97C7849D-8D4B-41DE-B3A6-D2ADA5D7E036}"/>
    <cellStyle name="Heading 1 3 2 2 3" xfId="19057" xr:uid="{669FC5F7-946C-4D66-A7A6-2D2ADB652AD3}"/>
    <cellStyle name="Heading 1 3 2 2 4" xfId="20966" xr:uid="{FCA6946E-8E7A-4B85-8418-150033F149D0}"/>
    <cellStyle name="Heading 1 3 2 3" xfId="4928" xr:uid="{87830AE3-F5BA-488D-A8E0-ED73785F031A}"/>
    <cellStyle name="Heading 1 3 2 3 2" xfId="18667" xr:uid="{EFC89A71-6E94-49C7-A3CE-3B201EEE8F1F}"/>
    <cellStyle name="Heading 1 3 2 4" xfId="15812" xr:uid="{235C6E05-EB97-4687-B302-2F53DF4A5CD6}"/>
    <cellStyle name="Heading 1 3 2 4 2" xfId="20636" xr:uid="{0B456C5A-C8B3-49A5-BBC7-8FD7299D1C3A}"/>
    <cellStyle name="Heading 1 3 2 5" xfId="16614" xr:uid="{47265CA1-5A75-49C1-80AA-1547EE58A97A}"/>
    <cellStyle name="Heading 1 3 2 6" xfId="16311" xr:uid="{75C2208A-77F2-459B-9198-DC956C2806BF}"/>
    <cellStyle name="Heading 1 3 2 7" xfId="18679" xr:uid="{04E3A8D9-98B3-4F3F-BBB3-18D49255B614}"/>
    <cellStyle name="Heading 1 3 3" xfId="4929" xr:uid="{2BECD825-63F4-4DA2-A342-8812B6DD12E6}"/>
    <cellStyle name="Heading 1 3 3 2" xfId="18462" xr:uid="{17642A17-F1F2-49BA-AFFE-F866A094FE06}"/>
    <cellStyle name="Heading 1 3 4" xfId="14763" xr:uid="{D1C25A4C-B9FF-4A81-95F8-F965613DF296}"/>
    <cellStyle name="Heading 1 3 5" xfId="15475" xr:uid="{CB47F936-E163-4516-AE24-38FD0D76176E}"/>
    <cellStyle name="Heading 1 3 5 2" xfId="20417" xr:uid="{8D8C2464-F955-4C70-A365-08B0AF1C1147}"/>
    <cellStyle name="Heading 1 3 6" xfId="16547" xr:uid="{13234D5E-399F-46BE-A0A0-06D0463FD1FB}"/>
    <cellStyle name="Heading 1 3 7" xfId="21941" xr:uid="{8BE7AAD3-95DE-4791-A237-3E7B6EC8730E}"/>
    <cellStyle name="Heading 1 3 8" xfId="4925" xr:uid="{68749FC6-F263-41E4-B943-23C3CAB83EF2}"/>
    <cellStyle name="Heading 1 30" xfId="4930" xr:uid="{AD595769-FDB6-4102-BF94-565EBE31337E}"/>
    <cellStyle name="Heading 1 31" xfId="4931" xr:uid="{30EA40F6-17CA-4CB5-86BB-701CAA005355}"/>
    <cellStyle name="Heading 1 32" xfId="4932" xr:uid="{D240A2AB-BDEB-4850-9493-4AC9BA199FA6}"/>
    <cellStyle name="Heading 1 33" xfId="4933" xr:uid="{F36BFE13-8D54-4BE0-BF34-18F8FF3B78B0}"/>
    <cellStyle name="Heading 1 34" xfId="4934" xr:uid="{82CB47B3-B069-4C1D-93F8-C8BC0591FEBB}"/>
    <cellStyle name="Heading 1 35" xfId="4935" xr:uid="{25936577-10F2-4174-A5E0-E9441812CAE7}"/>
    <cellStyle name="Heading 1 36" xfId="4936" xr:uid="{F1140F02-7CBD-43A8-8E8D-937AAFA5A331}"/>
    <cellStyle name="Heading 1 37" xfId="4937" xr:uid="{4F524630-9B5A-4107-A7BF-BA6847A0ACAF}"/>
    <cellStyle name="Heading 1 38" xfId="4938" xr:uid="{61DD1910-3AE8-4D6F-8AC7-3E1533AEB5B5}"/>
    <cellStyle name="Heading 1 39" xfId="4939" xr:uid="{B5034659-A7C3-4527-BAE5-5A552A8CD324}"/>
    <cellStyle name="Heading 1 4" xfId="4940" xr:uid="{05450D41-7708-4423-B89E-4574A1AB5C68}"/>
    <cellStyle name="Heading 1 4 2" xfId="4941" xr:uid="{74F872A1-9343-4ABF-8CF2-BC435637D5FC}"/>
    <cellStyle name="Heading 1 4 2 2" xfId="4942" xr:uid="{09103576-09EE-4E74-AE71-F03E54DD7FE8}"/>
    <cellStyle name="Heading 1 4 2 3" xfId="4943" xr:uid="{B4517E42-6406-4223-9F25-3E3AE142ADCD}"/>
    <cellStyle name="Heading 1 4 2 4" xfId="15813" xr:uid="{3BDA79EB-6D92-4BFE-8947-D9BBC04AE6DE}"/>
    <cellStyle name="Heading 1 4 2 5" xfId="16615" xr:uid="{A197EB04-771C-4227-B3E4-BEA95FBDF77F}"/>
    <cellStyle name="Heading 1 4 2 6" xfId="21762" xr:uid="{A71EE35A-699D-44A1-A4C7-4691451C9413}"/>
    <cellStyle name="Heading 1 4 3" xfId="4944" xr:uid="{AB5A1408-3D38-4466-B008-E09FE3194A64}"/>
    <cellStyle name="Heading 1 4 4" xfId="14594" xr:uid="{6D09FCF5-4BA2-408A-B618-32AA12CD568E}"/>
    <cellStyle name="Heading 1 4 5" xfId="14952" xr:uid="{1B71D1CB-C531-4A25-9C0A-5C0E6CEC70F5}"/>
    <cellStyle name="Heading 1 4 6" xfId="19332" xr:uid="{6E2E6206-6C6B-4102-988D-22BA5D170258}"/>
    <cellStyle name="Heading 1 40" xfId="4945" xr:uid="{D611C9B9-AD00-443A-9AF2-6FCB8073477D}"/>
    <cellStyle name="Heading 1 41" xfId="4946" xr:uid="{50719DB4-DC9F-4E30-B755-49315271310C}"/>
    <cellStyle name="Heading 1 42" xfId="4947" xr:uid="{EED1DD1C-CBD3-464F-A69F-44231F508A63}"/>
    <cellStyle name="Heading 1 43" xfId="4948" xr:uid="{E07682AD-E5F5-4724-93E6-9BD442BFE7F6}"/>
    <cellStyle name="Heading 1 44" xfId="4949" xr:uid="{5EB6C827-E22A-444C-BF35-B55FC8AB2A44}"/>
    <cellStyle name="Heading 1 45" xfId="4950" xr:uid="{7DB55C4E-EEBD-4013-A7CD-EA449080CA35}"/>
    <cellStyle name="Heading 1 46" xfId="4951" xr:uid="{1DA23A40-BE81-45E3-8660-DD4BBF57D22B}"/>
    <cellStyle name="Heading 1 47" xfId="4952" xr:uid="{341FC2EC-F45A-4BB3-A36F-B6B4704FAE3A}"/>
    <cellStyle name="Heading 1 48" xfId="4953" xr:uid="{8B52EE11-7542-4AED-A86B-A70F83304BAB}"/>
    <cellStyle name="Heading 1 49" xfId="4954" xr:uid="{48EE7B7F-2B9A-4F4B-B7B8-A7B8909DE9BD}"/>
    <cellStyle name="Heading 1 5" xfId="4955" xr:uid="{6D5480F5-3EE5-4312-B21F-2712E805597C}"/>
    <cellStyle name="Heading 1 5 2" xfId="4956" xr:uid="{8450D778-47BD-4492-B868-9A737456E73F}"/>
    <cellStyle name="Heading 1 5 2 2" xfId="4957" xr:uid="{F9FB15A4-DD12-4FD5-A216-ABB6BDB6E682}"/>
    <cellStyle name="Heading 1 5 2 3" xfId="4958" xr:uid="{4AEFEAFD-0279-4149-88E9-44241A441D92}"/>
    <cellStyle name="Heading 1 5 2 4" xfId="15814" xr:uid="{F1A52BBD-7543-4295-BF65-3037DDA137AD}"/>
    <cellStyle name="Heading 1 5 2 5" xfId="16616" xr:uid="{D77F8C71-A617-4839-B7BE-9007F0C06A00}"/>
    <cellStyle name="Heading 1 5 2 6" xfId="21068" xr:uid="{38CCBCC8-E7FA-435F-A030-F0AF0743CB17}"/>
    <cellStyle name="Heading 1 5 3" xfId="4959" xr:uid="{59C8024A-94FC-44DD-9C1B-FA88254CA3E1}"/>
    <cellStyle name="Heading 1 5 4" xfId="15182" xr:uid="{275BDA49-71F1-47E4-8C26-279B2DDCB7BD}"/>
    <cellStyle name="Heading 1 5 5" xfId="14703" xr:uid="{A78AAE84-6907-4C0F-9124-66FE546DC6B4}"/>
    <cellStyle name="Heading 1 5 6" xfId="21901" xr:uid="{70E614CE-61D6-4ABF-A3C4-9AC0EBA7EA6F}"/>
    <cellStyle name="Heading 1 50" xfId="4960" xr:uid="{0AD7699D-D3C7-4BB0-9D70-AF22C6205655}"/>
    <cellStyle name="Heading 1 51" xfId="14221" xr:uid="{B1519EB6-54DC-470F-9709-AB8E77BC656F}"/>
    <cellStyle name="Heading 1 52" xfId="25851" xr:uid="{22BFEDC5-85F8-46C6-857F-F8225A8CEA5E}"/>
    <cellStyle name="Heading 1 53" xfId="26013" xr:uid="{F94EF1F4-3002-4822-8AF4-7B4089A4B365}"/>
    <cellStyle name="Heading 1 54" xfId="25844" xr:uid="{8D97E46B-200B-49FF-A2A8-ED6ACFFE79FA}"/>
    <cellStyle name="Heading 1 55" xfId="26020" xr:uid="{225BF8EC-CCD0-4C0F-9669-80B06DAD4B47}"/>
    <cellStyle name="Heading 1 56" xfId="25834" xr:uid="{52C92DDE-776D-405E-9572-BF5B9BCA2A5F}"/>
    <cellStyle name="Heading 1 57" xfId="26030" xr:uid="{33D817E7-4112-42E6-8BD5-B2732DD55457}"/>
    <cellStyle name="Heading 1 58" xfId="25824" xr:uid="{A04C4DCF-DEA4-4440-AD6C-CA4BEA68C985}"/>
    <cellStyle name="Heading 1 59" xfId="26039" xr:uid="{D2BE8C28-329E-43D5-8BA4-7DB18F97E5B4}"/>
    <cellStyle name="Heading 1 6" xfId="4961" xr:uid="{A5DAD05F-C340-425D-951D-214C06B08729}"/>
    <cellStyle name="Heading 1 6 2" xfId="4962" xr:uid="{B05FA78D-87FE-43F6-BF20-1E014C4789C2}"/>
    <cellStyle name="Heading 1 6 2 2" xfId="4963" xr:uid="{F1F733D3-DC19-4D86-AC7E-6148F4B506F3}"/>
    <cellStyle name="Heading 1 6 2 3" xfId="4964" xr:uid="{42E874DB-48A7-4574-8ABB-B08CF00B3003}"/>
    <cellStyle name="Heading 1 6 2 4" xfId="15815" xr:uid="{8CDF80A0-F572-4E06-BA54-A7FD02A0EBED}"/>
    <cellStyle name="Heading 1 6 2 5" xfId="16617" xr:uid="{D957E7F2-19B0-4BC4-A258-214A11D9DA44}"/>
    <cellStyle name="Heading 1 6 2 6" xfId="20700" xr:uid="{4C4E780F-E6C9-4186-BC36-464598E8BB6A}"/>
    <cellStyle name="Heading 1 6 3" xfId="4965" xr:uid="{19779C17-8AB5-41FA-8318-23B73C47C302}"/>
    <cellStyle name="Heading 1 6 4" xfId="15165" xr:uid="{20CE25AE-4A0D-4C1D-95EC-A2ACA09C2918}"/>
    <cellStyle name="Heading 1 6 5" xfId="14678" xr:uid="{A8DACE1E-AD9D-4F4C-B92F-C5F4F30EBBAD}"/>
    <cellStyle name="Heading 1 6 6" xfId="21887" xr:uid="{03F9E10D-F0C4-44F4-9C41-39F69A39808D}"/>
    <cellStyle name="Heading 1 60" xfId="25815" xr:uid="{E7BD8B38-ABDE-4CDE-A3F4-1BF88DF6A4D5}"/>
    <cellStyle name="Heading 1 61" xfId="26048" xr:uid="{169C6024-7B0A-4493-BC68-2798628DF6BF}"/>
    <cellStyle name="Heading 1 62" xfId="25805" xr:uid="{5DD1C90F-3135-4713-BEE9-946857351A75}"/>
    <cellStyle name="Heading 1 63" xfId="26058" xr:uid="{3315327A-25FA-4590-8286-9F7BE2D256B5}"/>
    <cellStyle name="Heading 1 64" xfId="25796" xr:uid="{CFA6CBBD-98C2-41E9-91AB-8F30EA5CEEA6}"/>
    <cellStyle name="Heading 1 65" xfId="26067" xr:uid="{EFF26176-7072-4847-BAA0-6795F1084D11}"/>
    <cellStyle name="Heading 1 66" xfId="25787" xr:uid="{9411EBC3-166A-426C-9052-CD79B50B0D1D}"/>
    <cellStyle name="Heading 1 67" xfId="26079" xr:uid="{4804E52F-2C8A-4ABB-8552-F4B2C31CDE2D}"/>
    <cellStyle name="Heading 1 68" xfId="25774" xr:uid="{FD38B685-A540-4972-AD7D-433A42F2E7CA}"/>
    <cellStyle name="Heading 1 69" xfId="26093" xr:uid="{34767849-C7DE-4469-8F36-946A52A27409}"/>
    <cellStyle name="Heading 1 7" xfId="4966" xr:uid="{4025DF3E-9B34-43F7-9C22-C59B177E38AB}"/>
    <cellStyle name="Heading 1 7 2" xfId="4967" xr:uid="{48352C3E-E9FE-4803-BD63-9AA26E452128}"/>
    <cellStyle name="Heading 1 7 2 2" xfId="4968" xr:uid="{958DAC8E-347F-4605-B7B8-1843D7455360}"/>
    <cellStyle name="Heading 1 7 2 3" xfId="4969" xr:uid="{2A785A61-EC09-46C5-B89D-27AAB31EAC84}"/>
    <cellStyle name="Heading 1 7 2 4" xfId="15816" xr:uid="{D5B7B947-5ADA-44E0-B2FC-495C62EECA2C}"/>
    <cellStyle name="Heading 1 7 2 5" xfId="16618" xr:uid="{42376AE7-59D6-4DDA-A637-BBBFE4D3E52C}"/>
    <cellStyle name="Heading 1 7 2 6" xfId="18237" xr:uid="{8CFCAA54-D349-46A6-A95D-0B22CABB5DF9}"/>
    <cellStyle name="Heading 1 7 3" xfId="4970" xr:uid="{C7DB3E3B-DBDE-47E1-B881-AEC1D0F6195A}"/>
    <cellStyle name="Heading 1 7 4" xfId="15336" xr:uid="{5FEC8939-2B4E-4C69-B219-7B8B251F887D}"/>
    <cellStyle name="Heading 1 7 5" xfId="15769" xr:uid="{DB8D2F22-411E-41F5-BCF4-47D850E9AF6D}"/>
    <cellStyle name="Heading 1 7 6" xfId="18597" xr:uid="{31AD0196-FF3A-4195-BB49-5748DF9C48B3}"/>
    <cellStyle name="Heading 1 70" xfId="25756" xr:uid="{D70010D1-BB1B-4DF1-9004-DE1CE49CD720}"/>
    <cellStyle name="Heading 1 71" xfId="26112" xr:uid="{329563D4-4E96-40F2-BF72-D9A873A55EC5}"/>
    <cellStyle name="Heading 1 72" xfId="25737" xr:uid="{0B03B866-2683-4470-85DF-89A97ED08A74}"/>
    <cellStyle name="Heading 1 73" xfId="26131" xr:uid="{B85CBAE3-A579-46FC-82EE-9729FC832ABD}"/>
    <cellStyle name="Heading 1 74" xfId="476" xr:uid="{172527DB-3311-40EA-B8AB-7CD41F07CE9B}"/>
    <cellStyle name="Heading 1 75" xfId="41662" xr:uid="{DD9013EA-B282-49FE-B8B3-15BBB34CC36D}"/>
    <cellStyle name="Heading 1 8" xfId="4971" xr:uid="{E73C1CB9-CAED-45D8-BAF2-2D9EDAAAA940}"/>
    <cellStyle name="Heading 1 8 2" xfId="4972" xr:uid="{37C8BEDE-5BBD-4AC2-A8B4-A9D271FF47DE}"/>
    <cellStyle name="Heading 1 8 2 2" xfId="4973" xr:uid="{FB7A1BB2-973D-45D7-B173-28F98C40F1DC}"/>
    <cellStyle name="Heading 1 8 2 3" xfId="4974" xr:uid="{D31A7BB6-F84D-4FAD-9FAB-035A174C5B13}"/>
    <cellStyle name="Heading 1 8 2 4" xfId="15817" xr:uid="{A4DE4D2F-13DB-4C8C-A25A-DC02F40FB0EC}"/>
    <cellStyle name="Heading 1 8 2 5" xfId="16619" xr:uid="{1EE671E8-1126-40B2-85EC-6B433B2C65A4}"/>
    <cellStyle name="Heading 1 8 2 6" xfId="21775" xr:uid="{5C93EEFF-162C-4FA7-913E-260CDC65094A}"/>
    <cellStyle name="Heading 1 8 3" xfId="4975" xr:uid="{4EB3A531-255E-4E5F-B56D-861C7A8FA7F0}"/>
    <cellStyle name="Heading 1 8 4" xfId="14788" xr:uid="{4F043E84-D5B1-4D9D-BAFD-4DD3B5BEB51C}"/>
    <cellStyle name="Heading 1 8 5" xfId="15982" xr:uid="{85F6EC83-96E7-47B7-BD09-7640B576F389}"/>
    <cellStyle name="Heading 1 8 6" xfId="17313" xr:uid="{F7B5E0AE-036E-48A7-B868-00722BAA7DF4}"/>
    <cellStyle name="Heading 1 9" xfId="4976" xr:uid="{EC6128DD-B1E6-49A8-A168-F45F12458F89}"/>
    <cellStyle name="Heading 1 9 2" xfId="4977" xr:uid="{456A99EA-082E-41FA-871B-CEFE148483B4}"/>
    <cellStyle name="Heading 1 9 2 2" xfId="4978" xr:uid="{80BB81BA-D61E-444E-835A-1B362741D24F}"/>
    <cellStyle name="Heading 1 9 2 3" xfId="4979" xr:uid="{663095CE-E43E-4FD6-9FD7-641646D0DF79}"/>
    <cellStyle name="Heading 1 9 2 4" xfId="15818" xr:uid="{1514FA04-802F-420A-B8E2-D3125EB8B0A2}"/>
    <cellStyle name="Heading 1 9 2 5" xfId="16620" xr:uid="{9F187E25-FDB9-4B17-A2AA-02BA2F52EAB4}"/>
    <cellStyle name="Heading 1 9 2 6" xfId="21638" xr:uid="{CFC4F45D-5E5F-45F7-AEDE-EF56AE9F5688}"/>
    <cellStyle name="Heading 1 9 3" xfId="4980" xr:uid="{4077BCE3-352C-47A3-9C2E-48A53C859FB6}"/>
    <cellStyle name="Heading 1 9 4" xfId="15109" xr:uid="{192608B5-ED27-46F7-83A4-1C158E05DEA9}"/>
    <cellStyle name="Heading 1 9 5" xfId="15463" xr:uid="{3EF09920-4E5C-4695-AD6C-FD8D68F2F0E7}"/>
    <cellStyle name="Heading 1 9 6" xfId="21840" xr:uid="{727AD37C-67F4-4116-ADDB-6C6D880A8F1D}"/>
    <cellStyle name="Heading 2" xfId="142" builtinId="17" customBuiltin="1"/>
    <cellStyle name="Heading 2 10" xfId="4981" xr:uid="{4F34A3F2-D916-43AC-A514-3FC3BA7148D5}"/>
    <cellStyle name="Heading 2 10 2" xfId="4982" xr:uid="{0F8639FB-A3D3-4ADF-9F0D-3454E23B35FA}"/>
    <cellStyle name="Heading 2 10 2 2" xfId="4983" xr:uid="{A5BD7894-1E0B-4E53-B571-5ADA3298777F}"/>
    <cellStyle name="Heading 2 10 2 3" xfId="4984" xr:uid="{FE1ADD82-8670-43DD-940A-1182CB365ED9}"/>
    <cellStyle name="Heading 2 10 2 4" xfId="15820" xr:uid="{3D047018-09AA-4830-81AE-E73AB9B3B60E}"/>
    <cellStyle name="Heading 2 10 2 5" xfId="16621" xr:uid="{3760DE34-5E25-410A-9FA5-688295BAEAEA}"/>
    <cellStyle name="Heading 2 10 2 6" xfId="17728" xr:uid="{3A26E5AD-E0F3-43E0-AE2D-87F85327192F}"/>
    <cellStyle name="Heading 2 10 3" xfId="4985" xr:uid="{D1810D3E-A553-4994-A144-AA5468291B65}"/>
    <cellStyle name="Heading 2 10 4" xfId="14747" xr:uid="{1FAAD947-8A55-4446-A2CC-890BD1742D21}"/>
    <cellStyle name="Heading 2 10 5" xfId="15411" xr:uid="{FD6134BD-A3C4-4DBE-9A68-55802981689E}"/>
    <cellStyle name="Heading 2 10 6" xfId="21818" xr:uid="{709425BD-D851-4C90-9472-A155884360F9}"/>
    <cellStyle name="Heading 2 11" xfId="4986" xr:uid="{CEAC6488-FCC2-46D9-B1B8-48F02178E8B2}"/>
    <cellStyle name="Heading 2 12" xfId="4987" xr:uid="{BA3A1BCE-4216-41DA-90AD-6AA44FFC36CA}"/>
    <cellStyle name="Heading 2 13" xfId="4988" xr:uid="{E141385B-B114-4427-B378-7EC057E0DDCC}"/>
    <cellStyle name="Heading 2 14" xfId="4989" xr:uid="{E48655D6-2C8C-43FD-9E8D-CE62A4CAEED2}"/>
    <cellStyle name="Heading 2 14 2" xfId="4990" xr:uid="{E8B5C2BC-E6A1-429F-BE3C-3D7F167B1889}"/>
    <cellStyle name="Heading 2 15" xfId="4991" xr:uid="{734B6BA2-4380-4F34-9F1A-70051928AE81}"/>
    <cellStyle name="Heading 2 15 2" xfId="4992" xr:uid="{36181B2A-4B70-4833-B174-01B3D030741E}"/>
    <cellStyle name="Heading 2 16" xfId="4993" xr:uid="{F39261DA-D47C-45BA-81EF-EB7751BD9C69}"/>
    <cellStyle name="Heading 2 17" xfId="4994" xr:uid="{8E353C70-8C9B-45F5-896D-987B0F9CEE0E}"/>
    <cellStyle name="Heading 2 18" xfId="4995" xr:uid="{3BFB8EB1-518F-4E79-A848-CB3615E7FCD7}"/>
    <cellStyle name="Heading 2 19" xfId="4996" xr:uid="{12A0C922-30D9-4E80-ABB1-19A8C1F5E049}"/>
    <cellStyle name="Heading 2 2" xfId="297" xr:uid="{00000000-0005-0000-0000-00008D000000}"/>
    <cellStyle name="Heading 2 2 10" xfId="25764" xr:uid="{C4445EB1-CE7F-41B3-A70C-17F27DDC2F43}"/>
    <cellStyle name="Heading 2 2 11" xfId="26104" xr:uid="{6C33457D-3F00-4146-A162-B4911299A580}"/>
    <cellStyle name="Heading 2 2 12" xfId="25745" xr:uid="{71788AD9-F74C-45FE-89EB-8AA931840380}"/>
    <cellStyle name="Heading 2 2 13" xfId="26123" xr:uid="{40E75991-3855-47D1-8EDF-4BB459B3D876}"/>
    <cellStyle name="Heading 2 2 14" xfId="25725" xr:uid="{46860845-9EC1-40B5-BA01-1AA22A5C29D9}"/>
    <cellStyle name="Heading 2 2 15" xfId="26143" xr:uid="{3C671A2E-BFDF-40A5-ABA7-972AB35213D9}"/>
    <cellStyle name="Heading 2 2 16" xfId="25702" xr:uid="{982C5B34-6C62-4506-A69C-E13038D5934E}"/>
    <cellStyle name="Heading 2 2 17" xfId="26167" xr:uid="{3773E251-E6BD-4F70-BAE6-00FC6C817CDC}"/>
    <cellStyle name="Heading 2 2 18" xfId="25682" xr:uid="{E97B5057-0EF2-40B7-B938-FC507BBAFE76}"/>
    <cellStyle name="Heading 2 2 19" xfId="26187" xr:uid="{C0568D91-A216-45D9-8270-C3A7C019A50F}"/>
    <cellStyle name="Heading 2 2 2" xfId="444" xr:uid="{00000000-0005-0000-0000-00008E000000}"/>
    <cellStyle name="Heading 2 2 2 10" xfId="25760" xr:uid="{A9BEF16C-B4A7-4C76-ABEE-5A1C8F959BCB}"/>
    <cellStyle name="Heading 2 2 2 11" xfId="26108" xr:uid="{7EA3652E-701F-4A66-9BF8-FDE7249FEADA}"/>
    <cellStyle name="Heading 2 2 2 12" xfId="25741" xr:uid="{AB2B85C5-A759-4C83-8212-CC14678E118B}"/>
    <cellStyle name="Heading 2 2 2 13" xfId="26127" xr:uid="{459375E4-B38D-447A-98CB-36E6BB7141C2}"/>
    <cellStyle name="Heading 2 2 2 14" xfId="25720" xr:uid="{AC82D4C9-AD20-4B3A-9118-437E2B956F52}"/>
    <cellStyle name="Heading 2 2 2 15" xfId="26148" xr:uid="{BBF6200C-7727-44D3-9E5F-413A97CEC10F}"/>
    <cellStyle name="Heading 2 2 2 16" xfId="25697" xr:uid="{0E8692CF-C596-4B8B-8295-4D09BC726DE3}"/>
    <cellStyle name="Heading 2 2 2 17" xfId="26172" xr:uid="{9F9B7411-B765-412C-B2A7-0A20E1BBDC51}"/>
    <cellStyle name="Heading 2 2 2 18" xfId="25677" xr:uid="{7D77B6A5-A5CA-4085-B8C1-B1CCF85C7F2E}"/>
    <cellStyle name="Heading 2 2 2 19" xfId="26192" xr:uid="{C2E6E382-8803-4F26-87AF-AD679E1EED99}"/>
    <cellStyle name="Heading 2 2 2 2" xfId="4998" xr:uid="{7A496D37-7EF7-4AC7-AF5A-36DAA17849F1}"/>
    <cellStyle name="Heading 2 2 2 2 10" xfId="25759" xr:uid="{0800EE7A-918B-41AD-99BC-F1FE5EFEA0D8}"/>
    <cellStyle name="Heading 2 2 2 2 11" xfId="26109" xr:uid="{BE50F0E0-E88D-45F1-A69C-12948FA85069}"/>
    <cellStyle name="Heading 2 2 2 2 12" xfId="25740" xr:uid="{88A2B775-1EA4-48EE-B5CC-F16EA89F2B9A}"/>
    <cellStyle name="Heading 2 2 2 2 13" xfId="26128" xr:uid="{80C6D5B1-7674-4FD4-91AB-BA2DBE4883E4}"/>
    <cellStyle name="Heading 2 2 2 2 14" xfId="25719" xr:uid="{54B95133-6308-477F-992E-0F5D07B7BB92}"/>
    <cellStyle name="Heading 2 2 2 2 15" xfId="26149" xr:uid="{1015C6B0-E40E-481B-BBB9-E087DFD6CB3B}"/>
    <cellStyle name="Heading 2 2 2 2 16" xfId="25696" xr:uid="{12D6DD4C-CC9F-41F5-A666-F2F88FB6A830}"/>
    <cellStyle name="Heading 2 2 2 2 17" xfId="26173" xr:uid="{C3CC6C45-5928-4CBE-8AE8-5B20DDA59918}"/>
    <cellStyle name="Heading 2 2 2 2 18" xfId="25676" xr:uid="{98FA8F97-9DE6-4ED4-82E2-4E1BCEC216E6}"/>
    <cellStyle name="Heading 2 2 2 2 19" xfId="26193" xr:uid="{18D347EA-1290-4660-ABDD-9F42E596FC00}"/>
    <cellStyle name="Heading 2 2 2 2 2" xfId="4999" xr:uid="{D900479F-79FE-47E1-B8CC-5A854E86FA9F}"/>
    <cellStyle name="Heading 2 2 2 2 2 10" xfId="25758" xr:uid="{337A68C1-27F2-4ADE-A09C-5E9B46D5D06C}"/>
    <cellStyle name="Heading 2 2 2 2 2 11" xfId="26110" xr:uid="{5D38A975-274B-4070-AA31-C29B65A88205}"/>
    <cellStyle name="Heading 2 2 2 2 2 12" xfId="25739" xr:uid="{C2EB1A56-B5EB-485E-B2DA-061C3DF35113}"/>
    <cellStyle name="Heading 2 2 2 2 2 13" xfId="26129" xr:uid="{C18153AC-5AF4-4722-87C2-FA4E842F06B6}"/>
    <cellStyle name="Heading 2 2 2 2 2 14" xfId="25718" xr:uid="{EC5C8E88-F523-4EEE-A1B3-8BF9DD117A9C}"/>
    <cellStyle name="Heading 2 2 2 2 2 15" xfId="26150" xr:uid="{D848FFFD-808E-43DA-843A-60B01697DC90}"/>
    <cellStyle name="Heading 2 2 2 2 2 16" xfId="25695" xr:uid="{8F791140-EA82-4E92-9841-2FB656091D27}"/>
    <cellStyle name="Heading 2 2 2 2 2 17" xfId="26174" xr:uid="{FE1183C1-C132-4940-AB40-DAC11C2DB47C}"/>
    <cellStyle name="Heading 2 2 2 2 2 18" xfId="25675" xr:uid="{B811DCAA-E851-4D98-BB37-CC92066AEE2A}"/>
    <cellStyle name="Heading 2 2 2 2 2 19" xfId="26194" xr:uid="{5779C3E4-9190-419A-82D4-757DE6D248B1}"/>
    <cellStyle name="Heading 2 2 2 2 2 2" xfId="5000" xr:uid="{9F392BBE-27A0-487E-A6B7-F476F990675C}"/>
    <cellStyle name="Heading 2 2 2 2 2 20" xfId="25654" xr:uid="{110E25C3-D89D-4C5A-9B93-20FAE330B713}"/>
    <cellStyle name="Heading 2 2 2 2 2 21" xfId="26215" xr:uid="{1E2A9799-E124-4DF7-9835-EEE68AB072BD}"/>
    <cellStyle name="Heading 2 2 2 2 2 22" xfId="25633" xr:uid="{2201997F-D3A6-4B05-A3E8-E3CBD2F97113}"/>
    <cellStyle name="Heading 2 2 2 2 2 23" xfId="26236" xr:uid="{D53C7117-4F37-4E8E-9232-59097386740C}"/>
    <cellStyle name="Heading 2 2 2 2 2 24" xfId="25611" xr:uid="{1AF8EFE8-140D-4886-B7DB-7DD0E45CDE60}"/>
    <cellStyle name="Heading 2 2 2 2 2 25" xfId="26258" xr:uid="{AB206FF2-FB1F-4F76-9814-E8FAC8DE3C3B}"/>
    <cellStyle name="Heading 2 2 2 2 2 3" xfId="17579" xr:uid="{3ED852D3-8CCE-4AEC-AE04-B256B49E34DA}"/>
    <cellStyle name="Heading 2 2 2 2 2 4" xfId="25798" xr:uid="{2BC72DF3-B5F3-4E21-8458-715820104D96}"/>
    <cellStyle name="Heading 2 2 2 2 2 5" xfId="26065" xr:uid="{3C6EDF50-CB63-419D-A8A9-902DD609BC9F}"/>
    <cellStyle name="Heading 2 2 2 2 2 6" xfId="25789" xr:uid="{2D0A7173-2FFB-438A-8EDC-985D492723F3}"/>
    <cellStyle name="Heading 2 2 2 2 2 7" xfId="26077" xr:uid="{0ACB53A0-BE40-48E2-9DC0-ADF025338E66}"/>
    <cellStyle name="Heading 2 2 2 2 2 8" xfId="25776" xr:uid="{1AE6F679-C4A6-4428-982C-E89A90B89062}"/>
    <cellStyle name="Heading 2 2 2 2 2 9" xfId="26091" xr:uid="{60C31883-DCC3-425E-B381-0F34FBBF22D4}"/>
    <cellStyle name="Heading 2 2 2 2 20" xfId="25655" xr:uid="{D08354F5-051D-4903-87B8-4705D581A3CF}"/>
    <cellStyle name="Heading 2 2 2 2 21" xfId="26214" xr:uid="{3711AF00-76B1-48DC-8292-CC21974AC93E}"/>
    <cellStyle name="Heading 2 2 2 2 22" xfId="25634" xr:uid="{DD9B1664-EFC2-4F67-A71D-CC6E2BC17C1A}"/>
    <cellStyle name="Heading 2 2 2 2 23" xfId="26235" xr:uid="{6238D3C9-B799-4530-B1B7-24FA13436A77}"/>
    <cellStyle name="Heading 2 2 2 2 24" xfId="25612" xr:uid="{4A0A8BE3-018B-4903-BC21-FC8593BB1738}"/>
    <cellStyle name="Heading 2 2 2 2 25" xfId="26257" xr:uid="{42C15D8B-BAB6-4400-A05A-F53F68567404}"/>
    <cellStyle name="Heading 2 2 2 2 3" xfId="5001" xr:uid="{8F5DA43E-B70E-4BB3-80F6-FDB46A802FF5}"/>
    <cellStyle name="Heading 2 2 2 2 3 2" xfId="17166" xr:uid="{BE5D87AF-2904-42B3-B197-B82AC7460B83}"/>
    <cellStyle name="Heading 2 2 2 2 3 2 2" xfId="19058" xr:uid="{288576A1-31E2-4485-A716-7CA71E14CBE4}"/>
    <cellStyle name="Heading 2 2 2 2 4" xfId="5002" xr:uid="{42A3A28B-92D0-4D47-B447-713995258A1F}"/>
    <cellStyle name="Heading 2 2 2 2 4 2" xfId="25799" xr:uid="{73B0A75D-BE2C-450E-B6E9-C02B53BE0D9D}"/>
    <cellStyle name="Heading 2 2 2 2 5" xfId="20967" xr:uid="{C440389D-8036-432C-87C4-A12AAF752FE1}"/>
    <cellStyle name="Heading 2 2 2 2 5 2" xfId="26064" xr:uid="{920E6E3E-BD65-4747-A260-78EECE7232DE}"/>
    <cellStyle name="Heading 2 2 2 2 6" xfId="25790" xr:uid="{E275F072-D904-4891-9E9A-BF56FC6FCD3A}"/>
    <cellStyle name="Heading 2 2 2 2 7" xfId="26076" xr:uid="{AF4C9F70-B2E2-4FE6-A250-35C1C566C623}"/>
    <cellStyle name="Heading 2 2 2 2 8" xfId="25777" xr:uid="{AA687F88-46B0-4374-B1F8-6172F1BB39E3}"/>
    <cellStyle name="Heading 2 2 2 2 9" xfId="26090" xr:uid="{AA10BAF3-5617-4060-805F-76627BDC9215}"/>
    <cellStyle name="Heading 2 2 2 20" xfId="25656" xr:uid="{FACAD38B-9461-4043-9EE6-EE28FE340E08}"/>
    <cellStyle name="Heading 2 2 2 21" xfId="26213" xr:uid="{C2023156-9907-4911-89B2-CEBAFAE07ED8}"/>
    <cellStyle name="Heading 2 2 2 22" xfId="25635" xr:uid="{B18F6689-65FA-4C82-B2E2-24CBE198AA8E}"/>
    <cellStyle name="Heading 2 2 2 23" xfId="26234" xr:uid="{F264BC6F-AC5A-4199-8B5C-EB710806F8C2}"/>
    <cellStyle name="Heading 2 2 2 24" xfId="25613" xr:uid="{EBBA3B77-3975-477D-88EF-CD609CABDFC6}"/>
    <cellStyle name="Heading 2 2 2 25" xfId="26256" xr:uid="{6462DE1F-26E0-43B2-8E55-009931AAD301}"/>
    <cellStyle name="Heading 2 2 2 3" xfId="5003" xr:uid="{8672ABAE-B8E0-4420-9771-18BB252840DF}"/>
    <cellStyle name="Heading 2 2 2 3 2" xfId="5004" xr:uid="{1F4EAB0F-F6C7-4EAF-9586-E15359011CFB}"/>
    <cellStyle name="Heading 2 2 2 3 2 2" xfId="18630" xr:uid="{FA07A432-371D-47B6-8F29-04469DCF8767}"/>
    <cellStyle name="Heading 2 2 2 3 3" xfId="5005" xr:uid="{542D1706-843D-463B-ABA8-07B2A3B02D0D}"/>
    <cellStyle name="Heading 2 2 2 3 4" xfId="14264" xr:uid="{90A50216-B7A3-435D-8890-7F54F731D9B9}"/>
    <cellStyle name="Heading 2 2 2 4" xfId="5006" xr:uid="{68263BD7-36C7-41E4-A85B-7443FF608977}"/>
    <cellStyle name="Heading 2 2 2 4 2" xfId="15137" xr:uid="{D6C87B2A-159E-4CB7-A330-653E6A0843C9}"/>
    <cellStyle name="Heading 2 2 2 4 2 2" xfId="18488" xr:uid="{8FD7EBC8-E252-4E60-8D6F-993819F41812}"/>
    <cellStyle name="Heading 2 2 2 5" xfId="13078" xr:uid="{75ACE4DA-963D-4C6E-9FCD-C8BF5C49FAD1}"/>
    <cellStyle name="Heading 2 2 2 5 2" xfId="15821" xr:uid="{80AB868F-424A-4ECB-80BF-4C3F372FBB66}"/>
    <cellStyle name="Heading 2 2 2 5 2 2" xfId="20597" xr:uid="{546B9D08-BE22-49DC-8D7C-98D36FACA07C}"/>
    <cellStyle name="Heading 2 2 2 6" xfId="16622" xr:uid="{F7C86C8C-A258-4318-B348-C25E5B927F65}"/>
    <cellStyle name="Heading 2 2 2 7" xfId="14839" xr:uid="{C7C46CDC-1C62-4A59-89ED-5694AD93B132}"/>
    <cellStyle name="Heading 2 2 2 8" xfId="22568" xr:uid="{CE9C42AA-C05A-4DFB-A7FF-1B5DA513E017}"/>
    <cellStyle name="Heading 2 2 2 8 2" xfId="25778" xr:uid="{154C8649-E0D8-4575-8D94-01589C556F68}"/>
    <cellStyle name="Heading 2 2 2 9" xfId="26089" xr:uid="{CD82401B-5AE9-4DED-8DDB-ABD759BBC874}"/>
    <cellStyle name="Heading 2 2 20" xfId="25661" xr:uid="{94311432-10CF-44BF-949E-0DB4719FF65A}"/>
    <cellStyle name="Heading 2 2 21" xfId="26208" xr:uid="{5A4A7F66-FE37-415B-A9B7-949DB8D2C6C3}"/>
    <cellStyle name="Heading 2 2 22" xfId="25640" xr:uid="{D7D38870-18E3-4633-A27A-1F9328F8554D}"/>
    <cellStyle name="Heading 2 2 23" xfId="26229" xr:uid="{9F48A7AC-6224-4206-9CC5-DCB51F289E3E}"/>
    <cellStyle name="Heading 2 2 24" xfId="25619" xr:uid="{AE293154-5ADD-4E65-8BE0-1A8D0AEF96EA}"/>
    <cellStyle name="Heading 2 2 25" xfId="26250" xr:uid="{7F9FEAF0-F904-4F03-B3A0-2F91F063CD3C}"/>
    <cellStyle name="Heading 2 2 26" xfId="4997" xr:uid="{B335587B-B7A4-4D0D-A8F3-9F67F8EF5A69}"/>
    <cellStyle name="Heading 2 2 3" xfId="5007" xr:uid="{9B1EED46-3263-4112-9482-BA6639879B20}"/>
    <cellStyle name="Heading 2 2 3 2" xfId="5008" xr:uid="{1B69067A-681D-4E56-ABF5-0A2A487E9F27}"/>
    <cellStyle name="Heading 2 2 3 2 2" xfId="18215" xr:uid="{B28DE86B-1814-4587-9C21-93535675A03B}"/>
    <cellStyle name="Heading 2 2 3 3" xfId="5009" xr:uid="{B8BC0853-02DE-4809-A900-56E272478760}"/>
    <cellStyle name="Heading 2 2 3 4" xfId="14320" xr:uid="{98B269D7-3B80-405A-9236-AF6945C2F5B0}"/>
    <cellStyle name="Heading 2 2 4" xfId="5010" xr:uid="{40A9F857-7EC0-48F3-86D0-9EA942FBECE4}"/>
    <cellStyle name="Heading 2 2 4 2" xfId="14581" xr:uid="{4E12D49A-B18D-4956-A954-57572F33C1E6}"/>
    <cellStyle name="Heading 2 2 4 2 2" xfId="18478" xr:uid="{5F59D64A-5BE0-46E5-99DC-FCA5CC7F25B4}"/>
    <cellStyle name="Heading 2 2 4 3" xfId="25800" xr:uid="{2836E0E6-5F0D-45AF-85B6-64EFE974D928}"/>
    <cellStyle name="Heading 2 2 5" xfId="15294" xr:uid="{D0D56265-BBED-4698-A67F-06973200619A}"/>
    <cellStyle name="Heading 2 2 5 2" xfId="20375" xr:uid="{9626F85A-BD21-422C-8472-6E88CCD89985}"/>
    <cellStyle name="Heading 2 2 5 3" xfId="26063" xr:uid="{14D5A420-09F7-403A-B66E-FBC9560BF550}"/>
    <cellStyle name="Heading 2 2 6" xfId="14842" xr:uid="{6064C611-9360-4FB1-91CA-262655E9F8B8}"/>
    <cellStyle name="Heading 2 2 6 2" xfId="25791" xr:uid="{1D258B6E-A617-4685-86FA-881C5F294824}"/>
    <cellStyle name="Heading 2 2 7" xfId="16572" xr:uid="{21C84E6E-E9BA-452A-9881-9B2D88C025C4}"/>
    <cellStyle name="Heading 2 2 7 2" xfId="26075" xr:uid="{1BB5A861-B67B-4AAF-9B09-43BB5E6BEEA8}"/>
    <cellStyle name="Heading 2 2 8" xfId="25779" xr:uid="{76C06F5E-3597-4432-B7A7-74ABBBF4114B}"/>
    <cellStyle name="Heading 2 2 9" xfId="26088" xr:uid="{5B3DB593-3736-4DE7-B165-3FBBE113EF61}"/>
    <cellStyle name="Heading 2 20" xfId="5011" xr:uid="{A60E6D7D-8410-4651-BD0C-2B2406788B56}"/>
    <cellStyle name="Heading 2 21" xfId="5012" xr:uid="{286C8D5C-439C-496B-B921-B8227A8CE72B}"/>
    <cellStyle name="Heading 2 22" xfId="5013" xr:uid="{6EF6FE90-4B5E-48B7-BD54-8966F651FDFD}"/>
    <cellStyle name="Heading 2 23" xfId="5014" xr:uid="{F8CBD79E-20F5-4126-95C9-CBE27ADAA7FB}"/>
    <cellStyle name="Heading 2 23 2" xfId="5015" xr:uid="{BDC5C906-2CCD-40B3-823F-E5041667BE7A}"/>
    <cellStyle name="Heading 2 23 2 2" xfId="20484" xr:uid="{87CC8199-8C5F-422F-9C70-B65E6F269583}"/>
    <cellStyle name="Heading 2 23 3" xfId="5016" xr:uid="{0D4312C0-CF1B-498F-9460-E28FB5B50176}"/>
    <cellStyle name="Heading 2 24" xfId="5017" xr:uid="{C25DDA77-5524-456E-964E-F147CC3AACE5}"/>
    <cellStyle name="Heading 2 25" xfId="5018" xr:uid="{387A4C66-3853-4AB7-84B4-84A1222C2028}"/>
    <cellStyle name="Heading 2 26" xfId="5019" xr:uid="{198D7565-24F1-4F39-86A0-42BC94FBF4AC}"/>
    <cellStyle name="Heading 2 27" xfId="5020" xr:uid="{498A71E9-B6EF-4279-9853-63E0E249DFD2}"/>
    <cellStyle name="Heading 2 28" xfId="5021" xr:uid="{79734944-546C-4FA5-B00E-A3C222266E98}"/>
    <cellStyle name="Heading 2 29" xfId="5022" xr:uid="{7565FE28-5ACC-4D0D-A2BA-20EAE112D63B}"/>
    <cellStyle name="Heading 2 3" xfId="348" xr:uid="{00000000-0005-0000-0000-00008F000000}"/>
    <cellStyle name="Heading 2 3 2" xfId="5024" xr:uid="{EFF94C74-0877-44F5-A049-2E3320F27D0E}"/>
    <cellStyle name="Heading 2 3 2 2" xfId="5025" xr:uid="{18E749FA-F6DF-485C-BA83-9AA86D8D4799}"/>
    <cellStyle name="Heading 2 3 2 2 2" xfId="17206" xr:uid="{72E22A2E-5253-4398-B68D-08D4E8CF7D89}"/>
    <cellStyle name="Heading 2 3 2 2 2 2" xfId="17580" xr:uid="{54C67732-7725-4850-957A-FF3F624CB547}"/>
    <cellStyle name="Heading 2 3 2 2 3" xfId="19059" xr:uid="{CC83841D-1C8A-41E1-98B5-F59285F8606E}"/>
    <cellStyle name="Heading 2 3 2 2 4" xfId="20968" xr:uid="{147D785F-9C75-41F5-BCD2-2F62ECED992B}"/>
    <cellStyle name="Heading 2 3 2 3" xfId="5026" xr:uid="{DCB23F13-A927-4253-9A87-5CC89774AF74}"/>
    <cellStyle name="Heading 2 3 2 3 2" xfId="18668" xr:uid="{3D13BFBA-69E6-46E7-8111-0E6F9540E07D}"/>
    <cellStyle name="Heading 2 3 2 4" xfId="15822" xr:uid="{53CA24AD-88AA-4FEB-B7AB-7AD36DEEB702}"/>
    <cellStyle name="Heading 2 3 2 4 2" xfId="20637" xr:uid="{801905B2-5F6C-498A-8609-CF8A7F1CBD15}"/>
    <cellStyle name="Heading 2 3 2 5" xfId="16623" xr:uid="{3FCD18C9-D072-4E3D-8344-525848C5A0DA}"/>
    <cellStyle name="Heading 2 3 2 6" xfId="16139" xr:uid="{1BA26E70-EA31-499B-8251-4217B5EB4C6C}"/>
    <cellStyle name="Heading 2 3 2 7" xfId="17280" xr:uid="{F7835173-CEE6-4395-A555-D38D6A572D05}"/>
    <cellStyle name="Heading 2 3 3" xfId="5027" xr:uid="{27A17CFE-67CD-43DE-98F5-2DA954DCA30E}"/>
    <cellStyle name="Heading 2 3 3 2" xfId="18463" xr:uid="{2A189C57-8D74-4AE9-B5E2-96ABD6B901F8}"/>
    <cellStyle name="Heading 2 3 4" xfId="14730" xr:uid="{499EB4E4-B8B9-4DFF-A450-CB31E7797539}"/>
    <cellStyle name="Heading 2 3 5" xfId="15451" xr:uid="{07B7C2F5-F98B-49F7-91D2-DF8DC23774A9}"/>
    <cellStyle name="Heading 2 3 5 2" xfId="20418" xr:uid="{B87F0543-0ADE-4E08-8DE9-8C39EECAD9E5}"/>
    <cellStyle name="Heading 2 3 6" xfId="15477" xr:uid="{B5F60AA9-DE0A-4986-AB61-BA83296AED20}"/>
    <cellStyle name="Heading 2 3 7" xfId="21661" xr:uid="{A0541C48-257F-4214-B494-6CD012FD6B8F}"/>
    <cellStyle name="Heading 2 3 8" xfId="5023" xr:uid="{57B95EF7-483F-4C8A-BAC3-F84613D1DD0E}"/>
    <cellStyle name="Heading 2 30" xfId="5028" xr:uid="{3AE73041-9C54-40A8-BC20-182E46FFCCB5}"/>
    <cellStyle name="Heading 2 31" xfId="5029" xr:uid="{7884C29F-5EF6-43D7-8CC6-4BC7F4D92B3B}"/>
    <cellStyle name="Heading 2 32" xfId="5030" xr:uid="{881A96C3-A8DE-4136-8CDC-355B00FA8483}"/>
    <cellStyle name="Heading 2 33" xfId="5031" xr:uid="{60660292-F551-461E-A5FD-F32270990562}"/>
    <cellStyle name="Heading 2 34" xfId="5032" xr:uid="{F6E6FAE7-3C29-4543-B28D-44F0F9A5574C}"/>
    <cellStyle name="Heading 2 35" xfId="5033" xr:uid="{EAD9A60F-5C99-40FB-A9C2-4CF471928F3F}"/>
    <cellStyle name="Heading 2 36" xfId="5034" xr:uid="{C9AF7B22-5D5B-4015-B96C-222D9FEBB8FA}"/>
    <cellStyle name="Heading 2 37" xfId="5035" xr:uid="{65074FE9-90FE-4F7A-9C86-DE915BFD4CE4}"/>
    <cellStyle name="Heading 2 38" xfId="5036" xr:uid="{CF1BFCBF-A6A6-4178-92AC-9599B251ACD8}"/>
    <cellStyle name="Heading 2 39" xfId="5037" xr:uid="{144A0076-4A5C-4A9B-8403-C3032DB99899}"/>
    <cellStyle name="Heading 2 4" xfId="5038" xr:uid="{DB131786-E13A-4B36-BB95-14BB17B56E00}"/>
    <cellStyle name="Heading 2 4 2" xfId="5039" xr:uid="{389F43B2-856B-46F9-9153-91EEDA354FEA}"/>
    <cellStyle name="Heading 2 4 2 2" xfId="5040" xr:uid="{8EC10DE2-14B4-4161-B594-917DC257CE02}"/>
    <cellStyle name="Heading 2 4 2 3" xfId="5041" xr:uid="{BF1E00F5-8269-4746-9551-E104F2F3BB2C}"/>
    <cellStyle name="Heading 2 4 2 4" xfId="15823" xr:uid="{1B46145A-0C3A-4095-90D5-10E5F63B17E4}"/>
    <cellStyle name="Heading 2 4 2 5" xfId="16624" xr:uid="{8B9ADA8A-3B8C-43AE-94CF-5DE53908769C}"/>
    <cellStyle name="Heading 2 4 2 6" xfId="21055" xr:uid="{1525AFC0-4E71-4BA2-B9CE-B6AD774FBC0D}"/>
    <cellStyle name="Heading 2 4 3" xfId="5042" xr:uid="{C1296743-96FC-47AA-B6F0-1FA17F83169C}"/>
    <cellStyle name="Heading 2 4 4" xfId="14727" xr:uid="{C3D2242A-9B1A-4AEA-86DF-273BAE6B0B85}"/>
    <cellStyle name="Heading 2 4 5" xfId="16014" xr:uid="{D8E30C08-CE55-4809-807E-C8C38429A691}"/>
    <cellStyle name="Heading 2 4 6" xfId="18553" xr:uid="{6AF4AD10-50BB-4606-8D86-481208833C80}"/>
    <cellStyle name="Heading 2 40" xfId="5043" xr:uid="{801A08C4-6765-4517-865E-B1534C3D98F4}"/>
    <cellStyle name="Heading 2 41" xfId="5044" xr:uid="{222A3630-948A-4AC8-9DBF-2F9AC4AC54AF}"/>
    <cellStyle name="Heading 2 42" xfId="5045" xr:uid="{6FD9706A-2662-4EDA-803B-C39178300C07}"/>
    <cellStyle name="Heading 2 43" xfId="5046" xr:uid="{EC487A38-FF79-44D5-8854-E9C5E09F8B2C}"/>
    <cellStyle name="Heading 2 44" xfId="5047" xr:uid="{809A7B7D-2530-4C1B-BCD0-E6DB27D93B90}"/>
    <cellStyle name="Heading 2 45" xfId="5048" xr:uid="{BF27E59F-2694-458D-AC24-CA67911D6B37}"/>
    <cellStyle name="Heading 2 46" xfId="5049" xr:uid="{4F89F957-7D93-4C51-9DB7-2F0161D8EB3D}"/>
    <cellStyle name="Heading 2 47" xfId="5050" xr:uid="{8459D645-31EA-4621-B819-6A21E618D001}"/>
    <cellStyle name="Heading 2 48" xfId="5051" xr:uid="{85423D92-2A58-4489-AF8E-3DD5C5C52018}"/>
    <cellStyle name="Heading 2 49" xfId="5052" xr:uid="{12C96C73-3289-49C2-B977-4884D3A9D006}"/>
    <cellStyle name="Heading 2 5" xfId="5053" xr:uid="{D488CBDD-1538-4680-A334-E8D9517A4165}"/>
    <cellStyle name="Heading 2 5 2" xfId="5054" xr:uid="{A8BF24DF-6D05-4B32-95EE-A50EBABA98DA}"/>
    <cellStyle name="Heading 2 5 2 2" xfId="5055" xr:uid="{27F2E704-0654-4A5C-918D-A63CFE3BEB7E}"/>
    <cellStyle name="Heading 2 5 2 3" xfId="5056" xr:uid="{AF69ACCE-2933-42D6-88EF-7D972B58999A}"/>
    <cellStyle name="Heading 2 5 2 4" xfId="15824" xr:uid="{616DCD85-76BA-4DC5-AB87-03597412B28B}"/>
    <cellStyle name="Heading 2 5 2 5" xfId="16625" xr:uid="{BF633674-9EB5-479C-BA43-80E5EA7499CF}"/>
    <cellStyle name="Heading 2 5 2 6" xfId="21613" xr:uid="{8C798EEE-DE1B-4F18-B6C6-C614A5B068EB}"/>
    <cellStyle name="Heading 2 5 3" xfId="5057" xr:uid="{76F406B6-3F29-461E-BA0E-200871560C24}"/>
    <cellStyle name="Heading 2 5 4" xfId="14797" xr:uid="{B5213066-A642-4B05-AFF4-139F4D3F86CA}"/>
    <cellStyle name="Heading 2 5 5" xfId="16010" xr:uid="{FFC933D0-238A-4927-A6A3-6DE51C79E64F}"/>
    <cellStyle name="Heading 2 5 6" xfId="21649" xr:uid="{2A20BA6B-391A-4038-AFBB-4A2C2EFD8382}"/>
    <cellStyle name="Heading 2 50" xfId="5058" xr:uid="{11A3E768-291F-492A-AB65-4782259AD278}"/>
    <cellStyle name="Heading 2 51" xfId="14222" xr:uid="{C850261D-8221-4D50-9D9E-BD0B3154FC2C}"/>
    <cellStyle name="Heading 2 52" xfId="25806" xr:uid="{A922288B-D05F-4B7E-8165-C2D84E6F56EF}"/>
    <cellStyle name="Heading 2 53" xfId="26057" xr:uid="{5501482A-D1D3-4645-9D88-6F3100AE2898}"/>
    <cellStyle name="Heading 2 54" xfId="25797" xr:uid="{4467B7F0-98C4-4601-B7AE-52ECDA2C3033}"/>
    <cellStyle name="Heading 2 55" xfId="26066" xr:uid="{D1C1A410-1F14-4FE5-91E4-21EE623E7CBA}"/>
    <cellStyle name="Heading 2 56" xfId="25788" xr:uid="{859DD0E8-2AC0-47A9-86DA-7D05C47F940B}"/>
    <cellStyle name="Heading 2 57" xfId="26078" xr:uid="{36C631D5-4A09-420B-A258-ECFC03DB6BBC}"/>
    <cellStyle name="Heading 2 58" xfId="25775" xr:uid="{80371917-1B92-44D6-AB9B-12BEB38BA168}"/>
    <cellStyle name="Heading 2 59" xfId="26092" xr:uid="{6B0E7502-DDB7-4ECA-A45D-C57B6F439847}"/>
    <cellStyle name="Heading 2 6" xfId="5059" xr:uid="{9D58671E-FCF0-4675-B054-98AF1A07C128}"/>
    <cellStyle name="Heading 2 6 2" xfId="5060" xr:uid="{2F47A6C3-B7C3-45FF-A4D3-1DB6836D7342}"/>
    <cellStyle name="Heading 2 6 2 2" xfId="5061" xr:uid="{1BF905E7-AB33-484A-84CC-F52F4C4C85F7}"/>
    <cellStyle name="Heading 2 6 2 3" xfId="5062" xr:uid="{0A82B84C-C7AC-46E1-AF5D-2078AE5C8247}"/>
    <cellStyle name="Heading 2 6 2 4" xfId="15825" xr:uid="{741005E8-6D15-48C8-9ABC-EB238CEF28E5}"/>
    <cellStyle name="Heading 2 6 2 5" xfId="16626" xr:uid="{B2B89196-88C0-4524-8953-54E8C6EBCB90}"/>
    <cellStyle name="Heading 2 6 2 6" xfId="19342" xr:uid="{6ED4F273-2440-4758-95E0-D2DB8BDD8EDD}"/>
    <cellStyle name="Heading 2 6 3" xfId="5063" xr:uid="{D6D309F0-1B2E-428E-B1EC-6361701944B3}"/>
    <cellStyle name="Heading 2 6 4" xfId="15163" xr:uid="{239E9307-A79C-4B7C-8DB3-E4BA84FBE390}"/>
    <cellStyle name="Heading 2 6 5" xfId="15977" xr:uid="{15D8AA76-1D56-4DB4-8830-77DBCF9A41D9}"/>
    <cellStyle name="Heading 2 6 6" xfId="21670" xr:uid="{8247C47A-DE89-4887-ADF8-6C2BA720064A}"/>
    <cellStyle name="Heading 2 60" xfId="25757" xr:uid="{FA21306D-2801-467F-B8CC-7B6274F7A730}"/>
    <cellStyle name="Heading 2 61" xfId="26111" xr:uid="{68F98107-BFD6-496D-9007-95D520B34A1F}"/>
    <cellStyle name="Heading 2 62" xfId="25738" xr:uid="{D10E7894-E19B-4C65-B3E9-CFA0239E5DE3}"/>
    <cellStyle name="Heading 2 63" xfId="26130" xr:uid="{68A1B49E-AEF5-4C2D-BC83-B1B059DDDBB0}"/>
    <cellStyle name="Heading 2 64" xfId="25717" xr:uid="{5A0D780B-DE0B-4B91-AE59-300B9DB2B111}"/>
    <cellStyle name="Heading 2 65" xfId="26151" xr:uid="{FEB86883-A891-4AA1-9E63-FBAC1C9C0CA0}"/>
    <cellStyle name="Heading 2 66" xfId="25694" xr:uid="{A4E29D71-337A-482D-9999-0EC310444549}"/>
    <cellStyle name="Heading 2 67" xfId="26175" xr:uid="{71A25250-2069-4256-A202-AB226C2EBC58}"/>
    <cellStyle name="Heading 2 68" xfId="25674" xr:uid="{A8927547-8B60-474C-A6E2-2F6F0FF4A3E7}"/>
    <cellStyle name="Heading 2 69" xfId="26195" xr:uid="{8A7F7A59-7227-4CDC-9E89-8112BBC5181B}"/>
    <cellStyle name="Heading 2 7" xfId="5064" xr:uid="{45ED0513-1AE5-4194-85C8-E2D0ACF9B821}"/>
    <cellStyle name="Heading 2 7 2" xfId="5065" xr:uid="{EFB5A6D8-8213-41E3-AAE9-C728DA53FB72}"/>
    <cellStyle name="Heading 2 7 2 2" xfId="5066" xr:uid="{38F62130-C21A-415D-AC4B-7A2AED70A7E4}"/>
    <cellStyle name="Heading 2 7 2 3" xfId="5067" xr:uid="{25794B09-C351-44B8-8B82-8FA3B62D6AF8}"/>
    <cellStyle name="Heading 2 7 2 4" xfId="15826" xr:uid="{1C6531B0-3F1B-4EAF-BBFC-FF67FB346305}"/>
    <cellStyle name="Heading 2 7 2 5" xfId="16627" xr:uid="{CB93A624-5FBD-4299-9E43-6F84E8D43C03}"/>
    <cellStyle name="Heading 2 7 2 6" xfId="16951" xr:uid="{0FA9EB8F-D6AF-4218-AE16-0F976AF762A3}"/>
    <cellStyle name="Heading 2 7 3" xfId="5068" xr:uid="{8A23500B-CE07-4DF3-9DB7-E8A3DC3CCA79}"/>
    <cellStyle name="Heading 2 7 4" xfId="14791" xr:uid="{DCE1C61F-395B-47CA-8F1C-D212B764177E}"/>
    <cellStyle name="Heading 2 7 5" xfId="15768" xr:uid="{BB8CF92F-416F-4F0A-A203-55FA179895AB}"/>
    <cellStyle name="Heading 2 7 6" xfId="21591" xr:uid="{56E8DDC4-B547-49E5-84D3-ABDA0668B654}"/>
    <cellStyle name="Heading 2 70" xfId="25653" xr:uid="{5C3618F7-442C-44E0-93A6-232270332A00}"/>
    <cellStyle name="Heading 2 71" xfId="26216" xr:uid="{0F742677-426E-4133-A5AE-10F060816899}"/>
    <cellStyle name="Heading 2 72" xfId="25632" xr:uid="{834B5691-F0CF-49F1-815D-40B438AD4CA9}"/>
    <cellStyle name="Heading 2 73" xfId="26237" xr:uid="{4CB4D62F-9363-43AB-ABBA-78A43CEAE3A5}"/>
    <cellStyle name="Heading 2 74" xfId="477" xr:uid="{DC344331-3C52-43D7-AC87-64964C46278E}"/>
    <cellStyle name="Heading 2 75" xfId="41663" xr:uid="{237DAD42-0C18-486E-9D28-12B2D4007933}"/>
    <cellStyle name="Heading 2 8" xfId="5069" xr:uid="{8B146AAC-818E-4C8D-9C73-C3AA9B2C9842}"/>
    <cellStyle name="Heading 2 8 2" xfId="5070" xr:uid="{8025D25B-663C-4EAD-B0FD-5198D7F11BDE}"/>
    <cellStyle name="Heading 2 8 2 2" xfId="5071" xr:uid="{20C4D15F-611C-40E6-A286-6F8B7CAADEFD}"/>
    <cellStyle name="Heading 2 8 2 3" xfId="5072" xr:uid="{AEC365B3-4C57-4D88-9BE8-EDFAD0DEE22B}"/>
    <cellStyle name="Heading 2 8 2 4" xfId="15827" xr:uid="{1BC3E34F-2EF9-45AC-AAC0-150E7FDF0AA4}"/>
    <cellStyle name="Heading 2 8 2 5" xfId="16628" xr:uid="{9CEDE8E1-37D3-4BB1-B3FC-3279210C57DA}"/>
    <cellStyle name="Heading 2 8 2 6" xfId="21704" xr:uid="{3B10415B-001F-4340-B366-C02EFCDC6D2E}"/>
    <cellStyle name="Heading 2 8 3" xfId="5073" xr:uid="{AAF83F84-5342-488F-8478-8C553AE065C5}"/>
    <cellStyle name="Heading 2 8 4" xfId="14751" xr:uid="{306B7EAE-E0FC-4009-BA99-C8FD73281A51}"/>
    <cellStyle name="Heading 2 8 5" xfId="15394" xr:uid="{DB895D59-FAD1-4679-B93A-1FF73FB0F479}"/>
    <cellStyle name="Heading 2 8 6" xfId="17101" xr:uid="{61A31ECE-361B-4A01-B796-EB6A373268D8}"/>
    <cellStyle name="Heading 2 9" xfId="5074" xr:uid="{57DB87D5-97AE-484E-A0C4-E9BD64649BCA}"/>
    <cellStyle name="Heading 2 9 2" xfId="5075" xr:uid="{B5A02C49-9402-4B4A-A6E2-BB39D1B604F6}"/>
    <cellStyle name="Heading 2 9 2 2" xfId="5076" xr:uid="{6E5C6AB4-D56B-44F1-BB49-AE01BD513343}"/>
    <cellStyle name="Heading 2 9 2 3" xfId="5077" xr:uid="{4A8330DE-AC74-4EA5-BBC9-65ED23ECFE36}"/>
    <cellStyle name="Heading 2 9 2 4" xfId="15828" xr:uid="{5E8DBEFC-4DC5-4F07-B19B-F9B0ED8F4948}"/>
    <cellStyle name="Heading 2 9 2 5" xfId="16629" xr:uid="{E899CD0E-F899-44DE-8B32-9E9CF32D737D}"/>
    <cellStyle name="Heading 2 9 2 6" xfId="21767" xr:uid="{829DD014-4697-4D92-902D-2216E750B112}"/>
    <cellStyle name="Heading 2 9 3" xfId="5078" xr:uid="{7ABFB167-9570-4CBE-8DA4-C51893CD21A1}"/>
    <cellStyle name="Heading 2 9 4" xfId="15108" xr:uid="{9400E540-81CE-4510-BC8C-C08BCD4416FF}"/>
    <cellStyle name="Heading 2 9 5" xfId="15438" xr:uid="{47F05F96-0C07-4C06-8743-9F177A20C3AE}"/>
    <cellStyle name="Heading 2 9 6" xfId="21839" xr:uid="{DA8E620B-D64E-4F55-9D2C-4B2BCAAB27C9}"/>
    <cellStyle name="Heading 3" xfId="143" builtinId="18" customBuiltin="1"/>
    <cellStyle name="Heading 3 10" xfId="5079" xr:uid="{58225832-2BEA-4515-9C61-ECF4F1D8C565}"/>
    <cellStyle name="Heading 3 10 2" xfId="5080" xr:uid="{CC648442-B305-4A4D-A0ED-C049A1035476}"/>
    <cellStyle name="Heading 3 10 2 2" xfId="5081" xr:uid="{6B188347-80EB-457A-82FC-1584D700ADF2}"/>
    <cellStyle name="Heading 3 10 2 3" xfId="5082" xr:uid="{2A7B89A9-DBE2-4F43-9556-BFE5BDDF9843}"/>
    <cellStyle name="Heading 3 10 2 4" xfId="15830" xr:uid="{C34E15D8-4A52-4DE4-9CD4-E2DD04B2C089}"/>
    <cellStyle name="Heading 3 10 2 5" xfId="16630" xr:uid="{F123130D-1298-414A-B450-1E7126D8B06A}"/>
    <cellStyle name="Heading 3 10 2 6" xfId="17276" xr:uid="{59241FA2-ED3B-4D57-B0B1-2C60A157FE78}"/>
    <cellStyle name="Heading 3 10 3" xfId="5083" xr:uid="{4EF1328E-C508-488A-B471-3C3942C982A9}"/>
    <cellStyle name="Heading 3 10 4" xfId="14715" xr:uid="{6711ACAD-9850-4319-9C8C-1D540D6FB7FB}"/>
    <cellStyle name="Heading 3 10 5" xfId="15010" xr:uid="{1D8AF1F9-479B-4007-A6B6-EBBB626181D7}"/>
    <cellStyle name="Heading 3 10 6" xfId="21657" xr:uid="{84C347A4-65DF-4F7C-9058-A1EFDEFC8E04}"/>
    <cellStyle name="Heading 3 11" xfId="5084" xr:uid="{A9EECBFC-FBCE-4427-90E3-02C881874B0E}"/>
    <cellStyle name="Heading 3 12" xfId="5085" xr:uid="{2184B306-40DE-4651-8171-241DF90CCD67}"/>
    <cellStyle name="Heading 3 13" xfId="5086" xr:uid="{B0903E4F-7D93-4EAA-83A5-9A636B6BB6E8}"/>
    <cellStyle name="Heading 3 14" xfId="5087" xr:uid="{BD2D31B8-981E-4BFB-A40F-E2DC08E86C5B}"/>
    <cellStyle name="Heading 3 14 2" xfId="5088" xr:uid="{75337EAF-659B-4B78-BDBD-DE6950575F39}"/>
    <cellStyle name="Heading 3 15" xfId="5089" xr:uid="{EAFC23FF-AA55-4FCC-912F-CD6E79C42D0C}"/>
    <cellStyle name="Heading 3 15 2" xfId="5090" xr:uid="{07FCFF84-559F-44B2-97D8-36548CD8FA66}"/>
    <cellStyle name="Heading 3 16" xfId="5091" xr:uid="{3F54132F-9D55-4228-9FA1-0F49CBAE9D4A}"/>
    <cellStyle name="Heading 3 17" xfId="5092" xr:uid="{437ED5A8-5756-40F2-AFF1-C3C05B87FA9B}"/>
    <cellStyle name="Heading 3 18" xfId="5093" xr:uid="{5C2DF2CD-EB97-41C7-A945-2815C63CC749}"/>
    <cellStyle name="Heading 3 19" xfId="5094" xr:uid="{CA0C9259-692B-4669-AD13-E1C6E976FB76}"/>
    <cellStyle name="Heading 3 2" xfId="298" xr:uid="{00000000-0005-0000-0000-000091000000}"/>
    <cellStyle name="Heading 3 2 10" xfId="25701" xr:uid="{EDF36EBF-8A17-4903-9A9E-21F0EA03B735}"/>
    <cellStyle name="Heading 3 2 11" xfId="26168" xr:uid="{381B815D-D02A-44B7-A749-F6F349AE5823}"/>
    <cellStyle name="Heading 3 2 12" xfId="25681" xr:uid="{A810E6CA-6712-4999-91C1-1BB87B24DD8E}"/>
    <cellStyle name="Heading 3 2 13" xfId="26188" xr:uid="{914B5E9B-5D3C-4964-AA16-7800545D448A}"/>
    <cellStyle name="Heading 3 2 14" xfId="25660" xr:uid="{1506F340-C123-4545-B06B-8B8793C4D051}"/>
    <cellStyle name="Heading 3 2 15" xfId="26209" xr:uid="{4CF1BC5B-5A36-4158-8E79-E384F7959B4C}"/>
    <cellStyle name="Heading 3 2 16" xfId="25639" xr:uid="{413E0743-57C7-4C34-A754-8A358D05F81E}"/>
    <cellStyle name="Heading 3 2 17" xfId="26230" xr:uid="{6D9BDDC8-595E-4C31-949C-0B3F59F6812E}"/>
    <cellStyle name="Heading 3 2 18" xfId="25617" xr:uid="{6E29C291-A56C-4C0E-AB78-2167B822B8A1}"/>
    <cellStyle name="Heading 3 2 19" xfId="26252" xr:uid="{F1240EB6-1FB1-4E81-9618-50111F7D9A05}"/>
    <cellStyle name="Heading 3 2 2" xfId="445" xr:uid="{00000000-0005-0000-0000-000092000000}"/>
    <cellStyle name="Heading 3 2 2 10" xfId="25700" xr:uid="{ADD74AE4-28C9-40E6-99D6-6F9D93C3AEEA}"/>
    <cellStyle name="Heading 3 2 2 11" xfId="26169" xr:uid="{F1972259-2DE4-4FBC-8562-0B309A4B0B26}"/>
    <cellStyle name="Heading 3 2 2 12" xfId="25680" xr:uid="{8743BCF6-FCFC-4B3C-BB6E-FB30E5917923}"/>
    <cellStyle name="Heading 3 2 2 13" xfId="26189" xr:uid="{C054F8C6-ACD1-4A61-9222-47CFD28EBF5A}"/>
    <cellStyle name="Heading 3 2 2 14" xfId="25659" xr:uid="{507141A5-AAF3-4235-92CA-EE5F6B4332CE}"/>
    <cellStyle name="Heading 3 2 2 15" xfId="26210" xr:uid="{9C029847-3549-4759-80F7-2CE1A280CCD7}"/>
    <cellStyle name="Heading 3 2 2 16" xfId="25638" xr:uid="{851EC430-2FC1-4EC1-BE31-800F2861E0DD}"/>
    <cellStyle name="Heading 3 2 2 17" xfId="26231" xr:uid="{C4B6EFBD-EC5B-44B2-BAC3-819FC68B04A1}"/>
    <cellStyle name="Heading 3 2 2 18" xfId="25616" xr:uid="{45093102-C653-498E-9D4B-5D1C5107DE10}"/>
    <cellStyle name="Heading 3 2 2 19" xfId="26253" xr:uid="{839EA331-F77C-41B5-84F2-42AB0DF8B858}"/>
    <cellStyle name="Heading 3 2 2 2" xfId="5096" xr:uid="{26C19912-4B43-4F91-8AFA-E60437643756}"/>
    <cellStyle name="Heading 3 2 2 2 10" xfId="25699" xr:uid="{75A5F477-201F-4AFF-9033-9D9847DA0DDC}"/>
    <cellStyle name="Heading 3 2 2 2 11" xfId="26170" xr:uid="{8DE26251-681E-498C-B2F2-A67FA97B3D89}"/>
    <cellStyle name="Heading 3 2 2 2 12" xfId="25679" xr:uid="{20EB2A1C-414A-48C1-B744-C55FA1F238A0}"/>
    <cellStyle name="Heading 3 2 2 2 13" xfId="26190" xr:uid="{E4CB0A3C-133C-46FE-87AE-084A724C5865}"/>
    <cellStyle name="Heading 3 2 2 2 14" xfId="25658" xr:uid="{DE57043A-9E03-40F4-B292-2D106EA54271}"/>
    <cellStyle name="Heading 3 2 2 2 15" xfId="26211" xr:uid="{6E2E918C-B304-47B7-BD69-F1E054F518B4}"/>
    <cellStyle name="Heading 3 2 2 2 16" xfId="25637" xr:uid="{8DB48B7F-2BB8-4478-ABE2-DE6BA5341401}"/>
    <cellStyle name="Heading 3 2 2 2 17" xfId="26232" xr:uid="{848F5DD1-22CF-4930-8319-106B73103ACA}"/>
    <cellStyle name="Heading 3 2 2 2 18" xfId="25615" xr:uid="{14DD0B68-6910-4978-8019-E1D7A80A82EA}"/>
    <cellStyle name="Heading 3 2 2 2 19" xfId="26254" xr:uid="{2E0C8C90-B5D9-4D36-8EF5-2BE1CCBADC56}"/>
    <cellStyle name="Heading 3 2 2 2 2" xfId="5097" xr:uid="{3A07EB31-C40B-48E5-BE87-9110FB477B28}"/>
    <cellStyle name="Heading 3 2 2 2 2 10" xfId="25698" xr:uid="{06EFA80E-90FB-4E77-A16A-818F457A8A91}"/>
    <cellStyle name="Heading 3 2 2 2 2 11" xfId="26171" xr:uid="{48F4CE56-A7CE-48E9-AE36-AFD082136067}"/>
    <cellStyle name="Heading 3 2 2 2 2 12" xfId="25678" xr:uid="{61BEF79B-D76E-45D7-A4F0-C362F11E5270}"/>
    <cellStyle name="Heading 3 2 2 2 2 13" xfId="26191" xr:uid="{0E76FC25-AAA1-45AF-A5D7-1360B682E411}"/>
    <cellStyle name="Heading 3 2 2 2 2 14" xfId="25657" xr:uid="{475372A3-DEF8-47E8-94A0-D015A02C389A}"/>
    <cellStyle name="Heading 3 2 2 2 2 15" xfId="26212" xr:uid="{32670999-70C8-4943-9840-96233B6A14FF}"/>
    <cellStyle name="Heading 3 2 2 2 2 16" xfId="25636" xr:uid="{DB5A1D2A-9F4C-48D3-9BFB-30913E610527}"/>
    <cellStyle name="Heading 3 2 2 2 2 17" xfId="26233" xr:uid="{13856145-7F37-4257-9CC7-6E01A67461B4}"/>
    <cellStyle name="Heading 3 2 2 2 2 18" xfId="25614" xr:uid="{D8C8532C-5E6C-41A8-974A-F3FA3D1F1242}"/>
    <cellStyle name="Heading 3 2 2 2 2 19" xfId="26255" xr:uid="{EE7F953A-9816-4682-B496-81781B1DE3A8}"/>
    <cellStyle name="Heading 3 2 2 2 2 2" xfId="5098" xr:uid="{649A87C4-0E58-4682-B4BF-261B15FF8E61}"/>
    <cellStyle name="Heading 3 2 2 2 2 20" xfId="25593" xr:uid="{DB468CBC-F5DF-4B62-9244-4F051DC8C9BF}"/>
    <cellStyle name="Heading 3 2 2 2 2 21" xfId="26276" xr:uid="{BDE20119-107F-4AFE-8216-0CF98C37026C}"/>
    <cellStyle name="Heading 3 2 2 2 2 22" xfId="25575" xr:uid="{D457FA0F-7B64-4F0D-8C64-2150D8F318B6}"/>
    <cellStyle name="Heading 3 2 2 2 2 23" xfId="26291" xr:uid="{B41FA0C3-E9EB-45B2-A1D7-B1950600ABE6}"/>
    <cellStyle name="Heading 3 2 2 2 2 24" xfId="25560" xr:uid="{A2F88793-9962-4173-9C10-4C9C95D3FDD4}"/>
    <cellStyle name="Heading 3 2 2 2 2 25" xfId="26306" xr:uid="{268166FC-64A3-44B2-BFC1-55776143A6F6}"/>
    <cellStyle name="Heading 3 2 2 2 2 3" xfId="17581" xr:uid="{33A98F0A-6EB7-400D-A737-16806D0C354C}"/>
    <cellStyle name="Heading 3 2 2 2 2 4" xfId="25761" xr:uid="{B3FAA547-FA3C-4010-AD66-A4694533EB6F}"/>
    <cellStyle name="Heading 3 2 2 2 2 5" xfId="26107" xr:uid="{C4D3E855-5724-4E70-9A18-ABCF0A6EFBEA}"/>
    <cellStyle name="Heading 3 2 2 2 2 6" xfId="25742" xr:uid="{09CD6EB3-0565-4273-A7D7-3016B6A147F8}"/>
    <cellStyle name="Heading 3 2 2 2 2 7" xfId="26126" xr:uid="{BCA425CC-500E-4D5E-BA40-08D6878738FA}"/>
    <cellStyle name="Heading 3 2 2 2 2 8" xfId="25721" xr:uid="{71277BFB-A757-4C6F-A704-736E86BADFA6}"/>
    <cellStyle name="Heading 3 2 2 2 2 9" xfId="26147" xr:uid="{8619E833-E5F7-4A83-AE19-084E3919E34C}"/>
    <cellStyle name="Heading 3 2 2 2 20" xfId="25594" xr:uid="{3DF94141-7474-4AFE-BE39-A6D34692FE8E}"/>
    <cellStyle name="Heading 3 2 2 2 21" xfId="26275" xr:uid="{686A7858-DCBF-4D44-8C47-ACDDD54F416E}"/>
    <cellStyle name="Heading 3 2 2 2 22" xfId="25576" xr:uid="{6B7B6B9A-CC9E-4E8F-93B2-AD92E8929C4C}"/>
    <cellStyle name="Heading 3 2 2 2 23" xfId="26290" xr:uid="{2213EE13-E765-45A7-81BD-DFAE1ADEABB0}"/>
    <cellStyle name="Heading 3 2 2 2 24" xfId="25561" xr:uid="{8313791C-B91F-49DE-AC44-775CA6246D24}"/>
    <cellStyle name="Heading 3 2 2 2 25" xfId="26305" xr:uid="{C0E94445-85F1-46A1-AF58-E63BB155B4ED}"/>
    <cellStyle name="Heading 3 2 2 2 3" xfId="5099" xr:uid="{D8A59FE9-9346-4D3B-AD9F-7B37FC97CA40}"/>
    <cellStyle name="Heading 3 2 2 2 3 2" xfId="17167" xr:uid="{B3348A48-8AA0-4299-943F-444C0B137639}"/>
    <cellStyle name="Heading 3 2 2 2 3 2 2" xfId="19061" xr:uid="{26D7180B-9EE4-4335-BABE-6DB3ED433DD4}"/>
    <cellStyle name="Heading 3 2 2 2 4" xfId="5100" xr:uid="{91F7957E-C599-46C4-82E9-8A0BB423A60F}"/>
    <cellStyle name="Heading 3 2 2 2 4 2" xfId="25762" xr:uid="{62761B75-5B67-4338-8308-877D57EBDAFF}"/>
    <cellStyle name="Heading 3 2 2 2 5" xfId="20969" xr:uid="{6FDFD314-D2B0-4032-804E-711800294FFA}"/>
    <cellStyle name="Heading 3 2 2 2 5 2" xfId="26106" xr:uid="{65BE7A69-6477-4A29-ADA9-5CA1BA4D84B5}"/>
    <cellStyle name="Heading 3 2 2 2 6" xfId="25743" xr:uid="{316CF03D-E250-4E57-8489-60CA603A6BE1}"/>
    <cellStyle name="Heading 3 2 2 2 7" xfId="26125" xr:uid="{74BE60F3-C279-4072-8396-87A6D0F784C1}"/>
    <cellStyle name="Heading 3 2 2 2 8" xfId="25722" xr:uid="{328BBD10-7241-4750-84D4-84318D05EB0D}"/>
    <cellStyle name="Heading 3 2 2 2 9" xfId="26146" xr:uid="{D3BAD404-49D3-4556-BFEE-6B5CC7767B04}"/>
    <cellStyle name="Heading 3 2 2 20" xfId="25595" xr:uid="{8591FE4E-04DF-48ED-997B-5E7BA2F7AC21}"/>
    <cellStyle name="Heading 3 2 2 21" xfId="26274" xr:uid="{77E10FFE-A3A9-4B45-8B3D-54BFFD43C18A}"/>
    <cellStyle name="Heading 3 2 2 22" xfId="25577" xr:uid="{6DD63335-67F7-421D-9134-C888C47FC39E}"/>
    <cellStyle name="Heading 3 2 2 23" xfId="26289" xr:uid="{4C76FA08-8EB3-43E0-8148-6E2634CCC71A}"/>
    <cellStyle name="Heading 3 2 2 24" xfId="25562" xr:uid="{179943A8-3F23-49C3-9072-AC923D12E919}"/>
    <cellStyle name="Heading 3 2 2 25" xfId="26304" xr:uid="{EEC06A26-5459-46FC-9A82-C52AC57559A3}"/>
    <cellStyle name="Heading 3 2 2 3" xfId="5101" xr:uid="{FC20D00E-6465-468F-8E3D-4B2722D67B84}"/>
    <cellStyle name="Heading 3 2 2 3 2" xfId="5102" xr:uid="{DC68C31C-CDB0-4BFA-87DC-70B18AC11A43}"/>
    <cellStyle name="Heading 3 2 2 3 2 2" xfId="18631" xr:uid="{A63E662F-ACFD-4394-83A0-ED1C1FABAA55}"/>
    <cellStyle name="Heading 3 2 2 3 3" xfId="5103" xr:uid="{85E96330-1072-4438-A624-6548A1B55B01}"/>
    <cellStyle name="Heading 3 2 2 3 4" xfId="14265" xr:uid="{49C9D082-3602-4437-A485-83E11AAFF364}"/>
    <cellStyle name="Heading 3 2 2 4" xfId="5104" xr:uid="{4EB29C92-DDB5-4349-8D89-F776901D39BB}"/>
    <cellStyle name="Heading 3 2 2 4 2" xfId="15139" xr:uid="{D0E14319-1B3F-4308-A1C1-5ED94289EC34}"/>
    <cellStyle name="Heading 3 2 2 4 2 2" xfId="19216" xr:uid="{3E20E967-D25B-446F-A139-BEDF152C0C10}"/>
    <cellStyle name="Heading 3 2 2 5" xfId="13079" xr:uid="{F4CD689B-AC63-497B-9410-30EA957412A4}"/>
    <cellStyle name="Heading 3 2 2 5 2" xfId="15831" xr:uid="{5460E806-CA0E-4364-8308-234872DD2C6C}"/>
    <cellStyle name="Heading 3 2 2 5 2 2" xfId="20598" xr:uid="{58849C7A-5DCC-4A48-9A3B-7CC5D34E5C4F}"/>
    <cellStyle name="Heading 3 2 2 6" xfId="16631" xr:uid="{BB47672B-79B7-4402-8519-5DE23BF4341E}"/>
    <cellStyle name="Heading 3 2 2 7" xfId="16360" xr:uid="{50C82832-1BCC-4E0F-8868-4C3F959467C2}"/>
    <cellStyle name="Heading 3 2 2 8" xfId="22569" xr:uid="{55F86534-C402-4088-9DA0-2CC7E7B77E64}"/>
    <cellStyle name="Heading 3 2 2 8 2" xfId="25723" xr:uid="{2DF49218-32E7-4C42-A9D2-E7C76DC21740}"/>
    <cellStyle name="Heading 3 2 2 9" xfId="26145" xr:uid="{ED4C5EC3-44BC-48F4-B470-7636EAAA89B7}"/>
    <cellStyle name="Heading 3 2 20" xfId="25596" xr:uid="{8823A58C-0378-439F-960B-1E35ABB34680}"/>
    <cellStyle name="Heading 3 2 21" xfId="26273" xr:uid="{6511A3EA-3D90-4857-B011-73622B879981}"/>
    <cellStyle name="Heading 3 2 22" xfId="25578" xr:uid="{6DEEFF06-2374-4B48-8A12-23D7D1BED9D5}"/>
    <cellStyle name="Heading 3 2 23" xfId="26288" xr:uid="{E7D6A733-29F4-41DB-B60F-0A60D0077525}"/>
    <cellStyle name="Heading 3 2 24" xfId="25563" xr:uid="{AE056436-433A-4117-9865-EC0B58480CD6}"/>
    <cellStyle name="Heading 3 2 25" xfId="26303" xr:uid="{2E282A8A-5EEB-4C8F-BC6E-3709181D599A}"/>
    <cellStyle name="Heading 3 2 26" xfId="5095" xr:uid="{52765169-38C6-4ED6-9E70-4408FDB78D25}"/>
    <cellStyle name="Heading 3 2 3" xfId="5105" xr:uid="{A731337A-55AD-421B-96E1-5DD00C4D7536}"/>
    <cellStyle name="Heading 3 2 3 2" xfId="5106" xr:uid="{13945F50-C2E3-492E-9C0F-B6FFB9C81C65}"/>
    <cellStyle name="Heading 3 2 3 2 2" xfId="18212" xr:uid="{DF337A1D-70FF-4A47-AC3E-10A5D1AB72CB}"/>
    <cellStyle name="Heading 3 2 3 3" xfId="5107" xr:uid="{3DAEDDF2-3C44-4503-97AE-E28569B65307}"/>
    <cellStyle name="Heading 3 2 3 4" xfId="14321" xr:uid="{8A903C71-4A9C-4C1D-8C81-4242EE6F9C3B}"/>
    <cellStyle name="Heading 3 2 4" xfId="5108" xr:uid="{CB9DF51F-E12D-4A60-9D8E-0035A63BE39C}"/>
    <cellStyle name="Heading 3 2 4 2" xfId="14582" xr:uid="{DBEC7A45-5695-4463-92FF-B7E8F54F14A3}"/>
    <cellStyle name="Heading 3 2 4 2 2" xfId="19320" xr:uid="{D86DE9D7-9153-4413-943A-744E3BC1C55E}"/>
    <cellStyle name="Heading 3 2 4 3" xfId="25763" xr:uid="{A889218F-24C4-438D-9C6A-F9A633D5DBDB}"/>
    <cellStyle name="Heading 3 2 5" xfId="15293" xr:uid="{A7D01960-A748-45F6-B2BC-1BE9A60A8704}"/>
    <cellStyle name="Heading 3 2 5 2" xfId="20376" xr:uid="{A7829340-3152-4E20-A61D-3C3BB2FB8A09}"/>
    <cellStyle name="Heading 3 2 5 3" xfId="26105" xr:uid="{4375175A-4848-483A-B869-4E5ED4C4EC67}"/>
    <cellStyle name="Heading 3 2 6" xfId="14963" xr:uid="{D6478DF5-26DB-45B9-8DD9-2B4E3E0736BF}"/>
    <cellStyle name="Heading 3 2 6 2" xfId="25744" xr:uid="{92A37620-E1EE-4D2E-B33E-C2EC6AAF0611}"/>
    <cellStyle name="Heading 3 2 7" xfId="16571" xr:uid="{1B6CD190-D056-417F-AA3B-500098F2E083}"/>
    <cellStyle name="Heading 3 2 7 2" xfId="26124" xr:uid="{91FE72AA-9274-4AE3-A4A3-B29905493665}"/>
    <cellStyle name="Heading 3 2 8" xfId="25724" xr:uid="{FF066B4C-6DF8-4A03-A2B6-FEF81C3CC46C}"/>
    <cellStyle name="Heading 3 2 9" xfId="26144" xr:uid="{33F73082-CE1C-45C9-9586-8F52B074943B}"/>
    <cellStyle name="Heading 3 20" xfId="5109" xr:uid="{F4635652-F3C1-4769-B583-FA6FACFE468B}"/>
    <cellStyle name="Heading 3 21" xfId="5110" xr:uid="{7DB4578C-240E-4623-8778-35B56B581DAC}"/>
    <cellStyle name="Heading 3 22" xfId="5111" xr:uid="{9C8D64DE-E3B5-4014-BAF9-9135A8DB9CDF}"/>
    <cellStyle name="Heading 3 23" xfId="5112" xr:uid="{D8BB3CD0-979A-430B-BAFC-4569A7E430B8}"/>
    <cellStyle name="Heading 3 23 2" xfId="5113" xr:uid="{82C16E1F-5892-4774-B67B-F58A0861BBEE}"/>
    <cellStyle name="Heading 3 23 2 2" xfId="20474" xr:uid="{4BBB31B8-4576-4642-917C-80739228CC1A}"/>
    <cellStyle name="Heading 3 23 3" xfId="5114" xr:uid="{78281AE7-CDEA-4281-9864-BDCFE3115C79}"/>
    <cellStyle name="Heading 3 24" xfId="5115" xr:uid="{8BEFFA0F-C63B-4F79-B1DF-2094FEB4AF05}"/>
    <cellStyle name="Heading 3 25" xfId="5116" xr:uid="{0C9AE4D3-0B6A-4A0D-8337-9742BA361D31}"/>
    <cellStyle name="Heading 3 26" xfId="5117" xr:uid="{35D7CEDD-5F4F-4434-8818-168C8CE321FA}"/>
    <cellStyle name="Heading 3 27" xfId="5118" xr:uid="{12F501CD-45F1-436E-A604-8A8BBB1702CD}"/>
    <cellStyle name="Heading 3 28" xfId="5119" xr:uid="{FE7BFC78-C31B-4F0E-83FE-F5855EB2ED45}"/>
    <cellStyle name="Heading 3 29" xfId="5120" xr:uid="{176E7CF0-AC37-4110-9A0E-65E32A00C597}"/>
    <cellStyle name="Heading 3 3" xfId="349" xr:uid="{00000000-0005-0000-0000-000093000000}"/>
    <cellStyle name="Heading 3 3 2" xfId="5122" xr:uid="{7B437AB0-C4D4-4177-8223-45300DC4AB32}"/>
    <cellStyle name="Heading 3 3 2 2" xfId="5123" xr:uid="{89E063FF-34D9-4E0B-8364-1848D084EAAF}"/>
    <cellStyle name="Heading 3 3 2 2 2" xfId="17207" xr:uid="{78E8C2FD-F290-4023-9721-E9AC3DCE31AB}"/>
    <cellStyle name="Heading 3 3 2 2 2 2" xfId="17582" xr:uid="{A5697BAF-0E6F-4229-B9E2-2BB0A4FBC234}"/>
    <cellStyle name="Heading 3 3 2 2 3" xfId="19062" xr:uid="{344ED5CE-768B-440E-8577-ED5334006717}"/>
    <cellStyle name="Heading 3 3 2 2 4" xfId="20970" xr:uid="{A09E74C8-AC65-4799-B6E9-3C80163890C9}"/>
    <cellStyle name="Heading 3 3 2 3" xfId="5124" xr:uid="{046C1396-AD0E-43D1-8BE1-0A8EF3A56E48}"/>
    <cellStyle name="Heading 3 3 2 3 2" xfId="18669" xr:uid="{51606D50-B5C8-468D-9879-D8A0905C6A40}"/>
    <cellStyle name="Heading 3 3 2 4" xfId="15832" xr:uid="{EA696114-14C7-432F-AFB3-95322946D06D}"/>
    <cellStyle name="Heading 3 3 2 4 2" xfId="20638" xr:uid="{4A36F2CA-B019-4196-925F-6214AF7913EE}"/>
    <cellStyle name="Heading 3 3 2 5" xfId="16632" xr:uid="{B427550B-4FA3-4FD8-BBB6-C8A618990866}"/>
    <cellStyle name="Heading 3 3 2 6" xfId="16120" xr:uid="{505731A3-CB0B-48B3-883C-FF36F0043911}"/>
    <cellStyle name="Heading 3 3 2 7" xfId="18359" xr:uid="{B13E5308-DC10-47E7-B87C-B691283F6198}"/>
    <cellStyle name="Heading 3 3 3" xfId="5125" xr:uid="{85087436-D1E3-4F3F-AA10-58ADFA348B32}"/>
    <cellStyle name="Heading 3 3 3 2" xfId="18464" xr:uid="{75A4DDEE-20FB-49F3-96D4-533F3737DF7C}"/>
    <cellStyle name="Heading 3 3 4" xfId="15267" xr:uid="{4C1D3731-628A-4CED-958A-00626E0065CE}"/>
    <cellStyle name="Heading 3 3 5" xfId="15427" xr:uid="{DCF9B3D3-DA03-40C8-955C-2F67268DDB0A}"/>
    <cellStyle name="Heading 3 3 5 2" xfId="20419" xr:uid="{09AAA7D3-A623-47B1-A9B3-B382F14CA4F8}"/>
    <cellStyle name="Heading 3 3 6" xfId="16536" xr:uid="{789C4108-3613-4BA8-991E-8E0F27972B61}"/>
    <cellStyle name="Heading 3 3 7" xfId="21491" xr:uid="{4F4345C3-8E59-4374-9404-B520A65E0673}"/>
    <cellStyle name="Heading 3 3 8" xfId="5121" xr:uid="{D7233F3A-2F60-41BB-AC1F-395FAF313855}"/>
    <cellStyle name="Heading 3 30" xfId="5126" xr:uid="{2213A613-411C-4C17-849F-17E02F4845C2}"/>
    <cellStyle name="Heading 3 31" xfId="5127" xr:uid="{40B999BC-772F-4277-B625-793CD628DFEB}"/>
    <cellStyle name="Heading 3 32" xfId="5128" xr:uid="{2856B06F-3909-4550-A55F-1969B06AD42F}"/>
    <cellStyle name="Heading 3 33" xfId="5129" xr:uid="{B92A2763-E4A0-431E-B06C-34392EAA3CF3}"/>
    <cellStyle name="Heading 3 34" xfId="5130" xr:uid="{B4F894BC-1045-461A-A936-DDA6571FCC31}"/>
    <cellStyle name="Heading 3 35" xfId="5131" xr:uid="{3F68D7FD-7990-42A4-9C9D-AF98C64B3704}"/>
    <cellStyle name="Heading 3 36" xfId="5132" xr:uid="{CA247BE3-2699-4084-A812-7A4D672F3A87}"/>
    <cellStyle name="Heading 3 37" xfId="5133" xr:uid="{87E03D9D-6771-4775-AA79-2C014F0C25C0}"/>
    <cellStyle name="Heading 3 38" xfId="5134" xr:uid="{143E852E-BE74-469E-9C32-2781DB128539}"/>
    <cellStyle name="Heading 3 39" xfId="5135" xr:uid="{A10F0845-63E9-4AD8-98EE-CE6FF59C3C2F}"/>
    <cellStyle name="Heading 3 4" xfId="5136" xr:uid="{BA3C9711-E82D-437B-920A-B3092CF94B71}"/>
    <cellStyle name="Heading 3 4 2" xfId="5137" xr:uid="{3DD65BE7-272E-4EA1-B9F1-39C8E1B5FCC8}"/>
    <cellStyle name="Heading 3 4 2 2" xfId="5138" xr:uid="{6835E0B0-7D50-4BC6-8E81-C36A334FC94C}"/>
    <cellStyle name="Heading 3 4 2 3" xfId="5139" xr:uid="{2E396008-9CC7-43A8-A2A1-3E3BFD6167CE}"/>
    <cellStyle name="Heading 3 4 2 4" xfId="15833" xr:uid="{4BE52606-320D-42F2-85ED-100672641687}"/>
    <cellStyle name="Heading 3 4 2 5" xfId="16633" xr:uid="{031BF8A6-2C21-4974-96D4-B6629F68C201}"/>
    <cellStyle name="Heading 3 4 2 6" xfId="18575" xr:uid="{5EE0BDF7-CC13-4524-8BB0-5767479B0848}"/>
    <cellStyle name="Heading 3 4 3" xfId="5140" xr:uid="{CAD704D1-42DE-489C-B25D-C698A2B77B03}"/>
    <cellStyle name="Heading 3 4 4" xfId="15213" xr:uid="{AF7E6ED6-6F63-446E-A05B-716B76FDC0C0}"/>
    <cellStyle name="Heading 3 4 5" xfId="14836" xr:uid="{34A6A9B0-B827-4E80-B412-BAC30C9FBC73}"/>
    <cellStyle name="Heading 3 4 6" xfId="21614" xr:uid="{61495C9F-131F-4E92-ACFC-1376A4BB1F0B}"/>
    <cellStyle name="Heading 3 40" xfId="5141" xr:uid="{D0C1BC77-36A9-430D-8F17-958F07FE3F99}"/>
    <cellStyle name="Heading 3 41" xfId="5142" xr:uid="{EE890C24-7128-4DCE-B849-FE8487AFCB3A}"/>
    <cellStyle name="Heading 3 42" xfId="5143" xr:uid="{D42B6C71-F09C-4B0A-94E0-141274DBB0C6}"/>
    <cellStyle name="Heading 3 43" xfId="5144" xr:uid="{F29166DE-9924-40CE-A11C-9EBABFAA3FB8}"/>
    <cellStyle name="Heading 3 44" xfId="5145" xr:uid="{06DA8638-AAA4-4553-B293-D722455C01FB}"/>
    <cellStyle name="Heading 3 45" xfId="5146" xr:uid="{51898B92-463B-4CF3-9255-123EF7557711}"/>
    <cellStyle name="Heading 3 46" xfId="5147" xr:uid="{AB73994F-8531-4F53-97D1-96CC193137E8}"/>
    <cellStyle name="Heading 3 47" xfId="5148" xr:uid="{B0776EE2-D98E-4E4A-988A-38215ACC831E}"/>
    <cellStyle name="Heading 3 48" xfId="5149" xr:uid="{D0F3F5A2-654B-4AB2-9427-C93C714D1F71}"/>
    <cellStyle name="Heading 3 49" xfId="5150" xr:uid="{C47E4BE9-E5D1-4E15-8DA5-B63AD344926C}"/>
    <cellStyle name="Heading 3 5" xfId="5151" xr:uid="{C16718BE-041E-48F1-BC5A-79840866212B}"/>
    <cellStyle name="Heading 3 5 2" xfId="5152" xr:uid="{2655DA42-F189-47FB-BD82-E400437C1430}"/>
    <cellStyle name="Heading 3 5 2 2" xfId="5153" xr:uid="{45CAB5B3-FB17-440A-911A-D75AC8C89A3E}"/>
    <cellStyle name="Heading 3 5 2 3" xfId="5154" xr:uid="{B2153724-492A-4833-8385-4971A517E1F4}"/>
    <cellStyle name="Heading 3 5 2 4" xfId="15834" xr:uid="{E13857DC-A350-45B7-A6B9-5D081D55ED6A}"/>
    <cellStyle name="Heading 3 5 2 5" xfId="16634" xr:uid="{4105EEC7-D080-4AA6-A0D2-012DA1BE239D}"/>
    <cellStyle name="Heading 3 5 2 6" xfId="21754" xr:uid="{AE79E5C1-2B31-4434-9A14-CD3D0389E1AB}"/>
    <cellStyle name="Heading 3 5 3" xfId="5155" xr:uid="{98E567D2-6811-44F4-B679-978558C46344}"/>
    <cellStyle name="Heading 3 5 4" xfId="15181" xr:uid="{032F3FBC-0734-4A06-A407-537E4838DD4C}"/>
    <cellStyle name="Heading 3 5 5" xfId="14954" xr:uid="{0D239934-4CC5-44F4-A46C-0E897077C7FC}"/>
    <cellStyle name="Heading 3 5 6" xfId="21427" xr:uid="{5D7339CE-2762-4ED2-9FBD-A43F13CCD811}"/>
    <cellStyle name="Heading 3 50" xfId="5156" xr:uid="{7415B851-119F-4AF9-9930-D91D193ACA21}"/>
    <cellStyle name="Heading 3 51" xfId="14223" xr:uid="{7C054E86-4396-491F-AA03-309135AD1FAA}"/>
    <cellStyle name="Heading 3 52" xfId="25771" xr:uid="{AE7EE087-1525-471E-8FF1-3D4481ECBB02}"/>
    <cellStyle name="Heading 3 53" xfId="26096" xr:uid="{93C57775-5AEB-486F-ADC0-B6E2959ED17B}"/>
    <cellStyle name="Heading 3 54" xfId="25753" xr:uid="{1453D60C-4425-43DD-AE3A-DCF6A27A7D4D}"/>
    <cellStyle name="Heading 3 55" xfId="26115" xr:uid="{E721536D-814E-44A8-8FAE-1B2500FD89BC}"/>
    <cellStyle name="Heading 3 56" xfId="25734" xr:uid="{11374CF6-7D74-49A9-BE79-58AE892826DA}"/>
    <cellStyle name="Heading 3 57" xfId="26134" xr:uid="{0642AA8E-8D91-4C30-B329-E9BDA419986D}"/>
    <cellStyle name="Heading 3 58" xfId="25711" xr:uid="{F78E0B1D-3686-4EED-9B04-96D8BF90A0B9}"/>
    <cellStyle name="Heading 3 59" xfId="26157" xr:uid="{D7EFA4CD-D1D0-4D6C-B532-A29BE14E7E86}"/>
    <cellStyle name="Heading 3 6" xfId="5157" xr:uid="{A839556A-4529-4005-8A29-129FB9F7F225}"/>
    <cellStyle name="Heading 3 6 2" xfId="5158" xr:uid="{5F01ADB4-70A7-4E48-9C81-7949658AE665}"/>
    <cellStyle name="Heading 3 6 2 2" xfId="5159" xr:uid="{92799272-7BDF-414F-9A2A-8204B4D9D5D1}"/>
    <cellStyle name="Heading 3 6 2 3" xfId="5160" xr:uid="{FD393A54-A1A6-4B9A-9B60-873711076C94}"/>
    <cellStyle name="Heading 3 6 2 4" xfId="15835" xr:uid="{4756F7A7-BE2C-47AA-9111-FFCC746D16F7}"/>
    <cellStyle name="Heading 3 6 2 5" xfId="16635" xr:uid="{88E370B5-0C95-4F4F-9CCD-9A3DFAFDBE95}"/>
    <cellStyle name="Heading 3 6 2 6" xfId="17733" xr:uid="{B2CA5F1E-EAEB-45AB-929C-B812DF8BD524}"/>
    <cellStyle name="Heading 3 6 3" xfId="5161" xr:uid="{8C3DFC1A-C923-4B72-BC9E-38DE73423661}"/>
    <cellStyle name="Heading 3 6 4" xfId="15162" xr:uid="{306A1DA3-A8F5-42ED-A36A-EEAB8363ED3B}"/>
    <cellStyle name="Heading 3 6 5" xfId="14740" xr:uid="{696C5569-C5A0-49EB-965C-15490FA8A554}"/>
    <cellStyle name="Heading 3 6 6" xfId="20541" xr:uid="{48ADECC7-CF33-4ADC-A123-88120989A9E3}"/>
    <cellStyle name="Heading 3 60" xfId="25690" xr:uid="{98B958AD-BA5E-4751-80D7-410142C7414A}"/>
    <cellStyle name="Heading 3 61" xfId="26179" xr:uid="{370A996A-3AAC-460E-8C5A-1DF0F1CCA17A}"/>
    <cellStyle name="Heading 3 62" xfId="25669" xr:uid="{A7477F51-1961-41C5-9CA7-966F6D825CF3}"/>
    <cellStyle name="Heading 3 63" xfId="26200" xr:uid="{89BB22A7-2940-4EF8-B287-12D4FF1E005C}"/>
    <cellStyle name="Heading 3 64" xfId="25648" xr:uid="{1FD70156-19FD-4412-A993-B895447BA368}"/>
    <cellStyle name="Heading 3 65" xfId="26221" xr:uid="{A0B7951D-6816-43B2-A511-B73C93ED3F5C}"/>
    <cellStyle name="Heading 3 66" xfId="25627" xr:uid="{0E93634B-FB04-4746-B59F-D6E8AEF927FA}"/>
    <cellStyle name="Heading 3 67" xfId="26242" xr:uid="{986AC9D0-D979-4909-8424-4D902A1359C5}"/>
    <cellStyle name="Heading 3 68" xfId="25606" xr:uid="{26418C4B-7677-40F7-8C8E-B40D43AD34F4}"/>
    <cellStyle name="Heading 3 69" xfId="26263" xr:uid="{48E1E05C-2707-4720-99B6-AE9314D6D495}"/>
    <cellStyle name="Heading 3 7" xfId="5162" xr:uid="{04FBCAF7-C982-4542-A2B7-6C2ED28505E6}"/>
    <cellStyle name="Heading 3 7 2" xfId="5163" xr:uid="{C448B924-DA91-4BE0-9A26-EB56042C4CB9}"/>
    <cellStyle name="Heading 3 7 2 2" xfId="5164" xr:uid="{B46A55FB-EB92-4F44-ACAC-2D7143BC3F74}"/>
    <cellStyle name="Heading 3 7 2 3" xfId="5165" xr:uid="{5C5ACA68-D424-4AAF-AAA8-D68512364C8A}"/>
    <cellStyle name="Heading 3 7 2 4" xfId="15836" xr:uid="{BB3395DA-4F78-4E16-B2C1-AA12C184D7EF}"/>
    <cellStyle name="Heading 3 7 2 5" xfId="16636" xr:uid="{A988B273-07E2-41E3-9699-80DB96DFF032}"/>
    <cellStyle name="Heading 3 7 2 6" xfId="18491" xr:uid="{E63B7B26-D2C9-46FC-A11D-FC21BF40FF2D}"/>
    <cellStyle name="Heading 3 7 3" xfId="5166" xr:uid="{F9D67359-8A96-4806-8417-7B566B6812A8}"/>
    <cellStyle name="Heading 3 7 4" xfId="14754" xr:uid="{BF12887E-AE7A-4A4C-8A4C-C5098A69B5D8}"/>
    <cellStyle name="Heading 3 7 5" xfId="15767" xr:uid="{70CB1188-F06C-4C7B-A252-F9319DA16964}"/>
    <cellStyle name="Heading 3 7 6" xfId="21580" xr:uid="{B303A45E-32FD-4BB3-9112-F1C22214F7DB}"/>
    <cellStyle name="Heading 3 70" xfId="25588" xr:uid="{BC2F0F72-A2E9-44BD-9FF7-C8BA0D22F04B}"/>
    <cellStyle name="Heading 3 71" xfId="26282" xr:uid="{CA2D506D-6692-4B53-97E0-5B8DB7D23466}"/>
    <cellStyle name="Heading 3 72" xfId="25569" xr:uid="{DAD97A29-051C-439A-9D66-70147A685D6E}"/>
    <cellStyle name="Heading 3 73" xfId="26298" xr:uid="{BBCAAD8A-DCA5-497C-AC32-1E446AA39E32}"/>
    <cellStyle name="Heading 3 74" xfId="478" xr:uid="{02DC56FF-93BB-4C79-875C-B40B226B3311}"/>
    <cellStyle name="Heading 3 75" xfId="41664" xr:uid="{6C9F0BD1-E4F4-48F2-A6B7-E36BC18B69D6}"/>
    <cellStyle name="Heading 3 8" xfId="5167" xr:uid="{48BBE7B5-477E-499A-8127-3FB45B1938B0}"/>
    <cellStyle name="Heading 3 8 2" xfId="5168" xr:uid="{118B9DAA-0C9D-4901-B3C2-F091F724F656}"/>
    <cellStyle name="Heading 3 8 2 2" xfId="5169" xr:uid="{457D321C-3797-46AC-95F8-39D362F30A99}"/>
    <cellStyle name="Heading 3 8 2 3" xfId="5170" xr:uid="{663CDC2B-3AF6-4440-B33F-A5A3DECAFA0A}"/>
    <cellStyle name="Heading 3 8 2 4" xfId="15837" xr:uid="{E6BF9D1E-0122-4381-B29F-82C96412DE3A}"/>
    <cellStyle name="Heading 3 8 2 5" xfId="16637" xr:uid="{AAE83AAB-5FE3-4339-97E2-40B4F993609C}"/>
    <cellStyle name="Heading 3 8 2 6" xfId="19572" xr:uid="{9C26F88E-7634-4D2A-89E6-B50A65BC8A1A}"/>
    <cellStyle name="Heading 3 8 3" xfId="5171" xr:uid="{10A47700-F047-4E0C-98A9-61F731FE0398}"/>
    <cellStyle name="Heading 3 8 4" xfId="14719" xr:uid="{03FBFC99-4BB5-4942-992F-4D6EF97CE9C9}"/>
    <cellStyle name="Heading 3 8 5" xfId="14871" xr:uid="{0D2FC203-06C4-4403-B04F-C46F4439207C}"/>
    <cellStyle name="Heading 3 8 6" xfId="17049" xr:uid="{737E129D-BCF3-415A-BBFF-FE6116E306D4}"/>
    <cellStyle name="Heading 3 9" xfId="5172" xr:uid="{C56D8A7B-E9DF-4122-874A-D9F354F1FBB3}"/>
    <cellStyle name="Heading 3 9 2" xfId="5173" xr:uid="{2BBE5FE0-E69D-4B1F-8D1F-1A1E91CA4E3F}"/>
    <cellStyle name="Heading 3 9 2 2" xfId="5174" xr:uid="{056D2BBA-52D3-4AB1-A3E3-F970462C2609}"/>
    <cellStyle name="Heading 3 9 2 3" xfId="5175" xr:uid="{E5A73F32-1246-4F03-BABF-CE3143F73318}"/>
    <cellStyle name="Heading 3 9 2 4" xfId="15838" xr:uid="{D3DAD223-975E-4478-A9CE-2218E13BA5D0}"/>
    <cellStyle name="Heading 3 9 2 5" xfId="16638" xr:uid="{8593035B-4BC4-4452-A413-469FDD5289AE}"/>
    <cellStyle name="Heading 3 9 2 6" xfId="17360" xr:uid="{CCA7966E-53FE-47A7-A6A3-6804896A2DD3}"/>
    <cellStyle name="Heading 3 9 3" xfId="5176" xr:uid="{6592EEC8-E8EB-43EC-A259-C9C2FF7B7511}"/>
    <cellStyle name="Heading 3 9 4" xfId="15107" xr:uid="{4200D582-F39B-41C9-8DC1-972C1F71BC60}"/>
    <cellStyle name="Heading 3 9 5" xfId="15414" xr:uid="{80B91A85-8D71-401F-96E2-D84B1A978FA5}"/>
    <cellStyle name="Heading 3 9 6" xfId="21838" xr:uid="{B71154DD-0AD7-42BA-BDCE-FEE8710F801E}"/>
    <cellStyle name="Heading 4" xfId="144" builtinId="19" customBuiltin="1"/>
    <cellStyle name="Heading 4 10" xfId="5177" xr:uid="{F4FD501C-B33C-4816-B3D8-30B12499D91F}"/>
    <cellStyle name="Heading 4 10 2" xfId="5178" xr:uid="{4299D955-D751-4EBB-8D81-700B5ACA179E}"/>
    <cellStyle name="Heading 4 10 2 2" xfId="5179" xr:uid="{DEFDB87D-3402-4A46-8306-259B28931A70}"/>
    <cellStyle name="Heading 4 10 2 3" xfId="5180" xr:uid="{76482E25-0605-41DA-94AB-89D07022E637}"/>
    <cellStyle name="Heading 4 10 2 4" xfId="15840" xr:uid="{217F44DA-50CA-4645-97EE-07925E2D5F6A}"/>
    <cellStyle name="Heading 4 10 2 5" xfId="16639" xr:uid="{1722AA9C-C9F9-4C5F-A923-08CC99FFA26A}"/>
    <cellStyle name="Heading 4 10 2 6" xfId="17737" xr:uid="{42C5A196-257D-4ED7-8755-F1E20139F830}"/>
    <cellStyle name="Heading 4 10 3" xfId="5181" xr:uid="{725D8712-133D-4AFE-B47C-396D121380DA}"/>
    <cellStyle name="Heading 4 10 4" xfId="14686" xr:uid="{03E0DD7D-EA96-4328-8482-90BD4403D94E}"/>
    <cellStyle name="Heading 4 10 5" xfId="14892" xr:uid="{B5601A29-EB7A-47AF-A41D-71B8FC68FE91}"/>
    <cellStyle name="Heading 4 10 6" xfId="21339" xr:uid="{D6EBF077-10CE-4596-8708-12EC6FE8335F}"/>
    <cellStyle name="Heading 4 11" xfId="5182" xr:uid="{87EEB594-264C-402D-888A-057EAF6AA0BF}"/>
    <cellStyle name="Heading 4 12" xfId="5183" xr:uid="{370F5630-ACCF-4D2C-9E37-B910033DB45D}"/>
    <cellStyle name="Heading 4 13" xfId="5184" xr:uid="{21D0DB70-6957-40E5-B035-9680CD88F43F}"/>
    <cellStyle name="Heading 4 14" xfId="5185" xr:uid="{C7EFA3B2-04EE-4331-AB4E-0F9D9E35E2DA}"/>
    <cellStyle name="Heading 4 14 2" xfId="5186" xr:uid="{A8E4E93B-6557-42C7-8571-4982CDB14457}"/>
    <cellStyle name="Heading 4 15" xfId="5187" xr:uid="{1AAB0800-8A01-4615-856F-7975398BDD51}"/>
    <cellStyle name="Heading 4 15 2" xfId="5188" xr:uid="{B3804385-74C4-450D-9873-509339D5E877}"/>
    <cellStyle name="Heading 4 16" xfId="5189" xr:uid="{E98AADB3-8C60-4169-BDB4-85963B9FE7BC}"/>
    <cellStyle name="Heading 4 17" xfId="5190" xr:uid="{0E32F232-B42D-4622-9D6E-A332A89F74DB}"/>
    <cellStyle name="Heading 4 18" xfId="5191" xr:uid="{E022757E-21A8-4C86-86BB-7029B357DC87}"/>
    <cellStyle name="Heading 4 19" xfId="5192" xr:uid="{75E530E0-47B6-438A-B70B-11C467A93A17}"/>
    <cellStyle name="Heading 4 2" xfId="299" xr:uid="{00000000-0005-0000-0000-000095000000}"/>
    <cellStyle name="Heading 4 2 10" xfId="25652" xr:uid="{AC6671A7-93D0-4D9E-ABD4-52E1A3D79DC8}"/>
    <cellStyle name="Heading 4 2 11" xfId="26217" xr:uid="{6AD64BF0-AFD4-441A-B5A5-086BD5C5ADF4}"/>
    <cellStyle name="Heading 4 2 12" xfId="25631" xr:uid="{D7856638-E7AE-46C3-99BD-640897B4BC0D}"/>
    <cellStyle name="Heading 4 2 13" xfId="26238" xr:uid="{1C5C7571-3180-48D3-8997-BFC5272CABF4}"/>
    <cellStyle name="Heading 4 2 14" xfId="25610" xr:uid="{EA9A5CB7-FFF7-4E94-8882-68D7BDB9BF7E}"/>
    <cellStyle name="Heading 4 2 15" xfId="26259" xr:uid="{D81771E9-EC29-455F-8E85-49037ED5414D}"/>
    <cellStyle name="Heading 4 2 16" xfId="25592" xr:uid="{B542F05B-8E0A-4900-A0DB-D017EBDAFC55}"/>
    <cellStyle name="Heading 4 2 17" xfId="26278" xr:uid="{26705A38-C041-49CE-9E95-C4BA77B10ACF}"/>
    <cellStyle name="Heading 4 2 18" xfId="25573" xr:uid="{DD38C369-BB43-4947-BA5A-CFCED2FE3132}"/>
    <cellStyle name="Heading 4 2 19" xfId="26294" xr:uid="{4820E733-D16A-44F2-8ACD-8200C15965DB}"/>
    <cellStyle name="Heading 4 2 2" xfId="446" xr:uid="{00000000-0005-0000-0000-000096000000}"/>
    <cellStyle name="Heading 4 2 2 10" xfId="25651" xr:uid="{CE007E74-F767-4509-B214-DE24824288DE}"/>
    <cellStyle name="Heading 4 2 2 11" xfId="26218" xr:uid="{6E44E598-1911-4328-9732-1DBE96A46D70}"/>
    <cellStyle name="Heading 4 2 2 12" xfId="25630" xr:uid="{9255B0BC-C6A2-4F7C-B15C-6E9256C1C4B5}"/>
    <cellStyle name="Heading 4 2 2 13" xfId="26239" xr:uid="{CEF5E220-59E8-4A09-B082-FBB0FB92B174}"/>
    <cellStyle name="Heading 4 2 2 14" xfId="25609" xr:uid="{0ABDB608-D30F-4E7F-ABBC-41C25C3D833B}"/>
    <cellStyle name="Heading 4 2 2 15" xfId="26260" xr:uid="{B4DC7CEC-B1CE-472C-964E-8F0CB095639B}"/>
    <cellStyle name="Heading 4 2 2 16" xfId="25591" xr:uid="{63E07AF3-C071-4563-81BE-4A3E2F8292A6}"/>
    <cellStyle name="Heading 4 2 2 17" xfId="26279" xr:uid="{3B2E980D-1124-4E25-89A2-9811A83E83B8}"/>
    <cellStyle name="Heading 4 2 2 18" xfId="25572" xr:uid="{038A4E17-A46D-418D-80B3-7594933EC92C}"/>
    <cellStyle name="Heading 4 2 2 19" xfId="26295" xr:uid="{382C5D61-29AF-4C88-B33E-CBF8293B408E}"/>
    <cellStyle name="Heading 4 2 2 2" xfId="5194" xr:uid="{58EA5379-95E9-452D-BD1D-3F762800A40F}"/>
    <cellStyle name="Heading 4 2 2 2 10" xfId="25650" xr:uid="{17662AEC-CF9C-4937-AFE1-7924CB1E5DC6}"/>
    <cellStyle name="Heading 4 2 2 2 11" xfId="26219" xr:uid="{8359A962-3B12-4A8D-93AB-DBDAFA1A9D16}"/>
    <cellStyle name="Heading 4 2 2 2 12" xfId="25629" xr:uid="{9AC5F1E7-8225-42A0-BDF4-655C160D4636}"/>
    <cellStyle name="Heading 4 2 2 2 13" xfId="26240" xr:uid="{CE66EA44-42FF-4DD8-BCF3-1B855F8FE154}"/>
    <cellStyle name="Heading 4 2 2 2 14" xfId="25608" xr:uid="{FDFA980F-1C33-4991-B6AD-D24B3C2DE595}"/>
    <cellStyle name="Heading 4 2 2 2 15" xfId="26261" xr:uid="{B8B3AF62-057C-417C-9BBE-59C0B31D1F60}"/>
    <cellStyle name="Heading 4 2 2 2 16" xfId="25590" xr:uid="{A4719ED0-E6C5-4125-B56B-1B201B608C44}"/>
    <cellStyle name="Heading 4 2 2 2 17" xfId="26280" xr:uid="{3B60AEEB-3E53-4BC9-AC6C-D07BA4FB77AD}"/>
    <cellStyle name="Heading 4 2 2 2 18" xfId="25571" xr:uid="{4D335C2C-CDA5-4EA5-8A46-3724E893BABA}"/>
    <cellStyle name="Heading 4 2 2 2 19" xfId="26296" xr:uid="{C145B836-2770-4D37-B6EC-3260397A8639}"/>
    <cellStyle name="Heading 4 2 2 2 2" xfId="5195" xr:uid="{71D5C7A4-F040-425D-A3C4-3EC770A29A06}"/>
    <cellStyle name="Heading 4 2 2 2 2 10" xfId="25649" xr:uid="{10FF2AB4-54D9-498D-A277-6F788E773CFE}"/>
    <cellStyle name="Heading 4 2 2 2 2 11" xfId="26220" xr:uid="{C00100C8-DB08-4F01-A125-DDA30828446D}"/>
    <cellStyle name="Heading 4 2 2 2 2 12" xfId="25628" xr:uid="{64F09011-644E-4F9E-9C66-B8F6E0573535}"/>
    <cellStyle name="Heading 4 2 2 2 2 13" xfId="26241" xr:uid="{2C4CAB04-4117-4A86-8588-5F0AA80C6036}"/>
    <cellStyle name="Heading 4 2 2 2 2 14" xfId="25607" xr:uid="{1F08E4B4-D193-4AA5-B717-61CB4A8F7CDA}"/>
    <cellStyle name="Heading 4 2 2 2 2 15" xfId="26262" xr:uid="{7091BD34-85DD-402C-A3E0-D920F2AF7FB5}"/>
    <cellStyle name="Heading 4 2 2 2 2 16" xfId="25589" xr:uid="{DE65CA27-919E-4770-B8C7-73373FD0DA67}"/>
    <cellStyle name="Heading 4 2 2 2 2 17" xfId="26281" xr:uid="{FE551BD5-A058-4390-9CE6-84BB05FCDFDC}"/>
    <cellStyle name="Heading 4 2 2 2 2 18" xfId="25570" xr:uid="{2E22188B-8D5B-4971-9E64-1717948F50DD}"/>
    <cellStyle name="Heading 4 2 2 2 2 19" xfId="26297" xr:uid="{7B22FD6D-583C-4061-833C-3E08F3B3EF11}"/>
    <cellStyle name="Heading 4 2 2 2 2 2" xfId="5196" xr:uid="{CBD8A982-631F-43DC-8F56-6EB1E8F578B5}"/>
    <cellStyle name="Heading 4 2 2 2 2 20" xfId="25554" xr:uid="{4143320B-8D78-42A1-A6A9-07862272B839}"/>
    <cellStyle name="Heading 4 2 2 2 2 21" xfId="26312" xr:uid="{48F3B95B-727A-48E2-A8B1-63143C84AE37}"/>
    <cellStyle name="Heading 4 2 2 2 2 22" xfId="25543" xr:uid="{D0047BBC-9B61-47C8-8702-90370CFB8DBD}"/>
    <cellStyle name="Heading 4 2 2 2 2 23" xfId="26323" xr:uid="{FECEBCB0-2B55-4BD9-8E57-C26A03453F75}"/>
    <cellStyle name="Heading 4 2 2 2 2 24" xfId="25532" xr:uid="{98DA9F9F-D40D-4E9B-83ED-A4C453948BC8}"/>
    <cellStyle name="Heading 4 2 2 2 2 25" xfId="26334" xr:uid="{3CEF3307-6FEA-4089-8037-B026017C029E}"/>
    <cellStyle name="Heading 4 2 2 2 2 3" xfId="17583" xr:uid="{99933193-75AF-4174-B094-D858E482A498}"/>
    <cellStyle name="Heading 4 2 2 2 2 4" xfId="25714" xr:uid="{4A21A248-14F3-4E74-9770-55E73B635E41}"/>
    <cellStyle name="Heading 4 2 2 2 2 5" xfId="26154" xr:uid="{B2BEF2FD-9CFE-4939-A546-8CEE9FA422B5}"/>
    <cellStyle name="Heading 4 2 2 2 2 6" xfId="25691" xr:uid="{77EADD4E-5B2D-453F-B778-214898061769}"/>
    <cellStyle name="Heading 4 2 2 2 2 7" xfId="26178" xr:uid="{752744B6-F9B3-4FBB-B723-B78B44E457DC}"/>
    <cellStyle name="Heading 4 2 2 2 2 8" xfId="25670" xr:uid="{28E56EFB-5DAC-4BC7-9430-2ED539CA56FA}"/>
    <cellStyle name="Heading 4 2 2 2 2 9" xfId="26199" xr:uid="{C6C32A8C-40D3-49BA-9492-110F10F76E2D}"/>
    <cellStyle name="Heading 4 2 2 2 20" xfId="25555" xr:uid="{4FC560B4-89CF-459D-AECD-1965DCEAF9CB}"/>
    <cellStyle name="Heading 4 2 2 2 21" xfId="26311" xr:uid="{45C26B76-D777-4AFA-8562-437F57AEF739}"/>
    <cellStyle name="Heading 4 2 2 2 22" xfId="25544" xr:uid="{77F9365F-E602-4342-A248-2A74698A2173}"/>
    <cellStyle name="Heading 4 2 2 2 23" xfId="26322" xr:uid="{F522BBD3-ED38-4651-B848-65BC493E80FA}"/>
    <cellStyle name="Heading 4 2 2 2 24" xfId="25533" xr:uid="{40FB24CD-187B-4121-8218-717E4DDE8A18}"/>
    <cellStyle name="Heading 4 2 2 2 25" xfId="26333" xr:uid="{A7A63B08-6E27-4EC5-9C24-4AAF8A0779FE}"/>
    <cellStyle name="Heading 4 2 2 2 3" xfId="5197" xr:uid="{E7E24F4C-0180-453A-9548-1322620DFA62}"/>
    <cellStyle name="Heading 4 2 2 2 3 2" xfId="17168" xr:uid="{7E3A5D34-576C-48C4-9170-DA2376CAC1FD}"/>
    <cellStyle name="Heading 4 2 2 2 3 2 2" xfId="19063" xr:uid="{C975AF05-4C8A-44E0-BCAA-2AB26AFCEDD3}"/>
    <cellStyle name="Heading 4 2 2 2 4" xfId="5198" xr:uid="{60323A4B-0F4F-4B2D-A85D-0E107BDED3CC}"/>
    <cellStyle name="Heading 4 2 2 2 4 2" xfId="25715" xr:uid="{F180EEED-BEBE-4668-BEC7-B299541926BE}"/>
    <cellStyle name="Heading 4 2 2 2 5" xfId="20971" xr:uid="{8496FE22-FA61-41F2-9819-6B1AABE99B06}"/>
    <cellStyle name="Heading 4 2 2 2 5 2" xfId="26153" xr:uid="{EC4EFC84-4BD4-4735-9CD1-72161A1C0DFE}"/>
    <cellStyle name="Heading 4 2 2 2 6" xfId="25692" xr:uid="{3F652545-9C0E-496F-9F8E-E99B905DB37A}"/>
    <cellStyle name="Heading 4 2 2 2 7" xfId="26177" xr:uid="{C95E1C8E-5FB1-47A9-8FBB-787A5A19D721}"/>
    <cellStyle name="Heading 4 2 2 2 8" xfId="25671" xr:uid="{6AC36914-6AA6-4A10-BECB-B9283986B325}"/>
    <cellStyle name="Heading 4 2 2 2 9" xfId="26198" xr:uid="{75BAC0B0-2BC7-40AD-9DE4-0B767E3E90AD}"/>
    <cellStyle name="Heading 4 2 2 20" xfId="25556" xr:uid="{F5BC4FD5-F930-49FF-97E8-90CF84F6B90F}"/>
    <cellStyle name="Heading 4 2 2 21" xfId="26310" xr:uid="{2CA52E8A-F0CE-4C86-AAFE-1CECBE1AA2EC}"/>
    <cellStyle name="Heading 4 2 2 22" xfId="25545" xr:uid="{DA0831D8-556B-4FBC-A43A-BB76C4FF3664}"/>
    <cellStyle name="Heading 4 2 2 23" xfId="26321" xr:uid="{4917B337-3954-4BA9-A7E2-C0DCE73666E6}"/>
    <cellStyle name="Heading 4 2 2 24" xfId="25534" xr:uid="{33BD9A9B-920E-4E67-A025-EAE1AF4F9F1B}"/>
    <cellStyle name="Heading 4 2 2 25" xfId="26332" xr:uid="{C59E27F1-184A-419C-822F-5F7D6776ACC3}"/>
    <cellStyle name="Heading 4 2 2 3" xfId="5199" xr:uid="{446958CE-07D6-4D6B-97B5-38E7FDBB149E}"/>
    <cellStyle name="Heading 4 2 2 3 2" xfId="5200" xr:uid="{F055D7D2-1C63-4708-926A-D7A283BF1F7E}"/>
    <cellStyle name="Heading 4 2 2 3 2 2" xfId="18632" xr:uid="{EA16FA06-562E-4805-B38E-9335F35E917D}"/>
    <cellStyle name="Heading 4 2 2 3 3" xfId="5201" xr:uid="{0114F7A8-5F6C-4284-B065-D9166F01F241}"/>
    <cellStyle name="Heading 4 2 2 3 4" xfId="14266" xr:uid="{40BFA4F1-BC64-4906-BB23-2F435F6E4831}"/>
    <cellStyle name="Heading 4 2 2 4" xfId="5202" xr:uid="{E91C6D44-2EE7-47CA-8A32-5BE87CF7A410}"/>
    <cellStyle name="Heading 4 2 2 4 2" xfId="15141" xr:uid="{374A56A9-7274-4E16-95C3-4EABC6FA21BE}"/>
    <cellStyle name="Heading 4 2 2 4 2 2" xfId="18487" xr:uid="{ABB91BD2-DF90-46BA-896C-6638D067A143}"/>
    <cellStyle name="Heading 4 2 2 5" xfId="13080" xr:uid="{CA9A4407-70C4-4F44-BD72-283A77AEEA92}"/>
    <cellStyle name="Heading 4 2 2 5 2" xfId="15841" xr:uid="{2270500E-1483-4DB7-B809-5925E5497A4B}"/>
    <cellStyle name="Heading 4 2 2 5 2 2" xfId="20599" xr:uid="{1511F2E4-D885-48BF-A7B5-AE33F1F51B5D}"/>
    <cellStyle name="Heading 4 2 2 6" xfId="16640" xr:uid="{1EAEC05C-4B4E-4E66-94AC-CC51BA489ED3}"/>
    <cellStyle name="Heading 4 2 2 7" xfId="15067" xr:uid="{F82CE40B-B77B-4ECD-B620-39F55E3E679E}"/>
    <cellStyle name="Heading 4 2 2 8" xfId="22570" xr:uid="{D497DD9F-222B-4207-B0B5-C632A8DF2019}"/>
    <cellStyle name="Heading 4 2 2 8 2" xfId="25672" xr:uid="{9C927EF1-E351-473D-8F68-85EE7977D282}"/>
    <cellStyle name="Heading 4 2 2 9" xfId="26197" xr:uid="{0AB0668A-EB2A-49BF-A957-CA345DF2CDF3}"/>
    <cellStyle name="Heading 4 2 20" xfId="25557" xr:uid="{9FDBD48E-1142-48D6-8A63-64503583C14A}"/>
    <cellStyle name="Heading 4 2 21" xfId="26309" xr:uid="{93D38528-B01F-4B42-A0C1-C0CF5456B8D0}"/>
    <cellStyle name="Heading 4 2 22" xfId="25546" xr:uid="{6559BEDA-2B09-498B-8B88-C42E58FD5CD5}"/>
    <cellStyle name="Heading 4 2 23" xfId="26320" xr:uid="{0AEAB381-E9C7-4FE8-9710-2801D76BDE5C}"/>
    <cellStyle name="Heading 4 2 24" xfId="25535" xr:uid="{7E4CA66C-10CE-4B25-9CB7-2B18D100C844}"/>
    <cellStyle name="Heading 4 2 25" xfId="26331" xr:uid="{F9AE1D0A-D53F-4A2F-BB3A-4D0585DFA6F1}"/>
    <cellStyle name="Heading 4 2 26" xfId="5193" xr:uid="{62908136-038E-4BAC-9886-D9E3BEA3364D}"/>
    <cellStyle name="Heading 4 2 3" xfId="5203" xr:uid="{B40D7C89-2BBD-4322-B2BF-B27B9D56B734}"/>
    <cellStyle name="Heading 4 2 3 2" xfId="5204" xr:uid="{56CED337-15E3-45D8-81C9-F7C6B68028AC}"/>
    <cellStyle name="Heading 4 2 3 2 2" xfId="18209" xr:uid="{916CFE72-D933-4F08-B8CF-C18B9011D59B}"/>
    <cellStyle name="Heading 4 2 3 3" xfId="5205" xr:uid="{30595367-3DED-4736-81D4-8F7658B19CB8}"/>
    <cellStyle name="Heading 4 2 3 4" xfId="14322" xr:uid="{3E331BF6-79E8-4C26-94CB-8F5E240AD08A}"/>
    <cellStyle name="Heading 4 2 4" xfId="5206" xr:uid="{BCA5B424-4A0A-442B-A2F4-C1EEA35342BE}"/>
    <cellStyle name="Heading 4 2 4 2" xfId="14583" xr:uid="{B34603D1-2D7B-4F27-8A13-04B04E17BC03}"/>
    <cellStyle name="Heading 4 2 4 2 2" xfId="18825" xr:uid="{8EBB520E-2948-4D2D-935E-FD2E1F22D000}"/>
    <cellStyle name="Heading 4 2 4 3" xfId="25716" xr:uid="{B35CB25D-2B78-43C3-A4D5-A69B3984FDE6}"/>
    <cellStyle name="Heading 4 2 5" xfId="14659" xr:uid="{40413448-A422-4E6E-9F4B-1994EB1E0309}"/>
    <cellStyle name="Heading 4 2 5 2" xfId="20377" xr:uid="{E284CA83-8C5B-4E9D-B6D6-F07B98997DDE}"/>
    <cellStyle name="Heading 4 2 5 3" xfId="26152" xr:uid="{6A07B1AD-6EE9-43EE-A4F4-15210ADF63B6}"/>
    <cellStyle name="Heading 4 2 6" xfId="15072" xr:uid="{4F306AB6-8AC1-4B93-A7BB-0A57A913EFE0}"/>
    <cellStyle name="Heading 4 2 6 2" xfId="25693" xr:uid="{98FE167D-32BE-45B8-A4FE-7E75B6172E27}"/>
    <cellStyle name="Heading 4 2 7" xfId="16570" xr:uid="{4407AAFD-F1A8-4ACA-8363-862BA3CF57C6}"/>
    <cellStyle name="Heading 4 2 7 2" xfId="26176" xr:uid="{9B432DD3-1909-4FF5-BC8F-68FE5F48CBD0}"/>
    <cellStyle name="Heading 4 2 8" xfId="25673" xr:uid="{46856105-942B-47D9-B644-1A95992D522A}"/>
    <cellStyle name="Heading 4 2 9" xfId="26196" xr:uid="{27B8D66C-E3C1-4232-858D-63229BFFA407}"/>
    <cellStyle name="Heading 4 20" xfId="5207" xr:uid="{3305D9CD-65FF-4673-8B73-A4359DE48ACA}"/>
    <cellStyle name="Heading 4 21" xfId="5208" xr:uid="{A3C1E670-2637-4A2C-9AE7-C2594D83C43E}"/>
    <cellStyle name="Heading 4 22" xfId="5209" xr:uid="{DD9EAA1C-4843-4AB2-904B-8ADA5C635979}"/>
    <cellStyle name="Heading 4 23" xfId="5210" xr:uid="{79028FC4-B40A-40DA-9971-4715FEA2AD7D}"/>
    <cellStyle name="Heading 4 23 2" xfId="5211" xr:uid="{D2F364D9-AF87-4EBF-929F-0ACA58772BC3}"/>
    <cellStyle name="Heading 4 23 2 2" xfId="20464" xr:uid="{65147A39-70CA-41B7-95F3-4B8C70304FD9}"/>
    <cellStyle name="Heading 4 23 3" xfId="5212" xr:uid="{DE68C23A-4AD3-4404-9185-7AAA0370E396}"/>
    <cellStyle name="Heading 4 24" xfId="5213" xr:uid="{2C289555-911D-4079-9D4E-506EAC406297}"/>
    <cellStyle name="Heading 4 25" xfId="5214" xr:uid="{3D50F1FA-85BB-4288-8BDD-4BB77D7F06E6}"/>
    <cellStyle name="Heading 4 26" xfId="5215" xr:uid="{3BDBAEF5-A775-43BE-BA5D-1D3971549CE2}"/>
    <cellStyle name="Heading 4 27" xfId="5216" xr:uid="{D671A5F2-ECAF-471C-8338-F75211E55D28}"/>
    <cellStyle name="Heading 4 28" xfId="5217" xr:uid="{394B49D4-01E7-449D-A497-86111FCB645F}"/>
    <cellStyle name="Heading 4 29" xfId="5218" xr:uid="{44D30ED2-06CC-41BC-891D-F0862138B502}"/>
    <cellStyle name="Heading 4 3" xfId="350" xr:uid="{00000000-0005-0000-0000-000097000000}"/>
    <cellStyle name="Heading 4 3 2" xfId="5220" xr:uid="{9E1A4657-1ED0-4BB4-9C52-C29CB0511262}"/>
    <cellStyle name="Heading 4 3 2 2" xfId="5221" xr:uid="{3D44FAD3-BF86-4EB4-B7B7-2E8DB6C90DD4}"/>
    <cellStyle name="Heading 4 3 2 2 2" xfId="17208" xr:uid="{8426A0C6-CCA2-4B7A-8097-F16B4F641E85}"/>
    <cellStyle name="Heading 4 3 2 2 2 2" xfId="17584" xr:uid="{0ABB6FCB-E7C9-4AFA-90A0-AC558AD9DEEC}"/>
    <cellStyle name="Heading 4 3 2 2 3" xfId="19064" xr:uid="{7EFC64F7-A9DF-4D03-9A4E-5CD0107033BD}"/>
    <cellStyle name="Heading 4 3 2 2 4" xfId="20972" xr:uid="{378E1419-9131-4F1F-84D7-6E4CFFB0ADC8}"/>
    <cellStyle name="Heading 4 3 2 3" xfId="5222" xr:uid="{F2E2C15E-C5B1-490D-87CF-8CD9BCDC7AF7}"/>
    <cellStyle name="Heading 4 3 2 3 2" xfId="18670" xr:uid="{0819F659-E6DD-4FA7-A91E-07A4D439B762}"/>
    <cellStyle name="Heading 4 3 2 4" xfId="15842" xr:uid="{F52282A1-D127-4E63-88E9-78930E7185BB}"/>
    <cellStyle name="Heading 4 3 2 4 2" xfId="20639" xr:uid="{B18B1503-A88D-4198-AC9C-09404E38396B}"/>
    <cellStyle name="Heading 4 3 2 5" xfId="16641" xr:uid="{C50CA1A4-E7A6-47EE-8F71-3B024B5F238F}"/>
    <cellStyle name="Heading 4 3 2 6" xfId="16100" xr:uid="{DED45E3D-B6F7-47C5-98D6-B793DFCCEC38}"/>
    <cellStyle name="Heading 4 3 2 7" xfId="17353" xr:uid="{127C557B-FC5F-4573-BAAE-B5BEA4160391}"/>
    <cellStyle name="Heading 4 3 3" xfId="5223" xr:uid="{1EB76FE0-7990-46BC-AA6D-59A0C61C8BF8}"/>
    <cellStyle name="Heading 4 3 3 2" xfId="18465" xr:uid="{6A54B616-6FAE-4F86-8171-797B0E3E094D}"/>
    <cellStyle name="Heading 4 3 4" xfId="15266" xr:uid="{B2F67732-FB7D-40EF-B246-DCC2F7B7CD63}"/>
    <cellStyle name="Heading 4 3 5" xfId="15904" xr:uid="{4F766DC2-A95D-4D14-B052-AFCAEB51C7CE}"/>
    <cellStyle name="Heading 4 3 5 2" xfId="20420" xr:uid="{7A883D90-6AD0-4BC2-A460-1E4698734C00}"/>
    <cellStyle name="Heading 4 3 6" xfId="16147" xr:uid="{2B2ACF90-0082-414D-ACD4-908ABAA61393}"/>
    <cellStyle name="Heading 4 3 7" xfId="21940" xr:uid="{F9C118FA-2B59-4A6D-BC8B-B67D43A06810}"/>
    <cellStyle name="Heading 4 3 8" xfId="5219" xr:uid="{BAD9D135-1E5E-4842-B1DB-127A6A224BA4}"/>
    <cellStyle name="Heading 4 30" xfId="5224" xr:uid="{5485B2B2-EC50-4BA4-BD0B-DAAE44908CD5}"/>
    <cellStyle name="Heading 4 31" xfId="5225" xr:uid="{A96228C8-FDEC-4BF8-B74E-71591B36D24F}"/>
    <cellStyle name="Heading 4 32" xfId="5226" xr:uid="{488D3B17-E1E3-4C36-B413-66308F381FF3}"/>
    <cellStyle name="Heading 4 33" xfId="5227" xr:uid="{C226EB79-2BB3-49E2-AB01-1DC6B82B54FC}"/>
    <cellStyle name="Heading 4 34" xfId="5228" xr:uid="{F9DD3291-7279-4747-AE15-CADC6FD56AAE}"/>
    <cellStyle name="Heading 4 35" xfId="5229" xr:uid="{0D15D2FE-909A-4BCC-8D83-8BB1B05BC1CC}"/>
    <cellStyle name="Heading 4 36" xfId="5230" xr:uid="{F0881C56-849B-433F-BA0B-3A52C1100D18}"/>
    <cellStyle name="Heading 4 37" xfId="5231" xr:uid="{1CA6FD78-5EC8-462B-93D6-1DC22E0C3172}"/>
    <cellStyle name="Heading 4 38" xfId="5232" xr:uid="{65E268F5-99A6-40BB-939A-0FB60A11AD37}"/>
    <cellStyle name="Heading 4 39" xfId="5233" xr:uid="{A62DA8D1-A562-449D-8B8E-FEAA432C2C74}"/>
    <cellStyle name="Heading 4 4" xfId="5234" xr:uid="{725D28F2-D882-43DC-BD3C-16662647E6E5}"/>
    <cellStyle name="Heading 4 4 2" xfId="5235" xr:uid="{36FC6558-CE7B-4571-91C9-858B09C54280}"/>
    <cellStyle name="Heading 4 4 2 2" xfId="5236" xr:uid="{7881A10D-6C7D-4C25-A7E7-9180ED79B918}"/>
    <cellStyle name="Heading 4 4 2 3" xfId="5237" xr:uid="{392EEACE-775C-4670-B941-A233DEDAFA72}"/>
    <cellStyle name="Heading 4 4 2 4" xfId="15843" xr:uid="{DE695796-1870-4747-8CC1-8E1528FB593D}"/>
    <cellStyle name="Heading 4 4 2 5" xfId="16642" xr:uid="{2DA0FDDE-0C43-4B18-8092-0250352DD54A}"/>
    <cellStyle name="Heading 4 4 2 6" xfId="21740" xr:uid="{44E28ECC-D319-412F-904A-E2178EC7E747}"/>
    <cellStyle name="Heading 4 4 3" xfId="5238" xr:uid="{5368E53D-63E9-48FD-AA81-F6DFEA43F403}"/>
    <cellStyle name="Heading 4 4 4" xfId="15212" xr:uid="{C11D7812-2C47-4B03-8B22-4C58A03012F1}"/>
    <cellStyle name="Heading 4 4 5" xfId="15978" xr:uid="{8B1DD1E1-C110-4144-8999-BD80510ED18B}"/>
    <cellStyle name="Heading 4 4 6" xfId="21545" xr:uid="{94577586-B156-4E73-B15B-8AA4A05A1CD3}"/>
    <cellStyle name="Heading 4 40" xfId="5239" xr:uid="{DCDB4CF2-A479-403F-B6EE-D6CD722BE7DA}"/>
    <cellStyle name="Heading 4 41" xfId="5240" xr:uid="{4FF0C20E-544D-461D-B47C-471E4E90E8A6}"/>
    <cellStyle name="Heading 4 42" xfId="5241" xr:uid="{6C2DB83E-9E11-456B-99C8-3EA21D3C026B}"/>
    <cellStyle name="Heading 4 43" xfId="5242" xr:uid="{16B2D62B-C3B0-4B87-AEA8-AB0D6CCDC5B5}"/>
    <cellStyle name="Heading 4 44" xfId="5243" xr:uid="{41E36D9D-DC23-42D3-9665-F2944DAB519D}"/>
    <cellStyle name="Heading 4 45" xfId="5244" xr:uid="{A6165814-D206-46F1-BD02-720C47AF3150}"/>
    <cellStyle name="Heading 4 46" xfId="5245" xr:uid="{2E0B32C4-A1DF-4431-AE96-8BF6B3AE2399}"/>
    <cellStyle name="Heading 4 47" xfId="5246" xr:uid="{42DB83DC-B7AA-4054-AB3C-9E886246D6B9}"/>
    <cellStyle name="Heading 4 48" xfId="5247" xr:uid="{4ED38286-7199-4B59-B12D-EAC23B06ABFD}"/>
    <cellStyle name="Heading 4 49" xfId="5248" xr:uid="{42C7B9C3-1679-4A99-BC59-DB8868507910}"/>
    <cellStyle name="Heading 4 5" xfId="5249" xr:uid="{133DE964-E4A6-41F1-B28C-D5018E9E0CC9}"/>
    <cellStyle name="Heading 4 5 2" xfId="5250" xr:uid="{CD01BC46-3A6D-4515-9F5C-45EB5D156258}"/>
    <cellStyle name="Heading 4 5 2 2" xfId="5251" xr:uid="{467319E2-4B06-4405-A3DE-C3E5B2598E8C}"/>
    <cellStyle name="Heading 4 5 2 3" xfId="5252" xr:uid="{8DA26509-064A-4F1B-A384-CC4A18ED61EB}"/>
    <cellStyle name="Heading 4 5 2 4" xfId="15844" xr:uid="{6946FAC8-5D1F-46DC-9210-3FA26D4352A2}"/>
    <cellStyle name="Heading 4 5 2 5" xfId="16643" xr:uid="{C11A6657-8816-4B36-8EA6-7281DDACD924}"/>
    <cellStyle name="Heading 4 5 2 6" xfId="21764" xr:uid="{694850A0-579E-49F5-835F-1234F943F74E}"/>
    <cellStyle name="Heading 4 5 3" xfId="5253" xr:uid="{FF50C35A-FDF4-4CD7-AB79-177C776BC1F8}"/>
    <cellStyle name="Heading 4 5 4" xfId="14761" xr:uid="{9DF360D2-6BA9-4412-86B2-CC68E61F3A8F}"/>
    <cellStyle name="Heading 4 5 5" xfId="15975" xr:uid="{4C7F26DC-C4DB-4C4F-9189-77C7E0B94772}"/>
    <cellStyle name="Heading 4 5 6" xfId="21900" xr:uid="{5CBA2A1D-8C30-4FBF-A02C-753C48CB61FB}"/>
    <cellStyle name="Heading 4 50" xfId="5254" xr:uid="{A70F8118-1423-4BA0-A6C6-0701F8D94FAF}"/>
    <cellStyle name="Heading 4 51" xfId="14224" xr:uid="{21E8591C-F3D0-46A7-870D-EE5DE41758FD}"/>
    <cellStyle name="Heading 4 52" xfId="25728" xr:uid="{CB011A8F-A03D-4931-9B92-25F52640C7A0}"/>
    <cellStyle name="Heading 4 53" xfId="26140" xr:uid="{E29F629B-0BD3-439E-80CA-15F91BD9FE29}"/>
    <cellStyle name="Heading 4 54" xfId="25705" xr:uid="{CF368861-A8AC-4E52-A847-514128D793CC}"/>
    <cellStyle name="Heading 4 55" xfId="26163" xr:uid="{7DE84344-CC89-4384-8C28-45AAA0F63377}"/>
    <cellStyle name="Heading 4 56" xfId="25686" xr:uid="{FBC70CF4-7868-4D4D-A7A8-0415D715BB8C}"/>
    <cellStyle name="Heading 4 57" xfId="26183" xr:uid="{BB4FD036-53D6-452C-8E6B-8FFABB28A6A0}"/>
    <cellStyle name="Heading 4 58" xfId="25665" xr:uid="{3673906A-677E-4F8C-9772-9A9CD6F1BF87}"/>
    <cellStyle name="Heading 4 59" xfId="26204" xr:uid="{CB6E2C09-4CC9-45A9-B649-FCD331680CAA}"/>
    <cellStyle name="Heading 4 6" xfId="5255" xr:uid="{BE9F3E1D-EE8B-49E7-81DC-25780F612D5B}"/>
    <cellStyle name="Heading 4 6 2" xfId="5256" xr:uid="{9C7EDBE6-1BC1-4797-8765-F3EC965A20D3}"/>
    <cellStyle name="Heading 4 6 2 2" xfId="5257" xr:uid="{B0845C1A-025A-4D3A-8C4A-AB4B2967F196}"/>
    <cellStyle name="Heading 4 6 2 3" xfId="5258" xr:uid="{4DB90C6A-4B98-43C2-98C8-8DCD557E451E}"/>
    <cellStyle name="Heading 4 6 2 4" xfId="15845" xr:uid="{30B17701-9E1A-438B-9AE4-0A127445E55C}"/>
    <cellStyle name="Heading 4 6 2 5" xfId="16644" xr:uid="{244542A8-58FD-4572-9341-B708CA9B4D01}"/>
    <cellStyle name="Heading 4 6 2 6" xfId="18272" xr:uid="{6FDE0DF9-E657-4542-B6EA-7DC5FD08B942}"/>
    <cellStyle name="Heading 4 6 3" xfId="5259" xr:uid="{40DA34D7-2859-430B-B22B-DBC627527019}"/>
    <cellStyle name="Heading 4 6 4" xfId="15160" xr:uid="{677485F0-1410-4CB9-B71F-1B187A63E021}"/>
    <cellStyle name="Heading 4 6 5" xfId="15348" xr:uid="{50B06394-480A-4407-9609-1573C7AF6DAE}"/>
    <cellStyle name="Heading 4 6 6" xfId="19362" xr:uid="{131AAC62-0A4C-477E-8577-A7FBAAB3955B}"/>
    <cellStyle name="Heading 4 60" xfId="25644" xr:uid="{0A9235B9-4648-4E7B-8030-0CD1A23684E8}"/>
    <cellStyle name="Heading 4 61" xfId="26225" xr:uid="{C7F1504E-7E6A-46AE-B202-B89B92D6DDB1}"/>
    <cellStyle name="Heading 4 62" xfId="25623" xr:uid="{98ADB984-B1B7-40B9-B48F-C9BC968DD741}"/>
    <cellStyle name="Heading 4 63" xfId="26246" xr:uid="{E5F58F56-237B-45B0-BA6E-7FD4103DA601}"/>
    <cellStyle name="Heading 4 64" xfId="25602" xr:uid="{6796B8A3-CCDB-4F96-97E6-F54D68B99D40}"/>
    <cellStyle name="Heading 4 65" xfId="26267" xr:uid="{B8242AD2-BB21-4883-BEF6-E5DC5D9690A5}"/>
    <cellStyle name="Heading 4 66" xfId="25584" xr:uid="{5A967970-AC99-47C9-8484-CBA5D11B6DC3}"/>
    <cellStyle name="Heading 4 67" xfId="26284" xr:uid="{D8627EF1-DA00-41DC-9750-D5439569AB10}"/>
    <cellStyle name="Heading 4 68" xfId="25567" xr:uid="{8B1C4113-E588-4FF0-9745-A82CA078DA3E}"/>
    <cellStyle name="Heading 4 69" xfId="26299" xr:uid="{F9BF9CDD-8D00-418A-9C51-E63D3F660EFB}"/>
    <cellStyle name="Heading 4 7" xfId="5260" xr:uid="{9B2F2183-A08C-4533-9275-0A3E87885702}"/>
    <cellStyle name="Heading 4 7 2" xfId="5261" xr:uid="{9E59D382-D848-43BE-90B4-295AA2F3F7CE}"/>
    <cellStyle name="Heading 4 7 2 2" xfId="5262" xr:uid="{36E2AD3D-D099-4F86-B8D5-E9378AFE2ED9}"/>
    <cellStyle name="Heading 4 7 2 3" xfId="5263" xr:uid="{DF20FF43-B00B-4349-A2D6-EA2A64B504E4}"/>
    <cellStyle name="Heading 4 7 2 4" xfId="15846" xr:uid="{7B0C30AA-3C2B-49AF-9429-AAA1E52C50A1}"/>
    <cellStyle name="Heading 4 7 2 5" xfId="16645" xr:uid="{9812E6D3-B4EF-43FB-8956-EB1D32B31D4B}"/>
    <cellStyle name="Heading 4 7 2 6" xfId="21648" xr:uid="{AAB3A5A7-2291-403F-9C57-9178648B8B4F}"/>
    <cellStyle name="Heading 4 7 3" xfId="5264" xr:uid="{2E48AA0E-28D0-468F-8799-F6C737DAA1B5}"/>
    <cellStyle name="Heading 4 7 4" xfId="14722" xr:uid="{E32E4E3C-0E98-440C-9ADC-B579A4658C82}"/>
    <cellStyle name="Heading 4 7 5" xfId="15766" xr:uid="{CDCD6EC9-7066-4945-9D84-FA33DE702E79}"/>
    <cellStyle name="Heading 4 7 6" xfId="21867" xr:uid="{004BE64A-AF54-44B7-BA0C-92A321F3B41D}"/>
    <cellStyle name="Heading 4 70" xfId="25553" xr:uid="{61409F21-5D61-40D3-855C-751BB2A40E38}"/>
    <cellStyle name="Heading 4 71" xfId="26313" xr:uid="{9B767E4D-97C9-4C41-AEFE-E6ACACA0C2B1}"/>
    <cellStyle name="Heading 4 72" xfId="25542" xr:uid="{F750E5C1-DB59-4B4D-B58F-87ED00042480}"/>
    <cellStyle name="Heading 4 73" xfId="26324" xr:uid="{6F487CA9-8E7D-418D-A000-57A6B316FB1A}"/>
    <cellStyle name="Heading 4 74" xfId="479" xr:uid="{0A9A8BBC-BD86-4591-B73E-3CA8C63FAF5F}"/>
    <cellStyle name="Heading 4 75" xfId="41665" xr:uid="{F69A4677-BE6F-4567-BA84-AC6CD83BBA39}"/>
    <cellStyle name="Heading 4 8" xfId="5265" xr:uid="{23704F6F-6253-49BA-AC49-5B2AD6971F73}"/>
    <cellStyle name="Heading 4 8 2" xfId="5266" xr:uid="{2AF470AD-B093-4085-9445-9F436C47E618}"/>
    <cellStyle name="Heading 4 8 2 2" xfId="5267" xr:uid="{47AF329F-B9A0-4F8C-A669-5DCE5EEFBF36}"/>
    <cellStyle name="Heading 4 8 2 3" xfId="5268" xr:uid="{EB94D308-1EB3-43FE-8C8F-22833CBF8D67}"/>
    <cellStyle name="Heading 4 8 2 4" xfId="15847" xr:uid="{98E77912-7EA9-49E8-A865-5CEA397B7B63}"/>
    <cellStyle name="Heading 4 8 2 5" xfId="16646" xr:uid="{3E8585E9-5DBD-4A49-BFC5-0F6924023DEE}"/>
    <cellStyle name="Heading 4 8 2 6" xfId="21725" xr:uid="{DFD8D2EC-D83F-4123-B5B2-4A4E310E1FD0}"/>
    <cellStyle name="Heading 4 8 3" xfId="5269" xr:uid="{082F873A-74ED-4636-9030-6A2B975034B0}"/>
    <cellStyle name="Heading 4 8 4" xfId="14689" xr:uid="{95D63264-571F-46F1-9781-9459A8575D26}"/>
    <cellStyle name="Heading 4 8 5" xfId="14933" xr:uid="{81C44E05-9AA6-4CB5-8F35-6005F1C99F00}"/>
    <cellStyle name="Heading 4 8 6" xfId="17040" xr:uid="{FBD77F58-33B3-434D-A63E-7CBA3620C827}"/>
    <cellStyle name="Heading 4 9" xfId="5270" xr:uid="{5E99D5EB-36D0-4C28-ADC5-3342AFE71E4F}"/>
    <cellStyle name="Heading 4 9 2" xfId="5271" xr:uid="{2B9808A5-6F3E-4747-AF4F-6A37F492EF2B}"/>
    <cellStyle name="Heading 4 9 2 2" xfId="5272" xr:uid="{D41FD38F-31B6-42E2-AE68-EECF770A5FCE}"/>
    <cellStyle name="Heading 4 9 2 3" xfId="5273" xr:uid="{E6712110-CD54-4864-93AB-EDA07261F924}"/>
    <cellStyle name="Heading 4 9 2 4" xfId="15848" xr:uid="{89C086F1-C8EA-4E52-B0FC-43ECFCC95B57}"/>
    <cellStyle name="Heading 4 9 2 5" xfId="16647" xr:uid="{65837B96-9DB5-42AD-9A9B-8415081DF696}"/>
    <cellStyle name="Heading 4 9 2 6" xfId="17251" xr:uid="{CFCFF68D-8A22-4500-9875-8BA6199003F0}"/>
    <cellStyle name="Heading 4 9 3" xfId="5274" xr:uid="{E7D1ED77-F747-4F62-9C52-8B7693454ADF}"/>
    <cellStyle name="Heading 4 9 4" xfId="15106" xr:uid="{873401C0-DB8C-45EA-8738-F7158B1639FD}"/>
    <cellStyle name="Heading 4 9 5" xfId="14909" xr:uid="{1D4D4B05-5BE7-48EB-AA77-0A9923312213}"/>
    <cellStyle name="Heading 4 9 6" xfId="21837" xr:uid="{DFCA0A15-7EC9-4E5D-BBB6-94FA725BD830}"/>
    <cellStyle name="Hyperlink" xfId="182" builtinId="8"/>
    <cellStyle name="Hyperlink 2" xfId="3" xr:uid="{00000000-0005-0000-0000-000099000000}"/>
    <cellStyle name="Hyperlink 2 2" xfId="301" xr:uid="{00000000-0005-0000-0000-00009A000000}"/>
    <cellStyle name="Hyperlink 2 3" xfId="390" xr:uid="{00000000-0005-0000-0000-00009B000000}"/>
    <cellStyle name="Hyperlink 3" xfId="186" xr:uid="{00000000-0005-0000-0000-00009C000000}"/>
    <cellStyle name="Hyperlink 3 2" xfId="300" xr:uid="{00000000-0005-0000-0000-00009D000000}"/>
    <cellStyle name="Hyperlink 3 3" xfId="41716" xr:uid="{817DF000-103C-448E-B555-81B8EA43CFE4}"/>
    <cellStyle name="Hyperlink 4" xfId="188" xr:uid="{00000000-0005-0000-0000-00009E000000}"/>
    <cellStyle name="Hyperlink 4 2" xfId="41727" xr:uid="{039AEF2D-AB10-486A-9703-72767E459A52}"/>
    <cellStyle name="Hyperlink 5" xfId="387" xr:uid="{00000000-0005-0000-0000-00009F000000}"/>
    <cellStyle name="Hyperlink 6" xfId="474" xr:uid="{818015B8-F7B0-4504-8372-4D25A614AB98}"/>
    <cellStyle name="IdentifierStyle" xfId="447" xr:uid="{00000000-0005-0000-0000-0000A0000000}"/>
    <cellStyle name="Input" xfId="148" builtinId="20" customBuiltin="1"/>
    <cellStyle name="Input 10" xfId="5275" xr:uid="{29A7772B-6C31-4A46-97E1-AE4A0B1DB0FD}"/>
    <cellStyle name="Input 10 10" xfId="5276" xr:uid="{AE9F2F6B-12E6-4C76-A1C3-4256D912C998}"/>
    <cellStyle name="Input 10 10 2" xfId="14665" xr:uid="{B049E7C0-7DE0-485E-90E7-D567266C195E}"/>
    <cellStyle name="Input 10 10 2 2" xfId="20498" xr:uid="{BC9D9945-3828-4063-85C4-C2C34A443199}"/>
    <cellStyle name="Input 10 10 3" xfId="32960" xr:uid="{77816FDB-2093-457D-A6B4-EF5B92A6110C}"/>
    <cellStyle name="Input 10 11" xfId="15079" xr:uid="{1F3A0EDE-2169-4BE5-B8FE-05A497E0F10F}"/>
    <cellStyle name="Input 10 11 2" xfId="33211" xr:uid="{2CDE8B29-C838-40A6-9DFD-E45FE0C3D497}"/>
    <cellStyle name="Input 10 12" xfId="14771" xr:uid="{AD2729A4-836B-4CAF-BF80-C511EA9A37A7}"/>
    <cellStyle name="Input 10 12 2" xfId="32990" xr:uid="{125928D2-DF16-433C-B4B4-05BE64AFA870}"/>
    <cellStyle name="Input 10 13" xfId="17025" xr:uid="{EC3541E0-5D9B-4B88-83AA-E9E02FB4040C}"/>
    <cellStyle name="Input 10 13 2" xfId="35285" xr:uid="{AB471867-256D-4BFB-B825-DCE422076F98}"/>
    <cellStyle name="Input 10 14" xfId="21817" xr:uid="{0D03A98A-D637-4464-8A19-0CCFABF7F45A}"/>
    <cellStyle name="Input 10 14 2" xfId="40013" xr:uid="{28A4AB95-4DB2-4714-BF72-32ACF74E54E8}"/>
    <cellStyle name="Input 10 15" xfId="22572" xr:uid="{A4BD0679-A9CA-4513-9E09-90D4221352AE}"/>
    <cellStyle name="Input 10 15 2" xfId="40471" xr:uid="{7B39EBAA-2CF4-442E-A398-579BFBC2B466}"/>
    <cellStyle name="Input 10 16" xfId="29521" xr:uid="{A7DCB934-CEFC-4B7E-A06B-9A3944BD479B}"/>
    <cellStyle name="Input 10 2" xfId="5277" xr:uid="{DC57A9AC-E184-4F7F-831A-0DF9C69A2351}"/>
    <cellStyle name="Input 10 2 10" xfId="5278" xr:uid="{4AE919FF-17BE-4B03-A203-1716BC242747}"/>
    <cellStyle name="Input 10 2 10 2" xfId="34651" xr:uid="{E8FA8EDB-352B-4737-A307-4B118C573883}"/>
    <cellStyle name="Input 10 2 11" xfId="17109" xr:uid="{0F917FEA-3363-459A-8B39-01EACC5E612F}"/>
    <cellStyle name="Input 10 2 11 2" xfId="35375" xr:uid="{EA071779-EE23-4ABD-A38E-D2037C5BB9E8}"/>
    <cellStyle name="Input 10 2 12" xfId="17135" xr:uid="{E44CF9E3-84F1-4D79-960C-D80933B1BCE5}"/>
    <cellStyle name="Input 10 2 12 2" xfId="35404" xr:uid="{BE7C8878-1471-4346-A182-709D44752399}"/>
    <cellStyle name="Input 10 2 13" xfId="22573" xr:uid="{D7D08D17-3AA0-4D28-A6A8-F63511EE1F88}"/>
    <cellStyle name="Input 10 2 13 2" xfId="40472" xr:uid="{2A25A77B-DDD6-4742-A458-3F50EC1634E9}"/>
    <cellStyle name="Input 10 2 14" xfId="29598" xr:uid="{F8577B2A-D50F-4D40-983A-34C6F2D9BE5F}"/>
    <cellStyle name="Input 10 2 2" xfId="5279" xr:uid="{022F09D1-17CA-4388-8BC1-E34D43E7ACE5}"/>
    <cellStyle name="Input 10 2 2 2" xfId="5280" xr:uid="{7DD782FF-CD7E-454A-B9A7-ED46EAA69512}"/>
    <cellStyle name="Input 10 2 2 2 2" xfId="5281" xr:uid="{2AA02C8D-412D-4352-BEE7-7D35E0F467FA}"/>
    <cellStyle name="Input 10 2 2 2 2 2" xfId="19779" xr:uid="{358D73C8-B7D8-4EA2-A939-5211A2FB1ABB}"/>
    <cellStyle name="Input 10 2 2 2 2 2 2" xfId="38651" xr:uid="{A9917831-AFE6-4E50-877C-8A1FE974FA30}"/>
    <cellStyle name="Input 10 2 2 2 2 3" xfId="32508" xr:uid="{C4DCEF3D-A27D-4427-A739-7DD554EBF8CB}"/>
    <cellStyle name="Input 10 2 2 2 3" xfId="5282" xr:uid="{3FF52AED-2E32-4040-84F6-FA95F1AFAEE1}"/>
    <cellStyle name="Input 10 2 2 2 3 2" xfId="36639" xr:uid="{14977A53-B594-44D8-9B30-DBD78306DA81}"/>
    <cellStyle name="Input 10 2 2 2 4" xfId="22575" xr:uid="{FF6AC926-62D5-46CC-93B1-17EDC3EED416}"/>
    <cellStyle name="Input 10 2 2 2 4 2" xfId="40474" xr:uid="{FD062AE8-D144-4949-8517-5F9F5D036B5E}"/>
    <cellStyle name="Input 10 2 2 2 5" xfId="30918" xr:uid="{0A69B2E7-8175-49DC-9AA2-47CC8484BED2}"/>
    <cellStyle name="Input 10 2 2 3" xfId="5283" xr:uid="{D29579BD-FB63-466D-B601-8BA2C6B8D68F}"/>
    <cellStyle name="Input 10 2 2 3 2" xfId="19068" xr:uid="{49B0FC58-772A-4170-A70C-C3BF7CF6433A}"/>
    <cellStyle name="Input 10 2 2 3 2 2" xfId="37569" xr:uid="{2E6FE22C-176E-4D02-A7EA-D819D56D7B23}"/>
    <cellStyle name="Input 10 2 2 3 3" xfId="31840" xr:uid="{B4C9A7C2-4A00-4FB6-B648-7FBA86ABFB56}"/>
    <cellStyle name="Input 10 2 2 4" xfId="5284" xr:uid="{282901A5-68BD-402B-A2B5-3C34D29B9D28}"/>
    <cellStyle name="Input 10 2 2 4 2" xfId="20974" xr:uid="{31AA1F18-DFD7-46B6-B3DE-5B8F6D0A0B5F}"/>
    <cellStyle name="Input 10 2 2 4 2 2" xfId="39396" xr:uid="{0C2FF9E4-ADFD-4329-BB81-4B5A86BC5F3D}"/>
    <cellStyle name="Input 10 2 2 4 3" xfId="33225" xr:uid="{43686FBD-B6F1-433C-B91C-617262C3B35D}"/>
    <cellStyle name="Input 10 2 2 5" xfId="5285" xr:uid="{C09F2482-F4F6-4B68-A8A0-A96631B6F77F}"/>
    <cellStyle name="Input 10 2 2 5 2" xfId="33865" xr:uid="{8C753C81-3A1D-48EB-929D-1D02AAF0BB26}"/>
    <cellStyle name="Input 10 2 2 6" xfId="16649" xr:uid="{2C919748-7129-420C-82E3-4E59E64DD005}"/>
    <cellStyle name="Input 10 2 2 6 2" xfId="34652" xr:uid="{7843E085-9378-4A0F-981C-041A0EA1DF9C}"/>
    <cellStyle name="Input 10 2 2 7" xfId="17586" xr:uid="{F59AFF37-EBAD-4ABC-B3D1-48CD4580AD4F}"/>
    <cellStyle name="Input 10 2 2 7 2" xfId="35652" xr:uid="{75556AC2-D5ED-4BA3-B40A-2A0F84472E86}"/>
    <cellStyle name="Input 10 2 2 8" xfId="22574" xr:uid="{EF2CAF92-FC92-4B19-83E6-0C286280A383}"/>
    <cellStyle name="Input 10 2 2 8 2" xfId="40473" xr:uid="{C598B2A1-FB22-4240-980D-62B6810180BD}"/>
    <cellStyle name="Input 10 2 2 9" xfId="29855" xr:uid="{58B8F2EA-AA56-4DB3-802E-26C6F38AB131}"/>
    <cellStyle name="Input 10 2 3" xfId="5286" xr:uid="{989EE1A2-9D0F-4BC2-804F-26B5EC35BC71}"/>
    <cellStyle name="Input 10 2 3 2" xfId="5287" xr:uid="{03FA1726-9CC6-4096-B3C0-A83EEA6F5C9F}"/>
    <cellStyle name="Input 10 2 3 2 2" xfId="5288" xr:uid="{E2F7A461-FC53-41C6-9E7C-549835B20D2E}"/>
    <cellStyle name="Input 10 2 3 2 2 2" xfId="19780" xr:uid="{386F3123-DD54-4118-A795-46CBE0B0BFE3}"/>
    <cellStyle name="Input 10 2 3 2 2 2 2" xfId="38652" xr:uid="{E8A76BA9-FB4D-4303-8CF3-4A6F8FDBE5DF}"/>
    <cellStyle name="Input 10 2 3 2 2 3" xfId="32509" xr:uid="{E41896D5-4C43-4DF1-8510-8B6681349A9F}"/>
    <cellStyle name="Input 10 2 3 2 3" xfId="5289" xr:uid="{A87E7F6F-4D58-46F4-9AEB-C0F37FCFE92F}"/>
    <cellStyle name="Input 10 2 3 2 3 2" xfId="36640" xr:uid="{AD4DE6BD-985C-407B-B411-45E778CDFA56}"/>
    <cellStyle name="Input 10 2 3 2 4" xfId="22577" xr:uid="{B396F0AA-E81E-4CD6-9102-E7760FEC3CB0}"/>
    <cellStyle name="Input 10 2 3 2 4 2" xfId="40476" xr:uid="{047A362F-DBA8-487E-B507-4465A032CB23}"/>
    <cellStyle name="Input 10 2 3 2 5" xfId="30919" xr:uid="{AAF40603-07E4-4F98-9263-600B3F705AC7}"/>
    <cellStyle name="Input 10 2 3 3" xfId="5290" xr:uid="{381D2918-5C10-434A-9572-5796AA48FE50}"/>
    <cellStyle name="Input 10 2 3 3 2" xfId="19069" xr:uid="{FA7A3E9E-7E20-4F11-9AAF-C790554C64FD}"/>
    <cellStyle name="Input 10 2 3 3 2 2" xfId="37570" xr:uid="{A65904D2-A9FE-4F4A-A141-050C46810396}"/>
    <cellStyle name="Input 10 2 3 3 3" xfId="31841" xr:uid="{AA0AF680-3E66-4809-926C-A8E64785FBDF}"/>
    <cellStyle name="Input 10 2 3 4" xfId="5291" xr:uid="{C7D30026-F987-401D-9316-E6B2A658B4C6}"/>
    <cellStyle name="Input 10 2 3 4 2" xfId="20975" xr:uid="{D32B9329-319F-47D4-8104-EF47CACEC553}"/>
    <cellStyle name="Input 10 2 3 4 2 2" xfId="39397" xr:uid="{068F6BBD-5FD5-4EE5-A3BD-14063E90C602}"/>
    <cellStyle name="Input 10 2 3 4 3" xfId="33226" xr:uid="{6D9014AF-A42C-4529-A8F0-BD390B017667}"/>
    <cellStyle name="Input 10 2 3 5" xfId="5292" xr:uid="{3C0CAA6D-6294-4AC8-BE15-50E863092621}"/>
    <cellStyle name="Input 10 2 3 5 2" xfId="33866" xr:uid="{6C886F01-F644-4B25-A99F-4866E0F36F9C}"/>
    <cellStyle name="Input 10 2 3 6" xfId="16650" xr:uid="{563DB59D-2599-4589-AF53-138B4988FF11}"/>
    <cellStyle name="Input 10 2 3 6 2" xfId="34653" xr:uid="{12E46FF4-47C5-46AE-AD06-79DDB7DB0914}"/>
    <cellStyle name="Input 10 2 3 7" xfId="17587" xr:uid="{B52581BE-4F7E-482A-9F54-2051B1776137}"/>
    <cellStyle name="Input 10 2 3 7 2" xfId="35653" xr:uid="{727123EB-600C-4919-9ADF-EDF1F83ECDF8}"/>
    <cellStyle name="Input 10 2 3 8" xfId="22576" xr:uid="{57B2069A-18C3-4AE3-BA78-EB899B73EE19}"/>
    <cellStyle name="Input 10 2 3 8 2" xfId="40475" xr:uid="{6727770B-99DB-44B4-82C0-7C88EC1A0029}"/>
    <cellStyle name="Input 10 2 3 9" xfId="29856" xr:uid="{A811C717-379A-40D9-A2B5-48CF4246487F}"/>
    <cellStyle name="Input 10 2 4" xfId="5293" xr:uid="{CBF360FA-8C73-45CA-A3A3-C3E2F7DB9BEF}"/>
    <cellStyle name="Input 10 2 4 2" xfId="5294" xr:uid="{130E7DF6-B540-4246-B826-5222F623E203}"/>
    <cellStyle name="Input 10 2 4 2 2" xfId="5295" xr:uid="{8D480F96-6DD5-4C17-82B0-61DBD088AC6F}"/>
    <cellStyle name="Input 10 2 4 2 2 2" xfId="19781" xr:uid="{4A8B715C-9AFD-4AA7-9C6E-47F99F509BF7}"/>
    <cellStyle name="Input 10 2 4 2 2 2 2" xfId="38653" xr:uid="{C3FCAC6F-2AA7-412A-A3FD-97FE5E5DCBEE}"/>
    <cellStyle name="Input 10 2 4 2 2 3" xfId="32510" xr:uid="{66634134-C258-4BEE-B8F5-7C9ED0D43A24}"/>
    <cellStyle name="Input 10 2 4 2 3" xfId="5296" xr:uid="{5B525AC7-D824-4621-B1C3-49FFB6CB6592}"/>
    <cellStyle name="Input 10 2 4 2 3 2" xfId="36641" xr:uid="{5439AA6F-A3E7-4AFD-96E3-FD4D2225202D}"/>
    <cellStyle name="Input 10 2 4 2 4" xfId="22579" xr:uid="{4F81BB2B-08AC-4376-B796-740E64FC4963}"/>
    <cellStyle name="Input 10 2 4 2 4 2" xfId="40478" xr:uid="{F4E55271-DCB9-4A7F-9CAD-CA507B7B390C}"/>
    <cellStyle name="Input 10 2 4 2 5" xfId="30920" xr:uid="{1F22FD85-C9DA-4FE5-84FA-1CC4CC8737B6}"/>
    <cellStyle name="Input 10 2 4 3" xfId="5297" xr:uid="{2C03414C-B4A9-41A7-B256-F6F6A3E65668}"/>
    <cellStyle name="Input 10 2 4 3 2" xfId="19070" xr:uid="{79A76A5F-42D2-47D4-A677-97147B13472B}"/>
    <cellStyle name="Input 10 2 4 3 2 2" xfId="37571" xr:uid="{22A7BF8B-9FBC-461E-B723-BA6A6E1F4496}"/>
    <cellStyle name="Input 10 2 4 3 3" xfId="31842" xr:uid="{DBEF1C6B-17AA-46A2-83FB-EF1C2ABF8930}"/>
    <cellStyle name="Input 10 2 4 4" xfId="5298" xr:uid="{DBBE496D-CE1E-41BE-B330-851C2D169B71}"/>
    <cellStyle name="Input 10 2 4 4 2" xfId="20976" xr:uid="{5F7536CC-BAC3-4162-B9D8-118ACE1BC17C}"/>
    <cellStyle name="Input 10 2 4 4 2 2" xfId="39398" xr:uid="{414AE69C-9E30-499C-A169-FE04AC7B1425}"/>
    <cellStyle name="Input 10 2 4 4 3" xfId="33227" xr:uid="{F5E58ADE-B846-4B1F-803F-8933563FB5D6}"/>
    <cellStyle name="Input 10 2 4 5" xfId="5299" xr:uid="{671C3545-7D46-40E5-B95B-90139AF2E4F9}"/>
    <cellStyle name="Input 10 2 4 5 2" xfId="33867" xr:uid="{CDBFDFEB-078C-4D3F-981F-E0DDB35023ED}"/>
    <cellStyle name="Input 10 2 4 6" xfId="16651" xr:uid="{1650AEB6-E20B-467A-AB5D-7ECF58621EA3}"/>
    <cellStyle name="Input 10 2 4 6 2" xfId="34654" xr:uid="{25A3246D-3722-4FC1-AF02-DDC5444C1078}"/>
    <cellStyle name="Input 10 2 4 7" xfId="17588" xr:uid="{2BF095A1-30CC-430D-9F17-32910EF353AD}"/>
    <cellStyle name="Input 10 2 4 7 2" xfId="35654" xr:uid="{F460BE38-8C87-4F60-B279-5E74A1A66D68}"/>
    <cellStyle name="Input 10 2 4 8" xfId="22578" xr:uid="{2D8F1643-E6C0-4D38-98E2-109DFB8AABE4}"/>
    <cellStyle name="Input 10 2 4 8 2" xfId="40477" xr:uid="{0930D19A-3E6E-48A2-BF27-A238FE43E84F}"/>
    <cellStyle name="Input 10 2 4 9" xfId="29857" xr:uid="{EFC65A4B-0486-4AE0-A1E0-F59EB976FD65}"/>
    <cellStyle name="Input 10 2 5" xfId="5300" xr:uid="{5FE07FB4-AE26-4099-9CC5-3266F262F476}"/>
    <cellStyle name="Input 10 2 5 2" xfId="5301" xr:uid="{30BD4263-D387-4370-93A6-A31B27812FF2}"/>
    <cellStyle name="Input 10 2 5 2 2" xfId="5302" xr:uid="{0233B173-6FD2-4BEF-A2CE-CE162F25EDC8}"/>
    <cellStyle name="Input 10 2 5 2 2 2" xfId="19782" xr:uid="{9F6543B6-6324-4A34-B78A-61F62B0AA18D}"/>
    <cellStyle name="Input 10 2 5 2 2 2 2" xfId="38654" xr:uid="{DDE1F462-AABA-424A-81B2-4945EF659867}"/>
    <cellStyle name="Input 10 2 5 2 2 3" xfId="32511" xr:uid="{67FE45D4-3BFF-4322-984A-5DB854D27632}"/>
    <cellStyle name="Input 10 2 5 2 3" xfId="5303" xr:uid="{1818AC6A-1003-4E08-ACE1-75E2680C9718}"/>
    <cellStyle name="Input 10 2 5 2 3 2" xfId="36642" xr:uid="{9B22BFE0-3F58-49BE-8672-148D2BF14B5A}"/>
    <cellStyle name="Input 10 2 5 2 4" xfId="22581" xr:uid="{3C107233-D726-4060-9045-D56374731110}"/>
    <cellStyle name="Input 10 2 5 2 4 2" xfId="40480" xr:uid="{C0606276-BB4E-4EA7-9B99-6432FA3ED29D}"/>
    <cellStyle name="Input 10 2 5 2 5" xfId="30921" xr:uid="{E1AADDF1-6F55-46CD-9E25-A371314D0D17}"/>
    <cellStyle name="Input 10 2 5 3" xfId="5304" xr:uid="{D5ED4207-F987-4F6C-A4DE-B0D101C40489}"/>
    <cellStyle name="Input 10 2 5 3 2" xfId="19071" xr:uid="{0CE57272-F083-4BCC-93EF-0E51704173AA}"/>
    <cellStyle name="Input 10 2 5 3 2 2" xfId="37572" xr:uid="{5534C5F1-5A11-46FB-A7B0-0771E576B092}"/>
    <cellStyle name="Input 10 2 5 3 3" xfId="31843" xr:uid="{00537B1F-E7DC-4A27-80C9-F8E5EF096D1B}"/>
    <cellStyle name="Input 10 2 5 4" xfId="5305" xr:uid="{DD165E30-45A4-42B0-9244-9064052947CC}"/>
    <cellStyle name="Input 10 2 5 4 2" xfId="20977" xr:uid="{32A8BDBB-3B95-497E-907D-531AF5A8D4AE}"/>
    <cellStyle name="Input 10 2 5 4 2 2" xfId="39399" xr:uid="{AE23648A-C8E2-49C8-A7E8-5DEF4B398F2A}"/>
    <cellStyle name="Input 10 2 5 4 3" xfId="33228" xr:uid="{4BFD58F0-9EBD-49D2-BEF6-81BF1326A075}"/>
    <cellStyle name="Input 10 2 5 5" xfId="5306" xr:uid="{32973215-3E23-48FB-8B69-0B9BA787DFC0}"/>
    <cellStyle name="Input 10 2 5 5 2" xfId="33868" xr:uid="{7EA61F1A-FE03-4054-B08B-3BB48F5C9936}"/>
    <cellStyle name="Input 10 2 5 6" xfId="16652" xr:uid="{B2BD8F44-2EA9-4A2A-B171-46C18374DDB0}"/>
    <cellStyle name="Input 10 2 5 6 2" xfId="34655" xr:uid="{03C39877-781F-492A-BCD8-C5553E3F78BC}"/>
    <cellStyle name="Input 10 2 5 7" xfId="17589" xr:uid="{B34D57CB-DDC9-4621-A6AF-AB594BADD1C8}"/>
    <cellStyle name="Input 10 2 5 7 2" xfId="35655" xr:uid="{C676BE72-9565-4596-8D3A-785D5451DE29}"/>
    <cellStyle name="Input 10 2 5 8" xfId="22580" xr:uid="{E27B710D-408E-424A-A9F2-764105F6CEFC}"/>
    <cellStyle name="Input 10 2 5 8 2" xfId="40479" xr:uid="{E58869D5-7E44-4B4D-B3B6-B2E6846E4CC6}"/>
    <cellStyle name="Input 10 2 5 9" xfId="29858" xr:uid="{90262024-6734-49E3-A075-FC34A6FDE422}"/>
    <cellStyle name="Input 10 2 6" xfId="5307" xr:uid="{CF58573A-F738-4779-BB7A-00AC06F79069}"/>
    <cellStyle name="Input 10 2 6 2" xfId="5308" xr:uid="{5D6FCD2A-AF07-4A61-96A8-F157B886303F}"/>
    <cellStyle name="Input 10 2 6 2 2" xfId="5309" xr:uid="{0F6E8677-B447-4E06-B3F9-C00575627D8C}"/>
    <cellStyle name="Input 10 2 6 2 2 2" xfId="19783" xr:uid="{A75A1834-1D2E-4981-A297-190B2F018F1B}"/>
    <cellStyle name="Input 10 2 6 2 2 2 2" xfId="38655" xr:uid="{CCD9A208-85C7-418B-989C-C7E7C22C0399}"/>
    <cellStyle name="Input 10 2 6 2 2 3" xfId="32512" xr:uid="{E9EB1EB4-C1A1-4DD1-B338-8708FA55F10E}"/>
    <cellStyle name="Input 10 2 6 2 3" xfId="5310" xr:uid="{E51B17AE-FFF7-455C-830E-620BB485DD12}"/>
    <cellStyle name="Input 10 2 6 2 3 2" xfId="36643" xr:uid="{CB60F62C-E9A3-4E4A-ABAC-5CBCE01C44E5}"/>
    <cellStyle name="Input 10 2 6 2 4" xfId="22583" xr:uid="{64087E63-37DB-4DB1-B276-579892A7E4D3}"/>
    <cellStyle name="Input 10 2 6 2 4 2" xfId="40482" xr:uid="{AAF14255-C201-4F3C-8FCF-CEE9C9DAE0CB}"/>
    <cellStyle name="Input 10 2 6 2 5" xfId="30922" xr:uid="{E1F19F1E-5C63-4A0E-9068-EFCB1EB4EA35}"/>
    <cellStyle name="Input 10 2 6 3" xfId="5311" xr:uid="{9895B09D-54A0-43F0-91A3-174650E144D9}"/>
    <cellStyle name="Input 10 2 6 3 2" xfId="19072" xr:uid="{BF2A1B85-851C-4A35-A311-A4A1940F78B7}"/>
    <cellStyle name="Input 10 2 6 3 2 2" xfId="37573" xr:uid="{2BB64C4C-D505-4361-A51A-66B2CBC07447}"/>
    <cellStyle name="Input 10 2 6 3 3" xfId="31844" xr:uid="{26C88565-B108-4058-9B47-9F354F529709}"/>
    <cellStyle name="Input 10 2 6 4" xfId="5312" xr:uid="{03A37615-C284-430A-B588-749D38BEB2AB}"/>
    <cellStyle name="Input 10 2 6 4 2" xfId="20978" xr:uid="{122ACDD1-BCE8-490A-B19D-4A71440C6D90}"/>
    <cellStyle name="Input 10 2 6 4 2 2" xfId="39400" xr:uid="{D3D3F6D0-8840-4D72-BAFF-CA5B39F3335F}"/>
    <cellStyle name="Input 10 2 6 4 3" xfId="33229" xr:uid="{AEB0D76C-4644-4C35-9AD6-C0FA6BE53F75}"/>
    <cellStyle name="Input 10 2 6 5" xfId="5313" xr:uid="{73A1008C-D572-4905-90C2-11B0506990A8}"/>
    <cellStyle name="Input 10 2 6 5 2" xfId="33869" xr:uid="{E47E9D78-5EC9-4DBF-BE93-EA72497239F5}"/>
    <cellStyle name="Input 10 2 6 6" xfId="16653" xr:uid="{6874FF62-9CE8-463D-9F86-643BD9E1DF33}"/>
    <cellStyle name="Input 10 2 6 6 2" xfId="34656" xr:uid="{FB9C4CCA-BFC6-460C-A137-73E75EBFA37D}"/>
    <cellStyle name="Input 10 2 6 7" xfId="17590" xr:uid="{6FE8C568-E42F-4920-BDBD-B23175BA321F}"/>
    <cellStyle name="Input 10 2 6 7 2" xfId="35656" xr:uid="{B9D12F26-E8B7-4B80-91DD-B19EF5005071}"/>
    <cellStyle name="Input 10 2 6 8" xfId="22582" xr:uid="{9F775362-C019-4E9B-8A7A-75CBFC7B2226}"/>
    <cellStyle name="Input 10 2 6 8 2" xfId="40481" xr:uid="{67304069-6723-479F-92DD-6BB86A7BCAAA}"/>
    <cellStyle name="Input 10 2 6 9" xfId="29859" xr:uid="{7230AA37-7266-48C7-9744-7A613720538A}"/>
    <cellStyle name="Input 10 2 7" xfId="5314" xr:uid="{FC8934C3-1C92-409C-9F7A-9A33AB08C804}"/>
    <cellStyle name="Input 10 2 7 2" xfId="5315" xr:uid="{EC06BE7C-5780-459E-8DA2-E1021037AF0F}"/>
    <cellStyle name="Input 10 2 7 2 2" xfId="19452" xr:uid="{1BD849FB-4FC8-4034-ACE4-A60F9A6D15FA}"/>
    <cellStyle name="Input 10 2 7 2 2 2" xfId="38239" xr:uid="{88E76E29-1DCF-47BC-8FDC-CC667B664370}"/>
    <cellStyle name="Input 10 2 7 2 3" xfId="32154" xr:uid="{F2F8CC86-2D96-43E9-814F-D3F375EFE13D}"/>
    <cellStyle name="Input 10 2 7 3" xfId="5316" xr:uid="{EF3F22A5-EBA6-4547-959D-6970A204AB3F}"/>
    <cellStyle name="Input 10 2 7 3 2" xfId="36322" xr:uid="{A30DD0D0-F81D-46EF-A94B-431B78317E3E}"/>
    <cellStyle name="Input 10 2 7 4" xfId="22584" xr:uid="{43CC0745-3361-4114-94C0-4F21BF5C3C4F}"/>
    <cellStyle name="Input 10 2 7 4 2" xfId="40483" xr:uid="{2382052E-380F-4B79-B89F-98BAA252378D}"/>
    <cellStyle name="Input 10 2 7 5" xfId="30508" xr:uid="{7AAB8849-D251-403B-BDEC-A87C00D067ED}"/>
    <cellStyle name="Input 10 2 8" xfId="5317" xr:uid="{FDD5BC65-23C0-4C09-AA08-438F63EC7F04}"/>
    <cellStyle name="Input 10 2 8 2" xfId="5318" xr:uid="{B91CF977-980C-4213-B89B-030D4917E3CC}"/>
    <cellStyle name="Input 10 2 8 2 2" xfId="19448" xr:uid="{6364190D-F4DE-48C7-A01D-26CBB1C1FF20}"/>
    <cellStyle name="Input 10 2 8 2 2 2" xfId="38235" xr:uid="{B3B2CFB5-8BEF-48E5-9A44-B52619C7A4DC}"/>
    <cellStyle name="Input 10 2 8 2 3" xfId="32150" xr:uid="{19064429-EEE8-41A9-A91D-6E5C4F6DDEF0}"/>
    <cellStyle name="Input 10 2 8 3" xfId="5319" xr:uid="{83E7CFD6-4ED8-4FF2-9EEC-5063D8F45CD6}"/>
    <cellStyle name="Input 10 2 8 3 2" xfId="36318" xr:uid="{10070021-1B33-4B18-921C-E206A2815C29}"/>
    <cellStyle name="Input 10 2 8 4" xfId="22585" xr:uid="{F0128A52-DD80-4C11-9C9E-142FA9158554}"/>
    <cellStyle name="Input 10 2 8 4 2" xfId="40484" xr:uid="{FDC398A8-4FA6-4F35-9EED-F26F217AFDF7}"/>
    <cellStyle name="Input 10 2 8 5" xfId="30504" xr:uid="{9A37E574-9968-46A2-863C-6C987B39E916}"/>
    <cellStyle name="Input 10 2 9" xfId="5320" xr:uid="{03701CB5-0260-495F-B476-AF7359858716}"/>
    <cellStyle name="Input 10 2 9 2" xfId="33864" xr:uid="{CCB746AE-06F4-407A-8BB6-9C8A09188A4C}"/>
    <cellStyle name="Input 10 3" xfId="5321" xr:uid="{60EEE24A-1D60-4D73-91B6-0FD7C5D97B1B}"/>
    <cellStyle name="Input 10 3 10" xfId="5322" xr:uid="{C1B757F0-5AB5-4BE8-9BCE-70FE4905F865}"/>
    <cellStyle name="Input 10 3 10 2" xfId="34657" xr:uid="{0F073078-3564-435B-9850-8844D37E8268}"/>
    <cellStyle name="Input 10 3 11" xfId="17127" xr:uid="{E0CEF0A4-5F60-4246-9273-8DC1E57B1E39}"/>
    <cellStyle name="Input 10 3 11 2" xfId="35394" xr:uid="{8D43A8B9-313F-4DCF-BE81-6A84DFDE8285}"/>
    <cellStyle name="Input 10 3 12" xfId="21760" xr:uid="{818D05AD-C375-4190-A6BB-4D5812EFA64A}"/>
    <cellStyle name="Input 10 3 12 2" xfId="39979" xr:uid="{0B2B7948-8510-465F-B2C6-A49EC922F30A}"/>
    <cellStyle name="Input 10 3 13" xfId="22586" xr:uid="{37D64E9C-DE61-4E80-ADFB-F68A5A6277E7}"/>
    <cellStyle name="Input 10 3 13 2" xfId="40485" xr:uid="{9DE9F653-EF14-4CFF-9E4A-2D73F0C70D5A}"/>
    <cellStyle name="Input 10 3 14" xfId="29612" xr:uid="{C2666450-C430-4C14-BD71-F70D907F2B0E}"/>
    <cellStyle name="Input 10 3 2" xfId="5323" xr:uid="{5086EFE3-C947-42A3-9A57-0540E319E300}"/>
    <cellStyle name="Input 10 3 2 2" xfId="5324" xr:uid="{A04E2C0C-2BB1-4EA6-AD26-37C0EB539A72}"/>
    <cellStyle name="Input 10 3 2 2 2" xfId="5325" xr:uid="{83917F02-EA3E-4D97-9F8E-A7E6DFE78563}"/>
    <cellStyle name="Input 10 3 2 2 2 2" xfId="19784" xr:uid="{79132A5D-3A7C-4F01-A731-033E9BBC972B}"/>
    <cellStyle name="Input 10 3 2 2 2 2 2" xfId="38656" xr:uid="{9CE28B0E-1E7D-4ADE-B423-631A73AB63C9}"/>
    <cellStyle name="Input 10 3 2 2 2 3" xfId="32513" xr:uid="{39A4B820-72A2-441E-8EF0-C23EA2BCE55F}"/>
    <cellStyle name="Input 10 3 2 2 3" xfId="5326" xr:uid="{4FA133B7-E91C-41B2-8487-D323C22469B5}"/>
    <cellStyle name="Input 10 3 2 2 3 2" xfId="36644" xr:uid="{E7A74070-6A43-48C3-BAD4-A42456F2F105}"/>
    <cellStyle name="Input 10 3 2 2 4" xfId="22588" xr:uid="{CE1A348A-CB3D-43A8-9C67-6227220104BE}"/>
    <cellStyle name="Input 10 3 2 2 4 2" xfId="40487" xr:uid="{AE078B66-8F97-438F-9856-EDC13EB97784}"/>
    <cellStyle name="Input 10 3 2 2 5" xfId="30923" xr:uid="{145C9775-0DE9-477F-B8CF-C384E13D6D90}"/>
    <cellStyle name="Input 10 3 2 3" xfId="5327" xr:uid="{8237DCC6-A8C8-4EC7-841A-3698CAAEC282}"/>
    <cellStyle name="Input 10 3 2 3 2" xfId="19073" xr:uid="{985EA27C-F577-4118-A41D-1CF46D044842}"/>
    <cellStyle name="Input 10 3 2 3 2 2" xfId="37574" xr:uid="{52EC89E5-1CC0-4C29-A27E-63C9487DF640}"/>
    <cellStyle name="Input 10 3 2 3 3" xfId="31845" xr:uid="{F58AED9B-0777-4CB6-97F6-F93F9841E289}"/>
    <cellStyle name="Input 10 3 2 4" xfId="5328" xr:uid="{27BCA13D-DB29-4864-92DC-04352A9ACE24}"/>
    <cellStyle name="Input 10 3 2 4 2" xfId="20979" xr:uid="{833FD074-98E7-496D-8EFC-EA3E5D489EC1}"/>
    <cellStyle name="Input 10 3 2 4 2 2" xfId="39401" xr:uid="{F81364B3-BC48-4767-BD1A-C26E67A047A8}"/>
    <cellStyle name="Input 10 3 2 4 3" xfId="33230" xr:uid="{E0E4290C-9A96-4E12-A28F-1A6BD0F0072F}"/>
    <cellStyle name="Input 10 3 2 5" xfId="5329" xr:uid="{2611934B-B0A0-4C42-B9E0-EB51A95F1F51}"/>
    <cellStyle name="Input 10 3 2 5 2" xfId="33871" xr:uid="{643B802C-6724-4C11-AD66-B548FC345A3D}"/>
    <cellStyle name="Input 10 3 2 6" xfId="16654" xr:uid="{51BD47F4-C7C1-4620-9C01-B86906AC1E3B}"/>
    <cellStyle name="Input 10 3 2 6 2" xfId="34658" xr:uid="{02DFC584-C821-41B4-AC43-A240B409B5D4}"/>
    <cellStyle name="Input 10 3 2 7" xfId="17591" xr:uid="{D88326A4-6F12-4451-A484-E803BA28FFCE}"/>
    <cellStyle name="Input 10 3 2 7 2" xfId="35657" xr:uid="{0B8DC01F-A865-40BE-8249-D01B98502A95}"/>
    <cellStyle name="Input 10 3 2 8" xfId="22587" xr:uid="{50793463-7212-4228-9D71-13DF411E044C}"/>
    <cellStyle name="Input 10 3 2 8 2" xfId="40486" xr:uid="{CA18B054-72E9-478C-ADDA-DF0E61130362}"/>
    <cellStyle name="Input 10 3 2 9" xfId="29860" xr:uid="{8D4148C2-422D-4DE5-AE9A-D9293F8AC701}"/>
    <cellStyle name="Input 10 3 3" xfId="5330" xr:uid="{43C10D86-AA1E-4985-A8F9-39C2595E94F2}"/>
    <cellStyle name="Input 10 3 3 2" xfId="5331" xr:uid="{714C114E-AB18-4EB4-8A9C-7723AA81CE05}"/>
    <cellStyle name="Input 10 3 3 2 2" xfId="5332" xr:uid="{3C1B06DB-F74E-44A4-B7C5-FEB599B193D5}"/>
    <cellStyle name="Input 10 3 3 2 2 2" xfId="19785" xr:uid="{AE81C1D5-AFC2-4992-B957-9ED8A1374AF2}"/>
    <cellStyle name="Input 10 3 3 2 2 2 2" xfId="38657" xr:uid="{E447AAB4-7C07-432A-99CE-735E2F02D170}"/>
    <cellStyle name="Input 10 3 3 2 2 3" xfId="32514" xr:uid="{E6A4EEC0-9C7A-47EF-921C-3D98B73AEBEB}"/>
    <cellStyle name="Input 10 3 3 2 3" xfId="5333" xr:uid="{CDB06E49-4B28-4B5F-A7C7-1B82C066442A}"/>
    <cellStyle name="Input 10 3 3 2 3 2" xfId="36645" xr:uid="{CDF360DC-4DCF-4274-8536-B5B0C6CC99AA}"/>
    <cellStyle name="Input 10 3 3 2 4" xfId="22590" xr:uid="{89F03CEF-B677-452B-8AD7-C424A5DFE893}"/>
    <cellStyle name="Input 10 3 3 2 4 2" xfId="40489" xr:uid="{10368B67-796D-4442-91F8-C05BE28F6144}"/>
    <cellStyle name="Input 10 3 3 2 5" xfId="30924" xr:uid="{97A67F97-188F-4D69-B4D7-C676D42693BC}"/>
    <cellStyle name="Input 10 3 3 3" xfId="5334" xr:uid="{A7378689-7FB8-44E4-ABF4-DA971C60EB86}"/>
    <cellStyle name="Input 10 3 3 3 2" xfId="19074" xr:uid="{FAADBF18-96EA-43C3-8616-C123A9C0505F}"/>
    <cellStyle name="Input 10 3 3 3 2 2" xfId="37575" xr:uid="{F670FC78-28A1-41EC-A25A-5DBBF7963834}"/>
    <cellStyle name="Input 10 3 3 3 3" xfId="31846" xr:uid="{BD72094A-924A-494A-BDB6-A46C0F596741}"/>
    <cellStyle name="Input 10 3 3 4" xfId="5335" xr:uid="{E9DDCB00-8185-418A-8831-8BBD9F3E0CFE}"/>
    <cellStyle name="Input 10 3 3 4 2" xfId="20980" xr:uid="{71EEC557-22B4-432B-903C-2C5CBDE0AAA9}"/>
    <cellStyle name="Input 10 3 3 4 2 2" xfId="39402" xr:uid="{FADF96BB-6D26-4D61-BF45-E32474A7C889}"/>
    <cellStyle name="Input 10 3 3 4 3" xfId="33231" xr:uid="{BACF3633-E1D6-4643-A4F9-647EF9CD2036}"/>
    <cellStyle name="Input 10 3 3 5" xfId="5336" xr:uid="{1147258C-BE1C-401E-A8D2-F906AEF12A10}"/>
    <cellStyle name="Input 10 3 3 5 2" xfId="33872" xr:uid="{343C1501-29B7-49D2-A20E-3043892ABDEE}"/>
    <cellStyle name="Input 10 3 3 6" xfId="16655" xr:uid="{54C99A4D-E5F1-4655-A98A-E28664C0D74D}"/>
    <cellStyle name="Input 10 3 3 6 2" xfId="34659" xr:uid="{309DA76D-217E-43C4-9CDE-79E4F22DC8AE}"/>
    <cellStyle name="Input 10 3 3 7" xfId="17592" xr:uid="{FB924129-1C30-45A4-9CD8-1E10312E1D0C}"/>
    <cellStyle name="Input 10 3 3 7 2" xfId="35658" xr:uid="{56487E76-AB87-44EB-B5D6-57D62641BCA3}"/>
    <cellStyle name="Input 10 3 3 8" xfId="22589" xr:uid="{2E9D25C4-F406-4FEC-AA41-AE96DA0531C7}"/>
    <cellStyle name="Input 10 3 3 8 2" xfId="40488" xr:uid="{24BE0E1D-B847-4C57-9268-118A6538A79E}"/>
    <cellStyle name="Input 10 3 3 9" xfId="29861" xr:uid="{486EB0E4-8D2F-4F67-8F27-CADE73DFC591}"/>
    <cellStyle name="Input 10 3 4" xfId="5337" xr:uid="{7E4D2467-368C-46B8-8D51-C0FB83490A77}"/>
    <cellStyle name="Input 10 3 4 2" xfId="5338" xr:uid="{EE19B391-F4F0-4666-8A72-D342B0577E1E}"/>
    <cellStyle name="Input 10 3 4 2 2" xfId="5339" xr:uid="{49BC2DF1-D0DF-486C-A814-9FDD7BAF8F77}"/>
    <cellStyle name="Input 10 3 4 2 2 2" xfId="19786" xr:uid="{07FD6D57-24AA-4AC0-8D0D-AC6C36311DC1}"/>
    <cellStyle name="Input 10 3 4 2 2 2 2" xfId="38658" xr:uid="{11DB25CA-F830-4765-8A44-A4788CF49CFA}"/>
    <cellStyle name="Input 10 3 4 2 2 3" xfId="32515" xr:uid="{78F2849E-32DF-48FF-8F55-E9B907E87B45}"/>
    <cellStyle name="Input 10 3 4 2 3" xfId="5340" xr:uid="{C2FDB0A0-4BEE-431C-9838-ADE616FF459C}"/>
    <cellStyle name="Input 10 3 4 2 3 2" xfId="36646" xr:uid="{458CF6E8-5457-438F-9278-F957C2FEB8AF}"/>
    <cellStyle name="Input 10 3 4 2 4" xfId="22592" xr:uid="{5F924B45-DCAA-41DB-AC9E-51F508BE6B44}"/>
    <cellStyle name="Input 10 3 4 2 4 2" xfId="40491" xr:uid="{78CA4613-1288-4C2B-83C0-159DE913EC3B}"/>
    <cellStyle name="Input 10 3 4 2 5" xfId="30925" xr:uid="{453E626A-867F-4B6C-AAB2-6C50F521C43C}"/>
    <cellStyle name="Input 10 3 4 3" xfId="5341" xr:uid="{20580608-94E1-4E51-B3E0-25EC3F4D01D1}"/>
    <cellStyle name="Input 10 3 4 3 2" xfId="19075" xr:uid="{0A0DB172-5FA9-41C0-BD44-0D24E91C2A24}"/>
    <cellStyle name="Input 10 3 4 3 2 2" xfId="37576" xr:uid="{21125710-09E8-439E-9B1C-28493D12D81B}"/>
    <cellStyle name="Input 10 3 4 3 3" xfId="31847" xr:uid="{42445491-AAA2-4B72-A33D-CCC1FAA0F732}"/>
    <cellStyle name="Input 10 3 4 4" xfId="5342" xr:uid="{6D5C6919-0ABD-4228-98E9-EF38842220C8}"/>
    <cellStyle name="Input 10 3 4 4 2" xfId="20981" xr:uid="{2B0381EC-A2A1-4AFA-B1EC-CC7F2A121A70}"/>
    <cellStyle name="Input 10 3 4 4 2 2" xfId="39403" xr:uid="{3D8F6A11-37E6-4A78-94C0-4308251AB4F2}"/>
    <cellStyle name="Input 10 3 4 4 3" xfId="33232" xr:uid="{287AA880-FCDA-4E13-8E10-AE8A147DEBB7}"/>
    <cellStyle name="Input 10 3 4 5" xfId="5343" xr:uid="{534F89B4-EC1F-423C-BFBD-9E4B2FE9F46B}"/>
    <cellStyle name="Input 10 3 4 5 2" xfId="33873" xr:uid="{F5C6FAAA-44B6-47E0-9D62-F50959054CFE}"/>
    <cellStyle name="Input 10 3 4 6" xfId="16656" xr:uid="{7C1D2EA2-55BE-4749-851B-674BC1AB9592}"/>
    <cellStyle name="Input 10 3 4 6 2" xfId="34660" xr:uid="{CF17E08B-FD6C-4076-B7CF-21B5ABD73775}"/>
    <cellStyle name="Input 10 3 4 7" xfId="17593" xr:uid="{70A2CA09-38ED-4393-A912-E94F156D63AE}"/>
    <cellStyle name="Input 10 3 4 7 2" xfId="35659" xr:uid="{BDDEDBBD-90D9-4040-8E60-21641A9BF3BA}"/>
    <cellStyle name="Input 10 3 4 8" xfId="22591" xr:uid="{26A2EF5F-65B3-4C45-A6FC-419EC3FFA851}"/>
    <cellStyle name="Input 10 3 4 8 2" xfId="40490" xr:uid="{F3714200-48F4-46BB-A498-1291F247A5B9}"/>
    <cellStyle name="Input 10 3 4 9" xfId="29862" xr:uid="{96A3BC81-E983-4F9A-9680-93043FC3F155}"/>
    <cellStyle name="Input 10 3 5" xfId="5344" xr:uid="{38DA04ED-7747-4392-B791-CAC000CC3089}"/>
    <cellStyle name="Input 10 3 5 2" xfId="5345" xr:uid="{F14A14DB-1E6D-43D4-AB24-128B0A77AF5A}"/>
    <cellStyle name="Input 10 3 5 2 2" xfId="5346" xr:uid="{4DADDDCB-9ECA-4C1F-ADF5-F7E2BFF3A172}"/>
    <cellStyle name="Input 10 3 5 2 2 2" xfId="19787" xr:uid="{17FB07E7-7658-4D25-A801-55F414EE289F}"/>
    <cellStyle name="Input 10 3 5 2 2 2 2" xfId="38659" xr:uid="{CCD0503F-264E-447C-AF2C-685260EF1759}"/>
    <cellStyle name="Input 10 3 5 2 2 3" xfId="32516" xr:uid="{9A5A7A23-266F-4F23-B7FC-3D6F520CC022}"/>
    <cellStyle name="Input 10 3 5 2 3" xfId="5347" xr:uid="{318E457A-DB46-4F6D-8D51-F26001C926B7}"/>
    <cellStyle name="Input 10 3 5 2 3 2" xfId="36647" xr:uid="{61DF0259-08B8-4ED2-834D-0CE5EC1F7835}"/>
    <cellStyle name="Input 10 3 5 2 4" xfId="22594" xr:uid="{BF59F039-904C-49FB-AB67-1508F1572E65}"/>
    <cellStyle name="Input 10 3 5 2 4 2" xfId="40493" xr:uid="{18FC7795-3726-446C-BEF8-7F92B5913B5E}"/>
    <cellStyle name="Input 10 3 5 2 5" xfId="30926" xr:uid="{1A4E7828-4087-411E-AF24-F44E037C7A9B}"/>
    <cellStyle name="Input 10 3 5 3" xfId="5348" xr:uid="{0A0D281D-3127-4E54-BC2C-5886C24D4E65}"/>
    <cellStyle name="Input 10 3 5 3 2" xfId="19076" xr:uid="{F8C3A581-A144-4EFA-AFBB-314CEE0C3C4D}"/>
    <cellStyle name="Input 10 3 5 3 2 2" xfId="37577" xr:uid="{9A84CCFC-7AC1-46AB-A6FC-22C35D74253E}"/>
    <cellStyle name="Input 10 3 5 3 3" xfId="31848" xr:uid="{F503F5DF-079D-4DB6-8608-3A52B54EB656}"/>
    <cellStyle name="Input 10 3 5 4" xfId="5349" xr:uid="{6FC87665-73EF-4919-B198-8F60EB8A3237}"/>
    <cellStyle name="Input 10 3 5 4 2" xfId="20982" xr:uid="{B12B153C-C605-4496-B1F7-F53D22C35D9C}"/>
    <cellStyle name="Input 10 3 5 4 2 2" xfId="39404" xr:uid="{497B54B2-0871-4BE0-8918-390639E9C436}"/>
    <cellStyle name="Input 10 3 5 4 3" xfId="33233" xr:uid="{93E035BC-F79C-4B1D-99CC-63B9E6503FAC}"/>
    <cellStyle name="Input 10 3 5 5" xfId="5350" xr:uid="{2863EE4E-A863-4232-AC3E-EAEBD6337738}"/>
    <cellStyle name="Input 10 3 5 5 2" xfId="33874" xr:uid="{DBAED2B7-AC7D-40AE-8E0E-143C9EEE73B3}"/>
    <cellStyle name="Input 10 3 5 6" xfId="16657" xr:uid="{63C0D1E4-9A47-4F36-918D-D566BB321A25}"/>
    <cellStyle name="Input 10 3 5 6 2" xfId="34661" xr:uid="{842C94D1-D54C-4A0B-8C5E-40B7E7EFEB99}"/>
    <cellStyle name="Input 10 3 5 7" xfId="17594" xr:uid="{1BC46E23-D527-4F6F-B093-B9977DAB3FF9}"/>
    <cellStyle name="Input 10 3 5 7 2" xfId="35660" xr:uid="{BDB85823-6ED6-41B1-BEDF-49758DC162CC}"/>
    <cellStyle name="Input 10 3 5 8" xfId="22593" xr:uid="{B383E29D-B026-431D-9DF3-A4CD83BCD0C3}"/>
    <cellStyle name="Input 10 3 5 8 2" xfId="40492" xr:uid="{F4EFF527-DEE7-4531-B0AB-E95940737B85}"/>
    <cellStyle name="Input 10 3 5 9" xfId="29863" xr:uid="{432F3A26-4E57-4A6F-A1BF-14F6F6200B2B}"/>
    <cellStyle name="Input 10 3 6" xfId="5351" xr:uid="{9C8F3A29-2769-41BF-8E03-B39D6400C186}"/>
    <cellStyle name="Input 10 3 6 2" xfId="5352" xr:uid="{45A0F7FD-9E58-4770-87A2-B667E5DF263E}"/>
    <cellStyle name="Input 10 3 6 2 2" xfId="5353" xr:uid="{8E705D4E-BF68-428F-897A-C1E9DFB5A152}"/>
    <cellStyle name="Input 10 3 6 2 2 2" xfId="19788" xr:uid="{C2B00030-DF8D-4681-8A9C-3D2F453FA888}"/>
    <cellStyle name="Input 10 3 6 2 2 2 2" xfId="38660" xr:uid="{98A6E566-3D2D-491F-9F3D-E6D522969482}"/>
    <cellStyle name="Input 10 3 6 2 2 3" xfId="32517" xr:uid="{EBB5F2A2-A06A-4DE1-ACC4-46172B5FCED1}"/>
    <cellStyle name="Input 10 3 6 2 3" xfId="5354" xr:uid="{6034DE4A-C8EB-49C3-B4B9-8CE708269170}"/>
    <cellStyle name="Input 10 3 6 2 3 2" xfId="36648" xr:uid="{1025E261-428C-471A-8271-C557BA2FC984}"/>
    <cellStyle name="Input 10 3 6 2 4" xfId="22596" xr:uid="{30DEC4FC-3C64-4BD5-BCE7-C12FAC64CE34}"/>
    <cellStyle name="Input 10 3 6 2 4 2" xfId="40495" xr:uid="{9EAC9088-166D-436D-9EF8-C9065871B9E8}"/>
    <cellStyle name="Input 10 3 6 2 5" xfId="30927" xr:uid="{1EB0D7CB-45B1-41B3-943D-D1E6E46E3DB1}"/>
    <cellStyle name="Input 10 3 6 3" xfId="5355" xr:uid="{BD537F74-BFE1-4FC0-A1F8-5D446533CBA0}"/>
    <cellStyle name="Input 10 3 6 3 2" xfId="19077" xr:uid="{835E5E51-148F-41EC-84B8-310C21AD883E}"/>
    <cellStyle name="Input 10 3 6 3 2 2" xfId="37578" xr:uid="{AFAF1E7D-59F7-4854-9094-F37749E8E669}"/>
    <cellStyle name="Input 10 3 6 3 3" xfId="31849" xr:uid="{04BFD953-559F-4AC7-B190-400C6937284F}"/>
    <cellStyle name="Input 10 3 6 4" xfId="5356" xr:uid="{4F22749E-8C30-4860-86A0-D91930AF4DFB}"/>
    <cellStyle name="Input 10 3 6 4 2" xfId="20983" xr:uid="{499FCE13-6E74-467A-9172-1EE6B9DBF9FA}"/>
    <cellStyle name="Input 10 3 6 4 2 2" xfId="39405" xr:uid="{D09519B5-3818-4D0F-9BE2-342E992C67A0}"/>
    <cellStyle name="Input 10 3 6 4 3" xfId="33234" xr:uid="{4F1E4613-D0D3-4B4B-B9A0-503F5E7EF479}"/>
    <cellStyle name="Input 10 3 6 5" xfId="5357" xr:uid="{C9C9F5A8-CAE5-489D-9BE6-5361FA844A63}"/>
    <cellStyle name="Input 10 3 6 5 2" xfId="33875" xr:uid="{35F10245-5436-46CD-BADD-55F5FCB0CE01}"/>
    <cellStyle name="Input 10 3 6 6" xfId="16658" xr:uid="{20F71946-C29A-4A89-8166-A8751B11C211}"/>
    <cellStyle name="Input 10 3 6 6 2" xfId="34662" xr:uid="{BA1C7A66-8728-4CE2-8B14-E7C6EA317456}"/>
    <cellStyle name="Input 10 3 6 7" xfId="17595" xr:uid="{D1334939-F662-4659-A4A4-D8F6668364F2}"/>
    <cellStyle name="Input 10 3 6 7 2" xfId="35661" xr:uid="{BADA5B55-7219-4B5A-913B-56D46E7E70BA}"/>
    <cellStyle name="Input 10 3 6 8" xfId="22595" xr:uid="{AFEFA76D-843D-41FC-9A34-FFF82771B579}"/>
    <cellStyle name="Input 10 3 6 8 2" xfId="40494" xr:uid="{2D5B4918-0D9F-433E-9F62-DA768D873B51}"/>
    <cellStyle name="Input 10 3 6 9" xfId="29864" xr:uid="{9D410F5C-5F02-4EE6-8414-D395DD162FBF}"/>
    <cellStyle name="Input 10 3 7" xfId="5358" xr:uid="{DA36B44F-58B3-46EE-BE9D-C45163C2BEA7}"/>
    <cellStyle name="Input 10 3 7 2" xfId="5359" xr:uid="{38A32E11-19E3-40E0-B00C-9E32613B00FA}"/>
    <cellStyle name="Input 10 3 7 2 2" xfId="19472" xr:uid="{73BB9B11-D7CA-4BB4-9F17-DF687FFB70FC}"/>
    <cellStyle name="Input 10 3 7 2 2 2" xfId="38259" xr:uid="{A86AADCF-ECB2-4AC1-9293-9C379A3F5C1C}"/>
    <cellStyle name="Input 10 3 7 2 3" xfId="32169" xr:uid="{CDE91FBD-9903-411A-9860-2F9FF4364282}"/>
    <cellStyle name="Input 10 3 7 3" xfId="5360" xr:uid="{9AFF09E6-570F-43DA-913F-902247857074}"/>
    <cellStyle name="Input 10 3 7 3 2" xfId="36343" xr:uid="{1D0A87C5-BD76-449F-9E3D-9E9F36E62612}"/>
    <cellStyle name="Input 10 3 7 4" xfId="22597" xr:uid="{0DDC0809-0FEA-4EF6-AD4A-F2BB18D79540}"/>
    <cellStyle name="Input 10 3 7 4 2" xfId="40496" xr:uid="{B6DDBA18-F958-46CA-B0DC-9D8FBA5504F1}"/>
    <cellStyle name="Input 10 3 7 5" xfId="30528" xr:uid="{C8E57D20-530A-4C44-87DB-E47ADA3EE655}"/>
    <cellStyle name="Input 10 3 8" xfId="5361" xr:uid="{E4D965B3-CA2C-4B87-9D8E-A3645B7D94DA}"/>
    <cellStyle name="Input 10 3 8 2" xfId="5362" xr:uid="{F56F56EF-8A70-4C01-8A8A-6DADF6029AB0}"/>
    <cellStyle name="Input 10 3 8 2 2" xfId="19507" xr:uid="{EA663806-0BFD-4970-B870-8CC54CE60A95}"/>
    <cellStyle name="Input 10 3 8 2 2 2" xfId="38294" xr:uid="{0391E95B-9B30-403C-AEF1-478CB13973DB}"/>
    <cellStyle name="Input 10 3 8 2 3" xfId="32194" xr:uid="{F551B7BC-6570-43F9-ABA3-70785E131C4E}"/>
    <cellStyle name="Input 10 3 8 3" xfId="5363" xr:uid="{AB40D189-54D8-43BC-9D73-5A1DDBC7222C}"/>
    <cellStyle name="Input 10 3 8 3 2" xfId="36378" xr:uid="{7731C451-17E9-4014-9BAB-9F93BD4BC684}"/>
    <cellStyle name="Input 10 3 8 4" xfId="22598" xr:uid="{43C1338B-7520-4096-A96A-4B9C064DEFB3}"/>
    <cellStyle name="Input 10 3 8 4 2" xfId="40497" xr:uid="{FF93FCDA-8F38-43ED-87DA-B8F19FCAE6D3}"/>
    <cellStyle name="Input 10 3 8 5" xfId="30563" xr:uid="{87D576B2-9CB9-4395-A902-D35A1F92D01D}"/>
    <cellStyle name="Input 10 3 9" xfId="5364" xr:uid="{2E7BBE28-11B1-42DA-8D01-3B1E5A525B1B}"/>
    <cellStyle name="Input 10 3 9 2" xfId="33870" xr:uid="{A3D77600-BFFE-4158-90CA-9B7C9D91F492}"/>
    <cellStyle name="Input 10 4" xfId="5365" xr:uid="{C26E432A-66C8-4F62-A505-776256D22CDC}"/>
    <cellStyle name="Input 10 4 10" xfId="29660" xr:uid="{8C322CDA-BC40-4C81-956C-FE00E7C75486}"/>
    <cellStyle name="Input 10 4 2" xfId="5366" xr:uid="{18E1BFD3-CFC4-4AA8-90E7-58CD90DDF034}"/>
    <cellStyle name="Input 10 4 2 2" xfId="5367" xr:uid="{3CECC9FB-77FB-4425-8CC1-0127D9659112}"/>
    <cellStyle name="Input 10 4 2 2 2" xfId="5368" xr:uid="{D0E75C28-7F31-4D42-8905-44AB0A0C41A0}"/>
    <cellStyle name="Input 10 4 2 2 2 2" xfId="19789" xr:uid="{74F7D0A0-61E2-475A-9729-B2D172732755}"/>
    <cellStyle name="Input 10 4 2 2 2 2 2" xfId="38661" xr:uid="{B9EFE5E5-AD2D-41CE-9696-CC1E6472608A}"/>
    <cellStyle name="Input 10 4 2 2 2 3" xfId="32518" xr:uid="{7BAFAD73-3EC9-4B88-8104-729F622517AF}"/>
    <cellStyle name="Input 10 4 2 2 3" xfId="5369" xr:uid="{B6398D65-BABA-4896-99D3-A8C802B64547}"/>
    <cellStyle name="Input 10 4 2 2 3 2" xfId="36649" xr:uid="{6E6C91E5-B251-4953-93EC-74F19F9C2830}"/>
    <cellStyle name="Input 10 4 2 2 4" xfId="22601" xr:uid="{B9657AD8-0428-4DD6-B62D-36E40B57A9B5}"/>
    <cellStyle name="Input 10 4 2 2 4 2" xfId="40500" xr:uid="{3260258B-2A16-424F-89DB-72A8BF639EA4}"/>
    <cellStyle name="Input 10 4 2 2 5" xfId="30928" xr:uid="{59C1927E-98B5-4AA1-B582-58F60027E09D}"/>
    <cellStyle name="Input 10 4 2 3" xfId="5370" xr:uid="{466DB8D7-A522-4356-9F9D-A6458480B392}"/>
    <cellStyle name="Input 10 4 2 3 2" xfId="19078" xr:uid="{7DB8E848-1AA0-4373-B030-6EC6F9774A80}"/>
    <cellStyle name="Input 10 4 2 3 2 2" xfId="37579" xr:uid="{61EFE665-44A6-40D0-AC6D-75EFD32DBE18}"/>
    <cellStyle name="Input 10 4 2 3 3" xfId="31850" xr:uid="{25D87B48-093E-4BEC-AAE8-8FA6DCBCE5C1}"/>
    <cellStyle name="Input 10 4 2 4" xfId="5371" xr:uid="{FB8EBE36-E315-434F-A320-8FE9914FCD76}"/>
    <cellStyle name="Input 10 4 2 4 2" xfId="35662" xr:uid="{B7CC8EAF-70FE-4356-8360-246D7DCE1EC8}"/>
    <cellStyle name="Input 10 4 2 5" xfId="22600" xr:uid="{12D41326-5A39-4CEF-AFE7-B4940BADC9E3}"/>
    <cellStyle name="Input 10 4 2 5 2" xfId="40499" xr:uid="{F6A5898D-C71F-4977-9355-AF42F7F98BDD}"/>
    <cellStyle name="Input 10 4 2 6" xfId="29865" xr:uid="{93F0EACD-A43A-467D-A38D-7ABBD468AF6C}"/>
    <cellStyle name="Input 10 4 3" xfId="5372" xr:uid="{380ED72F-5A9C-411C-BF1B-9D1BE741B17C}"/>
    <cellStyle name="Input 10 4 3 2" xfId="5373" xr:uid="{86F4D09B-9533-4350-961E-4B5BB55B9583}"/>
    <cellStyle name="Input 10 4 3 2 2" xfId="14510" xr:uid="{6639572E-9C9F-4947-AE9D-7E19B5200261}"/>
    <cellStyle name="Input 10 4 3 2 2 2" xfId="38456" xr:uid="{D3B27010-3A5C-42C4-AD89-F2A6194904CE}"/>
    <cellStyle name="Input 10 4 3 2 3" xfId="32325" xr:uid="{9A2E4A7D-58EC-4EFB-9242-E0A9805E81F8}"/>
    <cellStyle name="Input 10 4 3 3" xfId="5374" xr:uid="{E9C84210-31C8-4E8A-902A-CF536A8ABA16}"/>
    <cellStyle name="Input 10 4 3 3 2" xfId="18404" xr:uid="{4C2D6078-4139-465E-A540-46213C3790E6}"/>
    <cellStyle name="Input 10 4 3 4" xfId="22602" xr:uid="{013F15A3-E212-43C0-BCD8-C58290A70C93}"/>
    <cellStyle name="Input 10 4 3 4 2" xfId="40501" xr:uid="{9DD635B1-1C1A-4491-88A0-CA162B896992}"/>
    <cellStyle name="Input 10 4 3 5" xfId="30723" xr:uid="{94281C2B-0FCF-453E-892E-E3865F577EFD}"/>
    <cellStyle name="Input 10 4 4" xfId="5375" xr:uid="{5B4DA5CE-0DB3-4DE9-B47E-FCC31F1943C1}"/>
    <cellStyle name="Input 10 4 4 2" xfId="18743" xr:uid="{BF77CD29-F880-4684-9E81-7981A3A80165}"/>
    <cellStyle name="Input 10 4 4 2 2" xfId="37338" xr:uid="{AB772FD0-C6A3-44FA-AA8B-E1FCD96D2259}"/>
    <cellStyle name="Input 10 4 4 3" xfId="31667" xr:uid="{309CF1FA-B2FA-485E-8A74-98C74C777352}"/>
    <cellStyle name="Input 10 4 5" xfId="5376" xr:uid="{C3931B03-9834-4D9E-B03A-AD886D1B2BCA}"/>
    <cellStyle name="Input 10 4 5 2" xfId="15144" xr:uid="{5BEB0E4A-8FDB-46FB-B5B0-EB245929656F}"/>
    <cellStyle name="Input 10 4 5 2 2" xfId="20708" xr:uid="{2BEB1ADB-F032-4C4C-AB27-A54EBAB6FDBD}"/>
    <cellStyle name="Input 10 4 5 3" xfId="33235" xr:uid="{24F434BA-BF3B-4B94-A85A-FC59D0C4AF11}"/>
    <cellStyle name="Input 10 4 6" xfId="5377" xr:uid="{D6478143-7969-48D6-969F-6853EB697F0D}"/>
    <cellStyle name="Input 10 4 6 2" xfId="15849" xr:uid="{684B890E-D5DA-4E1B-B0D5-F62313887692}"/>
    <cellStyle name="Input 10 4 7" xfId="16659" xr:uid="{793336BF-BDCC-4745-BC42-33418E8E3CF7}"/>
    <cellStyle name="Input 10 4 7 2" xfId="34663" xr:uid="{7B912B84-3AAB-468B-B14B-4F638B176054}"/>
    <cellStyle name="Input 10 4 8" xfId="17283" xr:uid="{CAD8C4BD-33D0-40D4-9842-10D69FAC030A}"/>
    <cellStyle name="Input 10 4 8 2" xfId="35449" xr:uid="{9FC2914C-5A0C-491C-A4F6-F8E6C1B9EEC0}"/>
    <cellStyle name="Input 10 4 9" xfId="22599" xr:uid="{05BE32F7-76D5-4292-9F67-0954F0CEE670}"/>
    <cellStyle name="Input 10 4 9 2" xfId="40498" xr:uid="{1C4B2EE4-654B-47EF-8FE2-0C343807F1CA}"/>
    <cellStyle name="Input 10 5" xfId="5378" xr:uid="{5D1E2242-C473-40D0-A38F-7191DA9E5A5A}"/>
    <cellStyle name="Input 10 5 2" xfId="5379" xr:uid="{15BC35AC-CF3A-442D-97AF-110337F1DCF7}"/>
    <cellStyle name="Input 10 5 2 2" xfId="5380" xr:uid="{8EEF4019-B4D3-401F-9548-0E0144F21301}"/>
    <cellStyle name="Input 10 5 2 2 2" xfId="19790" xr:uid="{5E6F6803-2E51-4590-8E40-FF3799392E1C}"/>
    <cellStyle name="Input 10 5 2 2 2 2" xfId="38662" xr:uid="{3BC05DFE-301B-4F10-837A-00C5029F4E89}"/>
    <cellStyle name="Input 10 5 2 2 3" xfId="32519" xr:uid="{DA442DC2-C6EF-49EA-8C2D-DC926F97A24A}"/>
    <cellStyle name="Input 10 5 2 3" xfId="5381" xr:uid="{82F8C72B-92C0-42C4-88D8-C72D1AB1A96F}"/>
    <cellStyle name="Input 10 5 2 3 2" xfId="36650" xr:uid="{611F3B0F-5F2D-4858-B398-365B7F653D40}"/>
    <cellStyle name="Input 10 5 2 4" xfId="22604" xr:uid="{51DDFBAD-B23C-449D-8320-10270C9F348A}"/>
    <cellStyle name="Input 10 5 2 4 2" xfId="40503" xr:uid="{F93B7F94-D6F0-4312-B8A0-FDE86D0E2F8B}"/>
    <cellStyle name="Input 10 5 2 5" xfId="30929" xr:uid="{F787CF94-0194-4951-831C-3114F11B372C}"/>
    <cellStyle name="Input 10 5 3" xfId="5382" xr:uid="{39D89D14-5011-4878-A2A7-9E997E9DBC1D}"/>
    <cellStyle name="Input 10 5 3 2" xfId="19079" xr:uid="{771A7678-C429-4DC9-A8A5-08B13A9091E1}"/>
    <cellStyle name="Input 10 5 3 2 2" xfId="37580" xr:uid="{72A788A7-8468-4327-8602-662FCEBED422}"/>
    <cellStyle name="Input 10 5 3 3" xfId="31851" xr:uid="{85BFCE5B-6DAD-45F9-9D9D-F762A18184A3}"/>
    <cellStyle name="Input 10 5 4" xfId="5383" xr:uid="{86B39267-4EE6-4F6A-B382-E54E4F27D599}"/>
    <cellStyle name="Input 10 5 4 2" xfId="20984" xr:uid="{87A88C43-2ECC-47C5-9A47-1BBD3FCF4155}"/>
    <cellStyle name="Input 10 5 4 2 2" xfId="39406" xr:uid="{EC5D62DB-5253-4572-81C1-1485C42FBEAC}"/>
    <cellStyle name="Input 10 5 4 3" xfId="33236" xr:uid="{FEEB63C5-EFFE-4B87-9FD8-FE4089EC8381}"/>
    <cellStyle name="Input 10 5 5" xfId="5384" xr:uid="{2CC4FF59-7C6F-45AB-A120-E9799B8DDD6C}"/>
    <cellStyle name="Input 10 5 5 2" xfId="33876" xr:uid="{B36CB791-1D16-4DF1-B326-2456667C657B}"/>
    <cellStyle name="Input 10 5 6" xfId="16660" xr:uid="{0D743F17-45D2-4E5B-A56C-BF603C9B2DBA}"/>
    <cellStyle name="Input 10 5 6 2" xfId="34664" xr:uid="{BB3F9E68-815B-426C-BD7F-62A79AFC2F19}"/>
    <cellStyle name="Input 10 5 7" xfId="17596" xr:uid="{E9DAEB68-C98D-45B8-822F-4BFA671F72F2}"/>
    <cellStyle name="Input 10 5 7 2" xfId="35663" xr:uid="{B4720A43-29C2-429A-846B-67D1CAB6D8FA}"/>
    <cellStyle name="Input 10 5 8" xfId="22603" xr:uid="{67D679F8-F419-4052-B244-FFCF237440A6}"/>
    <cellStyle name="Input 10 5 8 2" xfId="40502" xr:uid="{498F3AC3-87C2-44FB-A750-FA87F3936CD3}"/>
    <cellStyle name="Input 10 5 9" xfId="29866" xr:uid="{773CF800-078C-4382-A3AD-AC0D6483E4E5}"/>
    <cellStyle name="Input 10 6" xfId="5385" xr:uid="{BCA7842E-699D-4BF5-B32F-0F8BD7A2FDB1}"/>
    <cellStyle name="Input 10 6 2" xfId="5386" xr:uid="{8C589771-C7A6-4626-A590-9BC08E4B80CC}"/>
    <cellStyle name="Input 10 6 2 2" xfId="5387" xr:uid="{0A1F00AE-33CD-4A98-B0AB-5771255D47D9}"/>
    <cellStyle name="Input 10 6 2 2 2" xfId="19791" xr:uid="{BF4CC256-2ACD-40E9-9C69-9491D79A23D2}"/>
    <cellStyle name="Input 10 6 2 2 2 2" xfId="38663" xr:uid="{CD802BC5-8EAC-4E4E-9D4B-2E6C73CE1C34}"/>
    <cellStyle name="Input 10 6 2 2 3" xfId="32520" xr:uid="{604DC190-A169-41E4-92BE-E80B4258F28E}"/>
    <cellStyle name="Input 10 6 2 3" xfId="5388" xr:uid="{57CF6145-3E18-4A7F-86D5-A28C0537926C}"/>
    <cellStyle name="Input 10 6 2 3 2" xfId="36651" xr:uid="{B4F7FE89-13F2-4B2F-B6FB-2D46E78A8979}"/>
    <cellStyle name="Input 10 6 2 4" xfId="22606" xr:uid="{F2F84E62-65D2-47F9-A255-60A92AE10BB9}"/>
    <cellStyle name="Input 10 6 2 4 2" xfId="40505" xr:uid="{4864FE77-6632-42D4-B9F3-115E8E1990C7}"/>
    <cellStyle name="Input 10 6 2 5" xfId="30930" xr:uid="{43F5C616-3F4E-48CD-B0AF-C1E13AE50227}"/>
    <cellStyle name="Input 10 6 3" xfId="5389" xr:uid="{14225587-177C-41D7-9190-67492746D076}"/>
    <cellStyle name="Input 10 6 3 2" xfId="19080" xr:uid="{B6777B98-E4E3-4C63-BA39-D52A6B3B7DC5}"/>
    <cellStyle name="Input 10 6 3 2 2" xfId="37581" xr:uid="{41E68602-0B76-4886-A587-AC5BF9B84953}"/>
    <cellStyle name="Input 10 6 3 3" xfId="31852" xr:uid="{D8913DF5-DD69-48ED-8C7C-59C87DD3819F}"/>
    <cellStyle name="Input 10 6 4" xfId="5390" xr:uid="{739DBF8A-6C34-4950-9B4B-9E738900B916}"/>
    <cellStyle name="Input 10 6 4 2" xfId="20985" xr:uid="{A0B1DA47-DEA1-4D55-82B5-9AF51DE46360}"/>
    <cellStyle name="Input 10 6 4 2 2" xfId="39407" xr:uid="{591232BF-ECAF-432F-BCC0-59B2A90B1547}"/>
    <cellStyle name="Input 10 6 4 3" xfId="33237" xr:uid="{D945382E-4251-4C9D-BA91-0BF4C848D046}"/>
    <cellStyle name="Input 10 6 5" xfId="5391" xr:uid="{A3615BD9-525C-4D67-A724-7C571AA2EAA7}"/>
    <cellStyle name="Input 10 6 5 2" xfId="33877" xr:uid="{28DB63B9-4347-4872-909C-B26759EAB7B6}"/>
    <cellStyle name="Input 10 6 6" xfId="16661" xr:uid="{F6020A70-5018-4492-A7CA-8D76BFF90621}"/>
    <cellStyle name="Input 10 6 6 2" xfId="34665" xr:uid="{D1C5634C-C726-4D89-9669-9FF0DD5F1E85}"/>
    <cellStyle name="Input 10 6 7" xfId="17597" xr:uid="{F2045622-299F-47A2-9CD2-16F7DEA63954}"/>
    <cellStyle name="Input 10 6 7 2" xfId="35664" xr:uid="{B0DB0D47-A06E-486B-83BF-B28FCEC006CF}"/>
    <cellStyle name="Input 10 6 8" xfId="22605" xr:uid="{4286399F-1E09-4ED4-9D0E-26E15754D353}"/>
    <cellStyle name="Input 10 6 8 2" xfId="40504" xr:uid="{6A91991B-9594-4B42-B9D2-63EFE0EE453E}"/>
    <cellStyle name="Input 10 6 9" xfId="29867" xr:uid="{375306C7-FDB0-4549-AC29-81C225A78C88}"/>
    <cellStyle name="Input 10 7" xfId="5392" xr:uid="{09430E8B-28BD-4D98-80AA-86E213F30DBB}"/>
    <cellStyle name="Input 10 7 2" xfId="5393" xr:uid="{2D34F2E6-91D6-4577-BB6C-8115D1B01A75}"/>
    <cellStyle name="Input 10 7 2 2" xfId="14464" xr:uid="{B20AC47D-C88A-4199-89A0-6F2274937B89}"/>
    <cellStyle name="Input 10 7 2 2 2" xfId="38397" xr:uid="{29856988-4840-495A-A21F-CA659A195FE3}"/>
    <cellStyle name="Input 10 7 2 3" xfId="32283" xr:uid="{1A58ED2E-8B79-41C4-9D1F-0808D2431BAA}"/>
    <cellStyle name="Input 10 7 3" xfId="5394" xr:uid="{F014E022-F9CA-410A-B36D-4DD41E862527}"/>
    <cellStyle name="Input 10 7 3 2" xfId="18354" xr:uid="{AE249CAA-6F92-467B-BB44-6945D4A922DF}"/>
    <cellStyle name="Input 10 7 4" xfId="22607" xr:uid="{A19A8625-7DFD-4516-8DE1-5292E151403A}"/>
    <cellStyle name="Input 10 7 4 2" xfId="40506" xr:uid="{9032CBC5-71CA-495E-AA7E-2DF120B61BB9}"/>
    <cellStyle name="Input 10 7 5" xfId="30666" xr:uid="{7A870CE8-69CA-4F60-9DC8-2B8EF6F75AAA}"/>
    <cellStyle name="Input 10 8" xfId="5395" xr:uid="{A38F1DB7-CEAD-46C7-8E8C-1B2AC7465B5F}"/>
    <cellStyle name="Input 10 8 2" xfId="5396" xr:uid="{AA7F8EAD-0C17-4355-B48F-A293BB366540}"/>
    <cellStyle name="Input 10 8 2 2" xfId="37251" xr:uid="{DB69B158-DD66-4731-A0F1-816DD3788DDC}"/>
    <cellStyle name="Input 10 8 3" xfId="5397" xr:uid="{FD279DEB-2854-420F-96C5-53D0DD2392DA}"/>
    <cellStyle name="Input 10 8 3 2" xfId="40507" xr:uid="{4A5CDB53-5ADC-4C07-91C2-64B3D9B0E007}"/>
    <cellStyle name="Input 10 8 4" xfId="31594" xr:uid="{2F401A8E-E32F-41D4-B00E-D6230BFCB469}"/>
    <cellStyle name="Input 10 9" xfId="5398" xr:uid="{2B5293B6-32B4-4AAF-9EAE-DC68778513EF}"/>
    <cellStyle name="Input 10 9 2" xfId="18530" xr:uid="{5CD52549-620B-4548-94EC-120CC91D119A}"/>
    <cellStyle name="Input 10 9 2 2" xfId="37260" xr:uid="{C69DAB87-62E6-49A4-B686-BE2DDFEB51D7}"/>
    <cellStyle name="Input 10 9 3" xfId="31639" xr:uid="{CD8BCD8F-DA20-41A5-AF8F-2BC9AA497801}"/>
    <cellStyle name="Input 11" xfId="5399" xr:uid="{36BCE2E2-926B-4ED2-A1F6-05EA694D0380}"/>
    <cellStyle name="Input 11 10" xfId="5400" xr:uid="{E2818733-B1D7-4FCD-8ADA-6E5C3181EED9}"/>
    <cellStyle name="Input 11 10 2" xfId="20505" xr:uid="{D803C788-5E18-4A3E-852F-683408312FC5}"/>
    <cellStyle name="Input 11 10 2 2" xfId="39217" xr:uid="{9AC5981B-9C00-4C33-BED1-D15AF79FD5C8}"/>
    <cellStyle name="Input 11 10 3" xfId="32967" xr:uid="{FD2A4D5F-DD3E-4CC9-9769-88C2882FE4AF}"/>
    <cellStyle name="Input 11 11" xfId="14746" xr:uid="{E85150B0-343A-4FEC-989C-62EC8B8EDE03}"/>
    <cellStyle name="Input 11 11 2" xfId="32985" xr:uid="{0BC25C29-426C-4A76-8176-DCCB79608F25}"/>
    <cellStyle name="Input 11 12" xfId="14864" xr:uid="{8FEDEBD8-7BB3-405B-830E-62B892B4931A}"/>
    <cellStyle name="Input 11 12 2" xfId="33016" xr:uid="{A098E64F-7490-48D2-8C11-23FB027BE49B}"/>
    <cellStyle name="Input 11 13" xfId="17034" xr:uid="{74E78297-9E3C-4D47-B341-A6AD4DD09F6C}"/>
    <cellStyle name="Input 11 13 2" xfId="35292" xr:uid="{4005F1B0-CD6F-4EF0-9012-89AE71172E48}"/>
    <cellStyle name="Input 11 14" xfId="21812" xr:uid="{AE92654B-4932-49CC-A477-47441F3F27A9}"/>
    <cellStyle name="Input 11 14 2" xfId="40009" xr:uid="{EB7F7DD4-D08F-43A7-8B96-FE1F5498A98A}"/>
    <cellStyle name="Input 11 15" xfId="22608" xr:uid="{5B43AC38-0FC4-46B7-BE97-264907387813}"/>
    <cellStyle name="Input 11 15 2" xfId="40508" xr:uid="{4EE7D0F7-AF25-4DB0-B863-723DB957251E}"/>
    <cellStyle name="Input 11 16" xfId="29527" xr:uid="{5AFA2D9C-FA95-4E27-AA64-D8033D3C4BEE}"/>
    <cellStyle name="Input 11 2" xfId="5401" xr:uid="{1DAC8775-917D-4E80-B832-1DEC9AFC7725}"/>
    <cellStyle name="Input 11 2 10" xfId="5402" xr:uid="{5E090B0E-5C89-4391-BDCA-F1D0987D7715}"/>
    <cellStyle name="Input 11 2 10 2" xfId="34666" xr:uid="{666C5ACC-3717-4AAE-863E-E607A412877F}"/>
    <cellStyle name="Input 11 2 11" xfId="17114" xr:uid="{A5522BFF-2178-4FB0-B484-F87087ACEC60}"/>
    <cellStyle name="Input 11 2 11 2" xfId="35383" xr:uid="{EC8CEB94-A2D7-4861-81CC-166AB15A143E}"/>
    <cellStyle name="Input 11 2 12" xfId="21749" xr:uid="{80F34030-FA63-4D4D-ACDF-6EC3DA9CC289}"/>
    <cellStyle name="Input 11 2 12 2" xfId="39975" xr:uid="{234C0471-D2D3-41C8-95C7-70249B4EAC84}"/>
    <cellStyle name="Input 11 2 13" xfId="22609" xr:uid="{7EBBBA1E-5394-4996-8186-AB08EE3D24FD}"/>
    <cellStyle name="Input 11 2 13 2" xfId="40509" xr:uid="{6FB0FC81-90BB-455C-9432-299C3364B172}"/>
    <cellStyle name="Input 11 2 14" xfId="29604" xr:uid="{BC16154F-9410-46B7-9B62-5FD3100CAF46}"/>
    <cellStyle name="Input 11 2 2" xfId="5403" xr:uid="{9BBF843B-8604-464D-A1CB-3F0B61C23CBF}"/>
    <cellStyle name="Input 11 2 2 2" xfId="5404" xr:uid="{8B7E9C58-718C-4E25-A84C-63FABE9AA6B8}"/>
    <cellStyle name="Input 11 2 2 2 2" xfId="5405" xr:uid="{8AEE6E92-B69A-4DA4-9303-376AC2D8DF31}"/>
    <cellStyle name="Input 11 2 2 2 2 2" xfId="19792" xr:uid="{BDD7DBA0-FBCD-4433-BCEC-9FB3378965E1}"/>
    <cellStyle name="Input 11 2 2 2 2 2 2" xfId="38664" xr:uid="{EDD6104B-2C0E-4DDF-86E4-6AB2371C5AFB}"/>
    <cellStyle name="Input 11 2 2 2 2 3" xfId="32521" xr:uid="{3A6CDE14-F2C9-437B-A97C-1389FB317BC3}"/>
    <cellStyle name="Input 11 2 2 2 3" xfId="5406" xr:uid="{0F767C76-FAC5-466D-9CB6-6F8239CDE488}"/>
    <cellStyle name="Input 11 2 2 2 3 2" xfId="36652" xr:uid="{DC527471-098C-495D-998E-7B1309420FAF}"/>
    <cellStyle name="Input 11 2 2 2 4" xfId="22611" xr:uid="{BD6DCDC9-B439-4E06-A941-49CBBDDEF1FB}"/>
    <cellStyle name="Input 11 2 2 2 4 2" xfId="40511" xr:uid="{C0D1D5AB-AD5C-431A-A7C1-E6F69FAD6A4D}"/>
    <cellStyle name="Input 11 2 2 2 5" xfId="30931" xr:uid="{631D1650-9C9D-4FD4-9EC1-26AF19917B01}"/>
    <cellStyle name="Input 11 2 2 3" xfId="5407" xr:uid="{DDD04EF7-B9A9-4CF5-AAA4-061F9788E6E3}"/>
    <cellStyle name="Input 11 2 2 3 2" xfId="19081" xr:uid="{F93E6EDB-5619-4F11-9669-F1D4EA79C9BD}"/>
    <cellStyle name="Input 11 2 2 3 2 2" xfId="37582" xr:uid="{06D75387-B6F5-43A4-98BE-75F42F7EFB95}"/>
    <cellStyle name="Input 11 2 2 3 3" xfId="31853" xr:uid="{2D4BAADA-7DAB-463D-81BD-02E1E81BD15F}"/>
    <cellStyle name="Input 11 2 2 4" xfId="5408" xr:uid="{B4B415A9-9FE9-4560-BB3D-BA8941D395E0}"/>
    <cellStyle name="Input 11 2 2 4 2" xfId="20986" xr:uid="{E6D119D2-6894-4BE7-A4DF-410F1329EB07}"/>
    <cellStyle name="Input 11 2 2 4 2 2" xfId="39408" xr:uid="{86A4DB0C-C33E-43B7-9B74-E5C736E79788}"/>
    <cellStyle name="Input 11 2 2 4 3" xfId="33238" xr:uid="{B03968A6-99CB-4B44-8200-3680F6539845}"/>
    <cellStyle name="Input 11 2 2 5" xfId="5409" xr:uid="{FA7E04D5-6622-4D36-A0E9-002289A73218}"/>
    <cellStyle name="Input 11 2 2 5 2" xfId="33879" xr:uid="{96D24E38-C1DE-4EA4-83C1-DF877332BB15}"/>
    <cellStyle name="Input 11 2 2 6" xfId="16662" xr:uid="{DDFBDFE7-3636-45AD-B0CE-27E53D9EE469}"/>
    <cellStyle name="Input 11 2 2 6 2" xfId="34667" xr:uid="{632100DF-4976-4ED8-9FCA-21816A649DFB}"/>
    <cellStyle name="Input 11 2 2 7" xfId="17598" xr:uid="{2874F97A-69A2-4908-AA90-A0B0232FB0B8}"/>
    <cellStyle name="Input 11 2 2 7 2" xfId="35665" xr:uid="{A4ECDD16-B1CC-491D-AD34-3FA3367BACF6}"/>
    <cellStyle name="Input 11 2 2 8" xfId="22610" xr:uid="{11A1B9C1-2236-471B-8E15-69C2F749DCED}"/>
    <cellStyle name="Input 11 2 2 8 2" xfId="40510" xr:uid="{5B625E59-1C22-405A-85FF-07BC5CA1765E}"/>
    <cellStyle name="Input 11 2 2 9" xfId="29868" xr:uid="{029AD0F9-148D-4EB8-BFEA-F2DE2C21E57C}"/>
    <cellStyle name="Input 11 2 3" xfId="5410" xr:uid="{8BA85255-EC6C-4687-BB91-5169D8C1A2A3}"/>
    <cellStyle name="Input 11 2 3 2" xfId="5411" xr:uid="{F48E2D6C-0FAB-4F76-977B-C179C9AAA3AD}"/>
    <cellStyle name="Input 11 2 3 2 2" xfId="5412" xr:uid="{514AD90F-330E-48A7-A635-1F13FDFDEAA9}"/>
    <cellStyle name="Input 11 2 3 2 2 2" xfId="19793" xr:uid="{FFE8C767-F9FA-4A42-B126-008536C7150C}"/>
    <cellStyle name="Input 11 2 3 2 2 2 2" xfId="38665" xr:uid="{60BB7A82-B3FA-46E2-9A0E-ED7EC2507D00}"/>
    <cellStyle name="Input 11 2 3 2 2 3" xfId="32522" xr:uid="{AC5A4E9D-552A-4844-9D33-6133412BFC32}"/>
    <cellStyle name="Input 11 2 3 2 3" xfId="5413" xr:uid="{75659AB7-75E8-466E-B68A-7F8E60675A6D}"/>
    <cellStyle name="Input 11 2 3 2 3 2" xfId="36653" xr:uid="{DE29A581-A645-4CDD-91EE-170B904FED30}"/>
    <cellStyle name="Input 11 2 3 2 4" xfId="22613" xr:uid="{50260226-E9B8-42E0-B5D9-0D207451DF29}"/>
    <cellStyle name="Input 11 2 3 2 4 2" xfId="40513" xr:uid="{E4F01951-C865-4E36-8A77-5A8919547AAB}"/>
    <cellStyle name="Input 11 2 3 2 5" xfId="30932" xr:uid="{AE4C3937-333C-43E6-B09C-F4B67BADD62F}"/>
    <cellStyle name="Input 11 2 3 3" xfId="5414" xr:uid="{59445BB8-60FC-483B-9E96-285A269D2FA9}"/>
    <cellStyle name="Input 11 2 3 3 2" xfId="19082" xr:uid="{3DD5A7A7-4CF7-4D87-A9B4-880A8C2EBF97}"/>
    <cellStyle name="Input 11 2 3 3 2 2" xfId="37583" xr:uid="{ADE81C90-8E97-4BD6-BC02-7472D0C1E2E9}"/>
    <cellStyle name="Input 11 2 3 3 3" xfId="31854" xr:uid="{FDAAC6BB-D265-4534-B3B6-26FD0CFD54BD}"/>
    <cellStyle name="Input 11 2 3 4" xfId="5415" xr:uid="{751D2F01-EDB2-42B0-89D4-27464A240238}"/>
    <cellStyle name="Input 11 2 3 4 2" xfId="20987" xr:uid="{BF6A6D19-DDD3-4916-AB18-DC9684428E9E}"/>
    <cellStyle name="Input 11 2 3 4 2 2" xfId="39409" xr:uid="{EB353CD1-B756-4004-BB32-0314A69745F3}"/>
    <cellStyle name="Input 11 2 3 4 3" xfId="33239" xr:uid="{517AF034-26AA-4479-883F-FE39D2419289}"/>
    <cellStyle name="Input 11 2 3 5" xfId="5416" xr:uid="{F6E92E7C-893A-4BE6-BA81-07EE03BF820F}"/>
    <cellStyle name="Input 11 2 3 5 2" xfId="33880" xr:uid="{DE1A36FD-C96A-4C65-95CF-AA02B29E4B8B}"/>
    <cellStyle name="Input 11 2 3 6" xfId="16663" xr:uid="{1C57E889-9E37-484F-94F4-8E4CABF667F6}"/>
    <cellStyle name="Input 11 2 3 6 2" xfId="34668" xr:uid="{49F438BD-9DBF-459A-913F-6BD5A45C41C1}"/>
    <cellStyle name="Input 11 2 3 7" xfId="17599" xr:uid="{173D9B6A-DB3E-4DA2-B534-88706AE9E3E0}"/>
    <cellStyle name="Input 11 2 3 7 2" xfId="35666" xr:uid="{EEC5726F-DDC6-4FC5-87E2-60FACD30D5D2}"/>
    <cellStyle name="Input 11 2 3 8" xfId="22612" xr:uid="{FF849A81-2DF5-48BF-814A-59EE23D034A1}"/>
    <cellStyle name="Input 11 2 3 8 2" xfId="40512" xr:uid="{B6E25209-4D2A-4965-8336-126729FB2B58}"/>
    <cellStyle name="Input 11 2 3 9" xfId="29869" xr:uid="{9D6F5DA9-592A-45B8-9E8A-F0D30DEC209D}"/>
    <cellStyle name="Input 11 2 4" xfId="5417" xr:uid="{129568BD-F2F2-47E9-B24E-962461534471}"/>
    <cellStyle name="Input 11 2 4 2" xfId="5418" xr:uid="{C8122A9E-9566-44E2-AE90-11073338E0A6}"/>
    <cellStyle name="Input 11 2 4 2 2" xfId="5419" xr:uid="{F6C0BB2E-D13C-4F79-8115-5C9F83E78EE5}"/>
    <cellStyle name="Input 11 2 4 2 2 2" xfId="19794" xr:uid="{855848A7-DB34-4704-84F7-F3DB370EDAF4}"/>
    <cellStyle name="Input 11 2 4 2 2 2 2" xfId="38666" xr:uid="{FF958CF4-5780-4DC5-BC2F-DB12B3D596BB}"/>
    <cellStyle name="Input 11 2 4 2 2 3" xfId="32523" xr:uid="{E10B533D-7679-444F-8ECE-CDAF2DD908D6}"/>
    <cellStyle name="Input 11 2 4 2 3" xfId="5420" xr:uid="{D1FF0E14-B59E-49BE-8BAA-C47CF3BCB7C1}"/>
    <cellStyle name="Input 11 2 4 2 3 2" xfId="36654" xr:uid="{AF961D85-0D64-472C-95DB-E4C1482B8B5F}"/>
    <cellStyle name="Input 11 2 4 2 4" xfId="22615" xr:uid="{E0E76844-A61A-43E2-80ED-1DC27138D7F6}"/>
    <cellStyle name="Input 11 2 4 2 4 2" xfId="40515" xr:uid="{B1794EFF-9E77-44FF-87F1-FA548AC69528}"/>
    <cellStyle name="Input 11 2 4 2 5" xfId="30933" xr:uid="{A5134A14-CA11-4E15-8F2A-807454EBD4D5}"/>
    <cellStyle name="Input 11 2 4 3" xfId="5421" xr:uid="{C6F4782D-9E18-441F-8FB8-8CBDC0F71438}"/>
    <cellStyle name="Input 11 2 4 3 2" xfId="19083" xr:uid="{A26B0FE9-43DE-4821-B602-36CE35847E60}"/>
    <cellStyle name="Input 11 2 4 3 2 2" xfId="37584" xr:uid="{3EBB425F-2527-4BDC-9ABA-24F3A11FA92A}"/>
    <cellStyle name="Input 11 2 4 3 3" xfId="31855" xr:uid="{C691BEAF-FEC8-49B6-B952-00C019DD665D}"/>
    <cellStyle name="Input 11 2 4 4" xfId="5422" xr:uid="{19C10EF0-E3A9-4D61-AC04-D0EDD1C017A9}"/>
    <cellStyle name="Input 11 2 4 4 2" xfId="20988" xr:uid="{CF19081D-663D-420B-8268-D845E58574C1}"/>
    <cellStyle name="Input 11 2 4 4 2 2" xfId="39410" xr:uid="{7C53CEF3-9815-4713-88DD-C6133266F83A}"/>
    <cellStyle name="Input 11 2 4 4 3" xfId="33240" xr:uid="{BE0D8E6C-B1B4-4C42-828D-142858476AB0}"/>
    <cellStyle name="Input 11 2 4 5" xfId="5423" xr:uid="{92CA788B-3DCB-4902-A055-6FAB7ACD9360}"/>
    <cellStyle name="Input 11 2 4 5 2" xfId="33881" xr:uid="{9BAE8AF8-CB61-4023-8E0B-626244544802}"/>
    <cellStyle name="Input 11 2 4 6" xfId="16664" xr:uid="{DF932663-F1AA-4B7B-AADD-7AC01651DDC8}"/>
    <cellStyle name="Input 11 2 4 6 2" xfId="34669" xr:uid="{B6B44B17-8DD0-4236-ABA8-AD70E5920F1E}"/>
    <cellStyle name="Input 11 2 4 7" xfId="17600" xr:uid="{2C4FA375-B0E1-4260-9CDF-1BC03BFF7B46}"/>
    <cellStyle name="Input 11 2 4 7 2" xfId="35667" xr:uid="{DFAFC1E9-59C1-421B-8E01-FF4070F5D418}"/>
    <cellStyle name="Input 11 2 4 8" xfId="22614" xr:uid="{9AB251D0-94DB-4EE4-9347-B8A79E173351}"/>
    <cellStyle name="Input 11 2 4 8 2" xfId="40514" xr:uid="{6998150C-8C1C-492C-B81A-585B67F66C69}"/>
    <cellStyle name="Input 11 2 4 9" xfId="29870" xr:uid="{A64C4FF0-25A8-4815-B357-4BD12FE3A6D5}"/>
    <cellStyle name="Input 11 2 5" xfId="5424" xr:uid="{E7575FA9-C260-40C1-AC2D-192EAB339618}"/>
    <cellStyle name="Input 11 2 5 2" xfId="5425" xr:uid="{A687F375-BB23-4341-9D85-206126910C72}"/>
    <cellStyle name="Input 11 2 5 2 2" xfId="5426" xr:uid="{EB20A064-4C81-4A05-A12F-032710E93EC7}"/>
    <cellStyle name="Input 11 2 5 2 2 2" xfId="19795" xr:uid="{11CF8E31-215E-4105-9546-1C4958713D99}"/>
    <cellStyle name="Input 11 2 5 2 2 2 2" xfId="38667" xr:uid="{A41A02A0-84C5-4436-AD2D-B5D27B6598A2}"/>
    <cellStyle name="Input 11 2 5 2 2 3" xfId="32524" xr:uid="{EF874FD8-6444-45C4-AC21-7C4E8E6B235E}"/>
    <cellStyle name="Input 11 2 5 2 3" xfId="5427" xr:uid="{9AD0CD48-9D4C-484C-81BE-7DB926163F8B}"/>
    <cellStyle name="Input 11 2 5 2 3 2" xfId="36655" xr:uid="{EBEF4BF0-D19A-4711-A92E-A4C7E531F26D}"/>
    <cellStyle name="Input 11 2 5 2 4" xfId="22617" xr:uid="{2CDB37FB-8612-40E7-AC44-83D0B6ADCA75}"/>
    <cellStyle name="Input 11 2 5 2 4 2" xfId="40517" xr:uid="{1ADCD7CB-1A06-4C62-8F02-9DAD509DAF34}"/>
    <cellStyle name="Input 11 2 5 2 5" xfId="30934" xr:uid="{DC43AD75-A862-4ACF-AFD8-1CC3B4D81265}"/>
    <cellStyle name="Input 11 2 5 3" xfId="5428" xr:uid="{AB465128-08FF-4817-9AB6-DB4E846BAA89}"/>
    <cellStyle name="Input 11 2 5 3 2" xfId="19084" xr:uid="{AE9D4F96-7B7E-42C7-BA22-57FEE618BDBA}"/>
    <cellStyle name="Input 11 2 5 3 2 2" xfId="37585" xr:uid="{88073A16-B8F0-4D9F-9C5A-4EA466BBB264}"/>
    <cellStyle name="Input 11 2 5 3 3" xfId="31856" xr:uid="{2B9A63C5-72F9-41F3-A46D-D00FAB22C167}"/>
    <cellStyle name="Input 11 2 5 4" xfId="5429" xr:uid="{D2902B43-ACB4-42A2-8E92-4C88B8DF4B56}"/>
    <cellStyle name="Input 11 2 5 4 2" xfId="20989" xr:uid="{8A09B5BD-708C-4714-AB37-8CC134B8994B}"/>
    <cellStyle name="Input 11 2 5 4 2 2" xfId="39411" xr:uid="{DE68D972-ADFE-4DF8-BE99-B25E11953675}"/>
    <cellStyle name="Input 11 2 5 4 3" xfId="33241" xr:uid="{94C5A280-C872-4A74-BA8E-986E6FCEF8F1}"/>
    <cellStyle name="Input 11 2 5 5" xfId="5430" xr:uid="{00A17234-ED8C-491C-B841-E5F474EB6306}"/>
    <cellStyle name="Input 11 2 5 5 2" xfId="33882" xr:uid="{BBE2B679-FC9C-48F4-8B0C-D4AECFDD9F36}"/>
    <cellStyle name="Input 11 2 5 6" xfId="16665" xr:uid="{2F10BA6C-BF5D-4625-9D37-8629827D649D}"/>
    <cellStyle name="Input 11 2 5 6 2" xfId="34670" xr:uid="{5D32AD39-6444-41BE-93E0-3A551A3CD553}"/>
    <cellStyle name="Input 11 2 5 7" xfId="17601" xr:uid="{0E28FD45-5E93-43FE-9376-E0B92A7D7660}"/>
    <cellStyle name="Input 11 2 5 7 2" xfId="35668" xr:uid="{F2E59DD5-ACC6-4F1A-B1C9-559B83B3402C}"/>
    <cellStyle name="Input 11 2 5 8" xfId="22616" xr:uid="{E5265AC4-FDDC-4252-B7D7-FE8028805F9E}"/>
    <cellStyle name="Input 11 2 5 8 2" xfId="40516" xr:uid="{C60A1412-0C5E-4281-B953-4821B8BED528}"/>
    <cellStyle name="Input 11 2 5 9" xfId="29871" xr:uid="{0DFE0FB8-0651-4E5B-899F-5C2B170A87CD}"/>
    <cellStyle name="Input 11 2 6" xfId="5431" xr:uid="{5010142E-CD50-4EBB-9BF1-5F10B6433886}"/>
    <cellStyle name="Input 11 2 6 2" xfId="5432" xr:uid="{DD2CB203-806C-4132-9487-7C64F082797E}"/>
    <cellStyle name="Input 11 2 6 2 2" xfId="5433" xr:uid="{A099BDC2-63E8-4A99-A1C1-820D145277CC}"/>
    <cellStyle name="Input 11 2 6 2 2 2" xfId="19796" xr:uid="{E759DC15-CC15-4C4F-AFF7-130D92498426}"/>
    <cellStyle name="Input 11 2 6 2 2 2 2" xfId="38668" xr:uid="{CBA257AF-EBC0-42F7-8C12-4C5E256B8E43}"/>
    <cellStyle name="Input 11 2 6 2 2 3" xfId="32525" xr:uid="{4D535A78-F51D-4C21-A52E-2B095012080F}"/>
    <cellStyle name="Input 11 2 6 2 3" xfId="5434" xr:uid="{5E859AED-3E92-40D2-A765-B0B06507EA71}"/>
    <cellStyle name="Input 11 2 6 2 3 2" xfId="36656" xr:uid="{EA721691-7674-42CE-B4AD-F2809A37A8E0}"/>
    <cellStyle name="Input 11 2 6 2 4" xfId="22619" xr:uid="{7083F0CC-E53F-4980-B691-8AC1A5A5BF7E}"/>
    <cellStyle name="Input 11 2 6 2 4 2" xfId="40519" xr:uid="{39275A72-385B-4A75-B2AE-10033B9CF42E}"/>
    <cellStyle name="Input 11 2 6 2 5" xfId="30935" xr:uid="{CA188A5E-E1AA-4F5C-B3F0-97971BAF7447}"/>
    <cellStyle name="Input 11 2 6 3" xfId="5435" xr:uid="{DB8432C2-8F2E-4ED4-B052-8420C81DAB03}"/>
    <cellStyle name="Input 11 2 6 3 2" xfId="19085" xr:uid="{5F9DA4B7-5CF9-4E07-9E23-481804A1F056}"/>
    <cellStyle name="Input 11 2 6 3 2 2" xfId="37586" xr:uid="{FE4D1203-B1A7-4791-AC21-32937729FE6F}"/>
    <cellStyle name="Input 11 2 6 3 3" xfId="31857" xr:uid="{8FEFC970-E433-4ACE-847F-4D0BBEB0CBA2}"/>
    <cellStyle name="Input 11 2 6 4" xfId="5436" xr:uid="{891B9457-474C-43E4-839D-6AB8812135E6}"/>
    <cellStyle name="Input 11 2 6 4 2" xfId="20990" xr:uid="{78E11AAF-31F7-42BD-BEDB-B14E8EB19067}"/>
    <cellStyle name="Input 11 2 6 4 2 2" xfId="39412" xr:uid="{68E171EB-F874-416D-B102-DDBC95F92E4C}"/>
    <cellStyle name="Input 11 2 6 4 3" xfId="33242" xr:uid="{E97B93E0-59C4-42F2-AFF0-9BBD4E49744E}"/>
    <cellStyle name="Input 11 2 6 5" xfId="5437" xr:uid="{083B5B96-9FE0-465B-B7C0-F679A6D625EA}"/>
    <cellStyle name="Input 11 2 6 5 2" xfId="33883" xr:uid="{62DAF833-0FA2-4B98-AC86-6E4544430BD1}"/>
    <cellStyle name="Input 11 2 6 6" xfId="16666" xr:uid="{982F0D7D-A734-438B-8D8E-9679E825F52A}"/>
    <cellStyle name="Input 11 2 6 6 2" xfId="34671" xr:uid="{ADC459E0-86A0-4A15-A6D0-806123C5D885}"/>
    <cellStyle name="Input 11 2 6 7" xfId="17602" xr:uid="{E84F11E1-F6B1-4600-AA74-0CDF6CCA5F58}"/>
    <cellStyle name="Input 11 2 6 7 2" xfId="35669" xr:uid="{64B952EA-D120-4A5B-BB50-1B70585A739B}"/>
    <cellStyle name="Input 11 2 6 8" xfId="22618" xr:uid="{3AF25625-086E-4409-9619-AAE17C12A3A4}"/>
    <cellStyle name="Input 11 2 6 8 2" xfId="40518" xr:uid="{85A50204-24F4-478D-ADB2-6106BDCC9EFA}"/>
    <cellStyle name="Input 11 2 6 9" xfId="29872" xr:uid="{CA6135D5-4B0D-4FF5-A719-C8BA28E090D0}"/>
    <cellStyle name="Input 11 2 7" xfId="5438" xr:uid="{21219388-03B9-45E5-9DB0-8A9A131E1C60}"/>
    <cellStyle name="Input 11 2 7 2" xfId="5439" xr:uid="{2C14B5A1-C5AF-4CB1-B889-A7B53422D293}"/>
    <cellStyle name="Input 11 2 7 2 2" xfId="19460" xr:uid="{A9825BBB-126B-43ED-B2EF-F53A235505E9}"/>
    <cellStyle name="Input 11 2 7 2 2 2" xfId="38247" xr:uid="{161B34CC-F63A-4D19-A9B2-3D28551C01BA}"/>
    <cellStyle name="Input 11 2 7 2 3" xfId="32160" xr:uid="{9CED3841-95F6-44FE-998A-A1806FD5F2BE}"/>
    <cellStyle name="Input 11 2 7 3" xfId="5440" xr:uid="{98203140-1A13-40DF-9D59-F8F7D4EFB968}"/>
    <cellStyle name="Input 11 2 7 3 2" xfId="36330" xr:uid="{FA3D9DAE-0EC8-4E84-8D5C-66F7EE478BE8}"/>
    <cellStyle name="Input 11 2 7 4" xfId="22620" xr:uid="{C61F04DB-3737-4B31-AC9F-909901F23D61}"/>
    <cellStyle name="Input 11 2 7 4 2" xfId="40520" xr:uid="{D10D4FC9-2C9F-44E4-B916-06FF4198B12A}"/>
    <cellStyle name="Input 11 2 7 5" xfId="30516" xr:uid="{39B50E03-1B7A-488D-B4AF-3FD3458C5348}"/>
    <cellStyle name="Input 11 2 8" xfId="5441" xr:uid="{8A434DA9-29B9-4435-B939-8B4764167104}"/>
    <cellStyle name="Input 11 2 8 2" xfId="5442" xr:uid="{4BC59DDB-8C12-4D4A-8A7A-F8B13FDB7441}"/>
    <cellStyle name="Input 11 2 8 2 2" xfId="19479" xr:uid="{4AE3A188-A224-48BE-9D48-C1D78B018F8A}"/>
    <cellStyle name="Input 11 2 8 2 2 2" xfId="38266" xr:uid="{6E42CEEA-A9F6-4FD2-BAC0-85B9B26C49AF}"/>
    <cellStyle name="Input 11 2 8 2 3" xfId="32175" xr:uid="{09F7474D-C372-49A2-B370-B2D72165D588}"/>
    <cellStyle name="Input 11 2 8 3" xfId="5443" xr:uid="{A6DC120A-FC9F-4229-A945-AAFD841CE4E3}"/>
    <cellStyle name="Input 11 2 8 3 2" xfId="36350" xr:uid="{AB5A2C2D-1F93-4939-939D-336F8392DAD7}"/>
    <cellStyle name="Input 11 2 8 4" xfId="22621" xr:uid="{7160CA86-B2E9-4580-B9F6-E33FC41F1194}"/>
    <cellStyle name="Input 11 2 8 4 2" xfId="40521" xr:uid="{CA6104A5-045A-44EF-B5DF-6B6F451F058C}"/>
    <cellStyle name="Input 11 2 8 5" xfId="30535" xr:uid="{F428D0C8-17EC-4A8C-8EA8-137E196D29D6}"/>
    <cellStyle name="Input 11 2 9" xfId="5444" xr:uid="{47A633F9-1D1B-4549-A1B4-F24DA3781564}"/>
    <cellStyle name="Input 11 2 9 2" xfId="33878" xr:uid="{A2DC9731-9804-407A-B26F-2B4A88F81CC7}"/>
    <cellStyle name="Input 11 3" xfId="5445" xr:uid="{FC94FD4A-AB28-4AAD-8406-B9997434F9FA}"/>
    <cellStyle name="Input 11 3 10" xfId="5446" xr:uid="{2AAB072C-37B8-46DE-BB9A-5F1B72983ADE}"/>
    <cellStyle name="Input 11 3 10 2" xfId="34672" xr:uid="{EA06C6D3-D194-40E8-8D5E-46A3C53DE534}"/>
    <cellStyle name="Input 11 3 11" xfId="17132" xr:uid="{2D77256E-8F06-451A-A09B-DC8179F6ED8B}"/>
    <cellStyle name="Input 11 3 11 2" xfId="35399" xr:uid="{2CE9F7FD-B543-498F-B6BC-40E1288C3CC1}"/>
    <cellStyle name="Input 11 3 12" xfId="16131" xr:uid="{63487ECD-0D3F-4B50-9EE3-913F20BC0F09}"/>
    <cellStyle name="Input 11 3 12 2" xfId="34471" xr:uid="{5ABD9E73-2FBA-4577-BDEF-D11A2FA108E3}"/>
    <cellStyle name="Input 11 3 13" xfId="22622" xr:uid="{D0F1DCD1-DC77-431D-B1C1-3702E554F52F}"/>
    <cellStyle name="Input 11 3 13 2" xfId="40522" xr:uid="{F06DFE9D-3F62-4ED0-884F-AB7721F6069D}"/>
    <cellStyle name="Input 11 3 14" xfId="29616" xr:uid="{166C077B-AF1C-421D-B7CB-3FCE6813B56E}"/>
    <cellStyle name="Input 11 3 2" xfId="5447" xr:uid="{23F674B3-B15A-4881-AB64-01DC4168C8C1}"/>
    <cellStyle name="Input 11 3 2 2" xfId="5448" xr:uid="{14ADE12E-31F1-449E-B7D7-A9F32678A857}"/>
    <cellStyle name="Input 11 3 2 2 2" xfId="5449" xr:uid="{AF56EB63-A754-418E-B106-FC66AF0B511A}"/>
    <cellStyle name="Input 11 3 2 2 2 2" xfId="19797" xr:uid="{A5D243B0-2D9E-47AE-A0B1-DFE91418D466}"/>
    <cellStyle name="Input 11 3 2 2 2 2 2" xfId="38669" xr:uid="{E45A18F6-8484-4FF3-8464-62D18A3AA2A8}"/>
    <cellStyle name="Input 11 3 2 2 2 3" xfId="32526" xr:uid="{C4A706DB-09E4-4089-8145-F54246AD0EDA}"/>
    <cellStyle name="Input 11 3 2 2 3" xfId="5450" xr:uid="{E683B792-13AD-4972-9202-42559D1073E0}"/>
    <cellStyle name="Input 11 3 2 2 3 2" xfId="36657" xr:uid="{61371418-1549-42D6-B8C6-438C579CA914}"/>
    <cellStyle name="Input 11 3 2 2 4" xfId="22624" xr:uid="{7C79F8DE-AA91-4676-8469-779BD1A4EACE}"/>
    <cellStyle name="Input 11 3 2 2 4 2" xfId="40524" xr:uid="{80A7B903-B9E1-4F33-96DD-A904CCAC67E6}"/>
    <cellStyle name="Input 11 3 2 2 5" xfId="30936" xr:uid="{943901C0-1B6B-490A-81BD-F4D21F61CE3E}"/>
    <cellStyle name="Input 11 3 2 3" xfId="5451" xr:uid="{4E79BC23-D29E-4E4E-BE1B-3CDF2CD33210}"/>
    <cellStyle name="Input 11 3 2 3 2" xfId="19086" xr:uid="{1C4B0274-E965-4C0B-8358-330679610BF2}"/>
    <cellStyle name="Input 11 3 2 3 2 2" xfId="37587" xr:uid="{0B3ED040-1332-467C-B7FB-976DE536CEC9}"/>
    <cellStyle name="Input 11 3 2 3 3" xfId="31858" xr:uid="{A29ED76E-7DA1-49F3-B275-538FC823A10F}"/>
    <cellStyle name="Input 11 3 2 4" xfId="5452" xr:uid="{F763E6A8-AEF4-4BF8-9387-D329D69B43BE}"/>
    <cellStyle name="Input 11 3 2 4 2" xfId="20991" xr:uid="{58D692C6-F0C8-4484-8A25-A522C5E67142}"/>
    <cellStyle name="Input 11 3 2 4 2 2" xfId="39413" xr:uid="{0B7BECD3-72F0-4FE8-802B-0BB9932A1620}"/>
    <cellStyle name="Input 11 3 2 4 3" xfId="33243" xr:uid="{FEADE845-EA7B-4BB5-B2FF-0097E2B0C747}"/>
    <cellStyle name="Input 11 3 2 5" xfId="5453" xr:uid="{E631AB45-18F5-48AB-9DEF-81D1EEC4AA4F}"/>
    <cellStyle name="Input 11 3 2 5 2" xfId="33885" xr:uid="{34D82F0C-06A7-4F9A-93F6-FD5E7EB66C09}"/>
    <cellStyle name="Input 11 3 2 6" xfId="16667" xr:uid="{20DEEEE0-DF08-4B4A-B89F-DD3FA22BB31D}"/>
    <cellStyle name="Input 11 3 2 6 2" xfId="34673" xr:uid="{6BE8B2AD-3CC2-4510-95BF-2CE02BC07209}"/>
    <cellStyle name="Input 11 3 2 7" xfId="17603" xr:uid="{B826198C-7B8A-4B99-B866-6C2BD28F9DA6}"/>
    <cellStyle name="Input 11 3 2 7 2" xfId="35670" xr:uid="{C8CCEA30-273A-432B-BC4D-C99F9B9D07B6}"/>
    <cellStyle name="Input 11 3 2 8" xfId="22623" xr:uid="{A7D4FE0F-F362-43AF-B462-F970AC890D56}"/>
    <cellStyle name="Input 11 3 2 8 2" xfId="40523" xr:uid="{D555207C-151D-4561-8733-112832D17C47}"/>
    <cellStyle name="Input 11 3 2 9" xfId="29873" xr:uid="{B0A42DF5-2A08-4A38-86BD-C2A48D057920}"/>
    <cellStyle name="Input 11 3 3" xfId="5454" xr:uid="{C12F646D-C246-412B-9BAA-4188910D530B}"/>
    <cellStyle name="Input 11 3 3 2" xfId="5455" xr:uid="{2B47B178-31BB-42B9-9B41-DFE01BF62886}"/>
    <cellStyle name="Input 11 3 3 2 2" xfId="5456" xr:uid="{F099AAAA-29E0-4700-8704-69D8BE30F142}"/>
    <cellStyle name="Input 11 3 3 2 2 2" xfId="19798" xr:uid="{82291142-F522-4EBB-BC8B-D8EF67FC18DC}"/>
    <cellStyle name="Input 11 3 3 2 2 2 2" xfId="38670" xr:uid="{63CB3098-8E17-42F8-A818-C05203FE54A4}"/>
    <cellStyle name="Input 11 3 3 2 2 3" xfId="32527" xr:uid="{3AB33290-9D13-45ED-8048-6A55CAD435E5}"/>
    <cellStyle name="Input 11 3 3 2 3" xfId="5457" xr:uid="{9CBB564A-FDA5-4151-9075-30A5E17D8207}"/>
    <cellStyle name="Input 11 3 3 2 3 2" xfId="36658" xr:uid="{FF2D4EA3-8F66-40BF-9FCF-555DF8FDDB42}"/>
    <cellStyle name="Input 11 3 3 2 4" xfId="22626" xr:uid="{FC022735-BF41-4909-9824-860B3CDBDE1C}"/>
    <cellStyle name="Input 11 3 3 2 4 2" xfId="40526" xr:uid="{1D83922E-B3BC-4BCB-9E23-6B07736ED798}"/>
    <cellStyle name="Input 11 3 3 2 5" xfId="30937" xr:uid="{D459C4C7-8BDC-4EB6-BAA5-B23DFECF9AAC}"/>
    <cellStyle name="Input 11 3 3 3" xfId="5458" xr:uid="{AB8EBB54-A911-4AF8-8F0C-0592EE02A8E5}"/>
    <cellStyle name="Input 11 3 3 3 2" xfId="19087" xr:uid="{3E9380B7-E7ED-4CBD-A9E0-D0AD834BED15}"/>
    <cellStyle name="Input 11 3 3 3 2 2" xfId="37588" xr:uid="{24B65F4C-9C89-409C-8C2C-3A8CA2738863}"/>
    <cellStyle name="Input 11 3 3 3 3" xfId="31859" xr:uid="{0AD4D5E5-B74E-4285-AEFD-EA9B78F3AA43}"/>
    <cellStyle name="Input 11 3 3 4" xfId="5459" xr:uid="{AAE73A71-7FA0-4B4F-8125-D592064BE997}"/>
    <cellStyle name="Input 11 3 3 4 2" xfId="20992" xr:uid="{1D7CCD29-B10D-42D0-9C8E-D4D648A43E24}"/>
    <cellStyle name="Input 11 3 3 4 2 2" xfId="39414" xr:uid="{5792E33D-433D-4B33-BADD-E0E71A2ED5B3}"/>
    <cellStyle name="Input 11 3 3 4 3" xfId="33244" xr:uid="{F8393E68-4AE3-4560-B71A-11BA36EBFF6C}"/>
    <cellStyle name="Input 11 3 3 5" xfId="5460" xr:uid="{267DF8F3-ADA7-4AC7-A415-766BC415C921}"/>
    <cellStyle name="Input 11 3 3 5 2" xfId="33886" xr:uid="{2BDAD6C4-0DD5-4012-9987-EA6D5A3D8C35}"/>
    <cellStyle name="Input 11 3 3 6" xfId="16668" xr:uid="{596FA70C-EDB8-455B-AFB1-7BD9B8DBB7FA}"/>
    <cellStyle name="Input 11 3 3 6 2" xfId="34674" xr:uid="{D47EBC0C-03C4-47A6-9065-E9AC521E1834}"/>
    <cellStyle name="Input 11 3 3 7" xfId="17604" xr:uid="{A8A91DA6-AE3B-4554-8E96-9F53C7486767}"/>
    <cellStyle name="Input 11 3 3 7 2" xfId="35671" xr:uid="{DE415DE7-2397-4F83-8C07-26255F515C14}"/>
    <cellStyle name="Input 11 3 3 8" xfId="22625" xr:uid="{F54DEDE0-1C0C-4B71-8D4E-8BAF1A8FA434}"/>
    <cellStyle name="Input 11 3 3 8 2" xfId="40525" xr:uid="{640F65AD-4CCA-4873-A1E6-1A8B72F6EA64}"/>
    <cellStyle name="Input 11 3 3 9" xfId="29874" xr:uid="{E75F90D5-7529-4050-AEE5-17AC23216FA3}"/>
    <cellStyle name="Input 11 3 4" xfId="5461" xr:uid="{E376295B-26A7-45C5-AD1E-037A2A37AC51}"/>
    <cellStyle name="Input 11 3 4 2" xfId="5462" xr:uid="{7FBCBC7A-844B-4C51-AFE5-5B4935BAAA71}"/>
    <cellStyle name="Input 11 3 4 2 2" xfId="5463" xr:uid="{165E7C34-A057-468C-9A8F-2A3163C3FE22}"/>
    <cellStyle name="Input 11 3 4 2 2 2" xfId="19799" xr:uid="{8757AC4C-A7F3-4BD4-9DCE-ADD6CD10A77A}"/>
    <cellStyle name="Input 11 3 4 2 2 2 2" xfId="38671" xr:uid="{C1ED6D92-05C8-49FD-A53B-B2E01411CFA2}"/>
    <cellStyle name="Input 11 3 4 2 2 3" xfId="32528" xr:uid="{500BC1FA-F337-4E50-AA4E-B97DA9BB32D5}"/>
    <cellStyle name="Input 11 3 4 2 3" xfId="5464" xr:uid="{3C1DD4AF-C524-4A19-823A-9BAA721247CB}"/>
    <cellStyle name="Input 11 3 4 2 3 2" xfId="36659" xr:uid="{710F56DC-7F81-41FA-B260-C45466FF8D23}"/>
    <cellStyle name="Input 11 3 4 2 4" xfId="22628" xr:uid="{8FD37E6D-1673-466C-A2D5-1907CD23BD94}"/>
    <cellStyle name="Input 11 3 4 2 4 2" xfId="40528" xr:uid="{63DA7B89-851C-4BBF-96D7-1F02B512C694}"/>
    <cellStyle name="Input 11 3 4 2 5" xfId="30938" xr:uid="{F55E6068-A62E-4834-99F7-1DF3AF1F06B2}"/>
    <cellStyle name="Input 11 3 4 3" xfId="5465" xr:uid="{E465A4CF-31ED-412D-B322-5AD4FC48C566}"/>
    <cellStyle name="Input 11 3 4 3 2" xfId="19088" xr:uid="{D1C485B7-9CED-4F31-BDF6-129E45688A42}"/>
    <cellStyle name="Input 11 3 4 3 2 2" xfId="37589" xr:uid="{54BD45C6-A8A7-4078-BB31-C713FA5F7F49}"/>
    <cellStyle name="Input 11 3 4 3 3" xfId="31860" xr:uid="{A71C6B7C-E728-427D-804B-0B50CBAC9E21}"/>
    <cellStyle name="Input 11 3 4 4" xfId="5466" xr:uid="{7B6C46BE-D092-4259-AB3D-59815FB31BF9}"/>
    <cellStyle name="Input 11 3 4 4 2" xfId="20993" xr:uid="{61D4F101-63BF-4413-8D6C-0FC137671D35}"/>
    <cellStyle name="Input 11 3 4 4 2 2" xfId="39415" xr:uid="{88F9A143-3D9C-4C1D-AF9F-5A7C2ED5C842}"/>
    <cellStyle name="Input 11 3 4 4 3" xfId="33245" xr:uid="{D756A032-DF2E-4897-84EF-33AE86CAC8EE}"/>
    <cellStyle name="Input 11 3 4 5" xfId="5467" xr:uid="{970094AB-F470-4A65-B351-8B7FD85EF7A8}"/>
    <cellStyle name="Input 11 3 4 5 2" xfId="33887" xr:uid="{7D18340D-E277-471D-A98A-0930BC761EBE}"/>
    <cellStyle name="Input 11 3 4 6" xfId="16669" xr:uid="{84C5B400-D76C-4574-ACC6-5707943FCEA7}"/>
    <cellStyle name="Input 11 3 4 6 2" xfId="34675" xr:uid="{EB7B7DBD-33A8-433B-861D-60AA48545726}"/>
    <cellStyle name="Input 11 3 4 7" xfId="17605" xr:uid="{4C878B22-9470-45A1-8259-334C103B4142}"/>
    <cellStyle name="Input 11 3 4 7 2" xfId="35672" xr:uid="{06A71D3F-9FF2-4A37-A710-77043664E7C8}"/>
    <cellStyle name="Input 11 3 4 8" xfId="22627" xr:uid="{8D041C67-5C91-4162-90A2-60369A0947BA}"/>
    <cellStyle name="Input 11 3 4 8 2" xfId="40527" xr:uid="{AB35B8C7-4C95-4F0B-90E1-42617B0C54CE}"/>
    <cellStyle name="Input 11 3 4 9" xfId="29875" xr:uid="{90DC10B7-CED6-48EA-A068-EA2C1EF0D5E4}"/>
    <cellStyle name="Input 11 3 5" xfId="5468" xr:uid="{128E2E9C-BF4A-4EFA-813B-B3D2936BB2B6}"/>
    <cellStyle name="Input 11 3 5 2" xfId="5469" xr:uid="{F186F617-468E-4723-8029-ECD72F914A2E}"/>
    <cellStyle name="Input 11 3 5 2 2" xfId="5470" xr:uid="{A94BBA15-18C0-473E-84FB-E49C4A6562B7}"/>
    <cellStyle name="Input 11 3 5 2 2 2" xfId="19800" xr:uid="{D0BFA48B-A2BC-4123-B201-D95DD77105A5}"/>
    <cellStyle name="Input 11 3 5 2 2 2 2" xfId="38672" xr:uid="{84EE6F21-2A23-48B7-B650-DCC15BE3DFF5}"/>
    <cellStyle name="Input 11 3 5 2 2 3" xfId="32529" xr:uid="{209FA291-D5B4-4EED-97E4-EFA09F6D8C56}"/>
    <cellStyle name="Input 11 3 5 2 3" xfId="5471" xr:uid="{C432556D-EBA2-44BE-9849-A8B9A8CB3DD3}"/>
    <cellStyle name="Input 11 3 5 2 3 2" xfId="36660" xr:uid="{2120D5D2-A251-4D7B-B53C-543671792EEC}"/>
    <cellStyle name="Input 11 3 5 2 4" xfId="22630" xr:uid="{D3F1E23B-9B40-4DF9-AAC8-523D018A849B}"/>
    <cellStyle name="Input 11 3 5 2 4 2" xfId="40530" xr:uid="{ED9B2148-287B-4CC0-BFBA-1EAA1C2CBB0A}"/>
    <cellStyle name="Input 11 3 5 2 5" xfId="30939" xr:uid="{3C9D4B65-73F3-49D6-AEF7-C66032121DB3}"/>
    <cellStyle name="Input 11 3 5 3" xfId="5472" xr:uid="{169F4C0C-BD3C-4449-8C50-A0BEAA1DF31E}"/>
    <cellStyle name="Input 11 3 5 3 2" xfId="19089" xr:uid="{08492D65-0993-4596-9C6C-AA05F48E7806}"/>
    <cellStyle name="Input 11 3 5 3 2 2" xfId="37590" xr:uid="{E4421494-DE1E-474F-9BE2-8347FA6303C8}"/>
    <cellStyle name="Input 11 3 5 3 3" xfId="31861" xr:uid="{EECB0E7A-CAAC-4420-AD5A-46454348AEE7}"/>
    <cellStyle name="Input 11 3 5 4" xfId="5473" xr:uid="{C42395A4-E342-436A-8504-82C688648E7F}"/>
    <cellStyle name="Input 11 3 5 4 2" xfId="20994" xr:uid="{DFF39337-11B8-4BC6-ACDB-5E98C88E7EDA}"/>
    <cellStyle name="Input 11 3 5 4 2 2" xfId="39416" xr:uid="{F7F66C35-5E0C-41F3-A111-0D1FB5330154}"/>
    <cellStyle name="Input 11 3 5 4 3" xfId="33246" xr:uid="{99B92372-28D6-47D7-BA32-6AC9815D47D6}"/>
    <cellStyle name="Input 11 3 5 5" xfId="5474" xr:uid="{D0E55BE8-D6E7-472E-91DA-940EF5E02CEC}"/>
    <cellStyle name="Input 11 3 5 5 2" xfId="33888" xr:uid="{01058908-022B-4F03-8F05-3A28038637D0}"/>
    <cellStyle name="Input 11 3 5 6" xfId="16670" xr:uid="{3A637A62-D53F-4853-ABA4-B3BFFF9C7189}"/>
    <cellStyle name="Input 11 3 5 6 2" xfId="34676" xr:uid="{9086DEC0-2D59-441E-B385-0DFEBC75F1C7}"/>
    <cellStyle name="Input 11 3 5 7" xfId="17606" xr:uid="{CA8D025B-B6A2-406E-AB36-C9204E6F69E2}"/>
    <cellStyle name="Input 11 3 5 7 2" xfId="35673" xr:uid="{FE6CF5A4-77FF-4D8C-95BE-2558D03E7F98}"/>
    <cellStyle name="Input 11 3 5 8" xfId="22629" xr:uid="{CABD84AF-E37F-43EA-B0F5-9716BB3BC4C2}"/>
    <cellStyle name="Input 11 3 5 8 2" xfId="40529" xr:uid="{602047F2-0107-41E4-9BDB-84503F465179}"/>
    <cellStyle name="Input 11 3 5 9" xfId="29876" xr:uid="{A7F7D371-BEE9-4CA1-82F4-03E27774CC2F}"/>
    <cellStyle name="Input 11 3 6" xfId="5475" xr:uid="{9526EC3D-F49B-4AD8-8D81-0701152DD0E6}"/>
    <cellStyle name="Input 11 3 6 2" xfId="5476" xr:uid="{7CE48486-DAFE-4DDB-9A62-F7DCEF38BC69}"/>
    <cellStyle name="Input 11 3 6 2 2" xfId="5477" xr:uid="{3EC1D596-495C-42D9-999D-55C65D20BFEA}"/>
    <cellStyle name="Input 11 3 6 2 2 2" xfId="19801" xr:uid="{1B92094B-E143-457B-9505-0D9560010370}"/>
    <cellStyle name="Input 11 3 6 2 2 2 2" xfId="38673" xr:uid="{68FAC6E9-818D-40BC-B0ED-36AF11246D57}"/>
    <cellStyle name="Input 11 3 6 2 2 3" xfId="32530" xr:uid="{CF174A86-DEF8-4350-82D5-EF0BBEF283D5}"/>
    <cellStyle name="Input 11 3 6 2 3" xfId="5478" xr:uid="{DB80CCB2-8329-4491-A04F-4608E60AE9A2}"/>
    <cellStyle name="Input 11 3 6 2 3 2" xfId="36661" xr:uid="{F891688F-5970-4256-930E-A8E751601758}"/>
    <cellStyle name="Input 11 3 6 2 4" xfId="22632" xr:uid="{87EDEE3B-CCE5-4B59-9714-02700A339862}"/>
    <cellStyle name="Input 11 3 6 2 4 2" xfId="40532" xr:uid="{204CD073-E743-4BDF-9677-A398C77F6747}"/>
    <cellStyle name="Input 11 3 6 2 5" xfId="30940" xr:uid="{0A5CDBE6-62E2-4128-BF2D-E528C0604AC3}"/>
    <cellStyle name="Input 11 3 6 3" xfId="5479" xr:uid="{20C26AE7-1DD0-4B02-998E-434A9A38EBF1}"/>
    <cellStyle name="Input 11 3 6 3 2" xfId="19090" xr:uid="{FC41A5CB-74F0-40DB-8E4E-C461FB0266C2}"/>
    <cellStyle name="Input 11 3 6 3 2 2" xfId="37591" xr:uid="{21CCD5BD-C9F6-439D-BE04-B18D6BD227FF}"/>
    <cellStyle name="Input 11 3 6 3 3" xfId="31862" xr:uid="{4F1526BA-C78C-41DD-BBE5-A223CB9C16F1}"/>
    <cellStyle name="Input 11 3 6 4" xfId="5480" xr:uid="{C5B7AAAB-4E72-48F9-9543-219F304FD020}"/>
    <cellStyle name="Input 11 3 6 4 2" xfId="20995" xr:uid="{8D9E771B-5145-401E-9039-48ED1F3217BB}"/>
    <cellStyle name="Input 11 3 6 4 2 2" xfId="39417" xr:uid="{F1C47982-9AA7-4C53-83D4-87507C84172C}"/>
    <cellStyle name="Input 11 3 6 4 3" xfId="33247" xr:uid="{B2F6F574-7E99-4E7B-BAC4-C7496855DC09}"/>
    <cellStyle name="Input 11 3 6 5" xfId="5481" xr:uid="{65044150-F600-4429-BC8A-EEF7D29220A1}"/>
    <cellStyle name="Input 11 3 6 5 2" xfId="33889" xr:uid="{56A5B4D0-62F1-42EC-9A33-DB077EE79A5F}"/>
    <cellStyle name="Input 11 3 6 6" xfId="16671" xr:uid="{5F155C30-34D8-412B-837C-D047C7BCB93C}"/>
    <cellStyle name="Input 11 3 6 6 2" xfId="34677" xr:uid="{BC01C8E6-58E2-4EEA-9277-1656D1B01A38}"/>
    <cellStyle name="Input 11 3 6 7" xfId="17607" xr:uid="{63DA634A-B841-46B5-A1E1-6AB519979814}"/>
    <cellStyle name="Input 11 3 6 7 2" xfId="35674" xr:uid="{471C3523-332C-4DE4-98E3-FD7A332BCFF1}"/>
    <cellStyle name="Input 11 3 6 8" xfId="22631" xr:uid="{144DCAFA-E12F-4618-AEA4-5BD540D526DC}"/>
    <cellStyle name="Input 11 3 6 8 2" xfId="40531" xr:uid="{60CFD9B6-C8A8-4D52-9B88-75F2DD32346D}"/>
    <cellStyle name="Input 11 3 6 9" xfId="29877" xr:uid="{54DA6BF9-DDCF-4758-8823-B012437DB92D}"/>
    <cellStyle name="Input 11 3 7" xfId="5482" xr:uid="{149084AE-2BB0-420D-9CF5-44329B56EB18}"/>
    <cellStyle name="Input 11 3 7 2" xfId="5483" xr:uid="{BB2B4ACA-0E38-49BD-BB78-388576E089B5}"/>
    <cellStyle name="Input 11 3 7 2 2" xfId="19478" xr:uid="{58B0B706-700D-460B-95BA-0E2D9E1C2553}"/>
    <cellStyle name="Input 11 3 7 2 2 2" xfId="38265" xr:uid="{785B826B-9A04-4B55-805E-04539406E9E5}"/>
    <cellStyle name="Input 11 3 7 2 3" xfId="32174" xr:uid="{E9E7ED2D-404A-486B-855E-12472B69C8A8}"/>
    <cellStyle name="Input 11 3 7 3" xfId="5484" xr:uid="{641BEA9C-8F74-426A-A27D-D6B9B349F5AE}"/>
    <cellStyle name="Input 11 3 7 3 2" xfId="36349" xr:uid="{BDEAB0AE-EF43-45F7-872C-D7091DDC0C1A}"/>
    <cellStyle name="Input 11 3 7 4" xfId="22633" xr:uid="{49EC06E3-B3FB-4D04-8722-1622E3D1ED1E}"/>
    <cellStyle name="Input 11 3 7 4 2" xfId="40533" xr:uid="{62581CA5-F22B-4B6C-AC9E-D3E7328DFCD8}"/>
    <cellStyle name="Input 11 3 7 5" xfId="30534" xr:uid="{C8EC3C3F-CB82-4BED-BC49-07454217324E}"/>
    <cellStyle name="Input 11 3 8" xfId="5485" xr:uid="{766A5E13-1C10-46CA-A374-A230B7AC3363}"/>
    <cellStyle name="Input 11 3 8 2" xfId="5486" xr:uid="{FA43A29D-E811-49DC-AD4D-A11ECFE703F6}"/>
    <cellStyle name="Input 11 3 8 2 2" xfId="19505" xr:uid="{E36E031A-E83C-43A7-8C42-3F9B0D006536}"/>
    <cellStyle name="Input 11 3 8 2 2 2" xfId="38292" xr:uid="{6D8485FC-118A-40C5-951E-6F5896449315}"/>
    <cellStyle name="Input 11 3 8 2 3" xfId="32192" xr:uid="{DFF06C8D-C66C-42EF-9349-344AC9005CFB}"/>
    <cellStyle name="Input 11 3 8 3" xfId="5487" xr:uid="{503C4277-A30A-4C66-AC57-574E3DF81BEE}"/>
    <cellStyle name="Input 11 3 8 3 2" xfId="36376" xr:uid="{82BDEC1E-93EC-494B-B080-8765B4617DFB}"/>
    <cellStyle name="Input 11 3 8 4" xfId="22634" xr:uid="{2AF14C0E-E6D0-4979-A80B-F74B30D2B5CE}"/>
    <cellStyle name="Input 11 3 8 4 2" xfId="40534" xr:uid="{C1F269DC-2642-49B6-9893-AB289920EA2D}"/>
    <cellStyle name="Input 11 3 8 5" xfId="30561" xr:uid="{C8AC9EDB-4F5A-46B5-9AE5-9FD6B74B7043}"/>
    <cellStyle name="Input 11 3 9" xfId="5488" xr:uid="{38093C9B-5D9F-47DE-8B4E-94DF2414621C}"/>
    <cellStyle name="Input 11 3 9 2" xfId="33884" xr:uid="{E1606B61-113B-447A-8397-A9C944DF688B}"/>
    <cellStyle name="Input 11 4" xfId="5489" xr:uid="{8CC297A5-3EFC-42E8-B388-F4876EB68407}"/>
    <cellStyle name="Input 11 4 2" xfId="5490" xr:uid="{F7182540-2C6B-499D-B100-CDD04B40B469}"/>
    <cellStyle name="Input 11 4 2 2" xfId="5491" xr:uid="{3F77E0FC-F8F5-4B57-9D54-B7F80A2255E0}"/>
    <cellStyle name="Input 11 4 2 2 2" xfId="19802" xr:uid="{C553864B-CE48-47D7-9937-72DB682B7C64}"/>
    <cellStyle name="Input 11 4 2 2 2 2" xfId="38674" xr:uid="{359AAF3C-153D-4750-9B39-6564839A132F}"/>
    <cellStyle name="Input 11 4 2 2 3" xfId="32531" xr:uid="{52C8CABD-71CB-4F16-87C7-EF969172DE11}"/>
    <cellStyle name="Input 11 4 2 3" xfId="5492" xr:uid="{707F87B4-16B7-476B-B57A-67247BAFB183}"/>
    <cellStyle name="Input 11 4 2 3 2" xfId="36662" xr:uid="{A700AB59-072E-4B32-BDE8-726182A603F0}"/>
    <cellStyle name="Input 11 4 2 4" xfId="22636" xr:uid="{49C9C897-78B9-4B89-ABF9-6581F8BFD785}"/>
    <cellStyle name="Input 11 4 2 4 2" xfId="40536" xr:uid="{32C99D19-3BDB-4AAE-88AA-889E2D09B1C2}"/>
    <cellStyle name="Input 11 4 2 5" xfId="30941" xr:uid="{DD2F5DB2-A868-4505-85A1-5FAE383D28ED}"/>
    <cellStyle name="Input 11 4 3" xfId="5493" xr:uid="{BD0F0D7E-E963-420B-9FCC-D432BFE97048}"/>
    <cellStyle name="Input 11 4 3 2" xfId="19091" xr:uid="{D9947954-FA10-4BE8-AC04-5127E94E0F75}"/>
    <cellStyle name="Input 11 4 3 2 2" xfId="37592" xr:uid="{814DBEEB-D414-45C7-9025-B3784C2E6725}"/>
    <cellStyle name="Input 11 4 3 3" xfId="31863" xr:uid="{B61C3CFF-1F31-4CED-88BC-ADCD6D466540}"/>
    <cellStyle name="Input 11 4 4" xfId="5494" xr:uid="{6340CBB5-4260-42B7-B020-C6C3016DB6E6}"/>
    <cellStyle name="Input 11 4 4 2" xfId="20996" xr:uid="{31393881-5082-457E-BD39-FF353D90C165}"/>
    <cellStyle name="Input 11 4 4 2 2" xfId="39418" xr:uid="{7B568280-E7CF-4C6C-93B7-DF95893AAC79}"/>
    <cellStyle name="Input 11 4 4 3" xfId="33248" xr:uid="{CD8AC486-0092-4B6A-8E50-AD8186681C60}"/>
    <cellStyle name="Input 11 4 5" xfId="5495" xr:uid="{12528A47-930F-4A81-8574-B38858FBAA8D}"/>
    <cellStyle name="Input 11 4 5 2" xfId="33890" xr:uid="{92308BB0-B4CA-493E-AA22-CD8AAE84EBA3}"/>
    <cellStyle name="Input 11 4 6" xfId="16672" xr:uid="{51BD82CB-9FE6-40DF-ABD9-845B380B86E0}"/>
    <cellStyle name="Input 11 4 6 2" xfId="34678" xr:uid="{D5EA31DB-561B-4687-BC85-1C840B57B035}"/>
    <cellStyle name="Input 11 4 7" xfId="17608" xr:uid="{9689E1E6-C7DB-4811-94D8-00F69956D746}"/>
    <cellStyle name="Input 11 4 7 2" xfId="35675" xr:uid="{C7C18019-BBBF-4B93-98A5-66877A286198}"/>
    <cellStyle name="Input 11 4 8" xfId="22635" xr:uid="{4C81A302-43BE-4B87-8D3B-F3DB709E8F40}"/>
    <cellStyle name="Input 11 4 8 2" xfId="40535" xr:uid="{C8F4E8BB-BBED-4084-A9FE-0AB3FBD04184}"/>
    <cellStyle name="Input 11 4 9" xfId="29878" xr:uid="{DA0C3B11-67B9-4B45-BC16-09A603604966}"/>
    <cellStyle name="Input 11 5" xfId="5496" xr:uid="{4C91CA8E-8E1A-42AB-B195-233A8291D2A3}"/>
    <cellStyle name="Input 11 5 2" xfId="5497" xr:uid="{F1E540B4-4E21-45FE-B973-C62535D0E722}"/>
    <cellStyle name="Input 11 5 2 2" xfId="5498" xr:uid="{E6E52195-BD68-4A19-899D-D6F4FBE861C5}"/>
    <cellStyle name="Input 11 5 2 2 2" xfId="19803" xr:uid="{F379F541-A365-4FAD-A5F3-F3931E0C81F4}"/>
    <cellStyle name="Input 11 5 2 2 2 2" xfId="38675" xr:uid="{69D2DB23-5BDB-48EB-A75D-7002885D101D}"/>
    <cellStyle name="Input 11 5 2 2 3" xfId="32532" xr:uid="{9D80A26D-19C0-4B68-BBDA-82533D98B3E7}"/>
    <cellStyle name="Input 11 5 2 3" xfId="5499" xr:uid="{5A339B15-4954-4179-BCCD-858933C0F9FB}"/>
    <cellStyle name="Input 11 5 2 3 2" xfId="36663" xr:uid="{472C7736-1C32-4AA3-B01B-975E5E611DF2}"/>
    <cellStyle name="Input 11 5 2 4" xfId="22638" xr:uid="{777D898B-7372-4F08-9484-68461B8EAFEF}"/>
    <cellStyle name="Input 11 5 2 4 2" xfId="40538" xr:uid="{EFE52CC4-1309-45FF-908C-3479B1ADEBB4}"/>
    <cellStyle name="Input 11 5 2 5" xfId="30942" xr:uid="{1364E3AA-8E83-4EB5-B3EF-C0AC1B2049DF}"/>
    <cellStyle name="Input 11 5 3" xfId="5500" xr:uid="{52D71507-1B4F-4BD0-9B17-D61ADC688ED3}"/>
    <cellStyle name="Input 11 5 3 2" xfId="19092" xr:uid="{A0E3FDD6-612A-41C4-AAB9-23F081A599D4}"/>
    <cellStyle name="Input 11 5 3 2 2" xfId="37593" xr:uid="{6B8230B5-21E5-485E-B971-99F55AE058F0}"/>
    <cellStyle name="Input 11 5 3 3" xfId="31864" xr:uid="{508B5DB6-4613-4580-83BF-D592A36B4808}"/>
    <cellStyle name="Input 11 5 4" xfId="5501" xr:uid="{54B07C5C-49D9-4B10-9C63-8D9D22B6517C}"/>
    <cellStyle name="Input 11 5 4 2" xfId="20997" xr:uid="{62271024-2276-4E4E-919A-C8565B920437}"/>
    <cellStyle name="Input 11 5 4 2 2" xfId="39419" xr:uid="{446E6F13-C295-4ACE-ACE1-C1C318DDAC95}"/>
    <cellStyle name="Input 11 5 4 3" xfId="33249" xr:uid="{1C0DDAD1-E0C1-48A5-B512-E830177C08E6}"/>
    <cellStyle name="Input 11 5 5" xfId="5502" xr:uid="{6EB5114A-31F3-4F9C-AE0C-ADE737BA59C1}"/>
    <cellStyle name="Input 11 5 5 2" xfId="33891" xr:uid="{D339B16B-7790-4707-9562-8A7D0AF24A1F}"/>
    <cellStyle name="Input 11 5 6" xfId="16673" xr:uid="{6F4AEE3D-1DED-4820-8A58-56A5D703DF27}"/>
    <cellStyle name="Input 11 5 6 2" xfId="34679" xr:uid="{AFA83907-E8FF-4466-95B6-DCAD9982BE6B}"/>
    <cellStyle name="Input 11 5 7" xfId="17609" xr:uid="{50BC828E-D171-4C7E-9480-C5F3884F32AE}"/>
    <cellStyle name="Input 11 5 7 2" xfId="35676" xr:uid="{66CE5CEB-B128-4C02-9CC8-3EC4D5248424}"/>
    <cellStyle name="Input 11 5 8" xfId="22637" xr:uid="{6B6E414A-CE31-4B47-9833-B523235CEB77}"/>
    <cellStyle name="Input 11 5 8 2" xfId="40537" xr:uid="{7B29F27C-A2F7-4149-8E4B-65E281A36822}"/>
    <cellStyle name="Input 11 5 9" xfId="29879" xr:uid="{0CF0C039-51FB-4727-B78A-7CB86A6BC5FF}"/>
    <cellStyle name="Input 11 6" xfId="5503" xr:uid="{922AA9D4-A6EC-48B7-84A5-2B47506C96AF}"/>
    <cellStyle name="Input 11 6 2" xfId="5504" xr:uid="{F3245657-D0B6-42AE-A4EC-75BBA26DEA75}"/>
    <cellStyle name="Input 11 6 2 2" xfId="5505" xr:uid="{03DBAFB6-9749-4C4B-950B-93C17038640A}"/>
    <cellStyle name="Input 11 6 2 2 2" xfId="19804" xr:uid="{291453B6-E02C-4EEA-89B5-CA24ADAD3EA2}"/>
    <cellStyle name="Input 11 6 2 2 2 2" xfId="38676" xr:uid="{0DB53A1C-7115-4EC1-9871-9C9FABE3DC88}"/>
    <cellStyle name="Input 11 6 2 2 3" xfId="32533" xr:uid="{8D05175A-955A-42FC-A970-C56844316B2B}"/>
    <cellStyle name="Input 11 6 2 3" xfId="5506" xr:uid="{252352DC-3315-4B6A-8536-7076B3B41EF7}"/>
    <cellStyle name="Input 11 6 2 3 2" xfId="36664" xr:uid="{385833F1-42F4-4AA9-8C36-C0ACB58D9BE9}"/>
    <cellStyle name="Input 11 6 2 4" xfId="22640" xr:uid="{97AA3BC9-0A84-47FD-A67E-8F5F8166AF6D}"/>
    <cellStyle name="Input 11 6 2 4 2" xfId="40540" xr:uid="{5B9EB7A7-74F7-48D5-B69D-A013C3AA10B8}"/>
    <cellStyle name="Input 11 6 2 5" xfId="30943" xr:uid="{376441B2-D069-4EC7-A049-AFBA13347036}"/>
    <cellStyle name="Input 11 6 3" xfId="5507" xr:uid="{9D95CF03-4707-42B2-95CC-8A00CC4CFCE1}"/>
    <cellStyle name="Input 11 6 3 2" xfId="19093" xr:uid="{E5760F9F-838F-4F8D-ABD6-9C278D90BB81}"/>
    <cellStyle name="Input 11 6 3 2 2" xfId="37594" xr:uid="{39F86DD8-18BA-4D42-85D2-A22D3C9E3DC5}"/>
    <cellStyle name="Input 11 6 3 3" xfId="31865" xr:uid="{ABEAAF35-E5FB-4F5F-9E36-8D208CEDE9DC}"/>
    <cellStyle name="Input 11 6 4" xfId="5508" xr:uid="{C6AD907C-17AE-428C-8912-91A4399BACF0}"/>
    <cellStyle name="Input 11 6 4 2" xfId="20998" xr:uid="{691E5819-FCAD-4DC9-9D09-62899DC95FA0}"/>
    <cellStyle name="Input 11 6 4 2 2" xfId="39420" xr:uid="{525B36A2-FCB5-4381-8D63-542D9EEF7348}"/>
    <cellStyle name="Input 11 6 4 3" xfId="33250" xr:uid="{8FFAFADE-C0BA-4078-905D-157BA2B6B6BA}"/>
    <cellStyle name="Input 11 6 5" xfId="5509" xr:uid="{AB858FA3-9A7A-430D-9840-77F8234E96F2}"/>
    <cellStyle name="Input 11 6 5 2" xfId="33892" xr:uid="{E24560F3-506F-4176-B611-D9BD31966F5A}"/>
    <cellStyle name="Input 11 6 6" xfId="16674" xr:uid="{45DB2335-EBA7-4217-9B3D-8AA64CB47FF1}"/>
    <cellStyle name="Input 11 6 6 2" xfId="34680" xr:uid="{EAC9D76B-7701-4101-B0D0-8FAC5C22F334}"/>
    <cellStyle name="Input 11 6 7" xfId="17610" xr:uid="{7A042F9E-8080-4CF5-AED6-DD3B4DD65200}"/>
    <cellStyle name="Input 11 6 7 2" xfId="35677" xr:uid="{92F18ABF-9761-4FC5-87AC-8BE831831D7F}"/>
    <cellStyle name="Input 11 6 8" xfId="22639" xr:uid="{00D62135-57FD-41B0-82F7-ADEB9ED39CE6}"/>
    <cellStyle name="Input 11 6 8 2" xfId="40539" xr:uid="{5C26465C-560E-4B4D-982D-7F7291C4A289}"/>
    <cellStyle name="Input 11 6 9" xfId="29880" xr:uid="{54B82AD9-7C8B-4F8A-A699-8E49D5588FD2}"/>
    <cellStyle name="Input 11 7" xfId="5510" xr:uid="{EECEE9AA-2284-40D2-B42F-E4C868D51A0F}"/>
    <cellStyle name="Input 11 7 2" xfId="5511" xr:uid="{14909156-2582-450C-90C7-9E5CC43BFFE3}"/>
    <cellStyle name="Input 11 7 2 2" xfId="19579" xr:uid="{07933691-F3E7-480C-AE3B-A3174A808CB9}"/>
    <cellStyle name="Input 11 7 2 2 2" xfId="38402" xr:uid="{52E52196-AD1C-4830-9EF6-7E029C3F6566}"/>
    <cellStyle name="Input 11 7 2 3" xfId="32287" xr:uid="{1E06889B-54F9-4CC2-B420-5E8181A5420C}"/>
    <cellStyle name="Input 11 7 3" xfId="5512" xr:uid="{3AFCD698-9146-4F01-96E2-ABA70C8C3E92}"/>
    <cellStyle name="Input 11 7 3 2" xfId="36441" xr:uid="{59719A2B-6B7D-4995-A07E-6EE48039786D}"/>
    <cellStyle name="Input 11 7 4" xfId="22641" xr:uid="{67887A3C-5796-4336-8693-561FC7358063}"/>
    <cellStyle name="Input 11 7 4 2" xfId="40541" xr:uid="{90D6F1AB-0601-4BB5-961A-C4A229AC7EDB}"/>
    <cellStyle name="Input 11 7 5" xfId="30671" xr:uid="{EF270431-CDCB-40E1-B3D5-E11436CFF7B6}"/>
    <cellStyle name="Input 11 8" xfId="5513" xr:uid="{7C0D63B5-3B9C-4E42-9DC3-39D88F831255}"/>
    <cellStyle name="Input 11 8 2" xfId="5514" xr:uid="{77B145EB-B60A-4187-B81D-1EFB65AF61E1}"/>
    <cellStyle name="Input 11 8 2 2" xfId="37261" xr:uid="{28077473-9A40-4F1E-9FDF-B1A1A3B4BFBF}"/>
    <cellStyle name="Input 11 8 3" xfId="5515" xr:uid="{1CCB8794-A876-4587-AF20-1D6F8F1180F3}"/>
    <cellStyle name="Input 11 8 3 2" xfId="40542" xr:uid="{A4244F7B-D8E3-45D8-B41C-23D686F5B58B}"/>
    <cellStyle name="Input 11 8 4" xfId="31595" xr:uid="{9522C3AB-7479-433D-88EB-AAE0F44218E3}"/>
    <cellStyle name="Input 11 9" xfId="5516" xr:uid="{4A138C73-F41B-4B4A-9F26-3796048F2B06}"/>
    <cellStyle name="Input 11 9 2" xfId="18736" xr:uid="{7D2D0F84-F699-4FFF-A21A-FD22E563AF69}"/>
    <cellStyle name="Input 11 9 2 2" xfId="37330" xr:uid="{ADB20697-4F85-4417-97BA-0054169D9AA8}"/>
    <cellStyle name="Input 11 9 3" xfId="31642" xr:uid="{7114EE44-3B24-4481-837C-826BFB2D6246}"/>
    <cellStyle name="Input 12" xfId="5517" xr:uid="{BAE6FF04-C909-4484-A16A-BDEE918D41B0}"/>
    <cellStyle name="Input 12 10" xfId="5518" xr:uid="{00B6C4F7-8279-4D31-8E0A-6A74C620E5A3}"/>
    <cellStyle name="Input 12 10 2" xfId="34436" xr:uid="{37B0DCFA-0061-4001-A2CE-0C4C5803761D}"/>
    <cellStyle name="Input 12 11" xfId="17044" xr:uid="{93B3D2AD-B381-4D13-927A-84753124C5F5}"/>
    <cellStyle name="Input 12 11 2" xfId="35297" xr:uid="{1BAA7FDA-9F2F-49BB-ACE2-FD25817CF6D6}"/>
    <cellStyle name="Input 12 12" xfId="21809" xr:uid="{1E192AF7-7EF4-4114-98AC-61D8F647E179}"/>
    <cellStyle name="Input 12 12 2" xfId="40006" xr:uid="{A1AE3DDD-DACA-45FF-8A90-A22E548589E2}"/>
    <cellStyle name="Input 12 13" xfId="22642" xr:uid="{10D39D5A-8641-418F-88EE-80C20A38C492}"/>
    <cellStyle name="Input 12 13 2" xfId="40543" xr:uid="{FD99BF36-03B3-4029-BBF8-2AB7B001A7E4}"/>
    <cellStyle name="Input 12 14" xfId="29532" xr:uid="{3176A5D6-BEB2-4D6B-9899-BA2DAE31CD7C}"/>
    <cellStyle name="Input 12 2" xfId="5519" xr:uid="{250861D6-DFA0-457D-A33A-560AB9FEDAF3}"/>
    <cellStyle name="Input 12 2 2" xfId="5520" xr:uid="{B5B8F58E-6B31-40EC-9524-36EC6C557517}"/>
    <cellStyle name="Input 12 2 2 2" xfId="5521" xr:uid="{F03A2171-B61D-48F5-87B2-11015CF03D25}"/>
    <cellStyle name="Input 12 2 2 2 2" xfId="19592" xr:uid="{0DCD1205-B2D3-4267-8073-7C03CE1868A0}"/>
    <cellStyle name="Input 12 2 2 2 2 2" xfId="38462" xr:uid="{BA6F628C-B0AD-487D-AC2C-EE476B181BBE}"/>
    <cellStyle name="Input 12 2 2 2 3" xfId="32330" xr:uid="{A2DCF628-69DB-4F48-87BD-18F00F011C34}"/>
    <cellStyle name="Input 12 2 2 3" xfId="5522" xr:uid="{A2DE5E3C-77C6-4748-B900-4A313D3EFE76}"/>
    <cellStyle name="Input 12 2 2 3 2" xfId="36452" xr:uid="{BE8CA94B-D189-43A2-9FC3-FFF513F5291F}"/>
    <cellStyle name="Input 12 2 2 4" xfId="22644" xr:uid="{E507419B-BFD9-4C56-B970-A8B3DBBFD3DE}"/>
    <cellStyle name="Input 12 2 2 4 2" xfId="40545" xr:uid="{D22589F7-6D6D-4474-89A4-A8FD787E0C07}"/>
    <cellStyle name="Input 12 2 2 5" xfId="30729" xr:uid="{F6D00B3A-F36D-490D-A686-E6E1BAC18CA0}"/>
    <cellStyle name="Input 12 2 3" xfId="5523" xr:uid="{C1DCCEAB-D53B-4420-B32D-C087118CB9F9}"/>
    <cellStyle name="Input 12 2 3 2" xfId="18749" xr:uid="{A765A755-57B9-43CE-895D-E154E1F8E76D}"/>
    <cellStyle name="Input 12 2 3 2 2" xfId="37344" xr:uid="{4A376D2C-A98C-452E-83F8-C5FE62F6B292}"/>
    <cellStyle name="Input 12 2 3 3" xfId="31671" xr:uid="{A00987EE-8607-4443-BF16-2499D898B26C}"/>
    <cellStyle name="Input 12 2 4" xfId="5524" xr:uid="{49C18AD6-6F58-4FA0-913A-545DB4441392}"/>
    <cellStyle name="Input 12 2 4 2" xfId="20715" xr:uid="{4841A474-874C-4BBB-8689-83C6F0D77081}"/>
    <cellStyle name="Input 12 2 4 2 2" xfId="39237" xr:uid="{8ADE6EFF-19AD-4D3E-B8A6-466446483025}"/>
    <cellStyle name="Input 12 2 4 3" xfId="33251" xr:uid="{3A30D7AD-1B3F-4F54-ADCC-C306FBA7C215}"/>
    <cellStyle name="Input 12 2 5" xfId="5525" xr:uid="{8521BBF5-1360-4C4F-B301-E65E712D14AF}"/>
    <cellStyle name="Input 12 2 5 2" xfId="33893" xr:uid="{C92A53A8-7EE2-49A1-BB37-02C19F1D5CAB}"/>
    <cellStyle name="Input 12 2 6" xfId="16675" xr:uid="{86E329F2-6AAA-43B4-859D-036F9971E971}"/>
    <cellStyle name="Input 12 2 6 2" xfId="34681" xr:uid="{ED833AC6-8EDA-443C-BB3C-E3912602C66A}"/>
    <cellStyle name="Input 12 2 7" xfId="17292" xr:uid="{7AA7ACED-7972-45AC-8B0C-4280EA49CCFB}"/>
    <cellStyle name="Input 12 2 7 2" xfId="35456" xr:uid="{584EDA88-9FC4-452D-AE7F-BE7AD6E6182A}"/>
    <cellStyle name="Input 12 2 8" xfId="22643" xr:uid="{F1FAF89F-FA5A-4DCC-AB4E-ABD74A0B252D}"/>
    <cellStyle name="Input 12 2 8 2" xfId="40544" xr:uid="{909642D2-5248-4A02-A6DA-809F025F5720}"/>
    <cellStyle name="Input 12 2 9" xfId="29666" xr:uid="{5B60A80B-C291-43A2-BE52-B373552F33F6}"/>
    <cellStyle name="Input 12 3" xfId="5526" xr:uid="{BD006654-2CFE-4ECA-943B-C096BFF52E7E}"/>
    <cellStyle name="Input 12 3 2" xfId="5527" xr:uid="{915BAF44-C44B-4749-BC26-5431ADDB79BC}"/>
    <cellStyle name="Input 12 3 2 2" xfId="5528" xr:uid="{202F37D1-1BBA-4D2F-8ACD-048085F1E965}"/>
    <cellStyle name="Input 12 3 2 2 2" xfId="19805" xr:uid="{F2F22DC1-E7D4-4FE8-A50F-17E3563328C7}"/>
    <cellStyle name="Input 12 3 2 2 2 2" xfId="38677" xr:uid="{EDD290A2-D3AB-48FA-ADC0-9086B38896FB}"/>
    <cellStyle name="Input 12 3 2 2 3" xfId="32534" xr:uid="{F4798F47-BC17-4C5D-9E71-E5989A4EB4C1}"/>
    <cellStyle name="Input 12 3 2 3" xfId="5529" xr:uid="{0E768990-22B0-4C3A-B9B6-8A58DA254A46}"/>
    <cellStyle name="Input 12 3 2 3 2" xfId="36665" xr:uid="{5A4F943D-A92F-474B-9355-0AA03782356B}"/>
    <cellStyle name="Input 12 3 2 4" xfId="22646" xr:uid="{684AE839-BE3F-486D-9221-E401BE87F900}"/>
    <cellStyle name="Input 12 3 2 4 2" xfId="40547" xr:uid="{0BA6D7FA-42B6-4ED8-A917-446DB5A96301}"/>
    <cellStyle name="Input 12 3 2 5" xfId="30944" xr:uid="{88692ED5-92AC-4352-ACA8-DA856D089F27}"/>
    <cellStyle name="Input 12 3 3" xfId="5530" xr:uid="{43AFAE20-1474-4EF9-814F-020380F51AE6}"/>
    <cellStyle name="Input 12 3 3 2" xfId="19094" xr:uid="{33E50EC8-FFF2-45C2-A40B-0AFC30A8DF62}"/>
    <cellStyle name="Input 12 3 3 2 2" xfId="37595" xr:uid="{0606D18B-9901-425B-BD9A-17A706B0F329}"/>
    <cellStyle name="Input 12 3 3 3" xfId="31866" xr:uid="{7C7DE8CB-88C0-4715-BE88-19D9F2F789E2}"/>
    <cellStyle name="Input 12 3 4" xfId="5531" xr:uid="{EEDF3066-E6BD-42B9-B1A2-960BDF31ED69}"/>
    <cellStyle name="Input 12 3 4 2" xfId="20999" xr:uid="{BF8E33D5-360A-4CFD-9C4A-8BE6CFCC04BD}"/>
    <cellStyle name="Input 12 3 4 2 2" xfId="39421" xr:uid="{930CE06B-CE2D-42F4-A687-7B8CDFFD2AD2}"/>
    <cellStyle name="Input 12 3 4 3" xfId="33252" xr:uid="{21786E10-92EB-4AD4-8B58-0239E116BD11}"/>
    <cellStyle name="Input 12 3 5" xfId="5532" xr:uid="{266DE693-FD03-4A4F-9C06-48A800C3D74B}"/>
    <cellStyle name="Input 12 3 5 2" xfId="33894" xr:uid="{F7465473-EB22-4ECC-B4E7-CA7BED97FC0E}"/>
    <cellStyle name="Input 12 3 6" xfId="16676" xr:uid="{7DBFCA0D-DF72-44CB-81D9-E27AF8AB93B0}"/>
    <cellStyle name="Input 12 3 6 2" xfId="34682" xr:uid="{35E44AE2-F3D8-47DB-B7C9-9BB1BFE8F77E}"/>
    <cellStyle name="Input 12 3 7" xfId="17611" xr:uid="{0D4D41D8-4499-4BFB-A63F-A375E4C98C67}"/>
    <cellStyle name="Input 12 3 7 2" xfId="35678" xr:uid="{674A6485-D8C7-4B0C-A396-AF44F8EA41AF}"/>
    <cellStyle name="Input 12 3 8" xfId="22645" xr:uid="{4950B88C-1C22-43E4-9EB3-F2025733DA45}"/>
    <cellStyle name="Input 12 3 8 2" xfId="40546" xr:uid="{46B8CC01-495E-4C26-BBD1-13B64173BEF9}"/>
    <cellStyle name="Input 12 3 9" xfId="29881" xr:uid="{0E3CC1F6-5293-4864-B506-302DE8A17A3B}"/>
    <cellStyle name="Input 12 4" xfId="5533" xr:uid="{5C54BC36-3E33-4E4A-892C-49607DC27A1B}"/>
    <cellStyle name="Input 12 4 2" xfId="5534" xr:uid="{F356607A-B01C-4549-BAA0-7F3292B8EA0A}"/>
    <cellStyle name="Input 12 4 2 2" xfId="5535" xr:uid="{59EE86DF-A9B2-49C1-B4D3-3E1333C160A0}"/>
    <cellStyle name="Input 12 4 2 2 2" xfId="19806" xr:uid="{AD0288C2-F48F-44A0-B52B-B837CFC10A63}"/>
    <cellStyle name="Input 12 4 2 2 2 2" xfId="38678" xr:uid="{0517808C-A220-45D7-BDB9-1E596E87BF77}"/>
    <cellStyle name="Input 12 4 2 2 3" xfId="32535" xr:uid="{4A9CC2D3-41EA-42D8-A02F-6573A45419B9}"/>
    <cellStyle name="Input 12 4 2 3" xfId="5536" xr:uid="{37A04573-A6D9-4A37-97AE-ED1C8A7D2130}"/>
    <cellStyle name="Input 12 4 2 3 2" xfId="36666" xr:uid="{354FE678-09D9-4BF4-9260-63F7E645717E}"/>
    <cellStyle name="Input 12 4 2 4" xfId="22648" xr:uid="{8F12D5D0-0C76-4D76-8245-44ADCEEEE4A1}"/>
    <cellStyle name="Input 12 4 2 4 2" xfId="40549" xr:uid="{E5208240-80AE-4F8E-B0B4-B6F891765719}"/>
    <cellStyle name="Input 12 4 2 5" xfId="30945" xr:uid="{0846DAEA-C48F-4E80-949C-6AF1AF39B345}"/>
    <cellStyle name="Input 12 4 3" xfId="5537" xr:uid="{9F87DF0F-8675-4C1B-ADD9-B90E463F3DD2}"/>
    <cellStyle name="Input 12 4 3 2" xfId="19095" xr:uid="{6F69D977-E7F4-4BA0-828A-0174CF4380A8}"/>
    <cellStyle name="Input 12 4 3 2 2" xfId="37596" xr:uid="{E5CBF162-4CBF-49CF-AA56-93BFBB506307}"/>
    <cellStyle name="Input 12 4 3 3" xfId="31867" xr:uid="{646EDFCF-C261-49E8-836B-66D71C734EC0}"/>
    <cellStyle name="Input 12 4 4" xfId="5538" xr:uid="{E55EF34C-13DE-4B5F-97B3-35435E906DD8}"/>
    <cellStyle name="Input 12 4 4 2" xfId="21000" xr:uid="{153C55D8-1F96-4B2A-9483-4D41B7E20286}"/>
    <cellStyle name="Input 12 4 4 2 2" xfId="39422" xr:uid="{59C99083-5CCA-4314-A68F-71A9D04A4B4A}"/>
    <cellStyle name="Input 12 4 4 3" xfId="33253" xr:uid="{E164011C-E79B-4337-BE91-BE9A98BB8E9E}"/>
    <cellStyle name="Input 12 4 5" xfId="5539" xr:uid="{0CC51656-98E2-497C-8AC9-D2F7A3F79770}"/>
    <cellStyle name="Input 12 4 5 2" xfId="33895" xr:uid="{CE45E262-97D4-42A7-802C-14D151D3D720}"/>
    <cellStyle name="Input 12 4 6" xfId="16677" xr:uid="{C4F07EF1-13AA-4B39-BE33-21D1820F95A8}"/>
    <cellStyle name="Input 12 4 6 2" xfId="34683" xr:uid="{3B6DF423-0B90-4DD7-8E01-D50A01F5D5DD}"/>
    <cellStyle name="Input 12 4 7" xfId="17612" xr:uid="{A873E44A-56A4-4AFC-A8D7-4FBCC49C2C00}"/>
    <cellStyle name="Input 12 4 7 2" xfId="35679" xr:uid="{7B142B25-AC48-4B4F-9679-30C2902E442E}"/>
    <cellStyle name="Input 12 4 8" xfId="22647" xr:uid="{A996DB2C-AF2F-44C0-8FC7-244FE1701AFB}"/>
    <cellStyle name="Input 12 4 8 2" xfId="40548" xr:uid="{18DE1F6C-20BF-4F07-AEA8-318BC382A583}"/>
    <cellStyle name="Input 12 4 9" xfId="29882" xr:uid="{F58CD40C-0D85-4C5D-AC1C-352CD8644019}"/>
    <cellStyle name="Input 12 5" xfId="5540" xr:uid="{6BEB51C0-1F9C-4251-ADED-A7D47180F582}"/>
    <cellStyle name="Input 12 5 2" xfId="5541" xr:uid="{27D32916-5AF5-48E1-B1C8-F97C351B46BB}"/>
    <cellStyle name="Input 12 5 2 2" xfId="5542" xr:uid="{25730761-78F4-4879-A6F6-5C0C0B0F3A65}"/>
    <cellStyle name="Input 12 5 2 2 2" xfId="19807" xr:uid="{E1A0E451-4035-4504-81C4-B455B7EC9352}"/>
    <cellStyle name="Input 12 5 2 2 2 2" xfId="38679" xr:uid="{BE5946FE-6889-4D6D-9AF8-60D8B735F0CF}"/>
    <cellStyle name="Input 12 5 2 2 3" xfId="32536" xr:uid="{C424EB0E-8395-433E-9030-03F4A9E94894}"/>
    <cellStyle name="Input 12 5 2 3" xfId="5543" xr:uid="{F03D4213-000D-49A3-BCFE-97322DBA0E33}"/>
    <cellStyle name="Input 12 5 2 3 2" xfId="36667" xr:uid="{ACC63B9D-3FF2-4AB0-BC20-B782B086A316}"/>
    <cellStyle name="Input 12 5 2 4" xfId="22650" xr:uid="{9E4374EE-6794-4450-9D5A-3E2C4CA59966}"/>
    <cellStyle name="Input 12 5 2 4 2" xfId="40551" xr:uid="{5FF2E511-D1F5-45E7-B206-F3CF71D3D5B8}"/>
    <cellStyle name="Input 12 5 2 5" xfId="30946" xr:uid="{A44C5B12-91DA-4BBE-90C1-7D61B9207A2F}"/>
    <cellStyle name="Input 12 5 3" xfId="5544" xr:uid="{B7CD61F9-5A7C-4BC6-949E-96BD42F4E7FE}"/>
    <cellStyle name="Input 12 5 3 2" xfId="19096" xr:uid="{B607039C-08BD-44AB-BB8D-2328BDC1CECD}"/>
    <cellStyle name="Input 12 5 3 2 2" xfId="37597" xr:uid="{FBEC6C5D-6074-4F92-8A59-3B87364069E8}"/>
    <cellStyle name="Input 12 5 3 3" xfId="31868" xr:uid="{130587BE-56A9-45F3-BF0F-ED36C0EFF447}"/>
    <cellStyle name="Input 12 5 4" xfId="5545" xr:uid="{52C0C95B-6CB3-4B7D-B78A-541214413110}"/>
    <cellStyle name="Input 12 5 4 2" xfId="21001" xr:uid="{F793FE51-10B3-4DC8-A0F6-423D791ACDF6}"/>
    <cellStyle name="Input 12 5 4 2 2" xfId="39423" xr:uid="{00FFEDCE-771C-4E1B-9A84-F03BA28792BE}"/>
    <cellStyle name="Input 12 5 4 3" xfId="33254" xr:uid="{5F3DDA12-57DA-477E-BF86-2EFFF5FC44B8}"/>
    <cellStyle name="Input 12 5 5" xfId="5546" xr:uid="{78E244D4-1F76-4C9F-B90F-17EEE4CCE551}"/>
    <cellStyle name="Input 12 5 5 2" xfId="33896" xr:uid="{C0DA944A-0BDD-46E9-B5C9-2638F91CDE6A}"/>
    <cellStyle name="Input 12 5 6" xfId="16678" xr:uid="{52050E96-8037-4E7A-8BD4-D22FDF0412B9}"/>
    <cellStyle name="Input 12 5 6 2" xfId="34684" xr:uid="{7A7B8AFC-B779-45D4-B989-AF432A215F8E}"/>
    <cellStyle name="Input 12 5 7" xfId="17613" xr:uid="{03D1D57F-2F4B-4C01-936F-33D7D8A2878F}"/>
    <cellStyle name="Input 12 5 7 2" xfId="35680" xr:uid="{BD0E5A04-BA75-4B51-A095-9E96EA10D59C}"/>
    <cellStyle name="Input 12 5 8" xfId="22649" xr:uid="{DA9B5D21-CDD6-4D3E-9EF3-B99AC04EAD16}"/>
    <cellStyle name="Input 12 5 8 2" xfId="40550" xr:uid="{F9B18DA5-CD99-47BF-85B0-3484D367C301}"/>
    <cellStyle name="Input 12 5 9" xfId="29883" xr:uid="{C4C1B03F-7630-4768-BD47-6B006FBF86C8}"/>
    <cellStyle name="Input 12 6" xfId="5547" xr:uid="{E96C564A-96BF-4196-9C4E-6762AD8F4149}"/>
    <cellStyle name="Input 12 6 2" xfId="5548" xr:uid="{D2A222F9-EBD1-4369-8A92-A4C6E080DE60}"/>
    <cellStyle name="Input 12 6 2 2" xfId="5549" xr:uid="{1B6FE6AC-BBBF-456C-A051-4C84C6DC5DC2}"/>
    <cellStyle name="Input 12 6 2 2 2" xfId="19808" xr:uid="{52BA7DA3-A1FD-42F5-8C45-B53F41A59901}"/>
    <cellStyle name="Input 12 6 2 2 2 2" xfId="38680" xr:uid="{509EE962-3748-4ABB-8EDE-B5B912AB653E}"/>
    <cellStyle name="Input 12 6 2 2 3" xfId="32537" xr:uid="{BFA314DE-7A6A-432A-B68D-8AC30DBA6352}"/>
    <cellStyle name="Input 12 6 2 3" xfId="5550" xr:uid="{DD74B9C5-2715-42F6-AF28-C049ABE14F30}"/>
    <cellStyle name="Input 12 6 2 3 2" xfId="36668" xr:uid="{47C8AD8F-0FDD-4B96-B2DB-1F13DEB32237}"/>
    <cellStyle name="Input 12 6 2 4" xfId="22652" xr:uid="{39734B01-B317-46A8-A48A-CE77517C1EA5}"/>
    <cellStyle name="Input 12 6 2 4 2" xfId="40553" xr:uid="{F8A0A8E1-0F3C-4CF5-8DCA-D85C779CEECA}"/>
    <cellStyle name="Input 12 6 2 5" xfId="30947" xr:uid="{65FF1AFF-83FB-4E6C-8A45-708497BCF148}"/>
    <cellStyle name="Input 12 6 3" xfId="5551" xr:uid="{59C2AEED-02AA-4101-920B-0BB65D44A8F1}"/>
    <cellStyle name="Input 12 6 3 2" xfId="19097" xr:uid="{4113312F-9F52-44DA-B667-2733E94B81E7}"/>
    <cellStyle name="Input 12 6 3 2 2" xfId="37598" xr:uid="{3B69989D-012C-45D6-8F26-10E4DC25A663}"/>
    <cellStyle name="Input 12 6 3 3" xfId="31869" xr:uid="{98BF0BB9-F7EB-408C-AB93-12A81399015B}"/>
    <cellStyle name="Input 12 6 4" xfId="5552" xr:uid="{BDA0365E-3E90-4280-B5A1-0EF50B71E59F}"/>
    <cellStyle name="Input 12 6 4 2" xfId="21002" xr:uid="{1DAD0DE8-114C-4526-BB60-5486A289AF5C}"/>
    <cellStyle name="Input 12 6 4 2 2" xfId="39424" xr:uid="{F74A672A-4ABA-48DD-B7AD-BCEC683565CD}"/>
    <cellStyle name="Input 12 6 4 3" xfId="33255" xr:uid="{F0C1A49E-990C-4FFD-BAFB-693620382481}"/>
    <cellStyle name="Input 12 6 5" xfId="5553" xr:uid="{71C07376-C001-4675-B5EF-CF0F6D92A47F}"/>
    <cellStyle name="Input 12 6 5 2" xfId="33897" xr:uid="{A8819BDB-AA7A-493F-B639-58E1D0AF199F}"/>
    <cellStyle name="Input 12 6 6" xfId="16679" xr:uid="{09555E55-3E57-478F-A82D-8DFEE91C4566}"/>
    <cellStyle name="Input 12 6 6 2" xfId="34685" xr:uid="{6EC66998-1B6E-456E-9074-6F03A3567BF7}"/>
    <cellStyle name="Input 12 6 7" xfId="17614" xr:uid="{ED36EB26-8875-48FD-9EFF-228DB28DA365}"/>
    <cellStyle name="Input 12 6 7 2" xfId="35681" xr:uid="{A0F5006C-5B2A-4702-83FA-D663AE402D90}"/>
    <cellStyle name="Input 12 6 8" xfId="22651" xr:uid="{C4D72AFF-CB3E-4541-8F11-7421225036A7}"/>
    <cellStyle name="Input 12 6 8 2" xfId="40552" xr:uid="{A2A7C679-723A-488B-A363-B3CFC774EC30}"/>
    <cellStyle name="Input 12 6 9" xfId="29884" xr:uid="{96158D60-3259-43F9-9F1C-884D3D111B1C}"/>
    <cellStyle name="Input 12 7" xfId="5554" xr:uid="{18E52116-2E80-4C28-B3FF-953B1C4BDA00}"/>
    <cellStyle name="Input 12 7 2" xfId="5555" xr:uid="{45E4E3F5-DBE4-4DAB-90CC-2C4707557DB7}"/>
    <cellStyle name="Input 12 7 2 2" xfId="19368" xr:uid="{950E4AE3-9843-4456-A92F-08AD8D70E3CC}"/>
    <cellStyle name="Input 12 7 2 2 2" xfId="38153" xr:uid="{05B3718D-154A-4816-86E1-252EE5F65D7D}"/>
    <cellStyle name="Input 12 7 2 3" xfId="32085" xr:uid="{E1C457E8-27AC-4974-B3FB-828519EF72F4}"/>
    <cellStyle name="Input 12 7 3" xfId="5556" xr:uid="{CCBD958D-8530-49C0-8732-0B2AD1B9EFFE}"/>
    <cellStyle name="Input 12 7 3 2" xfId="36237" xr:uid="{8CC7158E-E67C-4D92-BE7F-E36A3D4A2871}"/>
    <cellStyle name="Input 12 7 4" xfId="22653" xr:uid="{39E16208-9BA9-4484-B6B0-F0E6563E9195}"/>
    <cellStyle name="Input 12 7 4 2" xfId="40554" xr:uid="{804BA581-32A2-4BFF-BC15-A4BA6B4ED414}"/>
    <cellStyle name="Input 12 7 5" xfId="30422" xr:uid="{6E95AFAA-5B92-454D-A753-6DB4D5069D73}"/>
    <cellStyle name="Input 12 8" xfId="5557" xr:uid="{7731B10B-5C0F-449F-AAB2-1687364F5928}"/>
    <cellStyle name="Input 12 8 2" xfId="5558" xr:uid="{386EA11D-27B6-453A-B3BF-6ABAFF337F80}"/>
    <cellStyle name="Input 12 8 2 2" xfId="19358" xr:uid="{ABC3748A-527E-476F-82E4-0C64C826A4A2}"/>
    <cellStyle name="Input 12 8 2 2 2" xfId="38146" xr:uid="{6F1254F9-3FF8-4859-BD2E-01E652B3B36E}"/>
    <cellStyle name="Input 12 8 2 3" xfId="32079" xr:uid="{0DD7AA88-7EB5-4891-BC10-C21EF92FAF6D}"/>
    <cellStyle name="Input 12 8 3" xfId="5559" xr:uid="{82B0E598-B0FD-4618-B7A2-828A2E60086A}"/>
    <cellStyle name="Input 12 8 3 2" xfId="36230" xr:uid="{ACFDC197-B3E3-4219-AADE-760F2945DCBD}"/>
    <cellStyle name="Input 12 8 4" xfId="22654" xr:uid="{1C83D1DA-C158-4590-AA73-5DE3380DEC92}"/>
    <cellStyle name="Input 12 8 4 2" xfId="40555" xr:uid="{8C8BD412-A052-4EC2-888B-2460CEF4D43F}"/>
    <cellStyle name="Input 12 8 5" xfId="30416" xr:uid="{BCE160E8-1AAE-40E3-B576-46E72542F502}"/>
    <cellStyle name="Input 12 9" xfId="5560" xr:uid="{F528B15D-2F72-4440-883F-F43473A57CB0}"/>
    <cellStyle name="Input 12 9 2" xfId="32977" xr:uid="{EBED3DB0-E848-4EE1-A6AC-4566D61A511E}"/>
    <cellStyle name="Input 13" xfId="5561" xr:uid="{015728EE-A76A-4CE6-B0F5-74D684036D48}"/>
    <cellStyle name="Input 13 10" xfId="5562" xr:uid="{263C7544-42E9-44D9-9060-E356920FB220}"/>
    <cellStyle name="Input 13 10 2" xfId="32986" xr:uid="{EEEBCCDB-1263-4B1A-9774-C5FAFDA6F3EB}"/>
    <cellStyle name="Input 13 11" xfId="17120" xr:uid="{BBD59DAF-F308-4226-A734-FB3A7280A15C}"/>
    <cellStyle name="Input 13 11 2" xfId="35387" xr:uid="{AA31CD03-0F78-4E2F-B775-CC4C692BF12E}"/>
    <cellStyle name="Input 13 12" xfId="20516" xr:uid="{A3FF76FF-73B3-442F-A761-ABC277FC6471}"/>
    <cellStyle name="Input 13 12 2" xfId="39221" xr:uid="{D044165E-2EC2-4769-8012-152A38A82345}"/>
    <cellStyle name="Input 13 13" xfId="22655" xr:uid="{A1DC8A78-A54A-4AC2-A0A6-401D159BF3A1}"/>
    <cellStyle name="Input 13 13 2" xfId="40556" xr:uid="{8CD72C63-C744-40BD-A141-F034C15BD5B1}"/>
    <cellStyle name="Input 13 14" xfId="29607" xr:uid="{51692E2A-99F5-44A7-9581-94F34A641052}"/>
    <cellStyle name="Input 13 2" xfId="5563" xr:uid="{568992C3-FBAB-473B-8F58-9BDAB9FC892B}"/>
    <cellStyle name="Input 13 2 2" xfId="5564" xr:uid="{53579F91-E2A4-4DF7-A72F-946432D22B54}"/>
    <cellStyle name="Input 13 2 2 2" xfId="5565" xr:uid="{AE45C17C-5CC1-4F3A-BF0C-45A15AD0C5FD}"/>
    <cellStyle name="Input 13 2 2 2 2" xfId="19596" xr:uid="{524EF714-21AF-4ACD-AB28-C9F038C430C4}"/>
    <cellStyle name="Input 13 2 2 2 2 2" xfId="38467" xr:uid="{36F22F15-8537-4531-9474-FC2182593D88}"/>
    <cellStyle name="Input 13 2 2 2 3" xfId="32334" xr:uid="{31E6BE51-5693-4854-9361-56ADEE94943D}"/>
    <cellStyle name="Input 13 2 2 3" xfId="5566" xr:uid="{93E4C0B9-6BC3-433D-84DE-7DCDB3E90CDD}"/>
    <cellStyle name="Input 13 2 2 3 2" xfId="36456" xr:uid="{277B229F-69B0-46AF-86D2-AE5C6EE44E8E}"/>
    <cellStyle name="Input 13 2 2 4" xfId="22657" xr:uid="{1CE138EC-0871-46C6-9CC4-E8A343F74E3E}"/>
    <cellStyle name="Input 13 2 2 4 2" xfId="40558" xr:uid="{4FFC646D-3A24-4B17-BD80-8CF7C55B2E36}"/>
    <cellStyle name="Input 13 2 2 5" xfId="30734" xr:uid="{DDEFDE1A-E731-4A4A-949C-146173597832}"/>
    <cellStyle name="Input 13 2 3" xfId="5567" xr:uid="{65640875-35D3-40E1-BBC3-A69F137FC3AB}"/>
    <cellStyle name="Input 13 2 3 2" xfId="18752" xr:uid="{49BDA4EC-1EFE-4AFD-A2BF-2C03E73BF9AD}"/>
    <cellStyle name="Input 13 2 3 2 2" xfId="37349" xr:uid="{040FFDD8-CAF6-4288-B691-B229BFEEA7F7}"/>
    <cellStyle name="Input 13 2 3 3" xfId="31674" xr:uid="{600C5212-726D-45BA-B99C-9373A8E959AF}"/>
    <cellStyle name="Input 13 2 4" xfId="5568" xr:uid="{6EF7DEAC-ADD7-43B6-8664-AD97CCE9C78A}"/>
    <cellStyle name="Input 13 2 4 2" xfId="20721" xr:uid="{5A9206A6-739D-408D-AE80-1B5B67390EFA}"/>
    <cellStyle name="Input 13 2 4 2 2" xfId="39242" xr:uid="{869C92B4-D2FC-4A33-AF73-3FDC21FD2B06}"/>
    <cellStyle name="Input 13 2 4 3" xfId="33256" xr:uid="{DAF0AF30-CE8B-402C-A46E-DDF0021AE6D6}"/>
    <cellStyle name="Input 13 2 5" xfId="5569" xr:uid="{82DE1E08-C76A-4024-87D0-8095B2A0581E}"/>
    <cellStyle name="Input 13 2 5 2" xfId="33898" xr:uid="{B62E5AA8-26CA-4AE3-9B3A-92A05F4C21A1}"/>
    <cellStyle name="Input 13 2 6" xfId="16680" xr:uid="{CC28E330-B73C-4E3A-B125-584353DB4567}"/>
    <cellStyle name="Input 13 2 6 2" xfId="34686" xr:uid="{0445D44C-B25C-49AE-9ADA-B311F5EBF7A8}"/>
    <cellStyle name="Input 13 2 7" xfId="17298" xr:uid="{63E59F4A-BE57-4F7D-902D-F1F674CE5F92}"/>
    <cellStyle name="Input 13 2 7 2" xfId="35461" xr:uid="{8B1D4C8C-66AE-455A-B425-7D4C6D1905EB}"/>
    <cellStyle name="Input 13 2 8" xfId="22656" xr:uid="{84D3B07F-78F2-4ADC-8DF5-944227DE2A34}"/>
    <cellStyle name="Input 13 2 8 2" xfId="40557" xr:uid="{A76FAD01-DC3E-4D7B-B53A-05D1268AD93A}"/>
    <cellStyle name="Input 13 2 9" xfId="29671" xr:uid="{56E006C2-53A4-462F-96E5-2B8806BFB6AD}"/>
    <cellStyle name="Input 13 3" xfId="5570" xr:uid="{6EAA9B2E-C64F-4AA9-9F82-AA43C531DAE1}"/>
    <cellStyle name="Input 13 3 2" xfId="5571" xr:uid="{21A598D8-C770-4EAE-8B02-34326FD2FF8D}"/>
    <cellStyle name="Input 13 3 2 2" xfId="5572" xr:uid="{4E08230A-B808-44CE-B75E-3F79CF4C77B1}"/>
    <cellStyle name="Input 13 3 2 2 2" xfId="19809" xr:uid="{87E3A43C-F002-4818-874A-A52B8E27B004}"/>
    <cellStyle name="Input 13 3 2 2 2 2" xfId="38681" xr:uid="{A83C7044-8962-4FD9-887B-99B380B8916D}"/>
    <cellStyle name="Input 13 3 2 2 3" xfId="32538" xr:uid="{98D166D8-BB49-4C25-8858-7B4407CA8C9E}"/>
    <cellStyle name="Input 13 3 2 3" xfId="5573" xr:uid="{D009496D-41FA-42C8-B4CA-8817DF5E49BB}"/>
    <cellStyle name="Input 13 3 2 3 2" xfId="36669" xr:uid="{9C771CD8-A301-48C9-84DB-C1740AF42EA2}"/>
    <cellStyle name="Input 13 3 2 4" xfId="22659" xr:uid="{DA4A6A01-BC2D-4D76-9E99-F4748D2CA89A}"/>
    <cellStyle name="Input 13 3 2 4 2" xfId="40560" xr:uid="{7567D092-0514-4FE7-94D6-1500952A33F4}"/>
    <cellStyle name="Input 13 3 2 5" xfId="30948" xr:uid="{A0956172-3FBA-4C67-9D65-7BCE8401A40B}"/>
    <cellStyle name="Input 13 3 3" xfId="5574" xr:uid="{54A1CB8B-AAB7-4EE2-9838-2ED39B977F47}"/>
    <cellStyle name="Input 13 3 3 2" xfId="19098" xr:uid="{2213371D-43DF-444E-9FD4-A2BD506D243C}"/>
    <cellStyle name="Input 13 3 3 2 2" xfId="37599" xr:uid="{57D49115-1D1B-4B00-8F36-2B3FA6453810}"/>
    <cellStyle name="Input 13 3 3 3" xfId="31870" xr:uid="{7F783EF6-33E1-4AC1-96B5-1241D8D606B6}"/>
    <cellStyle name="Input 13 3 4" xfId="5575" xr:uid="{B19852ED-1E5D-4572-A384-28E58D2B6974}"/>
    <cellStyle name="Input 13 3 4 2" xfId="21003" xr:uid="{C9C1F9BF-3FCE-496A-9019-B0E3DCE43497}"/>
    <cellStyle name="Input 13 3 4 2 2" xfId="39425" xr:uid="{6FD648B5-A2C8-46F3-80AC-B28E139CF274}"/>
    <cellStyle name="Input 13 3 4 3" xfId="33257" xr:uid="{A9A7C315-5B41-4ED0-8EA6-D288C220B2CA}"/>
    <cellStyle name="Input 13 3 5" xfId="5576" xr:uid="{48063463-3470-45A5-9FAD-48C7A03C89A9}"/>
    <cellStyle name="Input 13 3 5 2" xfId="33899" xr:uid="{9BA59271-CBD3-4F19-9136-FECE5A39F254}"/>
    <cellStyle name="Input 13 3 6" xfId="16681" xr:uid="{D67E726B-F5A2-4D1A-9248-9A66A32A29EB}"/>
    <cellStyle name="Input 13 3 6 2" xfId="34687" xr:uid="{196C385E-CE76-449F-95C5-C277D6BDFE61}"/>
    <cellStyle name="Input 13 3 7" xfId="17615" xr:uid="{0ECA886E-C5D6-4C21-9E43-4A49E1815D6D}"/>
    <cellStyle name="Input 13 3 7 2" xfId="35682" xr:uid="{1F810187-5594-4B41-9E8B-F5A5551B5EB4}"/>
    <cellStyle name="Input 13 3 8" xfId="22658" xr:uid="{3B318158-EE63-46E1-905D-5F33665063F2}"/>
    <cellStyle name="Input 13 3 8 2" xfId="40559" xr:uid="{498943DC-8DFC-43B1-9C35-219DCF077545}"/>
    <cellStyle name="Input 13 3 9" xfId="29885" xr:uid="{7DFA75AD-D4EE-4A25-8AF5-59C66C7AA238}"/>
    <cellStyle name="Input 13 4" xfId="5577" xr:uid="{8C6242D1-662C-4328-ABF6-61F3F511853C}"/>
    <cellStyle name="Input 13 4 2" xfId="5578" xr:uid="{1A9550FC-BFAA-41AD-B137-214A8A9F9437}"/>
    <cellStyle name="Input 13 4 2 2" xfId="5579" xr:uid="{C27DFF3B-FCCF-4139-9378-4E2D8E6313C0}"/>
    <cellStyle name="Input 13 4 2 2 2" xfId="19810" xr:uid="{59EEF456-4341-4E00-8D9A-AFD56DABF81C}"/>
    <cellStyle name="Input 13 4 2 2 2 2" xfId="38682" xr:uid="{5E24F9D6-A888-4C1A-9005-C9602AA8D349}"/>
    <cellStyle name="Input 13 4 2 2 3" xfId="32539" xr:uid="{387F8DB5-840B-4E71-828D-346D814BD52F}"/>
    <cellStyle name="Input 13 4 2 3" xfId="5580" xr:uid="{BA22BDE4-0CA6-44FC-9780-6524285FB45A}"/>
    <cellStyle name="Input 13 4 2 3 2" xfId="36670" xr:uid="{27652462-F8D8-4B95-908D-B79BC3502629}"/>
    <cellStyle name="Input 13 4 2 4" xfId="22661" xr:uid="{E173D48F-12DA-4774-A4F1-ED5B82FFEA0F}"/>
    <cellStyle name="Input 13 4 2 4 2" xfId="40562" xr:uid="{3C21130E-A87C-4934-8D2D-572FB90985E7}"/>
    <cellStyle name="Input 13 4 2 5" xfId="30949" xr:uid="{60C4FD78-C809-44C0-8EC9-8A7C1312CEF7}"/>
    <cellStyle name="Input 13 4 3" xfId="5581" xr:uid="{227FB090-F34E-4340-85E1-B3F791461B3C}"/>
    <cellStyle name="Input 13 4 3 2" xfId="19099" xr:uid="{CFEE8B2A-B2EB-45B6-92D8-8E4C378E408E}"/>
    <cellStyle name="Input 13 4 3 2 2" xfId="37600" xr:uid="{E10D8710-352A-45D4-97D4-B1B51475C98F}"/>
    <cellStyle name="Input 13 4 3 3" xfId="31871" xr:uid="{B196644B-6B12-44FE-B307-1B9FA4080FED}"/>
    <cellStyle name="Input 13 4 4" xfId="5582" xr:uid="{37CD9230-5664-410D-8B54-360224C57E36}"/>
    <cellStyle name="Input 13 4 4 2" xfId="21004" xr:uid="{2C121321-E523-497C-BADC-EC0CD2A70BF7}"/>
    <cellStyle name="Input 13 4 4 2 2" xfId="39426" xr:uid="{43C93B4C-86D7-4411-BDF6-1E842AAC84ED}"/>
    <cellStyle name="Input 13 4 4 3" xfId="33258" xr:uid="{69F15F66-7598-465F-A6D7-BE1F67D90E66}"/>
    <cellStyle name="Input 13 4 5" xfId="5583" xr:uid="{75E93AD8-9C07-4015-B170-17FB358ECA26}"/>
    <cellStyle name="Input 13 4 5 2" xfId="33900" xr:uid="{8D26E03E-F5A4-4FD1-BC77-23ACAC9591B0}"/>
    <cellStyle name="Input 13 4 6" xfId="16682" xr:uid="{B0D33DDE-FBBF-432C-8268-78B7364C20EF}"/>
    <cellStyle name="Input 13 4 6 2" xfId="34688" xr:uid="{8A043865-1DE6-4E30-A6B7-C48C8FC60336}"/>
    <cellStyle name="Input 13 4 7" xfId="17616" xr:uid="{409486D4-F36E-4DA6-9BCB-823B47F0CDE7}"/>
    <cellStyle name="Input 13 4 7 2" xfId="35683" xr:uid="{A3FC2332-B00D-4A80-84C2-A3F7375E59A6}"/>
    <cellStyle name="Input 13 4 8" xfId="22660" xr:uid="{861D3FB2-DB92-4558-AB69-6630938FD077}"/>
    <cellStyle name="Input 13 4 8 2" xfId="40561" xr:uid="{C039D268-159C-46DA-B88A-1090FB8252A8}"/>
    <cellStyle name="Input 13 4 9" xfId="29886" xr:uid="{0B43706E-0C28-4818-A486-B62AC2F32AC0}"/>
    <cellStyle name="Input 13 5" xfId="5584" xr:uid="{7A8D78C3-5FDC-4494-9B9C-4C1B25C7767A}"/>
    <cellStyle name="Input 13 5 2" xfId="5585" xr:uid="{3EEF6595-77F9-4D66-A06C-D642CBCFF63D}"/>
    <cellStyle name="Input 13 5 2 2" xfId="5586" xr:uid="{65979CB3-8646-4806-8D9A-BE747B1AD300}"/>
    <cellStyle name="Input 13 5 2 2 2" xfId="19811" xr:uid="{3A228AD2-E0E0-4340-898C-7EA79C42953A}"/>
    <cellStyle name="Input 13 5 2 2 2 2" xfId="38683" xr:uid="{5E38AB37-35F3-40EE-B343-C607C7E6D966}"/>
    <cellStyle name="Input 13 5 2 2 3" xfId="32540" xr:uid="{B6576916-5D09-4AA5-A119-E33D9EB662E7}"/>
    <cellStyle name="Input 13 5 2 3" xfId="5587" xr:uid="{E122EF0B-1B31-4AF1-8812-24550AF0A90A}"/>
    <cellStyle name="Input 13 5 2 3 2" xfId="36671" xr:uid="{4B23A39F-F47E-47CC-A5BD-E47A81B92C51}"/>
    <cellStyle name="Input 13 5 2 4" xfId="22663" xr:uid="{7595650A-97D9-4A52-9B21-2AF394A9903D}"/>
    <cellStyle name="Input 13 5 2 4 2" xfId="40564" xr:uid="{E861367B-E47F-4B24-9121-B4EF4BA3D27A}"/>
    <cellStyle name="Input 13 5 2 5" xfId="30950" xr:uid="{0A898DF7-DA9B-4059-B53D-E3DEA36BDE7A}"/>
    <cellStyle name="Input 13 5 3" xfId="5588" xr:uid="{0926AA50-4088-4608-A03B-04E0F891992A}"/>
    <cellStyle name="Input 13 5 3 2" xfId="19100" xr:uid="{0EE41245-1F1B-4673-A260-18EEE1A31D72}"/>
    <cellStyle name="Input 13 5 3 2 2" xfId="37601" xr:uid="{A6F7EA5A-9295-4D1D-A2D8-164AD01275C9}"/>
    <cellStyle name="Input 13 5 3 3" xfId="31872" xr:uid="{5ED486E0-6233-4344-8237-DA89410D5A74}"/>
    <cellStyle name="Input 13 5 4" xfId="5589" xr:uid="{2ADA4F39-CF32-4AC3-B155-B25418E3B76F}"/>
    <cellStyle name="Input 13 5 4 2" xfId="21005" xr:uid="{A013CDB2-A192-4067-A83A-D1E4E71B7EB2}"/>
    <cellStyle name="Input 13 5 4 2 2" xfId="39427" xr:uid="{39D532D6-8242-4C45-BD84-6DCDAD857432}"/>
    <cellStyle name="Input 13 5 4 3" xfId="33259" xr:uid="{FBFBC14F-1299-4D96-8D88-49A3451C8E34}"/>
    <cellStyle name="Input 13 5 5" xfId="5590" xr:uid="{5C807443-4AB2-4023-960E-A1424485B6B8}"/>
    <cellStyle name="Input 13 5 5 2" xfId="33901" xr:uid="{9F2F6A86-2AE4-4CDB-9B0C-E3141725417C}"/>
    <cellStyle name="Input 13 5 6" xfId="16683" xr:uid="{4232ED0C-815F-486C-88AF-48BF9984FBCE}"/>
    <cellStyle name="Input 13 5 6 2" xfId="34689" xr:uid="{6127449F-84EE-4F76-B7EE-23452A0DA37D}"/>
    <cellStyle name="Input 13 5 7" xfId="17617" xr:uid="{7CA25FE1-798B-41BF-ABF2-1A02D87279EC}"/>
    <cellStyle name="Input 13 5 7 2" xfId="35684" xr:uid="{D0A637FE-2D96-4DB2-9E4E-95935ACD92A0}"/>
    <cellStyle name="Input 13 5 8" xfId="22662" xr:uid="{3A613EE1-DC32-4865-A850-46C7D37FEAA5}"/>
    <cellStyle name="Input 13 5 8 2" xfId="40563" xr:uid="{5BC7903C-BDAE-43A5-9D0C-8DA4C21B24DE}"/>
    <cellStyle name="Input 13 5 9" xfId="29887" xr:uid="{3BB27206-2499-42AA-A4AF-BF8E8679C19E}"/>
    <cellStyle name="Input 13 6" xfId="5591" xr:uid="{05DB5EEF-4B02-42E9-8CDB-CBE397C8B4BD}"/>
    <cellStyle name="Input 13 6 2" xfId="5592" xr:uid="{6C85E782-91F3-4A36-AA32-E8E85E328D44}"/>
    <cellStyle name="Input 13 6 2 2" xfId="5593" xr:uid="{632873DA-6298-4FCB-9A09-F1AED98D5504}"/>
    <cellStyle name="Input 13 6 2 2 2" xfId="19812" xr:uid="{92FA4396-9005-4AAB-ACE1-8F0ABBFFDEF8}"/>
    <cellStyle name="Input 13 6 2 2 2 2" xfId="38684" xr:uid="{4EB9467C-8E75-4395-A848-0E511C35CAD5}"/>
    <cellStyle name="Input 13 6 2 2 3" xfId="32541" xr:uid="{4188205D-B839-494A-ABBD-53BAADE00C64}"/>
    <cellStyle name="Input 13 6 2 3" xfId="5594" xr:uid="{97693DEB-6F67-46CA-BB86-F64371EA5BC2}"/>
    <cellStyle name="Input 13 6 2 3 2" xfId="36672" xr:uid="{FD60E1DB-DF05-442C-A294-946D664174D6}"/>
    <cellStyle name="Input 13 6 2 4" xfId="22665" xr:uid="{C972767D-04E1-4C19-8A1F-3691633E3D61}"/>
    <cellStyle name="Input 13 6 2 4 2" xfId="40566" xr:uid="{25837223-9DED-460B-81B3-96C8983B1CC5}"/>
    <cellStyle name="Input 13 6 2 5" xfId="30951" xr:uid="{0B23D6A9-FCAF-426F-AE1C-2AF6038B37AB}"/>
    <cellStyle name="Input 13 6 3" xfId="5595" xr:uid="{292F27F4-78C6-44C9-8FB5-908BC3799EBB}"/>
    <cellStyle name="Input 13 6 3 2" xfId="19101" xr:uid="{7234F168-8B69-47B5-8937-3604705B7D20}"/>
    <cellStyle name="Input 13 6 3 2 2" xfId="37602" xr:uid="{3216D4CB-B674-41F9-BF6D-D2D804C3BD6A}"/>
    <cellStyle name="Input 13 6 3 3" xfId="31873" xr:uid="{48D99F7E-4FCB-4344-9EA6-C27A18C2D7E5}"/>
    <cellStyle name="Input 13 6 4" xfId="5596" xr:uid="{7910C5DE-3BCA-47DA-B979-F2A973B26D34}"/>
    <cellStyle name="Input 13 6 4 2" xfId="21006" xr:uid="{AB0956D9-51CA-4085-9A32-4B0B21ED2704}"/>
    <cellStyle name="Input 13 6 4 2 2" xfId="39428" xr:uid="{5A9A2B0B-3808-4420-93D9-A32CFC7931E1}"/>
    <cellStyle name="Input 13 6 4 3" xfId="33260" xr:uid="{161313E5-A1AF-4486-A2AB-6272C8C545F7}"/>
    <cellStyle name="Input 13 6 5" xfId="5597" xr:uid="{20BD4270-4FB7-43AD-B1C0-5E6A77E846B3}"/>
    <cellStyle name="Input 13 6 5 2" xfId="33902" xr:uid="{A85AEE44-A79B-4E68-9C65-36B0D893B7CB}"/>
    <cellStyle name="Input 13 6 6" xfId="16684" xr:uid="{3CEF5813-3E53-4683-A0FC-268A0E8F8F94}"/>
    <cellStyle name="Input 13 6 6 2" xfId="34690" xr:uid="{43E95A8B-17ED-498B-848C-1F5C7236FFF4}"/>
    <cellStyle name="Input 13 6 7" xfId="17618" xr:uid="{A4859D2C-B842-446D-BD27-C95205A07A27}"/>
    <cellStyle name="Input 13 6 7 2" xfId="35685" xr:uid="{4F5E1663-991A-40A8-9180-A8E14D470005}"/>
    <cellStyle name="Input 13 6 8" xfId="22664" xr:uid="{73052042-D78A-43F0-8667-47AEF43A1AB0}"/>
    <cellStyle name="Input 13 6 8 2" xfId="40565" xr:uid="{EB246D9E-906E-474E-8163-6FCA1AD2EEFC}"/>
    <cellStyle name="Input 13 6 9" xfId="29888" xr:uid="{D458AB42-C542-4F80-835C-D7B558366438}"/>
    <cellStyle name="Input 13 7" xfId="5598" xr:uid="{3CAAEC47-2122-4E1B-BD40-F31ED9FB53A0}"/>
    <cellStyle name="Input 13 7 2" xfId="5599" xr:uid="{04ED6459-CC97-4929-AD3F-80EA3C3500DF}"/>
    <cellStyle name="Input 13 7 2 2" xfId="19466" xr:uid="{CABD4B18-4B95-44D7-8862-45818206B8BD}"/>
    <cellStyle name="Input 13 7 2 2 2" xfId="38253" xr:uid="{0D70C6B5-55D6-4578-89DF-F4E942B994E1}"/>
    <cellStyle name="Input 13 7 2 3" xfId="32164" xr:uid="{0DC564A7-8AD5-471B-9A5E-46E03F43C420}"/>
    <cellStyle name="Input 13 7 3" xfId="5600" xr:uid="{97D22809-AA12-43BB-9A48-0EABAE9C481D}"/>
    <cellStyle name="Input 13 7 3 2" xfId="36336" xr:uid="{3B962694-43F9-4179-97DE-51BA3C5A648E}"/>
    <cellStyle name="Input 13 7 4" xfId="22666" xr:uid="{DDFCF2DE-4EB7-4F66-BBA8-CF972A4077B4}"/>
    <cellStyle name="Input 13 7 4 2" xfId="40567" xr:uid="{93645DCF-F76D-4058-94EC-111EADB6CC82}"/>
    <cellStyle name="Input 13 7 5" xfId="30522" xr:uid="{61954CCC-12EA-4AFB-9E0C-FD6E0D8F9A34}"/>
    <cellStyle name="Input 13 8" xfId="5601" xr:uid="{2F37A065-84BF-49EA-BCCE-0367D8D80C85}"/>
    <cellStyle name="Input 13 8 2" xfId="5602" xr:uid="{BC9100A8-02F6-449B-878D-FA305D079B0A}"/>
    <cellStyle name="Input 13 8 2 2" xfId="19360" xr:uid="{6BD66E3D-7423-427E-BD23-D67BCCF83635}"/>
    <cellStyle name="Input 13 8 2 2 2" xfId="38147" xr:uid="{05317870-EC95-46F1-8EE3-EC0547E50A30}"/>
    <cellStyle name="Input 13 8 2 3" xfId="32080" xr:uid="{841B6E90-FABE-479F-A191-BED242552309}"/>
    <cellStyle name="Input 13 8 3" xfId="5603" xr:uid="{08627F50-BE06-4E4D-8E87-B16F858713D5}"/>
    <cellStyle name="Input 13 8 3 2" xfId="36232" xr:uid="{DBAAD288-E7FA-4103-90D1-032C525A5292}"/>
    <cellStyle name="Input 13 8 4" xfId="22667" xr:uid="{A0CBF728-13ED-47D5-8931-6B7B2F5595BF}"/>
    <cellStyle name="Input 13 8 4 2" xfId="40568" xr:uid="{2BD8AC73-D7E2-4916-B005-97F7ED7FD630}"/>
    <cellStyle name="Input 13 8 5" xfId="30417" xr:uid="{0777C843-2B95-4C08-8A0B-AA692CD3C3B6}"/>
    <cellStyle name="Input 13 9" xfId="5604" xr:uid="{F48B52AA-96D1-44AA-A3F5-2106CB755229}"/>
    <cellStyle name="Input 13 9 2" xfId="33070" xr:uid="{21D2F51F-DFC1-4D26-B521-554C0481220E}"/>
    <cellStyle name="Input 14" xfId="5605" xr:uid="{BED97F87-0E10-43B9-B37F-4C80131A9632}"/>
    <cellStyle name="Input 14 10" xfId="22668" xr:uid="{83D9D942-6DBB-4D8B-8D39-5C442212121F}"/>
    <cellStyle name="Input 14 10 2" xfId="40569" xr:uid="{C820F5E7-10A7-4357-9E99-1DD2A679F8D2}"/>
    <cellStyle name="Input 14 11" xfId="29676" xr:uid="{02C1BF5C-E087-4E8E-8719-4AE9689358A1}"/>
    <cellStyle name="Input 14 2" xfId="5606" xr:uid="{2D5C3FFF-6AAB-49CA-A144-E7783722F8C2}"/>
    <cellStyle name="Input 14 3" xfId="5607" xr:uid="{63EC366F-B94C-441E-918F-F8801B0E9AB8}"/>
    <cellStyle name="Input 14 3 2" xfId="5608" xr:uid="{B7921BCF-2C82-4DB1-866F-0BD643476521}"/>
    <cellStyle name="Input 14 3 2 2" xfId="19600" xr:uid="{CAA4697F-F0E1-4682-8D87-2E4606B0A401}"/>
    <cellStyle name="Input 14 3 2 2 2" xfId="38472" xr:uid="{4553FE3A-6E9C-4C95-A693-0AC3243C4F80}"/>
    <cellStyle name="Input 14 3 2 3" xfId="32338" xr:uid="{8A060ED3-4353-427C-A52E-B62B7C25892E}"/>
    <cellStyle name="Input 14 3 3" xfId="5609" xr:uid="{79193F36-1215-4940-BD17-082B14CDFE4C}"/>
    <cellStyle name="Input 14 3 3 2" xfId="36460" xr:uid="{D1CCB1F0-B854-4EB0-A00A-9AB25456E401}"/>
    <cellStyle name="Input 14 3 4" xfId="22669" xr:uid="{B84B984D-3F54-419E-853A-CC8F455D6696}"/>
    <cellStyle name="Input 14 3 4 2" xfId="40570" xr:uid="{000B695C-DEC9-45E8-ADAA-39031AC9E964}"/>
    <cellStyle name="Input 14 3 5" xfId="30739" xr:uid="{DE68C9CD-8C25-4295-AD87-867E2ED10687}"/>
    <cellStyle name="Input 14 4" xfId="5610" xr:uid="{36514C52-17A9-4AAA-89E1-D737B39F9E92}"/>
    <cellStyle name="Input 14 4 2" xfId="18760" xr:uid="{733F5188-004E-4A34-8B2F-94FAF3FBC823}"/>
    <cellStyle name="Input 14 4 2 2" xfId="37356" xr:uid="{5C4A5400-F763-4A17-A763-75256BFD8C7D}"/>
    <cellStyle name="Input 14 4 3" xfId="31677" xr:uid="{D16ECDE3-88F2-4E6F-A05E-06AE3D388D96}"/>
    <cellStyle name="Input 14 5" xfId="5611" xr:uid="{A4B4B76C-C3BE-4C15-BD3A-E46F0290B085}"/>
    <cellStyle name="Input 14 5 2" xfId="19328" xr:uid="{1EAA73EE-E0A5-44AD-89DD-A4401715DC72}"/>
    <cellStyle name="Input 14 5 2 2" xfId="38130" xr:uid="{DF8CAFCB-7DF2-422A-8FDF-8948ECBE40D1}"/>
    <cellStyle name="Input 14 5 3" xfId="32995" xr:uid="{12E2E436-6C80-48A7-BF2F-A00681E368E3}"/>
    <cellStyle name="Input 14 6" xfId="5612" xr:uid="{713F793C-880D-448D-BF5C-143459FC101F}"/>
    <cellStyle name="Input 14 6 2" xfId="33049" xr:uid="{B64D646A-2072-456B-99D9-2546A6486E14}"/>
    <cellStyle name="Input 14 7" xfId="14928" xr:uid="{A5CF8C0A-9E4A-4F29-801F-5E2D54200EA8}"/>
    <cellStyle name="Input 14 7 2" xfId="33039" xr:uid="{EB30E8B3-1026-484D-9AFE-DA7B91AFA1F4}"/>
    <cellStyle name="Input 14 8" xfId="17306" xr:uid="{D9746856-0BD2-4D82-AADF-4AFB24F575F9}"/>
    <cellStyle name="Input 14 8 2" xfId="35466" xr:uid="{7192F8CC-EF6C-4E19-9734-94D83E286555}"/>
    <cellStyle name="Input 14 9" xfId="21805" xr:uid="{6925B184-432C-4CBC-B519-ACB9A509C7B6}"/>
    <cellStyle name="Input 14 9 2" xfId="40003" xr:uid="{E5F638D8-C1CC-4B12-B69D-A3EEE739D326}"/>
    <cellStyle name="Input 15" xfId="5613" xr:uid="{E838318C-AEFA-44B9-989B-134C52C145B7}"/>
    <cellStyle name="Input 15 10" xfId="22670" xr:uid="{F717C8CA-325F-49FB-A897-5BAB8B19C2CF}"/>
    <cellStyle name="Input 15 10 2" xfId="40571" xr:uid="{4593909A-8BDB-4AF9-B630-E90E13547A80}"/>
    <cellStyle name="Input 15 11" xfId="29681" xr:uid="{3522D647-BD4A-4C0D-8635-A64E241CE6DE}"/>
    <cellStyle name="Input 15 2" xfId="5614" xr:uid="{6C1C8F92-6A06-4150-883D-AE28A4A60A6C}"/>
    <cellStyle name="Input 15 3" xfId="5615" xr:uid="{9377E62A-3B53-432A-A0D9-3BF19F0DBA32}"/>
    <cellStyle name="Input 15 3 2" xfId="5616" xr:uid="{9A55367D-C93B-4C93-8562-99E4F8A70FF0}"/>
    <cellStyle name="Input 15 3 2 2" xfId="19605" xr:uid="{473CBF8B-497B-4E7E-9666-453E629161FC}"/>
    <cellStyle name="Input 15 3 2 2 2" xfId="38477" xr:uid="{8DB3D129-C13B-4286-9E56-42D72AD9CB69}"/>
    <cellStyle name="Input 15 3 2 3" xfId="32342" xr:uid="{773FCFCC-9638-4674-9419-20925183FDFE}"/>
    <cellStyle name="Input 15 3 3" xfId="5617" xr:uid="{406262D7-9A0E-4845-9F03-53F79A3A44D7}"/>
    <cellStyle name="Input 15 3 3 2" xfId="36465" xr:uid="{22F985DD-60F5-42E7-BE01-C7627ADADFF7}"/>
    <cellStyle name="Input 15 3 4" xfId="22671" xr:uid="{268D39A1-86B5-4695-BDFE-339840CD21CE}"/>
    <cellStyle name="Input 15 3 4 2" xfId="40572" xr:uid="{94B7A468-76E0-41DE-B5AE-3A0E74E30FC6}"/>
    <cellStyle name="Input 15 3 5" xfId="30744" xr:uid="{723B0D65-A6B1-4F4E-B989-58080705BA0D}"/>
    <cellStyle name="Input 15 4" xfId="5618" xr:uid="{3DA4C31F-05DB-4A19-8A4B-19883D6DF771}"/>
    <cellStyle name="Input 15 4 2" xfId="18770" xr:uid="{3370F3B0-8C6D-43C3-9A44-3BFEC9981F4A}"/>
    <cellStyle name="Input 15 4 2 2" xfId="37367" xr:uid="{FDA73E33-1EB9-409B-84C0-705442D1570C}"/>
    <cellStyle name="Input 15 4 3" xfId="31680" xr:uid="{EDC8ABFA-AF63-4EA2-93E8-2FAA8BB56850}"/>
    <cellStyle name="Input 15 5" xfId="5619" xr:uid="{143F2B30-E63B-4302-8175-AA62555BA4AD}"/>
    <cellStyle name="Input 15 5 2" xfId="18801" xr:uid="{3B3AAFCA-100A-4C05-9339-5BCC281A19B3}"/>
    <cellStyle name="Input 15 5 2 2" xfId="37394" xr:uid="{7197F56B-975D-4DF7-9E1C-680D616CABBA}"/>
    <cellStyle name="Input 15 5 3" xfId="33004" xr:uid="{F8F91596-E541-4EFC-A34E-F7D91A6A9E02}"/>
    <cellStyle name="Input 15 6" xfId="5620" xr:uid="{5B34ECEE-2464-482C-A31B-9136589CAA11}"/>
    <cellStyle name="Input 15 6 2" xfId="33028" xr:uid="{E59A9138-6F55-415D-ADE3-4CA2D1FD3F16}"/>
    <cellStyle name="Input 15 7" xfId="15403" xr:uid="{A9B2CB01-B7BA-44B0-AEAB-218B3B99D67F}"/>
    <cellStyle name="Input 15 7 2" xfId="33670" xr:uid="{DDAA8ED5-9BC9-4F36-A9E4-DDFD3091C852}"/>
    <cellStyle name="Input 15 8" xfId="17316" xr:uid="{AD5F27CD-04D9-45AB-B16A-2EB360D3F599}"/>
    <cellStyle name="Input 15 8 2" xfId="35472" xr:uid="{489564A9-8B26-47DC-B480-8C0D1516ABC0}"/>
    <cellStyle name="Input 15 9" xfId="21800" xr:uid="{70BBBB2B-83E0-4BFA-A55D-EDC853066A25}"/>
    <cellStyle name="Input 15 9 2" xfId="40000" xr:uid="{45A48142-3FD6-4B52-9810-068EA4256F14}"/>
    <cellStyle name="Input 16" xfId="5621" xr:uid="{DE983B8C-5A76-4801-8609-A2ED09BA1B5E}"/>
    <cellStyle name="Input 16 10" xfId="29686" xr:uid="{18B50F43-DE24-4087-A7D3-C7C989DF63DA}"/>
    <cellStyle name="Input 16 2" xfId="5622" xr:uid="{09B541E9-6995-4A58-ACF7-12CD37220383}"/>
    <cellStyle name="Input 16 2 2" xfId="5623" xr:uid="{F9252765-170D-40E6-8813-B3E513251D73}"/>
    <cellStyle name="Input 16 2 2 2" xfId="19610" xr:uid="{E97A4D2F-1704-427E-93A7-C1E0F5A8777C}"/>
    <cellStyle name="Input 16 2 2 2 2" xfId="38482" xr:uid="{CE39F71D-73BB-40EF-B613-B719F8222E6F}"/>
    <cellStyle name="Input 16 2 2 3" xfId="32346" xr:uid="{E35E5D36-4F4C-416A-8798-8B6918845DCE}"/>
    <cellStyle name="Input 16 2 3" xfId="5624" xr:uid="{84B95555-C8DB-48C2-90EB-C56F390D68E0}"/>
    <cellStyle name="Input 16 2 3 2" xfId="36470" xr:uid="{D3A83D55-B917-43D2-96D7-78CD4A35EF63}"/>
    <cellStyle name="Input 16 2 4" xfId="22673" xr:uid="{CC60E822-027C-46D5-8B80-DB65A7CD7594}"/>
    <cellStyle name="Input 16 2 4 2" xfId="40574" xr:uid="{A5359CF0-B305-4FD1-B88E-76CCD233E6C7}"/>
    <cellStyle name="Input 16 2 5" xfId="30749" xr:uid="{252EA829-2E53-4576-B7FF-B9BE4A9E7750}"/>
    <cellStyle name="Input 16 3" xfId="5625" xr:uid="{A4F0EBE9-B95B-4B03-A66A-337252B3BF08}"/>
    <cellStyle name="Input 16 3 2" xfId="18778" xr:uid="{CC1C8309-C779-4348-8A69-98ECD0329FDB}"/>
    <cellStyle name="Input 16 3 2 2" xfId="37374" xr:uid="{59674C95-1C1D-4403-875A-D66B1E834340}"/>
    <cellStyle name="Input 16 3 3" xfId="31683" xr:uid="{F0D3D70B-B14C-490A-9A9C-5206704FB734}"/>
    <cellStyle name="Input 16 4" xfId="5626" xr:uid="{F1D7D41A-B38C-4D64-A448-FC5909C9B00B}"/>
    <cellStyle name="Input 16 4 2" xfId="18529" xr:uid="{6A378C40-74D3-463A-AD94-27999002CC00}"/>
    <cellStyle name="Input 16 4 2 2" xfId="37258" xr:uid="{6288A95A-206B-46B8-AFD8-4985DE0BD3D3}"/>
    <cellStyle name="Input 16 4 3" xfId="33012" xr:uid="{217BB3A0-1ABF-4E86-86F8-206CD94BEE8E}"/>
    <cellStyle name="Input 16 5" xfId="5627" xr:uid="{E79BC818-40EF-4242-B19C-B52EA90557B6}"/>
    <cellStyle name="Input 16 5 2" xfId="33067" xr:uid="{CC5BD470-AFBD-4E9B-9C14-0B439F316BC7}"/>
    <cellStyle name="Input 16 6" xfId="16050" xr:uid="{E03B90D9-3325-4DF8-9A63-BB766AAF8D55}"/>
    <cellStyle name="Input 16 6 2" xfId="34440" xr:uid="{C9B02069-67AE-47A6-A033-20B3EC9E40C1}"/>
    <cellStyle name="Input 16 7" xfId="17326" xr:uid="{715E34A0-AF93-497E-903B-C4A4436F1E79}"/>
    <cellStyle name="Input 16 7 2" xfId="35480" xr:uid="{680ED3FD-914B-4C6A-91A6-5FB2DC8E8187}"/>
    <cellStyle name="Input 16 8" xfId="21795" xr:uid="{9D3A43CE-44C5-4F9D-8B21-1ED1A51AE9F9}"/>
    <cellStyle name="Input 16 8 2" xfId="39996" xr:uid="{4E5FA3AA-B34E-4A97-9658-7DFB481299A0}"/>
    <cellStyle name="Input 16 9" xfId="22672" xr:uid="{E50A3BC9-6EB7-4C93-9318-5749DD864192}"/>
    <cellStyle name="Input 16 9 2" xfId="40573" xr:uid="{DBD0F4ED-AC44-4FCC-8B04-A6865B4110A4}"/>
    <cellStyle name="Input 17" xfId="5628" xr:uid="{F3983C61-C01F-449F-A432-4922AE6D1A28}"/>
    <cellStyle name="Input 17 10" xfId="29691" xr:uid="{ED0CCF9E-3693-4735-BA5D-319FC6753C96}"/>
    <cellStyle name="Input 17 2" xfId="5629" xr:uid="{6206601D-5006-46E1-BE4E-4028D9F86DA7}"/>
    <cellStyle name="Input 17 2 2" xfId="5630" xr:uid="{49D4543A-374A-4567-AF8D-AAA84C5C3314}"/>
    <cellStyle name="Input 17 2 2 2" xfId="19615" xr:uid="{7FDF92B3-D9A4-4449-AC4A-ED544310421F}"/>
    <cellStyle name="Input 17 2 2 2 2" xfId="38487" xr:uid="{48AE4959-6115-4826-9E77-F2B2B92931EA}"/>
    <cellStyle name="Input 17 2 2 3" xfId="32350" xr:uid="{9F25ED42-EAC4-4B7C-B58F-96C40857FEEE}"/>
    <cellStyle name="Input 17 2 3" xfId="5631" xr:uid="{FB3933F2-86BA-4A2D-ACE7-5993EC7905F9}"/>
    <cellStyle name="Input 17 2 3 2" xfId="36475" xr:uid="{0F44FB2C-08CB-4756-BF68-B21C347B468B}"/>
    <cellStyle name="Input 17 2 4" xfId="22675" xr:uid="{B3BCFCE9-2148-4835-88F2-34E56B9505B0}"/>
    <cellStyle name="Input 17 2 4 2" xfId="40576" xr:uid="{60BA5721-0F83-4A66-B78D-1A6770261148}"/>
    <cellStyle name="Input 17 2 5" xfId="30754" xr:uid="{1AB2086C-DB85-4AA3-A7B5-AE9C6EF39ED3}"/>
    <cellStyle name="Input 17 3" xfId="5632" xr:uid="{093595F0-D7D2-4D9D-8A27-A3FFDD27A59A}"/>
    <cellStyle name="Input 17 3 2" xfId="18787" xr:uid="{8E0CB37E-5653-4393-9674-0AA3141A5378}"/>
    <cellStyle name="Input 17 3 2 2" xfId="37382" xr:uid="{5A0FF294-AAA9-424E-8407-820F006DDB3F}"/>
    <cellStyle name="Input 17 3 3" xfId="31686" xr:uid="{FAC13BA5-0F8D-4DA7-AD67-8E1F20D66C2D}"/>
    <cellStyle name="Input 17 4" xfId="5633" xr:uid="{70D2B175-E26F-40EE-9184-88C549892D2D}"/>
    <cellStyle name="Input 17 4 2" xfId="18894" xr:uid="{FC3F7545-C28F-4847-BEDE-CA96E4EFE387}"/>
    <cellStyle name="Input 17 4 2 2" xfId="37425" xr:uid="{78DBA661-FE67-4CDA-A4EE-B680B42C0C78}"/>
    <cellStyle name="Input 17 4 3" xfId="33023" xr:uid="{40797C59-7130-4975-9772-8384EFE971E0}"/>
    <cellStyle name="Input 17 5" xfId="5634" xr:uid="{8B95DA10-BF0D-4697-819D-DDE55EAB2DEF}"/>
    <cellStyle name="Input 17 5 2" xfId="32989" xr:uid="{3730146F-1BDA-48DD-8EB4-DE79720C99FE}"/>
    <cellStyle name="Input 17 6" xfId="16072" xr:uid="{3C10759F-084D-4CC9-9638-859A6B1F16D8}"/>
    <cellStyle name="Input 17 6 2" xfId="34447" xr:uid="{D27626B4-72D0-4DDF-B522-DDA5CA5A2171}"/>
    <cellStyle name="Input 17 7" xfId="17334" xr:uid="{7949934F-2AE7-4051-B064-E46A0D0548D8}"/>
    <cellStyle name="Input 17 7 2" xfId="35485" xr:uid="{D0816CF2-6A8A-48DE-878C-4B082D9839E6}"/>
    <cellStyle name="Input 17 8" xfId="21791" xr:uid="{64C0319A-CBCB-4695-AB37-0440FAC75467}"/>
    <cellStyle name="Input 17 8 2" xfId="39993" xr:uid="{E32A4F85-05F8-4762-B26B-1BA5F106A101}"/>
    <cellStyle name="Input 17 9" xfId="22674" xr:uid="{7B7312B4-FF86-4BEC-A572-191DC26805F0}"/>
    <cellStyle name="Input 17 9 2" xfId="40575" xr:uid="{4930E607-DB69-4672-BBC1-D46AC3271196}"/>
    <cellStyle name="Input 18" xfId="5635" xr:uid="{486DB737-251A-40E6-9A62-A5FBA53191FE}"/>
    <cellStyle name="Input 18 10" xfId="29696" xr:uid="{D0F2455B-D86C-408F-9F36-E9FB58E419A8}"/>
    <cellStyle name="Input 18 2" xfId="5636" xr:uid="{33F32540-5EFC-450D-91DF-1B3703967884}"/>
    <cellStyle name="Input 18 2 2" xfId="5637" xr:uid="{7D2DF466-2A94-44B7-AE9D-16180FCB4A0C}"/>
    <cellStyle name="Input 18 2 2 2" xfId="19620" xr:uid="{7A3DD76D-2835-4089-BB47-B7FE050A0A5B}"/>
    <cellStyle name="Input 18 2 2 2 2" xfId="38492" xr:uid="{D4D8502F-E83F-4A17-9B23-79741557800C}"/>
    <cellStyle name="Input 18 2 2 3" xfId="32354" xr:uid="{AAB522AD-496A-4901-91EF-ED502564FB64}"/>
    <cellStyle name="Input 18 2 3" xfId="5638" xr:uid="{4912B3F0-E624-4FAC-9C47-1EAFD90F02DA}"/>
    <cellStyle name="Input 18 2 3 2" xfId="36480" xr:uid="{DEDC1D04-A753-44B4-8280-B817BD5DD2A6}"/>
    <cellStyle name="Input 18 2 4" xfId="22677" xr:uid="{CB1CA4FA-32CD-45A6-8C2A-0BC2D3655517}"/>
    <cellStyle name="Input 18 2 4 2" xfId="40578" xr:uid="{6319555D-4DCC-493C-B5E0-ED4A805D6055}"/>
    <cellStyle name="Input 18 2 5" xfId="30759" xr:uid="{43196905-0527-4C2A-ADC0-CC1A8C4FF9CA}"/>
    <cellStyle name="Input 18 3" xfId="5639" xr:uid="{B4DB8D6C-D207-4BCA-975B-41D273667FA6}"/>
    <cellStyle name="Input 18 3 2" xfId="18795" xr:uid="{A631C301-DB91-4E50-BBAA-4E13CE51FA30}"/>
    <cellStyle name="Input 18 3 2 2" xfId="37388" xr:uid="{88B6A530-C6B2-458C-8896-24E7A0F5589E}"/>
    <cellStyle name="Input 18 3 3" xfId="31689" xr:uid="{C292AD68-0972-4F8A-82F8-ACAEC71E3D9D}"/>
    <cellStyle name="Input 18 4" xfId="5640" xr:uid="{B03B242E-CDED-4CBE-B447-2666E0C02A9A}"/>
    <cellStyle name="Input 18 4 2" xfId="18810" xr:uid="{931D353A-3B82-4197-928C-26C14FBC5257}"/>
    <cellStyle name="Input 18 4 2 2" xfId="37401" xr:uid="{5617B0E7-8110-40A1-92D4-F84499779959}"/>
    <cellStyle name="Input 18 4 3" xfId="33035" xr:uid="{CB0EF15E-9D34-484B-9F23-7221A907D797}"/>
    <cellStyle name="Input 18 5" xfId="5641" xr:uid="{A45FE6FF-D662-4DE8-9FE0-CB87AC6F9A95}"/>
    <cellStyle name="Input 18 5 2" xfId="33024" xr:uid="{54DDB9BC-6730-489E-B067-9E75C6ACBA73}"/>
    <cellStyle name="Input 18 6" xfId="16094" xr:uid="{BD35AD89-B175-4D40-AD94-CA622E9A5AC2}"/>
    <cellStyle name="Input 18 6 2" xfId="34458" xr:uid="{CF6C6CDC-795B-4D29-A460-019D163A5CDC}"/>
    <cellStyle name="Input 18 7" xfId="17341" xr:uid="{DD41BFF3-35BF-4A2E-9085-492F76CDC65E}"/>
    <cellStyle name="Input 18 7 2" xfId="35491" xr:uid="{AF3770F2-B04D-44E0-BE63-51AF5E5C46A9}"/>
    <cellStyle name="Input 18 8" xfId="21185" xr:uid="{D6E01567-C155-4D84-8D5D-94EA5D1F0B1B}"/>
    <cellStyle name="Input 18 8 2" xfId="39594" xr:uid="{6C5E99FD-52FE-4FB3-9C8E-EA87C417CF17}"/>
    <cellStyle name="Input 18 9" xfId="22676" xr:uid="{F0FAF02A-7E3F-43C7-AAA2-0533352F00B2}"/>
    <cellStyle name="Input 18 9 2" xfId="40577" xr:uid="{366A0C09-1D0B-4C47-B0B4-9F913FA61EA3}"/>
    <cellStyle name="Input 19" xfId="5642" xr:uid="{C0C61385-9C5F-479B-91FC-42E5EF19B09E}"/>
    <cellStyle name="Input 19 10" xfId="29701" xr:uid="{6128547C-DFCE-4A4D-9456-8CE692981430}"/>
    <cellStyle name="Input 19 2" xfId="5643" xr:uid="{852CFFBA-83ED-469E-A439-8FB6B9246FAB}"/>
    <cellStyle name="Input 19 2 2" xfId="5644" xr:uid="{8ACEBE24-D835-4EDE-A41F-838DEFE3461E}"/>
    <cellStyle name="Input 19 2 2 2" xfId="19625" xr:uid="{80477B49-9EA2-4CEA-B2E5-A9EF682915D6}"/>
    <cellStyle name="Input 19 2 2 2 2" xfId="38497" xr:uid="{A34A889F-DDF8-4300-B225-E54DCDCFF09C}"/>
    <cellStyle name="Input 19 2 2 3" xfId="32358" xr:uid="{39C3B222-E976-477C-AB26-FDF1341B4E97}"/>
    <cellStyle name="Input 19 2 3" xfId="5645" xr:uid="{11C2F9BB-9AD5-4DB8-9639-ACEC80CB7B8B}"/>
    <cellStyle name="Input 19 2 3 2" xfId="36485" xr:uid="{D5E92374-8E82-40A8-82E8-6AD6DE6E7BA4}"/>
    <cellStyle name="Input 19 2 4" xfId="22679" xr:uid="{128C3E72-3FA9-4C48-9A6E-8741BFDB0035}"/>
    <cellStyle name="Input 19 2 4 2" xfId="40580" xr:uid="{3B57E0A0-E415-4987-9EEC-909173B31343}"/>
    <cellStyle name="Input 19 2 5" xfId="30764" xr:uid="{F42471E3-D64D-4216-9CE9-777937785850}"/>
    <cellStyle name="Input 19 3" xfId="5646" xr:uid="{FB282E6A-2828-4E3C-80A7-446B89F1F11E}"/>
    <cellStyle name="Input 19 3 2" xfId="18804" xr:uid="{F3F2F96E-C5A5-4B44-931B-885DBEC32E83}"/>
    <cellStyle name="Input 19 3 2 2" xfId="37396" xr:uid="{C3E0FDB0-B9A0-44EA-B18E-E5F5821CCCE4}"/>
    <cellStyle name="Input 19 3 3" xfId="31692" xr:uid="{A65521DF-21A0-4527-A0E8-39F3B95A6E93}"/>
    <cellStyle name="Input 19 4" xfId="5647" xr:uid="{72B39961-B03B-481A-9832-18715DEBD79E}"/>
    <cellStyle name="Input 19 4 2" xfId="19330" xr:uid="{1BD75B3B-66AC-4E26-9197-CA70ADAE8C6B}"/>
    <cellStyle name="Input 19 4 2 2" xfId="38132" xr:uid="{CCE2091E-E74B-4E99-BC49-FD3441BBF8C0}"/>
    <cellStyle name="Input 19 4 3" xfId="33043" xr:uid="{220ED0A7-FC8E-4CFF-B8F1-9A9B7F0036BF}"/>
    <cellStyle name="Input 19 5" xfId="5648" xr:uid="{C17D24BC-740F-45C5-BC5F-24D4F52E6F3B}"/>
    <cellStyle name="Input 19 5 2" xfId="33674" xr:uid="{5F98D6F2-83F4-40FD-9E2A-C7DD622B28C0}"/>
    <cellStyle name="Input 19 6" xfId="16113" xr:uid="{295EC090-2179-45DA-AD7A-A9EF8949BA8B}"/>
    <cellStyle name="Input 19 6 2" xfId="34463" xr:uid="{40857A50-8770-432E-867A-639699BED518}"/>
    <cellStyle name="Input 19 7" xfId="17350" xr:uid="{1B2DF806-5DC6-4954-BCA0-140E8BD0529F}"/>
    <cellStyle name="Input 19 7 2" xfId="35497" xr:uid="{D950F840-7509-4B09-A9E9-2FC5E5A2D7A9}"/>
    <cellStyle name="Input 19 8" xfId="21783" xr:uid="{3B53556D-CEE7-4D19-A11C-A92133503AFC}"/>
    <cellStyle name="Input 19 8 2" xfId="39985" xr:uid="{3031C71C-2D6C-4CD8-BE38-B376F1A1C3A3}"/>
    <cellStyle name="Input 19 9" xfId="22678" xr:uid="{1829FC6F-428A-4E5D-919E-3DB8F1C5F48A}"/>
    <cellStyle name="Input 19 9 2" xfId="40579" xr:uid="{575D3EFB-D821-40EA-A789-757D7696E6AE}"/>
    <cellStyle name="Input 2" xfId="302" xr:uid="{00000000-0005-0000-0000-0000A2000000}"/>
    <cellStyle name="Input 2 10" xfId="5650" xr:uid="{60115667-876F-4A7C-8847-F46CEF1D353B}"/>
    <cellStyle name="Input 2 10 2" xfId="14584" xr:uid="{03EF630C-F3FB-4DEE-A3FA-62C9F886AFFE}"/>
    <cellStyle name="Input 2 10 2 2" xfId="20378" xr:uid="{A4266767-C19E-4EA4-BC8E-F3D8A86389B5}"/>
    <cellStyle name="Input 2 10 3" xfId="25618" xr:uid="{EAE9747F-8294-4122-93EA-227FEDE371D5}"/>
    <cellStyle name="Input 2 10 4" xfId="32925" xr:uid="{7D1F8404-4662-461F-84E9-E02735386EAC}"/>
    <cellStyle name="Input 2 11" xfId="14651" xr:uid="{6BA96294-9A59-4A2B-8E0F-647C7C05662B}"/>
    <cellStyle name="Input 2 11 2" xfId="26251" xr:uid="{312034BC-EAE7-4CE3-95DA-8A6282F55B8C}"/>
    <cellStyle name="Input 2 11 3" xfId="32953" xr:uid="{9910D9A9-FE17-4E49-9BA3-AD09C08C3F0B}"/>
    <cellStyle name="Input 2 12" xfId="15292" xr:uid="{4C38802D-C26F-4458-AF89-5A217A705E90}"/>
    <cellStyle name="Input 2 12 2" xfId="25598" xr:uid="{4EB79741-EAEC-418B-8674-DBCE2A825B0A}"/>
    <cellStyle name="Input 2 12 3" xfId="33518" xr:uid="{93AD64B5-E583-4866-BE8E-5E97C2AB7E30}"/>
    <cellStyle name="Input 2 13" xfId="16569" xr:uid="{5E0ABE07-E6E1-43D3-990C-9D5D00E0A68F}"/>
    <cellStyle name="Input 2 13 2" xfId="26271" xr:uid="{18C44C48-C2CA-4A66-A64E-BDCA5789676F}"/>
    <cellStyle name="Input 2 14" xfId="21957" xr:uid="{138CBBEB-A7A3-4DBA-B976-F42E1ACF8829}"/>
    <cellStyle name="Input 2 14 2" xfId="25580" xr:uid="{F36FBBEE-77D9-46FB-AE60-A748A9B67556}"/>
    <cellStyle name="Input 2 14 3" xfId="40031" xr:uid="{4A618647-5E3C-45F0-BDA4-402CC238B977}"/>
    <cellStyle name="Input 2 15" xfId="22571" xr:uid="{94414E02-CD86-4CB9-811B-FC783075DF53}"/>
    <cellStyle name="Input 2 15 2" xfId="26286" xr:uid="{D585E5B8-B83F-4297-AA0B-2063AC0292BE}"/>
    <cellStyle name="Input 2 15 3" xfId="40470" xr:uid="{4A107EC1-FFEB-4E8E-9A61-BE2C236E191A}"/>
    <cellStyle name="Input 2 16" xfId="25565" xr:uid="{CEE272CA-792F-46C7-BE93-9A621DB253F7}"/>
    <cellStyle name="Input 2 17" xfId="26301" xr:uid="{04669C07-A365-44B3-99D3-68B15823CAEC}"/>
    <cellStyle name="Input 2 18" xfId="25551" xr:uid="{68D5120B-A7B3-4D62-A663-B2DD8704560F}"/>
    <cellStyle name="Input 2 19" xfId="26315" xr:uid="{EDB2C915-23D6-4E17-A075-A6F73F7FD8B4}"/>
    <cellStyle name="Input 2 2" xfId="448" xr:uid="{00000000-0005-0000-0000-0000A3000000}"/>
    <cellStyle name="Input 2 2 10" xfId="5651" xr:uid="{C0275558-590E-4A2B-9BFF-10773871896C}"/>
    <cellStyle name="Input 2 2 10 2" xfId="19215" xr:uid="{9D3BB1B7-97F2-44D1-9F47-8CD3ABEDA75A}"/>
    <cellStyle name="Input 2 2 10 2 2" xfId="37709" xr:uid="{5576A39D-D461-4579-ADC8-79CA2E904DE9}"/>
    <cellStyle name="Input 2 2 10 3" xfId="34691" xr:uid="{3AD0733D-3522-43D4-911C-798058669657}"/>
    <cellStyle name="Input 2 2 11" xfId="12988" xr:uid="{EB4B3D34-8AD1-4D40-BB01-4CAA4D227C62}"/>
    <cellStyle name="Input 2 2 11 2" xfId="34487" xr:uid="{674F9932-5A81-44D0-AAB3-FBBDB468BF50}"/>
    <cellStyle name="Input 2 2 12" xfId="19349" xr:uid="{96A01FD7-3267-4FE8-9360-E1D852CED0C7}"/>
    <cellStyle name="Input 2 2 12 2" xfId="25597" xr:uid="{309EED17-3E63-4370-9B62-A9D91E8CD490}"/>
    <cellStyle name="Input 2 2 12 2 2" xfId="41356" xr:uid="{8BF57C39-3A1B-44B9-9AC3-748634E4ECEB}"/>
    <cellStyle name="Input 2 2 12 3" xfId="38140" xr:uid="{F181934A-F213-4364-93DC-1A75866A2DC4}"/>
    <cellStyle name="Input 2 2 13" xfId="22680" xr:uid="{362C3C6F-2F14-4176-8CC1-24285F5BBDBF}"/>
    <cellStyle name="Input 2 2 13 2" xfId="26272" xr:uid="{058678AB-55A3-4AFD-B949-1529B5B520C3}"/>
    <cellStyle name="Input 2 2 13 2 2" xfId="41368" xr:uid="{B5FEB477-30E2-44E6-9E57-E42534EDF308}"/>
    <cellStyle name="Input 2 2 14" xfId="25579" xr:uid="{98EFF2BF-4E94-44BA-AC04-EEC2D6480648}"/>
    <cellStyle name="Input 2 2 14 2" xfId="41354" xr:uid="{A6B30C20-BD9F-4507-9C6C-35504CEC495C}"/>
    <cellStyle name="Input 2 2 15" xfId="26287" xr:uid="{363DCDF3-08BC-4072-9549-1B7C3834CFF1}"/>
    <cellStyle name="Input 2 2 15 2" xfId="41370" xr:uid="{442A6DFF-F30D-46A3-BDAD-02808C2828C8}"/>
    <cellStyle name="Input 2 2 16" xfId="25564" xr:uid="{EADA2794-B8E6-473F-A9B7-0A974D879619}"/>
    <cellStyle name="Input 2 2 16 2" xfId="41352" xr:uid="{86048BE7-4399-4015-901C-A265BCC08C00}"/>
    <cellStyle name="Input 2 2 17" xfId="26302" xr:uid="{BCC0F6F0-B06A-46AF-869D-788D5C302DDD}"/>
    <cellStyle name="Input 2 2 17 2" xfId="41373" xr:uid="{56751780-B383-4A9B-9148-FDBCEEA0E9BD}"/>
    <cellStyle name="Input 2 2 18" xfId="25550" xr:uid="{849DE40D-B633-4DD1-A4B2-A1BDF95415B5}"/>
    <cellStyle name="Input 2 2 18 2" xfId="41349" xr:uid="{C2538D2C-85C9-4B77-A9EC-B31F99D03610}"/>
    <cellStyle name="Input 2 2 19" xfId="26316" xr:uid="{A0ABDF03-6D1C-4960-8B55-4C0049B0FB62}"/>
    <cellStyle name="Input 2 2 19 2" xfId="41376" xr:uid="{EBBF3011-CC65-491C-9F0F-B48052776346}"/>
    <cellStyle name="Input 2 2 2" xfId="5652" xr:uid="{268F99D4-1029-44CA-8864-071B491A91A0}"/>
    <cellStyle name="Input 2 2 2 10" xfId="29889" xr:uid="{DE62B34B-5AD7-4425-B9A2-29919D498CB3}"/>
    <cellStyle name="Input 2 2 2 2" xfId="5653" xr:uid="{79D5A120-CE08-4F7D-9A2F-271DBCBB8DB7}"/>
    <cellStyle name="Input 2 2 2 2 2" xfId="5654" xr:uid="{0739A910-2816-4B02-BC44-00C1A92B43C0}"/>
    <cellStyle name="Input 2 2 2 2 2 2" xfId="19813" xr:uid="{49A2B82F-8892-4407-AE65-FAE8B0757BE9}"/>
    <cellStyle name="Input 2 2 2 2 2 2 2" xfId="38685" xr:uid="{1AA0B35A-E522-480E-8B85-696DF0DBAC67}"/>
    <cellStyle name="Input 2 2 2 2 2 3" xfId="31874" xr:uid="{BDD79EB5-4CCD-4DC6-BE51-C7D5B19296EB}"/>
    <cellStyle name="Input 2 2 2 2 3" xfId="5655" xr:uid="{C92DFD47-166B-4642-AB44-6399374D3B90}"/>
    <cellStyle name="Input 2 2 2 2 3 2" xfId="36673" xr:uid="{020B1116-5F2F-493A-ABCF-900A9D528B5C}"/>
    <cellStyle name="Input 2 2 2 2 4" xfId="22683" xr:uid="{DCAA49CE-FFCB-4FEE-BE85-A8EEF343CF10}"/>
    <cellStyle name="Input 2 2 2 2 4 2" xfId="40582" xr:uid="{373CC008-075B-4F23-AE09-A7036A2755E6}"/>
    <cellStyle name="Input 2 2 2 2 5" xfId="30952" xr:uid="{DEC2FC0E-0A0F-48E5-A7AF-95082A090EFD}"/>
    <cellStyle name="Input 2 2 2 3" xfId="5656" xr:uid="{DF09CE71-00A8-46F9-927C-2203A38A32FC}"/>
    <cellStyle name="Input 2 2 2 3 2" xfId="19102" xr:uid="{555549CD-1D88-4B66-850B-E4974B7D2494}"/>
    <cellStyle name="Input 2 2 2 3 2 2" xfId="37603" xr:uid="{0B97F337-A1E4-4912-BF89-B3DDE7669CF3}"/>
    <cellStyle name="Input 2 2 2 3 3" xfId="31645" xr:uid="{D9C3AFCD-F686-4957-8690-B34FA747F229}"/>
    <cellStyle name="Input 2 2 2 4" xfId="5657" xr:uid="{E0F184E2-EC20-4D62-9A43-E4508E0EEAC0}"/>
    <cellStyle name="Input 2 2 2 4 2" xfId="18783" xr:uid="{BA14E5AC-C515-4D8C-AC99-EDA9EF7D52C0}"/>
    <cellStyle name="Input 2 2 2 4 2 2" xfId="37380" xr:uid="{723080BC-1D9D-40FA-A975-626F26C9BD91}"/>
    <cellStyle name="Input 2 2 2 4 3" xfId="33261" xr:uid="{53A14773-6E3A-430C-9923-DBE2E3718699}"/>
    <cellStyle name="Input 2 2 2 5" xfId="5658" xr:uid="{85664204-8722-481E-B632-45AF133B690E}"/>
    <cellStyle name="Input 2 2 2 5 2" xfId="33904" xr:uid="{76E63ADF-C4B3-487A-8A2E-30BC9B3F5799}"/>
    <cellStyle name="Input 2 2 2 6" xfId="16685" xr:uid="{FFEA5D46-77B1-4F1C-AA4E-AEC6A873AC1A}"/>
    <cellStyle name="Input 2 2 2 6 2" xfId="34692" xr:uid="{98FF0A0F-AD9F-424F-AF72-67BE65FF5E30}"/>
    <cellStyle name="Input 2 2 2 7" xfId="17619" xr:uid="{208A590F-0D88-4027-9C20-054EB581238F}"/>
    <cellStyle name="Input 2 2 2 7 2" xfId="35686" xr:uid="{FE8967FE-F8B9-4CE7-9AF2-54777F2DC383}"/>
    <cellStyle name="Input 2 2 2 8" xfId="17343" xr:uid="{2A2EEA2B-3384-48C4-ABCB-6A8E416541F3}"/>
    <cellStyle name="Input 2 2 2 8 2" xfId="35492" xr:uid="{41B6525C-3E87-4932-AA40-EE5C45D34011}"/>
    <cellStyle name="Input 2 2 2 9" xfId="22681" xr:uid="{659D6E6C-7C51-4971-A1C5-8C305C905F3F}"/>
    <cellStyle name="Input 2 2 2 9 2" xfId="40581" xr:uid="{4E121222-6758-46A4-80CA-3CAC4DB67903}"/>
    <cellStyle name="Input 2 2 20" xfId="25539" xr:uid="{65933636-78EB-43F0-9C64-0AEDA6BCF5C7}"/>
    <cellStyle name="Input 2 2 20 2" xfId="41345" xr:uid="{5AF3D663-35AC-40FF-89F7-B2DAF53A4202}"/>
    <cellStyle name="Input 2 2 21" xfId="26327" xr:uid="{B012B02F-5C94-4FE8-B2F8-F51FB7A5A7FB}"/>
    <cellStyle name="Input 2 2 21 2" xfId="41380" xr:uid="{8180D14A-40D0-4EE5-8F97-CD2A3E829073}"/>
    <cellStyle name="Input 2 2 22" xfId="25528" xr:uid="{82CF3362-D954-433E-A634-DB54BFAA29A7}"/>
    <cellStyle name="Input 2 2 22 2" xfId="41341" xr:uid="{A737FFEC-C999-4EEC-96FA-B42C587E2324}"/>
    <cellStyle name="Input 2 2 23" xfId="26340" xr:uid="{21CD78B0-E9B7-4609-B790-93D71D8DE21F}"/>
    <cellStyle name="Input 2 2 23 2" xfId="41384" xr:uid="{909145A8-14D7-46FB-9AD2-69BEC1E147A1}"/>
    <cellStyle name="Input 2 2 24" xfId="25519" xr:uid="{A5594CAC-4436-4739-B499-0CDBD9CF5A3D}"/>
    <cellStyle name="Input 2 2 24 2" xfId="41337" xr:uid="{3D27DE08-C1AE-4E03-9603-431E4CE80719}"/>
    <cellStyle name="Input 2 2 25" xfId="26349" xr:uid="{6EF3ECB9-24FF-4726-9FBC-2605D142D620}"/>
    <cellStyle name="Input 2 2 25 2" xfId="41388" xr:uid="{C3943CC7-D050-406E-ADC5-5EFA89A9CD74}"/>
    <cellStyle name="Input 2 2 26" xfId="25511" xr:uid="{93BC1050-BF86-46DC-979A-06ABFF4EB64F}"/>
    <cellStyle name="Input 2 2 26 2" xfId="41334" xr:uid="{94281593-B301-4EC5-865B-799BE5FDAFB4}"/>
    <cellStyle name="Input 2 2 27" xfId="26361" xr:uid="{F057F4EF-99BE-4DC0-AF07-EC8FC768537F}"/>
    <cellStyle name="Input 2 2 27 2" xfId="41391" xr:uid="{A6280B8D-F74D-4C30-8411-27D45E276C8C}"/>
    <cellStyle name="Input 2 2 28" xfId="25495" xr:uid="{15682DE7-1314-4560-B681-1F98F590F360}"/>
    <cellStyle name="Input 2 2 28 2" xfId="41331" xr:uid="{29592AE4-2F0F-4D4D-9F61-8A42301AF62E}"/>
    <cellStyle name="Input 2 2 29" xfId="26381" xr:uid="{83B7BB12-76BC-47B9-B98E-D2792949EFFB}"/>
    <cellStyle name="Input 2 2 29 2" xfId="41394" xr:uid="{EF78A58F-6A4C-461D-A50B-1155B733BDB9}"/>
    <cellStyle name="Input 2 2 3" xfId="5659" xr:uid="{FE27460A-8037-489D-B97F-58B4284E5601}"/>
    <cellStyle name="Input 2 2 3 2" xfId="5660" xr:uid="{48BB2579-378B-4A9C-BBA9-CDA048678CD7}"/>
    <cellStyle name="Input 2 2 3 2 2" xfId="5661" xr:uid="{3BAE0A01-ED38-4796-9F17-2F4F1347C889}"/>
    <cellStyle name="Input 2 2 3 2 2 2" xfId="19814" xr:uid="{9F74C798-9536-40D1-9894-30FDE3B68E17}"/>
    <cellStyle name="Input 2 2 3 2 2 2 2" xfId="38686" xr:uid="{972867B7-88C0-43AD-A3D7-FD5DE37524AE}"/>
    <cellStyle name="Input 2 2 3 2 2 3" xfId="32542" xr:uid="{83B2C9CA-43CD-4F3F-AFBE-C860FC25AD87}"/>
    <cellStyle name="Input 2 2 3 2 3" xfId="5662" xr:uid="{AF4D9111-EF6A-4F0A-BFF5-6D93653DED9A}"/>
    <cellStyle name="Input 2 2 3 2 3 2" xfId="36674" xr:uid="{6C9CEC41-D82D-4A5F-B6DC-EDD182D149F3}"/>
    <cellStyle name="Input 2 2 3 2 4" xfId="22685" xr:uid="{AECFD573-B1B8-4890-8846-9989CE241542}"/>
    <cellStyle name="Input 2 2 3 2 4 2" xfId="40584" xr:uid="{7B87E161-0E91-4D81-8194-5845B57C7EA2}"/>
    <cellStyle name="Input 2 2 3 2 5" xfId="30953" xr:uid="{3960A4BD-2008-4C67-8F11-8E59AE4167A2}"/>
    <cellStyle name="Input 2 2 3 3" xfId="5663" xr:uid="{2D288071-7C24-476A-A2B7-B972EECE1863}"/>
    <cellStyle name="Input 2 2 3 3 2" xfId="19103" xr:uid="{3A33AC40-7EC8-4161-9D42-457E588749D1}"/>
    <cellStyle name="Input 2 2 3 3 2 2" xfId="37604" xr:uid="{B36D6596-0644-4333-8124-52BF00C74F60}"/>
    <cellStyle name="Input 2 2 3 3 3" xfId="31875" xr:uid="{24FFA224-3B96-4619-A7E4-5FF7BFF4F3F7}"/>
    <cellStyle name="Input 2 2 3 4" xfId="5664" xr:uid="{8626DE4E-99BE-473A-902D-A8823166DA9E}"/>
    <cellStyle name="Input 2 2 3 4 2" xfId="21007" xr:uid="{B65F0BCB-43D0-4C98-8F75-F3DD60C375EA}"/>
    <cellStyle name="Input 2 2 3 4 2 2" xfId="39429" xr:uid="{0230EAF4-728D-416F-A4C8-25B0B94BB6FF}"/>
    <cellStyle name="Input 2 2 3 4 3" xfId="33262" xr:uid="{C34EB0A5-47E5-421E-81E0-AADF5C36233E}"/>
    <cellStyle name="Input 2 2 3 5" xfId="5665" xr:uid="{4BABE9F6-1838-4AD2-B698-F5110EBAE464}"/>
    <cellStyle name="Input 2 2 3 5 2" xfId="33905" xr:uid="{D03B8117-F993-4287-B76E-54CA4E36BCA0}"/>
    <cellStyle name="Input 2 2 3 6" xfId="16686" xr:uid="{39640928-C064-483F-B33A-49D4F8C64A5C}"/>
    <cellStyle name="Input 2 2 3 6 2" xfId="34693" xr:uid="{B09C73E3-D2EC-4281-AB88-174F32F3EFF4}"/>
    <cellStyle name="Input 2 2 3 7" xfId="17620" xr:uid="{707652EC-8E93-4B59-944F-0F9EF0060628}"/>
    <cellStyle name="Input 2 2 3 7 2" xfId="35687" xr:uid="{3A903347-4BEF-4278-8FBB-2E1210EB658A}"/>
    <cellStyle name="Input 2 2 3 8" xfId="22684" xr:uid="{62EF728D-314F-47DD-BC25-FA3994491C38}"/>
    <cellStyle name="Input 2 2 3 8 2" xfId="40583" xr:uid="{D2361608-B647-4FA0-AEC7-1690E50BA1C7}"/>
    <cellStyle name="Input 2 2 3 9" xfId="29890" xr:uid="{3BCD5822-7E63-4BF3-9642-04C9952EBFF4}"/>
    <cellStyle name="Input 2 2 30" xfId="25471" xr:uid="{960F08CE-50A0-46D3-B828-1A7A1A24B8B2}"/>
    <cellStyle name="Input 2 2 30 2" xfId="41328" xr:uid="{B4F1F2A0-59AD-41AD-A5A2-452AECCE371B}"/>
    <cellStyle name="Input 2 2 31" xfId="26416" xr:uid="{664009F5-73F7-4E8A-91D3-FDDE1A5A780D}"/>
    <cellStyle name="Input 2 2 31 2" xfId="41397" xr:uid="{75067295-EAB8-47EE-8A2C-9D9E79DD4516}"/>
    <cellStyle name="Input 2 2 32" xfId="29538" xr:uid="{A3588E80-F2A1-43EF-BD2E-B2CDB4FA35B4}"/>
    <cellStyle name="Input 2 2 4" xfId="5666" xr:uid="{A3758B12-0EAD-4083-8113-91C121D7FEA5}"/>
    <cellStyle name="Input 2 2 4 2" xfId="5667" xr:uid="{75903E53-9198-44FE-9A48-3DC2206DCC45}"/>
    <cellStyle name="Input 2 2 4 2 2" xfId="5668" xr:uid="{0E254EF9-E46B-4F11-9DBC-3D1716AE723A}"/>
    <cellStyle name="Input 2 2 4 2 2 2" xfId="19815" xr:uid="{E6B78D47-00F2-4D97-839F-5319819CEB73}"/>
    <cellStyle name="Input 2 2 4 2 2 2 2" xfId="38687" xr:uid="{F0C1D808-0C4F-4BE1-B85A-77EA516CB099}"/>
    <cellStyle name="Input 2 2 4 2 2 3" xfId="32543" xr:uid="{A8905CC8-35B6-4762-89B2-B68A7DA311A7}"/>
    <cellStyle name="Input 2 2 4 2 3" xfId="5669" xr:uid="{942CAE74-278F-496C-807B-2FEE1D999C69}"/>
    <cellStyle name="Input 2 2 4 2 3 2" xfId="36675" xr:uid="{1E8AF59F-33A5-4D77-AE67-9787A40AE2C1}"/>
    <cellStyle name="Input 2 2 4 2 4" xfId="22687" xr:uid="{5698CB92-400A-4B11-93E9-2AF09AFBD50D}"/>
    <cellStyle name="Input 2 2 4 2 4 2" xfId="40586" xr:uid="{31A298AC-168E-4A84-9FD0-0B0E66B162DA}"/>
    <cellStyle name="Input 2 2 4 2 5" xfId="30954" xr:uid="{8FEB8508-1196-49F8-90FD-C2BA64737949}"/>
    <cellStyle name="Input 2 2 4 3" xfId="5670" xr:uid="{8A2E7738-0DE6-4D1C-989D-DE1D958F0F6F}"/>
    <cellStyle name="Input 2 2 4 3 2" xfId="19104" xr:uid="{26417890-BDA3-4CE3-8349-AA064B018256}"/>
    <cellStyle name="Input 2 2 4 3 2 2" xfId="37605" xr:uid="{D8C9FA4A-307E-4321-B720-F9B5296C39BC}"/>
    <cellStyle name="Input 2 2 4 3 3" xfId="31876" xr:uid="{DAD4B005-5FC0-476B-863A-AE6CF9B6C168}"/>
    <cellStyle name="Input 2 2 4 4" xfId="5671" xr:uid="{82FFF88F-431C-405D-9D7F-506B2A1B52BC}"/>
    <cellStyle name="Input 2 2 4 4 2" xfId="21008" xr:uid="{F623FBE5-5C9C-40A4-8F9E-A75FEBC79FCC}"/>
    <cellStyle name="Input 2 2 4 4 2 2" xfId="39430" xr:uid="{650FCAF5-1AC5-434C-AAFF-CE78E289A2D6}"/>
    <cellStyle name="Input 2 2 4 4 3" xfId="33263" xr:uid="{4CE7B097-AFBA-472B-AB24-8778F74E403F}"/>
    <cellStyle name="Input 2 2 4 5" xfId="5672" xr:uid="{983CB5A7-0855-45E9-8696-3ED95FAB0574}"/>
    <cellStyle name="Input 2 2 4 5 2" xfId="33906" xr:uid="{A84D3E15-B8C1-41B5-A2DF-599F26F5E7F5}"/>
    <cellStyle name="Input 2 2 4 6" xfId="16687" xr:uid="{AA3EBFFA-1EF5-4E8C-A69A-1848199028B2}"/>
    <cellStyle name="Input 2 2 4 6 2" xfId="34694" xr:uid="{F523FC79-4F37-424A-8C33-9B8B13877204}"/>
    <cellStyle name="Input 2 2 4 7" xfId="17621" xr:uid="{6D110A62-5A20-4DE7-913C-96CA944AC17D}"/>
    <cellStyle name="Input 2 2 4 7 2" xfId="35688" xr:uid="{9E7846CD-3EB8-4C57-9855-96E5A77B2A23}"/>
    <cellStyle name="Input 2 2 4 8" xfId="22686" xr:uid="{169F0C08-B34A-4979-9FD5-1B697C98B611}"/>
    <cellStyle name="Input 2 2 4 8 2" xfId="40585" xr:uid="{D2BCE180-E82F-4EC3-BD9C-CD2ECE668846}"/>
    <cellStyle name="Input 2 2 4 9" xfId="29891" xr:uid="{7B8893BC-06B9-4459-9002-2E1D30494E67}"/>
    <cellStyle name="Input 2 2 5" xfId="5673" xr:uid="{E3F647D3-EF28-4ECE-8DAD-EC4B89E4CFA3}"/>
    <cellStyle name="Input 2 2 5 2" xfId="5674" xr:uid="{6DC7D8D4-057F-4603-AABE-EF0304C13DB3}"/>
    <cellStyle name="Input 2 2 5 2 2" xfId="5675" xr:uid="{BE0277F6-8573-42D4-B091-F17C50D5809C}"/>
    <cellStyle name="Input 2 2 5 2 2 2" xfId="19816" xr:uid="{7415F39E-39F1-4527-89FC-0CB4CF7E8B51}"/>
    <cellStyle name="Input 2 2 5 2 2 2 2" xfId="38688" xr:uid="{AC27E06E-392D-4E10-8D42-2A5D632A3DA4}"/>
    <cellStyle name="Input 2 2 5 2 2 3" xfId="32544" xr:uid="{89610EE0-B7C0-4FA7-9614-A9539A1C4CAA}"/>
    <cellStyle name="Input 2 2 5 2 3" xfId="5676" xr:uid="{CB65A2DB-DB46-44D7-8AFF-A069CCCC39BA}"/>
    <cellStyle name="Input 2 2 5 2 3 2" xfId="36676" xr:uid="{0CE1490F-3E91-45D0-9557-D712ACD2E59D}"/>
    <cellStyle name="Input 2 2 5 2 4" xfId="22689" xr:uid="{8907CF69-BF33-4369-BF53-3FB385079F71}"/>
    <cellStyle name="Input 2 2 5 2 4 2" xfId="40588" xr:uid="{4F927E6D-DC13-45F6-9860-C777FCB26BFE}"/>
    <cellStyle name="Input 2 2 5 2 5" xfId="30955" xr:uid="{ED9E2750-50C7-450B-8061-73F764A15EA6}"/>
    <cellStyle name="Input 2 2 5 3" xfId="5677" xr:uid="{076D1B20-B7A9-49EA-BAFB-9C1E4332243A}"/>
    <cellStyle name="Input 2 2 5 3 2" xfId="19105" xr:uid="{140EA784-160B-44EF-AC69-AEE7EADD45B5}"/>
    <cellStyle name="Input 2 2 5 3 2 2" xfId="37606" xr:uid="{C9A55518-AD8F-461C-9F33-E5202A745620}"/>
    <cellStyle name="Input 2 2 5 3 3" xfId="31877" xr:uid="{94FA5400-D271-4AF1-8460-C2BDA34887C7}"/>
    <cellStyle name="Input 2 2 5 4" xfId="5678" xr:uid="{CB56C1DF-ED52-4641-B5B4-9EC7835EFDF5}"/>
    <cellStyle name="Input 2 2 5 4 2" xfId="21009" xr:uid="{4AC3BFFD-2939-4D21-B0E6-2508C07DCDDB}"/>
    <cellStyle name="Input 2 2 5 4 2 2" xfId="39431" xr:uid="{B9EB953D-689D-4A92-8535-129B40F3F335}"/>
    <cellStyle name="Input 2 2 5 4 3" xfId="33264" xr:uid="{09287CE9-EFA3-4D6A-BAC5-731CC42FF791}"/>
    <cellStyle name="Input 2 2 5 5" xfId="5679" xr:uid="{F81D358A-2B7F-4158-87DF-B17C51A41C3A}"/>
    <cellStyle name="Input 2 2 5 5 2" xfId="33907" xr:uid="{580FDDF7-FE5E-4337-8227-21E3BA65FAA7}"/>
    <cellStyle name="Input 2 2 5 6" xfId="16688" xr:uid="{9381C9C2-C5C8-46E0-9EE5-D8A9E7D89EC8}"/>
    <cellStyle name="Input 2 2 5 6 2" xfId="34695" xr:uid="{3AD32312-69A4-4736-B7A1-1336B0F77E85}"/>
    <cellStyle name="Input 2 2 5 7" xfId="17622" xr:uid="{ECDC0063-1B12-4FD4-8C01-544B1D947016}"/>
    <cellStyle name="Input 2 2 5 7 2" xfId="35689" xr:uid="{735DA5EC-454B-4319-88C0-05A8716255A1}"/>
    <cellStyle name="Input 2 2 5 8" xfId="22688" xr:uid="{796B1E1A-90DE-49B1-9D50-C9C96A1AB121}"/>
    <cellStyle name="Input 2 2 5 8 2" xfId="40587" xr:uid="{5DBBCE1C-1AD9-4A1F-B3A1-51BE4D280F7E}"/>
    <cellStyle name="Input 2 2 5 9" xfId="29892" xr:uid="{C23667D6-BD7A-4F0C-AF1E-7B393612556E}"/>
    <cellStyle name="Input 2 2 6" xfId="5680" xr:uid="{E8BC243D-344C-4D93-8181-A848ABFEF910}"/>
    <cellStyle name="Input 2 2 6 2" xfId="5681" xr:uid="{471DE442-5217-404F-AA70-83A36FE5DE46}"/>
    <cellStyle name="Input 2 2 6 2 2" xfId="5682" xr:uid="{C2AD5B02-695E-475B-BAAB-A899E76D8E34}"/>
    <cellStyle name="Input 2 2 6 2 2 2" xfId="19817" xr:uid="{419E6463-DA0A-4079-ABA6-6C3E44F1D2B7}"/>
    <cellStyle name="Input 2 2 6 2 2 2 2" xfId="38689" xr:uid="{525A84CF-E811-4011-B549-2B4379759F20}"/>
    <cellStyle name="Input 2 2 6 2 2 3" xfId="32545" xr:uid="{E9EC6013-D217-42EB-9EE6-5E4258AF097C}"/>
    <cellStyle name="Input 2 2 6 2 3" xfId="5683" xr:uid="{D3D5C34D-4A77-48B8-97F8-CAD9F4AEC7CD}"/>
    <cellStyle name="Input 2 2 6 2 3 2" xfId="36677" xr:uid="{DD004565-4394-4048-8296-82D52015D5C8}"/>
    <cellStyle name="Input 2 2 6 2 4" xfId="22691" xr:uid="{A5D5352B-FE13-4AF1-B80B-EEC73C47627E}"/>
    <cellStyle name="Input 2 2 6 2 4 2" xfId="40590" xr:uid="{6B492F6A-D420-4416-8F0A-A32A868025C6}"/>
    <cellStyle name="Input 2 2 6 2 5" xfId="30956" xr:uid="{5D78CB99-1219-43C2-B59E-CA2FBEF23629}"/>
    <cellStyle name="Input 2 2 6 3" xfId="5684" xr:uid="{97CFA72D-0CB3-4BB7-BE22-31EB80432EB1}"/>
    <cellStyle name="Input 2 2 6 3 2" xfId="19106" xr:uid="{5497CEAC-058B-4FF5-9786-FDC63DF2C990}"/>
    <cellStyle name="Input 2 2 6 3 2 2" xfId="37607" xr:uid="{FDB2DF18-283F-4560-82E7-F9AC105F7E78}"/>
    <cellStyle name="Input 2 2 6 3 3" xfId="31878" xr:uid="{3ADFCED8-DA0B-4FCA-9518-DE3A672D7331}"/>
    <cellStyle name="Input 2 2 6 4" xfId="5685" xr:uid="{753AC94A-9B1C-4B39-94DC-E6F6FEE4FC3F}"/>
    <cellStyle name="Input 2 2 6 4 2" xfId="21010" xr:uid="{0FD848F9-CC84-4170-840D-34AF9F22B702}"/>
    <cellStyle name="Input 2 2 6 4 2 2" xfId="39432" xr:uid="{E986E17B-7412-46A4-AEE3-2A5DCB52573B}"/>
    <cellStyle name="Input 2 2 6 4 3" xfId="33265" xr:uid="{A99E4E75-3E9A-4459-936F-909619B0224A}"/>
    <cellStyle name="Input 2 2 6 5" xfId="5686" xr:uid="{AA510E52-DC6A-41B8-8DFB-4970E31FA0A7}"/>
    <cellStyle name="Input 2 2 6 5 2" xfId="33908" xr:uid="{9E23BE5B-8943-4C47-A80A-B87E45CD4367}"/>
    <cellStyle name="Input 2 2 6 6" xfId="16689" xr:uid="{AAEF08E8-6BFA-4F34-8E8C-DF7D09A2BA42}"/>
    <cellStyle name="Input 2 2 6 6 2" xfId="34696" xr:uid="{5B3DFCA5-1C48-43FB-96D0-9CD34F29C4F6}"/>
    <cellStyle name="Input 2 2 6 7" xfId="17623" xr:uid="{88077A93-A0DD-4118-A200-7C185080000A}"/>
    <cellStyle name="Input 2 2 6 7 2" xfId="35690" xr:uid="{23973C33-D77A-4AFA-B44A-9E04C1DBE22B}"/>
    <cellStyle name="Input 2 2 6 8" xfId="22690" xr:uid="{4463C290-829C-4AF6-98E6-00D6314D8D99}"/>
    <cellStyle name="Input 2 2 6 8 2" xfId="40589" xr:uid="{C1312CFF-F4DF-414D-94F4-8EE2F41A4DC4}"/>
    <cellStyle name="Input 2 2 6 9" xfId="29893" xr:uid="{7DDC23A3-C7D7-42A4-8302-4809C731D23A}"/>
    <cellStyle name="Input 2 2 7" xfId="5687" xr:uid="{BAE9B925-3C26-4C08-B59A-0B4082DEB89E}"/>
    <cellStyle name="Input 2 2 7 2" xfId="5688" xr:uid="{DDE9FA51-86C0-44FB-9EC2-6A0693B5670F}"/>
    <cellStyle name="Input 2 2 7 2 2" xfId="19375" xr:uid="{927E292A-75FE-46DE-8EED-FAE4327BC9B7}"/>
    <cellStyle name="Input 2 2 7 2 2 2" xfId="38161" xr:uid="{52C05E21-6A91-47D2-839B-6F9CF12B126B}"/>
    <cellStyle name="Input 2 2 7 2 3" xfId="32091" xr:uid="{B5F75ED9-C528-4FDE-A723-2CFD4CACAE54}"/>
    <cellStyle name="Input 2 2 7 3" xfId="5689" xr:uid="{DB602DAB-489B-461F-B644-D159E3D2A5A4}"/>
    <cellStyle name="Input 2 2 7 3 2" xfId="36245" xr:uid="{7DEB98A8-1ACB-4CF7-9D03-C1E9359FFB84}"/>
    <cellStyle name="Input 2 2 7 4" xfId="22692" xr:uid="{AD984572-8375-40F6-AA79-3CAB0D1EACFE}"/>
    <cellStyle name="Input 2 2 7 4 2" xfId="40591" xr:uid="{59B16133-0BFE-4878-B8C1-24EF6AEB8FBB}"/>
    <cellStyle name="Input 2 2 7 5" xfId="30430" xr:uid="{0C8568EC-F081-410B-BA96-5000BB25B14F}"/>
    <cellStyle name="Input 2 2 8" xfId="5690" xr:uid="{ECB43926-FC09-4809-AA12-3AEC3D6BAC5C}"/>
    <cellStyle name="Input 2 2 8 2" xfId="5691" xr:uid="{A0B6BDB4-1DC7-46C4-883D-89FAA7044977}"/>
    <cellStyle name="Input 2 2 8 2 2" xfId="19562" xr:uid="{BF97B841-3FEB-49DF-A6BE-1E18085C976A}"/>
    <cellStyle name="Input 2 2 8 2 2 2" xfId="38349" xr:uid="{8E8BD79E-C93D-4C66-85FC-97DAE185F957}"/>
    <cellStyle name="Input 2 2 8 2 3" xfId="32244" xr:uid="{3EF7E731-89D9-4395-8CCC-272CC4B825BD}"/>
    <cellStyle name="Input 2 2 8 3" xfId="5692" xr:uid="{4E6EFB9D-0090-4092-80F6-DD7BD9DB493F}"/>
    <cellStyle name="Input 2 2 8 3 2" xfId="36433" xr:uid="{6F76448B-3E59-48F8-B419-CA1810697E92}"/>
    <cellStyle name="Input 2 2 8 4" xfId="22693" xr:uid="{F71A5D33-7886-469C-BFA3-5FE6E97A2002}"/>
    <cellStyle name="Input 2 2 8 4 2" xfId="40592" xr:uid="{70E08FC6-4432-46EE-8286-AEC31A3EE24D}"/>
    <cellStyle name="Input 2 2 8 5" xfId="30618" xr:uid="{B9ACA1A2-C647-4007-9836-4801D55A1946}"/>
    <cellStyle name="Input 2 2 9" xfId="5693" xr:uid="{9A649F49-5EBD-45FF-A3EF-5CEF918AF5FC}"/>
    <cellStyle name="Input 2 2 9 2" xfId="33903" xr:uid="{9853C554-7144-4664-8239-558F17C8D894}"/>
    <cellStyle name="Input 2 20" xfId="25540" xr:uid="{B39FF26D-1F10-48E7-9E05-7916B67FA789}"/>
    <cellStyle name="Input 2 21" xfId="26326" xr:uid="{48F0B9E3-5B42-470C-9A36-9674B7E4BD07}"/>
    <cellStyle name="Input 2 22" xfId="25529" xr:uid="{2194BB29-57E3-46C6-9CD9-F3F0FA137149}"/>
    <cellStyle name="Input 2 23" xfId="26339" xr:uid="{D2AF42E0-E90B-4245-8AD4-808E044E7ACA}"/>
    <cellStyle name="Input 2 24" xfId="25520" xr:uid="{0F1632F8-7513-4DBE-A39F-C61710D3CD53}"/>
    <cellStyle name="Input 2 25" xfId="26348" xr:uid="{FCF6B07C-111F-45BE-A6F5-68502ED35DB9}"/>
    <cellStyle name="Input 2 26" xfId="25512" xr:uid="{E56953A9-4DDB-4106-B4CC-E2C0EB96C981}"/>
    <cellStyle name="Input 2 27" xfId="26360" xr:uid="{1E0BB7DC-FAFB-4554-9E7A-05B06BA2C28E}"/>
    <cellStyle name="Input 2 28" xfId="25496" xr:uid="{2E06C6AE-AEA7-4FA8-81B5-96A39F60539F}"/>
    <cellStyle name="Input 2 29" xfId="26380" xr:uid="{F7EC876A-B64A-4BFD-8D3E-4B6EAF8B4185}"/>
    <cellStyle name="Input 2 3" xfId="5694" xr:uid="{E0A81218-E3AB-465C-86F4-5CA411451258}"/>
    <cellStyle name="Input 2 3 10" xfId="5695" xr:uid="{EC4356AC-08CF-4969-9600-E8486ED9B1BE}"/>
    <cellStyle name="Input 2 3 10 2" xfId="34697" xr:uid="{BE26FDED-1139-4033-A400-4719B29C1874}"/>
    <cellStyle name="Input 2 3 11" xfId="17108" xr:uid="{81493ED1-52E7-4A43-B2BB-CD81CBB495FD}"/>
    <cellStyle name="Input 2 3 11 2" xfId="35374" xr:uid="{54A3ACCA-9671-480E-825E-EB303ED5E8F0}"/>
    <cellStyle name="Input 2 3 12" xfId="17094" xr:uid="{61F8C043-66FD-4024-B08D-3335E56F85AA}"/>
    <cellStyle name="Input 2 3 12 2" xfId="35355" xr:uid="{01F2416B-945E-4AB3-B7DA-0D7F5724F778}"/>
    <cellStyle name="Input 2 3 13" xfId="22694" xr:uid="{4D478D44-FFA4-4497-AD15-2DBA83361D22}"/>
    <cellStyle name="Input 2 3 13 2" xfId="40593" xr:uid="{6AF39403-B426-4BB4-B12A-FD6F6D2081CC}"/>
    <cellStyle name="Input 2 3 14" xfId="29597" xr:uid="{07CEDD22-7FF9-4B4F-9932-F1843ED2F9EC}"/>
    <cellStyle name="Input 2 3 2" xfId="5696" xr:uid="{3EDD689E-6FDD-4E45-B145-BF9ECBB40DA4}"/>
    <cellStyle name="Input 2 3 2 2" xfId="5697" xr:uid="{670E32C3-A70E-40D7-B1C1-43340316A2D3}"/>
    <cellStyle name="Input 2 3 2 2 2" xfId="5698" xr:uid="{E40C19A2-8428-4E9F-B2BC-AD93769F6A48}"/>
    <cellStyle name="Input 2 3 2 2 2 2" xfId="19818" xr:uid="{B75E407A-C784-424C-8705-223508B577E7}"/>
    <cellStyle name="Input 2 3 2 2 2 2 2" xfId="38690" xr:uid="{31037A0B-F014-4BAE-AFFC-77C937CFF71B}"/>
    <cellStyle name="Input 2 3 2 2 2 3" xfId="32546" xr:uid="{0426B978-450A-42A2-B679-40F1D5C0E063}"/>
    <cellStyle name="Input 2 3 2 2 3" xfId="5699" xr:uid="{2392367F-86CF-4A8B-BAED-C0F4608E75CA}"/>
    <cellStyle name="Input 2 3 2 2 3 2" xfId="36678" xr:uid="{FD2ACFD2-FF7F-4183-8A53-E0D2A79A867D}"/>
    <cellStyle name="Input 2 3 2 2 4" xfId="22696" xr:uid="{278877DC-1742-4593-BD7F-83B73D8DCCC3}"/>
    <cellStyle name="Input 2 3 2 2 4 2" xfId="40595" xr:uid="{D26D9E00-BFB7-415D-AB2A-3EDD2F4067FC}"/>
    <cellStyle name="Input 2 3 2 2 5" xfId="30957" xr:uid="{639830A5-AA01-402B-9138-099617AF3AA5}"/>
    <cellStyle name="Input 2 3 2 3" xfId="5700" xr:uid="{F2AC4E4C-CD2B-4558-A81C-B7202173F2CA}"/>
    <cellStyle name="Input 2 3 2 3 2" xfId="19107" xr:uid="{1C11278D-1D24-4266-A424-E48451C9E90D}"/>
    <cellStyle name="Input 2 3 2 3 2 2" xfId="37608" xr:uid="{3AA321E6-BB08-42CA-B6BF-28A6E1CD3297}"/>
    <cellStyle name="Input 2 3 2 3 3" xfId="31879" xr:uid="{5FBEB9CB-1812-4F21-B7E9-BC17A60036F3}"/>
    <cellStyle name="Input 2 3 2 4" xfId="5701" xr:uid="{677FE289-75E0-48E2-B82C-A0456AB05D80}"/>
    <cellStyle name="Input 2 3 2 4 2" xfId="21011" xr:uid="{D5242A50-23EB-4B20-BE75-BA9AB24F79FA}"/>
    <cellStyle name="Input 2 3 2 4 2 2" xfId="39433" xr:uid="{7B0CA759-445D-40AD-97D1-E93646057C6B}"/>
    <cellStyle name="Input 2 3 2 4 3" xfId="33266" xr:uid="{829DF9C0-8F99-4FD8-849A-031407E5D44C}"/>
    <cellStyle name="Input 2 3 2 5" xfId="5702" xr:uid="{99A8C716-E556-42A4-AD4D-B88C8CF60482}"/>
    <cellStyle name="Input 2 3 2 5 2" xfId="33910" xr:uid="{30C59033-71EF-4BC9-AA6D-F73DB2C917E3}"/>
    <cellStyle name="Input 2 3 2 6" xfId="16690" xr:uid="{A3C4E8DC-510B-48A4-B799-93C14B1E57F5}"/>
    <cellStyle name="Input 2 3 2 6 2" xfId="34698" xr:uid="{EC7AC93E-F713-406E-8169-87986E239132}"/>
    <cellStyle name="Input 2 3 2 7" xfId="17624" xr:uid="{71539540-ED4C-4826-96EF-5626142DEEEE}"/>
    <cellStyle name="Input 2 3 2 7 2" xfId="35691" xr:uid="{1E684059-5A53-4358-A145-2F192ECC387D}"/>
    <cellStyle name="Input 2 3 2 8" xfId="22695" xr:uid="{B578006A-16B6-4A06-9860-6A67C38103AA}"/>
    <cellStyle name="Input 2 3 2 8 2" xfId="40594" xr:uid="{DDC8FDFE-352F-4208-8CB2-6B1529C1E0AC}"/>
    <cellStyle name="Input 2 3 2 9" xfId="29894" xr:uid="{59076574-C45B-4FF7-A990-B2FE7AAE94D6}"/>
    <cellStyle name="Input 2 3 3" xfId="5703" xr:uid="{481DFE44-AAB2-4CBB-AF6A-4923A7EF1516}"/>
    <cellStyle name="Input 2 3 3 2" xfId="5704" xr:uid="{797377E9-E4CA-409E-B198-405269A21AA3}"/>
    <cellStyle name="Input 2 3 3 2 2" xfId="5705" xr:uid="{83A8E2B0-7B31-4739-A485-8DFAA0AC5C08}"/>
    <cellStyle name="Input 2 3 3 2 2 2" xfId="19819" xr:uid="{69AB442B-5548-42B1-9E54-61473C8303A2}"/>
    <cellStyle name="Input 2 3 3 2 2 2 2" xfId="38691" xr:uid="{528B4E0C-B177-4E04-A0FE-48C857462315}"/>
    <cellStyle name="Input 2 3 3 2 2 3" xfId="32547" xr:uid="{1DC18B3B-CDB4-449F-8362-103300AE7941}"/>
    <cellStyle name="Input 2 3 3 2 3" xfId="5706" xr:uid="{7599A623-535C-4C98-B637-CA2A0E979516}"/>
    <cellStyle name="Input 2 3 3 2 3 2" xfId="36679" xr:uid="{92B57AB0-EB8B-4E27-A8DF-24F4D10DB1DD}"/>
    <cellStyle name="Input 2 3 3 2 4" xfId="22698" xr:uid="{D8D302AB-FBFD-40A0-9937-99240D006DF8}"/>
    <cellStyle name="Input 2 3 3 2 4 2" xfId="40597" xr:uid="{D5BA0D10-0E9C-476E-B467-A0C863CC8D41}"/>
    <cellStyle name="Input 2 3 3 2 5" xfId="30958" xr:uid="{CE8F29A9-F44B-4A9A-8CE9-4894DBA14347}"/>
    <cellStyle name="Input 2 3 3 3" xfId="5707" xr:uid="{76D58441-2355-4C8D-8389-86F59EDD1028}"/>
    <cellStyle name="Input 2 3 3 3 2" xfId="19108" xr:uid="{CD2A3FC9-E1D5-4923-80FB-DE15E8A29BE2}"/>
    <cellStyle name="Input 2 3 3 3 2 2" xfId="37609" xr:uid="{10C3FCED-E64E-4EFD-8663-4C10E393F551}"/>
    <cellStyle name="Input 2 3 3 3 3" xfId="31880" xr:uid="{4116A4C1-124E-499E-A61D-9DB2E8E77B2F}"/>
    <cellStyle name="Input 2 3 3 4" xfId="5708" xr:uid="{D22B0C17-6416-46D4-B338-6BB9BC0E0F96}"/>
    <cellStyle name="Input 2 3 3 4 2" xfId="21012" xr:uid="{C58E0E2C-8410-4019-AC6F-CEAC5B6F930D}"/>
    <cellStyle name="Input 2 3 3 4 2 2" xfId="39434" xr:uid="{980E59C7-2A8D-494A-A59E-1BF038C452F9}"/>
    <cellStyle name="Input 2 3 3 4 3" xfId="33267" xr:uid="{EBE7F209-A2DC-413C-A951-2E40728CD968}"/>
    <cellStyle name="Input 2 3 3 5" xfId="5709" xr:uid="{BFC75639-C1D7-4658-98B2-D9259425FC7C}"/>
    <cellStyle name="Input 2 3 3 5 2" xfId="33911" xr:uid="{A925921B-5129-4310-A61B-91B3D4B5EF90}"/>
    <cellStyle name="Input 2 3 3 6" xfId="16691" xr:uid="{A1E8CAA4-7383-4BC5-B26F-E61A67B9355C}"/>
    <cellStyle name="Input 2 3 3 6 2" xfId="34699" xr:uid="{70A12C4A-C323-4D5E-AF09-71C05314FEFE}"/>
    <cellStyle name="Input 2 3 3 7" xfId="17625" xr:uid="{C383639E-0B08-4611-827F-EF26B3C2A2F6}"/>
    <cellStyle name="Input 2 3 3 7 2" xfId="35692" xr:uid="{61D6E698-FCB4-480B-B6E8-08F20F23F347}"/>
    <cellStyle name="Input 2 3 3 8" xfId="22697" xr:uid="{D78F5520-962D-4ED2-AEA8-45D3C82FB65B}"/>
    <cellStyle name="Input 2 3 3 8 2" xfId="40596" xr:uid="{DDBB7E15-A0B2-437B-8B6D-42DAF9A95CE4}"/>
    <cellStyle name="Input 2 3 3 9" xfId="29895" xr:uid="{65F60980-B78A-4918-B996-73635CD6BB8C}"/>
    <cellStyle name="Input 2 3 4" xfId="5710" xr:uid="{F9B9A57D-4641-49D7-A4D3-987E12B82ABC}"/>
    <cellStyle name="Input 2 3 4 2" xfId="5711" xr:uid="{C2C54014-4E77-4389-B64B-C5913285B25A}"/>
    <cellStyle name="Input 2 3 4 2 2" xfId="5712" xr:uid="{5097AA6D-5E8F-46ED-B04B-50275C73B9BB}"/>
    <cellStyle name="Input 2 3 4 2 2 2" xfId="19820" xr:uid="{AA2112CA-F5FA-4CAB-B201-3648EC640ABB}"/>
    <cellStyle name="Input 2 3 4 2 2 2 2" xfId="38692" xr:uid="{3DAD0B6B-F135-4181-9CD8-737E66FE3153}"/>
    <cellStyle name="Input 2 3 4 2 2 3" xfId="32548" xr:uid="{CE9103BA-1D37-4AFE-857C-8BAB0671EFF3}"/>
    <cellStyle name="Input 2 3 4 2 3" xfId="5713" xr:uid="{0C7686DF-5E37-4F18-92E0-46EE10B2CD29}"/>
    <cellStyle name="Input 2 3 4 2 3 2" xfId="36680" xr:uid="{22F3335A-7F87-4745-9E0A-167532208E49}"/>
    <cellStyle name="Input 2 3 4 2 4" xfId="22700" xr:uid="{CDB0BBC8-637A-4C8E-A4FC-E9407F2EE8D5}"/>
    <cellStyle name="Input 2 3 4 2 4 2" xfId="40599" xr:uid="{E1778AC9-DDED-406D-9B84-B612B8462DB9}"/>
    <cellStyle name="Input 2 3 4 2 5" xfId="30959" xr:uid="{3293631B-BBD5-41CE-8637-40E92AD5A623}"/>
    <cellStyle name="Input 2 3 4 3" xfId="5714" xr:uid="{9852671F-00BE-4EF1-A31A-4B030E4B6F6F}"/>
    <cellStyle name="Input 2 3 4 3 2" xfId="19109" xr:uid="{E77AA894-76DE-4F60-838F-6E6C3B9E595F}"/>
    <cellStyle name="Input 2 3 4 3 2 2" xfId="37610" xr:uid="{4C39B2B7-F753-414D-8503-8EFC40BCE90A}"/>
    <cellStyle name="Input 2 3 4 3 3" xfId="31881" xr:uid="{91B0D4A9-DD2A-4813-AE0D-6C8A07E7F88D}"/>
    <cellStyle name="Input 2 3 4 4" xfId="5715" xr:uid="{62CC5357-034E-4952-A1A1-B8EF4C422075}"/>
    <cellStyle name="Input 2 3 4 4 2" xfId="21013" xr:uid="{2DFA92AE-31CD-4D1F-8366-AD674813C2A7}"/>
    <cellStyle name="Input 2 3 4 4 2 2" xfId="39435" xr:uid="{A176CF59-F1AC-4E5F-A3FF-7DBE60A0C053}"/>
    <cellStyle name="Input 2 3 4 4 3" xfId="33268" xr:uid="{BF2F547F-4552-4230-A51E-F2E087C0B735}"/>
    <cellStyle name="Input 2 3 4 5" xfId="5716" xr:uid="{09ED139C-E8DD-476B-AB45-6BAC02121D8E}"/>
    <cellStyle name="Input 2 3 4 5 2" xfId="33912" xr:uid="{8A5FED0B-E41A-4A7D-9454-B322189FAC0D}"/>
    <cellStyle name="Input 2 3 4 6" xfId="16692" xr:uid="{36E88E2D-596A-4FF8-90DE-D1E02BCC719B}"/>
    <cellStyle name="Input 2 3 4 6 2" xfId="34700" xr:uid="{7591B99E-57C4-40BA-AE69-BD2FCE2D8277}"/>
    <cellStyle name="Input 2 3 4 7" xfId="17626" xr:uid="{7563E411-E59F-4C06-832F-C9DE8C2DC1C6}"/>
    <cellStyle name="Input 2 3 4 7 2" xfId="35693" xr:uid="{F973ECC3-910E-4217-A611-BDB0F9253CD4}"/>
    <cellStyle name="Input 2 3 4 8" xfId="22699" xr:uid="{0CDBBCD3-09D9-4F03-8697-3D6CDEDBD033}"/>
    <cellStyle name="Input 2 3 4 8 2" xfId="40598" xr:uid="{ED6210EB-30F6-4B21-80C1-CF8FA23CE00C}"/>
    <cellStyle name="Input 2 3 4 9" xfId="29896" xr:uid="{D4BB9032-4D07-491B-8B46-728F10503CD8}"/>
    <cellStyle name="Input 2 3 5" xfId="5717" xr:uid="{7E7BC6E1-CD5A-410D-9C2A-52AD6BF423A2}"/>
    <cellStyle name="Input 2 3 5 2" xfId="5718" xr:uid="{0A60349B-AE74-4AC2-A8B8-0103529E192A}"/>
    <cellStyle name="Input 2 3 5 2 2" xfId="5719" xr:uid="{1CE0839D-98CB-41F6-9EDC-DE768D6103E8}"/>
    <cellStyle name="Input 2 3 5 2 2 2" xfId="19821" xr:uid="{48073FCD-108C-43D3-9B92-58E19BFC56E8}"/>
    <cellStyle name="Input 2 3 5 2 2 2 2" xfId="38693" xr:uid="{B0B337E4-2385-45CD-BEE9-1E21AD877464}"/>
    <cellStyle name="Input 2 3 5 2 2 3" xfId="32549" xr:uid="{093DFB87-0106-4D88-A040-A5386BBDC728}"/>
    <cellStyle name="Input 2 3 5 2 3" xfId="5720" xr:uid="{413E4908-CF85-4E7A-8CCF-666413CF3AA5}"/>
    <cellStyle name="Input 2 3 5 2 3 2" xfId="36681" xr:uid="{260E9E9B-BC09-4206-9E18-29F86E859436}"/>
    <cellStyle name="Input 2 3 5 2 4" xfId="22702" xr:uid="{284B976D-DBF1-4CB9-AE1F-32947F0C36A4}"/>
    <cellStyle name="Input 2 3 5 2 4 2" xfId="40601" xr:uid="{9A8FBBEB-36FE-48DF-8E73-DF692E49EE45}"/>
    <cellStyle name="Input 2 3 5 2 5" xfId="30960" xr:uid="{3AC38BAC-778D-4246-8ED5-584895BBE3B0}"/>
    <cellStyle name="Input 2 3 5 3" xfId="5721" xr:uid="{144F2229-5190-4D09-8811-65884082D327}"/>
    <cellStyle name="Input 2 3 5 3 2" xfId="19110" xr:uid="{0C4CAB43-7AA6-41A2-AAFF-0BEA20FFDF46}"/>
    <cellStyle name="Input 2 3 5 3 2 2" xfId="37611" xr:uid="{1FBAB0FA-D22E-4211-9ECF-43F2AF267B70}"/>
    <cellStyle name="Input 2 3 5 3 3" xfId="31882" xr:uid="{5B4CEABA-8FE3-4D2D-B65B-9A4A64BE42BD}"/>
    <cellStyle name="Input 2 3 5 4" xfId="5722" xr:uid="{ACC986F8-F350-4A7E-9C41-7192DBF169F1}"/>
    <cellStyle name="Input 2 3 5 4 2" xfId="21014" xr:uid="{66EA8D50-F47A-4572-B53C-02DB780EF824}"/>
    <cellStyle name="Input 2 3 5 4 2 2" xfId="39436" xr:uid="{10C22F93-0BC5-468D-8766-62B4E79BCC09}"/>
    <cellStyle name="Input 2 3 5 4 3" xfId="33269" xr:uid="{C7DC644D-99E3-4F31-8B30-A2F9DA821CC8}"/>
    <cellStyle name="Input 2 3 5 5" xfId="5723" xr:uid="{1A82A898-56A1-44FE-8FF9-10D7021F2954}"/>
    <cellStyle name="Input 2 3 5 5 2" xfId="33913" xr:uid="{252103CD-12DF-4FDB-8384-4F537DEC6F5A}"/>
    <cellStyle name="Input 2 3 5 6" xfId="16693" xr:uid="{CC237EB8-9879-4675-9D27-38F5EB3D07DD}"/>
    <cellStyle name="Input 2 3 5 6 2" xfId="34701" xr:uid="{026FF9A0-E215-4358-BFB4-1326EFC87C98}"/>
    <cellStyle name="Input 2 3 5 7" xfId="17627" xr:uid="{0E2AD36F-5A0B-4800-B598-01C67DF5C6EF}"/>
    <cellStyle name="Input 2 3 5 7 2" xfId="35694" xr:uid="{DBD7C4B6-2794-4514-B1A0-BB4D49ACCD47}"/>
    <cellStyle name="Input 2 3 5 8" xfId="22701" xr:uid="{56887B53-0C1F-4F4A-8B87-7155AD187DEE}"/>
    <cellStyle name="Input 2 3 5 8 2" xfId="40600" xr:uid="{04EA6B1C-8EC1-42FC-AE3F-FF6783B1F09D}"/>
    <cellStyle name="Input 2 3 5 9" xfId="29897" xr:uid="{12E3730A-A03B-4DAE-8853-8EA68660F70C}"/>
    <cellStyle name="Input 2 3 6" xfId="5724" xr:uid="{211A718A-140E-42DE-952E-EFCEAD39E641}"/>
    <cellStyle name="Input 2 3 6 2" xfId="5725" xr:uid="{97175722-7AE1-40DF-B3DF-F07A063DB371}"/>
    <cellStyle name="Input 2 3 6 2 2" xfId="5726" xr:uid="{4EDD5706-100D-4D82-9DAE-F851744033B4}"/>
    <cellStyle name="Input 2 3 6 2 2 2" xfId="19822" xr:uid="{DDA867C6-B61E-4EC1-A733-30365EF0B4D8}"/>
    <cellStyle name="Input 2 3 6 2 2 2 2" xfId="38694" xr:uid="{F41F31BC-1010-422D-969E-D5855BA4FE75}"/>
    <cellStyle name="Input 2 3 6 2 2 3" xfId="32550" xr:uid="{DCA0B897-23C1-406C-9224-37DD608CA557}"/>
    <cellStyle name="Input 2 3 6 2 3" xfId="5727" xr:uid="{0AB0CA7E-1CA4-4FC3-BA53-00C5268B614C}"/>
    <cellStyle name="Input 2 3 6 2 3 2" xfId="36682" xr:uid="{966AB26B-EBB9-49E0-9319-9B406E22DEE2}"/>
    <cellStyle name="Input 2 3 6 2 4" xfId="22704" xr:uid="{C8E5325F-9B60-457B-A1E2-EAFFA821DE3A}"/>
    <cellStyle name="Input 2 3 6 2 4 2" xfId="40603" xr:uid="{6D6D9FC1-0236-4192-BD8A-CDA09838E861}"/>
    <cellStyle name="Input 2 3 6 2 5" xfId="30961" xr:uid="{A92BF748-BA89-40AA-8FF3-2C837588E895}"/>
    <cellStyle name="Input 2 3 6 3" xfId="5728" xr:uid="{22ECD448-02D8-40CF-89AE-24D22DAD1081}"/>
    <cellStyle name="Input 2 3 6 3 2" xfId="19111" xr:uid="{58BF0FA6-7BA3-43B8-BDB4-8F0A5C6CEF70}"/>
    <cellStyle name="Input 2 3 6 3 2 2" xfId="37612" xr:uid="{E00DC53F-1755-45F0-B8A3-E8619126FB4D}"/>
    <cellStyle name="Input 2 3 6 3 3" xfId="31883" xr:uid="{3CDBFCC4-CCBB-45D8-B099-9E6F796A06A9}"/>
    <cellStyle name="Input 2 3 6 4" xfId="5729" xr:uid="{16AE775A-F90E-4991-9322-A767B6EF3C0E}"/>
    <cellStyle name="Input 2 3 6 4 2" xfId="21015" xr:uid="{B92B7A1C-14E5-42B2-A4D3-185F2FA669D3}"/>
    <cellStyle name="Input 2 3 6 4 2 2" xfId="39437" xr:uid="{487A2CD7-0BEB-4E5D-9E74-FAA11D75FC78}"/>
    <cellStyle name="Input 2 3 6 4 3" xfId="33270" xr:uid="{2C8729C7-D87A-477C-9503-0EA7C7287081}"/>
    <cellStyle name="Input 2 3 6 5" xfId="5730" xr:uid="{D152F407-95F8-4E2A-8320-505BC303F771}"/>
    <cellStyle name="Input 2 3 6 5 2" xfId="33914" xr:uid="{69C527B8-EF1D-47BD-B149-936220B87C1E}"/>
    <cellStyle name="Input 2 3 6 6" xfId="16694" xr:uid="{93A72503-6212-4098-BB06-B8DA64FE7D62}"/>
    <cellStyle name="Input 2 3 6 6 2" xfId="34702" xr:uid="{79D4BE7C-5E99-4480-9D23-16F3C2C1D2BC}"/>
    <cellStyle name="Input 2 3 6 7" xfId="17628" xr:uid="{220C3E5C-65EC-4894-8B9D-B412FA32FB9E}"/>
    <cellStyle name="Input 2 3 6 7 2" xfId="35695" xr:uid="{F51D70D5-B7C4-4903-8842-C533A2F35BBD}"/>
    <cellStyle name="Input 2 3 6 8" xfId="22703" xr:uid="{9F619F96-9641-4CF6-ACD0-FDAACA145186}"/>
    <cellStyle name="Input 2 3 6 8 2" xfId="40602" xr:uid="{8CA02C1C-D781-4E63-9490-9DF96BBC4C41}"/>
    <cellStyle name="Input 2 3 6 9" xfId="29898" xr:uid="{5A16B0CE-716B-4985-B079-FF99A0B27129}"/>
    <cellStyle name="Input 2 3 7" xfId="5731" xr:uid="{2445A9CC-0F7D-47B0-AE35-6AF6723BF6A6}"/>
    <cellStyle name="Input 2 3 7 2" xfId="5732" xr:uid="{12ACDFFE-A19E-4A36-9017-738086C800BB}"/>
    <cellStyle name="Input 2 3 7 2 2" xfId="19451" xr:uid="{0FC4238F-36A6-4B81-AD02-CB17F5B92243}"/>
    <cellStyle name="Input 2 3 7 2 2 2" xfId="38238" xr:uid="{8E9D7D35-C4B8-4AE4-A33C-4521E62C58E3}"/>
    <cellStyle name="Input 2 3 7 2 3" xfId="32153" xr:uid="{0590E9C5-454B-4CAC-B544-0ADF2325F481}"/>
    <cellStyle name="Input 2 3 7 3" xfId="5733" xr:uid="{8BB5250E-CA71-4EF2-B38A-39C724CE4C58}"/>
    <cellStyle name="Input 2 3 7 3 2" xfId="36321" xr:uid="{64B50CDD-6047-4CB1-B200-47C9BCD59E93}"/>
    <cellStyle name="Input 2 3 7 4" xfId="22705" xr:uid="{2843B96B-A050-4208-B417-262B65BB1203}"/>
    <cellStyle name="Input 2 3 7 4 2" xfId="40604" xr:uid="{0E7E466F-EA8F-4A9C-9D02-854F9B28753B}"/>
    <cellStyle name="Input 2 3 7 5" xfId="30507" xr:uid="{67E893BA-694F-4645-8CB7-475410FA1EAF}"/>
    <cellStyle name="Input 2 3 8" xfId="5734" xr:uid="{81C3313F-6D05-4AD9-8277-D1AA18BA6E81}"/>
    <cellStyle name="Input 2 3 8 2" xfId="5735" xr:uid="{71AAA2FA-3D73-4B8F-B0A3-BCE28479113E}"/>
    <cellStyle name="Input 2 3 8 2 2" xfId="19489" xr:uid="{2FA5CA09-0AAD-4B85-A002-B25E28777DF5}"/>
    <cellStyle name="Input 2 3 8 2 2 2" xfId="38276" xr:uid="{7C43D269-B447-40AB-915E-23C3A2EFDDB8}"/>
    <cellStyle name="Input 2 3 8 2 3" xfId="32181" xr:uid="{301307D5-8104-469E-B7C7-41DD62470FB7}"/>
    <cellStyle name="Input 2 3 8 3" xfId="5736" xr:uid="{7A56EC21-A7AE-4D69-AF13-7D5BE9A5182A}"/>
    <cellStyle name="Input 2 3 8 3 2" xfId="36360" xr:uid="{9A0C9704-CBD0-404D-88E5-08FE8DF38261}"/>
    <cellStyle name="Input 2 3 8 4" xfId="22706" xr:uid="{84F93CF9-5861-452D-BFF3-2D00DEC27AEB}"/>
    <cellStyle name="Input 2 3 8 4 2" xfId="40605" xr:uid="{6DE0513F-B913-4E67-91BA-E80BA891B167}"/>
    <cellStyle name="Input 2 3 8 5" xfId="30545" xr:uid="{CC77EAA5-9F66-4665-8FD4-AE415F34FAA7}"/>
    <cellStyle name="Input 2 3 9" xfId="5737" xr:uid="{144C42A6-992F-4A30-9667-2EBAF6AFD38B}"/>
    <cellStyle name="Input 2 3 9 2" xfId="33909" xr:uid="{D2FEE8EB-4D92-42EB-85C4-746A1C53C9D2}"/>
    <cellStyle name="Input 2 30" xfId="25472" xr:uid="{A85B3F18-6C18-4535-B599-E7163C11D63C}"/>
    <cellStyle name="Input 2 31" xfId="26415" xr:uid="{8BE88BEB-6058-462D-9797-A240931C3D54}"/>
    <cellStyle name="Input 2 32" xfId="13522" xr:uid="{9A85B36D-1141-4751-92E7-4E46EDAF62F6}"/>
    <cellStyle name="Input 2 33" xfId="5649" xr:uid="{7C7DECC4-DF1B-45B7-99BA-E4294EBB7DF7}"/>
    <cellStyle name="Input 2 4" xfId="5738" xr:uid="{1C29A59F-0364-472C-87F0-59616FE24356}"/>
    <cellStyle name="Input 2 4 10" xfId="29620" xr:uid="{8A371798-B4CE-4FB9-97AB-02B3CA200025}"/>
    <cellStyle name="Input 2 4 2" xfId="5739" xr:uid="{1EAFF630-E42D-4109-9C2F-6613DF473261}"/>
    <cellStyle name="Input 2 4 2 2" xfId="5740" xr:uid="{EA0E1EC5-A3AA-4B76-83F3-1B854DB6A2D7}"/>
    <cellStyle name="Input 2 4 2 2 2" xfId="5741" xr:uid="{6E204DD9-D14B-45FE-8FA2-86AEAC67A683}"/>
    <cellStyle name="Input 2 4 2 2 2 2" xfId="19823" xr:uid="{AA33E345-43B6-432F-836A-F06BDB4F2B94}"/>
    <cellStyle name="Input 2 4 2 2 2 2 2" xfId="38695" xr:uid="{084DF8BC-EF50-4814-B15C-E7B1EFBBE5B6}"/>
    <cellStyle name="Input 2 4 2 2 2 3" xfId="32551" xr:uid="{760D67A2-50E4-44DC-B842-9E2F186C6FE0}"/>
    <cellStyle name="Input 2 4 2 2 3" xfId="5742" xr:uid="{038628B1-6444-4C56-9D5F-048F546D17E7}"/>
    <cellStyle name="Input 2 4 2 2 3 2" xfId="36683" xr:uid="{0CA4B2DD-7A64-4357-8A31-4429AE9C4935}"/>
    <cellStyle name="Input 2 4 2 2 4" xfId="22709" xr:uid="{0B52E98E-C68A-4A35-ACD4-3E53FE94142F}"/>
    <cellStyle name="Input 2 4 2 2 4 2" xfId="40608" xr:uid="{B79123FD-349F-4225-9028-3FA6C80BE66F}"/>
    <cellStyle name="Input 2 4 2 2 5" xfId="30962" xr:uid="{727FFBD1-A48F-4D32-A899-0EDFE87FD310}"/>
    <cellStyle name="Input 2 4 2 3" xfId="5743" xr:uid="{8CF6134A-02A3-40C2-A3BA-C35D11F124A7}"/>
    <cellStyle name="Input 2 4 2 3 2" xfId="19112" xr:uid="{30F47D9F-EBED-4B5D-A947-31C46FB25F22}"/>
    <cellStyle name="Input 2 4 2 3 2 2" xfId="37613" xr:uid="{A90C34B6-5E79-46C3-BA91-1D455016F4A7}"/>
    <cellStyle name="Input 2 4 2 3 3" xfId="31884" xr:uid="{0D961BAF-BF64-49F9-B517-C992A9F6AA61}"/>
    <cellStyle name="Input 2 4 2 4" xfId="5744" xr:uid="{0C6C6C9F-E379-4812-B007-271DDB79957C}"/>
    <cellStyle name="Input 2 4 2 4 2" xfId="35696" xr:uid="{6EAD9AE2-F995-481A-87B5-9F841CDF5D4F}"/>
    <cellStyle name="Input 2 4 2 5" xfId="22708" xr:uid="{1BCC19A1-1FC8-408D-BE3A-AE3314FD5108}"/>
    <cellStyle name="Input 2 4 2 5 2" xfId="40607" xr:uid="{A1F4BF57-42A6-4749-9AE9-F2C5A3B474E4}"/>
    <cellStyle name="Input 2 4 2 6" xfId="29899" xr:uid="{BB6FF412-16A2-4087-B21F-37FBCA01489C}"/>
    <cellStyle name="Input 2 4 3" xfId="5745" xr:uid="{7730A9A3-082A-461C-AAEC-30CE670CDAED}"/>
    <cellStyle name="Input 2 4 3 2" xfId="5746" xr:uid="{3EB35D8E-E368-42EA-9778-568F893E5F9D}"/>
    <cellStyle name="Input 2 4 3 2 2" xfId="14470" xr:uid="{DEC8F4FC-E034-4E6A-8957-F2B1508847B7}"/>
    <cellStyle name="Input 2 4 3 2 2 2" xfId="38416" xr:uid="{32506D42-842D-424A-BADE-BE14E7C31FFE}"/>
    <cellStyle name="Input 2 4 3 2 3" xfId="32293" xr:uid="{17CE592C-B6C7-4D92-B7C0-D1DE3CF7DF0C}"/>
    <cellStyle name="Input 2 4 3 3" xfId="5747" xr:uid="{FCF85975-0805-4300-8439-7163786BBEDE}"/>
    <cellStyle name="Input 2 4 3 3 2" xfId="18364" xr:uid="{8143DE3F-EE9D-4043-ABEA-D5363F51397B}"/>
    <cellStyle name="Input 2 4 3 4" xfId="22710" xr:uid="{5C859DED-34D7-40BC-9248-1667C33B4341}"/>
    <cellStyle name="Input 2 4 3 4 2" xfId="40609" xr:uid="{37E7A278-5A83-42F4-AC8B-0297AF8B72CB}"/>
    <cellStyle name="Input 2 4 3 5" xfId="30683" xr:uid="{154A292A-6324-4FD1-A31F-10D6825416BB}"/>
    <cellStyle name="Input 2 4 4" xfId="5748" xr:uid="{7B011CC1-E4EE-4E30-AC33-BDCC33046587}"/>
    <cellStyle name="Input 2 4 4 2" xfId="18633" xr:uid="{1A509D92-1145-47D0-9603-69D41FD863E2}"/>
    <cellStyle name="Input 2 4 4 2 2" xfId="37281" xr:uid="{686D62E1-760B-4AC1-97E4-BDFDD8D9EC3A}"/>
    <cellStyle name="Input 2 4 4 3" xfId="31647" xr:uid="{2CCDF6E0-C6F0-4052-9A0C-F9042CA42486}"/>
    <cellStyle name="Input 2 4 5" xfId="5749" xr:uid="{2B59A0A3-8D57-4E30-B455-897EF887744D}"/>
    <cellStyle name="Input 2 4 5 2" xfId="15149" xr:uid="{E8906141-2056-4F77-86C7-36502E22345E}"/>
    <cellStyle name="Input 2 4 5 2 2" xfId="20600" xr:uid="{D121C981-07FC-4368-A565-97FAA3452E65}"/>
    <cellStyle name="Input 2 4 5 3" xfId="33271" xr:uid="{64FC3875-592B-41A0-A1EB-D2055D1BB59F}"/>
    <cellStyle name="Input 2 4 6" xfId="5750" xr:uid="{72B4047A-B8F9-4466-9619-E9920F78C4E2}"/>
    <cellStyle name="Input 2 4 6 2" xfId="15850" xr:uid="{BD746B5A-7B92-4CA4-A664-6E6108CB33B0}"/>
    <cellStyle name="Input 2 4 7" xfId="16695" xr:uid="{F266E430-9045-4E4C-AC23-333C8D8764BB}"/>
    <cellStyle name="Input 2 4 7 2" xfId="34703" xr:uid="{E0082C1B-D91B-4ADA-B0DC-4AC92ACD2245}"/>
    <cellStyle name="Input 2 4 8" xfId="17169" xr:uid="{90D338D9-2C01-4816-9350-371DA50A839C}"/>
    <cellStyle name="Input 2 4 8 2" xfId="35406" xr:uid="{44B08C50-F9F9-4021-BD4F-FA9811ACB9DF}"/>
    <cellStyle name="Input 2 4 9" xfId="22707" xr:uid="{AC3F1CAF-DCBF-4348-8AC8-C5483C17F381}"/>
    <cellStyle name="Input 2 4 9 2" xfId="40606" xr:uid="{AD561C1B-DBCE-4B59-92E8-598C9FEE47C6}"/>
    <cellStyle name="Input 2 5" xfId="5751" xr:uid="{B36721EB-5F4F-4C8B-89B7-E4B0DAC79CB8}"/>
    <cellStyle name="Input 2 5 2" xfId="5752" xr:uid="{B7683610-AD31-4C24-BDD1-BDF42F36B87C}"/>
    <cellStyle name="Input 2 5 2 2" xfId="5753" xr:uid="{9E0D2CA3-4851-4613-8B5F-19A507BE0267}"/>
    <cellStyle name="Input 2 5 2 2 2" xfId="19824" xr:uid="{25377F6A-ED13-415A-A701-1E143802A377}"/>
    <cellStyle name="Input 2 5 2 2 2 2" xfId="38696" xr:uid="{F8DF8F27-781E-475C-A4F6-A651A5E406BA}"/>
    <cellStyle name="Input 2 5 2 2 3" xfId="32552" xr:uid="{129B796C-EF07-47FF-89E8-090B544B9782}"/>
    <cellStyle name="Input 2 5 2 3" xfId="5754" xr:uid="{11044202-8587-4A97-8AA0-A41BFDE9554D}"/>
    <cellStyle name="Input 2 5 2 3 2" xfId="36684" xr:uid="{EC7F7E7D-8DA6-4650-A8EA-4F1E6A76AC73}"/>
    <cellStyle name="Input 2 5 2 4" xfId="22712" xr:uid="{1DA6C39C-225D-4DC5-9FA6-D46FB1139AEC}"/>
    <cellStyle name="Input 2 5 2 4 2" xfId="40611" xr:uid="{AF07D826-F538-4963-A219-2FE721A41B3A}"/>
    <cellStyle name="Input 2 5 2 5" xfId="30963" xr:uid="{EEE446D9-237C-4D62-BB5D-5CF7D05EBD76}"/>
    <cellStyle name="Input 2 5 3" xfId="5755" xr:uid="{17046B51-1DC1-4811-A7BA-53C1FA6281D1}"/>
    <cellStyle name="Input 2 5 3 2" xfId="19113" xr:uid="{9E5BE924-E4E0-426D-8BCE-281367E50DE8}"/>
    <cellStyle name="Input 2 5 3 2 2" xfId="37614" xr:uid="{26E61DA6-5523-43F8-A6A7-AB107C3A525F}"/>
    <cellStyle name="Input 2 5 3 3" xfId="31885" xr:uid="{BD9950FF-961A-4802-8D14-3757E9E66F37}"/>
    <cellStyle name="Input 2 5 4" xfId="5756" xr:uid="{4EBC19A1-FFC6-4EEB-AD87-3B2FC84B3430}"/>
    <cellStyle name="Input 2 5 4 2" xfId="21017" xr:uid="{3FDCD471-F024-47CB-88A1-FDEF2AA3D3B4}"/>
    <cellStyle name="Input 2 5 4 2 2" xfId="39438" xr:uid="{D56F5B63-25D2-45E6-BB89-4B9103736B17}"/>
    <cellStyle name="Input 2 5 4 3" xfId="33272" xr:uid="{7A78C899-9911-49A3-BF83-135FB64A7BED}"/>
    <cellStyle name="Input 2 5 5" xfId="5757" xr:uid="{CD1D97C9-3138-46C1-B290-D4D1BF4B308E}"/>
    <cellStyle name="Input 2 5 5 2" xfId="33915" xr:uid="{627FEA5F-AED6-44B7-B88F-31D94BF2282D}"/>
    <cellStyle name="Input 2 5 6" xfId="16696" xr:uid="{1706D5D1-DDE6-45CB-89E6-2D0F163110A5}"/>
    <cellStyle name="Input 2 5 6 2" xfId="34704" xr:uid="{DBB44BB4-5A1F-44E2-AC48-5AB600E97FBE}"/>
    <cellStyle name="Input 2 5 7" xfId="17629" xr:uid="{48E48F34-1CBC-4395-838E-EE1AD75518C3}"/>
    <cellStyle name="Input 2 5 7 2" xfId="35697" xr:uid="{F22A2541-58DB-4D8F-A313-D588D5760AF7}"/>
    <cellStyle name="Input 2 5 8" xfId="22711" xr:uid="{13902939-420D-4D6E-8C67-D1385A009862}"/>
    <cellStyle name="Input 2 5 8 2" xfId="40610" xr:uid="{C14F0240-759F-4774-8D52-534CB32A1E49}"/>
    <cellStyle name="Input 2 5 9" xfId="29900" xr:uid="{ED31F976-5831-4BF4-8439-27E7C147A331}"/>
    <cellStyle name="Input 2 6" xfId="5758" xr:uid="{401F3BEA-BE00-4FFA-97E1-9E77745625B0}"/>
    <cellStyle name="Input 2 6 2" xfId="5759" xr:uid="{10F002CA-58F5-43B4-9BF6-2F79B7BA7916}"/>
    <cellStyle name="Input 2 6 2 2" xfId="5760" xr:uid="{D83C7614-2E4E-4C0C-9CFE-631BA0697FC2}"/>
    <cellStyle name="Input 2 6 2 2 2" xfId="19825" xr:uid="{F17E2E4A-8A8D-430A-99CC-74D7063891AE}"/>
    <cellStyle name="Input 2 6 2 2 2 2" xfId="38697" xr:uid="{B47A942B-A027-4BCA-999F-35D1412EFDC7}"/>
    <cellStyle name="Input 2 6 2 2 3" xfId="32553" xr:uid="{A6C7C71B-D0ED-45E1-9A3D-461DC8F91F32}"/>
    <cellStyle name="Input 2 6 2 3" xfId="5761" xr:uid="{90DE0B2F-F527-472F-BB46-EA956C87B32D}"/>
    <cellStyle name="Input 2 6 2 3 2" xfId="36685" xr:uid="{3ABA4783-DA63-4914-9D59-1D6C2E43D35E}"/>
    <cellStyle name="Input 2 6 2 4" xfId="22714" xr:uid="{EBCAEB55-B784-4739-A9F8-C8C70C36FC8C}"/>
    <cellStyle name="Input 2 6 2 4 2" xfId="40613" xr:uid="{60113319-1D05-4B9B-A0F3-9CAA0EED6BA9}"/>
    <cellStyle name="Input 2 6 2 5" xfId="30964" xr:uid="{DD367295-C756-43C1-A84F-CE835E3B63E5}"/>
    <cellStyle name="Input 2 6 3" xfId="5762" xr:uid="{D2441493-D90A-4E58-BF4D-C4D7394D9D9A}"/>
    <cellStyle name="Input 2 6 3 2" xfId="19114" xr:uid="{79D6CF61-6226-44EF-A967-53BBF6FCF010}"/>
    <cellStyle name="Input 2 6 3 2 2" xfId="37615" xr:uid="{09769A8B-79A4-4C1F-89BB-77BAB747B5E7}"/>
    <cellStyle name="Input 2 6 3 3" xfId="31886" xr:uid="{172A2057-BE09-4E42-BBA9-253732F20054}"/>
    <cellStyle name="Input 2 6 4" xfId="5763" xr:uid="{B0ED32AC-37D9-4FF0-89C7-3A68B2BBCBB4}"/>
    <cellStyle name="Input 2 6 4 2" xfId="21018" xr:uid="{F99731DB-14CE-41E0-9C7D-B73AFB181CC2}"/>
    <cellStyle name="Input 2 6 4 2 2" xfId="39439" xr:uid="{938C3914-6703-47ED-BA30-69F2A6C0E106}"/>
    <cellStyle name="Input 2 6 4 3" xfId="33273" xr:uid="{FE876D7B-F0A3-42F0-A35C-EE6529655AF2}"/>
    <cellStyle name="Input 2 6 5" xfId="5764" xr:uid="{BC99AEF1-0596-4B1E-8B73-B3EC7956A78D}"/>
    <cellStyle name="Input 2 6 5 2" xfId="33916" xr:uid="{FE04524D-AD4C-47D5-B89E-0E0D76302301}"/>
    <cellStyle name="Input 2 6 6" xfId="16697" xr:uid="{35540BC6-4BF0-475F-8299-DA0E112E2038}"/>
    <cellStyle name="Input 2 6 6 2" xfId="34705" xr:uid="{F67732A9-C35A-496C-9AA6-55213E3E7085}"/>
    <cellStyle name="Input 2 6 7" xfId="17630" xr:uid="{780D7298-B1AF-4B18-89BA-B0CE1527B04B}"/>
    <cellStyle name="Input 2 6 7 2" xfId="35698" xr:uid="{BD517AE6-FCEA-48C4-B3E2-4A4B684EF137}"/>
    <cellStyle name="Input 2 6 8" xfId="22713" xr:uid="{CA10396F-7D57-477D-A9EB-72738CA539E2}"/>
    <cellStyle name="Input 2 6 8 2" xfId="40612" xr:uid="{0067C08B-E81E-4659-8B0E-0410624C20BB}"/>
    <cellStyle name="Input 2 6 9" xfId="29901" xr:uid="{8E21285F-4206-4167-8752-2220AE481C39}"/>
    <cellStyle name="Input 2 7" xfId="5765" xr:uid="{848EA078-D904-4BC1-B706-92D66B743445}"/>
    <cellStyle name="Input 2 7 2" xfId="5766" xr:uid="{69E1C849-E095-4EFF-8059-FC79C53153C6}"/>
    <cellStyle name="Input 2 7 2 2" xfId="14420" xr:uid="{A98A4CA8-5A42-41C1-BE2D-B7FA6CF74AAF}"/>
    <cellStyle name="Input 2 7 2 2 2" xfId="38356" xr:uid="{76FC19D5-282F-40B6-841A-03350B09D655}"/>
    <cellStyle name="Input 2 7 2 3" xfId="32250" xr:uid="{E3AD73E4-0209-4C44-8625-D63CCAF4EDEF}"/>
    <cellStyle name="Input 2 7 3" xfId="5767" xr:uid="{9C276DC1-8DAA-4DED-A853-EE71782D2544}"/>
    <cellStyle name="Input 2 7 3 2" xfId="18308" xr:uid="{00555EC0-64D9-4303-B7D0-B985465A16B0}"/>
    <cellStyle name="Input 2 7 4" xfId="22715" xr:uid="{EB95A5FB-0327-4BF9-B514-2E69EACEF536}"/>
    <cellStyle name="Input 2 7 4 2" xfId="40614" xr:uid="{73DB3E54-FF5C-4AB5-8BC2-59DCDACBA4EE}"/>
    <cellStyle name="Input 2 7 5" xfId="30625" xr:uid="{B2555E2F-6675-4D61-AA92-B0C1591F8C8F}"/>
    <cellStyle name="Input 2 8" xfId="5768" xr:uid="{5444BE1D-8C31-4CB0-9C56-FD3C465217BC}"/>
    <cellStyle name="Input 2 8 2" xfId="5769" xr:uid="{8DE0E296-CCF6-4255-A2B7-8C74874A3ABB}"/>
    <cellStyle name="Input 2 8 2 2" xfId="36222" xr:uid="{7309F1F3-FD55-4703-A744-977D7A581B1E}"/>
    <cellStyle name="Input 2 8 3" xfId="5770" xr:uid="{8139232B-9A7E-44B6-9F49-9741B17A9A83}"/>
    <cellStyle name="Input 2 8 3 2" xfId="40615" xr:uid="{E44581B0-DB79-4EE3-82DF-002D3AA6057E}"/>
    <cellStyle name="Input 2 8 4" xfId="31596" xr:uid="{9D4C137A-367D-4A32-A5D4-B408F22AC318}"/>
    <cellStyle name="Input 2 9" xfId="5771" xr:uid="{25D0923C-01C1-4EE4-B304-0D00D05CC11D}"/>
    <cellStyle name="Input 2 9 2" xfId="5772" xr:uid="{422A0745-2C90-4173-A0E7-47B09C9A6D24}"/>
    <cellStyle name="Input 2 9 2 2" xfId="37407" xr:uid="{D84F2807-2C90-44FE-A1B1-5486C525D197}"/>
    <cellStyle name="Input 2 9 3" xfId="5773" xr:uid="{0022B6C5-D0C6-4236-88E3-740EC9893AFC}"/>
    <cellStyle name="Input 2 9 4" xfId="14325" xr:uid="{242F78F3-2329-44B5-B495-5BB0F2C62E3B}"/>
    <cellStyle name="Input 20" xfId="5774" xr:uid="{22D728DC-E22E-4718-BC5E-36918CDAFA4F}"/>
    <cellStyle name="Input 20 10" xfId="29706" xr:uid="{7540527B-185D-4794-8753-75332EAB8B2C}"/>
    <cellStyle name="Input 20 2" xfId="5775" xr:uid="{DF9AF922-2013-4AAA-B84A-8B951EB6A35A}"/>
    <cellStyle name="Input 20 2 2" xfId="5776" xr:uid="{18FAC99F-F663-4BCB-A00D-9030D194AC00}"/>
    <cellStyle name="Input 20 2 2 2" xfId="19630" xr:uid="{82B441DF-FC1E-432D-B922-4C57D3F987A5}"/>
    <cellStyle name="Input 20 2 2 2 2" xfId="38502" xr:uid="{CB1D79A8-CF26-44F5-AB95-DCC07B62B712}"/>
    <cellStyle name="Input 20 2 2 3" xfId="32362" xr:uid="{6D24B862-F7F6-4970-B662-F02F8AA92121}"/>
    <cellStyle name="Input 20 2 3" xfId="5777" xr:uid="{18FE70B8-0C7A-4CE3-8050-8DCCE544F3F3}"/>
    <cellStyle name="Input 20 2 3 2" xfId="36490" xr:uid="{02C492DF-C870-4D30-A208-AC07276A99BB}"/>
    <cellStyle name="Input 20 2 4" xfId="22717" xr:uid="{B13181AF-3392-4AD2-BF0D-641EB175C93D}"/>
    <cellStyle name="Input 20 2 4 2" xfId="40617" xr:uid="{D80F7A85-52CA-48A6-BAC3-BC836466947E}"/>
    <cellStyle name="Input 20 2 5" xfId="30769" xr:uid="{1638A611-8887-4E59-83EC-0526EFBADDB0}"/>
    <cellStyle name="Input 20 3" xfId="5778" xr:uid="{72368258-72E6-4C24-97BE-9CA38D8A4DA4}"/>
    <cellStyle name="Input 20 3 2" xfId="18814" xr:uid="{BAECB1D7-AAA2-49E6-98EF-8639BD890B7D}"/>
    <cellStyle name="Input 20 3 2 2" xfId="37404" xr:uid="{81A376BA-8DE1-4C96-9488-DE4783ED1D19}"/>
    <cellStyle name="Input 20 3 3" xfId="31695" xr:uid="{88E3855B-17DE-44BE-B4E4-E12E87A54B22}"/>
    <cellStyle name="Input 20 4" xfId="5779" xr:uid="{6702C57B-68C3-447B-8C49-2B12E95FA611}"/>
    <cellStyle name="Input 20 4 2" xfId="18521" xr:uid="{954E5B37-51EE-4220-987D-491E2102112E}"/>
    <cellStyle name="Input 20 4 2 2" xfId="37247" xr:uid="{D2C30140-0C88-420C-8054-A42A26C024CE}"/>
    <cellStyle name="Input 20 4 3" xfId="33053" xr:uid="{93583D92-3237-4C0D-AA4E-171016BA07FA}"/>
    <cellStyle name="Input 20 5" xfId="5780" xr:uid="{AED07FC6-B65A-4A31-A07C-2F7386F6887B}"/>
    <cellStyle name="Input 20 5 2" xfId="33687" xr:uid="{ECD44E76-1CCC-4B0E-BD36-0ACC2216F9DD}"/>
    <cellStyle name="Input 20 6" xfId="16133" xr:uid="{F206DFE0-A9DD-48F1-8165-88E577908644}"/>
    <cellStyle name="Input 20 6 2" xfId="34472" xr:uid="{2964D535-5812-4D94-B66D-9A6344F0CAF3}"/>
    <cellStyle name="Input 20 7" xfId="17359" xr:uid="{A9240B3D-7301-4858-86AF-E459729A2680}"/>
    <cellStyle name="Input 20 7 2" xfId="35502" xr:uid="{96D4FB04-F749-4FE5-8DA4-2EF33C4E2094}"/>
    <cellStyle name="Input 20 8" xfId="21674" xr:uid="{1A2B8EEE-5119-48CF-899A-A5FA4097CBE3}"/>
    <cellStyle name="Input 20 8 2" xfId="39955" xr:uid="{05FE4870-6BB9-4C33-AD44-98819270AC3B}"/>
    <cellStyle name="Input 20 9" xfId="22716" xr:uid="{63C0EB95-24FB-49DC-8653-158E75CB9A26}"/>
    <cellStyle name="Input 20 9 2" xfId="40616" xr:uid="{3DE9F632-C078-456B-99E5-22E574A40EA0}"/>
    <cellStyle name="Input 21" xfId="5781" xr:uid="{5F0E793D-6982-40A3-B938-2798A22E2A19}"/>
    <cellStyle name="Input 21 10" xfId="29711" xr:uid="{3CFC5679-7A51-45EF-9EE4-3F9599514731}"/>
    <cellStyle name="Input 21 2" xfId="5782" xr:uid="{E1BCB86F-7AAE-4A37-A8C1-576FFAE393A7}"/>
    <cellStyle name="Input 21 2 2" xfId="5783" xr:uid="{B0E03D5D-CA65-491A-8419-9E13C86F52CD}"/>
    <cellStyle name="Input 21 2 2 2" xfId="19635" xr:uid="{ACAF7877-CD3C-48ED-A2BA-2AEA3BA93B7D}"/>
    <cellStyle name="Input 21 2 2 2 2" xfId="38507" xr:uid="{C60DD020-9AE9-4F0F-9305-724D7762903F}"/>
    <cellStyle name="Input 21 2 2 3" xfId="32366" xr:uid="{F01F824E-737D-459D-B312-7AC7538E1717}"/>
    <cellStyle name="Input 21 2 3" xfId="5784" xr:uid="{D2B70605-1552-4BF3-A327-C6BC2CED128F}"/>
    <cellStyle name="Input 21 2 3 2" xfId="36495" xr:uid="{E2D13887-83CE-4431-81AA-CCDA3BDC34A6}"/>
    <cellStyle name="Input 21 2 4" xfId="22719" xr:uid="{8FB85B34-921B-4ADA-9554-130A214D292E}"/>
    <cellStyle name="Input 21 2 4 2" xfId="40619" xr:uid="{C4CAE4A8-53F8-4E28-B4A5-2D3F5FE9BFE8}"/>
    <cellStyle name="Input 21 2 5" xfId="30774" xr:uid="{CBE70997-72B1-4842-A914-1C795FC0807D}"/>
    <cellStyle name="Input 21 3" xfId="5785" xr:uid="{87393401-68EF-43DC-938C-01729C9824E5}"/>
    <cellStyle name="Input 21 3 2" xfId="18822" xr:uid="{C7665B74-2C38-4B22-B6C5-2F0BFF05CD6D}"/>
    <cellStyle name="Input 21 3 2 2" xfId="37411" xr:uid="{0DB73512-93B7-40B0-9129-D52AB153CB7D}"/>
    <cellStyle name="Input 21 3 3" xfId="31698" xr:uid="{0263BD3E-153A-4260-9343-BBED5AF5FF5B}"/>
    <cellStyle name="Input 21 4" xfId="5786" xr:uid="{A74B5FBA-D1B0-488F-91F9-09E24F6B557F}"/>
    <cellStyle name="Input 21 4 2" xfId="18724" xr:uid="{39BC5CAA-F21B-4BB0-A4C3-72146700C5A2}"/>
    <cellStyle name="Input 21 4 2 2" xfId="37319" xr:uid="{7C0C54C4-9184-4674-A373-8AE90E87AC1A}"/>
    <cellStyle name="Input 21 4 3" xfId="33063" xr:uid="{528390E9-0512-480C-810A-78BEB35F37CC}"/>
    <cellStyle name="Input 21 5" xfId="5787" xr:uid="{35741609-A466-411E-BE5B-D356CBBE6A3F}"/>
    <cellStyle name="Input 21 5 2" xfId="33697" xr:uid="{F6C92EDC-E5E7-4CD5-A56B-FC81E0ED3B77}"/>
    <cellStyle name="Input 21 6" xfId="16150" xr:uid="{13ECB4B0-FC3E-465D-94C6-01438502073E}"/>
    <cellStyle name="Input 21 6 2" xfId="34481" xr:uid="{3A5F91A0-B820-486B-80EB-8965DC80CDEC}"/>
    <cellStyle name="Input 21 7" xfId="17368" xr:uid="{8748074C-D76D-49A0-9D61-2CD575E12072}"/>
    <cellStyle name="Input 21 7 2" xfId="35507" xr:uid="{711A4E50-0CBC-44F7-B1FE-1A25A2BA6337}"/>
    <cellStyle name="Input 21 8" xfId="21554" xr:uid="{8A247E59-55F3-4BE2-96F1-E7068AA2780D}"/>
    <cellStyle name="Input 21 8 2" xfId="39927" xr:uid="{5FDBD030-D9CF-4434-9CDB-E82590873333}"/>
    <cellStyle name="Input 21 9" xfId="22718" xr:uid="{DDEA6391-6387-43E7-B415-FD9E80C49872}"/>
    <cellStyle name="Input 21 9 2" xfId="40618" xr:uid="{63139621-E86B-4D72-8238-2A00EF601C06}"/>
    <cellStyle name="Input 22" xfId="5788" xr:uid="{85A8FF0B-F8B4-41B7-8B9A-CA57429A3DC2}"/>
    <cellStyle name="Input 22 2" xfId="5789" xr:uid="{9CF3788A-369C-4582-9CB0-1056BF530ACF}"/>
    <cellStyle name="Input 22 2 2" xfId="5790" xr:uid="{FBDA1C4A-DAB2-477A-9E9E-6C010C2028BB}"/>
    <cellStyle name="Input 22 2 2 2" xfId="19778" xr:uid="{08EDB817-24ED-430C-8C2E-D1F1F7FD63E5}"/>
    <cellStyle name="Input 22 2 2 2 2" xfId="38650" xr:uid="{99440308-0548-49AE-8957-1EF49C1E9485}"/>
    <cellStyle name="Input 22 2 2 3" xfId="32507" xr:uid="{678114AA-0C36-40F8-B271-84B72E334A84}"/>
    <cellStyle name="Input 22 2 3" xfId="5791" xr:uid="{3D41C2D9-9310-45E1-B348-5D0049BE9C2D}"/>
    <cellStyle name="Input 22 2 3 2" xfId="36638" xr:uid="{B6E86115-18B4-4F43-86BD-84190F28D88D}"/>
    <cellStyle name="Input 22 2 4" xfId="22721" xr:uid="{39E69950-56A9-4C21-8F8B-B9454BC8A38D}"/>
    <cellStyle name="Input 22 2 4 2" xfId="40621" xr:uid="{906ED869-7F91-4BF7-88EF-034C04468EF5}"/>
    <cellStyle name="Input 22 2 5" xfId="30917" xr:uid="{970BE42B-48A6-4E43-A9E5-63F5A36270D5}"/>
    <cellStyle name="Input 22 3" xfId="5792" xr:uid="{56DA4258-EEE5-417F-AF70-3A2162896A5E}"/>
    <cellStyle name="Input 22 3 2" xfId="19067" xr:uid="{82E2353A-1511-4ACF-BD13-EEEE0F1EE230}"/>
    <cellStyle name="Input 22 3 2 2" xfId="37568" xr:uid="{ECC6B042-5748-4E3E-9470-4AB737E13533}"/>
    <cellStyle name="Input 22 3 3" xfId="31839" xr:uid="{DC0977CD-872C-4986-BFE5-E8901C0A5A65}"/>
    <cellStyle name="Input 22 4" xfId="5793" xr:uid="{99EAC12E-C3BD-450C-8A72-2EEDE5F685F9}"/>
    <cellStyle name="Input 22 4 2" xfId="20973" xr:uid="{84D0020C-F0F3-4310-872D-A919B6E47E9E}"/>
    <cellStyle name="Input 22 4 2 2" xfId="39395" xr:uid="{97F34666-4134-487A-BAA2-C0901E9C18C8}"/>
    <cellStyle name="Input 22 4 3" xfId="33224" xr:uid="{905A604D-D398-4AFE-844C-6427BA62EB4B}"/>
    <cellStyle name="Input 22 5" xfId="5794" xr:uid="{B31537BC-10B3-432B-9244-F38762B0BAD7}"/>
    <cellStyle name="Input 22 5 2" xfId="33863" xr:uid="{1A1CDF46-3FF3-4D41-8293-4D8153DBEA90}"/>
    <cellStyle name="Input 22 6" xfId="16648" xr:uid="{DE1981EB-8413-42DB-8B9E-A1F4643D0FA1}"/>
    <cellStyle name="Input 22 6 2" xfId="34650" xr:uid="{96BEE54A-181F-420D-BC74-8E35DB4C2F73}"/>
    <cellStyle name="Input 22 7" xfId="17585" xr:uid="{FB280FFE-7230-4A38-A33F-D3D5120E1B09}"/>
    <cellStyle name="Input 22 7 2" xfId="35651" xr:uid="{BB918905-CD91-4E72-9ACE-92AB9542C9D5}"/>
    <cellStyle name="Input 22 8" xfId="22720" xr:uid="{A61F72A1-3611-492D-A735-97D3A3206153}"/>
    <cellStyle name="Input 22 8 2" xfId="40620" xr:uid="{E2A42A27-39C6-40E0-AF50-2279C4133152}"/>
    <cellStyle name="Input 22 9" xfId="29854" xr:uid="{CF25AA78-44C6-4C03-A58E-9084354A77F1}"/>
    <cellStyle name="Input 23" xfId="5795" xr:uid="{94548A8D-02BD-4C4F-8043-914EE7DBF1CC}"/>
    <cellStyle name="Input 23 2" xfId="5796" xr:uid="{092252C1-3C42-4636-89DF-65C972FB3BFC}"/>
    <cellStyle name="Input 23 2 2" xfId="20450" xr:uid="{15D3A25F-321E-4F96-A0CF-E60B3E943875}"/>
    <cellStyle name="Input 23 3" xfId="5797" xr:uid="{BA94E664-8057-4894-963A-66395837827E}"/>
    <cellStyle name="Input 23 3 2" xfId="22722" xr:uid="{157973C9-DE56-48A3-A812-906835981BFE}"/>
    <cellStyle name="Input 23 4" xfId="31476" xr:uid="{880405C9-EBDD-47D1-A014-7A73BBC88ABE}"/>
    <cellStyle name="Input 24" xfId="5798" xr:uid="{635F7460-616B-4F3C-A488-1EC0700106B7}"/>
    <cellStyle name="Input 24 2" xfId="20955" xr:uid="{73D749BD-156D-4886-8562-3D1714493D84}"/>
    <cellStyle name="Input 24 2 2" xfId="39393" xr:uid="{22A250AD-D8F0-4F5B-9AFE-896F7EF2BDA0}"/>
    <cellStyle name="Input 24 3" xfId="22723" xr:uid="{2D276A2C-EC2D-4A28-9FC1-3A271FD4B7DC}"/>
    <cellStyle name="Input 24 3 2" xfId="40622" xr:uid="{93A8896C-D305-4BE0-9299-60A5A7FF242F}"/>
    <cellStyle name="Input 24 4" xfId="31479" xr:uid="{10AD2BA6-8F83-45CF-95A4-664E04946726}"/>
    <cellStyle name="Input 25" xfId="5799" xr:uid="{64C532DC-2C3D-466F-AF17-2758AB0CB4AE}"/>
    <cellStyle name="Input 25 2" xfId="21531" xr:uid="{467F5E59-D3B3-4E4F-9CD7-755FFAF97CEC}"/>
    <cellStyle name="Input 25 2 2" xfId="39919" xr:uid="{A8D54410-DA7B-4818-8A08-04A4C069B195}"/>
    <cellStyle name="Input 25 3" xfId="22724" xr:uid="{96AB73DA-11EC-4EB6-9945-7A3CF3BA2D00}"/>
    <cellStyle name="Input 25 3 2" xfId="40623" xr:uid="{999F38C4-67B1-460C-B220-B50C4F3FF9C2}"/>
    <cellStyle name="Input 25 4" xfId="31483" xr:uid="{996DFFED-7D3B-4906-8183-E3C3CEF9E48A}"/>
    <cellStyle name="Input 26" xfId="5800" xr:uid="{BBDA013C-480D-49FD-8166-5A0D6A49F576}"/>
    <cellStyle name="Input 26 2" xfId="20691" xr:uid="{C9D503C7-9CF8-4441-9582-B2D4BA673AB9}"/>
    <cellStyle name="Input 26 2 2" xfId="39235" xr:uid="{8FD31F10-421A-4BE1-AE58-915C3D1C38E7}"/>
    <cellStyle name="Input 26 3" xfId="22725" xr:uid="{44CD1BCC-AE8F-46E2-B003-FDC746987391}"/>
    <cellStyle name="Input 26 3 2" xfId="40624" xr:uid="{069ADA77-C555-428E-B08D-A3A2D957B127}"/>
    <cellStyle name="Input 26 4" xfId="31487" xr:uid="{FAB7B4B3-BC63-46BD-A5C8-64182A1054CA}"/>
    <cellStyle name="Input 27" xfId="5801" xr:uid="{CC5D98CC-5D2E-4347-8447-8C1163AA4F29}"/>
    <cellStyle name="Input 27 2" xfId="20786" xr:uid="{D8BF98DD-0B67-48E2-A013-B9DB7D9C5BA0}"/>
    <cellStyle name="Input 27 2 2" xfId="39257" xr:uid="{1EFF8F3D-152F-4A20-AEB7-75CC40627527}"/>
    <cellStyle name="Input 27 3" xfId="22726" xr:uid="{14DE2C5E-E631-44F5-99C7-34918B21B29F}"/>
    <cellStyle name="Input 27 3 2" xfId="40625" xr:uid="{A0090355-55E6-46FC-BC52-C0BDC10D99A8}"/>
    <cellStyle name="Input 27 4" xfId="31491" xr:uid="{77A43B09-4441-41E8-B62F-5B9CE0EAFC81}"/>
    <cellStyle name="Input 28" xfId="5802" xr:uid="{BB5490FC-F739-4D9F-9B5A-A83652692501}"/>
    <cellStyle name="Input 28 2" xfId="20487" xr:uid="{E2FE4AD8-C85B-47BA-B069-A38645AABAE2}"/>
    <cellStyle name="Input 28 2 2" xfId="39213" xr:uid="{08CB31A5-E52B-4249-BA24-BB587CCA1182}"/>
    <cellStyle name="Input 28 3" xfId="22727" xr:uid="{C85FB583-72CD-4B5A-859E-399C98E99B7E}"/>
    <cellStyle name="Input 28 3 2" xfId="40626" xr:uid="{35AC55D3-2877-4B4A-9867-867E8EB2E163}"/>
    <cellStyle name="Input 28 4" xfId="31495" xr:uid="{79EFD612-DD59-4046-8507-AFE19369B5DE}"/>
    <cellStyle name="Input 29" xfId="5803" xr:uid="{D168096B-FA7B-4BA8-B7A4-9C4B2FB95A8D}"/>
    <cellStyle name="Input 29 2" xfId="20720" xr:uid="{5263D3E0-4895-4AF8-BF4B-0F5EE94B4E2C}"/>
    <cellStyle name="Input 29 2 2" xfId="39241" xr:uid="{B8F837DC-E581-4CF3-91F3-83E170370DD7}"/>
    <cellStyle name="Input 29 3" xfId="22728" xr:uid="{8C170069-3D21-4D3F-B217-815D67B23162}"/>
    <cellStyle name="Input 29 3 2" xfId="40627" xr:uid="{B85BD677-E5D4-412E-BDB4-79A1610D4C27}"/>
    <cellStyle name="Input 29 4" xfId="31499" xr:uid="{6E1789F4-A191-46BE-B6D2-C7ABB7D5FA1D}"/>
    <cellStyle name="Input 3" xfId="354" xr:uid="{00000000-0005-0000-0000-0000A4000000}"/>
    <cellStyle name="Input 3 10" xfId="5805" xr:uid="{60621231-E452-49C3-B527-91A139215818}"/>
    <cellStyle name="Input 3 10 2" xfId="14597" xr:uid="{DF1C7633-C386-4B38-9298-5A8DA0DB95F2}"/>
    <cellStyle name="Input 3 10 2 2" xfId="20421" xr:uid="{67F56950-F446-411B-AA81-A6393769A4A0}"/>
    <cellStyle name="Input 3 10 3" xfId="32929" xr:uid="{6336A966-E302-42B3-8FBD-ED61657D6185}"/>
    <cellStyle name="Input 3 11" xfId="15264" xr:uid="{E9876294-B292-4AE2-92F0-4010F9E34C6E}"/>
    <cellStyle name="Input 3 11 2" xfId="33516" xr:uid="{455DA51C-975A-45BF-B143-3885DE701415}"/>
    <cellStyle name="Input 3 12" xfId="15903" xr:uid="{9A3E03EF-444D-463B-891C-F78CF12910C1}"/>
    <cellStyle name="Input 3 12 2" xfId="34019" xr:uid="{69E0557A-63C0-4B4F-8452-C88C0DACBA90}"/>
    <cellStyle name="Input 3 13" xfId="16129" xr:uid="{689AD37E-3A7A-4CB2-AB9C-17F3D86C2399}"/>
    <cellStyle name="Input 3 14" xfId="18570" xr:uid="{8C0CE850-0E32-49DF-ABDD-05845591F1E5}"/>
    <cellStyle name="Input 3 14 2" xfId="37273" xr:uid="{71718D9E-EE23-42DF-BE49-F9F9AE9C445F}"/>
    <cellStyle name="Input 3 15" xfId="22729" xr:uid="{945EE317-1EF0-4A76-BC51-21755402004E}"/>
    <cellStyle name="Input 3 15 2" xfId="40628" xr:uid="{DB27190B-E35C-4942-9D1D-8CFF6FC7EAAA}"/>
    <cellStyle name="Input 3 16" xfId="29486" xr:uid="{BB7C4BD8-48EE-4B36-B6F1-AA31B1E29657}"/>
    <cellStyle name="Input 3 17" xfId="5804" xr:uid="{93100C16-4502-41BD-9059-C8D05BBB62E8}"/>
    <cellStyle name="Input 3 2" xfId="5806" xr:uid="{1E9FAFDB-2F29-4720-8DF3-4C1525668A3F}"/>
    <cellStyle name="Input 3 2 10" xfId="5807" xr:uid="{47C69861-6976-47AF-A508-3CA8B45B569C}"/>
    <cellStyle name="Input 3 2 10 2" xfId="34706" xr:uid="{E5A95254-30B3-46EF-B350-70114D5FF7DC}"/>
    <cellStyle name="Input 3 2 11" xfId="16082" xr:uid="{59F42651-53DC-42B8-92F9-AB1C2803B8F2}"/>
    <cellStyle name="Input 3 2 11 2" xfId="34455" xr:uid="{DBA29971-15C0-47CF-B8F4-61109D2177D4}"/>
    <cellStyle name="Input 3 2 12" xfId="17051" xr:uid="{C947D705-C1AB-4186-B461-367B7F480709}"/>
    <cellStyle name="Input 3 2 12 2" xfId="35304" xr:uid="{7174F6CD-0EA9-41F8-B1E0-5871B7F1F9B6}"/>
    <cellStyle name="Input 3 2 13" xfId="22730" xr:uid="{1BCE7DB6-3816-4148-8BB0-17DF5FAEABCA}"/>
    <cellStyle name="Input 3 2 13 2" xfId="40629" xr:uid="{70977BD8-342C-4829-AF5E-A9E9448860F3}"/>
    <cellStyle name="Input 3 2 14" xfId="29543" xr:uid="{16AE8E51-A0D4-47B9-B77F-F075C12C2507}"/>
    <cellStyle name="Input 3 2 2" xfId="5808" xr:uid="{C41ECB7E-D8A2-44F4-8DA2-213AF6E02196}"/>
    <cellStyle name="Input 3 2 2 2" xfId="5809" xr:uid="{39C0D5D8-2BC6-4167-B1C9-11887E3552DF}"/>
    <cellStyle name="Input 3 2 2 2 2" xfId="5810" xr:uid="{8803315F-3753-4424-A09B-717CCBE90806}"/>
    <cellStyle name="Input 3 2 2 2 2 2" xfId="19826" xr:uid="{A70B2C6F-0DF6-4FFD-B4FF-0444343B4C43}"/>
    <cellStyle name="Input 3 2 2 2 2 2 2" xfId="38698" xr:uid="{0F109923-0019-408B-8857-0317222A571E}"/>
    <cellStyle name="Input 3 2 2 2 2 3" xfId="32554" xr:uid="{E34F433E-FBFE-429B-88F4-E79FBF4B0664}"/>
    <cellStyle name="Input 3 2 2 2 3" xfId="5811" xr:uid="{0A5569AB-49FD-473F-8BF7-99639FCC6327}"/>
    <cellStyle name="Input 3 2 2 2 3 2" xfId="36686" xr:uid="{9BCAE037-4D67-4A2F-B392-CF4354178028}"/>
    <cellStyle name="Input 3 2 2 2 4" xfId="22732" xr:uid="{AB677880-F2C6-4BC1-8370-85DEC84D6C90}"/>
    <cellStyle name="Input 3 2 2 2 4 2" xfId="40631" xr:uid="{B018FC5A-331D-4054-839B-AF8B487080B3}"/>
    <cellStyle name="Input 3 2 2 2 5" xfId="30965" xr:uid="{F01B8568-41ED-4360-B3EC-0ABFD3A6F131}"/>
    <cellStyle name="Input 3 2 2 3" xfId="5812" xr:uid="{4D8AE5AC-88DC-4E32-B0B6-DBA7E83812F1}"/>
    <cellStyle name="Input 3 2 2 3 2" xfId="19115" xr:uid="{ADBDD6E8-7D4D-4133-8EB0-38B4EDA095C1}"/>
    <cellStyle name="Input 3 2 2 3 2 2" xfId="37616" xr:uid="{848E9C07-4729-4296-AB50-D836583F66D0}"/>
    <cellStyle name="Input 3 2 2 3 3" xfId="31887" xr:uid="{0885AF22-1760-4E44-9701-7703C8AAF1A5}"/>
    <cellStyle name="Input 3 2 2 4" xfId="5813" xr:uid="{3D8BDC73-ACCD-4660-97A7-8E720CE45249}"/>
    <cellStyle name="Input 3 2 2 4 2" xfId="21019" xr:uid="{C10C7AF4-3FA9-4C2E-88C5-77EC0E022227}"/>
    <cellStyle name="Input 3 2 2 4 2 2" xfId="39440" xr:uid="{2B05198F-2865-4404-B4C4-67F97CA41DD7}"/>
    <cellStyle name="Input 3 2 2 4 3" xfId="33275" xr:uid="{CD2EC460-CC72-419F-9B74-CDDF78499037}"/>
    <cellStyle name="Input 3 2 2 5" xfId="5814" xr:uid="{ED4EC4EB-5F56-4FD1-94C5-E8302986A0A6}"/>
    <cellStyle name="Input 3 2 2 5 2" xfId="33918" xr:uid="{C5DAC801-4D32-4B29-86B0-36BEBE640B8E}"/>
    <cellStyle name="Input 3 2 2 6" xfId="16698" xr:uid="{95469DE7-E96C-4F79-91DD-736ADEEE2CD7}"/>
    <cellStyle name="Input 3 2 2 6 2" xfId="34707" xr:uid="{130868B1-367E-435C-BC17-F85A10B8F3AE}"/>
    <cellStyle name="Input 3 2 2 7" xfId="17631" xr:uid="{7F6296F7-2225-4849-8BD9-74E6F81EA647}"/>
    <cellStyle name="Input 3 2 2 7 2" xfId="35699" xr:uid="{8E098583-572F-4EEB-9B39-E9252E6FD62C}"/>
    <cellStyle name="Input 3 2 2 8" xfId="22731" xr:uid="{F8357252-64A0-41AF-92B3-48F543C9149E}"/>
    <cellStyle name="Input 3 2 2 8 2" xfId="40630" xr:uid="{BA709279-23D1-48F7-9984-DCF6C7C9B48F}"/>
    <cellStyle name="Input 3 2 2 9" xfId="29902" xr:uid="{EDF5E70E-2BCF-443D-94EE-63897D7DE985}"/>
    <cellStyle name="Input 3 2 3" xfId="5815" xr:uid="{02703BEB-FB30-4DC2-877B-51CEFC0DBEF3}"/>
    <cellStyle name="Input 3 2 3 2" xfId="5816" xr:uid="{8F049DDD-B1E4-4D81-9072-F6F26181E690}"/>
    <cellStyle name="Input 3 2 3 2 2" xfId="5817" xr:uid="{568ED7F8-13A2-46FB-A071-7B50DD43416E}"/>
    <cellStyle name="Input 3 2 3 2 2 2" xfId="19827" xr:uid="{047A5C0D-EDDB-4DC3-B212-FF60ECE5086C}"/>
    <cellStyle name="Input 3 2 3 2 2 2 2" xfId="38699" xr:uid="{534E569D-6C5A-4069-AF17-B1D8A30D3C91}"/>
    <cellStyle name="Input 3 2 3 2 2 3" xfId="32555" xr:uid="{5BAA6860-ED0E-4009-A24E-573C7CCBE70B}"/>
    <cellStyle name="Input 3 2 3 2 3" xfId="5818" xr:uid="{F605B614-E1E9-42DE-8B68-365BCC818A23}"/>
    <cellStyle name="Input 3 2 3 2 3 2" xfId="36687" xr:uid="{EAA32442-ED5D-44A0-975C-3A3F38953B4C}"/>
    <cellStyle name="Input 3 2 3 2 4" xfId="22734" xr:uid="{FCAAB9A4-402A-40E8-ABBB-CDEF49F806EA}"/>
    <cellStyle name="Input 3 2 3 2 4 2" xfId="40633" xr:uid="{419EB20B-C343-4AD1-BA5E-318BD27F5F74}"/>
    <cellStyle name="Input 3 2 3 2 5" xfId="30966" xr:uid="{F88D5B64-2055-4D6A-B5D6-F0D58D1BBD54}"/>
    <cellStyle name="Input 3 2 3 3" xfId="5819" xr:uid="{E215E0DD-B036-43A9-91F3-2F00AA4C6A92}"/>
    <cellStyle name="Input 3 2 3 3 2" xfId="19116" xr:uid="{511F5D21-FA67-4912-B0D1-7EA26E43B30F}"/>
    <cellStyle name="Input 3 2 3 3 2 2" xfId="37617" xr:uid="{F34D5D5C-0F4B-43D2-B32B-4FCDEACA3239}"/>
    <cellStyle name="Input 3 2 3 3 3" xfId="31888" xr:uid="{3915CA5A-3A10-42B7-A437-F15F4F26752E}"/>
    <cellStyle name="Input 3 2 3 4" xfId="5820" xr:uid="{9ABE6019-788A-4C33-8B2C-17D2A9DAED2E}"/>
    <cellStyle name="Input 3 2 3 4 2" xfId="21020" xr:uid="{DED99465-826E-480B-8314-E5BFE8568339}"/>
    <cellStyle name="Input 3 2 3 4 2 2" xfId="39441" xr:uid="{098CE3A2-C458-434A-8042-7440339CDC2F}"/>
    <cellStyle name="Input 3 2 3 4 3" xfId="33276" xr:uid="{0882BD49-47F3-4598-8E9D-3C0A142C0E78}"/>
    <cellStyle name="Input 3 2 3 5" xfId="5821" xr:uid="{E82033E0-0F08-4CA6-AB45-870CE93EC6CF}"/>
    <cellStyle name="Input 3 2 3 5 2" xfId="33919" xr:uid="{3F16653B-2557-4FED-B86C-DC76F12E7898}"/>
    <cellStyle name="Input 3 2 3 6" xfId="16699" xr:uid="{E064F4A0-A941-4E81-A96E-7C8B8DE0D9F6}"/>
    <cellStyle name="Input 3 2 3 6 2" xfId="34708" xr:uid="{0C70B1D0-295B-4D06-B330-9F3D3C98DDA7}"/>
    <cellStyle name="Input 3 2 3 7" xfId="17632" xr:uid="{996C1C3B-6A05-4628-B813-FCBB492E8066}"/>
    <cellStyle name="Input 3 2 3 7 2" xfId="35700" xr:uid="{12F01886-9D0B-49F6-85EE-B016D77D4F29}"/>
    <cellStyle name="Input 3 2 3 8" xfId="22733" xr:uid="{FC097355-A96B-4EBA-ADE2-2B779AC2056D}"/>
    <cellStyle name="Input 3 2 3 8 2" xfId="40632" xr:uid="{9D06D827-A84D-4BE1-8D02-5A2D9E6FB7B1}"/>
    <cellStyle name="Input 3 2 3 9" xfId="29903" xr:uid="{16EF0725-6590-47D5-964A-4FFA88830DC8}"/>
    <cellStyle name="Input 3 2 4" xfId="5822" xr:uid="{19C211F0-3F52-466A-9AFD-FBB63E75E226}"/>
    <cellStyle name="Input 3 2 4 2" xfId="5823" xr:uid="{DA8E435D-4042-4650-865B-6A77FD46990E}"/>
    <cellStyle name="Input 3 2 4 2 2" xfId="5824" xr:uid="{F255F197-C0CA-414E-A57C-BF47D3A2B8A8}"/>
    <cellStyle name="Input 3 2 4 2 2 2" xfId="19828" xr:uid="{4953D196-0C9A-4A41-817C-F7C1A2BB7AAB}"/>
    <cellStyle name="Input 3 2 4 2 2 2 2" xfId="38700" xr:uid="{43C9B15B-957E-4AF0-BFB0-4D14FD49F9C7}"/>
    <cellStyle name="Input 3 2 4 2 2 3" xfId="32556" xr:uid="{68FE9E38-388A-4BDD-84EF-99FB8447E6CC}"/>
    <cellStyle name="Input 3 2 4 2 3" xfId="5825" xr:uid="{B99D4338-A0FD-4C72-95BC-020CA12FA0F3}"/>
    <cellStyle name="Input 3 2 4 2 3 2" xfId="36688" xr:uid="{2A6498EA-E507-4540-9A79-9DBADF7F03D6}"/>
    <cellStyle name="Input 3 2 4 2 4" xfId="22736" xr:uid="{16C5B14A-B85B-478D-9024-B4F0ECD76644}"/>
    <cellStyle name="Input 3 2 4 2 4 2" xfId="40635" xr:uid="{8DF27F38-8F5A-442D-A8C9-37C2E7EAEDC0}"/>
    <cellStyle name="Input 3 2 4 2 5" xfId="30967" xr:uid="{0A3F8F32-C6A0-4BB1-BB8C-87BB0E0E0273}"/>
    <cellStyle name="Input 3 2 4 3" xfId="5826" xr:uid="{F568092E-B415-4868-8735-1249C3EC6525}"/>
    <cellStyle name="Input 3 2 4 3 2" xfId="19117" xr:uid="{1AB90C08-4970-4688-A327-15278916A4F2}"/>
    <cellStyle name="Input 3 2 4 3 2 2" xfId="37618" xr:uid="{82DBA027-6C5B-42ED-9581-70A3E037E176}"/>
    <cellStyle name="Input 3 2 4 3 3" xfId="31889" xr:uid="{7A737CB4-93A8-4C72-8510-21B93E3D28D1}"/>
    <cellStyle name="Input 3 2 4 4" xfId="5827" xr:uid="{9C30C34F-7F0E-4F7B-8B47-14A1D0A1AE81}"/>
    <cellStyle name="Input 3 2 4 4 2" xfId="21021" xr:uid="{4974B43C-392E-41D8-9AFD-16EBCB354A2E}"/>
    <cellStyle name="Input 3 2 4 4 2 2" xfId="39442" xr:uid="{35DD1055-EC29-4002-896D-16E82F766DD2}"/>
    <cellStyle name="Input 3 2 4 4 3" xfId="33277" xr:uid="{A023C5BD-FBD1-4D11-BFD8-335F800D7A35}"/>
    <cellStyle name="Input 3 2 4 5" xfId="5828" xr:uid="{9C121110-F4EC-4F22-B81D-9F84A3F6A6E1}"/>
    <cellStyle name="Input 3 2 4 5 2" xfId="33920" xr:uid="{B7A44530-0A93-409C-9A2A-8EBD2E9A6A2C}"/>
    <cellStyle name="Input 3 2 4 6" xfId="16700" xr:uid="{FC0F9044-A66F-4560-9B0F-DB149291EA0C}"/>
    <cellStyle name="Input 3 2 4 6 2" xfId="34709" xr:uid="{D36B2CFE-D847-4269-BD7D-12AE1DFBFB1D}"/>
    <cellStyle name="Input 3 2 4 7" xfId="17633" xr:uid="{E297F6DA-7CC8-4F95-92A8-C48B32A92C68}"/>
    <cellStyle name="Input 3 2 4 7 2" xfId="35701" xr:uid="{9E509AF8-D386-4DB8-B230-8663A966EFBD}"/>
    <cellStyle name="Input 3 2 4 8" xfId="22735" xr:uid="{128182AD-A298-4AA6-8C66-A3E7DF8E7C22}"/>
    <cellStyle name="Input 3 2 4 8 2" xfId="40634" xr:uid="{E81C0FFA-37D2-4DD3-B8D0-6F081E6CEB3D}"/>
    <cellStyle name="Input 3 2 4 9" xfId="29904" xr:uid="{59844E2C-79DD-49A4-9384-3CB81946720F}"/>
    <cellStyle name="Input 3 2 5" xfId="5829" xr:uid="{BCE230E0-BD10-4F4D-893C-0F21046C262B}"/>
    <cellStyle name="Input 3 2 5 2" xfId="5830" xr:uid="{68C61DDA-37F2-45DE-B093-5DA08DB94B75}"/>
    <cellStyle name="Input 3 2 5 2 2" xfId="5831" xr:uid="{D5A032E9-DCB8-467A-AAB0-7A4C481F898F}"/>
    <cellStyle name="Input 3 2 5 2 2 2" xfId="19829" xr:uid="{CB800E3E-2AC7-437C-BA15-FF07624DD868}"/>
    <cellStyle name="Input 3 2 5 2 2 2 2" xfId="38701" xr:uid="{747991C4-D504-46A0-B2FB-CF42CE47036B}"/>
    <cellStyle name="Input 3 2 5 2 2 3" xfId="32557" xr:uid="{DFF2AAF2-2059-44D9-B1B7-EF26779C4D43}"/>
    <cellStyle name="Input 3 2 5 2 3" xfId="5832" xr:uid="{85A6E414-4C9E-49F5-8F18-EE425C92167C}"/>
    <cellStyle name="Input 3 2 5 2 3 2" xfId="36689" xr:uid="{DDBF9D7A-3025-41BA-A324-5BA4605DE191}"/>
    <cellStyle name="Input 3 2 5 2 4" xfId="22738" xr:uid="{8BA5E974-C4D1-41D2-8B3B-53580CCC0D63}"/>
    <cellStyle name="Input 3 2 5 2 4 2" xfId="40637" xr:uid="{848F74CD-FF7B-4798-A40F-7044125F03FE}"/>
    <cellStyle name="Input 3 2 5 2 5" xfId="30968" xr:uid="{4AA64E70-4B18-4529-9303-45382ED77E18}"/>
    <cellStyle name="Input 3 2 5 3" xfId="5833" xr:uid="{B40E427E-6955-40F0-9228-3F5C6B9E86EA}"/>
    <cellStyle name="Input 3 2 5 3 2" xfId="19118" xr:uid="{857E0B4C-6DA2-4ACF-80C7-85A7EA8B8F9A}"/>
    <cellStyle name="Input 3 2 5 3 2 2" xfId="37619" xr:uid="{66A7918A-9891-4A9C-BAC5-2AEA0807A56B}"/>
    <cellStyle name="Input 3 2 5 3 3" xfId="31890" xr:uid="{0F9B2DEE-B220-4FAD-A2DC-816C7E28447B}"/>
    <cellStyle name="Input 3 2 5 4" xfId="5834" xr:uid="{E94571DC-D82B-48AC-9255-97F7AAE3A978}"/>
    <cellStyle name="Input 3 2 5 4 2" xfId="21022" xr:uid="{0633D2D4-FA49-470D-B11C-ADC735D5681B}"/>
    <cellStyle name="Input 3 2 5 4 2 2" xfId="39443" xr:uid="{6D3AE36A-4DDC-4957-AA94-58F2C3138F68}"/>
    <cellStyle name="Input 3 2 5 4 3" xfId="33278" xr:uid="{5CD3DCE9-A376-465F-9366-18998C1B386D}"/>
    <cellStyle name="Input 3 2 5 5" xfId="5835" xr:uid="{4623FCC8-6BFD-461F-A44C-4C45203B6C8D}"/>
    <cellStyle name="Input 3 2 5 5 2" xfId="33921" xr:uid="{B9919CA1-0CBC-4C22-8570-59C3C4C1620A}"/>
    <cellStyle name="Input 3 2 5 6" xfId="16701" xr:uid="{17CD35CC-1187-4ADB-8885-90A217C13218}"/>
    <cellStyle name="Input 3 2 5 6 2" xfId="34710" xr:uid="{56A8E9F6-DF4B-476C-86F7-4D9B457A31BF}"/>
    <cellStyle name="Input 3 2 5 7" xfId="17634" xr:uid="{714BF19A-3085-4A9B-8E85-1902410DF88C}"/>
    <cellStyle name="Input 3 2 5 7 2" xfId="35702" xr:uid="{701DA564-9C49-4A67-8940-CFE6501F3917}"/>
    <cellStyle name="Input 3 2 5 8" xfId="22737" xr:uid="{9E7C6264-C5AE-46FD-AC09-1E7C40518C1B}"/>
    <cellStyle name="Input 3 2 5 8 2" xfId="40636" xr:uid="{8217E804-B90D-4978-8D57-4A1A7F12D152}"/>
    <cellStyle name="Input 3 2 5 9" xfId="29905" xr:uid="{CE0A649E-A561-4256-888D-3E197B90D35B}"/>
    <cellStyle name="Input 3 2 6" xfId="5836" xr:uid="{2C6C563D-A988-43CF-9A7C-D0102726B0D5}"/>
    <cellStyle name="Input 3 2 6 2" xfId="5837" xr:uid="{E38DEED2-42C2-4236-B2DE-B3AE804DC3BB}"/>
    <cellStyle name="Input 3 2 6 2 2" xfId="5838" xr:uid="{5384FE87-29E6-4578-BCA0-1A471B400776}"/>
    <cellStyle name="Input 3 2 6 2 2 2" xfId="19830" xr:uid="{65A8050A-AD8F-479D-B1BE-B2742D27A77E}"/>
    <cellStyle name="Input 3 2 6 2 2 2 2" xfId="38702" xr:uid="{402BCAFE-8026-4523-B4AD-A8801F3C3646}"/>
    <cellStyle name="Input 3 2 6 2 2 3" xfId="32558" xr:uid="{D7599F5E-7C29-49C5-9343-D6E52300550A}"/>
    <cellStyle name="Input 3 2 6 2 3" xfId="5839" xr:uid="{0E7BDB73-2457-48DE-89A5-48F77279ABEE}"/>
    <cellStyle name="Input 3 2 6 2 3 2" xfId="36690" xr:uid="{E92A043D-DCB3-4E78-84FE-E4D7649EA606}"/>
    <cellStyle name="Input 3 2 6 2 4" xfId="22740" xr:uid="{2AC3C511-404B-4DAC-8FCF-61132AA97F95}"/>
    <cellStyle name="Input 3 2 6 2 4 2" xfId="40639" xr:uid="{BFA0E84A-47C1-4870-8F53-A8DFC3F0A9E6}"/>
    <cellStyle name="Input 3 2 6 2 5" xfId="30969" xr:uid="{3F9D7BE1-D42E-46E4-BA46-7CF988EC13AC}"/>
    <cellStyle name="Input 3 2 6 3" xfId="5840" xr:uid="{BA70BDDA-56C5-4C93-8BD0-E2CE3EFB90EB}"/>
    <cellStyle name="Input 3 2 6 3 2" xfId="19119" xr:uid="{189CFC05-DBE6-443C-91AE-6F9FAC37DA73}"/>
    <cellStyle name="Input 3 2 6 3 2 2" xfId="37620" xr:uid="{B60C432A-4D3F-4C2B-B994-71A634953262}"/>
    <cellStyle name="Input 3 2 6 3 3" xfId="31891" xr:uid="{3FA1BC45-0FF5-4F12-A85F-2E1F9CE25879}"/>
    <cellStyle name="Input 3 2 6 4" xfId="5841" xr:uid="{17D3F773-94CE-48BF-A36A-B45397111BAF}"/>
    <cellStyle name="Input 3 2 6 4 2" xfId="21023" xr:uid="{A1581779-098F-4BB4-BF93-4C4C98B11A15}"/>
    <cellStyle name="Input 3 2 6 4 2 2" xfId="39444" xr:uid="{31F34D18-5984-4276-8373-473C9DA8C119}"/>
    <cellStyle name="Input 3 2 6 4 3" xfId="33279" xr:uid="{836205AA-2243-410E-A8A1-C2FF395DEEE9}"/>
    <cellStyle name="Input 3 2 6 5" xfId="5842" xr:uid="{FAED3BCB-237F-42DB-B1AA-A7B410EFA6F6}"/>
    <cellStyle name="Input 3 2 6 5 2" xfId="33922" xr:uid="{57B38B87-1F05-4E10-B4F0-78DFC5E2796E}"/>
    <cellStyle name="Input 3 2 6 6" xfId="16702" xr:uid="{51A87D1C-6E02-4F21-A6BF-400C68202438}"/>
    <cellStyle name="Input 3 2 6 6 2" xfId="34711" xr:uid="{257F2354-92E3-4273-9ED6-D9BB8FBD6048}"/>
    <cellStyle name="Input 3 2 6 7" xfId="17635" xr:uid="{B2F4BBBE-37B8-4249-9B1D-52604B8879B7}"/>
    <cellStyle name="Input 3 2 6 7 2" xfId="35703" xr:uid="{D01B4888-FF19-4AAD-BB37-5CA4DDE6C1C2}"/>
    <cellStyle name="Input 3 2 6 8" xfId="22739" xr:uid="{A65B1F6A-CB9D-4A13-A7D1-ACF67AEC761A}"/>
    <cellStyle name="Input 3 2 6 8 2" xfId="40638" xr:uid="{2AFA3CA6-4072-4D0C-9DEA-0E160B9BDA6D}"/>
    <cellStyle name="Input 3 2 6 9" xfId="29906" xr:uid="{7B47E483-88F4-44B4-9009-0864581E4911}"/>
    <cellStyle name="Input 3 2 7" xfId="5843" xr:uid="{E7E50C74-7A15-48E7-9DB4-A410E31B67EF}"/>
    <cellStyle name="Input 3 2 7 2" xfId="5844" xr:uid="{53FB311E-0D8B-4BCB-A4D7-8CE93FB97B42}"/>
    <cellStyle name="Input 3 2 7 2 2" xfId="19382" xr:uid="{35A526EB-BAB2-41B7-8B98-E3D4C4DCF24A}"/>
    <cellStyle name="Input 3 2 7 2 2 2" xfId="38168" xr:uid="{6157A761-9A2D-4AF6-8171-D4816B78CE07}"/>
    <cellStyle name="Input 3 2 7 2 3" xfId="32096" xr:uid="{46C6EBEB-DBD7-4D86-A781-32912289F6DA}"/>
    <cellStyle name="Input 3 2 7 3" xfId="5845" xr:uid="{5211263C-DBDE-4811-8C4F-74C4E3859777}"/>
    <cellStyle name="Input 3 2 7 3 2" xfId="36252" xr:uid="{DE0AC52C-20B4-4387-946B-F27D79B38ABE}"/>
    <cellStyle name="Input 3 2 7 4" xfId="22741" xr:uid="{69A1CB59-E9B1-40C0-9729-63E2418B9304}"/>
    <cellStyle name="Input 3 2 7 4 2" xfId="40640" xr:uid="{8CA54113-FA95-4BB0-A6E0-817C625E5CD0}"/>
    <cellStyle name="Input 3 2 7 5" xfId="30437" xr:uid="{709821EB-6A73-498E-B28B-49297C23ABD7}"/>
    <cellStyle name="Input 3 2 8" xfId="5846" xr:uid="{CB2DB6C7-C6B4-4C11-923C-EE5DF1C7F787}"/>
    <cellStyle name="Input 3 2 8 2" xfId="5847" xr:uid="{65C97DEB-41D2-4DC0-9FFA-4ECC28796854}"/>
    <cellStyle name="Input 3 2 8 2 2" xfId="19557" xr:uid="{5C92D091-A4BC-472F-ABE3-04FBB27AC824}"/>
    <cellStyle name="Input 3 2 8 2 2 2" xfId="38344" xr:uid="{157CCF25-2C7B-4BE4-9F28-E816CB8CE6B1}"/>
    <cellStyle name="Input 3 2 8 2 3" xfId="32240" xr:uid="{A72DB257-6B9C-4B5F-A3B7-6A76B8DC206C}"/>
    <cellStyle name="Input 3 2 8 3" xfId="5848" xr:uid="{03F9F8D8-48B5-4E46-8A23-8555451C094A}"/>
    <cellStyle name="Input 3 2 8 3 2" xfId="36428" xr:uid="{9C46D275-ED12-4C5A-832F-61E1721A9996}"/>
    <cellStyle name="Input 3 2 8 4" xfId="22742" xr:uid="{60E092F0-E71E-4EB3-8B88-934623A6BD14}"/>
    <cellStyle name="Input 3 2 8 4 2" xfId="40641" xr:uid="{FB403C23-CB0C-4531-BA3C-E373E180CE57}"/>
    <cellStyle name="Input 3 2 8 5" xfId="30613" xr:uid="{C6BB439B-BF03-464B-BA93-CFBF42336F25}"/>
    <cellStyle name="Input 3 2 9" xfId="5849" xr:uid="{2BBC3D6B-7362-42F7-887D-2D35973651D4}"/>
    <cellStyle name="Input 3 2 9 2" xfId="33917" xr:uid="{2C0AE1EC-D662-4E22-A77F-D72820450807}"/>
    <cellStyle name="Input 3 3" xfId="5850" xr:uid="{B9FBAC22-2691-4EA4-965E-2EE97304B8B5}"/>
    <cellStyle name="Input 3 3 10" xfId="5851" xr:uid="{CB31AF7B-A9E3-4970-9441-A916BA3D6B24}"/>
    <cellStyle name="Input 3 3 10 2" xfId="34712" xr:uid="{EC4F38F9-BF59-47C5-8775-977BB9CC00B9}"/>
    <cellStyle name="Input 3 3 11" xfId="17073" xr:uid="{94C946DA-8AB9-4EE1-9660-A1CBA2E5EE2F}"/>
    <cellStyle name="Input 3 3 11 2" xfId="35325" xr:uid="{62396A14-CBB6-4304-AFF7-08DDD47EFCE5}"/>
    <cellStyle name="Input 3 3 12" xfId="20750" xr:uid="{52419FAE-47B1-4A96-BFC6-90F17062723B}"/>
    <cellStyle name="Input 3 3 12 2" xfId="39250" xr:uid="{FD60AEBC-B129-4135-93BC-E72D20672E2A}"/>
    <cellStyle name="Input 3 3 13" xfId="22743" xr:uid="{139336DE-A2C1-4FC0-BFAA-EC7AA89D3F0F}"/>
    <cellStyle name="Input 3 3 13 2" xfId="40642" xr:uid="{84A1D786-921B-4EE6-B4E1-EA3504A6C295}"/>
    <cellStyle name="Input 3 3 14" xfId="29559" xr:uid="{B1A1711D-6AA8-4088-BFB1-2B1DE64C841B}"/>
    <cellStyle name="Input 3 3 2" xfId="5852" xr:uid="{3669E0A4-F8F1-4D59-AC54-7068D3174AA3}"/>
    <cellStyle name="Input 3 3 2 2" xfId="5853" xr:uid="{D3A1E4E8-CA7E-46CD-A012-C4D9FA899F29}"/>
    <cellStyle name="Input 3 3 2 2 2" xfId="5854" xr:uid="{011B4DDA-086E-4026-A01E-1D9769919CD0}"/>
    <cellStyle name="Input 3 3 2 2 2 2" xfId="19831" xr:uid="{CA5E6FDF-3E7C-44EE-99F8-7413B33EB5B8}"/>
    <cellStyle name="Input 3 3 2 2 2 2 2" xfId="38703" xr:uid="{51080B6C-7754-48FD-BA24-C9011941A167}"/>
    <cellStyle name="Input 3 3 2 2 2 3" xfId="32559" xr:uid="{C1E2FE2D-886B-488D-A594-4A211CD49A30}"/>
    <cellStyle name="Input 3 3 2 2 3" xfId="5855" xr:uid="{304341DF-079A-442D-8348-6FF6D5139010}"/>
    <cellStyle name="Input 3 3 2 2 3 2" xfId="36691" xr:uid="{C4C2EB90-E785-4E91-AD5A-53EDB0119222}"/>
    <cellStyle name="Input 3 3 2 2 4" xfId="22745" xr:uid="{93DC23FA-D153-45D9-9F5B-3FD3E63C3BB6}"/>
    <cellStyle name="Input 3 3 2 2 4 2" xfId="40644" xr:uid="{BEECAD04-8579-42BC-925E-E134ADCEB079}"/>
    <cellStyle name="Input 3 3 2 2 5" xfId="30970" xr:uid="{E3D25989-8A53-4174-AED3-5953C1227832}"/>
    <cellStyle name="Input 3 3 2 3" xfId="5856" xr:uid="{D3DC1A8C-5701-43EF-9204-EBA137C3C885}"/>
    <cellStyle name="Input 3 3 2 3 2" xfId="19120" xr:uid="{5F1CAA38-F435-4F37-B17D-1469DEC43DA8}"/>
    <cellStyle name="Input 3 3 2 3 2 2" xfId="37621" xr:uid="{AE602D37-68F2-4E6A-A5BB-72BF540F8A94}"/>
    <cellStyle name="Input 3 3 2 3 3" xfId="31892" xr:uid="{4583AA4B-AE4A-4375-9223-DE7045FB797D}"/>
    <cellStyle name="Input 3 3 2 4" xfId="5857" xr:uid="{170DCE10-372C-4EF6-9B04-279B20B06F72}"/>
    <cellStyle name="Input 3 3 2 4 2" xfId="21024" xr:uid="{25CEACB0-2217-43F6-A8FE-BFB836CA5C13}"/>
    <cellStyle name="Input 3 3 2 4 2 2" xfId="39445" xr:uid="{2E03529E-67CD-405A-BFD7-C89A9C2E9823}"/>
    <cellStyle name="Input 3 3 2 4 3" xfId="33280" xr:uid="{29FC2B54-B2AB-41FC-AD21-221B22DFABB6}"/>
    <cellStyle name="Input 3 3 2 5" xfId="5858" xr:uid="{E3141C35-9169-4952-8A9B-4F2585F410D7}"/>
    <cellStyle name="Input 3 3 2 5 2" xfId="33924" xr:uid="{1A0EDD1D-8034-4A36-9FAD-FBB5AE3EEEE1}"/>
    <cellStyle name="Input 3 3 2 6" xfId="16703" xr:uid="{036F2F47-A55B-4863-94EE-E00076AE729D}"/>
    <cellStyle name="Input 3 3 2 6 2" xfId="34713" xr:uid="{61CBC364-D604-4AA9-90AC-A863E6D10A7D}"/>
    <cellStyle name="Input 3 3 2 7" xfId="17636" xr:uid="{EA74B4F2-DB3B-4E0E-B29F-F0D11D5FB44C}"/>
    <cellStyle name="Input 3 3 2 7 2" xfId="35704" xr:uid="{2F8B330E-229A-4133-80C9-58E80F28B003}"/>
    <cellStyle name="Input 3 3 2 8" xfId="22744" xr:uid="{B7F61AC6-E69B-45AC-9D61-C0D6A9A37B29}"/>
    <cellStyle name="Input 3 3 2 8 2" xfId="40643" xr:uid="{36CBE075-409D-4E8F-A0B8-D28DAA8119AD}"/>
    <cellStyle name="Input 3 3 2 9" xfId="29907" xr:uid="{4B6E8D38-8F7F-47C3-92AD-9A7A12B3566C}"/>
    <cellStyle name="Input 3 3 3" xfId="5859" xr:uid="{B8CC7B9B-3965-46CD-A8B9-1A35B403AC74}"/>
    <cellStyle name="Input 3 3 3 2" xfId="5860" xr:uid="{56C68697-29C3-40FC-842E-CB1753226C6B}"/>
    <cellStyle name="Input 3 3 3 2 2" xfId="5861" xr:uid="{23A23DDF-E962-4240-BBE0-9BAC83DCF41E}"/>
    <cellStyle name="Input 3 3 3 2 2 2" xfId="19832" xr:uid="{6ECEEACD-8DD4-4755-8D29-284EF6708CD3}"/>
    <cellStyle name="Input 3 3 3 2 2 2 2" xfId="38704" xr:uid="{7EAB6DB5-9E8A-47BE-A759-25B9897AD8EA}"/>
    <cellStyle name="Input 3 3 3 2 2 3" xfId="32560" xr:uid="{08E9B527-6934-4A71-9757-B24154157D53}"/>
    <cellStyle name="Input 3 3 3 2 3" xfId="5862" xr:uid="{65C7015D-968B-4449-972B-F1904944666F}"/>
    <cellStyle name="Input 3 3 3 2 3 2" xfId="36692" xr:uid="{3299C7DF-8D9C-4357-A7E0-348F3FE5C258}"/>
    <cellStyle name="Input 3 3 3 2 4" xfId="22747" xr:uid="{84B8625C-FAA5-45D2-9B86-00813C237DCD}"/>
    <cellStyle name="Input 3 3 3 2 4 2" xfId="40646" xr:uid="{E748F64D-BE07-44D1-BECD-A0615E98AA85}"/>
    <cellStyle name="Input 3 3 3 2 5" xfId="30971" xr:uid="{78AA3D60-035D-4BF7-9820-0C4D5C179C38}"/>
    <cellStyle name="Input 3 3 3 3" xfId="5863" xr:uid="{441F2689-DF80-431A-BA5F-D30DB495AF2F}"/>
    <cellStyle name="Input 3 3 3 3 2" xfId="19121" xr:uid="{9C138B6D-1C8D-49EB-A651-23AB6F8A2044}"/>
    <cellStyle name="Input 3 3 3 3 2 2" xfId="37622" xr:uid="{59734AD4-B82F-47BB-AAB2-7D2A70F7FB07}"/>
    <cellStyle name="Input 3 3 3 3 3" xfId="31893" xr:uid="{CD6352C0-7094-42C1-B585-C9A4248A3A34}"/>
    <cellStyle name="Input 3 3 3 4" xfId="5864" xr:uid="{F74FACC7-0DD4-4FD5-A004-F4FD6D128D07}"/>
    <cellStyle name="Input 3 3 3 4 2" xfId="21025" xr:uid="{21E7CB18-8E9C-4B99-9BD7-F51606277B50}"/>
    <cellStyle name="Input 3 3 3 4 2 2" xfId="39446" xr:uid="{48AC62AE-624E-4446-8947-231B988029FB}"/>
    <cellStyle name="Input 3 3 3 4 3" xfId="33281" xr:uid="{EF6C724C-70BD-4A99-A811-BDC5AAF6C8EF}"/>
    <cellStyle name="Input 3 3 3 5" xfId="5865" xr:uid="{7172287D-FCD0-4D4F-8866-31E9BEBF62AE}"/>
    <cellStyle name="Input 3 3 3 5 2" xfId="33925" xr:uid="{3F4CBF69-4CF6-4DDC-82F0-9E04B50A0CF8}"/>
    <cellStyle name="Input 3 3 3 6" xfId="16704" xr:uid="{F2B6792C-EE73-4358-BD49-EFE756685DC6}"/>
    <cellStyle name="Input 3 3 3 6 2" xfId="34714" xr:uid="{547B0CC1-48DD-4596-B970-F2FD06DF74A3}"/>
    <cellStyle name="Input 3 3 3 7" xfId="17637" xr:uid="{AEB06E61-1106-471D-B2EB-06CC95ABBB9F}"/>
    <cellStyle name="Input 3 3 3 7 2" xfId="35705" xr:uid="{3949BAF8-E687-49D3-B307-87B0F24463D7}"/>
    <cellStyle name="Input 3 3 3 8" xfId="22746" xr:uid="{2687B485-49CC-48EB-B671-B2BED2BF03F0}"/>
    <cellStyle name="Input 3 3 3 8 2" xfId="40645" xr:uid="{82821B96-C6C3-42F3-A5C0-7D4A42F6CC12}"/>
    <cellStyle name="Input 3 3 3 9" xfId="29908" xr:uid="{DF485515-1113-4128-8219-3837D40E7B47}"/>
    <cellStyle name="Input 3 3 4" xfId="5866" xr:uid="{8C81E96C-8E2E-4FEF-9005-742DB6071E08}"/>
    <cellStyle name="Input 3 3 4 2" xfId="5867" xr:uid="{990F90D0-B1BE-4853-9EE2-B3FF2E38D11A}"/>
    <cellStyle name="Input 3 3 4 2 2" xfId="5868" xr:uid="{14967A2D-C39C-4891-B8FB-A41069F9B821}"/>
    <cellStyle name="Input 3 3 4 2 2 2" xfId="19833" xr:uid="{C0022FE7-572A-40E6-BE2C-497EF0C80231}"/>
    <cellStyle name="Input 3 3 4 2 2 2 2" xfId="38705" xr:uid="{CDDD61EA-FC0B-4548-BDA3-B81B3EBBCDB5}"/>
    <cellStyle name="Input 3 3 4 2 2 3" xfId="32561" xr:uid="{848B2915-7230-4418-9DB4-FBC010DCC5DE}"/>
    <cellStyle name="Input 3 3 4 2 3" xfId="5869" xr:uid="{A90C3812-7C87-42CE-857C-1132392BCF6D}"/>
    <cellStyle name="Input 3 3 4 2 3 2" xfId="36693" xr:uid="{C55F5835-7DC8-4640-82FE-6789897934C6}"/>
    <cellStyle name="Input 3 3 4 2 4" xfId="22749" xr:uid="{FBAA6AEF-5FF3-43D3-B375-FB02D1FB9D3A}"/>
    <cellStyle name="Input 3 3 4 2 4 2" xfId="40648" xr:uid="{F376B5F3-E236-4FFE-9E99-87F04A965851}"/>
    <cellStyle name="Input 3 3 4 2 5" xfId="30972" xr:uid="{A6FB24A9-24C1-4F06-AF86-E6EE72FB4D79}"/>
    <cellStyle name="Input 3 3 4 3" xfId="5870" xr:uid="{CF7740A0-6E8D-47B4-907E-42C77D994C24}"/>
    <cellStyle name="Input 3 3 4 3 2" xfId="19122" xr:uid="{FCCDA0C2-2A1C-4743-98DB-07D525665FBC}"/>
    <cellStyle name="Input 3 3 4 3 2 2" xfId="37623" xr:uid="{C3C7824C-836C-472E-A8F0-2E7A946E3345}"/>
    <cellStyle name="Input 3 3 4 3 3" xfId="31894" xr:uid="{9E606C09-29E5-45E4-9663-4706FB3A3EF7}"/>
    <cellStyle name="Input 3 3 4 4" xfId="5871" xr:uid="{872D4FE7-9EFC-4C2D-9718-C7C7FE699E7D}"/>
    <cellStyle name="Input 3 3 4 4 2" xfId="21026" xr:uid="{C88A20AF-382D-45B0-B302-BCDBF143D1D1}"/>
    <cellStyle name="Input 3 3 4 4 2 2" xfId="39447" xr:uid="{1BE3BCCE-6005-4C30-9602-74972842402D}"/>
    <cellStyle name="Input 3 3 4 4 3" xfId="33282" xr:uid="{23687C4C-85B1-43FE-AEF7-6EDCC750081B}"/>
    <cellStyle name="Input 3 3 4 5" xfId="5872" xr:uid="{D68578E7-44E5-4886-857E-525DB9E185A9}"/>
    <cellStyle name="Input 3 3 4 5 2" xfId="33926" xr:uid="{20552BF5-04C6-4EE4-8FCE-88C42634A608}"/>
    <cellStyle name="Input 3 3 4 6" xfId="16705" xr:uid="{806C819E-1EC0-45E0-8A47-C99F0DBF2BAB}"/>
    <cellStyle name="Input 3 3 4 6 2" xfId="34715" xr:uid="{9DA3D618-AB6E-4DE3-9CC7-7976B27E2AAA}"/>
    <cellStyle name="Input 3 3 4 7" xfId="17638" xr:uid="{613241EC-00C9-43A9-A69D-B82480032C1D}"/>
    <cellStyle name="Input 3 3 4 7 2" xfId="35706" xr:uid="{4417BAFA-333D-45D5-8B06-81009EA2ECA2}"/>
    <cellStyle name="Input 3 3 4 8" xfId="22748" xr:uid="{93EE19FF-B3C8-4D2D-B0B5-33711A3FF988}"/>
    <cellStyle name="Input 3 3 4 8 2" xfId="40647" xr:uid="{7604FB2C-6636-479E-AD57-DDA53A9C05BB}"/>
    <cellStyle name="Input 3 3 4 9" xfId="29909" xr:uid="{FCF98658-5161-41D0-862A-99AF1BC7D874}"/>
    <cellStyle name="Input 3 3 5" xfId="5873" xr:uid="{C9556652-C73E-4B7B-BA90-6132488CDE22}"/>
    <cellStyle name="Input 3 3 5 2" xfId="5874" xr:uid="{272A6CDD-B303-405A-A558-0AF42E2401C5}"/>
    <cellStyle name="Input 3 3 5 2 2" xfId="5875" xr:uid="{D28D0B07-9344-494F-BC2D-F7E833CE35CA}"/>
    <cellStyle name="Input 3 3 5 2 2 2" xfId="19834" xr:uid="{C5F97354-1C9B-4ED7-B20B-34A71BC9B639}"/>
    <cellStyle name="Input 3 3 5 2 2 2 2" xfId="38706" xr:uid="{3618A161-8E64-4852-A087-A66DBF264FC1}"/>
    <cellStyle name="Input 3 3 5 2 2 3" xfId="32562" xr:uid="{86ACE519-A808-44DE-941B-3CD84AB5B577}"/>
    <cellStyle name="Input 3 3 5 2 3" xfId="5876" xr:uid="{40D0DEB2-4327-4AB0-A470-497F4239B4D5}"/>
    <cellStyle name="Input 3 3 5 2 3 2" xfId="36694" xr:uid="{C5563455-B77C-47D0-8EF2-A70AB566591E}"/>
    <cellStyle name="Input 3 3 5 2 4" xfId="22751" xr:uid="{8BCBDFA5-B897-47C5-950E-019AA4A44D40}"/>
    <cellStyle name="Input 3 3 5 2 4 2" xfId="40650" xr:uid="{7F3CF79A-31B5-4330-89CD-FDAD3AB044A9}"/>
    <cellStyle name="Input 3 3 5 2 5" xfId="30973" xr:uid="{A225F592-1958-4BA9-AB2B-D7A8BA941E9E}"/>
    <cellStyle name="Input 3 3 5 3" xfId="5877" xr:uid="{60B5CD89-93C6-485D-AB05-D4E339402892}"/>
    <cellStyle name="Input 3 3 5 3 2" xfId="19123" xr:uid="{A095C913-F195-40BE-848B-8F263B349FA6}"/>
    <cellStyle name="Input 3 3 5 3 2 2" xfId="37624" xr:uid="{912E2287-285D-4362-A0B6-BFCCCAF8D421}"/>
    <cellStyle name="Input 3 3 5 3 3" xfId="31895" xr:uid="{5C846C11-7B61-446D-A8D0-5C22E0639839}"/>
    <cellStyle name="Input 3 3 5 4" xfId="5878" xr:uid="{F095D22A-ABBF-458F-82CF-0D0F1AEFA58D}"/>
    <cellStyle name="Input 3 3 5 4 2" xfId="21027" xr:uid="{A1760164-8819-49B9-87EC-5AF7F8C8840E}"/>
    <cellStyle name="Input 3 3 5 4 2 2" xfId="39448" xr:uid="{4191E8BB-48FD-4F2A-9C1A-4741391C9F8D}"/>
    <cellStyle name="Input 3 3 5 4 3" xfId="33283" xr:uid="{7297B4F3-E74B-4694-9C6D-5C1E72DE0A88}"/>
    <cellStyle name="Input 3 3 5 5" xfId="5879" xr:uid="{EC8F5AC2-73DB-435E-8F6E-5AF3A32EFEF8}"/>
    <cellStyle name="Input 3 3 5 5 2" xfId="33927" xr:uid="{27C44BBC-A81B-438F-ACD0-6DE4A32A543A}"/>
    <cellStyle name="Input 3 3 5 6" xfId="16706" xr:uid="{F6246485-A073-45EC-A9D5-77070D9E8519}"/>
    <cellStyle name="Input 3 3 5 6 2" xfId="34716" xr:uid="{CAFCA700-6772-46AD-AAFB-128B1F183C8E}"/>
    <cellStyle name="Input 3 3 5 7" xfId="17639" xr:uid="{9FF7751B-DFE7-48D8-B024-DE13A4698C95}"/>
    <cellStyle name="Input 3 3 5 7 2" xfId="35707" xr:uid="{FABE7925-4F0D-40D7-AC8C-FBA7C3A76595}"/>
    <cellStyle name="Input 3 3 5 8" xfId="22750" xr:uid="{B888E726-6BAA-4C7F-A2F9-756FCEF1148F}"/>
    <cellStyle name="Input 3 3 5 8 2" xfId="40649" xr:uid="{DD3E3BD7-8AE5-4A06-AA2B-6D6F7C51D2E4}"/>
    <cellStyle name="Input 3 3 5 9" xfId="29910" xr:uid="{B2B13DED-E833-482C-9A70-CA17AECDE4B5}"/>
    <cellStyle name="Input 3 3 6" xfId="5880" xr:uid="{563D6895-1C16-4548-A20F-1D14109D044C}"/>
    <cellStyle name="Input 3 3 6 2" xfId="5881" xr:uid="{72B7EA19-8735-4E30-A2E4-2B1727AD5F8A}"/>
    <cellStyle name="Input 3 3 6 2 2" xfId="5882" xr:uid="{DFEC7D4E-3B54-4EA3-A149-A10D676842D3}"/>
    <cellStyle name="Input 3 3 6 2 2 2" xfId="19835" xr:uid="{B0F1F835-2608-4BD6-A6FF-F4337E455A6B}"/>
    <cellStyle name="Input 3 3 6 2 2 2 2" xfId="38707" xr:uid="{789E29EC-6454-499B-B68A-A8D5D6F41CB7}"/>
    <cellStyle name="Input 3 3 6 2 2 3" xfId="32563" xr:uid="{79A20B3E-B772-40BE-9354-5625AE7D4EFF}"/>
    <cellStyle name="Input 3 3 6 2 3" xfId="5883" xr:uid="{5F3C1FA2-C2AE-4015-BE7B-902BD37D3DA8}"/>
    <cellStyle name="Input 3 3 6 2 3 2" xfId="36695" xr:uid="{090A2A61-19A4-405A-9B5E-800D89278B4E}"/>
    <cellStyle name="Input 3 3 6 2 4" xfId="22753" xr:uid="{697B95BB-2BA1-4392-B0D3-A766D336F3B4}"/>
    <cellStyle name="Input 3 3 6 2 4 2" xfId="40652" xr:uid="{929C4E95-7779-4AF9-816E-DC2F0E92FE35}"/>
    <cellStyle name="Input 3 3 6 2 5" xfId="30974" xr:uid="{004B3CA3-C30E-4E24-A5EA-2D9ED2B2C889}"/>
    <cellStyle name="Input 3 3 6 3" xfId="5884" xr:uid="{49198186-A773-4CA3-9BED-D45CCD9F324D}"/>
    <cellStyle name="Input 3 3 6 3 2" xfId="19124" xr:uid="{B1AAE02C-D42F-4860-B27F-D0618EFCDAF7}"/>
    <cellStyle name="Input 3 3 6 3 2 2" xfId="37625" xr:uid="{B970EC9B-146B-452E-A2FD-D4F75CE29A8A}"/>
    <cellStyle name="Input 3 3 6 3 3" xfId="31896" xr:uid="{87E5E75F-5B70-4736-BFA0-85774B1189EA}"/>
    <cellStyle name="Input 3 3 6 4" xfId="5885" xr:uid="{7D620A84-E19E-41FC-B0B8-779522441BD6}"/>
    <cellStyle name="Input 3 3 6 4 2" xfId="21028" xr:uid="{7F53FCA9-597E-4D09-8A9C-A9064F77EA6A}"/>
    <cellStyle name="Input 3 3 6 4 2 2" xfId="39449" xr:uid="{31EA425E-F942-4133-BC81-28075422218B}"/>
    <cellStyle name="Input 3 3 6 4 3" xfId="33284" xr:uid="{EEA7A12C-8B3D-4893-8530-8FE1423624D6}"/>
    <cellStyle name="Input 3 3 6 5" xfId="5886" xr:uid="{FB13E75A-A764-4CCF-82D7-FC97AF378604}"/>
    <cellStyle name="Input 3 3 6 5 2" xfId="33928" xr:uid="{E14152D2-D0CC-4C68-8A55-3E43CFDB976E}"/>
    <cellStyle name="Input 3 3 6 6" xfId="16707" xr:uid="{9730D15C-D886-46B9-A385-449E80177DF6}"/>
    <cellStyle name="Input 3 3 6 6 2" xfId="34717" xr:uid="{44B17108-976A-440D-868F-B51C7C346B68}"/>
    <cellStyle name="Input 3 3 6 7" xfId="17640" xr:uid="{F9F1E399-6C59-4B12-AA88-667AAACA7825}"/>
    <cellStyle name="Input 3 3 6 7 2" xfId="35708" xr:uid="{FC926435-CA87-4AF3-B744-B41DC427141E}"/>
    <cellStyle name="Input 3 3 6 8" xfId="22752" xr:uid="{36ADCA97-67B8-4D18-8AE1-2C8602B90C4E}"/>
    <cellStyle name="Input 3 3 6 8 2" xfId="40651" xr:uid="{8D57A00F-04E6-4314-AFFB-E3054D305698}"/>
    <cellStyle name="Input 3 3 6 9" xfId="29911" xr:uid="{33DD387A-594D-499E-8C16-FA8A102316CF}"/>
    <cellStyle name="Input 3 3 7" xfId="5887" xr:uid="{18F2453E-7110-479E-8AF9-E8AC2DDE1C84}"/>
    <cellStyle name="Input 3 3 7 2" xfId="5888" xr:uid="{8E622B62-3B8D-4988-A1FA-0C4D71DED251}"/>
    <cellStyle name="Input 3 3 7 2 2" xfId="19402" xr:uid="{A337EF09-8B0D-4336-BB2C-547B450A6DA5}"/>
    <cellStyle name="Input 3 3 7 2 2 2" xfId="38189" xr:uid="{77683307-407D-46D1-96EE-AFFFBD5C7ECB}"/>
    <cellStyle name="Input 3 3 7 2 3" xfId="32112" xr:uid="{9044B82A-6295-4993-9F77-ED24DFE6918E}"/>
    <cellStyle name="Input 3 3 7 3" xfId="5889" xr:uid="{BB45E119-CEB8-4849-9794-8436B35423B0}"/>
    <cellStyle name="Input 3 3 7 3 2" xfId="36272" xr:uid="{18B1A4B0-14C8-4F1B-AA21-209DA787DB5F}"/>
    <cellStyle name="Input 3 3 7 4" xfId="22754" xr:uid="{E7B1D61D-BE88-463B-9F5A-B3A9A7D560C1}"/>
    <cellStyle name="Input 3 3 7 4 2" xfId="40653" xr:uid="{D2A15C0F-CA32-4ACD-AD8E-4AB777D36416}"/>
    <cellStyle name="Input 3 3 7 5" xfId="30458" xr:uid="{B79EEFF7-CD97-4F53-A154-49E44A030F03}"/>
    <cellStyle name="Input 3 3 8" xfId="5890" xr:uid="{B46D1D92-BDAA-45D3-BFB1-534499F8E343}"/>
    <cellStyle name="Input 3 3 8 2" xfId="5891" xr:uid="{206E3C9C-E333-40C7-9AA8-61C80FA1F03B}"/>
    <cellStyle name="Input 3 3 8 2 2" xfId="19545" xr:uid="{7A0E2C2B-0027-4118-A566-A4ABEDF3BE15}"/>
    <cellStyle name="Input 3 3 8 2 2 2" xfId="38332" xr:uid="{BBA04F30-CB8F-42D0-B770-24F9FDD553C4}"/>
    <cellStyle name="Input 3 3 8 2 3" xfId="32228" xr:uid="{6FCB665D-DF2B-439B-9424-A4471CB4DFC0}"/>
    <cellStyle name="Input 3 3 8 3" xfId="5892" xr:uid="{95FFBDCE-C360-4981-AE26-CFD3FAE4663A}"/>
    <cellStyle name="Input 3 3 8 3 2" xfId="36416" xr:uid="{5AAB591C-D66A-4D46-8603-347A1B6E908A}"/>
    <cellStyle name="Input 3 3 8 4" xfId="22755" xr:uid="{DE5E8C3B-9DC6-4F98-98B6-D775226CFD66}"/>
    <cellStyle name="Input 3 3 8 4 2" xfId="40654" xr:uid="{2DAE4981-CA45-4EF6-B00C-3AF5CA29BFCE}"/>
    <cellStyle name="Input 3 3 8 5" xfId="30601" xr:uid="{37C48E70-E52E-49CE-B1D3-78B72D58C59A}"/>
    <cellStyle name="Input 3 3 9" xfId="5893" xr:uid="{1C386010-E96D-4A19-A90B-50906E430FF2}"/>
    <cellStyle name="Input 3 3 9 2" xfId="33923" xr:uid="{8ED2F9D3-CA41-4B85-BDB1-670CDC51ABF6}"/>
    <cellStyle name="Input 3 4" xfId="5894" xr:uid="{3261BDF5-5906-4799-9BCA-9C1874D6042C}"/>
    <cellStyle name="Input 3 4 10" xfId="29625" xr:uid="{DDDC3B7C-FE98-462B-8A28-CDFDAB8533EA}"/>
    <cellStyle name="Input 3 4 2" xfId="5895" xr:uid="{09676702-8E0E-44AE-9A0E-6BD0E17D9122}"/>
    <cellStyle name="Input 3 4 2 2" xfId="5896" xr:uid="{B87E14A8-CCA5-4F87-8FBA-AD5E0A7A8047}"/>
    <cellStyle name="Input 3 4 2 2 2" xfId="5897" xr:uid="{1A308B1F-42A5-4547-B461-CD122D9410DF}"/>
    <cellStyle name="Input 3 4 2 2 2 2" xfId="19836" xr:uid="{09257420-B85D-4CB0-AB48-80FA86972AF4}"/>
    <cellStyle name="Input 3 4 2 2 2 2 2" xfId="38708" xr:uid="{7EBFF5F3-EB61-405D-8330-0E4F614209F0}"/>
    <cellStyle name="Input 3 4 2 2 2 3" xfId="32564" xr:uid="{3760A423-A334-4E07-B1F4-774BA34A81B3}"/>
    <cellStyle name="Input 3 4 2 2 3" xfId="5898" xr:uid="{F43B6C64-A2DA-42BB-9CA6-EE05BD54CD3E}"/>
    <cellStyle name="Input 3 4 2 2 3 2" xfId="36696" xr:uid="{154F8B15-01B2-43C7-A995-0E0C30C65D2C}"/>
    <cellStyle name="Input 3 4 2 2 4" xfId="22758" xr:uid="{3827A3ED-71C9-4827-9411-614F8E67CBA3}"/>
    <cellStyle name="Input 3 4 2 2 4 2" xfId="40657" xr:uid="{1CA947A4-9F4A-45BE-B090-15B8A8794146}"/>
    <cellStyle name="Input 3 4 2 2 5" xfId="30975" xr:uid="{269C9A5F-B84A-4797-B632-6265EE718D9C}"/>
    <cellStyle name="Input 3 4 2 3" xfId="5899" xr:uid="{6EC52AB9-7942-4235-9E69-7A4A71498512}"/>
    <cellStyle name="Input 3 4 2 3 2" xfId="19125" xr:uid="{80F6B05D-A17D-455A-977B-B9967237B252}"/>
    <cellStyle name="Input 3 4 2 3 2 2" xfId="37626" xr:uid="{91C86942-5263-4830-8CAA-24C373176A56}"/>
    <cellStyle name="Input 3 4 2 3 3" xfId="31897" xr:uid="{52EF5380-A118-4E40-8BB3-214F13263DCD}"/>
    <cellStyle name="Input 3 4 2 4" xfId="5900" xr:uid="{C0C03DC5-5574-4448-8DFD-D5D5B3C547C4}"/>
    <cellStyle name="Input 3 4 2 4 2" xfId="35709" xr:uid="{2E2D94B1-E4D3-4202-95F7-E689E099B3EB}"/>
    <cellStyle name="Input 3 4 2 5" xfId="22757" xr:uid="{A3C545D6-DD33-4C49-8D81-CF24D1B2257E}"/>
    <cellStyle name="Input 3 4 2 5 2" xfId="40656" xr:uid="{59C63FD5-B648-4497-BA5C-59E2A001C1B2}"/>
    <cellStyle name="Input 3 4 2 6" xfId="29912" xr:uid="{61DB1C3B-DD67-4066-9844-263B7C816668}"/>
    <cellStyle name="Input 3 4 3" xfId="5901" xr:uid="{7104F86B-2A54-417D-8A05-95559858A421}"/>
    <cellStyle name="Input 3 4 3 2" xfId="5902" xr:uid="{EAAB490A-1E0E-4747-B118-626BF6F7C4D1}"/>
    <cellStyle name="Input 3 4 3 2 2" xfId="14475" xr:uid="{2A5FD221-66DC-4B84-AF97-EC50406F6F99}"/>
    <cellStyle name="Input 3 4 3 2 2 2" xfId="38421" xr:uid="{F996C833-160D-412A-A996-9AF1812098C3}"/>
    <cellStyle name="Input 3 4 3 2 3" xfId="32297" xr:uid="{DF0461C6-361E-4BBB-B32C-C2DDDBE42C12}"/>
    <cellStyle name="Input 3 4 3 3" xfId="5903" xr:uid="{245D0535-5559-4689-9AD7-CDF41AB22929}"/>
    <cellStyle name="Input 3 4 3 3 2" xfId="18369" xr:uid="{E769118A-33A7-4E42-877F-0B4BDDBE6C30}"/>
    <cellStyle name="Input 3 4 3 4" xfId="22759" xr:uid="{9723B604-18E4-4D0A-8DF2-9519E3F31B10}"/>
    <cellStyle name="Input 3 4 3 4 2" xfId="40658" xr:uid="{E2591508-A882-461D-89E2-DD463D185275}"/>
    <cellStyle name="Input 3 4 3 5" xfId="30688" xr:uid="{33FF5F1E-D09B-47EE-96D4-136163AC0F32}"/>
    <cellStyle name="Input 3 4 4" xfId="5904" xr:uid="{FF23BE7F-2FC1-488D-AD4D-303C4F094817}"/>
    <cellStyle name="Input 3 4 4 2" xfId="18671" xr:uid="{8342468F-2E1A-480F-96BD-DAD8997CBBF6}"/>
    <cellStyle name="Input 3 4 4 2 2" xfId="37286" xr:uid="{FD81EBE4-3F0A-4D25-BCF2-F91281674528}"/>
    <cellStyle name="Input 3 4 4 3" xfId="31650" xr:uid="{E5BC13F6-C8A1-4BD9-BDEB-555CF762CD6B}"/>
    <cellStyle name="Input 3 4 5" xfId="5905" xr:uid="{79972A44-F35D-4A96-AF0C-1F2427874881}"/>
    <cellStyle name="Input 3 4 5 2" xfId="15152" xr:uid="{323C2E18-C4C9-4958-B3C2-3EF3FEAF62D9}"/>
    <cellStyle name="Input 3 4 5 2 2" xfId="20640" xr:uid="{601519E7-DE36-44DB-B2C2-DE0C562337C3}"/>
    <cellStyle name="Input 3 4 5 3" xfId="33285" xr:uid="{93FC47A8-5AAA-4D11-BCFC-DE0C01DF6816}"/>
    <cellStyle name="Input 3 4 6" xfId="5906" xr:uid="{7779DA25-9D66-469F-A444-96BF3349F958}"/>
    <cellStyle name="Input 3 4 6 2" xfId="15851" xr:uid="{7DC8E354-D1CA-4D36-BF33-85CCE7285F90}"/>
    <cellStyle name="Input 3 4 7" xfId="16708" xr:uid="{98682224-2914-468E-9D7B-C0030DAB9676}"/>
    <cellStyle name="Input 3 4 7 2" xfId="34718" xr:uid="{B8E23431-7067-4285-B229-DF2F9094AC5E}"/>
    <cellStyle name="Input 3 4 8" xfId="17209" xr:uid="{2751C559-E6D9-49DA-9BE6-1F51AA3CBCD1}"/>
    <cellStyle name="Input 3 4 8 2" xfId="35411" xr:uid="{0B701327-0C88-41E0-BB29-DE12BE0432BE}"/>
    <cellStyle name="Input 3 4 9" xfId="22756" xr:uid="{C368EE32-93CE-4680-8A04-8527D2AEAD77}"/>
    <cellStyle name="Input 3 4 9 2" xfId="40655" xr:uid="{8392F5D1-975D-423B-8029-6D52E9B23335}"/>
    <cellStyle name="Input 3 5" xfId="5907" xr:uid="{B13CBCA2-D99C-420B-B365-FA94ED174F60}"/>
    <cellStyle name="Input 3 5 2" xfId="5908" xr:uid="{30C466E9-AEB3-45A9-9A3E-906B5EE60067}"/>
    <cellStyle name="Input 3 5 2 2" xfId="5909" xr:uid="{09F683C0-59A0-48BA-8A30-015726F95845}"/>
    <cellStyle name="Input 3 5 2 2 2" xfId="19837" xr:uid="{B23DA8C5-F844-447A-8AF6-732B8B5EB6DB}"/>
    <cellStyle name="Input 3 5 2 2 2 2" xfId="38709" xr:uid="{FB9DB553-7A8F-4D9F-BA1F-92DDE635009A}"/>
    <cellStyle name="Input 3 5 2 2 3" xfId="32565" xr:uid="{0615D435-FF3D-4071-BB75-4B2020EEC54C}"/>
    <cellStyle name="Input 3 5 2 3" xfId="5910" xr:uid="{0C8BFABA-208F-4565-95F3-913906080AF1}"/>
    <cellStyle name="Input 3 5 2 3 2" xfId="36697" xr:uid="{D15F6294-D24D-44D7-B146-6DDFC8275B44}"/>
    <cellStyle name="Input 3 5 2 4" xfId="22761" xr:uid="{D682D18D-26A1-4699-82D7-EE54C64ACAE9}"/>
    <cellStyle name="Input 3 5 2 4 2" xfId="40660" xr:uid="{4A6E41AD-7DE1-45AE-8045-9858ECC38AD1}"/>
    <cellStyle name="Input 3 5 2 5" xfId="30976" xr:uid="{957B6660-C1D4-4C1F-81FB-BC233B1C06B7}"/>
    <cellStyle name="Input 3 5 3" xfId="5911" xr:uid="{C261F95E-9A45-4F3F-A164-FF42DE19D79B}"/>
    <cellStyle name="Input 3 5 3 2" xfId="19126" xr:uid="{4C296908-1E82-4E3F-8C64-C65F3EA2AB45}"/>
    <cellStyle name="Input 3 5 3 2 2" xfId="37627" xr:uid="{F203FB91-758B-491E-B4EF-ADE34D11F1BD}"/>
    <cellStyle name="Input 3 5 3 3" xfId="31898" xr:uid="{1FEA70BC-0AFF-421D-8215-82049685C24C}"/>
    <cellStyle name="Input 3 5 4" xfId="5912" xr:uid="{9F5BE52C-0907-4EFA-9FB1-9936C2975B19}"/>
    <cellStyle name="Input 3 5 4 2" xfId="21030" xr:uid="{34AAD064-3A6C-48D5-99F9-722FE12E209C}"/>
    <cellStyle name="Input 3 5 4 2 2" xfId="39450" xr:uid="{A6E5B388-7E21-4C49-90EC-AA9879941705}"/>
    <cellStyle name="Input 3 5 4 3" xfId="33286" xr:uid="{42594FAF-2809-4FC6-8308-D0F5B228DFB3}"/>
    <cellStyle name="Input 3 5 5" xfId="5913" xr:uid="{20F35551-CBFB-4F5B-8EBE-73CA4A5570C5}"/>
    <cellStyle name="Input 3 5 5 2" xfId="33929" xr:uid="{ED431DD8-A4FD-4C53-A7EE-156D2BEDDE8C}"/>
    <cellStyle name="Input 3 5 6" xfId="16709" xr:uid="{E2154779-FA52-4FCE-B11F-A0D9460A9940}"/>
    <cellStyle name="Input 3 5 6 2" xfId="34719" xr:uid="{6FF87582-ECF5-4A55-9133-CFFA06F05467}"/>
    <cellStyle name="Input 3 5 7" xfId="17641" xr:uid="{58AC2758-EF4F-46D1-B081-FD94C8FD8EC0}"/>
    <cellStyle name="Input 3 5 7 2" xfId="35710" xr:uid="{CC37DE3E-EC03-46C7-B740-1F99AECFC4D8}"/>
    <cellStyle name="Input 3 5 8" xfId="22760" xr:uid="{F7CB0669-C1E0-4213-BB4A-8C5317D57BE8}"/>
    <cellStyle name="Input 3 5 8 2" xfId="40659" xr:uid="{408EE5E6-0D4B-493E-86E5-3CDB501A3C0C}"/>
    <cellStyle name="Input 3 5 9" xfId="29913" xr:uid="{9762AB54-1636-489B-8D2E-4D39BD307AF0}"/>
    <cellStyle name="Input 3 6" xfId="5914" xr:uid="{A2DD06E8-99B6-4B4D-BA41-FB39FE63476F}"/>
    <cellStyle name="Input 3 6 2" xfId="5915" xr:uid="{22DE6266-0C90-446A-9FC0-5751B31293E7}"/>
    <cellStyle name="Input 3 6 2 2" xfId="5916" xr:uid="{FD3AB655-4777-4ACC-BB8A-6A3F285DC26C}"/>
    <cellStyle name="Input 3 6 2 2 2" xfId="19838" xr:uid="{30E4FDCA-788C-4907-9BD5-29670C3CCF50}"/>
    <cellStyle name="Input 3 6 2 2 2 2" xfId="38710" xr:uid="{904EFDAA-2343-42B9-8B76-F08A4AC43873}"/>
    <cellStyle name="Input 3 6 2 2 3" xfId="32566" xr:uid="{E56CB2C3-1DDA-4B94-AF14-96F9326BC823}"/>
    <cellStyle name="Input 3 6 2 3" xfId="5917" xr:uid="{D21FAFF7-5E5C-4F66-8A03-65DD6B969684}"/>
    <cellStyle name="Input 3 6 2 3 2" xfId="36698" xr:uid="{9D025CDB-1713-4D66-8A89-33B640DB791C}"/>
    <cellStyle name="Input 3 6 2 4" xfId="22763" xr:uid="{6F22621C-3E3A-4CC5-A6C6-F498A8A052C1}"/>
    <cellStyle name="Input 3 6 2 4 2" xfId="40662" xr:uid="{21EB2AEF-21F9-49E2-BF15-C7F26EC78A1F}"/>
    <cellStyle name="Input 3 6 2 5" xfId="30977" xr:uid="{4E6F8B64-199B-4501-AE9E-CB6F64141DE4}"/>
    <cellStyle name="Input 3 6 3" xfId="5918" xr:uid="{3563E9EB-0018-43C8-9125-6D985D8F0EC2}"/>
    <cellStyle name="Input 3 6 3 2" xfId="19127" xr:uid="{D44DF2DE-BBE8-4F38-87D3-EBEAD7D731B4}"/>
    <cellStyle name="Input 3 6 3 2 2" xfId="37628" xr:uid="{A4F20DF9-8C6B-42FA-B7F8-186E0286EEBD}"/>
    <cellStyle name="Input 3 6 3 3" xfId="31899" xr:uid="{AD2804C1-34E5-4883-AC90-CACD3B4C97A0}"/>
    <cellStyle name="Input 3 6 4" xfId="5919" xr:uid="{36BAA2F8-A827-4A1D-8226-DE688F06E8CE}"/>
    <cellStyle name="Input 3 6 4 2" xfId="21031" xr:uid="{71643CC2-4C20-492D-95AD-AAFC77E6ECD2}"/>
    <cellStyle name="Input 3 6 4 2 2" xfId="39451" xr:uid="{6C40B8FE-9F40-4F73-B3EE-195C0F3584D9}"/>
    <cellStyle name="Input 3 6 4 3" xfId="33287" xr:uid="{34C200AE-379D-42ED-83D3-9695C28C2BF4}"/>
    <cellStyle name="Input 3 6 5" xfId="5920" xr:uid="{C1B0ABA2-01D1-434A-A475-819720CDCD3A}"/>
    <cellStyle name="Input 3 6 5 2" xfId="33930" xr:uid="{7B6777B0-42F7-4CEF-83D0-C181CAA7AF53}"/>
    <cellStyle name="Input 3 6 6" xfId="16710" xr:uid="{DAF8BEF9-9C41-44FE-8A49-3FAFBFF8E831}"/>
    <cellStyle name="Input 3 6 6 2" xfId="34720" xr:uid="{5D2BB2DE-FFF8-4CC3-B766-B23D4C46D9DB}"/>
    <cellStyle name="Input 3 6 7" xfId="17642" xr:uid="{0ACC2E2C-66D5-4BBF-98E0-99EBB73FF5E8}"/>
    <cellStyle name="Input 3 6 7 2" xfId="35711" xr:uid="{3963F3CB-9C4B-43C1-A177-5DCB92411F73}"/>
    <cellStyle name="Input 3 6 8" xfId="22762" xr:uid="{E4ACBB3D-B29C-41AC-AACC-73381EBBDEE9}"/>
    <cellStyle name="Input 3 6 8 2" xfId="40661" xr:uid="{F2985C99-891C-41BE-8F75-C5F89111AC04}"/>
    <cellStyle name="Input 3 6 9" xfId="29914" xr:uid="{B8A113C1-4F4E-470C-8799-F65B37C572FA}"/>
    <cellStyle name="Input 3 7" xfId="5921" xr:uid="{0BB05116-999B-4C9D-B042-72DA63CAE304}"/>
    <cellStyle name="Input 3 7 2" xfId="5922" xr:uid="{0AAA136E-0392-4170-8C09-86505CA7A881}"/>
    <cellStyle name="Input 3 7 2 2" xfId="14429" xr:uid="{2595A8EE-9677-4DED-B757-4DB6FB99774D}"/>
    <cellStyle name="Input 3 7 2 2 2" xfId="38362" xr:uid="{185D1ED6-F49B-4558-8CF0-405DD7160971}"/>
    <cellStyle name="Input 3 7 2 3" xfId="32255" xr:uid="{95FDCDB7-8F01-46EC-ABF3-916FAC3BFF75}"/>
    <cellStyle name="Input 3 7 3" xfId="5923" xr:uid="{7032201C-3C7F-48F5-98A3-C18920E3E009}"/>
    <cellStyle name="Input 3 7 3 2" xfId="18319" xr:uid="{982AF573-3299-4C66-B64D-66554013225C}"/>
    <cellStyle name="Input 3 7 4" xfId="22764" xr:uid="{A0FE9E63-6F78-443A-A268-7AEBDE0D008B}"/>
    <cellStyle name="Input 3 7 4 2" xfId="40663" xr:uid="{31492DED-3AF5-4587-8BF2-95229929E9C0}"/>
    <cellStyle name="Input 3 7 5" xfId="30631" xr:uid="{33427403-3F9C-412F-9023-2484E2A2A310}"/>
    <cellStyle name="Input 3 8" xfId="5924" xr:uid="{E89CA8A4-6EC2-45C6-9F85-BAE74B525EF4}"/>
    <cellStyle name="Input 3 8 2" xfId="5925" xr:uid="{B9698769-D762-4F84-B9E1-98FD42CF538C}"/>
    <cellStyle name="Input 3 8 2 2" xfId="37197" xr:uid="{2DA964DD-FA9C-4770-B68E-6AC6E222840A}"/>
    <cellStyle name="Input 3 8 3" xfId="5926" xr:uid="{19A9D0E9-5FE2-4FA4-A731-0FEB33F7E5D1}"/>
    <cellStyle name="Input 3 8 3 2" xfId="40664" xr:uid="{EA4B46F1-C1EE-4061-8C46-79C178B5840A}"/>
    <cellStyle name="Input 3 8 4" xfId="31597" xr:uid="{9F0C2972-7C11-4740-945F-E15ADB1989ED}"/>
    <cellStyle name="Input 3 9" xfId="5927" xr:uid="{EB764787-6AB8-42D3-AB0D-2E3414ED22D0}"/>
    <cellStyle name="Input 3 9 2" xfId="18702" xr:uid="{F382A8A7-FA86-4692-9620-A1FE56FA6C0A}"/>
    <cellStyle name="Input 3 9 2 2" xfId="37301" xr:uid="{D5FACCE7-F052-4D1F-810D-B58802C5884A}"/>
    <cellStyle name="Input 3 9 3" xfId="31618" xr:uid="{6B55C14B-8140-4AE2-B340-416EEA392BD6}"/>
    <cellStyle name="Input 30" xfId="5928" xr:uid="{4F5DD8E9-AFFF-4792-A1C9-13789B9ACB2C}"/>
    <cellStyle name="Input 30 2" xfId="22765" xr:uid="{8AB342A9-367E-446C-8A4B-23FE44918D25}"/>
    <cellStyle name="Input 30 2 2" xfId="40665" xr:uid="{711785EF-4D20-493A-8BD5-FBAF30F6A219}"/>
    <cellStyle name="Input 30 3" xfId="31503" xr:uid="{4F18D326-7AA4-43EC-843D-6FA56A6ED552}"/>
    <cellStyle name="Input 31" xfId="5929" xr:uid="{3C453B60-7E9E-4F45-AA20-CFC161DA9067}"/>
    <cellStyle name="Input 31 2" xfId="22766" xr:uid="{CDE0E309-02ED-4EB4-8C3B-B1D4C088DFCB}"/>
    <cellStyle name="Input 31 2 2" xfId="40666" xr:uid="{92C42B80-A174-4D46-A1D0-C9AB8AE9EE28}"/>
    <cellStyle name="Input 31 3" xfId="31507" xr:uid="{6F9559FC-BEF6-490C-9A20-A3CEF69B97FE}"/>
    <cellStyle name="Input 32" xfId="5930" xr:uid="{038F9C31-DD7E-4067-8795-A330464FDCCE}"/>
    <cellStyle name="Input 32 2" xfId="22767" xr:uid="{ADF07C4A-6A5C-4338-843A-9B5D5A9DF975}"/>
    <cellStyle name="Input 32 2 2" xfId="40667" xr:uid="{D7F3C3CE-B503-4FD7-9E4A-4E5D53A29817}"/>
    <cellStyle name="Input 32 3" xfId="31511" xr:uid="{CB75E27E-4380-4657-B9D6-91D92C7B38FF}"/>
    <cellStyle name="Input 33" xfId="5931" xr:uid="{0BD162B5-5925-40D4-BE19-7673F819E8F4}"/>
    <cellStyle name="Input 33 2" xfId="22768" xr:uid="{CF547CBF-00F4-43AF-9CCC-6C35122B4AE6}"/>
    <cellStyle name="Input 33 2 2" xfId="40668" xr:uid="{01314707-3598-4084-9FCA-5EAA0A97934C}"/>
    <cellStyle name="Input 33 3" xfId="31515" xr:uid="{FE269E48-20DD-4D81-BBA7-14F02C1D6D9F}"/>
    <cellStyle name="Input 34" xfId="5932" xr:uid="{03D67514-77A3-4019-AC47-A5AEDDB87F91}"/>
    <cellStyle name="Input 34 2" xfId="22769" xr:uid="{42EA7DB3-5D62-4B0D-B686-07D932412225}"/>
    <cellStyle name="Input 34 2 2" xfId="40669" xr:uid="{25DB1102-942F-4468-A4A1-A3B7388A40DC}"/>
    <cellStyle name="Input 34 3" xfId="31519" xr:uid="{8CB720B0-FF3C-446F-B50B-6243E3BD956C}"/>
    <cellStyle name="Input 35" xfId="5933" xr:uid="{A771FEB9-1E88-4684-AD9D-1CC89C17FFBE}"/>
    <cellStyle name="Input 35 2" xfId="22770" xr:uid="{47438EAD-30BB-4036-8F4D-EF4C1EAF2B01}"/>
    <cellStyle name="Input 35 2 2" xfId="40670" xr:uid="{66340319-0226-4892-85D2-D4EDC6D7AAD1}"/>
    <cellStyle name="Input 35 3" xfId="31523" xr:uid="{F4ABE3EC-29D9-4667-8C95-C746FBB2C7EB}"/>
    <cellStyle name="Input 36" xfId="5934" xr:uid="{33B451A2-3019-4236-BFC7-E8382EB77305}"/>
    <cellStyle name="Input 36 2" xfId="22771" xr:uid="{624CBF9B-4301-4D30-BF17-4FD96AF20CB6}"/>
    <cellStyle name="Input 36 2 2" xfId="40671" xr:uid="{339A8642-AC8D-4BBF-AD1B-F3F73D966FEE}"/>
    <cellStyle name="Input 36 3" xfId="31527" xr:uid="{3316DFFB-7E30-424E-9FB4-79A6A0A84EBE}"/>
    <cellStyle name="Input 37" xfId="5935" xr:uid="{45AAD1A3-E16F-45E4-A7FD-DC30FC31AF1D}"/>
    <cellStyle name="Input 37 2" xfId="22772" xr:uid="{85791ACE-AF54-4CF6-8349-1E9EBE744C53}"/>
    <cellStyle name="Input 37 2 2" xfId="40672" xr:uid="{8E28DAFF-5F8C-4609-939A-D3AECC0C9FB9}"/>
    <cellStyle name="Input 37 3" xfId="31531" xr:uid="{827F9365-698C-431A-9A99-D6F577A777FF}"/>
    <cellStyle name="Input 38" xfId="5936" xr:uid="{55E41F54-FB22-4A2D-A458-838F5DDB27E9}"/>
    <cellStyle name="Input 38 2" xfId="22773" xr:uid="{D130C89B-60D0-4211-9F7C-620DB8F6576C}"/>
    <cellStyle name="Input 38 2 2" xfId="40673" xr:uid="{B076EBF8-2F40-47CB-B67C-F2D626AF8541}"/>
    <cellStyle name="Input 38 3" xfId="31535" xr:uid="{9DB005AA-DB69-4BB9-B613-8C8818789C2D}"/>
    <cellStyle name="Input 39" xfId="5937" xr:uid="{D967E8F3-DE18-4FE1-9535-53A60EBF7AD9}"/>
    <cellStyle name="Input 39 2" xfId="22774" xr:uid="{677D8799-CC58-4A74-8825-1B82A778B6DB}"/>
    <cellStyle name="Input 39 2 2" xfId="40674" xr:uid="{B141275E-48FB-4B0F-A744-316A4A989256}"/>
    <cellStyle name="Input 39 3" xfId="31539" xr:uid="{5B8FDD53-ED20-4760-9084-A7DA5412D52A}"/>
    <cellStyle name="Input 4" xfId="5938" xr:uid="{58D552B3-473D-4CAC-B06F-8C0E3612950E}"/>
    <cellStyle name="Input 4 10" xfId="5939" xr:uid="{CD85B56F-F712-4DE5-B74A-28B21AEEAB43}"/>
    <cellStyle name="Input 4 10 2" xfId="14607" xr:uid="{88EF7683-DACA-4209-9026-2F4B26E1D497}"/>
    <cellStyle name="Input 4 10 2 2" xfId="20434" xr:uid="{BB71DE3E-0F22-4779-8FFA-FE362278A72D}"/>
    <cellStyle name="Input 4 10 3" xfId="32934" xr:uid="{D28D2693-1ECF-4B0A-8205-F305642C00C5}"/>
    <cellStyle name="Input 4 11" xfId="15211" xr:uid="{C47291EF-E180-4F25-8B80-9AB313D45F69}"/>
    <cellStyle name="Input 4 11 2" xfId="33371" xr:uid="{738BFC3A-A654-4E39-9368-FDAF55F6A038}"/>
    <cellStyle name="Input 4 12" xfId="14899" xr:uid="{9EB87754-7A31-49FE-9388-34FF2CA7DDAC}"/>
    <cellStyle name="Input 4 12 2" xfId="33029" xr:uid="{F2C2A49B-F333-43D1-9080-9D0D1E73C22C}"/>
    <cellStyle name="Input 4 13" xfId="16081" xr:uid="{105F594C-59D8-489F-BCAF-1125D80882DE}"/>
    <cellStyle name="Input 4 13 2" xfId="34453" xr:uid="{0F940734-EE5A-4BE7-B793-CDF804943968}"/>
    <cellStyle name="Input 4 14" xfId="21918" xr:uid="{B54971D3-7BDB-4549-BABF-1CDEBF7551E8}"/>
    <cellStyle name="Input 4 14 2" xfId="40023" xr:uid="{322C6C58-47A8-4FCE-A0F7-28788060EE8A}"/>
    <cellStyle name="Input 4 15" xfId="22775" xr:uid="{A055127F-2E18-4AB0-9BD9-3DEEB180783C}"/>
    <cellStyle name="Input 4 15 2" xfId="40675" xr:uid="{888C4EC8-85BC-4072-AB24-D564F5E71C5D}"/>
    <cellStyle name="Input 4 16" xfId="29491" xr:uid="{1A8032E8-E4AB-4546-95EB-00A599E50112}"/>
    <cellStyle name="Input 4 2" xfId="5940" xr:uid="{68DDFF8C-8F0B-4065-8EC1-C42995DAABA9}"/>
    <cellStyle name="Input 4 2 10" xfId="5941" xr:uid="{7D8890B7-6C76-46E2-82E3-DB2445F825A5}"/>
    <cellStyle name="Input 4 2 10 2" xfId="34721" xr:uid="{6ABD98A6-7E0E-4633-91ED-0AF2BB6C45D2}"/>
    <cellStyle name="Input 4 2 11" xfId="17067" xr:uid="{E0B04AF3-7D65-45F0-A120-FA828C101906}"/>
    <cellStyle name="Input 4 2 11 2" xfId="35316" xr:uid="{3827B8A3-9E11-49F6-9D8E-84CA0F0F86CA}"/>
    <cellStyle name="Input 4 2 12" xfId="21751" xr:uid="{3348CA82-B850-4785-9A25-757A871EAA69}"/>
    <cellStyle name="Input 4 2 12 2" xfId="39976" xr:uid="{F45D37B7-788B-4915-B2A1-7466005D0509}"/>
    <cellStyle name="Input 4 2 13" xfId="22776" xr:uid="{6E1ED750-6480-466D-A9CA-26223BC69A7E}"/>
    <cellStyle name="Input 4 2 13 2" xfId="40676" xr:uid="{94364C19-1229-415F-A3E1-F40B1F733F0C}"/>
    <cellStyle name="Input 4 2 14" xfId="29552" xr:uid="{A87BA8D6-24FE-4C65-87F0-D9E9C4B9AE3B}"/>
    <cellStyle name="Input 4 2 2" xfId="5942" xr:uid="{5DF9907F-E76F-429A-A478-9BA74EBBC74C}"/>
    <cellStyle name="Input 4 2 2 2" xfId="5943" xr:uid="{DCE76C5E-21DC-47DD-BDE1-EB148515B430}"/>
    <cellStyle name="Input 4 2 2 2 2" xfId="5944" xr:uid="{BABB0AEE-B824-498E-984D-88BB00471CBD}"/>
    <cellStyle name="Input 4 2 2 2 2 2" xfId="19839" xr:uid="{5D2760AD-AB34-4BD5-B7F1-B043FA5B227F}"/>
    <cellStyle name="Input 4 2 2 2 2 2 2" xfId="38711" xr:uid="{796C7AA3-EB8A-46D5-AF6A-08A8CCC710EE}"/>
    <cellStyle name="Input 4 2 2 2 2 3" xfId="32567" xr:uid="{63EEB721-EC27-45E6-896A-83A55FA2BAA3}"/>
    <cellStyle name="Input 4 2 2 2 3" xfId="5945" xr:uid="{E9B76146-AD67-46C8-BE6B-A055D96AD801}"/>
    <cellStyle name="Input 4 2 2 2 3 2" xfId="36699" xr:uid="{A557E5C4-F158-4906-A966-67478C6D9458}"/>
    <cellStyle name="Input 4 2 2 2 4" xfId="22778" xr:uid="{8433A060-F5EF-4148-B572-940442EA725A}"/>
    <cellStyle name="Input 4 2 2 2 4 2" xfId="40678" xr:uid="{0AB8EDFF-CFE7-4132-A56F-B4B47DAE21C7}"/>
    <cellStyle name="Input 4 2 2 2 5" xfId="30978" xr:uid="{E5F42C04-B28C-4E98-8E43-7291AE40F6F8}"/>
    <cellStyle name="Input 4 2 2 3" xfId="5946" xr:uid="{894D1003-06BD-46FE-8F1E-A69A97A69FD6}"/>
    <cellStyle name="Input 4 2 2 3 2" xfId="19128" xr:uid="{D60EE422-4EBF-44D2-9AE9-7DC7E43E77A6}"/>
    <cellStyle name="Input 4 2 2 3 2 2" xfId="37629" xr:uid="{DAE6C09D-D6F3-4D37-9DFA-32AFF8E2587A}"/>
    <cellStyle name="Input 4 2 2 3 3" xfId="31900" xr:uid="{C20E46BE-90A8-479B-BDCD-F9CA84D8B1FF}"/>
    <cellStyle name="Input 4 2 2 4" xfId="5947" xr:uid="{C5537916-43C8-4245-8A0F-160F4AD23916}"/>
    <cellStyle name="Input 4 2 2 4 2" xfId="21032" xr:uid="{A88514A2-F808-4052-9D63-850D35BC84E0}"/>
    <cellStyle name="Input 4 2 2 4 2 2" xfId="39452" xr:uid="{6B4AC593-143F-494D-A3A3-22C76A41A626}"/>
    <cellStyle name="Input 4 2 2 4 3" xfId="33288" xr:uid="{EE1708F3-62C1-422A-80C6-EAE10D8B5EAC}"/>
    <cellStyle name="Input 4 2 2 5" xfId="5948" xr:uid="{47A6C3D5-574B-4E85-BF18-C91711FAA7CB}"/>
    <cellStyle name="Input 4 2 2 5 2" xfId="33932" xr:uid="{EFE73EEC-EF98-47F7-9520-D4BFC2ABD72A}"/>
    <cellStyle name="Input 4 2 2 6" xfId="16711" xr:uid="{E50C1AFD-73D2-494A-AEDC-924DB6C58420}"/>
    <cellStyle name="Input 4 2 2 6 2" xfId="34722" xr:uid="{8327A0CE-DF18-4254-8C93-02708CB6DCF4}"/>
    <cellStyle name="Input 4 2 2 7" xfId="17643" xr:uid="{85422860-71CB-43E6-8BA3-221A08D86154}"/>
    <cellStyle name="Input 4 2 2 7 2" xfId="35712" xr:uid="{F42439CF-DE6B-4354-8557-C4500830164C}"/>
    <cellStyle name="Input 4 2 2 8" xfId="22777" xr:uid="{77E04A9C-B4CA-4C4B-8022-F387F13D08E8}"/>
    <cellStyle name="Input 4 2 2 8 2" xfId="40677" xr:uid="{FA049F1E-9B24-4AD1-AEB4-0A3F63BF6277}"/>
    <cellStyle name="Input 4 2 2 9" xfId="29915" xr:uid="{CF5D00F5-80EB-492E-8F03-E3F06359A6E2}"/>
    <cellStyle name="Input 4 2 3" xfId="5949" xr:uid="{3A0EC1FF-A38B-4C27-BB41-DBEEBD423B1D}"/>
    <cellStyle name="Input 4 2 3 2" xfId="5950" xr:uid="{D19C8AAC-A3D9-41D6-8932-EB078549CD02}"/>
    <cellStyle name="Input 4 2 3 2 2" xfId="5951" xr:uid="{BCB74EF9-99D8-47F7-AC52-38F12F4F2F60}"/>
    <cellStyle name="Input 4 2 3 2 2 2" xfId="19840" xr:uid="{A31CE6AB-71E6-469C-933B-A4616EF874FB}"/>
    <cellStyle name="Input 4 2 3 2 2 2 2" xfId="38712" xr:uid="{F328167A-F0CB-43CB-8038-84D1FD2FFEC9}"/>
    <cellStyle name="Input 4 2 3 2 2 3" xfId="32568" xr:uid="{FCB85215-339D-4FBC-B7C2-00968E23C73C}"/>
    <cellStyle name="Input 4 2 3 2 3" xfId="5952" xr:uid="{BA7800F2-B6CC-490D-8F24-72CC1B8E72C9}"/>
    <cellStyle name="Input 4 2 3 2 3 2" xfId="36700" xr:uid="{A45F81FE-19E9-4BEC-A3C5-7CDA8639F340}"/>
    <cellStyle name="Input 4 2 3 2 4" xfId="22780" xr:uid="{8EC9C977-CEDE-414B-BC30-A8F71306AD69}"/>
    <cellStyle name="Input 4 2 3 2 4 2" xfId="40680" xr:uid="{911A13A4-A84B-4E74-98ED-5BC680A01B6B}"/>
    <cellStyle name="Input 4 2 3 2 5" xfId="30979" xr:uid="{62273349-88E3-4E56-91DE-E8605F555D6E}"/>
    <cellStyle name="Input 4 2 3 3" xfId="5953" xr:uid="{E106BC52-E2A8-4191-ACEA-4653986B0987}"/>
    <cellStyle name="Input 4 2 3 3 2" xfId="19129" xr:uid="{671CAEF3-35C5-4C12-9F08-04034A80EF49}"/>
    <cellStyle name="Input 4 2 3 3 2 2" xfId="37630" xr:uid="{57A09235-C6C4-417E-9D78-E87F10143B3C}"/>
    <cellStyle name="Input 4 2 3 3 3" xfId="31901" xr:uid="{1B1A4FFE-46EC-46B0-B41F-42F6E1082653}"/>
    <cellStyle name="Input 4 2 3 4" xfId="5954" xr:uid="{96F9F26A-9E0A-44EA-AAEF-CED6DC7B6AE5}"/>
    <cellStyle name="Input 4 2 3 4 2" xfId="21033" xr:uid="{3C77DF2F-98C4-41FC-BCB7-D224ED6E1825}"/>
    <cellStyle name="Input 4 2 3 4 2 2" xfId="39453" xr:uid="{6BAC634E-FE88-40C9-A5AA-88B6B0CB0D88}"/>
    <cellStyle name="Input 4 2 3 4 3" xfId="33289" xr:uid="{EC666B36-1196-4AD8-9D02-62CDB1D5502F}"/>
    <cellStyle name="Input 4 2 3 5" xfId="5955" xr:uid="{F6DB52ED-58FC-4CA5-A749-C3A6D7C472C6}"/>
    <cellStyle name="Input 4 2 3 5 2" xfId="33933" xr:uid="{2ADA4207-D7B2-4022-B72A-D2B67AC65A23}"/>
    <cellStyle name="Input 4 2 3 6" xfId="16712" xr:uid="{D2412971-5D5C-4B6F-A662-B3BC632A5386}"/>
    <cellStyle name="Input 4 2 3 6 2" xfId="34723" xr:uid="{AB3C29BF-13BF-4990-A3AE-97E98CBF38EC}"/>
    <cellStyle name="Input 4 2 3 7" xfId="17644" xr:uid="{FD5D5B51-9609-4391-B84C-D750B2F174C6}"/>
    <cellStyle name="Input 4 2 3 7 2" xfId="35713" xr:uid="{2EE11360-E144-4A1B-9025-2B73FCB773D6}"/>
    <cellStyle name="Input 4 2 3 8" xfId="22779" xr:uid="{B338B0CC-E173-4DE6-AD45-3F5753489227}"/>
    <cellStyle name="Input 4 2 3 8 2" xfId="40679" xr:uid="{6A2C393D-DDFC-4AEE-827F-5266FB70C383}"/>
    <cellStyle name="Input 4 2 3 9" xfId="29916" xr:uid="{AB4E70EC-2E72-482A-AD5C-ED1BC2EC4A9E}"/>
    <cellStyle name="Input 4 2 4" xfId="5956" xr:uid="{D5946E99-49D2-490F-8591-B29149B9A65F}"/>
    <cellStyle name="Input 4 2 4 2" xfId="5957" xr:uid="{024ED9A4-C16D-48ED-9B6B-4B6E98FECA89}"/>
    <cellStyle name="Input 4 2 4 2 2" xfId="5958" xr:uid="{4B89D1F8-0CE5-4C7F-BCC6-B5A041328ED5}"/>
    <cellStyle name="Input 4 2 4 2 2 2" xfId="19841" xr:uid="{96031813-96AB-480D-8903-99446D9851DB}"/>
    <cellStyle name="Input 4 2 4 2 2 2 2" xfId="38713" xr:uid="{9BDDCED4-68DF-4812-9FD6-7D8700C2D970}"/>
    <cellStyle name="Input 4 2 4 2 2 3" xfId="32569" xr:uid="{B6175C57-1FE6-42C6-B8DD-DA153BCBD14F}"/>
    <cellStyle name="Input 4 2 4 2 3" xfId="5959" xr:uid="{41810778-CDC3-4795-9DB6-514CE77BE741}"/>
    <cellStyle name="Input 4 2 4 2 3 2" xfId="36701" xr:uid="{BB5DF81D-AF84-4A5B-A91A-B28A10E91FFA}"/>
    <cellStyle name="Input 4 2 4 2 4" xfId="22782" xr:uid="{2A080734-834D-4AA8-9266-C4DA178F7BF0}"/>
    <cellStyle name="Input 4 2 4 2 4 2" xfId="40682" xr:uid="{4002AFD5-16BB-4C8F-93E2-99835058767F}"/>
    <cellStyle name="Input 4 2 4 2 5" xfId="30980" xr:uid="{A5E7869E-5256-40C5-A68A-EA55D64CE1F4}"/>
    <cellStyle name="Input 4 2 4 3" xfId="5960" xr:uid="{BCFD4C05-6C68-4672-8BF6-B3A7E584A83B}"/>
    <cellStyle name="Input 4 2 4 3 2" xfId="19130" xr:uid="{6D3F8F11-15B6-45EF-A5FA-1D074C8479C9}"/>
    <cellStyle name="Input 4 2 4 3 2 2" xfId="37631" xr:uid="{E959E5AA-0C25-4847-B1CD-ED831E245CE6}"/>
    <cellStyle name="Input 4 2 4 3 3" xfId="31902" xr:uid="{53604ACD-E697-422A-AF2D-3759EFF885D4}"/>
    <cellStyle name="Input 4 2 4 4" xfId="5961" xr:uid="{B73964BE-93C1-4A2A-BFE1-12E6E2E1A37F}"/>
    <cellStyle name="Input 4 2 4 4 2" xfId="21034" xr:uid="{6A2D14A0-D8A8-4401-BCC5-B6E65B912F16}"/>
    <cellStyle name="Input 4 2 4 4 2 2" xfId="39454" xr:uid="{99903058-30BF-4938-A2BE-CA2F3390ED66}"/>
    <cellStyle name="Input 4 2 4 4 3" xfId="33290" xr:uid="{961D25F6-7653-4738-AC70-530B5A775E4F}"/>
    <cellStyle name="Input 4 2 4 5" xfId="5962" xr:uid="{820AC7C3-4A9E-465B-8904-878525EB0A92}"/>
    <cellStyle name="Input 4 2 4 5 2" xfId="33934" xr:uid="{83B0E52F-B986-4DB4-9F67-0191DAEC74FF}"/>
    <cellStyle name="Input 4 2 4 6" xfId="16713" xr:uid="{2AB4B4E2-2F16-460B-A9C2-00C2B9F1087B}"/>
    <cellStyle name="Input 4 2 4 6 2" xfId="34724" xr:uid="{FB0A98FB-B751-439B-92C0-CC13F096B29D}"/>
    <cellStyle name="Input 4 2 4 7" xfId="17645" xr:uid="{A96F0BE7-601B-48F0-A1A1-E4EA4CEF2587}"/>
    <cellStyle name="Input 4 2 4 7 2" xfId="35714" xr:uid="{F06D0C2F-6DA5-435A-8C32-E245B49EA908}"/>
    <cellStyle name="Input 4 2 4 8" xfId="22781" xr:uid="{48FEBB2E-216F-4497-8D6B-9557EDC5407A}"/>
    <cellStyle name="Input 4 2 4 8 2" xfId="40681" xr:uid="{48A0BB93-48CA-4236-B776-8115932D3B2B}"/>
    <cellStyle name="Input 4 2 4 9" xfId="29917" xr:uid="{8400A2C7-FA28-4FF5-8400-38260F9BC22D}"/>
    <cellStyle name="Input 4 2 5" xfId="5963" xr:uid="{4889F0E7-3507-4DCC-87D5-B673B12F2C51}"/>
    <cellStyle name="Input 4 2 5 2" xfId="5964" xr:uid="{380597E8-74AF-43F8-ACD8-4B31157ABDE3}"/>
    <cellStyle name="Input 4 2 5 2 2" xfId="5965" xr:uid="{D80668C3-700E-401A-AC79-C931F676F3A3}"/>
    <cellStyle name="Input 4 2 5 2 2 2" xfId="19842" xr:uid="{B6E800F5-6A20-4DD3-A074-2800C0EC76C5}"/>
    <cellStyle name="Input 4 2 5 2 2 2 2" xfId="38714" xr:uid="{EF9CE951-3A17-4EBB-8CCB-74EEDFCB8627}"/>
    <cellStyle name="Input 4 2 5 2 2 3" xfId="32570" xr:uid="{F4979D1D-05D7-476B-975C-19A2DE788402}"/>
    <cellStyle name="Input 4 2 5 2 3" xfId="5966" xr:uid="{EF64EAF8-565F-4AE9-9581-98E8CD0AC505}"/>
    <cellStyle name="Input 4 2 5 2 3 2" xfId="36702" xr:uid="{F43B84D6-9A0D-416C-8E82-ED596F88CAFA}"/>
    <cellStyle name="Input 4 2 5 2 4" xfId="22784" xr:uid="{963C1D19-B0FC-4B87-8516-7B48DFA6FE3D}"/>
    <cellStyle name="Input 4 2 5 2 4 2" xfId="40684" xr:uid="{871A0E9A-8B26-4431-B8AB-E7D6A8296516}"/>
    <cellStyle name="Input 4 2 5 2 5" xfId="30981" xr:uid="{6E71E207-9832-4A3F-AC9C-55596886E689}"/>
    <cellStyle name="Input 4 2 5 3" xfId="5967" xr:uid="{EDC1E885-02DD-4523-A10A-10A83FC46E96}"/>
    <cellStyle name="Input 4 2 5 3 2" xfId="19131" xr:uid="{9302C13C-19ED-4CC9-AA56-AD9F7EC3885B}"/>
    <cellStyle name="Input 4 2 5 3 2 2" xfId="37632" xr:uid="{3EAC8D58-F801-4423-8DD4-A1E4E937AEE7}"/>
    <cellStyle name="Input 4 2 5 3 3" xfId="31903" xr:uid="{96165AE0-9A6A-4691-BB78-E1F7566B0577}"/>
    <cellStyle name="Input 4 2 5 4" xfId="5968" xr:uid="{F045044F-F33C-42F1-813A-4267D36FC321}"/>
    <cellStyle name="Input 4 2 5 4 2" xfId="21035" xr:uid="{3D9BC407-0CB6-4FBF-8AD9-4FF62AC55B0B}"/>
    <cellStyle name="Input 4 2 5 4 2 2" xfId="39455" xr:uid="{935088CB-0142-4719-B843-7586AE2BE2C5}"/>
    <cellStyle name="Input 4 2 5 4 3" xfId="33291" xr:uid="{3430F232-3D19-48FE-B233-7642F160592A}"/>
    <cellStyle name="Input 4 2 5 5" xfId="5969" xr:uid="{719217E1-FF2F-4608-9553-A37CB815F1C4}"/>
    <cellStyle name="Input 4 2 5 5 2" xfId="33935" xr:uid="{2660640F-9732-44F5-9A85-9EA744E15FFA}"/>
    <cellStyle name="Input 4 2 5 6" xfId="16714" xr:uid="{F2D51541-F45C-4AA4-9653-DA9DBE373212}"/>
    <cellStyle name="Input 4 2 5 6 2" xfId="34725" xr:uid="{EFB04733-991E-4439-A4C2-64C2D5EABB12}"/>
    <cellStyle name="Input 4 2 5 7" xfId="17646" xr:uid="{93292585-02F5-488C-A597-50D37651A4AF}"/>
    <cellStyle name="Input 4 2 5 7 2" xfId="35715" xr:uid="{0FB11BD9-2DAC-4BDF-B1FE-979E042098CD}"/>
    <cellStyle name="Input 4 2 5 8" xfId="22783" xr:uid="{39B08D44-9B64-46F3-81DA-B425AEDF1D10}"/>
    <cellStyle name="Input 4 2 5 8 2" xfId="40683" xr:uid="{B701A86F-8FEE-42B7-B598-C46D2CD52E83}"/>
    <cellStyle name="Input 4 2 5 9" xfId="29918" xr:uid="{215344B6-31D3-42B4-ACC5-87900523EC31}"/>
    <cellStyle name="Input 4 2 6" xfId="5970" xr:uid="{EB7A652A-599D-4003-8EE5-D403829887EB}"/>
    <cellStyle name="Input 4 2 6 2" xfId="5971" xr:uid="{E36551C0-9F57-47E7-A121-E8F005B997D5}"/>
    <cellStyle name="Input 4 2 6 2 2" xfId="5972" xr:uid="{C32B6747-3CBD-4675-BB8E-84D14B52EDFA}"/>
    <cellStyle name="Input 4 2 6 2 2 2" xfId="19843" xr:uid="{40A11050-3CE2-4C1E-B7CE-B8A328A83DDF}"/>
    <cellStyle name="Input 4 2 6 2 2 2 2" xfId="38715" xr:uid="{0D3A3E7A-A032-4046-AFE6-2169F9CB18C0}"/>
    <cellStyle name="Input 4 2 6 2 2 3" xfId="32571" xr:uid="{F2D2A314-B4B4-407A-AFCF-B1CB8427A9FD}"/>
    <cellStyle name="Input 4 2 6 2 3" xfId="5973" xr:uid="{BDE8DBB9-1E51-4AA8-875E-9FB745B0E311}"/>
    <cellStyle name="Input 4 2 6 2 3 2" xfId="36703" xr:uid="{5510D078-6146-4F16-9B66-3C63CB3AAAF1}"/>
    <cellStyle name="Input 4 2 6 2 4" xfId="22786" xr:uid="{9DB57123-1CE0-43A0-BDF1-CAA86A0E8690}"/>
    <cellStyle name="Input 4 2 6 2 4 2" xfId="40686" xr:uid="{07DB4278-579F-4F64-8B9B-F461055B38FF}"/>
    <cellStyle name="Input 4 2 6 2 5" xfId="30982" xr:uid="{AE519CD2-AD86-47FC-B8AD-6A36CEDF5FA2}"/>
    <cellStyle name="Input 4 2 6 3" xfId="5974" xr:uid="{EFE40B6A-C69B-4C94-967A-02203C5A42E7}"/>
    <cellStyle name="Input 4 2 6 3 2" xfId="19132" xr:uid="{808CEDAA-0FC2-4774-BF99-C15EACE2EA42}"/>
    <cellStyle name="Input 4 2 6 3 2 2" xfId="37633" xr:uid="{95E5C086-C3DA-4362-97C4-9D64FDD9F6ED}"/>
    <cellStyle name="Input 4 2 6 3 3" xfId="31904" xr:uid="{BCA0E7DE-8CA0-4E38-BAF2-AD3FD7F2B291}"/>
    <cellStyle name="Input 4 2 6 4" xfId="5975" xr:uid="{9AF98E3C-C18A-4289-A5F0-B0021BA7D098}"/>
    <cellStyle name="Input 4 2 6 4 2" xfId="21036" xr:uid="{314FA5AE-6F78-421A-B097-F0AEBE7A7D65}"/>
    <cellStyle name="Input 4 2 6 4 2 2" xfId="39456" xr:uid="{C6D7C042-FE0A-4064-A2C8-DDCB929C5160}"/>
    <cellStyle name="Input 4 2 6 4 3" xfId="33292" xr:uid="{B5EA5159-DC5D-47B3-996E-6BE95B2F5E0C}"/>
    <cellStyle name="Input 4 2 6 5" xfId="5976" xr:uid="{A7848592-EFE0-4BF0-AAD1-03469B5FCCC3}"/>
    <cellStyle name="Input 4 2 6 5 2" xfId="33936" xr:uid="{5D503166-9AF3-4832-B68E-7C94C9BDD541}"/>
    <cellStyle name="Input 4 2 6 6" xfId="16715" xr:uid="{268DE617-1BB3-4EBC-8A32-6569C1CA9A01}"/>
    <cellStyle name="Input 4 2 6 6 2" xfId="34726" xr:uid="{AC0A99E3-44BD-49C3-8A2F-914D4EBC275C}"/>
    <cellStyle name="Input 4 2 6 7" xfId="17647" xr:uid="{A2FBA59A-838A-4C84-9EBD-484F30372198}"/>
    <cellStyle name="Input 4 2 6 7 2" xfId="35716" xr:uid="{0D97BDE2-4ADB-4F69-8D1A-5C193EA692A2}"/>
    <cellStyle name="Input 4 2 6 8" xfId="22785" xr:uid="{F591D940-9095-4AF3-8A02-6C55EE6F362A}"/>
    <cellStyle name="Input 4 2 6 8 2" xfId="40685" xr:uid="{10EEDA97-7CBE-4CE7-A498-DF1538E14470}"/>
    <cellStyle name="Input 4 2 6 9" xfId="29919" xr:uid="{4051B645-04C3-4DB7-8DF4-BBC3C9B27A1C}"/>
    <cellStyle name="Input 4 2 7" xfId="5977" xr:uid="{C9BA9BE2-6E0C-4123-8DD8-681039B5C335}"/>
    <cellStyle name="Input 4 2 7 2" xfId="5978" xr:uid="{1EEEC162-ECD8-4E3E-9F6F-61BCB608ACC0}"/>
    <cellStyle name="Input 4 2 7 2 2" xfId="19393" xr:uid="{D54B81B3-752D-4D1C-9DF8-360C3A274F0F}"/>
    <cellStyle name="Input 4 2 7 2 2 2" xfId="38180" xr:uid="{428DA4E0-10B7-44EB-94FF-2FE6F6EB45A1}"/>
    <cellStyle name="Input 4 2 7 2 3" xfId="32105" xr:uid="{D9E0A924-4541-49F9-88DD-42CCBDAE4B8F}"/>
    <cellStyle name="Input 4 2 7 3" xfId="5979" xr:uid="{E03E0E0F-EC53-48BF-895C-47A1F7BF6079}"/>
    <cellStyle name="Input 4 2 7 3 2" xfId="36263" xr:uid="{586239D7-5843-4BF7-A1EC-18E9DE69C985}"/>
    <cellStyle name="Input 4 2 7 4" xfId="22787" xr:uid="{8D096C64-3C23-433D-90B2-B951CF4353C0}"/>
    <cellStyle name="Input 4 2 7 4 2" xfId="40687" xr:uid="{6E7E81FF-A506-4EA0-90D4-216DF1EF3704}"/>
    <cellStyle name="Input 4 2 7 5" xfId="30449" xr:uid="{C3C7BE84-95B8-4714-AE70-B90184BEC5B2}"/>
    <cellStyle name="Input 4 2 8" xfId="5980" xr:uid="{B4850CFF-7B38-4D4A-B1D5-5EFFAC1BF6C5}"/>
    <cellStyle name="Input 4 2 8 2" xfId="5981" xr:uid="{D00B3375-3A72-446C-95B3-50BE9F979DF3}"/>
    <cellStyle name="Input 4 2 8 2 2" xfId="19549" xr:uid="{13A2F0B9-774A-4249-85DB-55C779FF2F18}"/>
    <cellStyle name="Input 4 2 8 2 2 2" xfId="38336" xr:uid="{4BDD9E27-46FE-4EB4-9C4D-1C02C2FB1652}"/>
    <cellStyle name="Input 4 2 8 2 3" xfId="32232" xr:uid="{C9F02763-126D-43BB-A4F8-BABA54B5A2F7}"/>
    <cellStyle name="Input 4 2 8 3" xfId="5982" xr:uid="{A18FA8A3-808B-47E4-8063-D1EC5E98F998}"/>
    <cellStyle name="Input 4 2 8 3 2" xfId="36420" xr:uid="{A4D860DD-4B46-470E-8E58-00A2E2C4924C}"/>
    <cellStyle name="Input 4 2 8 4" xfId="22788" xr:uid="{69B56A9E-0DB1-491D-92D5-EC618FFB67CF}"/>
    <cellStyle name="Input 4 2 8 4 2" xfId="40688" xr:uid="{3813E731-D341-4B46-B99A-6572EEF27C65}"/>
    <cellStyle name="Input 4 2 8 5" xfId="30605" xr:uid="{83BAB996-9914-4F00-900A-DC16A164BBC4}"/>
    <cellStyle name="Input 4 2 9" xfId="5983" xr:uid="{147AD6A6-B9C7-4B53-AB3D-510C2B7BE998}"/>
    <cellStyle name="Input 4 2 9 2" xfId="33931" xr:uid="{EB9B039D-1E7F-4261-8A83-94697D698330}"/>
    <cellStyle name="Input 4 3" xfId="5984" xr:uid="{0AE33DF2-883F-41EB-A036-5463D6DDE0B1}"/>
    <cellStyle name="Input 4 3 10" xfId="5985" xr:uid="{BE98ABB5-8165-4C01-9E08-A82AD7F6FF13}"/>
    <cellStyle name="Input 4 3 10 2" xfId="34727" xr:uid="{3BEC8FF7-626E-4C01-A5B6-028E2FF38A22}"/>
    <cellStyle name="Input 4 3 11" xfId="17106" xr:uid="{BAFC1EDE-6EEC-48CB-9B01-B0D429A2FABA}"/>
    <cellStyle name="Input 4 3 11 2" xfId="35372" xr:uid="{A3CD205F-EA41-4EDB-8255-6EE07F6433FA}"/>
    <cellStyle name="Input 4 3 12" xfId="20672" xr:uid="{D7BDC3A0-3772-4366-AFC6-AE11EAD5762B}"/>
    <cellStyle name="Input 4 3 12 2" xfId="39233" xr:uid="{B3F5856E-014C-4688-89D0-202411E0E638}"/>
    <cellStyle name="Input 4 3 13" xfId="22789" xr:uid="{32216D02-BD99-4600-B75B-F5D0916FB474}"/>
    <cellStyle name="Input 4 3 13 2" xfId="40689" xr:uid="{EA1AB31B-2463-4FB0-A07E-0F1C6BBCA8D0}"/>
    <cellStyle name="Input 4 3 14" xfId="29595" xr:uid="{32C5D8B1-1783-4D26-B2A6-23DCD2C4DAB2}"/>
    <cellStyle name="Input 4 3 2" xfId="5986" xr:uid="{1F661391-A286-45EC-B4D8-8954C6CA83C7}"/>
    <cellStyle name="Input 4 3 2 2" xfId="5987" xr:uid="{BCE36678-19BA-4FEE-9E06-82E39DA931EC}"/>
    <cellStyle name="Input 4 3 2 2 2" xfId="5988" xr:uid="{305C07B6-28C5-4C82-9B31-57837BC23A1B}"/>
    <cellStyle name="Input 4 3 2 2 2 2" xfId="19844" xr:uid="{42442898-79A8-4A88-B887-92C80B4A40B1}"/>
    <cellStyle name="Input 4 3 2 2 2 2 2" xfId="38716" xr:uid="{E9644C5D-B363-4868-809E-19EE89180D6C}"/>
    <cellStyle name="Input 4 3 2 2 2 3" xfId="32572" xr:uid="{FAB1E2C5-ADAA-47E3-9E55-B8B927AE1A63}"/>
    <cellStyle name="Input 4 3 2 2 3" xfId="5989" xr:uid="{1E40AB13-6A42-4E96-A810-2B882DBC4188}"/>
    <cellStyle name="Input 4 3 2 2 3 2" xfId="36704" xr:uid="{F2C6A309-9F9E-4630-AF26-8CE39A4B8402}"/>
    <cellStyle name="Input 4 3 2 2 4" xfId="22791" xr:uid="{AD479D58-6D54-44E9-A753-77FFA74213B4}"/>
    <cellStyle name="Input 4 3 2 2 4 2" xfId="40691" xr:uid="{B9FC1756-8088-4FAE-B14A-827D177A26BE}"/>
    <cellStyle name="Input 4 3 2 2 5" xfId="30983" xr:uid="{36DE0BBD-3018-4D3B-959D-F112198647B5}"/>
    <cellStyle name="Input 4 3 2 3" xfId="5990" xr:uid="{20DCC94C-47AF-4776-AE91-F8C25E9718B0}"/>
    <cellStyle name="Input 4 3 2 3 2" xfId="19133" xr:uid="{61C96FD3-7015-412E-B1BE-278F7909D1B6}"/>
    <cellStyle name="Input 4 3 2 3 2 2" xfId="37634" xr:uid="{594F19C7-6C6E-4C98-982A-70EBFA8AB6DC}"/>
    <cellStyle name="Input 4 3 2 3 3" xfId="31905" xr:uid="{E3ECD210-C107-4AA0-AD6F-D3F9194BAB22}"/>
    <cellStyle name="Input 4 3 2 4" xfId="5991" xr:uid="{0CD4C2CB-F865-439B-86F5-68EB3A8B7E0A}"/>
    <cellStyle name="Input 4 3 2 4 2" xfId="21037" xr:uid="{C7E49B1E-31C9-4D17-8AFA-2B6650B1282F}"/>
    <cellStyle name="Input 4 3 2 4 2 2" xfId="39457" xr:uid="{EFDD7BEC-BF70-4634-8A3C-E748EE504F17}"/>
    <cellStyle name="Input 4 3 2 4 3" xfId="33293" xr:uid="{FC23820F-66A4-4FC5-B601-F05798E9553C}"/>
    <cellStyle name="Input 4 3 2 5" xfId="5992" xr:uid="{2E9B7974-76E9-41D1-8E70-176AC682531C}"/>
    <cellStyle name="Input 4 3 2 5 2" xfId="33938" xr:uid="{75DB0996-4DB1-4A83-8047-66862F80C15C}"/>
    <cellStyle name="Input 4 3 2 6" xfId="16716" xr:uid="{12E2DEFE-31C1-4DF8-BE2B-7424C1E8AF83}"/>
    <cellStyle name="Input 4 3 2 6 2" xfId="34728" xr:uid="{71A4DD09-E264-49B9-85A9-8DD59937A82A}"/>
    <cellStyle name="Input 4 3 2 7" xfId="17648" xr:uid="{F9E8DC81-4071-4389-AF46-9E97559402CC}"/>
    <cellStyle name="Input 4 3 2 7 2" xfId="35717" xr:uid="{60E1F047-C2D7-4C8B-9386-BCBE6F59B3BE}"/>
    <cellStyle name="Input 4 3 2 8" xfId="22790" xr:uid="{85CC7487-5A4A-4CD6-AC81-2DF50E728861}"/>
    <cellStyle name="Input 4 3 2 8 2" xfId="40690" xr:uid="{221CFB19-7A4E-4412-91D8-59B667319C54}"/>
    <cellStyle name="Input 4 3 2 9" xfId="29920" xr:uid="{6531BEDD-F233-4198-8F67-09164AFC1EF1}"/>
    <cellStyle name="Input 4 3 3" xfId="5993" xr:uid="{12DEBD2B-5FD0-40CF-B20E-784115C46BF1}"/>
    <cellStyle name="Input 4 3 3 2" xfId="5994" xr:uid="{54FEC5B3-E99B-4940-BE92-448D23DD6384}"/>
    <cellStyle name="Input 4 3 3 2 2" xfId="5995" xr:uid="{F4ED7701-17F2-4928-A83D-F4D524D309E3}"/>
    <cellStyle name="Input 4 3 3 2 2 2" xfId="19845" xr:uid="{6DE7920C-B001-48C2-A0FD-9F06FF08F3F4}"/>
    <cellStyle name="Input 4 3 3 2 2 2 2" xfId="38717" xr:uid="{7940EE11-F62D-4402-B08F-57BB7A7F25F4}"/>
    <cellStyle name="Input 4 3 3 2 2 3" xfId="32573" xr:uid="{579234D9-DF6C-499A-8C77-4AB9772F8B7C}"/>
    <cellStyle name="Input 4 3 3 2 3" xfId="5996" xr:uid="{CBAB3C94-6CE8-4A28-A200-0C13ED692E23}"/>
    <cellStyle name="Input 4 3 3 2 3 2" xfId="36705" xr:uid="{5DD1B578-4CBE-458F-A18A-989E7BF3A64B}"/>
    <cellStyle name="Input 4 3 3 2 4" xfId="22793" xr:uid="{76616FC1-E82C-4FD7-854D-B5D0C0236D4C}"/>
    <cellStyle name="Input 4 3 3 2 4 2" xfId="40693" xr:uid="{F7D6FD19-6AB2-4065-B7B6-9580B4822848}"/>
    <cellStyle name="Input 4 3 3 2 5" xfId="30984" xr:uid="{73D1B5BA-446E-43CF-8DFB-8492E2F865C0}"/>
    <cellStyle name="Input 4 3 3 3" xfId="5997" xr:uid="{B8400421-6D07-48A1-9876-C7BE464AA06C}"/>
    <cellStyle name="Input 4 3 3 3 2" xfId="19134" xr:uid="{9B4B948D-2F80-464F-8EA9-EC8D66FADE79}"/>
    <cellStyle name="Input 4 3 3 3 2 2" xfId="37635" xr:uid="{6F0FF66A-F1B0-45AE-A4AA-3A0D3AD89923}"/>
    <cellStyle name="Input 4 3 3 3 3" xfId="31906" xr:uid="{42742D0B-2DAB-4ACA-85B4-5409B546D04F}"/>
    <cellStyle name="Input 4 3 3 4" xfId="5998" xr:uid="{A288DEEF-ADA3-45FF-832A-3566E8373741}"/>
    <cellStyle name="Input 4 3 3 4 2" xfId="21038" xr:uid="{08502686-54A3-4072-AADA-8C8C76297867}"/>
    <cellStyle name="Input 4 3 3 4 2 2" xfId="39458" xr:uid="{E57BD6F1-1302-4F32-9AE8-0B678AC02ABB}"/>
    <cellStyle name="Input 4 3 3 4 3" xfId="33294" xr:uid="{114B2592-8936-4A26-A19D-0CFBD6CF939A}"/>
    <cellStyle name="Input 4 3 3 5" xfId="5999" xr:uid="{FF8A48EF-4D2D-4B9E-92C1-250E3B0BAA2A}"/>
    <cellStyle name="Input 4 3 3 5 2" xfId="33939" xr:uid="{84FF0789-E14A-401F-802C-78412FEC7783}"/>
    <cellStyle name="Input 4 3 3 6" xfId="16717" xr:uid="{08C70C60-D04B-4E34-AC87-12A8F5FB1EBF}"/>
    <cellStyle name="Input 4 3 3 6 2" xfId="34729" xr:uid="{80DC5DD7-70F0-4C55-8095-EF412169F423}"/>
    <cellStyle name="Input 4 3 3 7" xfId="17649" xr:uid="{3D8C7C60-4474-4120-BCD2-F562859C0FC0}"/>
    <cellStyle name="Input 4 3 3 7 2" xfId="35718" xr:uid="{8FB3DAD4-C928-499B-9916-CFB49ECCF75D}"/>
    <cellStyle name="Input 4 3 3 8" xfId="22792" xr:uid="{6C866A6F-6B18-4572-8452-F4BE5A745EE7}"/>
    <cellStyle name="Input 4 3 3 8 2" xfId="40692" xr:uid="{EE600A61-461D-49C7-BBDF-15A650CAD161}"/>
    <cellStyle name="Input 4 3 3 9" xfId="29921" xr:uid="{17D314FC-CCE9-4614-AB08-C30AA1899D37}"/>
    <cellStyle name="Input 4 3 4" xfId="6000" xr:uid="{C8D859C4-BA69-468F-A6C9-75F9C48CCD14}"/>
    <cellStyle name="Input 4 3 4 2" xfId="6001" xr:uid="{6615AAD0-551A-4258-91CE-E8F92ADCEC60}"/>
    <cellStyle name="Input 4 3 4 2 2" xfId="6002" xr:uid="{4A174BBE-2D3B-417C-B007-902DB322616B}"/>
    <cellStyle name="Input 4 3 4 2 2 2" xfId="19846" xr:uid="{43112EBC-77E6-4E93-B666-5A0CD11B47E9}"/>
    <cellStyle name="Input 4 3 4 2 2 2 2" xfId="38718" xr:uid="{BC38DEC2-B3AF-4550-9C95-1694817BCAEC}"/>
    <cellStyle name="Input 4 3 4 2 2 3" xfId="32574" xr:uid="{B5E471DB-436B-4D7B-AE58-4F7F9E97FB3E}"/>
    <cellStyle name="Input 4 3 4 2 3" xfId="6003" xr:uid="{6B2AEDF0-85C8-41B6-B0C5-AF96474B8900}"/>
    <cellStyle name="Input 4 3 4 2 3 2" xfId="36706" xr:uid="{63AFA7EA-00A2-4453-8BB8-97FEF7E76B82}"/>
    <cellStyle name="Input 4 3 4 2 4" xfId="22795" xr:uid="{A02D046D-D2D2-48E8-AD67-C9039A7EDFDF}"/>
    <cellStyle name="Input 4 3 4 2 4 2" xfId="40695" xr:uid="{3BAABDF8-9F10-413A-9E34-D75019AD2DBE}"/>
    <cellStyle name="Input 4 3 4 2 5" xfId="30985" xr:uid="{AD95A26A-6826-4B94-A0CA-DE685F116995}"/>
    <cellStyle name="Input 4 3 4 3" xfId="6004" xr:uid="{7BF8A37F-50E7-42CC-A090-0267210327EB}"/>
    <cellStyle name="Input 4 3 4 3 2" xfId="19135" xr:uid="{30CDA9DF-184B-4DEA-B4B2-7CC5F04C5968}"/>
    <cellStyle name="Input 4 3 4 3 2 2" xfId="37636" xr:uid="{974760AF-656A-4F4B-AAA2-621FBAC69330}"/>
    <cellStyle name="Input 4 3 4 3 3" xfId="31907" xr:uid="{4547522C-06A7-4718-9669-2B4E12617E8B}"/>
    <cellStyle name="Input 4 3 4 4" xfId="6005" xr:uid="{E6AD9C32-C77A-4D66-B4B9-91FABE8F0D36}"/>
    <cellStyle name="Input 4 3 4 4 2" xfId="21039" xr:uid="{91BC2A48-2623-442E-A0B3-91667C72FD88}"/>
    <cellStyle name="Input 4 3 4 4 2 2" xfId="39459" xr:uid="{B80155F6-5FB1-4591-886A-32D1E222A3D5}"/>
    <cellStyle name="Input 4 3 4 4 3" xfId="33295" xr:uid="{6C37A648-B2C5-41D4-AC3A-6B85ACAFB235}"/>
    <cellStyle name="Input 4 3 4 5" xfId="6006" xr:uid="{A3479EAB-0D72-434B-AC15-03E08C1C4B76}"/>
    <cellStyle name="Input 4 3 4 5 2" xfId="33940" xr:uid="{41E6CDFD-2062-4EDF-A99A-99555C96DCC6}"/>
    <cellStyle name="Input 4 3 4 6" xfId="16718" xr:uid="{1E12097D-79F6-4B80-AFCC-52A217231640}"/>
    <cellStyle name="Input 4 3 4 6 2" xfId="34730" xr:uid="{2DAE1875-2F44-48D2-960B-5CB88A45F845}"/>
    <cellStyle name="Input 4 3 4 7" xfId="17650" xr:uid="{D61AD41C-AE6E-4266-AF7D-E93838F70600}"/>
    <cellStyle name="Input 4 3 4 7 2" xfId="35719" xr:uid="{6244EA7B-0A5D-4B6B-BF02-6D9AA2F8B2C0}"/>
    <cellStyle name="Input 4 3 4 8" xfId="22794" xr:uid="{14F33994-8CF0-4A19-9E1B-4E0DE12CCFA8}"/>
    <cellStyle name="Input 4 3 4 8 2" xfId="40694" xr:uid="{A37B513F-1DD7-4CFA-9416-7234F5D8F73F}"/>
    <cellStyle name="Input 4 3 4 9" xfId="29922" xr:uid="{A6B73F1C-0B81-4840-A8D1-FC38FAE405CF}"/>
    <cellStyle name="Input 4 3 5" xfId="6007" xr:uid="{75623544-B41E-40CF-B7B0-8FCA1BBEC895}"/>
    <cellStyle name="Input 4 3 5 2" xfId="6008" xr:uid="{2CBF788C-1D78-4BE0-95EA-13E057ACCEBC}"/>
    <cellStyle name="Input 4 3 5 2 2" xfId="6009" xr:uid="{3CC8D638-5D51-416F-914C-174303380B83}"/>
    <cellStyle name="Input 4 3 5 2 2 2" xfId="19847" xr:uid="{C6F980AA-1642-4A12-9186-B90891F449CF}"/>
    <cellStyle name="Input 4 3 5 2 2 2 2" xfId="38719" xr:uid="{DCC5A908-B019-40F4-8437-73A18696A68D}"/>
    <cellStyle name="Input 4 3 5 2 2 3" xfId="32575" xr:uid="{F71D3700-C4D1-46F4-8982-61C73C99C99E}"/>
    <cellStyle name="Input 4 3 5 2 3" xfId="6010" xr:uid="{4054E239-AE70-4BC2-9B6F-027BEFDC5E35}"/>
    <cellStyle name="Input 4 3 5 2 3 2" xfId="36707" xr:uid="{B978FE70-02A7-4975-B0A3-B7839BED9D8B}"/>
    <cellStyle name="Input 4 3 5 2 4" xfId="22797" xr:uid="{EB4B3D1A-77F2-43B4-B06F-DFC693175522}"/>
    <cellStyle name="Input 4 3 5 2 4 2" xfId="40697" xr:uid="{3B1B91C6-320E-4106-9445-F666300F5E63}"/>
    <cellStyle name="Input 4 3 5 2 5" xfId="30986" xr:uid="{674DD410-487E-44D7-9A6D-8CB807CE879F}"/>
    <cellStyle name="Input 4 3 5 3" xfId="6011" xr:uid="{110A0478-A13A-4F0D-9A47-92743A0E8D1D}"/>
    <cellStyle name="Input 4 3 5 3 2" xfId="19136" xr:uid="{6800FE2F-4B9C-4602-8044-A7580E7ED95A}"/>
    <cellStyle name="Input 4 3 5 3 2 2" xfId="37637" xr:uid="{9CBE81C7-B58F-4393-9962-FED04A91D666}"/>
    <cellStyle name="Input 4 3 5 3 3" xfId="31908" xr:uid="{E4D932F7-7F5B-44E0-AA8C-9B7D9F8A5D27}"/>
    <cellStyle name="Input 4 3 5 4" xfId="6012" xr:uid="{5455960D-5E56-4565-A241-B023A6531061}"/>
    <cellStyle name="Input 4 3 5 4 2" xfId="21040" xr:uid="{0666DC98-6133-44F8-9032-0280D934A012}"/>
    <cellStyle name="Input 4 3 5 4 2 2" xfId="39460" xr:uid="{0BC47874-4A7D-4705-8404-73B0DE745E3A}"/>
    <cellStyle name="Input 4 3 5 4 3" xfId="33296" xr:uid="{9C6DF0B6-7F27-4E87-B4C8-E4CC8B1F2A59}"/>
    <cellStyle name="Input 4 3 5 5" xfId="6013" xr:uid="{A8C71B97-FDE6-495F-95E8-13FFD0641B1F}"/>
    <cellStyle name="Input 4 3 5 5 2" xfId="33941" xr:uid="{5FDE29BA-54CE-4DBC-968F-E6F658A811C6}"/>
    <cellStyle name="Input 4 3 5 6" xfId="16719" xr:uid="{3AA2CFC4-FE5D-4DD2-9620-82D8A958189B}"/>
    <cellStyle name="Input 4 3 5 6 2" xfId="34731" xr:uid="{AAD6175B-8292-47EB-9E25-FAE6E3648A73}"/>
    <cellStyle name="Input 4 3 5 7" xfId="17651" xr:uid="{C25CF38C-F61D-4F79-A61B-9A441435EEF4}"/>
    <cellStyle name="Input 4 3 5 7 2" xfId="35720" xr:uid="{0A861ECA-7E62-40E3-B564-EB2C1B4FBC1D}"/>
    <cellStyle name="Input 4 3 5 8" xfId="22796" xr:uid="{7FC0ED40-537A-4490-8AEC-A1CB99A63B14}"/>
    <cellStyle name="Input 4 3 5 8 2" xfId="40696" xr:uid="{7E41A998-5C58-45B0-8778-2DD45FFBF2CA}"/>
    <cellStyle name="Input 4 3 5 9" xfId="29923" xr:uid="{59A227D9-0B6E-40C6-AC3C-482248DA4DDC}"/>
    <cellStyle name="Input 4 3 6" xfId="6014" xr:uid="{C2B0199F-2758-4045-9E4B-D3153137AB00}"/>
    <cellStyle name="Input 4 3 6 2" xfId="6015" xr:uid="{3C44DEB1-15AB-4E7D-BBF6-4413EA5B0482}"/>
    <cellStyle name="Input 4 3 6 2 2" xfId="6016" xr:uid="{470A834D-7AE2-48FE-B611-FA5E4586DC2F}"/>
    <cellStyle name="Input 4 3 6 2 2 2" xfId="19848" xr:uid="{5C8ADF32-686C-406E-9E9D-3CD0250BA4E2}"/>
    <cellStyle name="Input 4 3 6 2 2 2 2" xfId="38720" xr:uid="{3C353983-38C6-4D30-93CC-6E5AC546DD70}"/>
    <cellStyle name="Input 4 3 6 2 2 3" xfId="32576" xr:uid="{FC676C25-D93A-4DCC-81F3-7F6DAC9ABAE5}"/>
    <cellStyle name="Input 4 3 6 2 3" xfId="6017" xr:uid="{531B7178-9FF4-4129-89E4-DBEA1AD116D7}"/>
    <cellStyle name="Input 4 3 6 2 3 2" xfId="36708" xr:uid="{A6B40006-2DCA-4902-98AF-7BB2092F884F}"/>
    <cellStyle name="Input 4 3 6 2 4" xfId="22799" xr:uid="{FAAC3DA5-6A38-4D3A-9775-7FB389B61AE4}"/>
    <cellStyle name="Input 4 3 6 2 4 2" xfId="40699" xr:uid="{3B76ACB1-A081-4F4D-9CA0-BD36E29E9686}"/>
    <cellStyle name="Input 4 3 6 2 5" xfId="30987" xr:uid="{F528915F-C5C3-4C48-98AA-2F58B957D3FD}"/>
    <cellStyle name="Input 4 3 6 3" xfId="6018" xr:uid="{D971355F-8D6D-4649-B3BC-7EC285894886}"/>
    <cellStyle name="Input 4 3 6 3 2" xfId="19137" xr:uid="{5E5F7F7A-06CD-4E6E-AACB-3C6CBB8D4641}"/>
    <cellStyle name="Input 4 3 6 3 2 2" xfId="37638" xr:uid="{749BAE2B-EE7C-4CA0-BCEA-DC88637365AA}"/>
    <cellStyle name="Input 4 3 6 3 3" xfId="31909" xr:uid="{444075B9-6935-42D2-B8F8-1EE9784FD16A}"/>
    <cellStyle name="Input 4 3 6 4" xfId="6019" xr:uid="{4ACAA073-103A-414D-8C67-0828A83C3305}"/>
    <cellStyle name="Input 4 3 6 4 2" xfId="21041" xr:uid="{296426B0-6484-4739-8F0D-B99EA20DE35B}"/>
    <cellStyle name="Input 4 3 6 4 2 2" xfId="39461" xr:uid="{859DF3A8-8FFD-4288-9649-A5AB55B357D8}"/>
    <cellStyle name="Input 4 3 6 4 3" xfId="33297" xr:uid="{85695CF8-6438-4030-A38D-59C2C8E946B3}"/>
    <cellStyle name="Input 4 3 6 5" xfId="6020" xr:uid="{DD13F114-27AC-489E-B1CB-5CDEC5D6C4F5}"/>
    <cellStyle name="Input 4 3 6 5 2" xfId="33942" xr:uid="{FCD65E18-7089-4838-840F-72A53FBA1BBA}"/>
    <cellStyle name="Input 4 3 6 6" xfId="16720" xr:uid="{89FCE552-AA2A-44D4-80B9-CBC9D18C2359}"/>
    <cellStyle name="Input 4 3 6 6 2" xfId="34732" xr:uid="{AB7DF755-878C-4A99-AF14-ED5C80F1AA7B}"/>
    <cellStyle name="Input 4 3 6 7" xfId="17652" xr:uid="{00691E6B-0B83-483D-AFD1-F04CC4F2E7D4}"/>
    <cellStyle name="Input 4 3 6 7 2" xfId="35721" xr:uid="{ED570D67-1C19-4985-8888-6D1AB77477D4}"/>
    <cellStyle name="Input 4 3 6 8" xfId="22798" xr:uid="{86FD9FA2-614C-4F34-9B41-BF3838CE3A05}"/>
    <cellStyle name="Input 4 3 6 8 2" xfId="40698" xr:uid="{76BE204A-EA5B-444C-8CEE-09CDB169877E}"/>
    <cellStyle name="Input 4 3 6 9" xfId="29924" xr:uid="{3D43BAF6-408A-435F-BB0A-3DBF3807F69C}"/>
    <cellStyle name="Input 4 3 7" xfId="6021" xr:uid="{993DE460-306B-42CF-BEF2-D1DD1A2F1BC4}"/>
    <cellStyle name="Input 4 3 7 2" xfId="6022" xr:uid="{FE59545B-9F71-40CF-820A-62CD07F6A0AD}"/>
    <cellStyle name="Input 4 3 7 2 2" xfId="19449" xr:uid="{A3ADFAC8-9A5E-4592-8B50-F52A91A2D2EE}"/>
    <cellStyle name="Input 4 3 7 2 2 2" xfId="38236" xr:uid="{E3DFBC4D-3B72-4186-8EF5-795BE26E9F9A}"/>
    <cellStyle name="Input 4 3 7 2 3" xfId="32151" xr:uid="{FC5D40E0-E0C5-4602-9A64-75287C45A686}"/>
    <cellStyle name="Input 4 3 7 3" xfId="6023" xr:uid="{B74F7F3F-FE42-4A17-8298-F6B7B93485CE}"/>
    <cellStyle name="Input 4 3 7 3 2" xfId="36319" xr:uid="{4625134A-C576-4DA8-A8A1-8EACFFD2B5E3}"/>
    <cellStyle name="Input 4 3 7 4" xfId="22800" xr:uid="{4687EB3F-639F-48B8-9C07-2E99BBB0CEBE}"/>
    <cellStyle name="Input 4 3 7 4 2" xfId="40700" xr:uid="{022B0DA6-9838-4A8F-AC5A-8D2D191D2724}"/>
    <cellStyle name="Input 4 3 7 5" xfId="30505" xr:uid="{BB5F246D-E2FF-4C42-A53A-B85EE10A0137}"/>
    <cellStyle name="Input 4 3 8" xfId="6024" xr:uid="{FC4CB0F9-D2AA-4D24-9592-D8D417563235}"/>
    <cellStyle name="Input 4 3 8 2" xfId="6025" xr:uid="{7532805B-8F05-42F6-A13C-EFBAE8703105}"/>
    <cellStyle name="Input 4 3 8 2 2" xfId="19363" xr:uid="{839C4838-C1BE-4E90-A810-B4C82ED22A55}"/>
    <cellStyle name="Input 4 3 8 2 2 2" xfId="38149" xr:uid="{CEFE15AE-F4F8-4750-92E2-763097E9DF2A}"/>
    <cellStyle name="Input 4 3 8 2 3" xfId="32081" xr:uid="{88B19F89-EFB4-4F8E-9254-A5BEA5A85672}"/>
    <cellStyle name="Input 4 3 8 3" xfId="6026" xr:uid="{0EC86652-B138-41F8-8C26-46232D587F8D}"/>
    <cellStyle name="Input 4 3 8 3 2" xfId="36233" xr:uid="{52A5C54C-47B8-4371-B7F1-526D1934F84D}"/>
    <cellStyle name="Input 4 3 8 4" xfId="22801" xr:uid="{BAF54EC2-55E4-49F6-B57E-77C3C3657D60}"/>
    <cellStyle name="Input 4 3 8 4 2" xfId="40701" xr:uid="{B0EC9F57-6C51-4CA5-895B-1E61DE464FC7}"/>
    <cellStyle name="Input 4 3 8 5" xfId="30418" xr:uid="{22A14DE6-0BA1-4C58-9845-0A5815DA80AF}"/>
    <cellStyle name="Input 4 3 9" xfId="6027" xr:uid="{33D16908-0281-4597-BA4B-3721ACAC4DE8}"/>
    <cellStyle name="Input 4 3 9 2" xfId="33937" xr:uid="{7C059FAC-7AA1-4F6D-A1A2-C4414B0C93D0}"/>
    <cellStyle name="Input 4 4" xfId="6028" xr:uid="{C9EC2FE0-13C0-42FB-84CC-A7D699261B55}"/>
    <cellStyle name="Input 4 4 10" xfId="29630" xr:uid="{0F0C8129-BF10-4A8D-9E6E-7584E8B4691F}"/>
    <cellStyle name="Input 4 4 2" xfId="6029" xr:uid="{2515F453-0590-45C0-BEBD-23F16EA63AA2}"/>
    <cellStyle name="Input 4 4 2 2" xfId="6030" xr:uid="{D8D29844-3F42-4495-8C2A-1D15823D48C8}"/>
    <cellStyle name="Input 4 4 2 2 2" xfId="6031" xr:uid="{CB28A912-34FD-49BE-B183-D550F9060DB1}"/>
    <cellStyle name="Input 4 4 2 2 2 2" xfId="19849" xr:uid="{DE8F902D-1B91-4CCC-AE49-47F823F69836}"/>
    <cellStyle name="Input 4 4 2 2 2 2 2" xfId="38721" xr:uid="{8CAAEB14-DA39-4E92-BF52-21AAB592508B}"/>
    <cellStyle name="Input 4 4 2 2 2 3" xfId="32577" xr:uid="{95936A49-BC14-4FC5-B9E4-9F8918A0E5CA}"/>
    <cellStyle name="Input 4 4 2 2 3" xfId="6032" xr:uid="{977E5F41-5A37-414B-805F-6DBF33A23C50}"/>
    <cellStyle name="Input 4 4 2 2 3 2" xfId="36709" xr:uid="{407E0CFE-3AD6-4E6E-9AD0-BECB24C93517}"/>
    <cellStyle name="Input 4 4 2 2 4" xfId="22804" xr:uid="{81FF3A48-EBAA-4107-9842-C0722D9E7EE6}"/>
    <cellStyle name="Input 4 4 2 2 4 2" xfId="40704" xr:uid="{4C33010F-59FB-481F-B220-AE6B47D6BFD5}"/>
    <cellStyle name="Input 4 4 2 2 5" xfId="30988" xr:uid="{7F10D2B0-979C-4135-B68E-E5D78295E2D9}"/>
    <cellStyle name="Input 4 4 2 3" xfId="6033" xr:uid="{394CCD9F-C7C6-47DE-A5ED-539906BC3FA3}"/>
    <cellStyle name="Input 4 4 2 3 2" xfId="19138" xr:uid="{FE84CCB0-AFAE-4114-B5EA-47AD24609B96}"/>
    <cellStyle name="Input 4 4 2 3 2 2" xfId="37639" xr:uid="{9254AF44-2A4A-4DEC-94F9-624205FB45CD}"/>
    <cellStyle name="Input 4 4 2 3 3" xfId="31910" xr:uid="{6E1B52AB-E8DF-466F-BDC6-458AC46B8F22}"/>
    <cellStyle name="Input 4 4 2 4" xfId="6034" xr:uid="{AAAFB981-67C2-4A03-BBC3-29A638990E6C}"/>
    <cellStyle name="Input 4 4 2 4 2" xfId="35722" xr:uid="{C78005A1-C1AC-4C79-8D1F-FC900245920A}"/>
    <cellStyle name="Input 4 4 2 5" xfId="22803" xr:uid="{D9B0C686-7077-475A-8034-A2B355F6B00C}"/>
    <cellStyle name="Input 4 4 2 5 2" xfId="40703" xr:uid="{904ED237-CD25-4163-B745-7BDD31987F65}"/>
    <cellStyle name="Input 4 4 2 6" xfId="29925" xr:uid="{FB56FC1C-B4F9-432D-9494-6DC6C60B3827}"/>
    <cellStyle name="Input 4 4 3" xfId="6035" xr:uid="{2752ED97-746B-460E-99C8-D7805E55D727}"/>
    <cellStyle name="Input 4 4 3 2" xfId="6036" xr:uid="{673740AB-7CCE-4276-9A99-8EB378277FF4}"/>
    <cellStyle name="Input 4 4 3 2 2" xfId="14480" xr:uid="{3D5A3789-4EA8-447D-A654-256E7C3672CB}"/>
    <cellStyle name="Input 4 4 3 2 2 2" xfId="38426" xr:uid="{F78A58E9-4B9A-4EB1-9E2E-055DD0519FFD}"/>
    <cellStyle name="Input 4 4 3 2 3" xfId="32301" xr:uid="{F767C396-4B47-46CF-9C99-713200B133A0}"/>
    <cellStyle name="Input 4 4 3 3" xfId="6037" xr:uid="{854BE02E-8FED-45CC-BB64-A54720C713B3}"/>
    <cellStyle name="Input 4 4 3 3 2" xfId="18374" xr:uid="{F60A9095-4FD7-488C-9925-6E158E34347B}"/>
    <cellStyle name="Input 4 4 3 4" xfId="22805" xr:uid="{44B7D000-8182-49C7-BDC3-41A7A1B04DD5}"/>
    <cellStyle name="Input 4 4 3 4 2" xfId="40705" xr:uid="{AA6D7C89-B75D-44CC-81D9-29AE502BCC92}"/>
    <cellStyle name="Input 4 4 3 5" xfId="30693" xr:uid="{ABA114D6-0C73-4E5E-BC54-79C127D25849}"/>
    <cellStyle name="Input 4 4 4" xfId="6038" xr:uid="{487E8624-361F-4CA9-80CC-27B842876559}"/>
    <cellStyle name="Input 4 4 4 2" xfId="18687" xr:uid="{D5289B3C-3D07-445E-8854-2A492CEABADD}"/>
    <cellStyle name="Input 4 4 4 2 2" xfId="37292" xr:uid="{15B6D012-9673-4450-BA18-F515B56D242E}"/>
    <cellStyle name="Input 4 4 4 3" xfId="31653" xr:uid="{FFD615F9-C294-4449-BDB1-3346A27D1A1D}"/>
    <cellStyle name="Input 4 4 5" xfId="6039" xr:uid="{D5B3CD65-CF99-46F5-8952-FCCCFC22D1F6}"/>
    <cellStyle name="Input 4 4 5 2" xfId="15155" xr:uid="{A727F1FD-D8B3-42C4-8E5D-0E9FC5B0A6A9}"/>
    <cellStyle name="Input 4 4 5 2 2" xfId="20653" xr:uid="{E9B985B9-A0F7-47D5-828D-B2084AF3CA3A}"/>
    <cellStyle name="Input 4 4 5 3" xfId="33298" xr:uid="{EC7335C2-5DB1-4618-BF02-D3A12F7BEC40}"/>
    <cellStyle name="Input 4 4 6" xfId="6040" xr:uid="{AB6540EF-B027-4507-98EC-0B58610E0A75}"/>
    <cellStyle name="Input 4 4 6 2" xfId="15852" xr:uid="{56174311-894A-4A3D-B33F-BBAFE5639C4A}"/>
    <cellStyle name="Input 4 4 7" xfId="16721" xr:uid="{4D7B396B-0523-48EC-B663-BDDED645FE99}"/>
    <cellStyle name="Input 4 4 7 2" xfId="34733" xr:uid="{79551A3E-9F5D-433C-A95A-02E78FD54541}"/>
    <cellStyle name="Input 4 4 8" xfId="17223" xr:uid="{4D83B363-3AD4-4A0C-8620-5D84E7CA5E30}"/>
    <cellStyle name="Input 4 4 8 2" xfId="35417" xr:uid="{25CD2F3F-367F-455B-9CDF-053AEEA45AD4}"/>
    <cellStyle name="Input 4 4 9" xfId="22802" xr:uid="{7DA8CC7B-8724-439A-A23B-D024AA31BC21}"/>
    <cellStyle name="Input 4 4 9 2" xfId="40702" xr:uid="{3AEFC702-F220-41B4-BB92-131A0A237715}"/>
    <cellStyle name="Input 4 5" xfId="6041" xr:uid="{E57BA791-33BF-42DA-9AC1-5A8D6AE730FE}"/>
    <cellStyle name="Input 4 5 2" xfId="6042" xr:uid="{BD546B39-4EAC-4D65-9139-EAC7A68A537E}"/>
    <cellStyle name="Input 4 5 2 2" xfId="6043" xr:uid="{F8A5383A-1C61-4368-9F00-BE96A99C00C9}"/>
    <cellStyle name="Input 4 5 2 2 2" xfId="19850" xr:uid="{27B928C8-5575-416F-B6A6-AA99144E6C5C}"/>
    <cellStyle name="Input 4 5 2 2 2 2" xfId="38722" xr:uid="{6658D239-B8EA-4F03-91C5-329A2E6A514E}"/>
    <cellStyle name="Input 4 5 2 2 3" xfId="32578" xr:uid="{6B9448E7-8936-4779-A2FF-9822EED2B929}"/>
    <cellStyle name="Input 4 5 2 3" xfId="6044" xr:uid="{33A1AE23-CDEF-47C6-AC25-0FA566615147}"/>
    <cellStyle name="Input 4 5 2 3 2" xfId="36710" xr:uid="{D01C2E22-E7CE-446E-9E9C-5779C31D3B5F}"/>
    <cellStyle name="Input 4 5 2 4" xfId="22807" xr:uid="{1388E9A2-CF10-4B88-9752-602B52BC6B7A}"/>
    <cellStyle name="Input 4 5 2 4 2" xfId="40707" xr:uid="{86558F07-E26D-4B99-AB45-F48AE4B29C38}"/>
    <cellStyle name="Input 4 5 2 5" xfId="30989" xr:uid="{514BEEF7-5D8A-44C3-88E6-85BD0BA98B27}"/>
    <cellStyle name="Input 4 5 3" xfId="6045" xr:uid="{132022E8-AC75-44C2-801A-D30354C40739}"/>
    <cellStyle name="Input 4 5 3 2" xfId="19139" xr:uid="{469B2FDD-6C7E-4823-BFC1-FBE9995CC3F0}"/>
    <cellStyle name="Input 4 5 3 2 2" xfId="37640" xr:uid="{D207031D-0946-4CAE-9622-047F9E0AF6D0}"/>
    <cellStyle name="Input 4 5 3 3" xfId="31911" xr:uid="{903FEBF9-F6B3-41EA-86CB-1885C8F3E8B8}"/>
    <cellStyle name="Input 4 5 4" xfId="6046" xr:uid="{FBAAD257-908A-4E9B-8E5C-96150255415B}"/>
    <cellStyle name="Input 4 5 4 2" xfId="21043" xr:uid="{3432CFFD-81C7-484E-9F2B-10FCB2B43A87}"/>
    <cellStyle name="Input 4 5 4 2 2" xfId="39463" xr:uid="{9CA65ED9-1A14-4F36-A51A-F730B117A650}"/>
    <cellStyle name="Input 4 5 4 3" xfId="33299" xr:uid="{AB4D7B7A-226A-4C43-AF79-7F9B1AF75A9A}"/>
    <cellStyle name="Input 4 5 5" xfId="6047" xr:uid="{FDA4687B-C959-4A91-B12E-7F7991CFC08C}"/>
    <cellStyle name="Input 4 5 5 2" xfId="33943" xr:uid="{BF6C9027-FE25-4DDE-97FD-E9017341CA71}"/>
    <cellStyle name="Input 4 5 6" xfId="16722" xr:uid="{7ED0F556-0931-42C7-80FB-E448DDD31F42}"/>
    <cellStyle name="Input 4 5 6 2" xfId="34734" xr:uid="{875284A9-8934-43CC-A67B-269D10FF02CC}"/>
    <cellStyle name="Input 4 5 7" xfId="17653" xr:uid="{259EF771-4DC2-409E-B78C-5A7F62F2CE5F}"/>
    <cellStyle name="Input 4 5 7 2" xfId="35723" xr:uid="{8320377D-93F2-4F86-9885-20CB19E8C235}"/>
    <cellStyle name="Input 4 5 8" xfId="22806" xr:uid="{D87D0CA8-C175-413D-B017-E0832D82DCF4}"/>
    <cellStyle name="Input 4 5 8 2" xfId="40706" xr:uid="{77CFAC23-A52C-41CD-98C3-74C4BCF27CA5}"/>
    <cellStyle name="Input 4 5 9" xfId="29926" xr:uid="{2A478739-7449-4474-AF86-0059B414E1A9}"/>
    <cellStyle name="Input 4 6" xfId="6048" xr:uid="{58458E71-3DEB-45EB-B9BF-3F0DE7283274}"/>
    <cellStyle name="Input 4 6 2" xfId="6049" xr:uid="{0E1D6A48-5C61-47D7-8CAF-53E843315307}"/>
    <cellStyle name="Input 4 6 2 2" xfId="6050" xr:uid="{A613AD1D-FC5D-4849-B1D6-9C033AE0095D}"/>
    <cellStyle name="Input 4 6 2 2 2" xfId="19851" xr:uid="{570BF73A-3A18-4571-A2BD-0A46F3051AE4}"/>
    <cellStyle name="Input 4 6 2 2 2 2" xfId="38723" xr:uid="{5BEE5D8D-ADF6-4B9F-9772-3B7AEB21EDC3}"/>
    <cellStyle name="Input 4 6 2 2 3" xfId="32579" xr:uid="{07850AEC-94D8-4D3B-8FB8-2D444C502FD4}"/>
    <cellStyle name="Input 4 6 2 3" xfId="6051" xr:uid="{7A0E8B27-4226-4CE8-A423-3BE763C7061D}"/>
    <cellStyle name="Input 4 6 2 3 2" xfId="36711" xr:uid="{44F86161-7846-4217-BA29-93C792658662}"/>
    <cellStyle name="Input 4 6 2 4" xfId="22809" xr:uid="{318F8CB0-BBCA-4863-B585-905FAA6FB6E1}"/>
    <cellStyle name="Input 4 6 2 4 2" xfId="40709" xr:uid="{4852BF7F-55FB-4DBB-A667-C2BEB2815956}"/>
    <cellStyle name="Input 4 6 2 5" xfId="30990" xr:uid="{7196711C-978B-498D-A4CA-7FF214078027}"/>
    <cellStyle name="Input 4 6 3" xfId="6052" xr:uid="{65B261E8-B011-4822-9C76-39B04FEDF90B}"/>
    <cellStyle name="Input 4 6 3 2" xfId="19140" xr:uid="{A03EF7FF-F2E7-4EB5-AF3A-B533A38C1649}"/>
    <cellStyle name="Input 4 6 3 2 2" xfId="37641" xr:uid="{8EAD16CD-98D5-4342-8483-EC3E011B0A05}"/>
    <cellStyle name="Input 4 6 3 3" xfId="31912" xr:uid="{847D0F54-CBA2-4351-B3B7-8FA802F03DE9}"/>
    <cellStyle name="Input 4 6 4" xfId="6053" xr:uid="{4BD358A1-7749-40EE-8B71-49064F03EADC}"/>
    <cellStyle name="Input 4 6 4 2" xfId="21044" xr:uid="{7E722D05-A52C-4532-9B6E-331845964E0D}"/>
    <cellStyle name="Input 4 6 4 2 2" xfId="39464" xr:uid="{86D0684B-C767-4022-9AD6-CD255E8E2F6A}"/>
    <cellStyle name="Input 4 6 4 3" xfId="33300" xr:uid="{B1489898-5EBA-4A25-98DF-64B4DA9673EC}"/>
    <cellStyle name="Input 4 6 5" xfId="6054" xr:uid="{293552E5-7450-44E7-8532-6B140CBF8716}"/>
    <cellStyle name="Input 4 6 5 2" xfId="33944" xr:uid="{D79987CA-EBEF-4758-874C-4349D8E30C30}"/>
    <cellStyle name="Input 4 6 6" xfId="16723" xr:uid="{9375D170-EA91-46DB-B97D-C87D112355C1}"/>
    <cellStyle name="Input 4 6 6 2" xfId="34735" xr:uid="{89A7DAFA-7A18-4D07-8195-C08E47165A0B}"/>
    <cellStyle name="Input 4 6 7" xfId="17654" xr:uid="{8DAA41B7-491F-4ECC-A553-FDA9DD89DA28}"/>
    <cellStyle name="Input 4 6 7 2" xfId="35724" xr:uid="{428ED9E3-E5EB-48BC-84B8-4D084E604434}"/>
    <cellStyle name="Input 4 6 8" xfId="22808" xr:uid="{30D3CA8F-33D3-47A5-975F-1F7C6BF353ED}"/>
    <cellStyle name="Input 4 6 8 2" xfId="40708" xr:uid="{D0D2E7F3-33F6-4E3D-BB7A-FD6F05BCC603}"/>
    <cellStyle name="Input 4 6 9" xfId="29927" xr:uid="{F0E6ADB0-89E5-481A-B956-06E355AE1E20}"/>
    <cellStyle name="Input 4 7" xfId="6055" xr:uid="{E15ECCFE-CCF1-4DE0-BA58-6528A52783B1}"/>
    <cellStyle name="Input 4 7 2" xfId="6056" xr:uid="{2918D55A-DBF8-4D99-AE94-62A1D6ED50B1}"/>
    <cellStyle name="Input 4 7 2 2" xfId="14434" xr:uid="{D4CF9F32-C360-41E8-8920-10B77363E5C0}"/>
    <cellStyle name="Input 4 7 2 2 2" xfId="38367" xr:uid="{29473085-9416-42D2-B91A-CF1D8A61EFC0}"/>
    <cellStyle name="Input 4 7 2 3" xfId="32259" xr:uid="{500EDA0F-1823-4E70-8461-A87E116C22A3}"/>
    <cellStyle name="Input 4 7 3" xfId="6057" xr:uid="{93D91AC1-7D5D-45B2-A9E1-D780CBE98F52}"/>
    <cellStyle name="Input 4 7 3 2" xfId="18324" xr:uid="{8F058C7B-AF1E-4838-8C48-EF17408176D9}"/>
    <cellStyle name="Input 4 7 4" xfId="22810" xr:uid="{AFEFA965-B7CB-4886-87D0-B6C138CF04DC}"/>
    <cellStyle name="Input 4 7 4 2" xfId="40710" xr:uid="{1C708BC4-169B-4D70-AF7B-B7FCE3442779}"/>
    <cellStyle name="Input 4 7 5" xfId="30636" xr:uid="{E41163EE-5809-4FFE-8983-7643A337627D}"/>
    <cellStyle name="Input 4 8" xfId="6058" xr:uid="{86ABE53A-483D-4998-BFDA-950B6A616CAD}"/>
    <cellStyle name="Input 4 8 2" xfId="6059" xr:uid="{54D2F1EB-388D-4ECF-9214-33E37A7AAC5A}"/>
    <cellStyle name="Input 4 8 2 2" xfId="37205" xr:uid="{C3327F84-AF46-49D6-8F74-9A38892A1C7A}"/>
    <cellStyle name="Input 4 8 3" xfId="6060" xr:uid="{0228D30A-96B3-44A7-A12C-33F6707BB271}"/>
    <cellStyle name="Input 4 8 3 2" xfId="40711" xr:uid="{7B3253D8-F2EA-4BCF-ADDD-CDBE33ECB56E}"/>
    <cellStyle name="Input 4 8 4" xfId="31598" xr:uid="{C51AE608-1893-44F3-82F5-F70C4B9EE949}"/>
    <cellStyle name="Input 4 9" xfId="6061" xr:uid="{4A37E720-20CE-4BFB-AFEC-5DE14FE46F88}"/>
    <cellStyle name="Input 4 9 2" xfId="18595" xr:uid="{FE6E9432-EF8D-4DD8-9525-455441E62A29}"/>
    <cellStyle name="Input 4 9 2 2" xfId="37278" xr:uid="{20616A5D-4003-4C64-AC63-87417B6D9CA2}"/>
    <cellStyle name="Input 4 9 3" xfId="31621" xr:uid="{1A115400-90CD-4DC1-8C66-3AC4814DD8E4}"/>
    <cellStyle name="Input 40" xfId="6062" xr:uid="{60654201-82EA-464A-B979-9EA9A2DFF4E7}"/>
    <cellStyle name="Input 40 2" xfId="22811" xr:uid="{49D9A6EC-A9B2-4C96-9C80-27ACA8E927A0}"/>
    <cellStyle name="Input 40 2 2" xfId="40712" xr:uid="{CF71018D-2E08-41DF-884E-5D9E1FC48B48}"/>
    <cellStyle name="Input 40 3" xfId="31543" xr:uid="{D8A92CE7-4356-4EB6-B824-20005A1E8B35}"/>
    <cellStyle name="Input 41" xfId="6063" xr:uid="{3155E18E-1846-4A46-83B3-C8D8D67BF449}"/>
    <cellStyle name="Input 41 2" xfId="22812" xr:uid="{3326EF1F-468B-4042-ADA4-6BA8AB6AB981}"/>
    <cellStyle name="Input 41 2 2" xfId="40713" xr:uid="{D466196A-4772-49EE-B17B-677101ED5C00}"/>
    <cellStyle name="Input 41 3" xfId="31547" xr:uid="{BDF9D3D5-0DB9-4E86-BB44-F96350FD4C63}"/>
    <cellStyle name="Input 42" xfId="6064" xr:uid="{89968A90-8653-4EA9-A1B2-BCDBA5448EBE}"/>
    <cellStyle name="Input 42 2" xfId="22813" xr:uid="{39A28992-1CCD-4A8D-B3B4-D2A197E9D14F}"/>
    <cellStyle name="Input 42 2 2" xfId="40714" xr:uid="{E601BCFE-2EB7-4809-9A86-C7435420C7FE}"/>
    <cellStyle name="Input 42 3" xfId="31551" xr:uid="{EF20A086-826F-42C2-9850-4183D986964D}"/>
    <cellStyle name="Input 43" xfId="6065" xr:uid="{FE096C20-2DCF-48F7-8FE1-82FDD708828E}"/>
    <cellStyle name="Input 43 2" xfId="22814" xr:uid="{D9CB8E5C-1D24-4E50-BCFC-75CCA6FD2A5A}"/>
    <cellStyle name="Input 43 2 2" xfId="40715" xr:uid="{A8873BF8-2787-4540-8798-245A82235E84}"/>
    <cellStyle name="Input 43 3" xfId="31555" xr:uid="{C90046E6-2C0C-4D8B-809B-E01B4F7AC4FB}"/>
    <cellStyle name="Input 44" xfId="6066" xr:uid="{D14B0299-42CF-460F-872A-929BBB50BDB9}"/>
    <cellStyle name="Input 44 2" xfId="22815" xr:uid="{8C0CB152-F8AB-493D-8B5D-0CD4082028DD}"/>
    <cellStyle name="Input 44 2 2" xfId="40716" xr:uid="{0F441629-CA9D-4F99-826B-4A8CB98693EE}"/>
    <cellStyle name="Input 44 3" xfId="31559" xr:uid="{0BE7C3C8-7055-4DC6-8E27-D4974354BF9E}"/>
    <cellStyle name="Input 45" xfId="6067" xr:uid="{32301D06-5672-45EE-9C8F-00A9D8ECC272}"/>
    <cellStyle name="Input 45 2" xfId="22816" xr:uid="{4F34502C-D9CF-4051-8C5A-BB6DCB80C03A}"/>
    <cellStyle name="Input 45 2 2" xfId="40717" xr:uid="{FEEB0D6A-0982-48D2-BA88-6969655B8023}"/>
    <cellStyle name="Input 45 3" xfId="31563" xr:uid="{4B6E8B87-A1AF-4E33-8F77-4186F7534370}"/>
    <cellStyle name="Input 46" xfId="6068" xr:uid="{5B046888-DBB1-4772-8285-ACE143F9693F}"/>
    <cellStyle name="Input 46 2" xfId="22817" xr:uid="{AEFC5806-720D-41E6-B3A5-05C64D83E1E4}"/>
    <cellStyle name="Input 46 2 2" xfId="40718" xr:uid="{F5ED9B49-9158-42BA-9AEA-EE1F0932BAB6}"/>
    <cellStyle name="Input 46 3" xfId="31567" xr:uid="{16CF911D-6A7F-4FBE-A381-817F1619DCD8}"/>
    <cellStyle name="Input 47" xfId="6069" xr:uid="{6E75AAE3-F72A-48D6-ACD4-9E2C21CBF7D1}"/>
    <cellStyle name="Input 47 2" xfId="22818" xr:uid="{6D4DFA4F-01E0-48D1-AA4C-E5BDEA21E275}"/>
    <cellStyle name="Input 47 2 2" xfId="40719" xr:uid="{C0FB1222-4C25-4107-BBDE-6F8C245DC446}"/>
    <cellStyle name="Input 47 3" xfId="31571" xr:uid="{435843AE-6CD8-49F6-88CB-4CF849BEE24F}"/>
    <cellStyle name="Input 48" xfId="6070" xr:uid="{2514D54A-B013-41BA-9ADA-05A3BD637B8E}"/>
    <cellStyle name="Input 48 2" xfId="22819" xr:uid="{AF820218-350B-4A03-B84E-C21D81977764}"/>
    <cellStyle name="Input 48 2 2" xfId="40720" xr:uid="{9128DFC7-03E9-4C0B-8944-121B49370F3E}"/>
    <cellStyle name="Input 48 3" xfId="31575" xr:uid="{3F43E995-015A-471A-B110-F703A5F7304D}"/>
    <cellStyle name="Input 49" xfId="6071" xr:uid="{D9E8EA39-2483-45D9-8A32-50F3636F4FF8}"/>
    <cellStyle name="Input 49 2" xfId="22820" xr:uid="{A65A9A36-BDB1-4996-91E4-C080FACD9A7B}"/>
    <cellStyle name="Input 49 2 2" xfId="40721" xr:uid="{6FC3131C-9423-4396-B70E-D2664CFF095D}"/>
    <cellStyle name="Input 49 3" xfId="31579" xr:uid="{E81EC895-99D4-41C5-B531-48CC581554AC}"/>
    <cellStyle name="Input 5" xfId="6072" xr:uid="{87AE10F1-BC15-4DC5-A831-25D923102C90}"/>
    <cellStyle name="Input 5 10" xfId="6073" xr:uid="{1BE82080-E36D-492B-8599-90CDCBD542FC}"/>
    <cellStyle name="Input 5 10 2" xfId="14617" xr:uid="{6A4F9AA2-14F7-4538-963A-B03CB160C1DF}"/>
    <cellStyle name="Input 5 10 2 2" xfId="20446" xr:uid="{5F44EAA2-3B84-4C71-8F75-01957695BA20}"/>
    <cellStyle name="Input 5 10 3" xfId="32939" xr:uid="{AD0197E0-340C-4EDD-86AD-47BAA0A16E92}"/>
    <cellStyle name="Input 5 11" xfId="15180" xr:uid="{131704A4-5190-4800-BAC5-362E65BE0FB8}"/>
    <cellStyle name="Input 5 11 2" xfId="33368" xr:uid="{F6E1C189-3126-4479-82DA-77ED46E865B2}"/>
    <cellStyle name="Input 5 12" xfId="15032" xr:uid="{07E4E823-11F4-4484-81AB-CB560147430B}"/>
    <cellStyle name="Input 5 12 2" xfId="33068" xr:uid="{A5D77E39-399D-41FD-8B9D-19C6456A4D4A}"/>
    <cellStyle name="Input 5 13" xfId="15066" xr:uid="{449B8912-C16A-4AFD-9984-8E5D723DEC5B}"/>
    <cellStyle name="Input 5 13 2" xfId="33152" xr:uid="{F0FDFD5D-54F4-4DD0-919D-00141145A371}"/>
    <cellStyle name="Input 5 14" xfId="18550" xr:uid="{1A39B1A8-C1B5-40D6-AD41-705D84F97765}"/>
    <cellStyle name="Input 5 14 2" xfId="37270" xr:uid="{19E19E34-985E-4D3D-A180-7E3BFD8F570C}"/>
    <cellStyle name="Input 5 15" xfId="22821" xr:uid="{DB7EDA3B-14DD-4C96-9689-52464C85A7A9}"/>
    <cellStyle name="Input 5 15 2" xfId="40722" xr:uid="{60F3C6C8-A492-4F85-A9D0-1957470BE859}"/>
    <cellStyle name="Input 5 16" xfId="29496" xr:uid="{65640E8F-ACFF-4912-8D44-74A8CF7F0BD6}"/>
    <cellStyle name="Input 5 2" xfId="6074" xr:uid="{F3EDE933-712E-425E-A782-E6984D09C91C}"/>
    <cellStyle name="Input 5 2 10" xfId="6075" xr:uid="{A46516F4-9547-4CD8-98E7-31299B283804}"/>
    <cellStyle name="Input 5 2 10 2" xfId="34736" xr:uid="{7F27C080-892C-4829-B4A6-497DCA39875C}"/>
    <cellStyle name="Input 5 2 11" xfId="17074" xr:uid="{3C8DAC09-1454-4069-B494-8FEE34BE6DB6}"/>
    <cellStyle name="Input 5 2 11 2" xfId="35326" xr:uid="{0ED86179-D02D-4875-9E5F-8C780B38158A}"/>
    <cellStyle name="Input 5 2 12" xfId="17317" xr:uid="{4C47C983-F652-450A-A7FD-5BC72E5C698A}"/>
    <cellStyle name="Input 5 2 12 2" xfId="35473" xr:uid="{CDB2C167-7701-4D81-B2F9-E336C697297A}"/>
    <cellStyle name="Input 5 2 13" xfId="22822" xr:uid="{77598B7D-C0C0-44E3-B2DE-10DEC84FFB30}"/>
    <cellStyle name="Input 5 2 13 2" xfId="40723" xr:uid="{86F34205-85BB-4A36-A1D4-13ED7576843D}"/>
    <cellStyle name="Input 5 2 14" xfId="29560" xr:uid="{E0883E52-8E94-4EA1-A3EC-940FFDAA9D97}"/>
    <cellStyle name="Input 5 2 2" xfId="6076" xr:uid="{73307BFE-4C47-4972-8C0F-C41AA7BDAEAA}"/>
    <cellStyle name="Input 5 2 2 2" xfId="6077" xr:uid="{2399F515-DC27-434F-92AE-AD27E3B06159}"/>
    <cellStyle name="Input 5 2 2 2 2" xfId="6078" xr:uid="{4F971CF9-A0BD-45C7-9DCC-407834CDC9CD}"/>
    <cellStyle name="Input 5 2 2 2 2 2" xfId="19852" xr:uid="{FE46103E-BC2A-4386-9D16-B6651AC06D04}"/>
    <cellStyle name="Input 5 2 2 2 2 2 2" xfId="38724" xr:uid="{40978F0A-E09F-4C4C-9A74-0117E2B42687}"/>
    <cellStyle name="Input 5 2 2 2 2 3" xfId="32580" xr:uid="{A099CED5-EC50-4CA5-984F-0B4297CE0DE9}"/>
    <cellStyle name="Input 5 2 2 2 3" xfId="6079" xr:uid="{CC54C927-8DDE-499E-967C-3DC1744505E8}"/>
    <cellStyle name="Input 5 2 2 2 3 2" xfId="36712" xr:uid="{4AE0226E-365C-41A5-BFE1-EB5AACECA4CC}"/>
    <cellStyle name="Input 5 2 2 2 4" xfId="22824" xr:uid="{17995C70-7D56-4A77-9A1B-200901DFB946}"/>
    <cellStyle name="Input 5 2 2 2 4 2" xfId="40725" xr:uid="{5B703EF3-F2A2-49EB-9148-A66D5F1B8707}"/>
    <cellStyle name="Input 5 2 2 2 5" xfId="30991" xr:uid="{E44FAE72-2C1E-4BBC-AC8A-3B7DCC593EC2}"/>
    <cellStyle name="Input 5 2 2 3" xfId="6080" xr:uid="{E9D063EE-4797-486F-A0E5-6D58505B7D18}"/>
    <cellStyle name="Input 5 2 2 3 2" xfId="19141" xr:uid="{A9E211DD-62C7-401D-8E47-FBFA851B2732}"/>
    <cellStyle name="Input 5 2 2 3 2 2" xfId="37642" xr:uid="{0F70E400-A5F5-4963-AA6B-2AD3DC12D4D7}"/>
    <cellStyle name="Input 5 2 2 3 3" xfId="31913" xr:uid="{93563ECF-440D-4A96-B968-8FAD2316DC5A}"/>
    <cellStyle name="Input 5 2 2 4" xfId="6081" xr:uid="{D58A0B61-EAAA-4B61-B152-1F3D0617DBB0}"/>
    <cellStyle name="Input 5 2 2 4 2" xfId="21045" xr:uid="{1EEA641E-3C36-4909-B4E9-1188D73C207B}"/>
    <cellStyle name="Input 5 2 2 4 2 2" xfId="39465" xr:uid="{0960209F-22BB-469D-B7DC-ACDEA02E916C}"/>
    <cellStyle name="Input 5 2 2 4 3" xfId="33301" xr:uid="{EA7CCC22-A832-4758-A958-67FABE20700F}"/>
    <cellStyle name="Input 5 2 2 5" xfId="6082" xr:uid="{547B46CE-5800-4D29-8C21-AE758F4307AC}"/>
    <cellStyle name="Input 5 2 2 5 2" xfId="33946" xr:uid="{45C08502-CD56-48D8-A52B-2E1C6B05117B}"/>
    <cellStyle name="Input 5 2 2 6" xfId="16724" xr:uid="{34337880-A4DA-4A0B-B01A-C0305D29022F}"/>
    <cellStyle name="Input 5 2 2 6 2" xfId="34737" xr:uid="{BD4B6204-8681-4F03-8843-E6D7CF182BFE}"/>
    <cellStyle name="Input 5 2 2 7" xfId="17655" xr:uid="{375A5B28-9845-49B5-998D-96A227068372}"/>
    <cellStyle name="Input 5 2 2 7 2" xfId="35725" xr:uid="{61240955-879A-40C0-8D4C-D9CC62B715F7}"/>
    <cellStyle name="Input 5 2 2 8" xfId="22823" xr:uid="{FD87A947-BC25-432D-B6D5-E1407D3E8896}"/>
    <cellStyle name="Input 5 2 2 8 2" xfId="40724" xr:uid="{70B3E345-A6EF-401F-A62E-326466C3D246}"/>
    <cellStyle name="Input 5 2 2 9" xfId="29928" xr:uid="{38205D56-C164-4451-B148-DEF9704C6291}"/>
    <cellStyle name="Input 5 2 3" xfId="6083" xr:uid="{57A5756A-DB96-4ED0-BEDF-C8C305ADB96C}"/>
    <cellStyle name="Input 5 2 3 2" xfId="6084" xr:uid="{7808909A-DB24-40EC-8DB0-9FFB49CFB978}"/>
    <cellStyle name="Input 5 2 3 2 2" xfId="6085" xr:uid="{E3AC919A-291F-4B23-B7D3-671EDFDD8678}"/>
    <cellStyle name="Input 5 2 3 2 2 2" xfId="19853" xr:uid="{2A1D0EEA-B57A-48A1-B093-77A187DB1A19}"/>
    <cellStyle name="Input 5 2 3 2 2 2 2" xfId="38725" xr:uid="{AE772A2B-0CF3-44F6-B3D0-E09C766B1874}"/>
    <cellStyle name="Input 5 2 3 2 2 3" xfId="32581" xr:uid="{7A4150DC-B8FC-4655-9DAE-9442D90AE36C}"/>
    <cellStyle name="Input 5 2 3 2 3" xfId="6086" xr:uid="{55BEAC9F-A288-4995-9C10-0071178C3B48}"/>
    <cellStyle name="Input 5 2 3 2 3 2" xfId="36713" xr:uid="{6B2ABA28-9198-4EF5-8715-0636659E6C9A}"/>
    <cellStyle name="Input 5 2 3 2 4" xfId="22826" xr:uid="{985D3C28-4FC7-4C40-9852-172176C3B13A}"/>
    <cellStyle name="Input 5 2 3 2 4 2" xfId="40727" xr:uid="{1C2B4BB2-5718-4641-BFBE-A8FD71CFECE0}"/>
    <cellStyle name="Input 5 2 3 2 5" xfId="30992" xr:uid="{85965E93-9159-469C-8632-D8190063F7A5}"/>
    <cellStyle name="Input 5 2 3 3" xfId="6087" xr:uid="{3A867582-4463-40F8-B155-86FA40FA6A0C}"/>
    <cellStyle name="Input 5 2 3 3 2" xfId="19142" xr:uid="{F2717C13-37FA-4FF9-B5C5-D2B272B47515}"/>
    <cellStyle name="Input 5 2 3 3 2 2" xfId="37643" xr:uid="{AA4144F4-D8DA-4332-B685-192A291B654D}"/>
    <cellStyle name="Input 5 2 3 3 3" xfId="31914" xr:uid="{C4DECDCE-3619-4654-A340-ECC1A42E3654}"/>
    <cellStyle name="Input 5 2 3 4" xfId="6088" xr:uid="{46463195-1D56-43C5-A13D-48C6755B4EB4}"/>
    <cellStyle name="Input 5 2 3 4 2" xfId="21046" xr:uid="{3CE88352-D14A-4907-B674-DC03C17A62C8}"/>
    <cellStyle name="Input 5 2 3 4 2 2" xfId="39466" xr:uid="{16EBB345-D072-4002-B638-03D785299723}"/>
    <cellStyle name="Input 5 2 3 4 3" xfId="33302" xr:uid="{F0E9161A-CAB1-4615-B0A2-F068B0E38792}"/>
    <cellStyle name="Input 5 2 3 5" xfId="6089" xr:uid="{798CE6A6-B110-4FE8-95C7-AD5B26A4E105}"/>
    <cellStyle name="Input 5 2 3 5 2" xfId="33947" xr:uid="{2DDCF866-694D-4D79-B219-F438EB8E6815}"/>
    <cellStyle name="Input 5 2 3 6" xfId="16725" xr:uid="{2F323887-0CAB-44F5-8DBD-AD60398239E3}"/>
    <cellStyle name="Input 5 2 3 6 2" xfId="34738" xr:uid="{EA24FB7B-BCA8-4857-882A-E9D3D7421725}"/>
    <cellStyle name="Input 5 2 3 7" xfId="17656" xr:uid="{DCDC95F1-F9F0-4CE8-BDA9-76B2C44C1D2C}"/>
    <cellStyle name="Input 5 2 3 7 2" xfId="35726" xr:uid="{61962ACF-3D11-4F5E-B8C5-8E69BE95AA80}"/>
    <cellStyle name="Input 5 2 3 8" xfId="22825" xr:uid="{EAEA721D-60F0-4772-AF9F-C6F77AC40F49}"/>
    <cellStyle name="Input 5 2 3 8 2" xfId="40726" xr:uid="{1604A3D5-AE8E-4D74-BED6-5C1A90B78906}"/>
    <cellStyle name="Input 5 2 3 9" xfId="29929" xr:uid="{B4435A4B-4CA4-46A3-A544-F7FA573FD6D0}"/>
    <cellStyle name="Input 5 2 4" xfId="6090" xr:uid="{80236929-1C10-44EE-941D-01F63AA81396}"/>
    <cellStyle name="Input 5 2 4 2" xfId="6091" xr:uid="{CE167EA5-E49E-4C81-A63F-BF816D5A218E}"/>
    <cellStyle name="Input 5 2 4 2 2" xfId="6092" xr:uid="{F5B07B01-B71B-499C-A7F7-069638878E5A}"/>
    <cellStyle name="Input 5 2 4 2 2 2" xfId="19854" xr:uid="{863702B0-3635-4BF5-AEB7-D0D8D5A01354}"/>
    <cellStyle name="Input 5 2 4 2 2 2 2" xfId="38726" xr:uid="{978E305C-2A31-4F1E-AA85-39C6EC43D546}"/>
    <cellStyle name="Input 5 2 4 2 2 3" xfId="32582" xr:uid="{FB986945-7B2C-4AEA-82E5-8A9F79E0178D}"/>
    <cellStyle name="Input 5 2 4 2 3" xfId="6093" xr:uid="{5FDCEE53-1D34-4577-A9A1-72E51478171E}"/>
    <cellStyle name="Input 5 2 4 2 3 2" xfId="36714" xr:uid="{7C5D2721-93DD-4B96-8EED-F5043B227E47}"/>
    <cellStyle name="Input 5 2 4 2 4" xfId="22828" xr:uid="{608F48AA-2923-4003-826C-02A2E39A2C19}"/>
    <cellStyle name="Input 5 2 4 2 4 2" xfId="40729" xr:uid="{9C510424-9A9A-4E8C-9296-B4C8C6403378}"/>
    <cellStyle name="Input 5 2 4 2 5" xfId="30993" xr:uid="{9055FBB7-C71F-47DC-A47C-85FC508177D9}"/>
    <cellStyle name="Input 5 2 4 3" xfId="6094" xr:uid="{2A8DEC03-DF00-416F-AAF4-619CAF578051}"/>
    <cellStyle name="Input 5 2 4 3 2" xfId="19143" xr:uid="{F46CAEEE-91EE-4B16-AF31-6436710780D5}"/>
    <cellStyle name="Input 5 2 4 3 2 2" xfId="37644" xr:uid="{00D173BF-2282-4DCF-BCB5-EC802801E38C}"/>
    <cellStyle name="Input 5 2 4 3 3" xfId="31915" xr:uid="{C66B3709-1A21-406C-998A-0C1C740F5C77}"/>
    <cellStyle name="Input 5 2 4 4" xfId="6095" xr:uid="{2C46E386-BA65-4A4A-84EB-20C4D348BF1D}"/>
    <cellStyle name="Input 5 2 4 4 2" xfId="21047" xr:uid="{95EAFDF4-4BE4-4B22-8D96-CEA8D35706CC}"/>
    <cellStyle name="Input 5 2 4 4 2 2" xfId="39467" xr:uid="{829F7B5C-0BB2-4D98-974C-52DEFAE949C6}"/>
    <cellStyle name="Input 5 2 4 4 3" xfId="33303" xr:uid="{BF9B73AF-0FE4-4713-AFF5-2379800803C1}"/>
    <cellStyle name="Input 5 2 4 5" xfId="6096" xr:uid="{E4011E93-35B7-42E5-9A00-7C39A3F34362}"/>
    <cellStyle name="Input 5 2 4 5 2" xfId="33948" xr:uid="{BDF0243E-F33F-42EC-A487-CA3A87160B71}"/>
    <cellStyle name="Input 5 2 4 6" xfId="16726" xr:uid="{88E73808-95A8-4BD1-88AB-ED72B9790C10}"/>
    <cellStyle name="Input 5 2 4 6 2" xfId="34739" xr:uid="{5E714231-B846-4430-8F1B-D7BBD3644D2D}"/>
    <cellStyle name="Input 5 2 4 7" xfId="17657" xr:uid="{914FBDB4-2B12-4FA8-B9BA-C92C1BCE132D}"/>
    <cellStyle name="Input 5 2 4 7 2" xfId="35727" xr:uid="{733CF373-8628-4870-92BA-5B42612843D0}"/>
    <cellStyle name="Input 5 2 4 8" xfId="22827" xr:uid="{D6F8C70B-9C32-4337-BA00-F837E5EB599A}"/>
    <cellStyle name="Input 5 2 4 8 2" xfId="40728" xr:uid="{D548E05C-BE1F-4E45-82F8-26503A5D571F}"/>
    <cellStyle name="Input 5 2 4 9" xfId="29930" xr:uid="{23BBFBF6-5E81-4109-A960-1A108C7F9CB5}"/>
    <cellStyle name="Input 5 2 5" xfId="6097" xr:uid="{A9273827-411A-4F7C-A0DD-C630A92F1936}"/>
    <cellStyle name="Input 5 2 5 2" xfId="6098" xr:uid="{D35D04FD-ED83-46D5-B3D4-C427D934643D}"/>
    <cellStyle name="Input 5 2 5 2 2" xfId="6099" xr:uid="{466F8AAC-CD5C-473B-A747-9E52438155DA}"/>
    <cellStyle name="Input 5 2 5 2 2 2" xfId="19855" xr:uid="{90ABAFA1-1344-44F8-9190-62A765B7D99C}"/>
    <cellStyle name="Input 5 2 5 2 2 2 2" xfId="38727" xr:uid="{C07084D6-44E6-4EDA-A432-4D2CE555C80F}"/>
    <cellStyle name="Input 5 2 5 2 2 3" xfId="32583" xr:uid="{20D35EE8-5A9B-429D-AA92-26D5E4B83B09}"/>
    <cellStyle name="Input 5 2 5 2 3" xfId="6100" xr:uid="{4B879D8A-B91F-4960-B85F-4433B8FE4C09}"/>
    <cellStyle name="Input 5 2 5 2 3 2" xfId="36715" xr:uid="{F6D47810-2A63-4639-8850-4B959C3F3B1B}"/>
    <cellStyle name="Input 5 2 5 2 4" xfId="22830" xr:uid="{F58D295E-3B06-4538-89A9-F27A77EC036B}"/>
    <cellStyle name="Input 5 2 5 2 4 2" xfId="40731" xr:uid="{2484E7D3-581C-48DF-B70E-D71DE72F5BAE}"/>
    <cellStyle name="Input 5 2 5 2 5" xfId="30994" xr:uid="{8AA8A540-A730-4849-AAC5-8EE6706F273A}"/>
    <cellStyle name="Input 5 2 5 3" xfId="6101" xr:uid="{E5D88830-330D-4EE7-BF9F-6643CF10A829}"/>
    <cellStyle name="Input 5 2 5 3 2" xfId="19144" xr:uid="{213901E9-2DFA-4C05-A838-7F055676953D}"/>
    <cellStyle name="Input 5 2 5 3 2 2" xfId="37645" xr:uid="{203D11AA-9D14-41F1-8499-7E9FBA57209F}"/>
    <cellStyle name="Input 5 2 5 3 3" xfId="31916" xr:uid="{4FF1F8E7-912C-4353-9DCC-3DC7EE11AE31}"/>
    <cellStyle name="Input 5 2 5 4" xfId="6102" xr:uid="{E3940F96-8072-443B-AFBD-E4CF4A8C6F9D}"/>
    <cellStyle name="Input 5 2 5 4 2" xfId="21048" xr:uid="{EBAEB650-D046-4DC4-B02C-E4350955ACB2}"/>
    <cellStyle name="Input 5 2 5 4 2 2" xfId="39468" xr:uid="{1EBCB37A-0C55-4BFA-9415-B743C554F37E}"/>
    <cellStyle name="Input 5 2 5 4 3" xfId="33304" xr:uid="{577EB016-A1E8-4A94-AEE4-43BA26FCDA4D}"/>
    <cellStyle name="Input 5 2 5 5" xfId="6103" xr:uid="{2CD3DB7C-075B-47B5-857F-7A4597B0BD8F}"/>
    <cellStyle name="Input 5 2 5 5 2" xfId="33949" xr:uid="{7AC12397-7AFF-40F1-8898-33F6F7C56B43}"/>
    <cellStyle name="Input 5 2 5 6" xfId="16727" xr:uid="{DD66EFBB-9D31-4582-B921-FBB4F3C1E714}"/>
    <cellStyle name="Input 5 2 5 6 2" xfId="34740" xr:uid="{E2CCD865-7B6F-4878-A059-8080FDADCE5B}"/>
    <cellStyle name="Input 5 2 5 7" xfId="17658" xr:uid="{36DCD204-F405-4D88-A3E9-30C660B59E91}"/>
    <cellStyle name="Input 5 2 5 7 2" xfId="35728" xr:uid="{7AF18982-3BBB-4BEA-B3EE-2F5DB0221D5C}"/>
    <cellStyle name="Input 5 2 5 8" xfId="22829" xr:uid="{396E7117-324A-4570-9184-36096AF54F0E}"/>
    <cellStyle name="Input 5 2 5 8 2" xfId="40730" xr:uid="{C80DB4FA-B72D-4546-AA0D-E949846AA992}"/>
    <cellStyle name="Input 5 2 5 9" xfId="29931" xr:uid="{836EA4E9-B5B3-49E4-84A3-3AEFA18D7476}"/>
    <cellStyle name="Input 5 2 6" xfId="6104" xr:uid="{BC71D844-8B26-4372-9E19-823CEE410A47}"/>
    <cellStyle name="Input 5 2 6 2" xfId="6105" xr:uid="{52B3CBAC-F1E2-4541-A1E0-1F158F6C14B2}"/>
    <cellStyle name="Input 5 2 6 2 2" xfId="6106" xr:uid="{B8D9BD48-E8B9-4119-84BE-B0C2269E88FF}"/>
    <cellStyle name="Input 5 2 6 2 2 2" xfId="19856" xr:uid="{2BD25CCF-0E2C-45E7-B654-4E13BE34E811}"/>
    <cellStyle name="Input 5 2 6 2 2 2 2" xfId="38728" xr:uid="{8E8A70F3-07E4-4E11-A844-55B22A131AAB}"/>
    <cellStyle name="Input 5 2 6 2 2 3" xfId="32584" xr:uid="{B9E76D43-2303-49B1-9C69-9BC7033CB14D}"/>
    <cellStyle name="Input 5 2 6 2 3" xfId="6107" xr:uid="{02AD6A80-2801-468E-B01F-4A828FA4EBEE}"/>
    <cellStyle name="Input 5 2 6 2 3 2" xfId="36716" xr:uid="{08318A47-CB8F-4DD6-BCB8-96A3857E4DAC}"/>
    <cellStyle name="Input 5 2 6 2 4" xfId="22832" xr:uid="{0C21C2BE-322D-47CC-B368-212C5AC938D3}"/>
    <cellStyle name="Input 5 2 6 2 4 2" xfId="40733" xr:uid="{CD615B77-F474-435C-805B-7603DC2A4B73}"/>
    <cellStyle name="Input 5 2 6 2 5" xfId="30995" xr:uid="{E53B2BCB-07DF-4A1E-B33B-848C331EA94A}"/>
    <cellStyle name="Input 5 2 6 3" xfId="6108" xr:uid="{6F0907A6-39C6-4D8F-BDF7-9CDAB70D00A8}"/>
    <cellStyle name="Input 5 2 6 3 2" xfId="19145" xr:uid="{9DD4F814-49AE-4A37-B9F2-DD1CB592E032}"/>
    <cellStyle name="Input 5 2 6 3 2 2" xfId="37646" xr:uid="{8AAE3A69-ED79-47C9-B92E-A724BB15A780}"/>
    <cellStyle name="Input 5 2 6 3 3" xfId="31917" xr:uid="{EF64A198-E125-48A6-B5C2-ED81A996B1A7}"/>
    <cellStyle name="Input 5 2 6 4" xfId="6109" xr:uid="{2EB43C9A-7600-43ED-9A62-BDE96B57577A}"/>
    <cellStyle name="Input 5 2 6 4 2" xfId="21049" xr:uid="{5579CB9D-A0ED-423B-8BFB-2B2573CB83A3}"/>
    <cellStyle name="Input 5 2 6 4 2 2" xfId="39469" xr:uid="{6AC0AB88-2149-4B41-B59D-A30B31E34950}"/>
    <cellStyle name="Input 5 2 6 4 3" xfId="33305" xr:uid="{F9442688-1996-4C6A-937E-8F41A9F6EB09}"/>
    <cellStyle name="Input 5 2 6 5" xfId="6110" xr:uid="{E807A763-C807-407F-BD09-799948B8A73A}"/>
    <cellStyle name="Input 5 2 6 5 2" xfId="33950" xr:uid="{7BD7A0F9-3B93-484B-A56F-D53C28E3F074}"/>
    <cellStyle name="Input 5 2 6 6" xfId="16728" xr:uid="{D1AD7F78-EA34-459F-A51A-0BBC28846F48}"/>
    <cellStyle name="Input 5 2 6 6 2" xfId="34741" xr:uid="{C2DF3063-B5DA-4EEB-A264-DEA9F62BD983}"/>
    <cellStyle name="Input 5 2 6 7" xfId="17659" xr:uid="{CAA92847-FFBB-41CC-B684-DADEDE445A42}"/>
    <cellStyle name="Input 5 2 6 7 2" xfId="35729" xr:uid="{803C1995-23BF-4422-85E8-B686DE8FE431}"/>
    <cellStyle name="Input 5 2 6 8" xfId="22831" xr:uid="{2407C259-3147-4AB2-A065-812CDCB63C04}"/>
    <cellStyle name="Input 5 2 6 8 2" xfId="40732" xr:uid="{95CB4C91-D8FC-48F5-9CA8-A9B96D27045D}"/>
    <cellStyle name="Input 5 2 6 9" xfId="29932" xr:uid="{09AB0999-DFD1-42B3-9247-C98442A9D88E}"/>
    <cellStyle name="Input 5 2 7" xfId="6111" xr:uid="{4AA44642-B1A2-474E-8242-6F83D0308249}"/>
    <cellStyle name="Input 5 2 7 2" xfId="6112" xr:uid="{D6ABE9C8-5607-4A64-91D7-537185E08B49}"/>
    <cellStyle name="Input 5 2 7 2 2" xfId="19403" xr:uid="{5D12B063-B8E8-48B6-9FD7-82134AB6FEDC}"/>
    <cellStyle name="Input 5 2 7 2 2 2" xfId="38190" xr:uid="{BA4473DC-952B-4894-B27B-DD28C47E7D1F}"/>
    <cellStyle name="Input 5 2 7 2 3" xfId="32113" xr:uid="{7A556702-ECF8-4AEA-A232-ED53E7FEBE6B}"/>
    <cellStyle name="Input 5 2 7 3" xfId="6113" xr:uid="{53907AD3-FDBB-4046-AB5C-AB3E76907863}"/>
    <cellStyle name="Input 5 2 7 3 2" xfId="36273" xr:uid="{A2D2111E-B93E-4894-8270-7CE360BBA09E}"/>
    <cellStyle name="Input 5 2 7 4" xfId="22833" xr:uid="{68B28135-27CD-41C2-8C66-D8D261060BE2}"/>
    <cellStyle name="Input 5 2 7 4 2" xfId="40734" xr:uid="{C47E131E-D340-4010-AA52-E2E0B4463DA8}"/>
    <cellStyle name="Input 5 2 7 5" xfId="30459" xr:uid="{069CBF73-EDAD-4F77-B926-414A083FDD30}"/>
    <cellStyle name="Input 5 2 8" xfId="6114" xr:uid="{218B9552-42C1-4A88-B120-2BC08189449C}"/>
    <cellStyle name="Input 5 2 8 2" xfId="6115" xr:uid="{F571D849-840B-417B-8FC8-CC63D4707B34}"/>
    <cellStyle name="Input 5 2 8 2 2" xfId="19544" xr:uid="{7E18C845-5A11-442C-90BA-B82F451736B2}"/>
    <cellStyle name="Input 5 2 8 2 2 2" xfId="38331" xr:uid="{2A71051C-8A58-43D8-8E15-7F702C5D3273}"/>
    <cellStyle name="Input 5 2 8 2 3" xfId="32227" xr:uid="{99382B7B-FD31-4D21-A296-F06421E9D2DC}"/>
    <cellStyle name="Input 5 2 8 3" xfId="6116" xr:uid="{005D5F99-651C-4D79-9F75-4F7BF2297A83}"/>
    <cellStyle name="Input 5 2 8 3 2" xfId="36415" xr:uid="{A1052ADE-5B4B-47C4-A747-0AE3142ED02A}"/>
    <cellStyle name="Input 5 2 8 4" xfId="22834" xr:uid="{753B5A63-485D-4BE6-B04A-B4F78B1B27F1}"/>
    <cellStyle name="Input 5 2 8 4 2" xfId="40735" xr:uid="{2C119B20-A289-46DF-8FE9-13278F4446B5}"/>
    <cellStyle name="Input 5 2 8 5" xfId="30600" xr:uid="{05EBEBB4-FF6B-443D-8AC0-EC975173635C}"/>
    <cellStyle name="Input 5 2 9" xfId="6117" xr:uid="{0307D758-F85A-4388-ACE8-40699A7DFAE1}"/>
    <cellStyle name="Input 5 2 9 2" xfId="33945" xr:uid="{42DC6759-D18E-4C21-BFED-712DDD91BEFD}"/>
    <cellStyle name="Input 5 3" xfId="6118" xr:uid="{1671C165-D301-466F-921B-256F2D6B7D7C}"/>
    <cellStyle name="Input 5 3 10" xfId="6119" xr:uid="{653FBF2F-6BE2-478E-B5D9-2C3BA052026C}"/>
    <cellStyle name="Input 5 3 10 2" xfId="34742" xr:uid="{3FC3996E-6381-41A2-9DC9-3CF0043355D7}"/>
    <cellStyle name="Input 5 3 11" xfId="17078" xr:uid="{9D40522B-62D2-43D9-9333-BD3686483AB8}"/>
    <cellStyle name="Input 5 3 11 2" xfId="35332" xr:uid="{377CE92F-A9C0-4226-BFF5-4A895530F48F}"/>
    <cellStyle name="Input 5 3 12" xfId="17123" xr:uid="{D6B6931D-3651-4233-AF61-732AEB451781}"/>
    <cellStyle name="Input 5 3 12 2" xfId="35388" xr:uid="{C4E5CE7C-8C44-4DD3-A0E9-A83E377F3D7F}"/>
    <cellStyle name="Input 5 3 13" xfId="22835" xr:uid="{4D409364-6198-4CD5-B3C4-B8640ABA2EFB}"/>
    <cellStyle name="Input 5 3 13 2" xfId="40736" xr:uid="{F8DDC012-7E63-4C16-9F16-EADA825BFFE5}"/>
    <cellStyle name="Input 5 3 14" xfId="29565" xr:uid="{3266B5D0-A0ED-4749-A7B4-5FBF9BEB6A9E}"/>
    <cellStyle name="Input 5 3 2" xfId="6120" xr:uid="{920F846B-5836-4D72-B8FF-A08E165AFC20}"/>
    <cellStyle name="Input 5 3 2 2" xfId="6121" xr:uid="{21D0BB80-F5DE-4F26-A936-FC6F7D700FFA}"/>
    <cellStyle name="Input 5 3 2 2 2" xfId="6122" xr:uid="{FA27DB04-9A4F-4F9F-9DD6-77986D3D1784}"/>
    <cellStyle name="Input 5 3 2 2 2 2" xfId="19857" xr:uid="{6F1B16E3-0C08-4748-9738-A00966E968C4}"/>
    <cellStyle name="Input 5 3 2 2 2 2 2" xfId="38729" xr:uid="{6481F1CF-E46F-44D4-A115-6D1C4287B764}"/>
    <cellStyle name="Input 5 3 2 2 2 3" xfId="32585" xr:uid="{EE39DAEF-D554-454A-A3CC-C1158C511983}"/>
    <cellStyle name="Input 5 3 2 2 3" xfId="6123" xr:uid="{1AD7B343-325E-4E8F-9D46-D218D17E9C02}"/>
    <cellStyle name="Input 5 3 2 2 3 2" xfId="36717" xr:uid="{F19A3E70-78CE-467D-B0DB-DC751855EAD6}"/>
    <cellStyle name="Input 5 3 2 2 4" xfId="22837" xr:uid="{5F9B532B-17E0-495C-B10A-C78CC41D9158}"/>
    <cellStyle name="Input 5 3 2 2 4 2" xfId="40738" xr:uid="{3F409ADB-0950-40BB-A5E5-8BFC92148D05}"/>
    <cellStyle name="Input 5 3 2 2 5" xfId="30996" xr:uid="{94BCBB74-E8C5-4016-B9E0-6EA0793B64DB}"/>
    <cellStyle name="Input 5 3 2 3" xfId="6124" xr:uid="{23359E59-AC13-4358-B11D-1A6EA80C2FD1}"/>
    <cellStyle name="Input 5 3 2 3 2" xfId="19146" xr:uid="{11457B76-B0B6-48CC-B66E-0CF2188265A9}"/>
    <cellStyle name="Input 5 3 2 3 2 2" xfId="37647" xr:uid="{95F2498D-4084-4C22-9F78-8517E39D36C5}"/>
    <cellStyle name="Input 5 3 2 3 3" xfId="31918" xr:uid="{61FE3CB6-92AA-4327-B792-8BF5EC60CC37}"/>
    <cellStyle name="Input 5 3 2 4" xfId="6125" xr:uid="{338D20FC-F7EF-4A3D-A057-F4D62F594891}"/>
    <cellStyle name="Input 5 3 2 4 2" xfId="21050" xr:uid="{F7AD02E0-4526-4F44-8B4A-7269BEE8F24C}"/>
    <cellStyle name="Input 5 3 2 4 2 2" xfId="39470" xr:uid="{6FE5D2DC-1AE5-4AC5-86DF-893FE3936856}"/>
    <cellStyle name="Input 5 3 2 4 3" xfId="33306" xr:uid="{90527398-61A9-4332-95C0-32C05E87CA68}"/>
    <cellStyle name="Input 5 3 2 5" xfId="6126" xr:uid="{FE2C7FF3-AACA-4B27-81DF-D4CC0194533A}"/>
    <cellStyle name="Input 5 3 2 5 2" xfId="33952" xr:uid="{BE2D2AEC-6870-4C82-B7D7-749572A0E4E1}"/>
    <cellStyle name="Input 5 3 2 6" xfId="16729" xr:uid="{A6C71D07-EC73-430F-AA7C-CFE1D442EE05}"/>
    <cellStyle name="Input 5 3 2 6 2" xfId="34743" xr:uid="{48864612-6F13-490F-A62D-4D54A4102519}"/>
    <cellStyle name="Input 5 3 2 7" xfId="17660" xr:uid="{CECD2E0A-D0BB-42F2-AD4C-5D73784DF1B0}"/>
    <cellStyle name="Input 5 3 2 7 2" xfId="35730" xr:uid="{3CA9D927-E240-48CE-9BC3-D5487E0C36A2}"/>
    <cellStyle name="Input 5 3 2 8" xfId="22836" xr:uid="{8E61F770-B2B0-4E8B-9898-BCC8BB4F9150}"/>
    <cellStyle name="Input 5 3 2 8 2" xfId="40737" xr:uid="{931E27BA-BBE0-43D0-89E0-33E17415B9D8}"/>
    <cellStyle name="Input 5 3 2 9" xfId="29933" xr:uid="{06123835-B24B-4046-8C46-AABD7380F826}"/>
    <cellStyle name="Input 5 3 3" xfId="6127" xr:uid="{3607021F-1D9C-4716-9C36-6630BCB6927F}"/>
    <cellStyle name="Input 5 3 3 2" xfId="6128" xr:uid="{1E0402ED-2F85-478C-83FF-9C835C019F1C}"/>
    <cellStyle name="Input 5 3 3 2 2" xfId="6129" xr:uid="{D34EC479-188B-4A4D-9DEC-8C8A126BFDF1}"/>
    <cellStyle name="Input 5 3 3 2 2 2" xfId="19858" xr:uid="{53144B49-0342-4249-9566-B0EB55726DEA}"/>
    <cellStyle name="Input 5 3 3 2 2 2 2" xfId="38730" xr:uid="{07190411-60F7-40EF-B7EF-FD4D93C2D063}"/>
    <cellStyle name="Input 5 3 3 2 2 3" xfId="32586" xr:uid="{2DFF2603-5510-49BB-B5EC-BDD1FD8B0A22}"/>
    <cellStyle name="Input 5 3 3 2 3" xfId="6130" xr:uid="{FBC1FC76-C469-4D96-B93A-1E5C3163B4A0}"/>
    <cellStyle name="Input 5 3 3 2 3 2" xfId="36718" xr:uid="{B93B70FC-4EFC-4947-BAF7-5BD3ABB0A3B5}"/>
    <cellStyle name="Input 5 3 3 2 4" xfId="22839" xr:uid="{826D40F8-7DE0-41D4-9EE6-AE3C51301682}"/>
    <cellStyle name="Input 5 3 3 2 4 2" xfId="40740" xr:uid="{702A4B0F-39F1-4F05-9CE2-481B64E37D6E}"/>
    <cellStyle name="Input 5 3 3 2 5" xfId="30997" xr:uid="{8BA47E36-8FB0-4F51-8017-6151A6D5631A}"/>
    <cellStyle name="Input 5 3 3 3" xfId="6131" xr:uid="{549430D9-6B01-4F12-8555-67006B104FED}"/>
    <cellStyle name="Input 5 3 3 3 2" xfId="19147" xr:uid="{F1168A3C-BF02-4E49-8F7C-21DE43A3D1E3}"/>
    <cellStyle name="Input 5 3 3 3 2 2" xfId="37648" xr:uid="{276A696D-E0C2-4929-8F5B-A0BD5EBEBF15}"/>
    <cellStyle name="Input 5 3 3 3 3" xfId="31919" xr:uid="{C97A9738-C232-48CD-8DC7-EB5FE00F9ADA}"/>
    <cellStyle name="Input 5 3 3 4" xfId="6132" xr:uid="{5F250753-1BE2-4BCD-8C8A-ACCF69C7A67C}"/>
    <cellStyle name="Input 5 3 3 4 2" xfId="21051" xr:uid="{3BE8F9B0-A5BD-4D77-B9A9-D455BACF52AA}"/>
    <cellStyle name="Input 5 3 3 4 2 2" xfId="39471" xr:uid="{91740690-8049-4824-821D-CF34C3F837E5}"/>
    <cellStyle name="Input 5 3 3 4 3" xfId="33307" xr:uid="{B9EE75D9-4E14-4E99-A9D1-3649E7B925EF}"/>
    <cellStyle name="Input 5 3 3 5" xfId="6133" xr:uid="{798898AA-1FEA-4BD6-8FE6-6B3F4FA1CEFE}"/>
    <cellStyle name="Input 5 3 3 5 2" xfId="33953" xr:uid="{BEB635F7-49F8-4F23-A41A-C0C29F41964A}"/>
    <cellStyle name="Input 5 3 3 6" xfId="16730" xr:uid="{29CFA325-13B3-426E-9E5F-2C42CCB453AA}"/>
    <cellStyle name="Input 5 3 3 6 2" xfId="34744" xr:uid="{FF7E089B-8E5D-40E4-ACD4-ACE273E90E32}"/>
    <cellStyle name="Input 5 3 3 7" xfId="17661" xr:uid="{A58E484B-B497-4319-A0C1-5B3781596ED3}"/>
    <cellStyle name="Input 5 3 3 7 2" xfId="35731" xr:uid="{2B3AA44C-FCC1-4C50-BBD0-50A9CF9E5A75}"/>
    <cellStyle name="Input 5 3 3 8" xfId="22838" xr:uid="{69515B9E-E08F-45C0-B79F-F36392B603B2}"/>
    <cellStyle name="Input 5 3 3 8 2" xfId="40739" xr:uid="{53470D01-9593-4978-9D3E-386314F85492}"/>
    <cellStyle name="Input 5 3 3 9" xfId="29934" xr:uid="{A7028739-0183-46CB-B384-8145CCC11DA5}"/>
    <cellStyle name="Input 5 3 4" xfId="6134" xr:uid="{CEC2A328-C706-4F0D-B9D6-D094F964962C}"/>
    <cellStyle name="Input 5 3 4 2" xfId="6135" xr:uid="{49D0A728-1AE5-4627-B651-211B2C6EB56D}"/>
    <cellStyle name="Input 5 3 4 2 2" xfId="6136" xr:uid="{049EFD18-878A-4BE0-916E-9FCF5A938D40}"/>
    <cellStyle name="Input 5 3 4 2 2 2" xfId="19859" xr:uid="{DA14EBD6-67C6-4F65-87E9-4C862E167DBD}"/>
    <cellStyle name="Input 5 3 4 2 2 2 2" xfId="38731" xr:uid="{CDEAF241-0A19-47C4-A61F-7A9A9E274C9B}"/>
    <cellStyle name="Input 5 3 4 2 2 3" xfId="32587" xr:uid="{D82703FF-D632-4E79-99F3-87EA436585D8}"/>
    <cellStyle name="Input 5 3 4 2 3" xfId="6137" xr:uid="{3AA5901D-A526-4A6E-B090-168286751296}"/>
    <cellStyle name="Input 5 3 4 2 3 2" xfId="36719" xr:uid="{6B634F89-5BC8-44E2-BA25-174AAF3CE9A8}"/>
    <cellStyle name="Input 5 3 4 2 4" xfId="22841" xr:uid="{54580B45-AA3A-4121-888E-5C23AE19A72F}"/>
    <cellStyle name="Input 5 3 4 2 4 2" xfId="40742" xr:uid="{A975A1D1-B1BC-4F14-B8C9-5B73247B9420}"/>
    <cellStyle name="Input 5 3 4 2 5" xfId="30998" xr:uid="{61FF9E34-C354-457B-B79F-8764D6C58E87}"/>
    <cellStyle name="Input 5 3 4 3" xfId="6138" xr:uid="{0D868B07-F9A3-4DF9-9394-2B809FBC4DFA}"/>
    <cellStyle name="Input 5 3 4 3 2" xfId="19148" xr:uid="{14E9EBCF-3E8F-4A84-A9DB-E3F5A3E4B220}"/>
    <cellStyle name="Input 5 3 4 3 2 2" xfId="37649" xr:uid="{DF26C2A3-51F8-40C4-BEEB-73F1023F49AA}"/>
    <cellStyle name="Input 5 3 4 3 3" xfId="31920" xr:uid="{0FB927B9-8536-4BD8-A0DA-E88EE0A2E2D3}"/>
    <cellStyle name="Input 5 3 4 4" xfId="6139" xr:uid="{C605340B-8717-4A1E-AF46-A0421A548409}"/>
    <cellStyle name="Input 5 3 4 4 2" xfId="21052" xr:uid="{F4AE3AAF-32C8-4582-BFF4-58C23D711025}"/>
    <cellStyle name="Input 5 3 4 4 2 2" xfId="39472" xr:uid="{52379C81-1B98-4C8B-9FC6-1A4B76672F34}"/>
    <cellStyle name="Input 5 3 4 4 3" xfId="33308" xr:uid="{E08394B5-8528-4EB2-9633-415D9006B8FB}"/>
    <cellStyle name="Input 5 3 4 5" xfId="6140" xr:uid="{967B6396-CADF-48D7-84A5-92875158F6D6}"/>
    <cellStyle name="Input 5 3 4 5 2" xfId="33954" xr:uid="{E36E5098-7A70-46DE-B868-64EED429092B}"/>
    <cellStyle name="Input 5 3 4 6" xfId="16731" xr:uid="{7CD53C6C-D3A5-4ADD-9D77-B30884245F53}"/>
    <cellStyle name="Input 5 3 4 6 2" xfId="34745" xr:uid="{A2DEC810-0C9A-45CF-8675-908C022ABC55}"/>
    <cellStyle name="Input 5 3 4 7" xfId="17662" xr:uid="{FC0F383E-520B-4B2F-8A21-CA59FBECB1B0}"/>
    <cellStyle name="Input 5 3 4 7 2" xfId="35732" xr:uid="{D0C4B892-DF12-4019-9B4F-7D29098FA3C0}"/>
    <cellStyle name="Input 5 3 4 8" xfId="22840" xr:uid="{B1E6A814-8647-4876-B21C-FECE1545B361}"/>
    <cellStyle name="Input 5 3 4 8 2" xfId="40741" xr:uid="{BE9B507E-4C5D-4139-8A87-34EF8046EFC6}"/>
    <cellStyle name="Input 5 3 4 9" xfId="29935" xr:uid="{81042DF1-7A9C-4D2D-84C5-598505117829}"/>
    <cellStyle name="Input 5 3 5" xfId="6141" xr:uid="{F3A6A8BF-5E0F-4BF4-8693-9E870989B98A}"/>
    <cellStyle name="Input 5 3 5 2" xfId="6142" xr:uid="{D9DFB159-117B-4BD2-9BE6-BAD340214992}"/>
    <cellStyle name="Input 5 3 5 2 2" xfId="6143" xr:uid="{CC243F0D-D08B-40D1-BED5-8F944D0C8E16}"/>
    <cellStyle name="Input 5 3 5 2 2 2" xfId="19860" xr:uid="{BF79C007-B54F-43E7-BB01-B950B727C178}"/>
    <cellStyle name="Input 5 3 5 2 2 2 2" xfId="38732" xr:uid="{AB79F060-62CF-464E-B019-86687DD8A250}"/>
    <cellStyle name="Input 5 3 5 2 2 3" xfId="32588" xr:uid="{56E09C64-5312-4B30-9946-82AF7492BB9A}"/>
    <cellStyle name="Input 5 3 5 2 3" xfId="6144" xr:uid="{4331E1D4-1683-469D-858F-D94E313759ED}"/>
    <cellStyle name="Input 5 3 5 2 3 2" xfId="36720" xr:uid="{CB7E3C23-B585-4A12-816E-6B671B5F8A4B}"/>
    <cellStyle name="Input 5 3 5 2 4" xfId="22843" xr:uid="{B4F334F9-B03E-4F5C-9850-0D7BC8DEF6A6}"/>
    <cellStyle name="Input 5 3 5 2 4 2" xfId="40744" xr:uid="{E5A3E622-219F-47D6-82F4-32F3BAAFAC54}"/>
    <cellStyle name="Input 5 3 5 2 5" xfId="30999" xr:uid="{C8851D69-75B5-4539-92F2-9C164780D08D}"/>
    <cellStyle name="Input 5 3 5 3" xfId="6145" xr:uid="{E38F93F4-E1FD-4A87-A824-89560A0071A3}"/>
    <cellStyle name="Input 5 3 5 3 2" xfId="19149" xr:uid="{A0929B4B-0FCE-4048-B8C0-5518B32B3370}"/>
    <cellStyle name="Input 5 3 5 3 2 2" xfId="37650" xr:uid="{C00D3771-7034-4424-85C2-C2FBEBEAC284}"/>
    <cellStyle name="Input 5 3 5 3 3" xfId="31921" xr:uid="{491D251D-555D-47F8-B8EB-1C3E3CCEDD09}"/>
    <cellStyle name="Input 5 3 5 4" xfId="6146" xr:uid="{55CFA39B-F72E-4611-87F7-EF54B3A7E0C3}"/>
    <cellStyle name="Input 5 3 5 4 2" xfId="21053" xr:uid="{0C731342-3F1A-4D1B-BB03-A3E23D854939}"/>
    <cellStyle name="Input 5 3 5 4 2 2" xfId="39473" xr:uid="{FFA89BB9-85B8-4FEB-AFDD-F0052F656212}"/>
    <cellStyle name="Input 5 3 5 4 3" xfId="33309" xr:uid="{FC5BBD12-6CCA-4F3E-BFB5-C58351F99389}"/>
    <cellStyle name="Input 5 3 5 5" xfId="6147" xr:uid="{71B17129-6B70-4284-AF44-64B243F05B79}"/>
    <cellStyle name="Input 5 3 5 5 2" xfId="33955" xr:uid="{6A940F7E-31F8-40B2-AA8E-F33A0E76C89D}"/>
    <cellStyle name="Input 5 3 5 6" xfId="16732" xr:uid="{5F216773-0AE5-4C30-A170-1B0922B24CAD}"/>
    <cellStyle name="Input 5 3 5 6 2" xfId="34746" xr:uid="{34B7B65E-0CB2-4DCD-B442-CA4F82688E86}"/>
    <cellStyle name="Input 5 3 5 7" xfId="17663" xr:uid="{1ED037E2-176C-4945-BAB6-7032843873A1}"/>
    <cellStyle name="Input 5 3 5 7 2" xfId="35733" xr:uid="{405F2000-5FF7-461D-9625-E5EE79FE877F}"/>
    <cellStyle name="Input 5 3 5 8" xfId="22842" xr:uid="{3A1B8138-D5F0-45DE-B304-B8620713043C}"/>
    <cellStyle name="Input 5 3 5 8 2" xfId="40743" xr:uid="{3E0B634F-58B7-4CC6-92AF-F570B4906C2A}"/>
    <cellStyle name="Input 5 3 5 9" xfId="29936" xr:uid="{C49C1AEC-8D17-464C-A8B3-7323E37E8183}"/>
    <cellStyle name="Input 5 3 6" xfId="6148" xr:uid="{BD18AE7A-585E-474E-A11A-0C58A8AD226C}"/>
    <cellStyle name="Input 5 3 6 2" xfId="6149" xr:uid="{C97CC3D7-8035-4523-9A97-5B608D9531A4}"/>
    <cellStyle name="Input 5 3 6 2 2" xfId="6150" xr:uid="{45C66039-F5D2-46EA-ADC5-B926220826B0}"/>
    <cellStyle name="Input 5 3 6 2 2 2" xfId="19861" xr:uid="{C3FDC5AB-089A-4D79-8A43-CAFFE3C42438}"/>
    <cellStyle name="Input 5 3 6 2 2 2 2" xfId="38733" xr:uid="{3BCBB9C7-A31D-4B72-998C-96CD870E0174}"/>
    <cellStyle name="Input 5 3 6 2 2 3" xfId="32589" xr:uid="{40F74002-CEC1-4E56-9BDB-62AF396A008D}"/>
    <cellStyle name="Input 5 3 6 2 3" xfId="6151" xr:uid="{5019138E-CC5C-4108-9AD0-A690364FE0EF}"/>
    <cellStyle name="Input 5 3 6 2 3 2" xfId="36721" xr:uid="{63ECEE83-033A-4D0A-A6EF-B9A9C7F7EEBE}"/>
    <cellStyle name="Input 5 3 6 2 4" xfId="22845" xr:uid="{7A5B7866-C66E-4320-8E51-BC6337284184}"/>
    <cellStyle name="Input 5 3 6 2 4 2" xfId="40746" xr:uid="{FF0574B8-24EC-4695-B62F-D90AEF82F3F8}"/>
    <cellStyle name="Input 5 3 6 2 5" xfId="31000" xr:uid="{659D0043-5B00-4E87-A941-AC45EA9543B4}"/>
    <cellStyle name="Input 5 3 6 3" xfId="6152" xr:uid="{48A199B3-230F-403B-8E5E-CC594A7C8F58}"/>
    <cellStyle name="Input 5 3 6 3 2" xfId="19150" xr:uid="{5AC0948E-9665-46D7-8676-201A397EA651}"/>
    <cellStyle name="Input 5 3 6 3 2 2" xfId="37651" xr:uid="{DB1E089C-D501-452C-A3A1-CDD8B7A1D0AD}"/>
    <cellStyle name="Input 5 3 6 3 3" xfId="31922" xr:uid="{7B1EB8D4-3888-43F2-AD47-1F64DBFA87BA}"/>
    <cellStyle name="Input 5 3 6 4" xfId="6153" xr:uid="{18596F5D-CF2A-40FE-B746-AECEA121EE6D}"/>
    <cellStyle name="Input 5 3 6 4 2" xfId="21054" xr:uid="{C9193534-09E5-41F2-A54D-43102B1AA28D}"/>
    <cellStyle name="Input 5 3 6 4 2 2" xfId="39474" xr:uid="{63B8102B-B3F3-4F09-9D2C-030D7BAECF44}"/>
    <cellStyle name="Input 5 3 6 4 3" xfId="33310" xr:uid="{14586C60-3415-4B69-9397-FBBFBC4986F9}"/>
    <cellStyle name="Input 5 3 6 5" xfId="6154" xr:uid="{FE98F311-49EA-43B3-8E53-0EE2042CC1D2}"/>
    <cellStyle name="Input 5 3 6 5 2" xfId="33956" xr:uid="{A7ADC6E4-0184-4DDD-89EE-8A8CB20B9F73}"/>
    <cellStyle name="Input 5 3 6 6" xfId="16733" xr:uid="{3D0CB9E5-304F-46DB-B484-20EECBFFCC80}"/>
    <cellStyle name="Input 5 3 6 6 2" xfId="34747" xr:uid="{B89AD0BB-3F05-4AF3-96CA-72E31787C7B2}"/>
    <cellStyle name="Input 5 3 6 7" xfId="17664" xr:uid="{3CEA8CBA-B0B9-4CC5-BB61-E2513BB091E6}"/>
    <cellStyle name="Input 5 3 6 7 2" xfId="35734" xr:uid="{E1D786C5-1B78-44DC-BCE0-DD1A10D50E83}"/>
    <cellStyle name="Input 5 3 6 8" xfId="22844" xr:uid="{CEDDBF6F-18C2-4696-AAE3-1B1201D799BE}"/>
    <cellStyle name="Input 5 3 6 8 2" xfId="40745" xr:uid="{CDAA101B-8E42-4F3B-ACCD-DF4185063221}"/>
    <cellStyle name="Input 5 3 6 9" xfId="29937" xr:uid="{C75F0274-5C83-4E88-91E3-458929BC4DD0}"/>
    <cellStyle name="Input 5 3 7" xfId="6155" xr:uid="{420695BB-AB1E-4F7E-95CC-27AF4C0F696A}"/>
    <cellStyle name="Input 5 3 7 2" xfId="6156" xr:uid="{8899D7F3-9656-4767-B695-F0A16DCF3F29}"/>
    <cellStyle name="Input 5 3 7 2 2" xfId="19410" xr:uid="{72233746-9184-4BC7-BBD6-D124B8E7D677}"/>
    <cellStyle name="Input 5 3 7 2 2 2" xfId="38197" xr:uid="{F5503A81-B299-4852-8E55-58999001ED14}"/>
    <cellStyle name="Input 5 3 7 2 3" xfId="32119" xr:uid="{98CCEEA4-6C9B-49C8-AF8C-45A15288FC9E}"/>
    <cellStyle name="Input 5 3 7 3" xfId="6157" xr:uid="{1CCE108F-0D84-4F89-9DAF-DF104DA4B350}"/>
    <cellStyle name="Input 5 3 7 3 2" xfId="36280" xr:uid="{E28574A6-4F0E-4035-A2D5-7C3508554874}"/>
    <cellStyle name="Input 5 3 7 4" xfId="22846" xr:uid="{8E076501-8C82-4711-B9EB-19147BEB7E55}"/>
    <cellStyle name="Input 5 3 7 4 2" xfId="40747" xr:uid="{7D378BD8-470D-49C4-A837-12B138CE4296}"/>
    <cellStyle name="Input 5 3 7 5" xfId="30466" xr:uid="{AE981A40-57ED-4079-A9FC-CD1669074901}"/>
    <cellStyle name="Input 5 3 8" xfId="6158" xr:uid="{7E7DD7F8-0EAD-42D7-A9B1-10B399C5CDED}"/>
    <cellStyle name="Input 5 3 8 2" xfId="6159" xr:uid="{4FCFEE9A-A211-4358-ADC3-A62B8CBF07CC}"/>
    <cellStyle name="Input 5 3 8 2 2" xfId="19539" xr:uid="{395A037A-62F6-49CD-88F7-7B9E0B67F042}"/>
    <cellStyle name="Input 5 3 8 2 2 2" xfId="38326" xr:uid="{374F77EF-198C-4490-9E79-742BE6125F23}"/>
    <cellStyle name="Input 5 3 8 2 3" xfId="32222" xr:uid="{F2C51520-8FA6-423C-9713-FA519AD7E8DB}"/>
    <cellStyle name="Input 5 3 8 3" xfId="6160" xr:uid="{33615AC2-7991-4EB6-8EA4-A22E65ECD38A}"/>
    <cellStyle name="Input 5 3 8 3 2" xfId="36410" xr:uid="{E3F077D5-FD14-4D18-8C1F-BB59AC7B0083}"/>
    <cellStyle name="Input 5 3 8 4" xfId="22847" xr:uid="{2CA3231A-E943-49A7-98DB-C5FE5E60AF14}"/>
    <cellStyle name="Input 5 3 8 4 2" xfId="40748" xr:uid="{A5F514EB-5300-4C76-9BC2-1C15ADC6BC0B}"/>
    <cellStyle name="Input 5 3 8 5" xfId="30595" xr:uid="{9420D9F4-5BA0-428D-9358-6D5D7BC430BA}"/>
    <cellStyle name="Input 5 3 9" xfId="6161" xr:uid="{7503D30B-7A8E-468A-B9F5-945DBED1BF58}"/>
    <cellStyle name="Input 5 3 9 2" xfId="33951" xr:uid="{BC979B4E-213C-48B0-8744-A5D0F1C0AE5D}"/>
    <cellStyle name="Input 5 4" xfId="6162" xr:uid="{54A10197-B9A1-4413-9FA6-2C5CCFC80CC5}"/>
    <cellStyle name="Input 5 4 10" xfId="29635" xr:uid="{4AD1F1F4-7E8D-4509-A833-7986DFCFBFB5}"/>
    <cellStyle name="Input 5 4 2" xfId="6163" xr:uid="{78FC94D3-1EF3-4909-8CF5-3322D1B069E4}"/>
    <cellStyle name="Input 5 4 2 2" xfId="6164" xr:uid="{95EB5B95-7DC1-4966-9A5F-B09A4710B479}"/>
    <cellStyle name="Input 5 4 2 2 2" xfId="6165" xr:uid="{4E0C2770-59E6-4C19-A572-6540A188918E}"/>
    <cellStyle name="Input 5 4 2 2 2 2" xfId="19862" xr:uid="{1FE5B98C-DC8A-439C-95A4-95B74C0B57C7}"/>
    <cellStyle name="Input 5 4 2 2 2 2 2" xfId="38734" xr:uid="{DB3EE705-99DD-4C37-82AB-37BF57A8D350}"/>
    <cellStyle name="Input 5 4 2 2 2 3" xfId="32590" xr:uid="{B73010B9-8FDD-4CEE-869A-AC0DAFAAB2B1}"/>
    <cellStyle name="Input 5 4 2 2 3" xfId="6166" xr:uid="{3ACE1B9E-7947-4662-BB7E-2556B3459740}"/>
    <cellStyle name="Input 5 4 2 2 3 2" xfId="36722" xr:uid="{B76D87B0-6AF1-48B7-B85B-7334AFD2FC4B}"/>
    <cellStyle name="Input 5 4 2 2 4" xfId="22850" xr:uid="{E581E55A-5F05-4AEA-B8DC-712646C50696}"/>
    <cellStyle name="Input 5 4 2 2 4 2" xfId="40751" xr:uid="{5638E819-4E71-4554-AF40-CA055AEA6417}"/>
    <cellStyle name="Input 5 4 2 2 5" xfId="31001" xr:uid="{DF4DB541-DBB5-4027-A784-757B1653B962}"/>
    <cellStyle name="Input 5 4 2 3" xfId="6167" xr:uid="{C58F864C-74B6-4A2B-AAAE-C0FFFDFABD27}"/>
    <cellStyle name="Input 5 4 2 3 2" xfId="19151" xr:uid="{5A2F09C8-C2ED-4388-86D8-E945A5980410}"/>
    <cellStyle name="Input 5 4 2 3 2 2" xfId="37652" xr:uid="{E5882174-4BC8-4B9C-951A-2AE8DC701B62}"/>
    <cellStyle name="Input 5 4 2 3 3" xfId="31923" xr:uid="{BA4CFA2D-11D9-4A00-BD13-D2EBE70901AA}"/>
    <cellStyle name="Input 5 4 2 4" xfId="6168" xr:uid="{5C4F3006-14BD-4CE3-BA94-D2B9B3A3FFBC}"/>
    <cellStyle name="Input 5 4 2 4 2" xfId="35735" xr:uid="{3394124D-2A48-4178-955B-7926EE75A801}"/>
    <cellStyle name="Input 5 4 2 5" xfId="22849" xr:uid="{A707F919-8C3E-4E70-BA8A-BC3C0817888A}"/>
    <cellStyle name="Input 5 4 2 5 2" xfId="40750" xr:uid="{B9677B2E-4E2D-4DB4-8C69-E2E1B3FC0478}"/>
    <cellStyle name="Input 5 4 2 6" xfId="29938" xr:uid="{44E47B41-C413-47CC-A1FF-1834A9A66C5E}"/>
    <cellStyle name="Input 5 4 3" xfId="6169" xr:uid="{CC4FD984-FC21-4B59-A2CD-775FFF6B1B6A}"/>
    <cellStyle name="Input 5 4 3 2" xfId="6170" xr:uid="{2084275A-F971-497E-A71B-1034B496A70C}"/>
    <cellStyle name="Input 5 4 3 2 2" xfId="14485" xr:uid="{A9D70056-36B1-4F56-B88B-8D5ADAA6E1BC}"/>
    <cellStyle name="Input 5 4 3 2 2 2" xfId="38431" xr:uid="{F7CAEE28-F9B7-4C25-BF07-4E7AC3092ACE}"/>
    <cellStyle name="Input 5 4 3 2 3" xfId="32305" xr:uid="{F2AEB33E-6F39-413C-A303-4877E5D83AFF}"/>
    <cellStyle name="Input 5 4 3 3" xfId="6171" xr:uid="{A7127930-46B1-45D2-ADCA-1803DA21E500}"/>
    <cellStyle name="Input 5 4 3 3 2" xfId="18379" xr:uid="{22BE50CA-8C45-43CA-8E8E-5E252AD74273}"/>
    <cellStyle name="Input 5 4 3 4" xfId="22851" xr:uid="{6FCCFAEC-31C3-405A-9578-933BD0214171}"/>
    <cellStyle name="Input 5 4 3 4 2" xfId="40752" xr:uid="{C489FEBE-C01F-4BD0-A318-103B4A7F1721}"/>
    <cellStyle name="Input 5 4 3 5" xfId="30698" xr:uid="{0CEEE2E4-65AE-4EB0-BC7E-3D24AB1D6FC2}"/>
    <cellStyle name="Input 5 4 4" xfId="6172" xr:uid="{D1CE9723-71FD-4821-8FE7-E5C3892961CC}"/>
    <cellStyle name="Input 5 4 4 2" xfId="18699" xr:uid="{7C216332-90E7-4034-80F7-2E0C8FA4CFB1}"/>
    <cellStyle name="Input 5 4 4 2 2" xfId="37297" xr:uid="{7215DEDE-3606-4F48-86D3-FEFDE3241AC2}"/>
    <cellStyle name="Input 5 4 4 3" xfId="31656" xr:uid="{D837D088-D978-4F21-8102-3395D72D453B}"/>
    <cellStyle name="Input 5 4 5" xfId="6173" xr:uid="{1B4FC1EF-C169-4B3B-8042-92F799256F61}"/>
    <cellStyle name="Input 5 4 5 2" xfId="15158" xr:uid="{3F7362CE-3357-4124-95E1-4EE5A08355F5}"/>
    <cellStyle name="Input 5 4 5 2 2" xfId="20665" xr:uid="{DE9EF957-9FEB-4B2A-8DDA-D52EF1554FED}"/>
    <cellStyle name="Input 5 4 5 3" xfId="33311" xr:uid="{3438731A-BC34-43CD-A6AE-3A1F49451BAB}"/>
    <cellStyle name="Input 5 4 6" xfId="6174" xr:uid="{2489D1AC-101F-4469-9E04-3800A41B4728}"/>
    <cellStyle name="Input 5 4 6 2" xfId="15853" xr:uid="{AEBA9A37-D054-4D22-9A44-D7CA28A7F552}"/>
    <cellStyle name="Input 5 4 7" xfId="16734" xr:uid="{B05460C9-D507-4B9A-9F67-2E467641EBAE}"/>
    <cellStyle name="Input 5 4 7 2" xfId="34748" xr:uid="{8170E35F-E80A-4953-9523-E511B2A8EE6E}"/>
    <cellStyle name="Input 5 4 8" xfId="17236" xr:uid="{CF020B3E-14D0-4BA8-95FD-E587E51733AA}"/>
    <cellStyle name="Input 5 4 8 2" xfId="35422" xr:uid="{20D278A2-1A2E-40D7-9443-CA99FC726D73}"/>
    <cellStyle name="Input 5 4 9" xfId="22848" xr:uid="{77E6188D-91E7-4C5A-9CA4-1D8C6858D794}"/>
    <cellStyle name="Input 5 4 9 2" xfId="40749" xr:uid="{6CC17190-E6D9-4128-89DD-BA2430C726F0}"/>
    <cellStyle name="Input 5 5" xfId="6175" xr:uid="{017A20EA-C241-49ED-875E-C12AEB2932E2}"/>
    <cellStyle name="Input 5 5 2" xfId="6176" xr:uid="{10123DC6-E2CD-406B-94B8-2D402646F371}"/>
    <cellStyle name="Input 5 5 2 2" xfId="6177" xr:uid="{FAFECD58-8ED6-4BCF-912F-6576EE243678}"/>
    <cellStyle name="Input 5 5 2 2 2" xfId="19863" xr:uid="{CF4EDF0C-CE87-48E6-8D62-FE80B428936E}"/>
    <cellStyle name="Input 5 5 2 2 2 2" xfId="38735" xr:uid="{F046939B-F9D1-43FA-8912-859D922D5BD7}"/>
    <cellStyle name="Input 5 5 2 2 3" xfId="32591" xr:uid="{23E32C21-73C6-41CF-8F3B-C5090A3B27D3}"/>
    <cellStyle name="Input 5 5 2 3" xfId="6178" xr:uid="{70F79141-8979-4D34-B7E7-A3ADDDE3C2B9}"/>
    <cellStyle name="Input 5 5 2 3 2" xfId="36723" xr:uid="{86F186CC-8EEF-4D9E-AD94-36668F340D53}"/>
    <cellStyle name="Input 5 5 2 4" xfId="22853" xr:uid="{0DBDD12B-C1F1-48F2-836E-CCEE5BB86DD4}"/>
    <cellStyle name="Input 5 5 2 4 2" xfId="40754" xr:uid="{7370BA01-F429-4F6A-ACD8-A57DEEC248B1}"/>
    <cellStyle name="Input 5 5 2 5" xfId="31002" xr:uid="{A89AAE8D-02F6-4CFC-9CFB-CE0CDC66FB3B}"/>
    <cellStyle name="Input 5 5 3" xfId="6179" xr:uid="{9107A6B6-62B1-4C2B-A67D-8AD9011E9359}"/>
    <cellStyle name="Input 5 5 3 2" xfId="19152" xr:uid="{DAE4BCE9-5FAB-42C9-BFD5-E45A53460205}"/>
    <cellStyle name="Input 5 5 3 2 2" xfId="37653" xr:uid="{A25F92B8-A974-45F8-9223-B8BA2F885984}"/>
    <cellStyle name="Input 5 5 3 3" xfId="31924" xr:uid="{644DE7D7-1FDC-488B-AB02-169D344DEF19}"/>
    <cellStyle name="Input 5 5 4" xfId="6180" xr:uid="{2C0FC8C4-9114-44F7-A7B6-706E09DE5BB0}"/>
    <cellStyle name="Input 5 5 4 2" xfId="21056" xr:uid="{BE27E57E-F5A5-469C-908C-61AF52BFC6A6}"/>
    <cellStyle name="Input 5 5 4 2 2" xfId="39475" xr:uid="{B673110B-CDA7-490F-8099-3871DA978A88}"/>
    <cellStyle name="Input 5 5 4 3" xfId="33312" xr:uid="{9D7E46AF-8BE4-4FE2-B71E-6A8ACE9EDDE1}"/>
    <cellStyle name="Input 5 5 5" xfId="6181" xr:uid="{EC4C06E7-272D-4648-9676-1C9EC78FFFCE}"/>
    <cellStyle name="Input 5 5 5 2" xfId="33957" xr:uid="{CC430E0C-1939-46E9-95D3-FAD5C16E885C}"/>
    <cellStyle name="Input 5 5 6" xfId="16735" xr:uid="{ABBD519D-7809-494F-9A84-CA4CFF72B0E8}"/>
    <cellStyle name="Input 5 5 6 2" xfId="34749" xr:uid="{37734DE6-D652-4046-AA06-D745EF1F1C06}"/>
    <cellStyle name="Input 5 5 7" xfId="17665" xr:uid="{61E2D64F-24CC-4326-AEC3-9FA33FCB5447}"/>
    <cellStyle name="Input 5 5 7 2" xfId="35736" xr:uid="{4687C171-C9E6-473F-97D1-20314869BE0F}"/>
    <cellStyle name="Input 5 5 8" xfId="22852" xr:uid="{285C760C-A14A-4FE4-84C6-A783E77B53C2}"/>
    <cellStyle name="Input 5 5 8 2" xfId="40753" xr:uid="{D18C2709-4E67-4BA7-A42D-64DA18D4E133}"/>
    <cellStyle name="Input 5 5 9" xfId="29939" xr:uid="{B8446748-D9F8-432C-A94A-A01E6082A09E}"/>
    <cellStyle name="Input 5 6" xfId="6182" xr:uid="{AEAE464C-90B4-431C-B340-23C0ED0A7C5C}"/>
    <cellStyle name="Input 5 6 2" xfId="6183" xr:uid="{7F2C5908-3851-4E97-84EB-900B301A01A9}"/>
    <cellStyle name="Input 5 6 2 2" xfId="6184" xr:uid="{1B4C0518-FDCD-415B-BD79-4166E3E361F7}"/>
    <cellStyle name="Input 5 6 2 2 2" xfId="19864" xr:uid="{1AEE1F0E-A9EB-436A-AA2E-31C2229036BB}"/>
    <cellStyle name="Input 5 6 2 2 2 2" xfId="38736" xr:uid="{A78F0D87-17E6-45B8-A929-E7AE2425AFF5}"/>
    <cellStyle name="Input 5 6 2 2 3" xfId="32592" xr:uid="{A361735E-A7D8-4D5C-B87C-E52B49CBBF86}"/>
    <cellStyle name="Input 5 6 2 3" xfId="6185" xr:uid="{BB9CF7DA-1200-48C7-8DB4-57C4D41EBADB}"/>
    <cellStyle name="Input 5 6 2 3 2" xfId="36724" xr:uid="{F7370CAB-2DA2-4124-9800-D67844352B35}"/>
    <cellStyle name="Input 5 6 2 4" xfId="22855" xr:uid="{696BA037-C52A-4988-B933-3AD09B818CD0}"/>
    <cellStyle name="Input 5 6 2 4 2" xfId="40756" xr:uid="{DA7E273D-B84C-4ECF-AC56-DA1E68E5D2A5}"/>
    <cellStyle name="Input 5 6 2 5" xfId="31003" xr:uid="{9CC3747D-2FF2-40EE-9546-39EEFCFE96D6}"/>
    <cellStyle name="Input 5 6 3" xfId="6186" xr:uid="{C042704A-9C07-4687-82B9-CC774E0ECE20}"/>
    <cellStyle name="Input 5 6 3 2" xfId="19153" xr:uid="{BD9A177C-DC28-43B5-A7CC-064181582449}"/>
    <cellStyle name="Input 5 6 3 2 2" xfId="37654" xr:uid="{DADD66D0-68DC-4BE2-B5F6-27176629113A}"/>
    <cellStyle name="Input 5 6 3 3" xfId="31925" xr:uid="{CBBC8E27-D7A6-49E2-AEF2-BE972E0E7A2E}"/>
    <cellStyle name="Input 5 6 4" xfId="6187" xr:uid="{4E472569-3D2D-4F9D-BE61-0DB9F4654D25}"/>
    <cellStyle name="Input 5 6 4 2" xfId="21057" xr:uid="{56C6E9E7-F863-4B73-B0F0-82F9AAE465A9}"/>
    <cellStyle name="Input 5 6 4 2 2" xfId="39476" xr:uid="{D815D476-8181-427F-AA06-2CC0A44560D1}"/>
    <cellStyle name="Input 5 6 4 3" xfId="33313" xr:uid="{B4C8DE82-CE59-4353-862D-5C95758584FA}"/>
    <cellStyle name="Input 5 6 5" xfId="6188" xr:uid="{7C64A1B0-8720-4162-B385-7AB6C2509CED}"/>
    <cellStyle name="Input 5 6 5 2" xfId="33958" xr:uid="{2346CD27-DE5F-47C2-A236-2308C9839510}"/>
    <cellStyle name="Input 5 6 6" xfId="16736" xr:uid="{73B07FF0-9FC6-41E8-BC41-543877CE5CF6}"/>
    <cellStyle name="Input 5 6 6 2" xfId="34750" xr:uid="{83869544-FDCF-4DD1-AC68-3B845938F58A}"/>
    <cellStyle name="Input 5 6 7" xfId="17666" xr:uid="{92CD572E-770E-4635-9098-1BA6CC4571C4}"/>
    <cellStyle name="Input 5 6 7 2" xfId="35737" xr:uid="{9E70CAE4-4551-444F-8229-82120C53D77D}"/>
    <cellStyle name="Input 5 6 8" xfId="22854" xr:uid="{1B42AA7E-CB9D-47B7-8C57-3E4B92AF7EE9}"/>
    <cellStyle name="Input 5 6 8 2" xfId="40755" xr:uid="{0B854817-6546-4A08-80EC-0D11E6550EB8}"/>
    <cellStyle name="Input 5 6 9" xfId="29940" xr:uid="{DD3A2CEC-E847-4294-856D-1536C571BA19}"/>
    <cellStyle name="Input 5 7" xfId="6189" xr:uid="{698B9140-6F12-4303-B1F7-039AE3B182B3}"/>
    <cellStyle name="Input 5 7 2" xfId="6190" xr:uid="{2D54DD0C-6ED4-4315-88CA-E84FD3446FC3}"/>
    <cellStyle name="Input 5 7 2 2" xfId="14439" xr:uid="{225C8FEB-5BC1-446C-9532-67E1FCF5C6FD}"/>
    <cellStyle name="Input 5 7 2 2 2" xfId="38372" xr:uid="{69A8F644-E441-4F61-9AE9-0372612C78C4}"/>
    <cellStyle name="Input 5 7 2 3" xfId="32263" xr:uid="{4A769E38-E46A-437E-8C08-D7FCC28C9D9D}"/>
    <cellStyle name="Input 5 7 3" xfId="6191" xr:uid="{A21B1471-634C-4F46-ABDD-9A1F5F9793A9}"/>
    <cellStyle name="Input 5 7 3 2" xfId="18329" xr:uid="{BB709277-49E3-4F84-8E16-05D3F17B73B6}"/>
    <cellStyle name="Input 5 7 4" xfId="22856" xr:uid="{66450249-1C97-43DB-9B07-DE789D4DD0F2}"/>
    <cellStyle name="Input 5 7 4 2" xfId="40757" xr:uid="{736FBD31-FA2B-44CD-9D42-20B2BC10F7AD}"/>
    <cellStyle name="Input 5 7 5" xfId="30641" xr:uid="{D7BF77CF-1F9B-4A80-8D5D-741BCD8C9D9C}"/>
    <cellStyle name="Input 5 8" xfId="6192" xr:uid="{582F0393-2602-4075-BB33-00BE5AF74F49}"/>
    <cellStyle name="Input 5 8 2" xfId="6193" xr:uid="{E39E116C-E16F-46E0-B191-4616477CF7A3}"/>
    <cellStyle name="Input 5 8 2 2" xfId="37211" xr:uid="{E66287E0-D9FB-421B-8BA6-C90B0D375194}"/>
    <cellStyle name="Input 5 8 3" xfId="6194" xr:uid="{26990E9A-6830-40B5-B8B3-EA13C91D8EA1}"/>
    <cellStyle name="Input 5 8 3 2" xfId="40758" xr:uid="{F3CC6665-89E7-481B-96FD-AFF934298C8E}"/>
    <cellStyle name="Input 5 8 4" xfId="31599" xr:uid="{1EC0E694-5B10-49E6-9296-DCEB5BE02B77}"/>
    <cellStyle name="Input 5 9" xfId="6195" xr:uid="{1E010589-36D3-40AB-8729-3ED4EF844CE8}"/>
    <cellStyle name="Input 5 9 2" xfId="18554" xr:uid="{9690BD9B-1E0E-4890-888A-9625BB59C45D}"/>
    <cellStyle name="Input 5 9 2 2" xfId="37272" xr:uid="{1A0AEF15-E580-4D97-BB47-A7B913EFCF14}"/>
    <cellStyle name="Input 5 9 3" xfId="31624" xr:uid="{4297FB3F-A01C-48D6-86B2-90AF66ECB7FF}"/>
    <cellStyle name="Input 50" xfId="6196" xr:uid="{BAB7CE7C-8A8D-438E-9302-A5093BC43645}"/>
    <cellStyle name="Input 50 2" xfId="22857" xr:uid="{A21E42DF-C1BA-4E56-92CA-ACFECAE27BA7}"/>
    <cellStyle name="Input 50 2 2" xfId="40759" xr:uid="{9C64D62D-8982-4E5D-9FAC-FAF106DA60BB}"/>
    <cellStyle name="Input 50 3" xfId="31593" xr:uid="{E0187169-0FCA-4919-813C-D4BFD74CCA03}"/>
    <cellStyle name="Input 51" xfId="14225" xr:uid="{24B1466E-0BE8-40A4-A99B-F0ABAC50BF77}"/>
    <cellStyle name="Input 51 2" xfId="26164" xr:uid="{EFFEED90-D568-4AEC-89F3-C15CF737FFEF}"/>
    <cellStyle name="Input 51 2 2" xfId="41362" xr:uid="{2EF80104-7B22-4733-8EF7-AC1109C40557}"/>
    <cellStyle name="Input 51 3" xfId="31613" xr:uid="{7300F3F0-1D6A-4613-8C53-F3C50E73A807}"/>
    <cellStyle name="Input 52" xfId="25685" xr:uid="{B88B0E01-1900-4F43-956B-EB597A3E21E4}"/>
    <cellStyle name="Input 52 2" xfId="41361" xr:uid="{DA903B41-FD1D-4E90-8FE6-278A963B0113}"/>
    <cellStyle name="Input 53" xfId="26184" xr:uid="{8DC04C93-A677-4D8D-A4BF-B92AC814677C}"/>
    <cellStyle name="Input 53 2" xfId="41363" xr:uid="{8C71A563-B47D-4A14-BC48-8D9F193B9C59}"/>
    <cellStyle name="Input 54" xfId="25664" xr:uid="{618CE057-7371-4DD6-8E24-7F82C9885778}"/>
    <cellStyle name="Input 54 2" xfId="41360" xr:uid="{E384404B-7A8A-4CB9-9339-33AACE29BDF9}"/>
    <cellStyle name="Input 55" xfId="26205" xr:uid="{E7FF6F9A-0CF0-4EE1-A355-D9A81D528EF5}"/>
    <cellStyle name="Input 55 2" xfId="41364" xr:uid="{B202FBB9-C167-4417-9C26-AB12750B6404}"/>
    <cellStyle name="Input 56" xfId="25643" xr:uid="{FCA8A9E7-208B-4F25-B5D6-BBFF26FD5880}"/>
    <cellStyle name="Input 56 2" xfId="41359" xr:uid="{952F4918-DAA5-4A3F-BA3D-F9A698B4CFE9}"/>
    <cellStyle name="Input 57" xfId="26226" xr:uid="{F40C838E-7788-43D7-AF33-7228E47D513E}"/>
    <cellStyle name="Input 57 2" xfId="41365" xr:uid="{24695E96-98C8-42D9-B775-8D31C6A52C61}"/>
    <cellStyle name="Input 58" xfId="25622" xr:uid="{B4DC475B-A134-4E52-B8DB-3B7615ADC425}"/>
    <cellStyle name="Input 58 2" xfId="41358" xr:uid="{2AF1AB43-219F-4CA7-8376-E890A8BC5FEB}"/>
    <cellStyle name="Input 59" xfId="26247" xr:uid="{496C2315-2C9E-4362-A77F-7F219B0F95D4}"/>
    <cellStyle name="Input 59 2" xfId="41366" xr:uid="{7F6E6893-64FE-405E-B42F-7F4CFB40AC66}"/>
    <cellStyle name="Input 6" xfId="6197" xr:uid="{CD15255A-8C2D-4DF5-BC80-9D1E998F7667}"/>
    <cellStyle name="Input 6 10" xfId="6198" xr:uid="{9BB92A5D-F331-4256-889B-936265855425}"/>
    <cellStyle name="Input 6 10 2" xfId="14627" xr:uid="{D17DF34F-85F5-42D9-AD54-052425E6A933}"/>
    <cellStyle name="Input 6 10 2 2" xfId="20461" xr:uid="{1373FB82-5584-4FF2-91AA-600B890E1CE0}"/>
    <cellStyle name="Input 6 10 3" xfId="32943" xr:uid="{2948617B-5121-4BB3-BBF5-0DA9DCB92D3C}"/>
    <cellStyle name="Input 6 11" xfId="15159" xr:uid="{5171F560-DA8C-45F6-AAE4-4BF3D558682E}"/>
    <cellStyle name="Input 6 11 2" xfId="33314" xr:uid="{17462EEF-CB4A-4E94-8F90-F59BDD27D3CC}"/>
    <cellStyle name="Input 6 12" xfId="15391" xr:uid="{AB8B1DAF-FDAC-40B8-9DF6-C9FE5EF2E73B}"/>
    <cellStyle name="Input 6 12 2" xfId="33666" xr:uid="{FBCAFD99-7260-4811-B764-D09790E4046F}"/>
    <cellStyle name="Input 6 13" xfId="16054" xr:uid="{334E0260-D94D-4CA9-9846-4091A796A8CF}"/>
    <cellStyle name="Input 6 13 2" xfId="34445" xr:uid="{B4132E5E-7C62-46DD-B89F-C80A432D6E39}"/>
    <cellStyle name="Input 6 14" xfId="18537" xr:uid="{79AE8DFA-787F-40B3-88EF-2AA1448ECBFC}"/>
    <cellStyle name="Input 6 14 2" xfId="37267" xr:uid="{9A5A1CAA-0BFA-482B-B6C5-72BAF63A8649}"/>
    <cellStyle name="Input 6 15" xfId="22858" xr:uid="{4A1336BE-1D79-441B-A9A3-0A008694F284}"/>
    <cellStyle name="Input 6 15 2" xfId="40760" xr:uid="{FA7AC665-443C-46C2-91B7-114145F80854}"/>
    <cellStyle name="Input 6 16" xfId="29501" xr:uid="{524D6EBD-520D-493B-82FA-0020B96C65D8}"/>
    <cellStyle name="Input 6 2" xfId="6199" xr:uid="{EE324625-1344-4364-A8D1-A6C42830FEBA}"/>
    <cellStyle name="Input 6 2 10" xfId="6200" xr:uid="{B25A42EB-1AA4-4817-B598-CA0794BF3237}"/>
    <cellStyle name="Input 6 2 10 2" xfId="34751" xr:uid="{3DD7B322-C050-4219-B858-AD1C63B2CD38}"/>
    <cellStyle name="Input 6 2 11" xfId="17082" xr:uid="{CE1642EC-382B-423E-A504-D434A9A69659}"/>
    <cellStyle name="Input 6 2 11 2" xfId="35337" xr:uid="{0F8A9136-35DA-4121-931F-2FA7ADD8E618}"/>
    <cellStyle name="Input 6 2 12" xfId="17747" xr:uid="{12B195C4-3518-4092-8F80-C7BCC9324185}"/>
    <cellStyle name="Input 6 2 12 2" xfId="35798" xr:uid="{B8CDEF2B-DDEE-4FC5-B961-C8CBABCD47CC}"/>
    <cellStyle name="Input 6 2 13" xfId="22859" xr:uid="{EF2F5A42-C7D2-40EF-B692-E2F25F768499}"/>
    <cellStyle name="Input 6 2 13 2" xfId="40761" xr:uid="{67628B4F-2A0F-4012-B5E6-764E30FA6472}"/>
    <cellStyle name="Input 6 2 14" xfId="29569" xr:uid="{C1138EBA-031F-4C52-ADD2-7EFEFCBE17A4}"/>
    <cellStyle name="Input 6 2 2" xfId="6201" xr:uid="{979D104B-96F3-4B89-9000-F4DA69C745C3}"/>
    <cellStyle name="Input 6 2 2 2" xfId="6202" xr:uid="{22B214EC-CCBC-4850-8160-4B8B303AD601}"/>
    <cellStyle name="Input 6 2 2 2 2" xfId="6203" xr:uid="{04EE8911-7CC8-4B54-A7AF-13FEAED3565A}"/>
    <cellStyle name="Input 6 2 2 2 2 2" xfId="19865" xr:uid="{E87F8A41-5BB4-4A38-98D4-0A9CF6477DD2}"/>
    <cellStyle name="Input 6 2 2 2 2 2 2" xfId="38737" xr:uid="{897E8072-0074-465B-B78B-CFEC9AE31AD1}"/>
    <cellStyle name="Input 6 2 2 2 2 3" xfId="32593" xr:uid="{4F07DDCA-B4E3-47FC-9C1D-54BA471ECBA5}"/>
    <cellStyle name="Input 6 2 2 2 3" xfId="6204" xr:uid="{A70BBBC1-708F-4C2E-AAEE-5630CB07443D}"/>
    <cellStyle name="Input 6 2 2 2 3 2" xfId="36725" xr:uid="{41C99540-DF2A-4B9E-A03B-6E3F5F6AD72D}"/>
    <cellStyle name="Input 6 2 2 2 4" xfId="22861" xr:uid="{01FD3A8B-E918-4C16-8A04-781A5E6B7CFC}"/>
    <cellStyle name="Input 6 2 2 2 4 2" xfId="40763" xr:uid="{65EB7723-2974-4751-A5F5-4E402162CDEC}"/>
    <cellStyle name="Input 6 2 2 2 5" xfId="31004" xr:uid="{EDCC1320-D36F-4AD7-B3AC-BB73CB4AC3CA}"/>
    <cellStyle name="Input 6 2 2 3" xfId="6205" xr:uid="{F976E843-C877-4664-ADF3-A0636A87EDDF}"/>
    <cellStyle name="Input 6 2 2 3 2" xfId="19154" xr:uid="{4BF4E902-8917-4672-B77C-44D19E45C33D}"/>
    <cellStyle name="Input 6 2 2 3 2 2" xfId="37655" xr:uid="{22053BE2-8ECA-49C8-989C-B7B10B7AD637}"/>
    <cellStyle name="Input 6 2 2 3 3" xfId="31926" xr:uid="{2F0D2209-BFF9-4E80-9108-F7C4AB732B8D}"/>
    <cellStyle name="Input 6 2 2 4" xfId="6206" xr:uid="{E2E8F13C-FAD1-4BE5-AF99-6CBF67C5CFAE}"/>
    <cellStyle name="Input 6 2 2 4 2" xfId="21058" xr:uid="{14961AB3-E74E-4F62-B3A4-E200A547751D}"/>
    <cellStyle name="Input 6 2 2 4 2 2" xfId="39477" xr:uid="{3543AF09-197E-439A-B978-515EE355EE36}"/>
    <cellStyle name="Input 6 2 2 4 3" xfId="33315" xr:uid="{5B6E82F3-43BB-4CA6-A27D-D99B9F165D5D}"/>
    <cellStyle name="Input 6 2 2 5" xfId="6207" xr:uid="{37DD150D-946B-40E4-BE6D-5E78187537D2}"/>
    <cellStyle name="Input 6 2 2 5 2" xfId="33960" xr:uid="{FC7E2944-E253-4DD3-B0C0-41667AF22EC8}"/>
    <cellStyle name="Input 6 2 2 6" xfId="16737" xr:uid="{BACC145E-8AD5-4294-9FE4-1B71F8A8B232}"/>
    <cellStyle name="Input 6 2 2 6 2" xfId="34752" xr:uid="{7ED58B9A-07E2-4D0C-A1A9-4C42D32DD20D}"/>
    <cellStyle name="Input 6 2 2 7" xfId="17667" xr:uid="{C9785EAB-0B4D-4FE4-AE3D-D09D4D0559C6}"/>
    <cellStyle name="Input 6 2 2 7 2" xfId="35738" xr:uid="{3D433150-564C-4C3C-A1B8-E3B0F7F0C259}"/>
    <cellStyle name="Input 6 2 2 8" xfId="22860" xr:uid="{8FB465E3-F5C0-4EF4-B5CB-39233CA02792}"/>
    <cellStyle name="Input 6 2 2 8 2" xfId="40762" xr:uid="{33A1CCFB-3DC6-4FA5-AE2B-D0DD373416BA}"/>
    <cellStyle name="Input 6 2 2 9" xfId="29941" xr:uid="{5895E79B-113A-4B01-BC54-CA0D33974954}"/>
    <cellStyle name="Input 6 2 3" xfId="6208" xr:uid="{BF07FE0C-06F9-47AE-A8C7-D415B5220410}"/>
    <cellStyle name="Input 6 2 3 2" xfId="6209" xr:uid="{C3D1EC02-5C0E-43E2-8F18-73A686610DD5}"/>
    <cellStyle name="Input 6 2 3 2 2" xfId="6210" xr:uid="{0D1D1CA2-3168-414D-AF70-B0456A313243}"/>
    <cellStyle name="Input 6 2 3 2 2 2" xfId="19866" xr:uid="{AAB5D270-AB00-4E4C-9F78-80EF3FE4FDE9}"/>
    <cellStyle name="Input 6 2 3 2 2 2 2" xfId="38738" xr:uid="{0AA7740C-051A-4A51-96A4-84EB91A5F8AA}"/>
    <cellStyle name="Input 6 2 3 2 2 3" xfId="32594" xr:uid="{1AECDD26-3B38-4230-8D79-AEEFE62A7F24}"/>
    <cellStyle name="Input 6 2 3 2 3" xfId="6211" xr:uid="{77A44155-4AE6-411C-B5AC-00FC7A2EE483}"/>
    <cellStyle name="Input 6 2 3 2 3 2" xfId="36726" xr:uid="{C9512067-3E8B-4720-9F52-7E9C1F31A233}"/>
    <cellStyle name="Input 6 2 3 2 4" xfId="22863" xr:uid="{5D344276-0D3F-4FB6-AB4A-15C857E8F3EB}"/>
    <cellStyle name="Input 6 2 3 2 4 2" xfId="40765" xr:uid="{BF6DF3C3-B2CA-4085-ABE8-26408A452D35}"/>
    <cellStyle name="Input 6 2 3 2 5" xfId="31005" xr:uid="{86AFF37F-6606-4BFA-AE40-742C02E076F9}"/>
    <cellStyle name="Input 6 2 3 3" xfId="6212" xr:uid="{6469F2B5-15B3-442A-B699-84E190F321E4}"/>
    <cellStyle name="Input 6 2 3 3 2" xfId="19155" xr:uid="{3BBE461D-8C19-4897-9717-726BE5544F6F}"/>
    <cellStyle name="Input 6 2 3 3 2 2" xfId="37656" xr:uid="{58102336-B2CB-4E4F-9287-19DE0DEE9418}"/>
    <cellStyle name="Input 6 2 3 3 3" xfId="31927" xr:uid="{871F99A6-6CDD-4290-BA80-07925C1EBD6C}"/>
    <cellStyle name="Input 6 2 3 4" xfId="6213" xr:uid="{E3D53564-3D1A-4EF9-B8F2-7A747843E4F5}"/>
    <cellStyle name="Input 6 2 3 4 2" xfId="21059" xr:uid="{FC3BBBBA-BD01-483B-A9C3-C7484DB13013}"/>
    <cellStyle name="Input 6 2 3 4 2 2" xfId="39478" xr:uid="{4FEE0003-B492-459B-887E-3434A053DE2F}"/>
    <cellStyle name="Input 6 2 3 4 3" xfId="33316" xr:uid="{ECEC6BFF-6B19-4C6F-A206-83634047AC2A}"/>
    <cellStyle name="Input 6 2 3 5" xfId="6214" xr:uid="{D64F2939-C487-47C2-BF00-457F61DCB7D1}"/>
    <cellStyle name="Input 6 2 3 5 2" xfId="33961" xr:uid="{802EABD9-C4C0-4511-8417-E12A0172ADAE}"/>
    <cellStyle name="Input 6 2 3 6" xfId="16738" xr:uid="{56F2EA29-9016-4BCA-A594-CAF15FF77710}"/>
    <cellStyle name="Input 6 2 3 6 2" xfId="34753" xr:uid="{0C595706-BFC6-4896-83F1-190D6EAE7DA4}"/>
    <cellStyle name="Input 6 2 3 7" xfId="17668" xr:uid="{827FED35-BE79-4913-9044-280560E8B806}"/>
    <cellStyle name="Input 6 2 3 7 2" xfId="35739" xr:uid="{DA500A21-AC5B-4D96-9080-918B87E1EF6E}"/>
    <cellStyle name="Input 6 2 3 8" xfId="22862" xr:uid="{8F3B2076-F67A-47D6-BE5B-FA8120E7E9FA}"/>
    <cellStyle name="Input 6 2 3 8 2" xfId="40764" xr:uid="{8589D49E-C97B-4D52-A9FA-04EAD5918C42}"/>
    <cellStyle name="Input 6 2 3 9" xfId="29942" xr:uid="{82993539-5626-45DF-971C-2989CB10CF93}"/>
    <cellStyle name="Input 6 2 4" xfId="6215" xr:uid="{E883CF4C-F7D3-4E6C-BD45-4C6E1AD1AE7A}"/>
    <cellStyle name="Input 6 2 4 2" xfId="6216" xr:uid="{051F2CAB-4E13-484A-904C-7C43827D3DF8}"/>
    <cellStyle name="Input 6 2 4 2 2" xfId="6217" xr:uid="{D2C83EA9-8953-448F-8FC5-6542C4C2FD67}"/>
    <cellStyle name="Input 6 2 4 2 2 2" xfId="19867" xr:uid="{0EE822EC-3989-46FB-8B19-82DC001286DA}"/>
    <cellStyle name="Input 6 2 4 2 2 2 2" xfId="38739" xr:uid="{8C26884E-920E-47D3-B3A0-FEED691DAB58}"/>
    <cellStyle name="Input 6 2 4 2 2 3" xfId="32595" xr:uid="{B3AFE053-4301-40C7-B0FF-10897F691243}"/>
    <cellStyle name="Input 6 2 4 2 3" xfId="6218" xr:uid="{528ECBCF-029E-441E-A99D-96DA60F8D473}"/>
    <cellStyle name="Input 6 2 4 2 3 2" xfId="36727" xr:uid="{35958288-FEB3-4E07-B230-2117DD8DE784}"/>
    <cellStyle name="Input 6 2 4 2 4" xfId="22865" xr:uid="{32F85F2F-A887-4BD6-B09E-743826D37B18}"/>
    <cellStyle name="Input 6 2 4 2 4 2" xfId="40767" xr:uid="{E82332B8-442F-4D3F-8484-E19E9DEC822B}"/>
    <cellStyle name="Input 6 2 4 2 5" xfId="31006" xr:uid="{94B8246E-4ED8-4119-BFE9-6849B8585B7D}"/>
    <cellStyle name="Input 6 2 4 3" xfId="6219" xr:uid="{E34136BE-4E2C-4B96-94DF-85130EBA02DA}"/>
    <cellStyle name="Input 6 2 4 3 2" xfId="19156" xr:uid="{A7A00F0E-F52C-4010-B0CC-930E1DA0C2C6}"/>
    <cellStyle name="Input 6 2 4 3 2 2" xfId="37657" xr:uid="{13C85335-9121-4FFE-97CC-2472D0DD66D0}"/>
    <cellStyle name="Input 6 2 4 3 3" xfId="31928" xr:uid="{F9C58382-7A94-43FB-8195-9302EBF1D166}"/>
    <cellStyle name="Input 6 2 4 4" xfId="6220" xr:uid="{FDABE895-6AFB-4657-AD30-FB330CADF334}"/>
    <cellStyle name="Input 6 2 4 4 2" xfId="21060" xr:uid="{60CB3322-012A-4EB9-A103-D9599D1400B0}"/>
    <cellStyle name="Input 6 2 4 4 2 2" xfId="39479" xr:uid="{10C229EE-8797-4E9A-9809-2B9A85F8F740}"/>
    <cellStyle name="Input 6 2 4 4 3" xfId="33317" xr:uid="{1AA983F8-C1A9-4B24-B111-D06F14A4189F}"/>
    <cellStyle name="Input 6 2 4 5" xfId="6221" xr:uid="{ECECFD97-0C6F-48B8-940A-8995FA2F514B}"/>
    <cellStyle name="Input 6 2 4 5 2" xfId="33962" xr:uid="{74400826-02F2-4AB3-9E68-9FE6EF9D9157}"/>
    <cellStyle name="Input 6 2 4 6" xfId="16739" xr:uid="{A0BDEE75-E237-4351-ADCF-E9A02327375D}"/>
    <cellStyle name="Input 6 2 4 6 2" xfId="34754" xr:uid="{81BC2682-CE26-473F-A951-ADCEE342B5E1}"/>
    <cellStyle name="Input 6 2 4 7" xfId="17669" xr:uid="{7754EE5E-8524-442C-959D-448A8A5B99FC}"/>
    <cellStyle name="Input 6 2 4 7 2" xfId="35740" xr:uid="{21772324-A7ED-4541-9383-3D3B5111493A}"/>
    <cellStyle name="Input 6 2 4 8" xfId="22864" xr:uid="{C69EDEC4-6A8A-4854-8536-C3E3D8BEFF7E}"/>
    <cellStyle name="Input 6 2 4 8 2" xfId="40766" xr:uid="{7179750C-E97F-4C89-8482-A83BFA4A9856}"/>
    <cellStyle name="Input 6 2 4 9" xfId="29943" xr:uid="{EEAE5BAE-FEEC-4E16-8DDA-3C41E1C4FDD3}"/>
    <cellStyle name="Input 6 2 5" xfId="6222" xr:uid="{D58D9197-0AD3-43C3-94CE-FE3EF13E3E65}"/>
    <cellStyle name="Input 6 2 5 2" xfId="6223" xr:uid="{61FDB371-7CC4-40C9-AF6A-D6DDEEF8DF83}"/>
    <cellStyle name="Input 6 2 5 2 2" xfId="6224" xr:uid="{D6289322-6A64-416E-B221-7CA4DB7F0D43}"/>
    <cellStyle name="Input 6 2 5 2 2 2" xfId="19868" xr:uid="{6242EB4B-0933-43E5-8E7E-767C9601E57C}"/>
    <cellStyle name="Input 6 2 5 2 2 2 2" xfId="38740" xr:uid="{7C61AD6F-2F36-40DA-B4E1-BBDB266F8EEE}"/>
    <cellStyle name="Input 6 2 5 2 2 3" xfId="32596" xr:uid="{592B46E7-2C7F-45E7-A6E9-FADA138FF9C1}"/>
    <cellStyle name="Input 6 2 5 2 3" xfId="6225" xr:uid="{1799F0FC-C56A-4AF2-BD55-7E65D89A4490}"/>
    <cellStyle name="Input 6 2 5 2 3 2" xfId="36728" xr:uid="{4AE4A693-DC93-4E85-8729-D297E8FFDDE6}"/>
    <cellStyle name="Input 6 2 5 2 4" xfId="22867" xr:uid="{6264D9B1-2503-4890-8722-01E79BDD0C2B}"/>
    <cellStyle name="Input 6 2 5 2 4 2" xfId="40769" xr:uid="{1563FAD2-20AF-49B7-85A9-4FCF941C7EE2}"/>
    <cellStyle name="Input 6 2 5 2 5" xfId="31007" xr:uid="{DC6A85D9-112E-4322-9ED3-A33E1EC09022}"/>
    <cellStyle name="Input 6 2 5 3" xfId="6226" xr:uid="{531B1062-61EA-4957-9D9B-152D799F398C}"/>
    <cellStyle name="Input 6 2 5 3 2" xfId="19157" xr:uid="{12F2AA68-BEB9-45DB-A08F-227F017F52D2}"/>
    <cellStyle name="Input 6 2 5 3 2 2" xfId="37658" xr:uid="{C5E65B29-969F-404E-86B8-5818FCDB603B}"/>
    <cellStyle name="Input 6 2 5 3 3" xfId="31929" xr:uid="{0EC2F610-8769-4502-9C18-B6112573027A}"/>
    <cellStyle name="Input 6 2 5 4" xfId="6227" xr:uid="{87D8990D-E827-431C-9A87-4F8081DE169B}"/>
    <cellStyle name="Input 6 2 5 4 2" xfId="21061" xr:uid="{AA3B8542-D46B-4D31-9091-84C249E2D90D}"/>
    <cellStyle name="Input 6 2 5 4 2 2" xfId="39480" xr:uid="{9342A292-8A97-4FBC-A825-A9A2702AAA4B}"/>
    <cellStyle name="Input 6 2 5 4 3" xfId="33318" xr:uid="{341487B3-9F8F-4BBC-949A-00221C65E37D}"/>
    <cellStyle name="Input 6 2 5 5" xfId="6228" xr:uid="{B9480FDC-15C9-48B1-968D-112E9A024DB8}"/>
    <cellStyle name="Input 6 2 5 5 2" xfId="33963" xr:uid="{019AA868-97F5-4D6E-A753-E0B7BC8C8809}"/>
    <cellStyle name="Input 6 2 5 6" xfId="16740" xr:uid="{3695454F-9033-42AF-BA44-A5E3118B9E12}"/>
    <cellStyle name="Input 6 2 5 6 2" xfId="34755" xr:uid="{E864911E-4CA9-4C6B-BFF4-C0721B9C885E}"/>
    <cellStyle name="Input 6 2 5 7" xfId="17670" xr:uid="{DBCE8B2A-BD69-458E-B070-729F38586502}"/>
    <cellStyle name="Input 6 2 5 7 2" xfId="35741" xr:uid="{DCC8039A-F94D-4A29-9A1D-AE065AF60B99}"/>
    <cellStyle name="Input 6 2 5 8" xfId="22866" xr:uid="{2F548763-E14E-44F2-AFEE-A96E32D0896D}"/>
    <cellStyle name="Input 6 2 5 8 2" xfId="40768" xr:uid="{BDBBD9E7-149E-4AA1-9BFC-CC1C29A4F974}"/>
    <cellStyle name="Input 6 2 5 9" xfId="29944" xr:uid="{E50E469C-8878-46BE-B193-D64AA14959BC}"/>
    <cellStyle name="Input 6 2 6" xfId="6229" xr:uid="{0083DDD6-92E7-4CAF-9E8E-5E16C026745B}"/>
    <cellStyle name="Input 6 2 6 2" xfId="6230" xr:uid="{B2FF8C7E-5213-43E8-B84A-3D96895859DB}"/>
    <cellStyle name="Input 6 2 6 2 2" xfId="6231" xr:uid="{2FF43703-6E23-433B-855C-26E2DF42869E}"/>
    <cellStyle name="Input 6 2 6 2 2 2" xfId="19869" xr:uid="{70AF3223-665E-4CF3-82BB-A57A211A575D}"/>
    <cellStyle name="Input 6 2 6 2 2 2 2" xfId="38741" xr:uid="{4F07AD28-D670-4B49-BC05-E283B5C4F03D}"/>
    <cellStyle name="Input 6 2 6 2 2 3" xfId="32597" xr:uid="{55BCFD16-88AA-4F21-8B69-C4C7A9908745}"/>
    <cellStyle name="Input 6 2 6 2 3" xfId="6232" xr:uid="{3DAB7338-30DA-432E-934D-054E4FC89981}"/>
    <cellStyle name="Input 6 2 6 2 3 2" xfId="36729" xr:uid="{46199C2A-7774-4545-9FEF-B80BE00115E5}"/>
    <cellStyle name="Input 6 2 6 2 4" xfId="22869" xr:uid="{F3B259C5-9501-4A25-8764-FC5D1F5225E2}"/>
    <cellStyle name="Input 6 2 6 2 4 2" xfId="40771" xr:uid="{7FDA557F-F3BE-4367-ABE5-075E4BB84CE6}"/>
    <cellStyle name="Input 6 2 6 2 5" xfId="31008" xr:uid="{292CA3FD-01A5-4ECE-9F1A-342AF1180402}"/>
    <cellStyle name="Input 6 2 6 3" xfId="6233" xr:uid="{E4B648B4-B15A-4491-B200-AB3ABD91F647}"/>
    <cellStyle name="Input 6 2 6 3 2" xfId="19158" xr:uid="{E586B4F4-11CF-436D-8CB2-DAEF23A68C0A}"/>
    <cellStyle name="Input 6 2 6 3 2 2" xfId="37659" xr:uid="{3BDE8032-6DED-4F19-AD20-CB184F611165}"/>
    <cellStyle name="Input 6 2 6 3 3" xfId="31930" xr:uid="{146A6396-7670-4A57-8259-219FF5FA463E}"/>
    <cellStyle name="Input 6 2 6 4" xfId="6234" xr:uid="{2246844D-9BD6-453C-8CCA-284F90656D47}"/>
    <cellStyle name="Input 6 2 6 4 2" xfId="21062" xr:uid="{4FDA23F3-7F75-433F-B361-2E4DCF7F728F}"/>
    <cellStyle name="Input 6 2 6 4 2 2" xfId="39481" xr:uid="{73B582EF-5448-4065-AD9C-BA0BF27893DE}"/>
    <cellStyle name="Input 6 2 6 4 3" xfId="33319" xr:uid="{B86A19BE-E858-422E-8B32-5AE98232FF0E}"/>
    <cellStyle name="Input 6 2 6 5" xfId="6235" xr:uid="{5C942C4E-47AF-4C37-92C3-D1CAA05DEDEF}"/>
    <cellStyle name="Input 6 2 6 5 2" xfId="33964" xr:uid="{678160FD-6748-4471-8A87-CD0DA500DFEF}"/>
    <cellStyle name="Input 6 2 6 6" xfId="16741" xr:uid="{BF16ECF7-36DA-40B1-A6BF-D257B7224672}"/>
    <cellStyle name="Input 6 2 6 6 2" xfId="34756" xr:uid="{FC883DC5-723D-468F-B9FA-CEB020643B39}"/>
    <cellStyle name="Input 6 2 6 7" xfId="17671" xr:uid="{41BC6E7E-4267-44E3-AB53-25A7DA7A448B}"/>
    <cellStyle name="Input 6 2 6 7 2" xfId="35742" xr:uid="{2298B2EC-EE8B-4D60-AA03-62BC9E4C2951}"/>
    <cellStyle name="Input 6 2 6 8" xfId="22868" xr:uid="{FEF590C3-F004-49A5-821F-AF8BB0714730}"/>
    <cellStyle name="Input 6 2 6 8 2" xfId="40770" xr:uid="{1BA8BC25-E4DB-4307-80B2-9711FA1E2975}"/>
    <cellStyle name="Input 6 2 6 9" xfId="29945" xr:uid="{79961B60-53A7-4CC1-8432-1AC261839B21}"/>
    <cellStyle name="Input 6 2 7" xfId="6236" xr:uid="{77CB74F7-8923-4C42-BA8D-658FCC254280}"/>
    <cellStyle name="Input 6 2 7 2" xfId="6237" xr:uid="{47F1C69C-541A-4052-998E-989156B5446A}"/>
    <cellStyle name="Input 6 2 7 2 2" xfId="19415" xr:uid="{7ED333D8-6613-4086-908F-6B5E461A2E24}"/>
    <cellStyle name="Input 6 2 7 2 2 2" xfId="38202" xr:uid="{F7D68D7E-A6EA-4263-BC1F-2319B9BB762F}"/>
    <cellStyle name="Input 6 2 7 2 3" xfId="32123" xr:uid="{4992F39D-3CDF-4134-A136-F602489807E0}"/>
    <cellStyle name="Input 6 2 7 3" xfId="6238" xr:uid="{42493CC0-A1F2-485D-AA43-FC4649FC58EB}"/>
    <cellStyle name="Input 6 2 7 3 2" xfId="36285" xr:uid="{AC227EF7-925B-4C00-8579-7012BEE0B6B8}"/>
    <cellStyle name="Input 6 2 7 4" xfId="22870" xr:uid="{3B897350-89C6-4060-95DD-19589394176B}"/>
    <cellStyle name="Input 6 2 7 4 2" xfId="40772" xr:uid="{FE7A087B-373B-4C68-B676-AAF4FDB48BE2}"/>
    <cellStyle name="Input 6 2 7 5" xfId="30471" xr:uid="{F484BB8A-28F4-4962-9DFD-F2D1EDB52511}"/>
    <cellStyle name="Input 6 2 8" xfId="6239" xr:uid="{F3F1660D-2E73-446B-A1D4-2038F7A56371}"/>
    <cellStyle name="Input 6 2 8 2" xfId="6240" xr:uid="{FFD62D08-D9D8-47C6-B87C-B3166A97FAD3}"/>
    <cellStyle name="Input 6 2 8 2 2" xfId="19499" xr:uid="{CFF5E433-CA10-4900-B681-D19D4A8C4521}"/>
    <cellStyle name="Input 6 2 8 2 2 2" xfId="38286" xr:uid="{0CADC1C1-6A60-4652-A88D-F9330AD2E906}"/>
    <cellStyle name="Input 6 2 8 2 3" xfId="32188" xr:uid="{D84A64C7-6223-40C4-BBF8-BAC0F4D3648F}"/>
    <cellStyle name="Input 6 2 8 3" xfId="6241" xr:uid="{70BFC3CA-6F33-4A0A-B69B-657B6D51E7B5}"/>
    <cellStyle name="Input 6 2 8 3 2" xfId="36370" xr:uid="{8D2A8BED-FA28-4C9F-AA7E-C63C5F2FFA77}"/>
    <cellStyle name="Input 6 2 8 4" xfId="22871" xr:uid="{3F2FFEF9-D863-43AF-8CEB-A6341EE3D574}"/>
    <cellStyle name="Input 6 2 8 4 2" xfId="40773" xr:uid="{8F9E2892-9BE0-47FB-B986-445F4DA022E1}"/>
    <cellStyle name="Input 6 2 8 5" xfId="30555" xr:uid="{7B6DD2A7-A15C-4F13-AEC9-5E950F43DA16}"/>
    <cellStyle name="Input 6 2 9" xfId="6242" xr:uid="{03D41B6D-D4B9-4286-B052-E9A484006060}"/>
    <cellStyle name="Input 6 2 9 2" xfId="33959" xr:uid="{F5616135-5315-487D-AB02-689AE7398F51}"/>
    <cellStyle name="Input 6 3" xfId="6243" xr:uid="{83414374-845F-4543-8F57-DC5181B5C62B}"/>
    <cellStyle name="Input 6 3 10" xfId="6244" xr:uid="{CBBD7A9D-59AB-4E60-ACAB-0C09B1ED98E2}"/>
    <cellStyle name="Input 6 3 10 2" xfId="34757" xr:uid="{C641FB0D-E742-41D7-969B-951C0F34E3D2}"/>
    <cellStyle name="Input 6 3 11" xfId="17095" xr:uid="{ACBFCED4-599D-4BE7-B6EF-FDE2DD45A99A}"/>
    <cellStyle name="Input 6 3 11 2" xfId="35359" xr:uid="{F4CF9979-0D5C-4886-8157-80794C3B3784}"/>
    <cellStyle name="Input 6 3 12" xfId="17259" xr:uid="{A8D76D8E-5A31-4AED-A651-A059C3AFFE6C}"/>
    <cellStyle name="Input 6 3 12 2" xfId="35434" xr:uid="{29045367-CA27-44D4-987A-0E88477491BF}"/>
    <cellStyle name="Input 6 3 13" xfId="22872" xr:uid="{933F1958-D652-41DC-B160-D96288C864BC}"/>
    <cellStyle name="Input 6 3 13 2" xfId="40774" xr:uid="{7D756FD6-E2FD-4C41-A84E-48F90BF05B6F}"/>
    <cellStyle name="Input 6 3 14" xfId="29584" xr:uid="{E6CB619D-4237-432E-AA0F-F6C203AC507D}"/>
    <cellStyle name="Input 6 3 2" xfId="6245" xr:uid="{A8EC53B0-AEE8-4F28-8A27-CBC16FB185C3}"/>
    <cellStyle name="Input 6 3 2 2" xfId="6246" xr:uid="{793D0345-C314-4E28-BCA4-83DE0913950F}"/>
    <cellStyle name="Input 6 3 2 2 2" xfId="6247" xr:uid="{761C0B38-B894-453B-8C96-969B751042B4}"/>
    <cellStyle name="Input 6 3 2 2 2 2" xfId="19870" xr:uid="{B06C3CDB-A566-4F40-8964-79BC73D9AC69}"/>
    <cellStyle name="Input 6 3 2 2 2 2 2" xfId="38742" xr:uid="{392E9E16-E948-43FC-8D8A-25CC53234998}"/>
    <cellStyle name="Input 6 3 2 2 2 3" xfId="32598" xr:uid="{90633475-7C62-4070-9A61-7F440E57B965}"/>
    <cellStyle name="Input 6 3 2 2 3" xfId="6248" xr:uid="{4ED014A1-C144-44BE-98F6-B90AF4E22532}"/>
    <cellStyle name="Input 6 3 2 2 3 2" xfId="36730" xr:uid="{3F218E3E-D075-40AA-8B6F-A8A65013D62E}"/>
    <cellStyle name="Input 6 3 2 2 4" xfId="22874" xr:uid="{9F9DD213-7557-4B5A-ACCA-9BB4983D3F4E}"/>
    <cellStyle name="Input 6 3 2 2 4 2" xfId="40776" xr:uid="{C7F5C5C3-1F02-4522-91A8-FE430B767246}"/>
    <cellStyle name="Input 6 3 2 2 5" xfId="31009" xr:uid="{3E4BAF09-A41A-4AE7-9B70-010A6BC3976E}"/>
    <cellStyle name="Input 6 3 2 3" xfId="6249" xr:uid="{2DFB508E-064B-4A6A-BA5D-407C3BF9CC8E}"/>
    <cellStyle name="Input 6 3 2 3 2" xfId="19159" xr:uid="{90D0E8C3-065E-42DD-A933-E9A79882BAF2}"/>
    <cellStyle name="Input 6 3 2 3 2 2" xfId="37660" xr:uid="{EA3B239A-DE20-4421-A945-10A276B5CAFA}"/>
    <cellStyle name="Input 6 3 2 3 3" xfId="31931" xr:uid="{2F23D866-CF71-4BF6-A1E1-36E9463B0509}"/>
    <cellStyle name="Input 6 3 2 4" xfId="6250" xr:uid="{023C384A-6A3B-44E1-B9FF-757319378042}"/>
    <cellStyle name="Input 6 3 2 4 2" xfId="21063" xr:uid="{C9C21952-5F6E-4AF8-9C93-8D5911A1EA59}"/>
    <cellStyle name="Input 6 3 2 4 2 2" xfId="39482" xr:uid="{F023DA00-EC24-4677-97F3-50042BBEF321}"/>
    <cellStyle name="Input 6 3 2 4 3" xfId="33320" xr:uid="{AE09C873-92E7-4AA3-A669-9AF698B7960C}"/>
    <cellStyle name="Input 6 3 2 5" xfId="6251" xr:uid="{099FCFD5-EF7A-4339-9651-6AF35B811AF8}"/>
    <cellStyle name="Input 6 3 2 5 2" xfId="33966" xr:uid="{6F844655-022D-4C63-A679-E11B718E3839}"/>
    <cellStyle name="Input 6 3 2 6" xfId="16742" xr:uid="{DC1B208A-5535-43B8-B51E-7D03935E2EC2}"/>
    <cellStyle name="Input 6 3 2 6 2" xfId="34758" xr:uid="{AF5AAFCD-5F8C-42F4-97E8-8951343957C1}"/>
    <cellStyle name="Input 6 3 2 7" xfId="17672" xr:uid="{0E41EF1C-690A-4E15-B9D6-22E516747FBA}"/>
    <cellStyle name="Input 6 3 2 7 2" xfId="35743" xr:uid="{8066E307-ED44-4331-A3DC-0D5357B556B4}"/>
    <cellStyle name="Input 6 3 2 8" xfId="22873" xr:uid="{A90E9BA9-7B5B-4A4C-8664-43E0682A8B2C}"/>
    <cellStyle name="Input 6 3 2 8 2" xfId="40775" xr:uid="{8258612A-469D-4D71-94E7-3992C700C367}"/>
    <cellStyle name="Input 6 3 2 9" xfId="29946" xr:uid="{A4F638CE-64CE-438C-BE6A-BF3B752F0EA5}"/>
    <cellStyle name="Input 6 3 3" xfId="6252" xr:uid="{F97C0E1C-FAAE-4834-988E-B7345E4E1B78}"/>
    <cellStyle name="Input 6 3 3 2" xfId="6253" xr:uid="{F0C24696-6C95-4790-982E-6E331089E0F7}"/>
    <cellStyle name="Input 6 3 3 2 2" xfId="6254" xr:uid="{9F8216A9-7849-4474-87F8-210B4F96D252}"/>
    <cellStyle name="Input 6 3 3 2 2 2" xfId="19871" xr:uid="{ED90148D-A96E-4FFA-9D5A-5743B14C2CDA}"/>
    <cellStyle name="Input 6 3 3 2 2 2 2" xfId="38743" xr:uid="{2ED39E0C-ECC1-4F42-9950-763E5242E4CD}"/>
    <cellStyle name="Input 6 3 3 2 2 3" xfId="32599" xr:uid="{44031AAF-3F27-4A1C-9035-9D1269F85FD4}"/>
    <cellStyle name="Input 6 3 3 2 3" xfId="6255" xr:uid="{E72AD88E-0138-4E6D-87FE-8BBCC25E9975}"/>
    <cellStyle name="Input 6 3 3 2 3 2" xfId="36731" xr:uid="{F35B87DA-5230-47F1-BBA1-193CAB369ACD}"/>
    <cellStyle name="Input 6 3 3 2 4" xfId="22876" xr:uid="{733FC497-FD80-43C8-8F9E-540CCD72ADC2}"/>
    <cellStyle name="Input 6 3 3 2 4 2" xfId="40778" xr:uid="{30D9464D-FEE4-4BDF-BB63-E03B34017869}"/>
    <cellStyle name="Input 6 3 3 2 5" xfId="31010" xr:uid="{FD322244-7E46-4816-BCC2-ECDBC2790B11}"/>
    <cellStyle name="Input 6 3 3 3" xfId="6256" xr:uid="{B1D000AC-B9A1-419C-8829-D7E2579867CB}"/>
    <cellStyle name="Input 6 3 3 3 2" xfId="19160" xr:uid="{39E114DA-A372-464D-AEB3-4E7A32B94EA3}"/>
    <cellStyle name="Input 6 3 3 3 2 2" xfId="37661" xr:uid="{D84B5601-0D94-4E60-854E-2369CE9D021D}"/>
    <cellStyle name="Input 6 3 3 3 3" xfId="31932" xr:uid="{47A27328-89DC-41A2-B6E6-24D397527227}"/>
    <cellStyle name="Input 6 3 3 4" xfId="6257" xr:uid="{34045D74-D58B-4C10-B644-A9D8F298EBE2}"/>
    <cellStyle name="Input 6 3 3 4 2" xfId="21064" xr:uid="{68555154-91BB-4114-A326-740AA42C24C1}"/>
    <cellStyle name="Input 6 3 3 4 2 2" xfId="39483" xr:uid="{528BD48A-A9F0-41F2-97B2-4D61EDAB4445}"/>
    <cellStyle name="Input 6 3 3 4 3" xfId="33321" xr:uid="{5D0935EA-6D4B-4BF8-8152-BFA71B698AF4}"/>
    <cellStyle name="Input 6 3 3 5" xfId="6258" xr:uid="{9CBF10E3-7BA4-4A4A-8F23-2AFE5C90D4D0}"/>
    <cellStyle name="Input 6 3 3 5 2" xfId="33967" xr:uid="{B6A9F870-AD33-468D-84FA-60BDF547A396}"/>
    <cellStyle name="Input 6 3 3 6" xfId="16743" xr:uid="{E21C2E43-A9D2-47CD-A90E-8B16DA69D1A8}"/>
    <cellStyle name="Input 6 3 3 6 2" xfId="34759" xr:uid="{465B0278-EDE1-4075-B805-4A55A4F57F86}"/>
    <cellStyle name="Input 6 3 3 7" xfId="17673" xr:uid="{ED314881-E230-4452-9710-55936BA98FD7}"/>
    <cellStyle name="Input 6 3 3 7 2" xfId="35744" xr:uid="{6E04C36E-0373-4993-B36B-C53543399D04}"/>
    <cellStyle name="Input 6 3 3 8" xfId="22875" xr:uid="{02BC93C2-D89E-4306-BAC7-D0D302EA5DDF}"/>
    <cellStyle name="Input 6 3 3 8 2" xfId="40777" xr:uid="{CE657268-D9CB-4EEA-BC89-957D79DEEACE}"/>
    <cellStyle name="Input 6 3 3 9" xfId="29947" xr:uid="{B9F1691D-431F-454F-9B65-00D6EBB457D8}"/>
    <cellStyle name="Input 6 3 4" xfId="6259" xr:uid="{C8491D21-BA90-4F8C-B379-77553DFCF002}"/>
    <cellStyle name="Input 6 3 4 2" xfId="6260" xr:uid="{F78EDE11-D476-4A0E-AD03-D3668DDA89FA}"/>
    <cellStyle name="Input 6 3 4 2 2" xfId="6261" xr:uid="{79ED1915-F0B2-456C-B767-DF04C963D5A8}"/>
    <cellStyle name="Input 6 3 4 2 2 2" xfId="19872" xr:uid="{333FE796-2B80-494F-A408-23E71CB3E05C}"/>
    <cellStyle name="Input 6 3 4 2 2 2 2" xfId="38744" xr:uid="{DB72527F-053D-4C93-83DF-CC5C9F489B48}"/>
    <cellStyle name="Input 6 3 4 2 2 3" xfId="32600" xr:uid="{03BE3B2F-4EBC-426B-A461-958BFA36B399}"/>
    <cellStyle name="Input 6 3 4 2 3" xfId="6262" xr:uid="{CE330F77-98E9-484C-B4F4-8AC780A41769}"/>
    <cellStyle name="Input 6 3 4 2 3 2" xfId="36732" xr:uid="{0D0A3526-1B15-48DA-8A44-9C6BD4062FCF}"/>
    <cellStyle name="Input 6 3 4 2 4" xfId="22878" xr:uid="{33C009E4-72CB-453D-8551-437E08CEAA4B}"/>
    <cellStyle name="Input 6 3 4 2 4 2" xfId="40780" xr:uid="{9FD0BC13-7C9D-4CB6-B7A2-575763E6A981}"/>
    <cellStyle name="Input 6 3 4 2 5" xfId="31011" xr:uid="{FD17771F-119A-459B-9625-92A6A6EDB0C2}"/>
    <cellStyle name="Input 6 3 4 3" xfId="6263" xr:uid="{D6B12511-8A5F-438E-AC08-4B2F58E16126}"/>
    <cellStyle name="Input 6 3 4 3 2" xfId="19161" xr:uid="{750E9A91-23EA-4EC2-914C-E8D2BFD29A0C}"/>
    <cellStyle name="Input 6 3 4 3 2 2" xfId="37662" xr:uid="{E5255583-4AA7-47C6-9ECA-DB663814454B}"/>
    <cellStyle name="Input 6 3 4 3 3" xfId="31933" xr:uid="{FE827ADC-FF40-49BE-AE24-88A2891A480B}"/>
    <cellStyle name="Input 6 3 4 4" xfId="6264" xr:uid="{0B8C8A7B-DA0E-4444-A870-C7A7F7BA1DD2}"/>
    <cellStyle name="Input 6 3 4 4 2" xfId="21065" xr:uid="{D742A228-FB72-4CCA-99BB-3806FE727B43}"/>
    <cellStyle name="Input 6 3 4 4 2 2" xfId="39484" xr:uid="{F55E822B-2C83-416F-A0F8-31337C1D3E83}"/>
    <cellStyle name="Input 6 3 4 4 3" xfId="33322" xr:uid="{3135E98B-AFED-49E1-9B0E-234E4EB19E10}"/>
    <cellStyle name="Input 6 3 4 5" xfId="6265" xr:uid="{55E1A7A8-16C8-40E6-8A78-07997AC8EB54}"/>
    <cellStyle name="Input 6 3 4 5 2" xfId="33968" xr:uid="{640AE4F0-470B-4D7F-8731-D4A9F94A4470}"/>
    <cellStyle name="Input 6 3 4 6" xfId="16744" xr:uid="{7C38B239-FAFC-49A1-AACF-9792B4ABB65D}"/>
    <cellStyle name="Input 6 3 4 6 2" xfId="34760" xr:uid="{5F9D4659-7BC6-4B5B-B991-0857F07E613A}"/>
    <cellStyle name="Input 6 3 4 7" xfId="17674" xr:uid="{8960B14A-2E98-42EC-9FB6-49FEA8583794}"/>
    <cellStyle name="Input 6 3 4 7 2" xfId="35745" xr:uid="{7EEFDA9B-363A-49B4-9967-B2C4221DC980}"/>
    <cellStyle name="Input 6 3 4 8" xfId="22877" xr:uid="{82AD41FD-AF0D-4242-B791-CE22A0FF9A1E}"/>
    <cellStyle name="Input 6 3 4 8 2" xfId="40779" xr:uid="{21E84B09-4637-4CA8-ACD5-3583A7A02A15}"/>
    <cellStyle name="Input 6 3 4 9" xfId="29948" xr:uid="{5481EAF1-9053-473A-BA3E-EA9A611AC93A}"/>
    <cellStyle name="Input 6 3 5" xfId="6266" xr:uid="{65D26DDE-9F48-48CD-B069-BB48E572882E}"/>
    <cellStyle name="Input 6 3 5 2" xfId="6267" xr:uid="{9D1DEF9A-BE70-4B85-8901-642F8164D17C}"/>
    <cellStyle name="Input 6 3 5 2 2" xfId="6268" xr:uid="{0495531B-DA87-4D42-97DC-11BA6C5F3E6D}"/>
    <cellStyle name="Input 6 3 5 2 2 2" xfId="19873" xr:uid="{EC1A3B76-E715-493D-94F5-7C1B258D0989}"/>
    <cellStyle name="Input 6 3 5 2 2 2 2" xfId="38745" xr:uid="{EB97D364-ED29-4189-BE84-D5685661C76F}"/>
    <cellStyle name="Input 6 3 5 2 2 3" xfId="32601" xr:uid="{521816EA-05FC-42CA-B372-FA35819E42A5}"/>
    <cellStyle name="Input 6 3 5 2 3" xfId="6269" xr:uid="{6DD1B4E7-EE94-48E9-95F3-9AE6F725B506}"/>
    <cellStyle name="Input 6 3 5 2 3 2" xfId="36733" xr:uid="{3E4203F6-F295-4B38-9190-1EF83B9C41EE}"/>
    <cellStyle name="Input 6 3 5 2 4" xfId="22880" xr:uid="{29EAAA1A-1CBC-4A20-BC13-74656C9111F8}"/>
    <cellStyle name="Input 6 3 5 2 4 2" xfId="40782" xr:uid="{7D4F048B-5D29-467A-B2FF-8D24C721B6AA}"/>
    <cellStyle name="Input 6 3 5 2 5" xfId="31012" xr:uid="{0D35C9FF-A4C2-4043-A9ED-B379CF62762F}"/>
    <cellStyle name="Input 6 3 5 3" xfId="6270" xr:uid="{3FCE8E84-617B-415E-B202-324ED232B7E1}"/>
    <cellStyle name="Input 6 3 5 3 2" xfId="19162" xr:uid="{595BF8CE-CD84-4EB0-8620-58347CC79D42}"/>
    <cellStyle name="Input 6 3 5 3 2 2" xfId="37663" xr:uid="{8F4D527E-693C-487F-A3A5-D92033B0B2CE}"/>
    <cellStyle name="Input 6 3 5 3 3" xfId="31934" xr:uid="{4FB56D7F-4571-4A31-B359-71DF2D1292D6}"/>
    <cellStyle name="Input 6 3 5 4" xfId="6271" xr:uid="{5E753A31-1BE3-46B9-A2D1-CE742891DC7C}"/>
    <cellStyle name="Input 6 3 5 4 2" xfId="21066" xr:uid="{97618980-B316-47FF-BF22-936EE777EA68}"/>
    <cellStyle name="Input 6 3 5 4 2 2" xfId="39485" xr:uid="{020BF201-7F02-4681-9641-CB6A1B7586B7}"/>
    <cellStyle name="Input 6 3 5 4 3" xfId="33323" xr:uid="{DD1D1CB5-C8D6-4AD0-9B0D-0FA82CB4A2BD}"/>
    <cellStyle name="Input 6 3 5 5" xfId="6272" xr:uid="{0D6A4870-9514-4153-B733-9D1D0B713587}"/>
    <cellStyle name="Input 6 3 5 5 2" xfId="33969" xr:uid="{5508F82D-F76D-47D6-8D78-ACD31BD7351E}"/>
    <cellStyle name="Input 6 3 5 6" xfId="16745" xr:uid="{8482CB69-BE53-4A47-8245-7C0A685EDD0E}"/>
    <cellStyle name="Input 6 3 5 6 2" xfId="34761" xr:uid="{CAC95A6F-B688-4556-9E2E-56AFCF9784EC}"/>
    <cellStyle name="Input 6 3 5 7" xfId="17675" xr:uid="{8E83C1A3-C3A8-4B49-A2F2-518FA41D3D0F}"/>
    <cellStyle name="Input 6 3 5 7 2" xfId="35746" xr:uid="{379DBB49-7E61-40B9-BAF4-80DCD8FB76B7}"/>
    <cellStyle name="Input 6 3 5 8" xfId="22879" xr:uid="{C4340E97-7809-4E3F-9D12-3E3B077CD9F1}"/>
    <cellStyle name="Input 6 3 5 8 2" xfId="40781" xr:uid="{B413636C-F39F-4D4F-BEB4-B684684C4453}"/>
    <cellStyle name="Input 6 3 5 9" xfId="29949" xr:uid="{C0A4FF39-C3A8-46BE-A490-B86A6562A003}"/>
    <cellStyle name="Input 6 3 6" xfId="6273" xr:uid="{7F99D200-97C6-4A5C-BD69-CB067E731A22}"/>
    <cellStyle name="Input 6 3 6 2" xfId="6274" xr:uid="{BBE7A15C-E275-4E36-98FF-4F07AB870293}"/>
    <cellStyle name="Input 6 3 6 2 2" xfId="6275" xr:uid="{FEA8A1AF-0579-4A33-B4AC-0D00224086CA}"/>
    <cellStyle name="Input 6 3 6 2 2 2" xfId="19874" xr:uid="{EDF0C950-4624-4D62-9380-21F280F3D46E}"/>
    <cellStyle name="Input 6 3 6 2 2 2 2" xfId="38746" xr:uid="{E9319AC4-A0E7-4CEC-ACD6-270A86A2A50F}"/>
    <cellStyle name="Input 6 3 6 2 2 3" xfId="32602" xr:uid="{C466DDD8-FD7C-4FE3-80DB-6BB68E365055}"/>
    <cellStyle name="Input 6 3 6 2 3" xfId="6276" xr:uid="{023BC885-B457-4282-B3D3-06BBBC006E95}"/>
    <cellStyle name="Input 6 3 6 2 3 2" xfId="36734" xr:uid="{E0F334C0-2BB4-442F-9739-E20DB4D72C02}"/>
    <cellStyle name="Input 6 3 6 2 4" xfId="22882" xr:uid="{E0B0528A-CF65-444C-A172-8DD63E38CDA1}"/>
    <cellStyle name="Input 6 3 6 2 4 2" xfId="40784" xr:uid="{1D1BE228-C4A1-4CD0-BF83-C629D6D2F063}"/>
    <cellStyle name="Input 6 3 6 2 5" xfId="31013" xr:uid="{A4A5E5BC-0D60-4910-81B6-A07B4A23392D}"/>
    <cellStyle name="Input 6 3 6 3" xfId="6277" xr:uid="{034C40B6-21B9-4E99-A682-F6889D0B8D56}"/>
    <cellStyle name="Input 6 3 6 3 2" xfId="19163" xr:uid="{D159B778-4A3B-4134-AE60-4A86AEA8B9EB}"/>
    <cellStyle name="Input 6 3 6 3 2 2" xfId="37664" xr:uid="{E234EF32-200A-4ED1-8DB7-B6EF09FA576B}"/>
    <cellStyle name="Input 6 3 6 3 3" xfId="31935" xr:uid="{7F706128-3FE0-479B-B017-5556C8A3E6C9}"/>
    <cellStyle name="Input 6 3 6 4" xfId="6278" xr:uid="{D33BF1AB-39C1-4053-9646-4F6A2CD0A370}"/>
    <cellStyle name="Input 6 3 6 4 2" xfId="21067" xr:uid="{5E12DC74-D9BA-44E6-B2F3-6C68F2D637F4}"/>
    <cellStyle name="Input 6 3 6 4 2 2" xfId="39486" xr:uid="{B89C2151-420F-4335-9BA2-789EA84928EF}"/>
    <cellStyle name="Input 6 3 6 4 3" xfId="33324" xr:uid="{95B57DB5-8DD2-4B17-BA38-F5B83F1D2582}"/>
    <cellStyle name="Input 6 3 6 5" xfId="6279" xr:uid="{B420E5C6-67EE-40B5-A19E-813DA015BE5C}"/>
    <cellStyle name="Input 6 3 6 5 2" xfId="33970" xr:uid="{A88BD134-61E8-4544-B904-B86FBFFD19E1}"/>
    <cellStyle name="Input 6 3 6 6" xfId="16746" xr:uid="{91E2671D-EFE7-428C-819D-E6ADCC45D48A}"/>
    <cellStyle name="Input 6 3 6 6 2" xfId="34762" xr:uid="{12A9F7AD-D5D6-4BFD-B047-D25244A8EA68}"/>
    <cellStyle name="Input 6 3 6 7" xfId="17676" xr:uid="{F37FF149-C6FA-416E-B04A-801F23FBC995}"/>
    <cellStyle name="Input 6 3 6 7 2" xfId="35747" xr:uid="{CB2326D1-B37E-4D20-A0D7-43CB86F05B29}"/>
    <cellStyle name="Input 6 3 6 8" xfId="22881" xr:uid="{A6513B53-8637-4C0D-9B93-8038AD2B3872}"/>
    <cellStyle name="Input 6 3 6 8 2" xfId="40783" xr:uid="{2332E0FB-EE27-43A0-AE33-4F48ACDF984C}"/>
    <cellStyle name="Input 6 3 6 9" xfId="29950" xr:uid="{D99B2F3B-8602-4F1F-AD62-F01B6B817546}"/>
    <cellStyle name="Input 6 3 7" xfId="6280" xr:uid="{046B83AA-2590-4CEC-8547-E8BF84566850}"/>
    <cellStyle name="Input 6 3 7 2" xfId="6281" xr:uid="{C0B07C6D-A2A9-4580-AC5D-2B746E3C1407}"/>
    <cellStyle name="Input 6 3 7 2 2" xfId="19435" xr:uid="{D744DA2B-1124-4F99-ABCE-2C6E237C7487}"/>
    <cellStyle name="Input 6 3 7 2 2 2" xfId="38222" xr:uid="{B4B07F26-8EE0-408F-A1FF-0AD8A986C66A}"/>
    <cellStyle name="Input 6 3 7 2 3" xfId="32139" xr:uid="{D83222E1-6ED3-45F7-B9D6-4C0BA0DD4294}"/>
    <cellStyle name="Input 6 3 7 3" xfId="6282" xr:uid="{475EAD64-1314-458F-B07F-1F69CD5C7CBC}"/>
    <cellStyle name="Input 6 3 7 3 2" xfId="36305" xr:uid="{A42FE10B-6ED7-42ED-9C06-E873C3BDB911}"/>
    <cellStyle name="Input 6 3 7 4" xfId="22883" xr:uid="{B8F4FA4A-B297-4EA8-9257-E214948C77FE}"/>
    <cellStyle name="Input 6 3 7 4 2" xfId="40785" xr:uid="{117FEFF7-5B88-48D1-AD6D-2B4E9BE3525F}"/>
    <cellStyle name="Input 6 3 7 5" xfId="30491" xr:uid="{A40E5E64-0F59-45C8-89E5-371B8AFE98C3}"/>
    <cellStyle name="Input 6 3 8" xfId="6283" xr:uid="{A07C1C53-5556-4E01-B7BE-FBC602E40F4C}"/>
    <cellStyle name="Input 6 3 8 2" xfId="6284" xr:uid="{9516884C-16AF-4875-968C-79061BDBBE84}"/>
    <cellStyle name="Input 6 3 8 2 2" xfId="19524" xr:uid="{1707CD40-39B0-4599-A06A-7EC1256E3B42}"/>
    <cellStyle name="Input 6 3 8 2 2 2" xfId="38311" xr:uid="{C6AF03A7-8932-4532-8AD0-4C87E94EBD13}"/>
    <cellStyle name="Input 6 3 8 2 3" xfId="32208" xr:uid="{BE1C1E50-B7FA-4A05-AA71-4C6FBF4481CC}"/>
    <cellStyle name="Input 6 3 8 3" xfId="6285" xr:uid="{E3066D2F-39B4-4E6C-87B6-22EA097462E9}"/>
    <cellStyle name="Input 6 3 8 3 2" xfId="36395" xr:uid="{C30F918D-C3E5-47A2-B4E1-5C40B98F3A5C}"/>
    <cellStyle name="Input 6 3 8 4" xfId="22884" xr:uid="{486D4FF6-3421-4106-9F60-25F5CBF2C90C}"/>
    <cellStyle name="Input 6 3 8 4 2" xfId="40786" xr:uid="{D1CA38A0-032F-4F92-907B-8AAA651B3D07}"/>
    <cellStyle name="Input 6 3 8 5" xfId="30580" xr:uid="{B467A10C-491C-4B3D-8DC9-533F5168CCCF}"/>
    <cellStyle name="Input 6 3 9" xfId="6286" xr:uid="{3EECFD30-99CB-41EE-B77D-17A63A155701}"/>
    <cellStyle name="Input 6 3 9 2" xfId="33965" xr:uid="{46094A16-6BF4-4D86-9765-D29466123E29}"/>
    <cellStyle name="Input 6 4" xfId="6287" xr:uid="{05CA4D20-E79E-4393-9203-13C1FB0A677A}"/>
    <cellStyle name="Input 6 4 10" xfId="29640" xr:uid="{BEF883C5-7C78-4C4E-A001-0424AA6439A2}"/>
    <cellStyle name="Input 6 4 2" xfId="6288" xr:uid="{4DE61603-6239-4625-8A3D-3A29FF089995}"/>
    <cellStyle name="Input 6 4 2 2" xfId="6289" xr:uid="{A73278D0-4EF0-4CB4-BF65-55B1DEF08032}"/>
    <cellStyle name="Input 6 4 2 2 2" xfId="6290" xr:uid="{8AA57F9B-0F22-415F-8A09-BF8BCA45133E}"/>
    <cellStyle name="Input 6 4 2 2 2 2" xfId="19875" xr:uid="{CFBEB0A0-749E-4961-BA73-C90CDED78264}"/>
    <cellStyle name="Input 6 4 2 2 2 2 2" xfId="38747" xr:uid="{49E2CE67-6132-4BBF-A175-986835796AD0}"/>
    <cellStyle name="Input 6 4 2 2 2 3" xfId="32603" xr:uid="{67A7CA62-A935-4D78-8E78-2DF19FED346E}"/>
    <cellStyle name="Input 6 4 2 2 3" xfId="6291" xr:uid="{47EA2261-0E6F-4083-B1C4-E6A91D988C6E}"/>
    <cellStyle name="Input 6 4 2 2 3 2" xfId="36735" xr:uid="{3C0AE1AB-3A91-49FA-B37A-7328165076A9}"/>
    <cellStyle name="Input 6 4 2 2 4" xfId="22887" xr:uid="{A052076C-E95C-4FCD-B6B7-DE2A2B4743B3}"/>
    <cellStyle name="Input 6 4 2 2 4 2" xfId="40789" xr:uid="{5A220556-7AC1-49A9-9501-8B88AAD831A7}"/>
    <cellStyle name="Input 6 4 2 2 5" xfId="31014" xr:uid="{CC1B3595-95C3-4AD0-A932-0D7E65F9F9E8}"/>
    <cellStyle name="Input 6 4 2 3" xfId="6292" xr:uid="{6FD0E986-34A2-425B-8F63-CB6DC73BF34E}"/>
    <cellStyle name="Input 6 4 2 3 2" xfId="19164" xr:uid="{B51EB807-651E-4AF1-8344-1F9BCF122C18}"/>
    <cellStyle name="Input 6 4 2 3 2 2" xfId="37665" xr:uid="{8105E594-8D5C-43AF-826F-26AB23458B1B}"/>
    <cellStyle name="Input 6 4 2 3 3" xfId="31936" xr:uid="{39616EC2-F457-42A1-891A-263FA46DDB68}"/>
    <cellStyle name="Input 6 4 2 4" xfId="6293" xr:uid="{EEE324E8-AA9D-4ED8-BDB2-F17280CB6B70}"/>
    <cellStyle name="Input 6 4 2 4 2" xfId="35748" xr:uid="{F2031C6F-77B0-49D9-B121-3F218B5B3769}"/>
    <cellStyle name="Input 6 4 2 5" xfId="22886" xr:uid="{29962394-3521-40E9-8FD0-86B620A65879}"/>
    <cellStyle name="Input 6 4 2 5 2" xfId="40788" xr:uid="{065C6140-5966-4AA8-94E1-C8820A1C0183}"/>
    <cellStyle name="Input 6 4 2 6" xfId="29951" xr:uid="{6BF38B63-551F-4DF9-96B9-513AD23ABCF1}"/>
    <cellStyle name="Input 6 4 3" xfId="6294" xr:uid="{DCE5A675-E06A-4AE8-BAE9-36C98F984680}"/>
    <cellStyle name="Input 6 4 3 2" xfId="6295" xr:uid="{A400253A-1155-4AC4-8591-22F868FCEEC1}"/>
    <cellStyle name="Input 6 4 3 2 2" xfId="14490" xr:uid="{B33C3E8F-48A0-4470-A27A-2D5D1967DC90}"/>
    <cellStyle name="Input 6 4 3 2 2 2" xfId="38436" xr:uid="{D50EA633-7E85-42F2-8856-06CB3BF8CD3E}"/>
    <cellStyle name="Input 6 4 3 2 3" xfId="32309" xr:uid="{E09CA49D-A090-4715-96E1-68A9D090087A}"/>
    <cellStyle name="Input 6 4 3 3" xfId="6296" xr:uid="{127C4A56-AC97-45CB-A4B8-DED65C0144C3}"/>
    <cellStyle name="Input 6 4 3 3 2" xfId="18384" xr:uid="{7D54CB33-E29A-4E80-A739-3F84565F1662}"/>
    <cellStyle name="Input 6 4 3 4" xfId="22888" xr:uid="{C02D86ED-EDEE-4202-9ED3-EBBE22F306D6}"/>
    <cellStyle name="Input 6 4 3 4 2" xfId="40790" xr:uid="{0EA27485-A167-41E6-9350-BB879D4A615A}"/>
    <cellStyle name="Input 6 4 3 5" xfId="30703" xr:uid="{1B3AE9C9-9AE3-467A-B800-27B4BA0B018B}"/>
    <cellStyle name="Input 6 4 4" xfId="6297" xr:uid="{F85640C7-6E1C-4028-A409-F284E89DA4B7}"/>
    <cellStyle name="Input 6 4 4 2" xfId="18714" xr:uid="{B7A99D4D-5E18-41A7-B907-887F52313F3E}"/>
    <cellStyle name="Input 6 4 4 2 2" xfId="37307" xr:uid="{CEF11461-4658-42EA-9B2C-A29A5D70F0F7}"/>
    <cellStyle name="Input 6 4 4 3" xfId="31659" xr:uid="{EF215BFF-FF76-408D-BEA6-2FCA42711404}"/>
    <cellStyle name="Input 6 4 5" xfId="6298" xr:uid="{CEA9E823-A122-4744-BFDF-3D4A37A64FB5}"/>
    <cellStyle name="Input 6 4 5 2" xfId="15161" xr:uid="{3B5B64F7-54DE-4F9F-8902-902A0FE605D7}"/>
    <cellStyle name="Input 6 4 5 2 2" xfId="20678" xr:uid="{F7305AAE-07B7-4590-ACAA-120ECC672557}"/>
    <cellStyle name="Input 6 4 5 3" xfId="33325" xr:uid="{95169193-D345-4700-9696-A8AB83298C1E}"/>
    <cellStyle name="Input 6 4 6" xfId="6299" xr:uid="{D4526AB9-A819-4D75-9865-5016F4BF2B16}"/>
    <cellStyle name="Input 6 4 6 2" xfId="15854" xr:uid="{36338FF4-EC8B-489E-A043-A70085A50C87}"/>
    <cellStyle name="Input 6 4 7" xfId="16747" xr:uid="{2D9F461E-6756-4F1F-BE2A-4E6808EDD079}"/>
    <cellStyle name="Input 6 4 7 2" xfId="34763" xr:uid="{421A6C37-0A3F-467A-B119-C1AB2006106B}"/>
    <cellStyle name="Input 6 4 8" xfId="17250" xr:uid="{A9398C84-C199-4781-ABC4-B952891AD3C7}"/>
    <cellStyle name="Input 6 4 8 2" xfId="35428" xr:uid="{23DA9103-941A-4339-A86A-C4FAE2FC972B}"/>
    <cellStyle name="Input 6 4 9" xfId="22885" xr:uid="{D3514865-12A1-4642-9CD9-1B68C27BA449}"/>
    <cellStyle name="Input 6 4 9 2" xfId="40787" xr:uid="{E0818CA5-74F6-426A-810B-8E21F7384D15}"/>
    <cellStyle name="Input 6 5" xfId="6300" xr:uid="{BCDA6E1B-55D3-4979-B947-0ECD41A8789D}"/>
    <cellStyle name="Input 6 5 2" xfId="6301" xr:uid="{3198ABBE-2B58-4623-9F0A-300700C33FF9}"/>
    <cellStyle name="Input 6 5 2 2" xfId="6302" xr:uid="{6F8601EA-5D31-49A3-AED2-FDCE50235056}"/>
    <cellStyle name="Input 6 5 2 2 2" xfId="19876" xr:uid="{C01EEBA4-9EEA-4128-BADD-00EC06E86F10}"/>
    <cellStyle name="Input 6 5 2 2 2 2" xfId="38748" xr:uid="{48309EA4-FEB9-4FF5-94C0-C7303DA77094}"/>
    <cellStyle name="Input 6 5 2 2 3" xfId="32604" xr:uid="{22D0CDB0-2C55-443C-B13B-9E10F5DBDE77}"/>
    <cellStyle name="Input 6 5 2 3" xfId="6303" xr:uid="{E20F7C9F-EC34-4D3E-9B67-8C6ED1CF2EF2}"/>
    <cellStyle name="Input 6 5 2 3 2" xfId="36736" xr:uid="{4356A8C9-22CF-45C0-BF78-E01F0FC5AEA6}"/>
    <cellStyle name="Input 6 5 2 4" xfId="22890" xr:uid="{FC5C5F99-C58E-4177-91DE-B1265B432E57}"/>
    <cellStyle name="Input 6 5 2 4 2" xfId="40792" xr:uid="{D9097E13-A35C-49D9-8EEA-C196D0B393E8}"/>
    <cellStyle name="Input 6 5 2 5" xfId="31015" xr:uid="{B4D84F68-3D85-45E0-858C-1DB55D1C0F2A}"/>
    <cellStyle name="Input 6 5 3" xfId="6304" xr:uid="{1A427F01-5B6E-4350-969E-A508E0FE9FA1}"/>
    <cellStyle name="Input 6 5 3 2" xfId="19165" xr:uid="{6CCF95BD-B57F-4322-87E7-15E6D3964F4B}"/>
    <cellStyle name="Input 6 5 3 2 2" xfId="37666" xr:uid="{60C190FF-6ABB-48C1-8857-5B9ECA23B22D}"/>
    <cellStyle name="Input 6 5 3 3" xfId="31937" xr:uid="{4397A31D-9461-41E2-BA0D-7D08E858A6DC}"/>
    <cellStyle name="Input 6 5 4" xfId="6305" xr:uid="{0401CE9E-6771-41AF-A3D8-3174BF380120}"/>
    <cellStyle name="Input 6 5 4 2" xfId="21069" xr:uid="{E095B8AF-96F6-452C-8BE6-5957164F9EFB}"/>
    <cellStyle name="Input 6 5 4 2 2" xfId="39487" xr:uid="{3DD8EA52-4CE5-4CA1-BC58-81A997D86A72}"/>
    <cellStyle name="Input 6 5 4 3" xfId="33326" xr:uid="{2A7D8532-A384-4DBA-BA97-D1E10E192B4F}"/>
    <cellStyle name="Input 6 5 5" xfId="6306" xr:uid="{0B2ABD4D-0072-4F0A-B84F-8F9F52A91445}"/>
    <cellStyle name="Input 6 5 5 2" xfId="33971" xr:uid="{FB905124-36B6-49F3-9DD9-FF8BEB13400A}"/>
    <cellStyle name="Input 6 5 6" xfId="16748" xr:uid="{59623E6A-96B9-463C-AA6C-FD119174DA5A}"/>
    <cellStyle name="Input 6 5 6 2" xfId="34764" xr:uid="{2E7BC45F-04A0-406B-961D-0CF1AEAB9FDE}"/>
    <cellStyle name="Input 6 5 7" xfId="17677" xr:uid="{5395EF89-CD5F-454D-8C7A-3CF76DC8446E}"/>
    <cellStyle name="Input 6 5 7 2" xfId="35749" xr:uid="{9CA8BE4F-5201-4646-8974-D085C9823BFA}"/>
    <cellStyle name="Input 6 5 8" xfId="22889" xr:uid="{E9267295-D8E0-4158-89BF-8BF4C14F684F}"/>
    <cellStyle name="Input 6 5 8 2" xfId="40791" xr:uid="{60C5159E-2BFC-43A1-9F48-EAEDE7460B2D}"/>
    <cellStyle name="Input 6 5 9" xfId="29952" xr:uid="{59596750-7818-4562-A192-CF959194CB27}"/>
    <cellStyle name="Input 6 6" xfId="6307" xr:uid="{122EBEFF-45D2-4C92-BF11-FA002383AF57}"/>
    <cellStyle name="Input 6 6 2" xfId="6308" xr:uid="{2D8EE65C-33EC-44A9-87B3-7C6690ECFF21}"/>
    <cellStyle name="Input 6 6 2 2" xfId="6309" xr:uid="{1CBE9C0E-C634-4918-B73A-BE852A88BEED}"/>
    <cellStyle name="Input 6 6 2 2 2" xfId="19877" xr:uid="{8C39881F-C37A-4C06-9B12-57AABC2AEA62}"/>
    <cellStyle name="Input 6 6 2 2 2 2" xfId="38749" xr:uid="{CEE54225-B87A-4711-829D-044C8DEF81AB}"/>
    <cellStyle name="Input 6 6 2 2 3" xfId="32605" xr:uid="{395FD04A-2948-4871-BE42-38247D751103}"/>
    <cellStyle name="Input 6 6 2 3" xfId="6310" xr:uid="{9216837A-7379-4416-8DD7-2D2988E4D0BB}"/>
    <cellStyle name="Input 6 6 2 3 2" xfId="36737" xr:uid="{F6BECDF7-8CCC-4710-8708-CB607A64CBAD}"/>
    <cellStyle name="Input 6 6 2 4" xfId="22892" xr:uid="{962CE00D-8263-446E-8794-1FFBE79B6E12}"/>
    <cellStyle name="Input 6 6 2 4 2" xfId="40794" xr:uid="{3C9042E5-6F94-4C5C-ACEC-A22DDD3C18D7}"/>
    <cellStyle name="Input 6 6 2 5" xfId="31016" xr:uid="{358851B8-4C96-4133-B752-CAF9A7481CC0}"/>
    <cellStyle name="Input 6 6 3" xfId="6311" xr:uid="{37B45A75-A80D-49E4-A30C-F13747F26B01}"/>
    <cellStyle name="Input 6 6 3 2" xfId="19166" xr:uid="{98EF2FB7-CF09-4C4A-9573-A46178F22628}"/>
    <cellStyle name="Input 6 6 3 2 2" xfId="37667" xr:uid="{3D1B0EDE-3367-4024-9D7F-2995C2854EF5}"/>
    <cellStyle name="Input 6 6 3 3" xfId="31938" xr:uid="{3C8E140B-F52E-4AF7-B077-0AC7105F0C9C}"/>
    <cellStyle name="Input 6 6 4" xfId="6312" xr:uid="{35C26269-63EE-4D2A-A0F4-153716D4B8D4}"/>
    <cellStyle name="Input 6 6 4 2" xfId="21070" xr:uid="{A86E44B2-146E-42AE-BF81-D32D2E76F3BC}"/>
    <cellStyle name="Input 6 6 4 2 2" xfId="39488" xr:uid="{BEBF9093-9FE4-48C9-A588-A1B886B7518B}"/>
    <cellStyle name="Input 6 6 4 3" xfId="33327" xr:uid="{D6132410-768C-4387-A523-40E744C17C76}"/>
    <cellStyle name="Input 6 6 5" xfId="6313" xr:uid="{CBD3B1AC-BCE6-4B2B-BA52-9C9675AF3261}"/>
    <cellStyle name="Input 6 6 5 2" xfId="33972" xr:uid="{776D312B-D6B1-43D0-9F1B-2793C9B1C642}"/>
    <cellStyle name="Input 6 6 6" xfId="16749" xr:uid="{163BF96A-66E9-487A-9840-407DF6D9C4E6}"/>
    <cellStyle name="Input 6 6 6 2" xfId="34765" xr:uid="{15ACBA00-293A-4F67-94FF-0E6FF27C5D42}"/>
    <cellStyle name="Input 6 6 7" xfId="17678" xr:uid="{165A52BC-AACF-4137-AA1D-C5D91411FAFE}"/>
    <cellStyle name="Input 6 6 7 2" xfId="35750" xr:uid="{AAEA90C9-60E0-4F6A-BA52-A017A974B75E}"/>
    <cellStyle name="Input 6 6 8" xfId="22891" xr:uid="{DA03C052-93DC-4D9B-B019-B2D574B945D8}"/>
    <cellStyle name="Input 6 6 8 2" xfId="40793" xr:uid="{409E68D9-A855-4E81-BE9E-F0F470B0AF53}"/>
    <cellStyle name="Input 6 6 9" xfId="29953" xr:uid="{DC7AD628-C03B-423B-AE4E-24690429A9AE}"/>
    <cellStyle name="Input 6 7" xfId="6314" xr:uid="{05600FB9-F0DA-4C4F-A12E-D82A34F5A4F3}"/>
    <cellStyle name="Input 6 7 2" xfId="6315" xr:uid="{E08A5CCE-9016-43BC-8782-11FCBC9F7C79}"/>
    <cellStyle name="Input 6 7 2 2" xfId="14444" xr:uid="{A71A0A7B-CF57-4594-AFBA-4517EE32C49A}"/>
    <cellStyle name="Input 6 7 2 2 2" xfId="38377" xr:uid="{B7B09A5F-AA25-4A3C-BD78-C890E207E36C}"/>
    <cellStyle name="Input 6 7 2 3" xfId="32267" xr:uid="{84D25129-79EB-44F9-9DE3-798B8F859224}"/>
    <cellStyle name="Input 6 7 3" xfId="6316" xr:uid="{C84C1404-FEB3-4C35-BEE3-C8F761D09407}"/>
    <cellStyle name="Input 6 7 3 2" xfId="18334" xr:uid="{C63EC722-C578-4C22-9F39-4C8CE66EA91D}"/>
    <cellStyle name="Input 6 7 4" xfId="22893" xr:uid="{6A0C2963-F6F6-4242-B699-1391028684C4}"/>
    <cellStyle name="Input 6 7 4 2" xfId="40795" xr:uid="{12681680-FD4D-44CE-B7CA-78E87AB87CBE}"/>
    <cellStyle name="Input 6 7 5" xfId="30646" xr:uid="{86183F00-31FA-40E8-9926-7CE3EF3F1758}"/>
    <cellStyle name="Input 6 8" xfId="6317" xr:uid="{5681B83E-158E-417F-A6F3-C905ADEFE184}"/>
    <cellStyle name="Input 6 8 2" xfId="6318" xr:uid="{3AFC2ABD-7CE2-4FD7-990C-C103733C84A9}"/>
    <cellStyle name="Input 6 8 2 2" xfId="37217" xr:uid="{39E37391-300E-4AF9-ADE1-195EDC4ADD91}"/>
    <cellStyle name="Input 6 8 3" xfId="6319" xr:uid="{F8496F6F-1879-4500-A010-B1388CD288B9}"/>
    <cellStyle name="Input 6 8 3 2" xfId="40796" xr:uid="{3905B2CE-F8AB-4811-B9C2-D729CF10E426}"/>
    <cellStyle name="Input 6 8 4" xfId="31600" xr:uid="{422D85EC-7C09-4BEB-BB9D-0CAAE1DE8532}"/>
    <cellStyle name="Input 6 9" xfId="6320" xr:uid="{4BCA4C66-C89E-4BD9-B15B-72FC63EE483C}"/>
    <cellStyle name="Input 6 9 2" xfId="18512" xr:uid="{8352FED4-ED4D-4BE5-B689-48CB629DE31C}"/>
    <cellStyle name="Input 6 9 2 2" xfId="37234" xr:uid="{B3512863-7D8C-471A-A705-BB6E6BB7F49C}"/>
    <cellStyle name="Input 6 9 3" xfId="31627" xr:uid="{432A83B4-1ACC-48EE-AE2B-7B1E308E8DDA}"/>
    <cellStyle name="Input 60" xfId="25601" xr:uid="{C4FF6442-4FC5-49CF-92D6-D33574F88AF8}"/>
    <cellStyle name="Input 60 2" xfId="41357" xr:uid="{5BB764DC-EF30-4ECF-8899-EEB764EE66B3}"/>
    <cellStyle name="Input 61" xfId="26268" xr:uid="{D6CC5D59-CC35-402A-B4EB-B2E7F4A1ACA6}"/>
    <cellStyle name="Input 61 2" xfId="41367" xr:uid="{C92CBB2A-7261-461A-8642-1D9B96C9CFB6}"/>
    <cellStyle name="Input 62" xfId="25583" xr:uid="{F3165C53-CB9A-4B7D-82FB-02201F694592}"/>
    <cellStyle name="Input 62 2" xfId="41355" xr:uid="{EFD9DCD4-A264-4CD3-AB1D-20391BC60EEF}"/>
    <cellStyle name="Input 63" xfId="26285" xr:uid="{4C2DFFD4-E1E2-4735-A1D2-CB111411FFD4}"/>
    <cellStyle name="Input 63 2" xfId="41369" xr:uid="{23A6B97A-CD21-4839-8F3F-7CBC033182D8}"/>
    <cellStyle name="Input 64" xfId="25566" xr:uid="{502E78E5-881F-4980-8B01-0DE06365E325}"/>
    <cellStyle name="Input 64 2" xfId="41353" xr:uid="{7C2C6ED7-C4CF-4280-A834-830036BE94F0}"/>
    <cellStyle name="Input 65" xfId="26300" xr:uid="{6BC8265B-1498-48B4-8D85-5C4502D392F8}"/>
    <cellStyle name="Input 65 2" xfId="41372" xr:uid="{546C1182-1EDA-464C-ACD1-6409B8653E19}"/>
    <cellStyle name="Input 66" xfId="25552" xr:uid="{9109BF87-D8A5-4E9F-A481-0FA420EF09C8}"/>
    <cellStyle name="Input 66 2" xfId="41350" xr:uid="{966AB2EE-DFDF-45F1-85E8-6D0E710A28A1}"/>
    <cellStyle name="Input 67" xfId="26314" xr:uid="{38CBA38F-E7B3-4FFE-9652-566E6EDEB45B}"/>
    <cellStyle name="Input 67 2" xfId="41375" xr:uid="{062C4394-EA2B-4B2C-8E9C-D5EA9EB71E2F}"/>
    <cellStyle name="Input 68" xfId="25541" xr:uid="{81F130A1-B9AD-49CC-9EBF-0518A5F61E45}"/>
    <cellStyle name="Input 68 2" xfId="41346" xr:uid="{759297FB-A33D-4965-AD9E-D0B15C9B2406}"/>
    <cellStyle name="Input 69" xfId="26325" xr:uid="{5FB55163-B5D6-40A9-93EA-5F5C1358A951}"/>
    <cellStyle name="Input 69 2" xfId="41379" xr:uid="{293D8954-95EA-4ACD-980B-BAB846C40336}"/>
    <cellStyle name="Input 7" xfId="6321" xr:uid="{E1F664D1-4B49-481C-993D-8581E93FABDA}"/>
    <cellStyle name="Input 7 10" xfId="6322" xr:uid="{07163FC4-AA86-4FE5-9F49-1EFDA0C44E92}"/>
    <cellStyle name="Input 7 10 2" xfId="14637" xr:uid="{DF4027DB-5427-4922-B44C-13A92AC8C6C9}"/>
    <cellStyle name="Input 7 10 2 2" xfId="20470" xr:uid="{EE882A60-42E7-4DED-B89E-E20080CAA420}"/>
    <cellStyle name="Input 7 10 3" xfId="32947" xr:uid="{967EDA91-F549-457B-A346-1DCEA2EF7D61}"/>
    <cellStyle name="Input 7 11" xfId="14692" xr:uid="{E284A640-9AE8-458F-B580-B5C98F0E482E}"/>
    <cellStyle name="Input 7 11 2" xfId="32966" xr:uid="{76F9BCE8-287B-4539-9BCE-B6F684AB0ACC}"/>
    <cellStyle name="Input 7 12" xfId="15765" xr:uid="{DAA5992F-60BD-4C02-A149-7B26B4ACE4B8}"/>
    <cellStyle name="Input 7 12 2" xfId="33860" xr:uid="{FF218A19-11B0-4917-86E1-6711D8C37FC9}"/>
    <cellStyle name="Input 7 13" xfId="16136" xr:uid="{0D478399-C9AB-4C44-A18A-0C38E33D6C74}"/>
    <cellStyle name="Input 7 13 2" xfId="34476" xr:uid="{342B8B94-E682-41F5-8E2D-5B0E3FD2E3AE}"/>
    <cellStyle name="Input 7 14" xfId="21866" xr:uid="{B2BE1D99-C917-464F-B7BA-46E9F957357D}"/>
    <cellStyle name="Input 7 14 2" xfId="40019" xr:uid="{FDFAA318-DC9E-40B6-8A98-98600EC6E34B}"/>
    <cellStyle name="Input 7 15" xfId="22894" xr:uid="{298262C7-A3B6-4F29-81AF-C482A3868398}"/>
    <cellStyle name="Input 7 15 2" xfId="40797" xr:uid="{0D4BE03C-501C-4413-BA81-8FFE707B91FD}"/>
    <cellStyle name="Input 7 16" xfId="29506" xr:uid="{A8C75D31-CD9F-485B-926A-B484813C6332}"/>
    <cellStyle name="Input 7 2" xfId="6323" xr:uid="{2630660F-C557-4577-A7F2-1E97FF8C4266}"/>
    <cellStyle name="Input 7 2 10" xfId="6324" xr:uid="{9EA16B75-CE24-422F-80A4-115FFB18CA39}"/>
    <cellStyle name="Input 7 2 10 2" xfId="34766" xr:uid="{01992907-572A-40FD-87F1-AFC19EF8177E}"/>
    <cellStyle name="Input 7 2 11" xfId="17089" xr:uid="{5F8FFBFE-2C50-4FEF-B818-26D6A7919293}"/>
    <cellStyle name="Input 7 2 11 2" xfId="35345" xr:uid="{DFB2FDD0-B82E-475A-9A53-0FD7D3EE8079}"/>
    <cellStyle name="Input 7 2 12" xfId="21694" xr:uid="{302BE6AF-E303-4592-9C6A-CEB7DFCF79F5}"/>
    <cellStyle name="Input 7 2 12 2" xfId="39960" xr:uid="{66CBF2DF-1E51-4A34-8E1E-E32F72560563}"/>
    <cellStyle name="Input 7 2 13" xfId="22895" xr:uid="{A75EAC56-B58F-4320-A260-0A6E8925B17B}"/>
    <cellStyle name="Input 7 2 13 2" xfId="40798" xr:uid="{762A4A06-3A18-4547-AF3B-1AC102E032C0}"/>
    <cellStyle name="Input 7 2 14" xfId="29574" xr:uid="{A4FD14A3-173D-48A3-BE8B-9CA1217B266E}"/>
    <cellStyle name="Input 7 2 2" xfId="6325" xr:uid="{766DFC96-FCF1-4258-BEB6-DAC96916F61A}"/>
    <cellStyle name="Input 7 2 2 2" xfId="6326" xr:uid="{47643241-22CF-4151-959C-36952CABE823}"/>
    <cellStyle name="Input 7 2 2 2 2" xfId="6327" xr:uid="{A863E45C-B535-407D-82B7-CB3E0F468310}"/>
    <cellStyle name="Input 7 2 2 2 2 2" xfId="19878" xr:uid="{69B9CFE6-B775-4896-852B-FF58181BA59D}"/>
    <cellStyle name="Input 7 2 2 2 2 2 2" xfId="38750" xr:uid="{BA4E5D8C-4ACA-4539-A3D2-3BED0D8CAEFD}"/>
    <cellStyle name="Input 7 2 2 2 2 3" xfId="32606" xr:uid="{3061576A-7950-42E5-BAD2-D153A5F7DD17}"/>
    <cellStyle name="Input 7 2 2 2 3" xfId="6328" xr:uid="{F2FBCFBE-36C2-4FC1-9166-AFE9AE7873E5}"/>
    <cellStyle name="Input 7 2 2 2 3 2" xfId="36738" xr:uid="{7E6D8902-1A67-4D9E-BFDF-E278209C3BFD}"/>
    <cellStyle name="Input 7 2 2 2 4" xfId="22897" xr:uid="{99ACDBAE-300F-448A-9CFD-31C4EE8EFF25}"/>
    <cellStyle name="Input 7 2 2 2 4 2" xfId="40800" xr:uid="{8AB74AAA-FD25-4525-A2A7-7419A1892851}"/>
    <cellStyle name="Input 7 2 2 2 5" xfId="31017" xr:uid="{F05249F0-5313-43D6-A92C-1953BB964CD2}"/>
    <cellStyle name="Input 7 2 2 3" xfId="6329" xr:uid="{CF7B87A4-EC93-4D21-B9CC-9B2B46CAB26C}"/>
    <cellStyle name="Input 7 2 2 3 2" xfId="19167" xr:uid="{AA8AFB65-37AB-4AC9-A63E-A1A6A469A5B3}"/>
    <cellStyle name="Input 7 2 2 3 2 2" xfId="37668" xr:uid="{0C36380E-58B2-4244-B2FA-6F095BA0312E}"/>
    <cellStyle name="Input 7 2 2 3 3" xfId="31939" xr:uid="{82A4CA78-A017-401E-9C94-DBAFAC4C208F}"/>
    <cellStyle name="Input 7 2 2 4" xfId="6330" xr:uid="{0F1D6DA6-BD70-426F-B760-E60C96397CF4}"/>
    <cellStyle name="Input 7 2 2 4 2" xfId="21071" xr:uid="{FAD080D4-7EA1-45F6-A691-16F29AA39252}"/>
    <cellStyle name="Input 7 2 2 4 2 2" xfId="39489" xr:uid="{CE49C4A4-A10D-4EBE-B0D8-D9A74827DE3B}"/>
    <cellStyle name="Input 7 2 2 4 3" xfId="33328" xr:uid="{F0333FF3-2BEC-4F65-A863-98B420AF4EEA}"/>
    <cellStyle name="Input 7 2 2 5" xfId="6331" xr:uid="{94C49649-69C7-421D-8BDE-AC3505BEAB04}"/>
    <cellStyle name="Input 7 2 2 5 2" xfId="33974" xr:uid="{1C766899-E682-4610-A7A4-A74E849C82BC}"/>
    <cellStyle name="Input 7 2 2 6" xfId="16750" xr:uid="{856FBCC8-2C54-40D6-84BF-21966127707C}"/>
    <cellStyle name="Input 7 2 2 6 2" xfId="34767" xr:uid="{0AB04B35-5100-455D-9754-4A9282DDBC9B}"/>
    <cellStyle name="Input 7 2 2 7" xfId="17679" xr:uid="{833CAA5D-DEF8-4B00-B9DD-DC776595C527}"/>
    <cellStyle name="Input 7 2 2 7 2" xfId="35751" xr:uid="{9ABF0D24-E11F-44FF-A2B3-60473E37D395}"/>
    <cellStyle name="Input 7 2 2 8" xfId="22896" xr:uid="{9D071EA5-AFEF-4B23-B680-9BAC56ACDC65}"/>
    <cellStyle name="Input 7 2 2 8 2" xfId="40799" xr:uid="{79159A2C-D5F6-472F-BC62-AD674101CC40}"/>
    <cellStyle name="Input 7 2 2 9" xfId="29954" xr:uid="{D95CB632-8CE3-4C1F-92CA-328AA55DC940}"/>
    <cellStyle name="Input 7 2 3" xfId="6332" xr:uid="{04B2F154-D080-49F8-8222-8058D1EA87CD}"/>
    <cellStyle name="Input 7 2 3 2" xfId="6333" xr:uid="{100DAB0E-A261-45BE-9E7C-6B32F9EAB07A}"/>
    <cellStyle name="Input 7 2 3 2 2" xfId="6334" xr:uid="{FAC767C4-530A-45B9-A141-7D8572F8A019}"/>
    <cellStyle name="Input 7 2 3 2 2 2" xfId="19879" xr:uid="{AFF57DCE-6C14-4CF2-A1F7-74A625C213B8}"/>
    <cellStyle name="Input 7 2 3 2 2 2 2" xfId="38751" xr:uid="{67B3B411-2E3C-485C-BBC2-A29F2B32FD13}"/>
    <cellStyle name="Input 7 2 3 2 2 3" xfId="32607" xr:uid="{6C931287-D4F5-42C8-9F98-6D37A3C10F42}"/>
    <cellStyle name="Input 7 2 3 2 3" xfId="6335" xr:uid="{B9376F43-501B-4BC6-B309-164BAE9D852C}"/>
    <cellStyle name="Input 7 2 3 2 3 2" xfId="36739" xr:uid="{1D1C7122-0F46-4EA2-8F1E-0836CD4A1F50}"/>
    <cellStyle name="Input 7 2 3 2 4" xfId="22899" xr:uid="{1DA34C41-B8D7-4A4A-BC6B-244FD1FC4867}"/>
    <cellStyle name="Input 7 2 3 2 4 2" xfId="40802" xr:uid="{4E46DF04-68CE-475B-BD02-A178492651EC}"/>
    <cellStyle name="Input 7 2 3 2 5" xfId="31018" xr:uid="{530F0717-DEAE-48C6-9665-76AA45E4766A}"/>
    <cellStyle name="Input 7 2 3 3" xfId="6336" xr:uid="{D0F4CE73-512C-423E-BBAB-C9CE8D10B014}"/>
    <cellStyle name="Input 7 2 3 3 2" xfId="19168" xr:uid="{ABCDD5E6-AAE8-4BB5-B553-7F4B3AD6535F}"/>
    <cellStyle name="Input 7 2 3 3 2 2" xfId="37669" xr:uid="{EB006DA7-5343-4D8F-B7DF-C76F55B669BA}"/>
    <cellStyle name="Input 7 2 3 3 3" xfId="31940" xr:uid="{B3F202E4-37CA-4789-8DC5-25D5A8B9941F}"/>
    <cellStyle name="Input 7 2 3 4" xfId="6337" xr:uid="{BADCDB57-59BF-4BA7-B37C-E142056573BA}"/>
    <cellStyle name="Input 7 2 3 4 2" xfId="21072" xr:uid="{F81C766D-9AC9-4563-99D9-8DBD5AB2C831}"/>
    <cellStyle name="Input 7 2 3 4 2 2" xfId="39490" xr:uid="{D0C4117E-2D42-4A9A-865F-901BF1F0C1A2}"/>
    <cellStyle name="Input 7 2 3 4 3" xfId="33329" xr:uid="{64583A8D-EF35-470B-B348-39AAA5911CB4}"/>
    <cellStyle name="Input 7 2 3 5" xfId="6338" xr:uid="{989FBE53-871C-41D3-B814-73904E837DF4}"/>
    <cellStyle name="Input 7 2 3 5 2" xfId="33975" xr:uid="{98781CFA-5216-428E-954F-5CDC9CADAF26}"/>
    <cellStyle name="Input 7 2 3 6" xfId="16751" xr:uid="{EDD4F0BC-8592-412C-9B85-20CA05722348}"/>
    <cellStyle name="Input 7 2 3 6 2" xfId="34768" xr:uid="{B2F7DC17-6AD5-46D8-8E88-8FE314F98C76}"/>
    <cellStyle name="Input 7 2 3 7" xfId="17680" xr:uid="{5AFFCC31-D5C2-4482-84F3-931ECDAC2B9A}"/>
    <cellStyle name="Input 7 2 3 7 2" xfId="35752" xr:uid="{96BC6785-036C-4050-8B26-4954EE604429}"/>
    <cellStyle name="Input 7 2 3 8" xfId="22898" xr:uid="{BA375910-8A45-4652-BF1B-2D096C1DDD9B}"/>
    <cellStyle name="Input 7 2 3 8 2" xfId="40801" xr:uid="{F5D6AA8D-EFB8-4CEA-906F-0BF123194115}"/>
    <cellStyle name="Input 7 2 3 9" xfId="29955" xr:uid="{18EE1794-FAD0-400E-9E7B-B9F820800D41}"/>
    <cellStyle name="Input 7 2 4" xfId="6339" xr:uid="{CF9DE314-E26A-43AE-8258-6C7040DF5D0C}"/>
    <cellStyle name="Input 7 2 4 2" xfId="6340" xr:uid="{47251597-0D76-46A6-999A-8DFF857DE2EB}"/>
    <cellStyle name="Input 7 2 4 2 2" xfId="6341" xr:uid="{3F607D47-EC71-4D91-A2C7-9DF52450D6C8}"/>
    <cellStyle name="Input 7 2 4 2 2 2" xfId="19880" xr:uid="{C94C6A8C-B60D-45C6-A05B-F1FD9761D3F6}"/>
    <cellStyle name="Input 7 2 4 2 2 2 2" xfId="38752" xr:uid="{D0A51BAD-E2BA-4ABF-BD47-58B162B8FF62}"/>
    <cellStyle name="Input 7 2 4 2 2 3" xfId="32608" xr:uid="{A8126B37-0685-4283-BD2B-B4E51BB297CC}"/>
    <cellStyle name="Input 7 2 4 2 3" xfId="6342" xr:uid="{4B3037A4-A01E-40BA-BBC2-0BD0210D3402}"/>
    <cellStyle name="Input 7 2 4 2 3 2" xfId="36740" xr:uid="{FF9C91C3-02AF-47C7-86B9-60FF4E53C9F6}"/>
    <cellStyle name="Input 7 2 4 2 4" xfId="22901" xr:uid="{84B69936-36BD-46A5-97F9-0F2741B49F82}"/>
    <cellStyle name="Input 7 2 4 2 4 2" xfId="40804" xr:uid="{A6120EC3-F908-4336-8986-C075E8749292}"/>
    <cellStyle name="Input 7 2 4 2 5" xfId="31019" xr:uid="{D92FDC7D-C153-4039-B7FB-7A6C507531CD}"/>
    <cellStyle name="Input 7 2 4 3" xfId="6343" xr:uid="{6DCD8B9F-2932-4474-96B7-AE4C14AFDEC4}"/>
    <cellStyle name="Input 7 2 4 3 2" xfId="19169" xr:uid="{EFFE2838-C548-40F7-AAAD-85C68EAC4FB2}"/>
    <cellStyle name="Input 7 2 4 3 2 2" xfId="37670" xr:uid="{D1886340-35A2-4459-8C41-180E16CA59EA}"/>
    <cellStyle name="Input 7 2 4 3 3" xfId="31941" xr:uid="{C80E6CE6-0D47-443B-8E90-DAD4DEE754E4}"/>
    <cellStyle name="Input 7 2 4 4" xfId="6344" xr:uid="{EB31240F-9B42-450D-BE20-01AB68C413FC}"/>
    <cellStyle name="Input 7 2 4 4 2" xfId="21073" xr:uid="{5366B579-B20A-4740-ADD9-DD268DEAD2B1}"/>
    <cellStyle name="Input 7 2 4 4 2 2" xfId="39491" xr:uid="{F75CD639-1213-41EA-B78A-D73CE2C106F8}"/>
    <cellStyle name="Input 7 2 4 4 3" xfId="33330" xr:uid="{93D973A3-DB96-4651-9877-DAEFF0B6B23D}"/>
    <cellStyle name="Input 7 2 4 5" xfId="6345" xr:uid="{884B2606-6A5A-4EF5-B9A6-608B3E8F9D9C}"/>
    <cellStyle name="Input 7 2 4 5 2" xfId="33976" xr:uid="{07E69EA6-674A-4AB4-B2E0-9E2D5134D8D6}"/>
    <cellStyle name="Input 7 2 4 6" xfId="16752" xr:uid="{25F1E6F6-89F3-4765-A4DD-278E0A88092A}"/>
    <cellStyle name="Input 7 2 4 6 2" xfId="34769" xr:uid="{CAD0D0F0-38DB-481E-B73C-5EE2F87E216B}"/>
    <cellStyle name="Input 7 2 4 7" xfId="17681" xr:uid="{D4FD3DF6-1584-405A-A3CA-D7978D692453}"/>
    <cellStyle name="Input 7 2 4 7 2" xfId="35753" xr:uid="{80DBE368-B9E1-40F4-989B-CDC93ED0ADC1}"/>
    <cellStyle name="Input 7 2 4 8" xfId="22900" xr:uid="{96CDB3FD-7261-47F3-A929-4D6B52A16E81}"/>
    <cellStyle name="Input 7 2 4 8 2" xfId="40803" xr:uid="{031A1AB9-5441-40E1-803D-AEB931DB5FF7}"/>
    <cellStyle name="Input 7 2 4 9" xfId="29956" xr:uid="{80AE6A80-E678-4B59-ABEF-C1E3EB6E9E85}"/>
    <cellStyle name="Input 7 2 5" xfId="6346" xr:uid="{11414734-A81E-4627-871E-673BFAF59980}"/>
    <cellStyle name="Input 7 2 5 2" xfId="6347" xr:uid="{4484D874-A27C-480F-8660-CEF58C9643FC}"/>
    <cellStyle name="Input 7 2 5 2 2" xfId="6348" xr:uid="{D0886712-2956-4358-A6DD-E2A1E60D0EDE}"/>
    <cellStyle name="Input 7 2 5 2 2 2" xfId="19881" xr:uid="{9E95BD1E-F4CC-43B7-9D50-1EF66EAC3B45}"/>
    <cellStyle name="Input 7 2 5 2 2 2 2" xfId="38753" xr:uid="{A08432D3-3C99-4EDE-A4A7-153B9C048521}"/>
    <cellStyle name="Input 7 2 5 2 2 3" xfId="32609" xr:uid="{FE26B653-CD39-408C-8A96-7861608FE3B7}"/>
    <cellStyle name="Input 7 2 5 2 3" xfId="6349" xr:uid="{057FBD9B-6DED-4078-AC79-C1E98B55283B}"/>
    <cellStyle name="Input 7 2 5 2 3 2" xfId="36741" xr:uid="{A4F0BAF2-351A-423E-8AD8-041FA65A7366}"/>
    <cellStyle name="Input 7 2 5 2 4" xfId="22903" xr:uid="{73EE5212-37BC-4395-B823-F0CA7A00FBB0}"/>
    <cellStyle name="Input 7 2 5 2 4 2" xfId="40806" xr:uid="{EBA1B979-8F41-49FF-802F-6DBC21C22F73}"/>
    <cellStyle name="Input 7 2 5 2 5" xfId="31020" xr:uid="{A26B0B06-1195-4678-959F-E458A96EF02F}"/>
    <cellStyle name="Input 7 2 5 3" xfId="6350" xr:uid="{840B76CD-0D94-4FFF-8DD4-C03E1B8A7E2E}"/>
    <cellStyle name="Input 7 2 5 3 2" xfId="19170" xr:uid="{8FB33760-943E-4CF5-91CA-C9F6A0488296}"/>
    <cellStyle name="Input 7 2 5 3 2 2" xfId="37671" xr:uid="{1695B76F-B590-495A-A83D-59E6E7010688}"/>
    <cellStyle name="Input 7 2 5 3 3" xfId="31942" xr:uid="{B669B9F3-E23E-465A-B523-CCA9E9E29C2E}"/>
    <cellStyle name="Input 7 2 5 4" xfId="6351" xr:uid="{D7BC027A-4BCB-4A06-A034-3E9865D3EBFC}"/>
    <cellStyle name="Input 7 2 5 4 2" xfId="21074" xr:uid="{7E192C01-2B8D-43C7-AAD2-045E110F9954}"/>
    <cellStyle name="Input 7 2 5 4 2 2" xfId="39492" xr:uid="{661BFAA7-EAE2-4B98-9954-1286D2E7917D}"/>
    <cellStyle name="Input 7 2 5 4 3" xfId="33331" xr:uid="{90722494-E0ED-49EB-B40C-1F27B4213E2A}"/>
    <cellStyle name="Input 7 2 5 5" xfId="6352" xr:uid="{FAFB3F6F-251C-4992-A0A1-52ACB145664A}"/>
    <cellStyle name="Input 7 2 5 5 2" xfId="33977" xr:uid="{0591E835-6E2C-4FF2-B7C0-AC1179AAA659}"/>
    <cellStyle name="Input 7 2 5 6" xfId="16753" xr:uid="{60E2140F-860F-4213-8AE1-A143CD0425CA}"/>
    <cellStyle name="Input 7 2 5 6 2" xfId="34770" xr:uid="{E3612C61-0339-44C8-8DA3-83A18CBAFF31}"/>
    <cellStyle name="Input 7 2 5 7" xfId="17682" xr:uid="{BB0CC1A6-33EC-4810-BA21-C8186FBC5054}"/>
    <cellStyle name="Input 7 2 5 7 2" xfId="35754" xr:uid="{7FC2A556-1D04-4B24-A5CA-1F84E8D9DE54}"/>
    <cellStyle name="Input 7 2 5 8" xfId="22902" xr:uid="{717971A7-AFD1-45DC-A44C-7021F107A2D5}"/>
    <cellStyle name="Input 7 2 5 8 2" xfId="40805" xr:uid="{9DB66D3B-781A-43F5-8CC3-03AD76318EAF}"/>
    <cellStyle name="Input 7 2 5 9" xfId="29957" xr:uid="{4CED6F88-0703-4CAD-B284-7F86B46A873B}"/>
    <cellStyle name="Input 7 2 6" xfId="6353" xr:uid="{8ADBB54C-752C-470A-B473-2674E2DD7B8B}"/>
    <cellStyle name="Input 7 2 6 2" xfId="6354" xr:uid="{EEBB2056-F95B-4B7A-BB44-0155432DF67E}"/>
    <cellStyle name="Input 7 2 6 2 2" xfId="6355" xr:uid="{A0D50CFA-AD97-4B0E-8E81-EC6AD146448C}"/>
    <cellStyle name="Input 7 2 6 2 2 2" xfId="19882" xr:uid="{45AEAD51-6766-47C4-BCFD-601EFE186130}"/>
    <cellStyle name="Input 7 2 6 2 2 2 2" xfId="38754" xr:uid="{DD1F63EB-8E54-42B6-B9FE-2661FEED699D}"/>
    <cellStyle name="Input 7 2 6 2 2 3" xfId="32610" xr:uid="{B61FA0A8-1CDC-407D-A161-1D6E911DA38A}"/>
    <cellStyle name="Input 7 2 6 2 3" xfId="6356" xr:uid="{04C96345-27F1-4D57-8E15-2DCB237F951A}"/>
    <cellStyle name="Input 7 2 6 2 3 2" xfId="36742" xr:uid="{0053D480-7F4A-4E53-A52D-3DD138D18954}"/>
    <cellStyle name="Input 7 2 6 2 4" xfId="22905" xr:uid="{488A54CE-B3B4-43EA-85BB-DD720819827F}"/>
    <cellStyle name="Input 7 2 6 2 4 2" xfId="40808" xr:uid="{E173209A-DB6D-4080-8D3D-6FA4AA887F03}"/>
    <cellStyle name="Input 7 2 6 2 5" xfId="31021" xr:uid="{ECE53211-B96F-4490-9533-EE896CF3DCC1}"/>
    <cellStyle name="Input 7 2 6 3" xfId="6357" xr:uid="{4EB31E1C-64D7-4361-9246-A9CE777F321D}"/>
    <cellStyle name="Input 7 2 6 3 2" xfId="19171" xr:uid="{CD808CE2-ABED-451E-A679-BAA6B2461AAE}"/>
    <cellStyle name="Input 7 2 6 3 2 2" xfId="37672" xr:uid="{98CF97B8-A8A0-4DCB-8FD5-4DC9C91A1A1D}"/>
    <cellStyle name="Input 7 2 6 3 3" xfId="31943" xr:uid="{00F6AA42-DECD-4927-9D8D-54159D50D44A}"/>
    <cellStyle name="Input 7 2 6 4" xfId="6358" xr:uid="{1C45E4E6-2AFD-4077-916C-F46C617FBA7B}"/>
    <cellStyle name="Input 7 2 6 4 2" xfId="21075" xr:uid="{1F45B9CC-2B57-4A5E-B72D-4CA0F90328EE}"/>
    <cellStyle name="Input 7 2 6 4 2 2" xfId="39493" xr:uid="{44B66B5D-CEE1-4072-A4FE-6488F28D5BCF}"/>
    <cellStyle name="Input 7 2 6 4 3" xfId="33332" xr:uid="{B8771C12-4C6C-4C2C-B21F-866921C90D1E}"/>
    <cellStyle name="Input 7 2 6 5" xfId="6359" xr:uid="{01C3D86B-2AC9-4323-A7F9-15AB8B7DFB4A}"/>
    <cellStyle name="Input 7 2 6 5 2" xfId="33978" xr:uid="{3452A49E-30B0-4CC8-A281-084E9DD9054B}"/>
    <cellStyle name="Input 7 2 6 6" xfId="16754" xr:uid="{69A04FD1-308A-4395-A30F-2499C48C977D}"/>
    <cellStyle name="Input 7 2 6 6 2" xfId="34771" xr:uid="{4BACD398-A6C2-4D96-AE59-E81317AB9082}"/>
    <cellStyle name="Input 7 2 6 7" xfId="17683" xr:uid="{2B27C69C-6CB3-4BB2-AC03-443F6A6AB74F}"/>
    <cellStyle name="Input 7 2 6 7 2" xfId="35755" xr:uid="{DA632013-EA7C-41A6-9AC0-2A95D2580B1E}"/>
    <cellStyle name="Input 7 2 6 8" xfId="22904" xr:uid="{28C7E82E-4DCD-446F-AF90-2CB08A53E27C}"/>
    <cellStyle name="Input 7 2 6 8 2" xfId="40807" xr:uid="{76E8165F-A8E1-4F6E-BB89-5963FDA5BC8A}"/>
    <cellStyle name="Input 7 2 6 9" xfId="29958" xr:uid="{C55C740B-BAFC-4C29-9362-657DC4B4C2F8}"/>
    <cellStyle name="Input 7 2 7" xfId="6360" xr:uid="{7448500D-4047-46FA-9EE5-75385DA9FF16}"/>
    <cellStyle name="Input 7 2 7 2" xfId="6361" xr:uid="{8C5AEE01-EBD1-47C4-8FD4-4514D1AD1B53}"/>
    <cellStyle name="Input 7 2 7 2 2" xfId="19422" xr:uid="{FDB60E99-E3A6-4053-A65E-F22C68D72AF8}"/>
    <cellStyle name="Input 7 2 7 2 2 2" xfId="38209" xr:uid="{A77B731C-11C7-495E-98D2-B785BABE7E7F}"/>
    <cellStyle name="Input 7 2 7 2 3" xfId="32129" xr:uid="{5F96C014-3090-4BEB-8F28-2C2B73B07C0D}"/>
    <cellStyle name="Input 7 2 7 3" xfId="6362" xr:uid="{C256B1AF-BDF2-4A80-8414-74C83524DC06}"/>
    <cellStyle name="Input 7 2 7 3 2" xfId="36292" xr:uid="{F8272E8D-23B5-4FA1-AF9C-59C6FBD6268B}"/>
    <cellStyle name="Input 7 2 7 4" xfId="22906" xr:uid="{59BAF60D-D838-4181-B353-8B44D0FE29E7}"/>
    <cellStyle name="Input 7 2 7 4 2" xfId="40809" xr:uid="{48CF0B4C-43AC-407B-A917-E5F30ACAA43E}"/>
    <cellStyle name="Input 7 2 7 5" xfId="30478" xr:uid="{6407798E-A927-4B5E-ABBC-CA9BBF433093}"/>
    <cellStyle name="Input 7 2 8" xfId="6363" xr:uid="{E705B160-8639-43C9-B004-C6417A52CA94}"/>
    <cellStyle name="Input 7 2 8 2" xfId="6364" xr:uid="{CDCA3400-4FF5-42A7-B26A-B3F97DD1F905}"/>
    <cellStyle name="Input 7 2 8 2 2" xfId="19534" xr:uid="{F9669F2E-F185-4124-8767-2F33786A7D34}"/>
    <cellStyle name="Input 7 2 8 2 2 2" xfId="38321" xr:uid="{082CCF98-C3CB-42AC-8EBE-DD71F6375A53}"/>
    <cellStyle name="Input 7 2 8 2 3" xfId="32217" xr:uid="{1BCCA74B-DAF0-4104-BD6F-146770F435E4}"/>
    <cellStyle name="Input 7 2 8 3" xfId="6365" xr:uid="{9103D520-33E7-43F3-9F6A-3DB63256FDEF}"/>
    <cellStyle name="Input 7 2 8 3 2" xfId="36405" xr:uid="{75481EBF-FBEB-4A07-AD34-8598685B7FCC}"/>
    <cellStyle name="Input 7 2 8 4" xfId="22907" xr:uid="{A9F2D0BB-A795-495D-9DC8-2B579F58C31E}"/>
    <cellStyle name="Input 7 2 8 4 2" xfId="40810" xr:uid="{90C6ED8F-2AA6-4BDB-AEB2-282A251FAD8F}"/>
    <cellStyle name="Input 7 2 8 5" xfId="30590" xr:uid="{EF5B4625-0047-4707-8D70-85D1901C3B76}"/>
    <cellStyle name="Input 7 2 9" xfId="6366" xr:uid="{3C8B83F1-3B76-48F4-B712-83861E348CF1}"/>
    <cellStyle name="Input 7 2 9 2" xfId="33973" xr:uid="{8DEF356B-B121-47E5-A921-997C56B95215}"/>
    <cellStyle name="Input 7 3" xfId="6367" xr:uid="{5307D34C-7DD1-41A2-A80A-86DDEFFEAFE1}"/>
    <cellStyle name="Input 7 3 10" xfId="6368" xr:uid="{CBCC29C3-3ADB-4502-8529-874971B08E61}"/>
    <cellStyle name="Input 7 3 10 2" xfId="34772" xr:uid="{76C20DE4-4C4B-4B4C-A754-CD47AC8195CA}"/>
    <cellStyle name="Input 7 3 11" xfId="17069" xr:uid="{54F227DE-57D7-4817-A2C6-C39CF1CC0915}"/>
    <cellStyle name="Input 7 3 11 2" xfId="35320" xr:uid="{55FAA18F-9005-4582-9006-E9F67B6AFEED}"/>
    <cellStyle name="Input 7 3 12" xfId="17738" xr:uid="{42FD5977-367D-4C9B-82FC-92BD4748D043}"/>
    <cellStyle name="Input 7 3 12 2" xfId="35793" xr:uid="{E076B1E5-FE82-4CE2-A062-BC91E93F65AE}"/>
    <cellStyle name="Input 7 3 13" xfId="22908" xr:uid="{317C0C6E-E62D-43D0-AEA2-2F0B30D68625}"/>
    <cellStyle name="Input 7 3 13 2" xfId="40811" xr:uid="{E80A00C2-E257-46CC-8136-6391199A43B3}"/>
    <cellStyle name="Input 7 3 14" xfId="29555" xr:uid="{F2395C5C-CD3E-4313-8075-0538373A4A50}"/>
    <cellStyle name="Input 7 3 2" xfId="6369" xr:uid="{8A9B7F8F-2E7E-4B6D-B894-456807573C3D}"/>
    <cellStyle name="Input 7 3 2 2" xfId="6370" xr:uid="{0F83F2D7-4DC0-46A8-BBDB-2210B6774A84}"/>
    <cellStyle name="Input 7 3 2 2 2" xfId="6371" xr:uid="{8EFEE20C-C008-48F6-96C4-014EC1B875F5}"/>
    <cellStyle name="Input 7 3 2 2 2 2" xfId="19883" xr:uid="{84DA9A80-C501-4D14-AB93-3C9845CA9236}"/>
    <cellStyle name="Input 7 3 2 2 2 2 2" xfId="38755" xr:uid="{BED691C8-A045-4A01-A873-912132406FEC}"/>
    <cellStyle name="Input 7 3 2 2 2 3" xfId="32611" xr:uid="{C2C702B9-9FEE-4A38-9EC8-2ACE249391C4}"/>
    <cellStyle name="Input 7 3 2 2 3" xfId="6372" xr:uid="{99410CDB-CBEA-4E8F-878F-95D0997E4674}"/>
    <cellStyle name="Input 7 3 2 2 3 2" xfId="36743" xr:uid="{24633F3B-0495-4003-9A85-764068DAD09A}"/>
    <cellStyle name="Input 7 3 2 2 4" xfId="22910" xr:uid="{217D0C70-1E45-42FD-93C9-8B0471CDEFB4}"/>
    <cellStyle name="Input 7 3 2 2 4 2" xfId="40813" xr:uid="{FF99C2EE-E13F-4EAB-9CE3-CEFF0E739B7F}"/>
    <cellStyle name="Input 7 3 2 2 5" xfId="31022" xr:uid="{01B1440C-3929-4545-8434-454F0F00BB95}"/>
    <cellStyle name="Input 7 3 2 3" xfId="6373" xr:uid="{4570E93D-650D-4030-9E66-7B6B5AA82344}"/>
    <cellStyle name="Input 7 3 2 3 2" xfId="19172" xr:uid="{85232204-4433-4AB8-A2EF-52F121035F4E}"/>
    <cellStyle name="Input 7 3 2 3 2 2" xfId="37673" xr:uid="{A6FDBDE9-560B-455D-B6C2-F23D685E2472}"/>
    <cellStyle name="Input 7 3 2 3 3" xfId="31944" xr:uid="{7C4F7EF4-9094-4109-853A-DE82F4100312}"/>
    <cellStyle name="Input 7 3 2 4" xfId="6374" xr:uid="{D62CDAD4-FBBB-422B-BCE6-4EAE6805EDE1}"/>
    <cellStyle name="Input 7 3 2 4 2" xfId="21076" xr:uid="{692F21FC-AAE0-4345-9033-0EC10EB16F60}"/>
    <cellStyle name="Input 7 3 2 4 2 2" xfId="39494" xr:uid="{BC10D60F-DA76-475E-90A1-81F869703FC4}"/>
    <cellStyle name="Input 7 3 2 4 3" xfId="33333" xr:uid="{236CA194-DF5B-4F58-ABB7-07D00A95D728}"/>
    <cellStyle name="Input 7 3 2 5" xfId="6375" xr:uid="{4641E6F7-2571-456A-81E9-084870251376}"/>
    <cellStyle name="Input 7 3 2 5 2" xfId="33980" xr:uid="{E973EF59-A6CF-4941-9926-3F1887371B65}"/>
    <cellStyle name="Input 7 3 2 6" xfId="16755" xr:uid="{1B5007E4-ADA2-409A-BB4F-15F6CCC4DF76}"/>
    <cellStyle name="Input 7 3 2 6 2" xfId="34773" xr:uid="{B1CC0CDB-AE0C-417E-B26B-B9F4E5D681BF}"/>
    <cellStyle name="Input 7 3 2 7" xfId="17684" xr:uid="{183091B9-8DD8-4D65-9996-A4CF3D9ECDC9}"/>
    <cellStyle name="Input 7 3 2 7 2" xfId="35756" xr:uid="{C39B7045-1430-4F7C-BF5F-122E85CD47D5}"/>
    <cellStyle name="Input 7 3 2 8" xfId="22909" xr:uid="{68938CD6-BD98-44C6-8B49-B8D716651741}"/>
    <cellStyle name="Input 7 3 2 8 2" xfId="40812" xr:uid="{E894F3D6-5768-4E10-A4B4-09E8915B74EE}"/>
    <cellStyle name="Input 7 3 2 9" xfId="29959" xr:uid="{9DA2D0A9-3B33-4310-B8EE-0718CC8E6724}"/>
    <cellStyle name="Input 7 3 3" xfId="6376" xr:uid="{CD89F575-2E87-4050-9895-B889B55A7197}"/>
    <cellStyle name="Input 7 3 3 2" xfId="6377" xr:uid="{526DD4C8-A98E-4E0B-91CF-B275A9C4B047}"/>
    <cellStyle name="Input 7 3 3 2 2" xfId="6378" xr:uid="{084D0837-BF32-409D-989D-D4855304AD61}"/>
    <cellStyle name="Input 7 3 3 2 2 2" xfId="19884" xr:uid="{9F6D4AF0-6880-42FD-9248-51E2C580D46B}"/>
    <cellStyle name="Input 7 3 3 2 2 2 2" xfId="38756" xr:uid="{4E38BEAC-3E3F-4523-8F07-F6F33791A180}"/>
    <cellStyle name="Input 7 3 3 2 2 3" xfId="32612" xr:uid="{B11919EA-2829-43D6-ACFF-331C95E28970}"/>
    <cellStyle name="Input 7 3 3 2 3" xfId="6379" xr:uid="{D6250C4E-4013-4D59-9B92-485FCFF915AA}"/>
    <cellStyle name="Input 7 3 3 2 3 2" xfId="36744" xr:uid="{592EE7B6-2CD4-44A4-8CEE-DFEB9992B266}"/>
    <cellStyle name="Input 7 3 3 2 4" xfId="22912" xr:uid="{E4E8F2D8-EDAD-4211-8C7F-B2DF0F616B77}"/>
    <cellStyle name="Input 7 3 3 2 4 2" xfId="40815" xr:uid="{66D86EFB-B18C-4638-8441-B00328B2332F}"/>
    <cellStyle name="Input 7 3 3 2 5" xfId="31023" xr:uid="{E0748E7C-C2B6-4C9E-991D-79E76189C136}"/>
    <cellStyle name="Input 7 3 3 3" xfId="6380" xr:uid="{682F2A66-1E18-4938-AD0D-34B4E38A8491}"/>
    <cellStyle name="Input 7 3 3 3 2" xfId="19173" xr:uid="{043D5673-9A6E-46F8-BF84-0EE9F39CC2CE}"/>
    <cellStyle name="Input 7 3 3 3 2 2" xfId="37674" xr:uid="{9604C186-6F67-4890-8B55-4703A3C11450}"/>
    <cellStyle name="Input 7 3 3 3 3" xfId="31945" xr:uid="{C0F819D6-FFBE-4844-8EAD-304B4BB16DA2}"/>
    <cellStyle name="Input 7 3 3 4" xfId="6381" xr:uid="{3F2F23FB-0CDF-48AA-AD36-FE88C7236F5B}"/>
    <cellStyle name="Input 7 3 3 4 2" xfId="21077" xr:uid="{8A1A76C0-CF63-4F73-9DF9-D4F405AFE091}"/>
    <cellStyle name="Input 7 3 3 4 2 2" xfId="39495" xr:uid="{357D3771-5B4A-47EA-BC4A-3223A5B75803}"/>
    <cellStyle name="Input 7 3 3 4 3" xfId="33334" xr:uid="{C91FDD2D-EEC6-4463-9599-5C23BBA118DD}"/>
    <cellStyle name="Input 7 3 3 5" xfId="6382" xr:uid="{57B7E3DB-9E4B-4CAA-A4E1-3114160BD550}"/>
    <cellStyle name="Input 7 3 3 5 2" xfId="33981" xr:uid="{933A604F-96AC-4A1B-8446-8214315A3B94}"/>
    <cellStyle name="Input 7 3 3 6" xfId="16756" xr:uid="{0BF4539F-E266-4676-9073-16F3033AFC4B}"/>
    <cellStyle name="Input 7 3 3 6 2" xfId="34774" xr:uid="{22839C9C-CAC3-454F-AD84-A8E5CAC8E2C7}"/>
    <cellStyle name="Input 7 3 3 7" xfId="17685" xr:uid="{8C72CDD2-DA03-4F40-B0CB-3A0E6C6D3A3A}"/>
    <cellStyle name="Input 7 3 3 7 2" xfId="35757" xr:uid="{9225B2EB-78B7-40DE-BB40-3C2A3838CBFA}"/>
    <cellStyle name="Input 7 3 3 8" xfId="22911" xr:uid="{8782F2A7-75C7-4FD0-8097-E8CD5A86C4DC}"/>
    <cellStyle name="Input 7 3 3 8 2" xfId="40814" xr:uid="{571DCF03-2631-4FB3-8AD9-83CE74A73BFD}"/>
    <cellStyle name="Input 7 3 3 9" xfId="29960" xr:uid="{4A163ED7-42A4-4AAC-9D64-6458CCF02DB1}"/>
    <cellStyle name="Input 7 3 4" xfId="6383" xr:uid="{331BF512-9A0D-4DBB-BC6F-F54CA363E957}"/>
    <cellStyle name="Input 7 3 4 2" xfId="6384" xr:uid="{50B163F1-1138-410A-903C-B4C34A4B4011}"/>
    <cellStyle name="Input 7 3 4 2 2" xfId="6385" xr:uid="{BB1DB5B0-E776-4061-A3CF-C764DB40F582}"/>
    <cellStyle name="Input 7 3 4 2 2 2" xfId="19885" xr:uid="{F06E8D43-7FBC-437B-9804-F57C71374CDB}"/>
    <cellStyle name="Input 7 3 4 2 2 2 2" xfId="38757" xr:uid="{FB12FC6C-778E-46B7-9558-78BFB6DF18FC}"/>
    <cellStyle name="Input 7 3 4 2 2 3" xfId="32613" xr:uid="{5BA42ECB-55AB-4B66-9D2F-807D88C318E0}"/>
    <cellStyle name="Input 7 3 4 2 3" xfId="6386" xr:uid="{9147B8C9-977C-41A0-B531-DF42696167AD}"/>
    <cellStyle name="Input 7 3 4 2 3 2" xfId="36745" xr:uid="{3A8721AC-4765-4676-B7EE-9B371B67B932}"/>
    <cellStyle name="Input 7 3 4 2 4" xfId="22914" xr:uid="{D843C652-F45B-4F15-8B6F-51B8E71AC659}"/>
    <cellStyle name="Input 7 3 4 2 4 2" xfId="40817" xr:uid="{54F82826-17B7-4670-9544-6666672B4807}"/>
    <cellStyle name="Input 7 3 4 2 5" xfId="31024" xr:uid="{E4AAAA21-6A65-47D3-8D89-126B3FB4DFDC}"/>
    <cellStyle name="Input 7 3 4 3" xfId="6387" xr:uid="{8CED0FDA-393A-45B7-90B8-8E82107D958E}"/>
    <cellStyle name="Input 7 3 4 3 2" xfId="19174" xr:uid="{4DEF9F94-52B3-4096-94B5-FDEDD504828C}"/>
    <cellStyle name="Input 7 3 4 3 2 2" xfId="37675" xr:uid="{CEB3E3C6-1A1F-478A-BCEC-104D0D46EBC7}"/>
    <cellStyle name="Input 7 3 4 3 3" xfId="31946" xr:uid="{A5A1C0AF-3978-489B-BA43-F417069EC94C}"/>
    <cellStyle name="Input 7 3 4 4" xfId="6388" xr:uid="{21B765B8-ABD0-4851-9B0D-44D43522D6A1}"/>
    <cellStyle name="Input 7 3 4 4 2" xfId="21078" xr:uid="{BC52ED82-ADAE-4AF9-9379-E8058375D564}"/>
    <cellStyle name="Input 7 3 4 4 2 2" xfId="39496" xr:uid="{CB87A39A-F41C-4FDC-8AED-EE2BF5CB1F80}"/>
    <cellStyle name="Input 7 3 4 4 3" xfId="33335" xr:uid="{86E1C042-23C2-4964-8ED2-AA6AA7A41F7A}"/>
    <cellStyle name="Input 7 3 4 5" xfId="6389" xr:uid="{341418B2-0FF3-4020-B969-E72A12744EF9}"/>
    <cellStyle name="Input 7 3 4 5 2" xfId="33982" xr:uid="{80664FA6-D019-44AB-9900-8060801ACA61}"/>
    <cellStyle name="Input 7 3 4 6" xfId="16757" xr:uid="{8BD70962-749F-4D6F-B415-24CFA4FBA0D6}"/>
    <cellStyle name="Input 7 3 4 6 2" xfId="34775" xr:uid="{B71E9D20-882A-4ACC-AB1B-AAD597ABD468}"/>
    <cellStyle name="Input 7 3 4 7" xfId="17686" xr:uid="{CF62B292-D524-4303-B83D-30A36BB4C8D4}"/>
    <cellStyle name="Input 7 3 4 7 2" xfId="35758" xr:uid="{1B4539AA-F665-4B01-9EE2-95054454CC1E}"/>
    <cellStyle name="Input 7 3 4 8" xfId="22913" xr:uid="{16B25C14-9BCE-4562-B9CF-AB93A361FECF}"/>
    <cellStyle name="Input 7 3 4 8 2" xfId="40816" xr:uid="{1A1E4E65-29A0-4DF4-AEFF-E4F89B2CB664}"/>
    <cellStyle name="Input 7 3 4 9" xfId="29961" xr:uid="{02D56464-1000-4DDE-A615-6CFBB903CC08}"/>
    <cellStyle name="Input 7 3 5" xfId="6390" xr:uid="{D8FE3383-CE75-4070-A035-51EABE16192F}"/>
    <cellStyle name="Input 7 3 5 2" xfId="6391" xr:uid="{5B98295E-BF9E-44D3-8E06-032AEE066F05}"/>
    <cellStyle name="Input 7 3 5 2 2" xfId="6392" xr:uid="{4CCF893C-93A2-455C-851A-49BCC29326FC}"/>
    <cellStyle name="Input 7 3 5 2 2 2" xfId="19886" xr:uid="{F3FD1179-AF9D-40F2-9434-8C3598862E46}"/>
    <cellStyle name="Input 7 3 5 2 2 2 2" xfId="38758" xr:uid="{62BE2CC2-5FC4-4436-AE23-48F4F612FF2B}"/>
    <cellStyle name="Input 7 3 5 2 2 3" xfId="32614" xr:uid="{43CB2264-A958-45A1-AB99-FE967F5F0507}"/>
    <cellStyle name="Input 7 3 5 2 3" xfId="6393" xr:uid="{D92247E9-E610-447F-8536-0518EF0C0921}"/>
    <cellStyle name="Input 7 3 5 2 3 2" xfId="36746" xr:uid="{4F8A0D2A-9ED4-477C-8326-5071901D1C29}"/>
    <cellStyle name="Input 7 3 5 2 4" xfId="22916" xr:uid="{F06A10D6-A07A-45DF-8162-D5F038F2DDBE}"/>
    <cellStyle name="Input 7 3 5 2 4 2" xfId="40819" xr:uid="{66DE22D2-A1E0-4A67-B682-78786954C3F4}"/>
    <cellStyle name="Input 7 3 5 2 5" xfId="31025" xr:uid="{8EC50D10-0C40-4B34-920A-1225EC09F525}"/>
    <cellStyle name="Input 7 3 5 3" xfId="6394" xr:uid="{8136CB39-A26C-4F5B-86F0-796F384A4B7C}"/>
    <cellStyle name="Input 7 3 5 3 2" xfId="19175" xr:uid="{0ADD2E32-9A47-4B56-9CE0-5F723D2EF009}"/>
    <cellStyle name="Input 7 3 5 3 2 2" xfId="37676" xr:uid="{92731AD8-C3B9-4E2D-AF83-33FD7CFAA787}"/>
    <cellStyle name="Input 7 3 5 3 3" xfId="31947" xr:uid="{E649222E-E5F8-41C7-94CC-9CFA21939883}"/>
    <cellStyle name="Input 7 3 5 4" xfId="6395" xr:uid="{6AEE1918-164F-4725-B8B3-77F7F273F7B8}"/>
    <cellStyle name="Input 7 3 5 4 2" xfId="21079" xr:uid="{C5622DAD-DF44-4705-9FC6-29FE90C464CB}"/>
    <cellStyle name="Input 7 3 5 4 2 2" xfId="39497" xr:uid="{2EA195EC-A86D-4E9D-A1BE-B3FBEA2E144C}"/>
    <cellStyle name="Input 7 3 5 4 3" xfId="33336" xr:uid="{52F1DD6C-A54D-43AF-987B-527BA3BEE1A2}"/>
    <cellStyle name="Input 7 3 5 5" xfId="6396" xr:uid="{5D7A5FD5-001D-494E-BFA5-B8893AC5CDF7}"/>
    <cellStyle name="Input 7 3 5 5 2" xfId="33983" xr:uid="{12355DF4-8975-4F83-BBAE-2CDF09E0CAE7}"/>
    <cellStyle name="Input 7 3 5 6" xfId="16758" xr:uid="{7A89AD0C-10AC-42F6-B499-F901534F429A}"/>
    <cellStyle name="Input 7 3 5 6 2" xfId="34776" xr:uid="{D9B8A03B-A0E9-4268-AFC8-48471C7CFFA8}"/>
    <cellStyle name="Input 7 3 5 7" xfId="17687" xr:uid="{13AEF43A-68A5-41C5-8766-0C7AD8346FA2}"/>
    <cellStyle name="Input 7 3 5 7 2" xfId="35759" xr:uid="{DAC72FA4-7FC8-451E-886C-DA4C02267EC4}"/>
    <cellStyle name="Input 7 3 5 8" xfId="22915" xr:uid="{EF93D7D0-066B-441A-A1A9-F4B9B6F4FD86}"/>
    <cellStyle name="Input 7 3 5 8 2" xfId="40818" xr:uid="{E6E9EB5A-8630-4516-8D45-9A667CA8CD90}"/>
    <cellStyle name="Input 7 3 5 9" xfId="29962" xr:uid="{D762E97C-D3DF-4271-9354-BDC313CC942D}"/>
    <cellStyle name="Input 7 3 6" xfId="6397" xr:uid="{16A1EB8C-580B-407C-8850-DB5D609A752E}"/>
    <cellStyle name="Input 7 3 6 2" xfId="6398" xr:uid="{0E916A06-F1E4-43A9-AEDF-C9C52FF86652}"/>
    <cellStyle name="Input 7 3 6 2 2" xfId="6399" xr:uid="{7DB81A46-43F4-45F1-9FAC-1B29DC4B8A05}"/>
    <cellStyle name="Input 7 3 6 2 2 2" xfId="19887" xr:uid="{5070A697-B86A-45B1-99F4-3A4D74DCA304}"/>
    <cellStyle name="Input 7 3 6 2 2 2 2" xfId="38759" xr:uid="{E8CB3502-5B82-4C8F-A10B-91799EB16537}"/>
    <cellStyle name="Input 7 3 6 2 2 3" xfId="32615" xr:uid="{04507DC4-31AD-4245-88A9-F3812ADC4FA9}"/>
    <cellStyle name="Input 7 3 6 2 3" xfId="6400" xr:uid="{EF3FA411-CA0A-4FB6-A316-9DCDBDFEC441}"/>
    <cellStyle name="Input 7 3 6 2 3 2" xfId="36747" xr:uid="{EC2511BB-80A3-4894-8791-79A17522E2E9}"/>
    <cellStyle name="Input 7 3 6 2 4" xfId="22918" xr:uid="{E26ADCBF-E1ED-493D-B1C7-CFEECFAD6932}"/>
    <cellStyle name="Input 7 3 6 2 4 2" xfId="40821" xr:uid="{F95B3030-3B0F-47C3-9E03-20A760005759}"/>
    <cellStyle name="Input 7 3 6 2 5" xfId="31026" xr:uid="{F850FF60-0FDA-414C-89AB-15BBBE3A8294}"/>
    <cellStyle name="Input 7 3 6 3" xfId="6401" xr:uid="{2B2BA92E-05DC-4334-BF5C-22B41CB3E760}"/>
    <cellStyle name="Input 7 3 6 3 2" xfId="19176" xr:uid="{D13E9A6B-F82E-4F2D-A075-40C6140E2E86}"/>
    <cellStyle name="Input 7 3 6 3 2 2" xfId="37677" xr:uid="{00AE8BBE-F698-445C-9B9B-C3163C2A44C0}"/>
    <cellStyle name="Input 7 3 6 3 3" xfId="31948" xr:uid="{DC7653A1-37F5-4C00-ADF5-54304E634D51}"/>
    <cellStyle name="Input 7 3 6 4" xfId="6402" xr:uid="{D15D4CBC-9CB1-4DBE-9CD5-27E345D1D864}"/>
    <cellStyle name="Input 7 3 6 4 2" xfId="21080" xr:uid="{7809C883-CAD7-4F25-8A6C-C9AA52C5C19A}"/>
    <cellStyle name="Input 7 3 6 4 2 2" xfId="39498" xr:uid="{B82FCBF9-FB93-4F0A-9543-8A2AC3213EA5}"/>
    <cellStyle name="Input 7 3 6 4 3" xfId="33337" xr:uid="{DE1DA596-21A2-4A58-9715-DB6A23B8B36E}"/>
    <cellStyle name="Input 7 3 6 5" xfId="6403" xr:uid="{47DDF178-9785-4CA9-A33F-E4442F5F61DC}"/>
    <cellStyle name="Input 7 3 6 5 2" xfId="33984" xr:uid="{99703D92-FE00-40D0-9E61-FC001C1216A0}"/>
    <cellStyle name="Input 7 3 6 6" xfId="16759" xr:uid="{2929645A-F842-4E1E-8139-4206385398FD}"/>
    <cellStyle name="Input 7 3 6 6 2" xfId="34777" xr:uid="{39E9310B-DBBF-44D1-8015-03EB8C8A93FA}"/>
    <cellStyle name="Input 7 3 6 7" xfId="17688" xr:uid="{5DD91FD2-63D7-4F97-B819-A1EA29DD9F04}"/>
    <cellStyle name="Input 7 3 6 7 2" xfId="35760" xr:uid="{02E3D2DB-8EDE-40BA-9DE4-70106310BE22}"/>
    <cellStyle name="Input 7 3 6 8" xfId="22917" xr:uid="{5D2284FE-6099-46C6-99C5-760FE14B71D9}"/>
    <cellStyle name="Input 7 3 6 8 2" xfId="40820" xr:uid="{3363F320-8149-4050-8DD9-7F48685AB7D0}"/>
    <cellStyle name="Input 7 3 6 9" xfId="29963" xr:uid="{F910FB26-27EF-4468-937A-A8C7D4484CEF}"/>
    <cellStyle name="Input 7 3 7" xfId="6404" xr:uid="{18DF7AD6-984C-427F-AE2F-4D4FF7530083}"/>
    <cellStyle name="Input 7 3 7 2" xfId="6405" xr:uid="{A4AEE66B-E0EE-44F9-906E-F6A46279290A}"/>
    <cellStyle name="Input 7 3 7 2 2" xfId="19397" xr:uid="{063EA4D6-BD07-4E5C-ACBA-3E98C277D88F}"/>
    <cellStyle name="Input 7 3 7 2 2 2" xfId="38184" xr:uid="{D91F73C8-5B43-460E-BDD2-C7023063A499}"/>
    <cellStyle name="Input 7 3 7 2 3" xfId="32108" xr:uid="{2AB51DC0-7F08-4A1D-AC45-8BB59CC7C149}"/>
    <cellStyle name="Input 7 3 7 3" xfId="6406" xr:uid="{0547DA8F-0EC1-4BDD-AEA4-72E9E90FB60F}"/>
    <cellStyle name="Input 7 3 7 3 2" xfId="36267" xr:uid="{F451A7BB-DF82-466A-8D28-CB657B90FF53}"/>
    <cellStyle name="Input 7 3 7 4" xfId="22919" xr:uid="{B799CF1C-31FB-4211-810D-900A4C65EF01}"/>
    <cellStyle name="Input 7 3 7 4 2" xfId="40822" xr:uid="{0D01E2FB-3C8C-4FBE-841A-83A5DE9D187B}"/>
    <cellStyle name="Input 7 3 7 5" xfId="30453" xr:uid="{BCCC18BB-A3B3-4994-9068-9A78F2585D3B}"/>
    <cellStyle name="Input 7 3 8" xfId="6407" xr:uid="{BEB7EEC6-B3A1-4057-A0E2-4C82269515F3}"/>
    <cellStyle name="Input 7 3 8 2" xfId="6408" xr:uid="{C22CC107-2A5A-4C86-AB46-C3D3A3B1F31F}"/>
    <cellStyle name="Input 7 3 8 2 2" xfId="19546" xr:uid="{50488700-C47D-40AE-9DE7-3BF1942910B6}"/>
    <cellStyle name="Input 7 3 8 2 2 2" xfId="38333" xr:uid="{8B795B71-A48B-48A3-BCC6-1FD54E04B8B3}"/>
    <cellStyle name="Input 7 3 8 2 3" xfId="32229" xr:uid="{D5E662B9-9924-4E92-B1B3-A5C3815B9E84}"/>
    <cellStyle name="Input 7 3 8 3" xfId="6409" xr:uid="{BFE48C08-D463-4D73-9C75-B2E39CCDFB71}"/>
    <cellStyle name="Input 7 3 8 3 2" xfId="36417" xr:uid="{0089FE44-A124-42D5-BD12-C01F10DCA83E}"/>
    <cellStyle name="Input 7 3 8 4" xfId="22920" xr:uid="{3E0C3B9A-DEDB-4FC7-91EA-C512B50FF95C}"/>
    <cellStyle name="Input 7 3 8 4 2" xfId="40823" xr:uid="{411886F7-C2E0-4B65-A752-8ACFF7CD584D}"/>
    <cellStyle name="Input 7 3 8 5" xfId="30602" xr:uid="{56165978-AB3E-47EA-B70B-3AB9D079A0D4}"/>
    <cellStyle name="Input 7 3 9" xfId="6410" xr:uid="{028C40F8-3473-47FC-82C6-86CCE9B5726A}"/>
    <cellStyle name="Input 7 3 9 2" xfId="33979" xr:uid="{D585D395-2D64-497F-B1A1-12A2C2E16041}"/>
    <cellStyle name="Input 7 4" xfId="6411" xr:uid="{CD01D2B2-2A07-4BE4-BCE9-6C235294492E}"/>
    <cellStyle name="Input 7 4 10" xfId="29645" xr:uid="{B0BD9399-B53F-4487-A4C0-A9D6D7E7E42E}"/>
    <cellStyle name="Input 7 4 2" xfId="6412" xr:uid="{8EB6F349-BC8A-4E49-B389-E392CA589D5F}"/>
    <cellStyle name="Input 7 4 2 2" xfId="6413" xr:uid="{59D5A00D-8461-4F69-B626-DF11AC351F54}"/>
    <cellStyle name="Input 7 4 2 2 2" xfId="6414" xr:uid="{A501670F-7D75-4116-8872-82AA00A09CE6}"/>
    <cellStyle name="Input 7 4 2 2 2 2" xfId="19888" xr:uid="{7F6E9F7E-54E1-4DA8-A4BB-48F2819E4A1E}"/>
    <cellStyle name="Input 7 4 2 2 2 2 2" xfId="38760" xr:uid="{F38787B8-6DDF-4D17-A2F2-934AC92DF5AB}"/>
    <cellStyle name="Input 7 4 2 2 2 3" xfId="32616" xr:uid="{EE7AC38A-59AB-4FCA-AD27-746E3612D3DE}"/>
    <cellStyle name="Input 7 4 2 2 3" xfId="6415" xr:uid="{84CF99CD-1198-4D81-8F49-8A2A601BAAD0}"/>
    <cellStyle name="Input 7 4 2 2 3 2" xfId="36748" xr:uid="{23B52BD7-8D9D-4538-A9E8-C620DB7B1CED}"/>
    <cellStyle name="Input 7 4 2 2 4" xfId="22923" xr:uid="{998ADC52-66C6-49DF-9D6A-E4E7F4A9EE26}"/>
    <cellStyle name="Input 7 4 2 2 4 2" xfId="40826" xr:uid="{5D080015-9032-4D3F-AAFB-6BD941458F3C}"/>
    <cellStyle name="Input 7 4 2 2 5" xfId="31027" xr:uid="{427E0E7C-DA90-481B-901A-9AB6C778D539}"/>
    <cellStyle name="Input 7 4 2 3" xfId="6416" xr:uid="{8FF70036-EDF6-439C-8F87-BDF1E0AD1CEC}"/>
    <cellStyle name="Input 7 4 2 3 2" xfId="19177" xr:uid="{057DFCF4-E588-48A0-B5BE-24526FDF352B}"/>
    <cellStyle name="Input 7 4 2 3 2 2" xfId="37678" xr:uid="{96FAF02F-1025-4240-A7C3-77BC6C15ECB2}"/>
    <cellStyle name="Input 7 4 2 3 3" xfId="31949" xr:uid="{A750B1FD-2709-42E4-9307-50AB17B19AD4}"/>
    <cellStyle name="Input 7 4 2 4" xfId="6417" xr:uid="{858D7B93-0949-49B0-A706-0112F68C799F}"/>
    <cellStyle name="Input 7 4 2 4 2" xfId="35761" xr:uid="{F0D0C64D-AB27-46A9-A935-F40927B5DE2D}"/>
    <cellStyle name="Input 7 4 2 5" xfId="22922" xr:uid="{5CB2F056-DD49-4687-87D3-83B1F8AAA77B}"/>
    <cellStyle name="Input 7 4 2 5 2" xfId="40825" xr:uid="{C2770EAF-1CB6-44B8-8125-F9E6A143D1A5}"/>
    <cellStyle name="Input 7 4 2 6" xfId="29964" xr:uid="{C0A569E4-4920-4168-B332-FC3290A072E4}"/>
    <cellStyle name="Input 7 4 3" xfId="6418" xr:uid="{E8A197F0-6359-41BC-82AB-78ABEC75C577}"/>
    <cellStyle name="Input 7 4 3 2" xfId="6419" xr:uid="{997A8194-2BB6-430C-85AF-CBD389229916}"/>
    <cellStyle name="Input 7 4 3 2 2" xfId="14495" xr:uid="{61A599C3-CC07-45CC-967F-6B02CD8B6203}"/>
    <cellStyle name="Input 7 4 3 2 2 2" xfId="38441" xr:uid="{5795898E-7B52-4E47-9DB1-2FDBAD65C096}"/>
    <cellStyle name="Input 7 4 3 2 3" xfId="32313" xr:uid="{6F5D79D3-2C58-48C4-92D1-115901EA3401}"/>
    <cellStyle name="Input 7 4 3 3" xfId="6420" xr:uid="{B0E34EBE-B454-4FE0-B4A1-402C13072DBE}"/>
    <cellStyle name="Input 7 4 3 3 2" xfId="18389" xr:uid="{A8E45326-B0D6-48D3-8E51-9C563910880B}"/>
    <cellStyle name="Input 7 4 3 4" xfId="22924" xr:uid="{2F8A5F93-22EF-4DF8-9DB6-97483C9F4311}"/>
    <cellStyle name="Input 7 4 3 4 2" xfId="40827" xr:uid="{AE9D4757-B191-4ADC-8B57-0942B8459A9C}"/>
    <cellStyle name="Input 7 4 3 5" xfId="30708" xr:uid="{AF613B5C-3AC2-48AE-BACD-051A6C15E6F5}"/>
    <cellStyle name="Input 7 4 4" xfId="6421" xr:uid="{CCC7C364-96D2-460F-A6E3-88ADD133D1F9}"/>
    <cellStyle name="Input 7 4 4 2" xfId="18718" xr:uid="{B7040F50-3C8D-44D1-9C1B-270E1D541FD1}"/>
    <cellStyle name="Input 7 4 4 2 2" xfId="37314" xr:uid="{FC10BFAB-8E1A-4E60-A07C-AFC9B91DA43D}"/>
    <cellStyle name="Input 7 4 4 3" xfId="31661" xr:uid="{5FDB40B8-FDA3-49D1-9014-BEDE9F1F4BC3}"/>
    <cellStyle name="Input 7 4 5" xfId="6422" xr:uid="{A523F5CF-3EE7-4D19-A9CD-0544AACD42C4}"/>
    <cellStyle name="Input 7 4 5 2" xfId="15164" xr:uid="{EA5E969B-CEC8-42B5-96E6-5977383C058C}"/>
    <cellStyle name="Input 7 4 5 2 2" xfId="20685" xr:uid="{6D35C09C-9492-43CD-975E-D12010EEE647}"/>
    <cellStyle name="Input 7 4 5 3" xfId="33338" xr:uid="{98122598-2E1F-45CF-B9C0-D6F46CF061CF}"/>
    <cellStyle name="Input 7 4 6" xfId="6423" xr:uid="{9ED9242F-7079-43BA-AA25-F02BC4EB61CD}"/>
    <cellStyle name="Input 7 4 6 2" xfId="15855" xr:uid="{0D262410-43E9-48F8-8390-0D4A72AE0357}"/>
    <cellStyle name="Input 7 4 7" xfId="16760" xr:uid="{FD1BE2A0-8396-4375-A4A2-DECA4F8A11E5}"/>
    <cellStyle name="Input 7 4 7 2" xfId="34778" xr:uid="{C242D397-2E63-43FE-BB7E-64631252D17E}"/>
    <cellStyle name="Input 7 4 8" xfId="17258" xr:uid="{1AFE0C4F-8441-4E73-85F2-946B4883B050}"/>
    <cellStyle name="Input 7 4 8 2" xfId="35433" xr:uid="{738DC6E2-ACB7-4E6B-8912-305B4297016A}"/>
    <cellStyle name="Input 7 4 9" xfId="22921" xr:uid="{C09DE4C6-CDC7-4F74-88A5-0209173B1929}"/>
    <cellStyle name="Input 7 4 9 2" xfId="40824" xr:uid="{750E4B4B-344D-4F65-8849-A3E1A1F5E382}"/>
    <cellStyle name="Input 7 5" xfId="6424" xr:uid="{FA415AF7-D9C4-467B-B8B2-CD6BC64092DF}"/>
    <cellStyle name="Input 7 5 2" xfId="6425" xr:uid="{87F9D17B-34B4-4702-A74C-C53B4A6F1B4F}"/>
    <cellStyle name="Input 7 5 2 2" xfId="6426" xr:uid="{7D50D0E6-1228-45BA-8F48-1AD36302F6DC}"/>
    <cellStyle name="Input 7 5 2 2 2" xfId="19889" xr:uid="{1282D407-71ED-4702-BFA2-09376929B697}"/>
    <cellStyle name="Input 7 5 2 2 2 2" xfId="38761" xr:uid="{7AC3B571-0C74-4899-9283-234D0F85A2B5}"/>
    <cellStyle name="Input 7 5 2 2 3" xfId="32617" xr:uid="{C12BDB2C-E512-4619-AF6F-F7F81EEB7DCA}"/>
    <cellStyle name="Input 7 5 2 3" xfId="6427" xr:uid="{40787AA9-40DF-4898-8779-981D08BE64F9}"/>
    <cellStyle name="Input 7 5 2 3 2" xfId="36749" xr:uid="{1D04A4EC-D760-42AD-B587-9F13EA62855A}"/>
    <cellStyle name="Input 7 5 2 4" xfId="22926" xr:uid="{EB9F5763-03EB-41A8-9958-6305148979E1}"/>
    <cellStyle name="Input 7 5 2 4 2" xfId="40829" xr:uid="{58B0A2EC-0A7B-4A85-B9A2-790038251D58}"/>
    <cellStyle name="Input 7 5 2 5" xfId="31028" xr:uid="{8B308C07-C480-4DD4-BF95-DFE6E412E005}"/>
    <cellStyle name="Input 7 5 3" xfId="6428" xr:uid="{11CBBEDB-5802-4A2B-B563-C0A37B03AF4A}"/>
    <cellStyle name="Input 7 5 3 2" xfId="19178" xr:uid="{C81C7C2C-B094-4714-8C70-7A915C8A4845}"/>
    <cellStyle name="Input 7 5 3 2 2" xfId="37679" xr:uid="{0DC3CB2D-FD4A-4BD0-B6A0-A33E1501B5D2}"/>
    <cellStyle name="Input 7 5 3 3" xfId="31950" xr:uid="{7CDB5A79-0BC5-4506-9D1E-46418109F66A}"/>
    <cellStyle name="Input 7 5 4" xfId="6429" xr:uid="{D91C9822-33DB-4ECE-81CA-0972914C6C3F}"/>
    <cellStyle name="Input 7 5 4 2" xfId="21082" xr:uid="{031A65C1-6CF5-456F-99FD-FE58C60B43DA}"/>
    <cellStyle name="Input 7 5 4 2 2" xfId="39499" xr:uid="{9F2F2BD1-0196-4F13-9BD0-DEDE2A4A594E}"/>
    <cellStyle name="Input 7 5 4 3" xfId="33339" xr:uid="{639D2C45-6658-496D-BBEB-443338832BF0}"/>
    <cellStyle name="Input 7 5 5" xfId="6430" xr:uid="{F2AD1044-20F0-4957-9DBD-589F7810973D}"/>
    <cellStyle name="Input 7 5 5 2" xfId="33985" xr:uid="{A32D9E82-1EA3-4B41-8A5D-0F4BA62C0A51}"/>
    <cellStyle name="Input 7 5 6" xfId="16761" xr:uid="{C29EC105-1E8C-4683-B5CE-4AFEB3400E81}"/>
    <cellStyle name="Input 7 5 6 2" xfId="34779" xr:uid="{A0362759-5CBD-48D3-9B2E-EA953682295C}"/>
    <cellStyle name="Input 7 5 7" xfId="17689" xr:uid="{87D3D783-63FC-4222-815E-D52D2E6BDCB4}"/>
    <cellStyle name="Input 7 5 7 2" xfId="35762" xr:uid="{CC07FCEF-A8A5-45FB-A794-6E82EDB52D89}"/>
    <cellStyle name="Input 7 5 8" xfId="22925" xr:uid="{D03B6E07-E2C6-455A-A131-37E6D7F07951}"/>
    <cellStyle name="Input 7 5 8 2" xfId="40828" xr:uid="{AEB8FC2B-B32C-44DC-821D-8D2563265FB9}"/>
    <cellStyle name="Input 7 5 9" xfId="29965" xr:uid="{5118DE11-5A0E-4B15-AA81-CCA642505793}"/>
    <cellStyle name="Input 7 6" xfId="6431" xr:uid="{139867E7-B44E-4BC8-824A-F2AD25DE00A5}"/>
    <cellStyle name="Input 7 6 2" xfId="6432" xr:uid="{94A52DD4-A6B0-419A-A781-7ED27E8C429B}"/>
    <cellStyle name="Input 7 6 2 2" xfId="6433" xr:uid="{7E0FA23B-B73F-44A0-83E9-461734B47381}"/>
    <cellStyle name="Input 7 6 2 2 2" xfId="19890" xr:uid="{75EBC63F-2A83-48D7-9CD2-DD234372AF0D}"/>
    <cellStyle name="Input 7 6 2 2 2 2" xfId="38762" xr:uid="{F5A2E29D-3CA2-4B1E-90DC-63008A4F2363}"/>
    <cellStyle name="Input 7 6 2 2 3" xfId="32618" xr:uid="{80B0894A-98E7-4C75-93AF-E71641398F70}"/>
    <cellStyle name="Input 7 6 2 3" xfId="6434" xr:uid="{8FF7FE44-3024-4FAC-ABBA-0BB33DA85B4F}"/>
    <cellStyle name="Input 7 6 2 3 2" xfId="36750" xr:uid="{7DD105F4-98FA-4228-ACC8-1FFAF5DFD3EB}"/>
    <cellStyle name="Input 7 6 2 4" xfId="22928" xr:uid="{D00261BE-3244-448E-92C1-570A62DE0B89}"/>
    <cellStyle name="Input 7 6 2 4 2" xfId="40831" xr:uid="{49AD410A-477E-4FCA-940F-AA1B1D10C9E1}"/>
    <cellStyle name="Input 7 6 2 5" xfId="31029" xr:uid="{A7F4206C-DD1B-4596-B8A2-4A3B1BEC50B8}"/>
    <cellStyle name="Input 7 6 3" xfId="6435" xr:uid="{78C70964-FA68-4EF8-A0AE-2BFD6CDE806C}"/>
    <cellStyle name="Input 7 6 3 2" xfId="19179" xr:uid="{877AB202-2913-4139-B3F1-13A48BD84C46}"/>
    <cellStyle name="Input 7 6 3 2 2" xfId="37680" xr:uid="{8724786A-F1A5-4C31-8B3E-2DD4291F0650}"/>
    <cellStyle name="Input 7 6 3 3" xfId="31951" xr:uid="{8ADBC7DD-A3C2-4B93-BE8D-DB30316294E3}"/>
    <cellStyle name="Input 7 6 4" xfId="6436" xr:uid="{92BB4694-9C86-44EC-9BE3-59DD02862B24}"/>
    <cellStyle name="Input 7 6 4 2" xfId="21083" xr:uid="{CC2911DA-9FEC-4CD5-8E4A-C4792CECB9BF}"/>
    <cellStyle name="Input 7 6 4 2 2" xfId="39500" xr:uid="{10FCB86A-7DF8-4309-9958-BE2728AEEA1A}"/>
    <cellStyle name="Input 7 6 4 3" xfId="33340" xr:uid="{C5B651A1-5C62-43F8-89C0-32E13C6DD951}"/>
    <cellStyle name="Input 7 6 5" xfId="6437" xr:uid="{D49E59BE-BDA8-42B7-A038-01DED9440D95}"/>
    <cellStyle name="Input 7 6 5 2" xfId="33986" xr:uid="{ED973033-D03F-4AB6-AD43-B835DCA72002}"/>
    <cellStyle name="Input 7 6 6" xfId="16762" xr:uid="{9DEE0776-EBB2-4E1C-A44D-9393E533671C}"/>
    <cellStyle name="Input 7 6 6 2" xfId="34780" xr:uid="{F8070A50-A857-4187-AC88-10735145C441}"/>
    <cellStyle name="Input 7 6 7" xfId="17690" xr:uid="{D776408F-13CB-4083-AD61-D9BEEA42C7B8}"/>
    <cellStyle name="Input 7 6 7 2" xfId="35763" xr:uid="{8D8DEA99-000F-4A69-870A-6C5BD825FC4E}"/>
    <cellStyle name="Input 7 6 8" xfId="22927" xr:uid="{A9414266-8F3D-4120-957A-5D4D0B635C95}"/>
    <cellStyle name="Input 7 6 8 2" xfId="40830" xr:uid="{38714282-86E8-4400-ACB7-BE3368D7F8FD}"/>
    <cellStyle name="Input 7 6 9" xfId="29966" xr:uid="{831D67CA-CF41-4DBD-A04D-3ACFF26DB561}"/>
    <cellStyle name="Input 7 7" xfId="6438" xr:uid="{A64CBA9C-5584-4176-899F-771E2A2403F4}"/>
    <cellStyle name="Input 7 7 2" xfId="6439" xr:uid="{43690B03-EB56-43BE-8051-16289F2B2BF6}"/>
    <cellStyle name="Input 7 7 2 2" xfId="14449" xr:uid="{F3535C98-A4BA-479F-9E26-A0A3EE529E24}"/>
    <cellStyle name="Input 7 7 2 2 2" xfId="38382" xr:uid="{FF33B6DA-3D7E-45D7-8285-A67D150FEEFC}"/>
    <cellStyle name="Input 7 7 2 3" xfId="32271" xr:uid="{5231732D-763E-408B-AA39-76791981F9C6}"/>
    <cellStyle name="Input 7 7 3" xfId="6440" xr:uid="{7ED34676-7DB1-4C12-8AE9-AA67754F6F21}"/>
    <cellStyle name="Input 7 7 3 2" xfId="18339" xr:uid="{625003C3-09A6-4C99-95F2-D2E7D28AE006}"/>
    <cellStyle name="Input 7 7 4" xfId="22929" xr:uid="{27F29E77-B002-48D4-9A26-BA6521F1A920}"/>
    <cellStyle name="Input 7 7 4 2" xfId="40832" xr:uid="{2947231C-33A9-40D8-8DEF-3541A7B9B1E6}"/>
    <cellStyle name="Input 7 7 5" xfId="30651" xr:uid="{C2977892-959D-4A1B-846C-87EC625061E8}"/>
    <cellStyle name="Input 7 8" xfId="6441" xr:uid="{987E3D25-A6A3-425B-9DE2-D87FD2A4FEEC}"/>
    <cellStyle name="Input 7 8 2" xfId="6442" xr:uid="{661FD3A3-F878-4CE7-9686-14729584AFFE}"/>
    <cellStyle name="Input 7 8 2 2" xfId="37226" xr:uid="{E6EF9DE0-7738-4029-9763-4E88CC65BB28}"/>
    <cellStyle name="Input 7 8 3" xfId="6443" xr:uid="{F6ED4850-B3B2-40FE-97AF-03D3666C7705}"/>
    <cellStyle name="Input 7 8 3 2" xfId="40833" xr:uid="{49CCB84D-B83F-4F40-8469-F5488075D543}"/>
    <cellStyle name="Input 7 8 4" xfId="31601" xr:uid="{FAA66061-FD56-4FBB-9142-32B9261F42FB}"/>
    <cellStyle name="Input 7 9" xfId="6444" xr:uid="{954E95B2-B6A3-4E82-A75C-9FF2F31FA534}"/>
    <cellStyle name="Input 7 9 2" xfId="18713" xr:uid="{9C747749-B8C6-4A1F-89D8-2AFBF06278E3}"/>
    <cellStyle name="Input 7 9 2 2" xfId="37306" xr:uid="{76E28D02-2C20-4F92-942E-C8134FC208FF}"/>
    <cellStyle name="Input 7 9 3" xfId="31630" xr:uid="{8ADFC816-352C-45AA-BACE-32EC51344365}"/>
    <cellStyle name="Input 70" xfId="25530" xr:uid="{FB6FA52D-5A6E-4D81-A1DC-3F8F4F4D9798}"/>
    <cellStyle name="Input 70 2" xfId="41342" xr:uid="{37AAFBE7-B447-480B-897F-C986EDF0E6E9}"/>
    <cellStyle name="Input 71" xfId="26337" xr:uid="{D4CFC6AA-A7EE-4999-8264-3A879B6FA836}"/>
    <cellStyle name="Input 71 2" xfId="41383" xr:uid="{69A6CCC0-76A7-4F8A-8B13-0B266909A2F3}"/>
    <cellStyle name="Input 72" xfId="25522" xr:uid="{FF9244F1-BB2F-430F-85D7-92B7DCC767D2}"/>
    <cellStyle name="Input 72 2" xfId="41338" xr:uid="{643522AE-385A-487F-888B-A68368FF9FBA}"/>
    <cellStyle name="Input 73" xfId="26346" xr:uid="{0E5AADB5-DAA3-4CDD-9C43-2360EECE74D9}"/>
    <cellStyle name="Input 73 2" xfId="41387" xr:uid="{6C2BE240-7C2A-4362-9F94-7EEFD268A69F}"/>
    <cellStyle name="Input 74" xfId="483" xr:uid="{0BB8FD6E-5FBB-4E5E-BE21-C0D5E3697601}"/>
    <cellStyle name="Input 75" xfId="41669" xr:uid="{7DB9B65C-5C13-4F7C-BD48-28D2FEC9B1EA}"/>
    <cellStyle name="Input 8" xfId="6445" xr:uid="{109593C8-68DB-4E6B-B062-50F08CC552A6}"/>
    <cellStyle name="Input 8 10" xfId="6446" xr:uid="{B9EF1325-DDDB-41EE-B72C-057135C4C2D3}"/>
    <cellStyle name="Input 8 10 2" xfId="14647" xr:uid="{E74DD263-E7C3-43A2-846E-DAFF9108CCC4}"/>
    <cellStyle name="Input 8 10 2 2" xfId="20480" xr:uid="{FF3D94BE-9A75-48C8-9669-23E25852B023}"/>
    <cellStyle name="Input 8 10 3" xfId="32951" xr:uid="{D722288E-005C-48AA-A053-BB7663E10AB9}"/>
    <cellStyle name="Input 8 11" xfId="15130" xr:uid="{EEE563D8-2599-4E7B-84B3-E662A80B46E3}"/>
    <cellStyle name="Input 8 11 2" xfId="33223" xr:uid="{55928721-8640-4A4A-A223-2F3D1B35DBD8}"/>
    <cellStyle name="Input 8 12" xfId="15050" xr:uid="{177A3573-31D1-44C7-9FF3-B50661D416CE}"/>
    <cellStyle name="Input 8 12 2" xfId="33073" xr:uid="{5EBF2986-A481-4F51-B14D-9F2A46679F9E}"/>
    <cellStyle name="Input 8 13" xfId="15618" xr:uid="{2DC6BC70-B4E3-43B3-9DE6-480F0E82C47B}"/>
    <cellStyle name="Input 8 13 2" xfId="33705" xr:uid="{6B9A08E6-4A15-44BE-AB50-5A83EAF97F27}"/>
    <cellStyle name="Input 8 14" xfId="17031" xr:uid="{83E9D56F-1DF2-4286-8AB7-6761B23B2188}"/>
    <cellStyle name="Input 8 14 2" xfId="35289" xr:uid="{59E09C97-B09E-4768-9917-7B4B91544754}"/>
    <cellStyle name="Input 8 15" xfId="22930" xr:uid="{5E4963CE-D29D-4F51-875C-019BCD12FA71}"/>
    <cellStyle name="Input 8 15 2" xfId="40834" xr:uid="{2BC35454-BDC7-4EF1-B843-06D3F875121C}"/>
    <cellStyle name="Input 8 16" xfId="29511" xr:uid="{DE1083B1-F2E1-4EF1-A438-DCF8BA45FD3F}"/>
    <cellStyle name="Input 8 2" xfId="6447" xr:uid="{9C472DCE-EF8D-4D53-9E2C-D25CBC4F5454}"/>
    <cellStyle name="Input 8 2 10" xfId="6448" xr:uid="{ED545E1C-2C62-400B-93F5-4D934B8237BC}"/>
    <cellStyle name="Input 8 2 10 2" xfId="34781" xr:uid="{BB581B92-5383-4F9A-80AD-F229C5565EDE}"/>
    <cellStyle name="Input 8 2 11" xfId="17093" xr:uid="{9E323956-4953-4968-B942-272992D50420}"/>
    <cellStyle name="Input 8 2 11 2" xfId="35353" xr:uid="{953A18DB-C040-453C-AD34-11BA9BC080EA}"/>
    <cellStyle name="Input 8 2 12" xfId="20534" xr:uid="{20210101-B78A-4786-AA6D-4F085C0164E2}"/>
    <cellStyle name="Input 8 2 12 2" xfId="39226" xr:uid="{47525879-3018-461C-A232-DBD225C57246}"/>
    <cellStyle name="Input 8 2 13" xfId="22931" xr:uid="{66B7AF12-EA66-48A0-B84C-065747CF411B}"/>
    <cellStyle name="Input 8 2 13 2" xfId="40835" xr:uid="{6D17167E-591D-4FBC-9783-B37E87F833FF}"/>
    <cellStyle name="Input 8 2 14" xfId="29580" xr:uid="{1FAFC717-3091-4A52-86F8-ACCFA2E5AB6A}"/>
    <cellStyle name="Input 8 2 2" xfId="6449" xr:uid="{79D72B51-1710-4996-A612-0E3CFC0469EC}"/>
    <cellStyle name="Input 8 2 2 2" xfId="6450" xr:uid="{8D6DBF91-638C-4AD7-8C8D-565FD879F130}"/>
    <cellStyle name="Input 8 2 2 2 2" xfId="6451" xr:uid="{F7E33960-A4BB-4A70-B2D2-78FF8FBDA563}"/>
    <cellStyle name="Input 8 2 2 2 2 2" xfId="19891" xr:uid="{C5B4E082-32A3-4C0F-80B9-A7E77E66B05E}"/>
    <cellStyle name="Input 8 2 2 2 2 2 2" xfId="38763" xr:uid="{DF4EEB13-59E5-4028-B5FD-3405F896B01B}"/>
    <cellStyle name="Input 8 2 2 2 2 3" xfId="32619" xr:uid="{FBC0A938-16A8-4609-A8EE-8A407B48B4CC}"/>
    <cellStyle name="Input 8 2 2 2 3" xfId="6452" xr:uid="{9BC33C06-65D0-43CE-A44E-A04CDFFD52D4}"/>
    <cellStyle name="Input 8 2 2 2 3 2" xfId="36751" xr:uid="{05413DAF-08D2-4F44-BCC0-FD56C3777229}"/>
    <cellStyle name="Input 8 2 2 2 4" xfId="22933" xr:uid="{6464443F-5907-4586-9CF8-A0A5DD370DBC}"/>
    <cellStyle name="Input 8 2 2 2 4 2" xfId="40837" xr:uid="{A86B2EEB-1594-4097-ADD8-AC8430598EC7}"/>
    <cellStyle name="Input 8 2 2 2 5" xfId="31030" xr:uid="{9EE5F8F3-A710-4CA8-902D-B5CF40A3BF99}"/>
    <cellStyle name="Input 8 2 2 3" xfId="6453" xr:uid="{7E9C09BE-CBBD-483D-9649-C6D16F34FC26}"/>
    <cellStyle name="Input 8 2 2 3 2" xfId="19180" xr:uid="{D1F844CA-C5A2-4B67-8FC1-066A43CEBCC8}"/>
    <cellStyle name="Input 8 2 2 3 2 2" xfId="37681" xr:uid="{2C14E59C-9608-4198-8688-BF14B0476556}"/>
    <cellStyle name="Input 8 2 2 3 3" xfId="31952" xr:uid="{B9FD7CBC-A645-42D9-94F2-2F7BF1761925}"/>
    <cellStyle name="Input 8 2 2 4" xfId="6454" xr:uid="{827D55CA-AEC6-4D38-9B27-82403E4B1CEF}"/>
    <cellStyle name="Input 8 2 2 4 2" xfId="21084" xr:uid="{D69563FD-6FC9-420B-8698-122AA2E04C07}"/>
    <cellStyle name="Input 8 2 2 4 2 2" xfId="39501" xr:uid="{B6551F44-1489-4656-8618-99BEA3F9FA96}"/>
    <cellStyle name="Input 8 2 2 4 3" xfId="33341" xr:uid="{703743DE-5E0A-40C2-963D-0CC74629C38D}"/>
    <cellStyle name="Input 8 2 2 5" xfId="6455" xr:uid="{B129A0F5-2DF2-4D32-A6D6-780CF9DB9137}"/>
    <cellStyle name="Input 8 2 2 5 2" xfId="33988" xr:uid="{D7796BE2-37C4-445D-8708-7FADCABAB078}"/>
    <cellStyle name="Input 8 2 2 6" xfId="16763" xr:uid="{EFA8E0B8-D3F8-46EA-8442-092A817C1B40}"/>
    <cellStyle name="Input 8 2 2 6 2" xfId="34782" xr:uid="{FD6E1186-6332-4164-AD71-B0292FD332E0}"/>
    <cellStyle name="Input 8 2 2 7" xfId="17691" xr:uid="{06220071-D081-47D3-A479-AFAE18658653}"/>
    <cellStyle name="Input 8 2 2 7 2" xfId="35764" xr:uid="{787879A6-939E-4962-A068-9C546EE597D9}"/>
    <cellStyle name="Input 8 2 2 8" xfId="22932" xr:uid="{1D9F653F-38BC-4711-BF03-DC98649289FD}"/>
    <cellStyle name="Input 8 2 2 8 2" xfId="40836" xr:uid="{A1B1D3C1-2793-486E-901D-DFC9B30CFC43}"/>
    <cellStyle name="Input 8 2 2 9" xfId="29967" xr:uid="{7815FF59-4A3A-494B-B3E8-D041E1947F7F}"/>
    <cellStyle name="Input 8 2 3" xfId="6456" xr:uid="{A7EC5BAD-0D66-41F7-A83D-446D5C706D9B}"/>
    <cellStyle name="Input 8 2 3 2" xfId="6457" xr:uid="{D7FF3351-C681-49A9-949E-2F29BE85D8DE}"/>
    <cellStyle name="Input 8 2 3 2 2" xfId="6458" xr:uid="{38F600B7-26CB-4ED7-820F-6D8EAB697918}"/>
    <cellStyle name="Input 8 2 3 2 2 2" xfId="19892" xr:uid="{C9A2AD89-EDF1-44AA-9A13-D02BB3B0BFD8}"/>
    <cellStyle name="Input 8 2 3 2 2 2 2" xfId="38764" xr:uid="{0017CC2B-A6DA-496E-B0E1-BEA162DA91D1}"/>
    <cellStyle name="Input 8 2 3 2 2 3" xfId="32620" xr:uid="{EF733F2D-63DF-4889-9444-9F60BF13A17D}"/>
    <cellStyle name="Input 8 2 3 2 3" xfId="6459" xr:uid="{BD2CCA25-22E2-4667-BFAB-023345F5201D}"/>
    <cellStyle name="Input 8 2 3 2 3 2" xfId="36752" xr:uid="{66A8E992-20C0-43B5-A2D2-048872D7FDD6}"/>
    <cellStyle name="Input 8 2 3 2 4" xfId="22935" xr:uid="{75D13E69-1817-4432-ADD4-E91A45389EB5}"/>
    <cellStyle name="Input 8 2 3 2 4 2" xfId="40839" xr:uid="{0D5922B4-26C2-4365-B9E2-CF32A193C92E}"/>
    <cellStyle name="Input 8 2 3 2 5" xfId="31031" xr:uid="{789644A5-E830-491A-8FF6-285B975BB663}"/>
    <cellStyle name="Input 8 2 3 3" xfId="6460" xr:uid="{D3E93305-6E0F-423D-8435-B435F0D1CCFF}"/>
    <cellStyle name="Input 8 2 3 3 2" xfId="19181" xr:uid="{6879BF40-36B2-469A-8482-8949558E6724}"/>
    <cellStyle name="Input 8 2 3 3 2 2" xfId="37682" xr:uid="{F074682F-45E9-4F40-A910-436E84F72DF6}"/>
    <cellStyle name="Input 8 2 3 3 3" xfId="31953" xr:uid="{D4E39942-97D4-48EC-AE23-1D8DCEE640A0}"/>
    <cellStyle name="Input 8 2 3 4" xfId="6461" xr:uid="{69FAF5CE-A0DE-4A31-A06F-9286FD4E7FB4}"/>
    <cellStyle name="Input 8 2 3 4 2" xfId="21085" xr:uid="{B10BE7F4-CCD4-45B8-8161-6501D6FE7D45}"/>
    <cellStyle name="Input 8 2 3 4 2 2" xfId="39502" xr:uid="{BAB03274-B01C-43C4-85EA-341AC17986ED}"/>
    <cellStyle name="Input 8 2 3 4 3" xfId="33342" xr:uid="{64E5D66C-8DFC-41A4-9539-216E31544ADD}"/>
    <cellStyle name="Input 8 2 3 5" xfId="6462" xr:uid="{8E424675-DB3C-49DA-AED2-DEFD473818D4}"/>
    <cellStyle name="Input 8 2 3 5 2" xfId="33989" xr:uid="{DEB3BE17-B60C-452C-AB94-2FDF22B4BBA4}"/>
    <cellStyle name="Input 8 2 3 6" xfId="16764" xr:uid="{F0F4E391-1447-464A-82D8-363AEAE2A27C}"/>
    <cellStyle name="Input 8 2 3 6 2" xfId="34783" xr:uid="{82C05140-060F-4FED-9F9F-28D4BA6FF86C}"/>
    <cellStyle name="Input 8 2 3 7" xfId="17692" xr:uid="{E9FEE91F-18AB-4706-B79F-C5B9FDF7A330}"/>
    <cellStyle name="Input 8 2 3 7 2" xfId="35765" xr:uid="{78B94EC8-CE7F-4844-AC6F-C3B9D9C5823A}"/>
    <cellStyle name="Input 8 2 3 8" xfId="22934" xr:uid="{8B3239D3-FEED-4326-95B0-96188BEEEF16}"/>
    <cellStyle name="Input 8 2 3 8 2" xfId="40838" xr:uid="{C61C826C-6748-4ECA-B6EA-DE327B359796}"/>
    <cellStyle name="Input 8 2 3 9" xfId="29968" xr:uid="{3DEDBD93-569B-47EB-B6BE-87F12F2B5B28}"/>
    <cellStyle name="Input 8 2 4" xfId="6463" xr:uid="{04218B8D-DE7E-4218-89CA-CBBF49DD3EE4}"/>
    <cellStyle name="Input 8 2 4 2" xfId="6464" xr:uid="{41889EB4-9909-4814-AFDF-B294949DD96D}"/>
    <cellStyle name="Input 8 2 4 2 2" xfId="6465" xr:uid="{6CB28ACA-362E-42C6-AB77-08C076EE4DBB}"/>
    <cellStyle name="Input 8 2 4 2 2 2" xfId="19893" xr:uid="{C65825F5-ED6A-4807-BA50-3AF40CAB8154}"/>
    <cellStyle name="Input 8 2 4 2 2 2 2" xfId="38765" xr:uid="{D287873C-545B-4B08-ACEA-76B2FAFB1C82}"/>
    <cellStyle name="Input 8 2 4 2 2 3" xfId="32621" xr:uid="{6260693B-B362-4D80-BDF7-A057E5C9DEB7}"/>
    <cellStyle name="Input 8 2 4 2 3" xfId="6466" xr:uid="{0D637F01-2A8F-433F-9473-0B2A9B992C19}"/>
    <cellStyle name="Input 8 2 4 2 3 2" xfId="36753" xr:uid="{412EE676-559C-4115-8E3A-93BCE024C1DA}"/>
    <cellStyle name="Input 8 2 4 2 4" xfId="22937" xr:uid="{0F3C810A-9B62-4A86-9B83-9D83168AF45A}"/>
    <cellStyle name="Input 8 2 4 2 4 2" xfId="40841" xr:uid="{6B9A4A22-AA03-4975-B02C-D2134C75FC42}"/>
    <cellStyle name="Input 8 2 4 2 5" xfId="31032" xr:uid="{9B22B3F4-B141-463E-9365-73DCDB54D236}"/>
    <cellStyle name="Input 8 2 4 3" xfId="6467" xr:uid="{AF4037E6-F139-4553-A3F5-33A0019E61D5}"/>
    <cellStyle name="Input 8 2 4 3 2" xfId="19182" xr:uid="{A2794BD3-97B0-406A-8E67-27EDD06B7D29}"/>
    <cellStyle name="Input 8 2 4 3 2 2" xfId="37683" xr:uid="{99D368E1-9702-46F5-96FE-E305D98B0E81}"/>
    <cellStyle name="Input 8 2 4 3 3" xfId="31954" xr:uid="{0C100D48-B9C2-4D34-9515-B8B649030990}"/>
    <cellStyle name="Input 8 2 4 4" xfId="6468" xr:uid="{F3D2C32B-62FB-4FA7-89B9-488C39EE9B30}"/>
    <cellStyle name="Input 8 2 4 4 2" xfId="21086" xr:uid="{99C9A687-B28E-4A23-93DC-0CB59BA7F2CD}"/>
    <cellStyle name="Input 8 2 4 4 2 2" xfId="39503" xr:uid="{EBB730BA-91BC-4F2E-A721-723D1B60FC5E}"/>
    <cellStyle name="Input 8 2 4 4 3" xfId="33343" xr:uid="{41D90AD9-0166-4E67-B068-ACCD1E3B81AB}"/>
    <cellStyle name="Input 8 2 4 5" xfId="6469" xr:uid="{6FEB4B01-2073-4172-A2BE-41DEE193BF3F}"/>
    <cellStyle name="Input 8 2 4 5 2" xfId="33990" xr:uid="{088E7604-19E3-4D0B-985D-22F6AC4EA70F}"/>
    <cellStyle name="Input 8 2 4 6" xfId="16765" xr:uid="{6DEBEA30-F629-4AE3-A830-FAD5F318C70B}"/>
    <cellStyle name="Input 8 2 4 6 2" xfId="34784" xr:uid="{35897E6A-DA78-463D-B323-0067362D6EE3}"/>
    <cellStyle name="Input 8 2 4 7" xfId="17693" xr:uid="{096604FE-7896-4564-BE41-2AE0834FA182}"/>
    <cellStyle name="Input 8 2 4 7 2" xfId="35766" xr:uid="{D798D1AD-24C6-4A2A-84DE-D66800D51E95}"/>
    <cellStyle name="Input 8 2 4 8" xfId="22936" xr:uid="{CF106501-9AAF-4864-9E55-C9D3AE888B4E}"/>
    <cellStyle name="Input 8 2 4 8 2" xfId="40840" xr:uid="{2A119564-71D3-423D-937C-6D232B58F70E}"/>
    <cellStyle name="Input 8 2 4 9" xfId="29969" xr:uid="{B7295C7F-4843-4390-905C-44672A542F80}"/>
    <cellStyle name="Input 8 2 5" xfId="6470" xr:uid="{9602316E-765F-4ED3-B2FE-A9D96A398DB6}"/>
    <cellStyle name="Input 8 2 5 2" xfId="6471" xr:uid="{7C6471F9-0AC4-418A-8766-6C2EE743EC74}"/>
    <cellStyle name="Input 8 2 5 2 2" xfId="6472" xr:uid="{3D4F55CD-2C6F-4890-8672-DC0AB2118C9C}"/>
    <cellStyle name="Input 8 2 5 2 2 2" xfId="19894" xr:uid="{85D9067A-EADB-4297-8C0A-58F1CD2581AE}"/>
    <cellStyle name="Input 8 2 5 2 2 2 2" xfId="38766" xr:uid="{1BBE1B57-9B8B-4E02-B8B2-104694DD9CD8}"/>
    <cellStyle name="Input 8 2 5 2 2 3" xfId="32622" xr:uid="{A67DD4A6-0D73-4BE8-829B-2184B070C6C2}"/>
    <cellStyle name="Input 8 2 5 2 3" xfId="6473" xr:uid="{971ABECE-9A61-4761-814C-2A4F829A10A0}"/>
    <cellStyle name="Input 8 2 5 2 3 2" xfId="36754" xr:uid="{D0EE2023-EF66-4ECB-9D83-91F7D68B3ABE}"/>
    <cellStyle name="Input 8 2 5 2 4" xfId="22939" xr:uid="{722A51CA-5A2C-4529-9A75-DFD0F31DFADC}"/>
    <cellStyle name="Input 8 2 5 2 4 2" xfId="40843" xr:uid="{CA250ECD-2AB8-4A3A-949E-B144938C4D8C}"/>
    <cellStyle name="Input 8 2 5 2 5" xfId="31033" xr:uid="{797C373E-9A0A-450B-A80A-B26B80B33BE9}"/>
    <cellStyle name="Input 8 2 5 3" xfId="6474" xr:uid="{0FA402CA-8974-4BEE-AD84-A18C05B3894D}"/>
    <cellStyle name="Input 8 2 5 3 2" xfId="19183" xr:uid="{7D913B83-7AB9-40CE-9680-87BE6F4D8CC4}"/>
    <cellStyle name="Input 8 2 5 3 2 2" xfId="37684" xr:uid="{25453ABA-79D3-415A-A885-12BFDB01345E}"/>
    <cellStyle name="Input 8 2 5 3 3" xfId="31955" xr:uid="{18DF15CC-265A-41DB-8305-333F177145D8}"/>
    <cellStyle name="Input 8 2 5 4" xfId="6475" xr:uid="{D0FC03AE-AFC4-402D-BBAB-08BD303553A0}"/>
    <cellStyle name="Input 8 2 5 4 2" xfId="21087" xr:uid="{CCF9C4A0-BBDA-40E4-95AD-350239CA0BA1}"/>
    <cellStyle name="Input 8 2 5 4 2 2" xfId="39504" xr:uid="{7E9DEFCB-E29F-4839-BBC6-183FC67092BD}"/>
    <cellStyle name="Input 8 2 5 4 3" xfId="33344" xr:uid="{1B697261-70B8-4D4D-BBD9-499D5BE24499}"/>
    <cellStyle name="Input 8 2 5 5" xfId="6476" xr:uid="{7C8D2E65-D957-4979-ABE8-3C7545BC9E82}"/>
    <cellStyle name="Input 8 2 5 5 2" xfId="33991" xr:uid="{6ED459D1-8971-49CB-86BB-E666B3007C0F}"/>
    <cellStyle name="Input 8 2 5 6" xfId="16766" xr:uid="{261DC3AE-26EB-4E38-9638-A4F0D5D6B261}"/>
    <cellStyle name="Input 8 2 5 6 2" xfId="34785" xr:uid="{2B211701-929F-4C7F-BF48-2A6FB6D16CED}"/>
    <cellStyle name="Input 8 2 5 7" xfId="17694" xr:uid="{C2E04C05-5E55-4A35-A619-D7E129246665}"/>
    <cellStyle name="Input 8 2 5 7 2" xfId="35767" xr:uid="{530E12C3-508B-4671-ACA5-73FC58C12582}"/>
    <cellStyle name="Input 8 2 5 8" xfId="22938" xr:uid="{9FA9B7DB-1BA8-4F90-8509-C9DE949BC6B8}"/>
    <cellStyle name="Input 8 2 5 8 2" xfId="40842" xr:uid="{DD1A1D90-029A-4232-9874-D16059D70320}"/>
    <cellStyle name="Input 8 2 5 9" xfId="29970" xr:uid="{4687C903-141B-452F-8314-E3D823E3D7F9}"/>
    <cellStyle name="Input 8 2 6" xfId="6477" xr:uid="{BDEC59AE-F29D-4481-B1F0-BDAD728091C2}"/>
    <cellStyle name="Input 8 2 6 2" xfId="6478" xr:uid="{4F2C5B3A-07F7-4685-AE74-7ACB1497834A}"/>
    <cellStyle name="Input 8 2 6 2 2" xfId="6479" xr:uid="{574D02E3-F6D4-4159-BB2F-0733A1CF8FC4}"/>
    <cellStyle name="Input 8 2 6 2 2 2" xfId="19895" xr:uid="{0C3197CB-4A03-4EE2-B08D-D6B39EDE6486}"/>
    <cellStyle name="Input 8 2 6 2 2 2 2" xfId="38767" xr:uid="{B4505ADC-26D5-4560-8840-2A38C20167DD}"/>
    <cellStyle name="Input 8 2 6 2 2 3" xfId="32623" xr:uid="{3A5FD90A-7584-4EC0-B13A-532C8CF1664C}"/>
    <cellStyle name="Input 8 2 6 2 3" xfId="6480" xr:uid="{A81B6340-54DC-4A6D-A94D-0365E2F6FDCB}"/>
    <cellStyle name="Input 8 2 6 2 3 2" xfId="36755" xr:uid="{38BB6F42-30FB-48DD-9467-283CB53B46AF}"/>
    <cellStyle name="Input 8 2 6 2 4" xfId="22941" xr:uid="{D2800F78-2874-4E84-BBDE-D19D6F67250B}"/>
    <cellStyle name="Input 8 2 6 2 4 2" xfId="40845" xr:uid="{57C7D506-E447-4877-9603-397AC407BE47}"/>
    <cellStyle name="Input 8 2 6 2 5" xfId="31034" xr:uid="{D1A9184C-97E9-428A-A06E-851D510EBA10}"/>
    <cellStyle name="Input 8 2 6 3" xfId="6481" xr:uid="{69476692-376F-46F4-8E8C-1327E3425D4E}"/>
    <cellStyle name="Input 8 2 6 3 2" xfId="19184" xr:uid="{35167CB0-4EBC-4065-B72A-A4872395E52A}"/>
    <cellStyle name="Input 8 2 6 3 2 2" xfId="37685" xr:uid="{B0054FC4-F9A8-4CF7-BBC2-BB14C414CAE4}"/>
    <cellStyle name="Input 8 2 6 3 3" xfId="31956" xr:uid="{14FBBAB4-F094-4067-A620-4D98223E0424}"/>
    <cellStyle name="Input 8 2 6 4" xfId="6482" xr:uid="{80152B17-648F-407A-8E8A-DE542B0C3E91}"/>
    <cellStyle name="Input 8 2 6 4 2" xfId="21088" xr:uid="{04A48D01-6160-4A62-A49A-A8F17DAFE24C}"/>
    <cellStyle name="Input 8 2 6 4 2 2" xfId="39505" xr:uid="{4BA4490D-B764-40C5-BD5C-3094DCF9FC38}"/>
    <cellStyle name="Input 8 2 6 4 3" xfId="33345" xr:uid="{180449C9-3CAA-4EDE-83D6-FAD9F9245C17}"/>
    <cellStyle name="Input 8 2 6 5" xfId="6483" xr:uid="{620242AD-EF5D-47C5-9F26-4CF2B6E495B1}"/>
    <cellStyle name="Input 8 2 6 5 2" xfId="33992" xr:uid="{D1ECCAA0-98E9-4521-99C8-4627D2035F2C}"/>
    <cellStyle name="Input 8 2 6 6" xfId="16767" xr:uid="{59238814-466E-4FF8-9DAC-298709ED5616}"/>
    <cellStyle name="Input 8 2 6 6 2" xfId="34786" xr:uid="{93992277-9B1F-46C8-BB6E-2002A2B7F7B0}"/>
    <cellStyle name="Input 8 2 6 7" xfId="17695" xr:uid="{4828685A-FAB3-47FA-A609-33C9047B28BD}"/>
    <cellStyle name="Input 8 2 6 7 2" xfId="35768" xr:uid="{5EF6E072-26B5-490C-9022-6444147E446F}"/>
    <cellStyle name="Input 8 2 6 8" xfId="22940" xr:uid="{10CA7A8C-A45B-45C5-B673-D2729E66867B}"/>
    <cellStyle name="Input 8 2 6 8 2" xfId="40844" xr:uid="{63C344CD-96CA-43AE-839C-4210D7140865}"/>
    <cellStyle name="Input 8 2 6 9" xfId="29971" xr:uid="{0337935B-E373-4FAA-820F-B3F98DF503C3}"/>
    <cellStyle name="Input 8 2 7" xfId="6484" xr:uid="{93D46E54-2200-42A3-A606-22B039BCE800}"/>
    <cellStyle name="Input 8 2 7 2" xfId="6485" xr:uid="{06802401-0F68-4DE4-9A82-A67741300AD6}"/>
    <cellStyle name="Input 8 2 7 2 2" xfId="19430" xr:uid="{B068DD69-6284-4E6F-B806-3E479B17B9A3}"/>
    <cellStyle name="Input 8 2 7 2 2 2" xfId="38217" xr:uid="{9944521C-D83E-4F06-9D04-10FD6C037B7F}"/>
    <cellStyle name="Input 8 2 7 2 3" xfId="32135" xr:uid="{9C452BE0-B8BD-42A4-90B3-3451974672A3}"/>
    <cellStyle name="Input 8 2 7 3" xfId="6486" xr:uid="{DA799868-B035-4450-9FDC-0A1B010A7116}"/>
    <cellStyle name="Input 8 2 7 3 2" xfId="36300" xr:uid="{C8491C95-BFE9-4417-A5C6-9B95A1D1A56A}"/>
    <cellStyle name="Input 8 2 7 4" xfId="22942" xr:uid="{8D210D17-0D48-4869-8309-930D3DDE6F6D}"/>
    <cellStyle name="Input 8 2 7 4 2" xfId="40846" xr:uid="{D934B498-E80A-4178-AEE1-5F54B3AA6B20}"/>
    <cellStyle name="Input 8 2 7 5" xfId="30486" xr:uid="{A6554899-6191-483D-88B7-524A11E048D7}"/>
    <cellStyle name="Input 8 2 8" xfId="6487" xr:uid="{091087D5-E822-4967-A905-E75EEE7EEFF5}"/>
    <cellStyle name="Input 8 2 8 2" xfId="6488" xr:uid="{A7BB9744-A5EA-49D8-93E9-5AB5D34A28C2}"/>
    <cellStyle name="Input 8 2 8 2 2" xfId="19528" xr:uid="{A3924D72-A342-4562-9E8C-73483DF616CA}"/>
    <cellStyle name="Input 8 2 8 2 2 2" xfId="38315" xr:uid="{F090C3E9-0E1E-4B11-8A8B-CE11AB3279C0}"/>
    <cellStyle name="Input 8 2 8 2 3" xfId="32212" xr:uid="{E7F533D9-0A78-4A5C-99C5-58F872AA427B}"/>
    <cellStyle name="Input 8 2 8 3" xfId="6489" xr:uid="{5AB7BB93-46AA-4DE7-BEF1-6FF347975B99}"/>
    <cellStyle name="Input 8 2 8 3 2" xfId="36399" xr:uid="{75E43D9E-DFD2-44D0-9118-3D33BB2216B3}"/>
    <cellStyle name="Input 8 2 8 4" xfId="22943" xr:uid="{5A56E1DE-C0A4-4B69-93D5-3EDD6AC45E73}"/>
    <cellStyle name="Input 8 2 8 4 2" xfId="40847" xr:uid="{B697CAA3-DEC3-4A6B-B584-82ABBB8899F4}"/>
    <cellStyle name="Input 8 2 8 5" xfId="30584" xr:uid="{442A589F-16F1-4B59-882B-E99B3FF8DDCC}"/>
    <cellStyle name="Input 8 2 9" xfId="6490" xr:uid="{3EEAB0CC-1A62-4086-A9E2-503CD006F15B}"/>
    <cellStyle name="Input 8 2 9 2" xfId="33987" xr:uid="{7B4DB94A-6A92-464C-AC67-3F4D9C1DD7F4}"/>
    <cellStyle name="Input 8 3" xfId="6491" xr:uid="{8F3E7F9C-308E-4954-95BA-4EB53BA6B6E4}"/>
    <cellStyle name="Input 8 3 10" xfId="6492" xr:uid="{068567D9-B349-48B8-A422-C81F0599235F}"/>
    <cellStyle name="Input 8 3 10 2" xfId="34787" xr:uid="{22B4BB9E-2254-4E98-9BC3-6E2130A7B5C2}"/>
    <cellStyle name="Input 8 3 11" xfId="17103" xr:uid="{189F1FDE-1699-41E5-9A25-A649FB63F3EB}"/>
    <cellStyle name="Input 8 3 11 2" xfId="35369" xr:uid="{A3B065DC-51BD-4850-A8A6-08639021B372}"/>
    <cellStyle name="Input 8 3 12" xfId="21556" xr:uid="{5EC2E637-0630-43D9-85B8-12C2970DB8CF}"/>
    <cellStyle name="Input 8 3 12 2" xfId="39929" xr:uid="{DE233222-3D6C-49DE-A1B6-10BDB6DAD86E}"/>
    <cellStyle name="Input 8 3 13" xfId="22944" xr:uid="{FC5AAE5B-9A86-4224-BC2E-491F18BF5413}"/>
    <cellStyle name="Input 8 3 13 2" xfId="40848" xr:uid="{EDDFFE05-C436-41D7-A8F0-89BDD6591EDE}"/>
    <cellStyle name="Input 8 3 14" xfId="29593" xr:uid="{A939A2BD-AEE6-4983-A293-22AEFCB800AB}"/>
    <cellStyle name="Input 8 3 2" xfId="6493" xr:uid="{3BF7D06A-028C-49AE-BBE5-BBA5BFD41660}"/>
    <cellStyle name="Input 8 3 2 2" xfId="6494" xr:uid="{8BBD4FF7-EAEE-49B3-AE0E-B3B4EBB66848}"/>
    <cellStyle name="Input 8 3 2 2 2" xfId="6495" xr:uid="{D8C9EA58-71D7-42E2-9A21-4708DF590A99}"/>
    <cellStyle name="Input 8 3 2 2 2 2" xfId="19896" xr:uid="{575BDE34-ED7E-4215-A2DB-6BDE591D7993}"/>
    <cellStyle name="Input 8 3 2 2 2 2 2" xfId="38768" xr:uid="{E82ECC4F-1335-4C6A-AEE7-BEB19F7B22D7}"/>
    <cellStyle name="Input 8 3 2 2 2 3" xfId="32624" xr:uid="{517973A6-2CDC-4AEF-83F2-7C3969EC2588}"/>
    <cellStyle name="Input 8 3 2 2 3" xfId="6496" xr:uid="{254ABCAA-DE29-4785-A58C-BA4A644C91B7}"/>
    <cellStyle name="Input 8 3 2 2 3 2" xfId="36756" xr:uid="{CA4282D2-5FDB-42E2-A96C-DE9E9C9865CE}"/>
    <cellStyle name="Input 8 3 2 2 4" xfId="22946" xr:uid="{51467BE9-F1B3-4970-97E7-0338AAFA158C}"/>
    <cellStyle name="Input 8 3 2 2 4 2" xfId="40850" xr:uid="{B425BBBC-28FB-4728-B43B-584478CAA7FC}"/>
    <cellStyle name="Input 8 3 2 2 5" xfId="31035" xr:uid="{B9812AB7-4F7A-493B-8FB1-B591C2C69FD2}"/>
    <cellStyle name="Input 8 3 2 3" xfId="6497" xr:uid="{59AF1FFD-C9AE-4047-993F-718C783B98EB}"/>
    <cellStyle name="Input 8 3 2 3 2" xfId="19185" xr:uid="{3DB2B416-9358-45CE-8F55-C1A7853E3082}"/>
    <cellStyle name="Input 8 3 2 3 2 2" xfId="37686" xr:uid="{BEFB77E3-826C-4DC5-9411-51FE2EE8975B}"/>
    <cellStyle name="Input 8 3 2 3 3" xfId="31957" xr:uid="{417225E5-E0F8-441C-B0CD-9F8A3D9985E9}"/>
    <cellStyle name="Input 8 3 2 4" xfId="6498" xr:uid="{2494320F-D3CA-4054-B3C3-5FCA2EA5D30B}"/>
    <cellStyle name="Input 8 3 2 4 2" xfId="21089" xr:uid="{C33ED034-854C-42FD-A8EC-C6052C03303C}"/>
    <cellStyle name="Input 8 3 2 4 2 2" xfId="39506" xr:uid="{D4ED58DF-F491-4F0B-A1EE-FD4DBCAAEE92}"/>
    <cellStyle name="Input 8 3 2 4 3" xfId="33346" xr:uid="{A8360C14-5387-4CA4-9A05-9D694B340C7C}"/>
    <cellStyle name="Input 8 3 2 5" xfId="6499" xr:uid="{36393C80-CC84-401A-B8C6-E84AA350BB93}"/>
    <cellStyle name="Input 8 3 2 5 2" xfId="33994" xr:uid="{32EA2554-F1AF-4755-8E9F-6755231B5CDC}"/>
    <cellStyle name="Input 8 3 2 6" xfId="16768" xr:uid="{3D0B99BF-1989-4677-B69F-5A6DB5D41F17}"/>
    <cellStyle name="Input 8 3 2 6 2" xfId="34788" xr:uid="{DEA5699A-5AE8-4A23-8B03-490A7112228A}"/>
    <cellStyle name="Input 8 3 2 7" xfId="17696" xr:uid="{0F82DEAB-FDBA-4AAE-B45A-4FCFBE5BD4F6}"/>
    <cellStyle name="Input 8 3 2 7 2" xfId="35769" xr:uid="{26E59851-1D0B-427D-AC23-057B909A8C66}"/>
    <cellStyle name="Input 8 3 2 8" xfId="22945" xr:uid="{62AF5E3C-D65C-4BF2-9105-2503429409DA}"/>
    <cellStyle name="Input 8 3 2 8 2" xfId="40849" xr:uid="{2B9B5D4E-F36A-4ABC-A76D-2386B64A73A5}"/>
    <cellStyle name="Input 8 3 2 9" xfId="29972" xr:uid="{9844D662-BB1C-44F0-85DE-C18CE43D0E45}"/>
    <cellStyle name="Input 8 3 3" xfId="6500" xr:uid="{98D80B21-5C3B-4C52-957E-E7B9D997E6C8}"/>
    <cellStyle name="Input 8 3 3 2" xfId="6501" xr:uid="{7C4FB50B-EFCF-4835-B19E-EFB2D17F8E9A}"/>
    <cellStyle name="Input 8 3 3 2 2" xfId="6502" xr:uid="{5102EF1F-AE95-47D4-99FC-E11BF5AF6410}"/>
    <cellStyle name="Input 8 3 3 2 2 2" xfId="19897" xr:uid="{2F423167-9114-4FCE-90F5-0FA6B920E519}"/>
    <cellStyle name="Input 8 3 3 2 2 2 2" xfId="38769" xr:uid="{8F65C457-AC91-4B28-87AD-25592D3D0150}"/>
    <cellStyle name="Input 8 3 3 2 2 3" xfId="32625" xr:uid="{1AE2BF16-CBF1-4DAA-BBB4-371DF90987C2}"/>
    <cellStyle name="Input 8 3 3 2 3" xfId="6503" xr:uid="{1D54C841-8D2C-40CB-815D-EED498EBE3D8}"/>
    <cellStyle name="Input 8 3 3 2 3 2" xfId="36757" xr:uid="{9D7DD98F-EB69-42CD-A93E-A7693D8D9955}"/>
    <cellStyle name="Input 8 3 3 2 4" xfId="22948" xr:uid="{D654B55C-5AE1-4A4C-812D-73CD5D6ECB79}"/>
    <cellStyle name="Input 8 3 3 2 4 2" xfId="40852" xr:uid="{C9FE1484-B497-4B4A-8062-50FAA3E5FFE8}"/>
    <cellStyle name="Input 8 3 3 2 5" xfId="31036" xr:uid="{9AE9A10F-0195-400C-B36F-762BB33ED6FC}"/>
    <cellStyle name="Input 8 3 3 3" xfId="6504" xr:uid="{BA6F1CDE-72A2-44DA-A0C1-7B71A291BAF1}"/>
    <cellStyle name="Input 8 3 3 3 2" xfId="19186" xr:uid="{4C12B356-78CF-4E52-9BB0-151EA60EF293}"/>
    <cellStyle name="Input 8 3 3 3 2 2" xfId="37687" xr:uid="{CF5C2231-67D8-4484-94BA-325137A2D104}"/>
    <cellStyle name="Input 8 3 3 3 3" xfId="31958" xr:uid="{95E1F722-693D-4F49-BC0B-F938ED7EDB96}"/>
    <cellStyle name="Input 8 3 3 4" xfId="6505" xr:uid="{CD2DEF5A-1BB9-442A-A773-495EAB8D0705}"/>
    <cellStyle name="Input 8 3 3 4 2" xfId="21090" xr:uid="{5CE546C4-33E9-4CA7-A52E-2E006CB1C452}"/>
    <cellStyle name="Input 8 3 3 4 2 2" xfId="39507" xr:uid="{5A586A80-6D8E-440E-B450-92640F3D375C}"/>
    <cellStyle name="Input 8 3 3 4 3" xfId="33347" xr:uid="{FF93B73E-588A-4DD6-8CE3-15FDEEA7E8EA}"/>
    <cellStyle name="Input 8 3 3 5" xfId="6506" xr:uid="{355D0C3B-790C-4B99-82FE-F252D89F72EE}"/>
    <cellStyle name="Input 8 3 3 5 2" xfId="33995" xr:uid="{22F17C30-0A5A-476B-96BA-E28054CFDF4B}"/>
    <cellStyle name="Input 8 3 3 6" xfId="16769" xr:uid="{A242E49D-D611-4E95-9A4A-57D10A6D15B1}"/>
    <cellStyle name="Input 8 3 3 6 2" xfId="34789" xr:uid="{766EEFE7-14CB-47F8-97A6-F65DF1BCB2A9}"/>
    <cellStyle name="Input 8 3 3 7" xfId="17697" xr:uid="{8CB95E13-0D3A-46D5-8435-B7E8F2F9CE77}"/>
    <cellStyle name="Input 8 3 3 7 2" xfId="35770" xr:uid="{3A820B3B-1738-4935-B955-7065F5CC64D2}"/>
    <cellStyle name="Input 8 3 3 8" xfId="22947" xr:uid="{8A3E705F-6317-4A28-A6AF-90A71655EFDB}"/>
    <cellStyle name="Input 8 3 3 8 2" xfId="40851" xr:uid="{DF68F1C1-96D2-479D-8E1C-8B547DFE3C19}"/>
    <cellStyle name="Input 8 3 3 9" xfId="29973" xr:uid="{C93C56DB-2BB2-40BE-B277-51036605EE89}"/>
    <cellStyle name="Input 8 3 4" xfId="6507" xr:uid="{EB2D1278-7663-4202-8D09-722BE3B71D41}"/>
    <cellStyle name="Input 8 3 4 2" xfId="6508" xr:uid="{DE83FA80-E4C1-4EE0-B4AE-511A81FD3E94}"/>
    <cellStyle name="Input 8 3 4 2 2" xfId="6509" xr:uid="{103887B9-E4C4-4FBB-BA25-34BA9CB157C6}"/>
    <cellStyle name="Input 8 3 4 2 2 2" xfId="19898" xr:uid="{10BE462A-FC72-4743-956C-6AE3927CCCD8}"/>
    <cellStyle name="Input 8 3 4 2 2 2 2" xfId="38770" xr:uid="{5264A042-AEC8-4351-B4FD-84892673C6EA}"/>
    <cellStyle name="Input 8 3 4 2 2 3" xfId="32626" xr:uid="{50F38D7A-3E69-4DF6-8614-B5B7AD79F6E1}"/>
    <cellStyle name="Input 8 3 4 2 3" xfId="6510" xr:uid="{2AA13715-3B1A-4C39-AA80-30F6DF5E7D2C}"/>
    <cellStyle name="Input 8 3 4 2 3 2" xfId="36758" xr:uid="{402FB4F5-8E6B-485E-8F28-F62A3A2950C7}"/>
    <cellStyle name="Input 8 3 4 2 4" xfId="22950" xr:uid="{193E2D2C-067E-4DB8-B548-7F31EB2D9A98}"/>
    <cellStyle name="Input 8 3 4 2 4 2" xfId="40854" xr:uid="{C52E1DF0-123C-4223-A134-3B110C791D2D}"/>
    <cellStyle name="Input 8 3 4 2 5" xfId="31037" xr:uid="{B92D6545-82BD-4B77-93CF-F0C410EC9BF3}"/>
    <cellStyle name="Input 8 3 4 3" xfId="6511" xr:uid="{152AAEAB-F8BD-4571-AA6C-482DADCF9279}"/>
    <cellStyle name="Input 8 3 4 3 2" xfId="19187" xr:uid="{4ABBC09B-1AEF-4FE8-A016-1685973755D2}"/>
    <cellStyle name="Input 8 3 4 3 2 2" xfId="37688" xr:uid="{82FD3D74-0A0F-4F22-8CFF-968B9808E4AC}"/>
    <cellStyle name="Input 8 3 4 3 3" xfId="31959" xr:uid="{94B8F495-14CB-4CAF-B748-D6213E657590}"/>
    <cellStyle name="Input 8 3 4 4" xfId="6512" xr:uid="{51C2B2AC-8804-42E9-8F8C-F1611F3F227C}"/>
    <cellStyle name="Input 8 3 4 4 2" xfId="21091" xr:uid="{4AE76C7C-D3F5-43E7-8FB3-B4860346E5A6}"/>
    <cellStyle name="Input 8 3 4 4 2 2" xfId="39508" xr:uid="{5200790C-5C0A-452B-859E-FC4AFD517732}"/>
    <cellStyle name="Input 8 3 4 4 3" xfId="33348" xr:uid="{C83F5C77-2C13-4CAE-8ABB-2E15DA0628E2}"/>
    <cellStyle name="Input 8 3 4 5" xfId="6513" xr:uid="{1FADD4ED-964D-4F57-A214-3BB409F2A414}"/>
    <cellStyle name="Input 8 3 4 5 2" xfId="33996" xr:uid="{8FD415A1-8D9D-4B8D-81F1-8FB107169D9A}"/>
    <cellStyle name="Input 8 3 4 6" xfId="16770" xr:uid="{8B40BE6F-1B88-4894-AA08-999EEBA13AC0}"/>
    <cellStyle name="Input 8 3 4 6 2" xfId="34790" xr:uid="{867C86A3-D4CD-48F8-888B-B2F3D7E14A24}"/>
    <cellStyle name="Input 8 3 4 7" xfId="17698" xr:uid="{C98D122B-3673-43AC-9A7C-7B48A8C2817C}"/>
    <cellStyle name="Input 8 3 4 7 2" xfId="35771" xr:uid="{5E699AC6-934B-4644-B879-D8AD5129DB96}"/>
    <cellStyle name="Input 8 3 4 8" xfId="22949" xr:uid="{FA0692A4-6E7E-4815-A013-BB6FE5B550C3}"/>
    <cellStyle name="Input 8 3 4 8 2" xfId="40853" xr:uid="{1056E4B3-CC0B-45A3-BDA2-1B325C883CBE}"/>
    <cellStyle name="Input 8 3 4 9" xfId="29974" xr:uid="{3CB64CAB-CC85-40F3-9DD3-E8D029971AC0}"/>
    <cellStyle name="Input 8 3 5" xfId="6514" xr:uid="{73D1EE46-66C5-47C3-A396-763E5030F8FC}"/>
    <cellStyle name="Input 8 3 5 2" xfId="6515" xr:uid="{07F4EE7C-6A92-48E9-A651-3635E317B4B9}"/>
    <cellStyle name="Input 8 3 5 2 2" xfId="6516" xr:uid="{2ED3C7D2-EA3E-4324-B5F4-5F2228020F27}"/>
    <cellStyle name="Input 8 3 5 2 2 2" xfId="19899" xr:uid="{BF835657-DA91-4235-AD79-04ED866950DD}"/>
    <cellStyle name="Input 8 3 5 2 2 2 2" xfId="38771" xr:uid="{30B5E24E-408A-404D-B561-1AECBBCDBD3C}"/>
    <cellStyle name="Input 8 3 5 2 2 3" xfId="32627" xr:uid="{B46512BC-44D4-4BCF-92B6-8E15901E4EEE}"/>
    <cellStyle name="Input 8 3 5 2 3" xfId="6517" xr:uid="{D4E5F3C6-6BEB-4A63-A7E8-DE0D97EF3A04}"/>
    <cellStyle name="Input 8 3 5 2 3 2" xfId="36759" xr:uid="{34BFB652-7E09-4BAD-9385-0F5D5DDEF89C}"/>
    <cellStyle name="Input 8 3 5 2 4" xfId="22952" xr:uid="{D00CB259-ACDF-4465-9BEF-766E9167B6E9}"/>
    <cellStyle name="Input 8 3 5 2 4 2" xfId="40856" xr:uid="{14931B9D-42BA-4979-BF1D-C3BA5F828BD7}"/>
    <cellStyle name="Input 8 3 5 2 5" xfId="31038" xr:uid="{F9B308E5-6047-4D96-B2C4-61BF6867EF54}"/>
    <cellStyle name="Input 8 3 5 3" xfId="6518" xr:uid="{47A6158B-7870-4AD2-BAA2-375FFEE4FE05}"/>
    <cellStyle name="Input 8 3 5 3 2" xfId="19188" xr:uid="{933B9A22-A7EE-42BE-BCD9-58B1962E9049}"/>
    <cellStyle name="Input 8 3 5 3 2 2" xfId="37689" xr:uid="{1A7386FC-7F2B-45E1-A571-3EE9EFCC7A70}"/>
    <cellStyle name="Input 8 3 5 3 3" xfId="31960" xr:uid="{3045AF25-88CD-4C80-AF73-A09EF027E8FD}"/>
    <cellStyle name="Input 8 3 5 4" xfId="6519" xr:uid="{7F20CA27-E551-44F2-B75A-F4E53C1E080B}"/>
    <cellStyle name="Input 8 3 5 4 2" xfId="21092" xr:uid="{136914C2-CAF5-4101-A8D5-1F0AAB5526C2}"/>
    <cellStyle name="Input 8 3 5 4 2 2" xfId="39509" xr:uid="{A7B7BE52-7129-4469-89DC-55EFAE4EBFC1}"/>
    <cellStyle name="Input 8 3 5 4 3" xfId="33349" xr:uid="{3B11B5B1-9AC5-44A4-871A-5A2EB8BBA98C}"/>
    <cellStyle name="Input 8 3 5 5" xfId="6520" xr:uid="{CC07DC77-4A3A-45B0-9DB9-8E98ACE177EF}"/>
    <cellStyle name="Input 8 3 5 5 2" xfId="33997" xr:uid="{5E37AA4F-35F6-456F-95D1-D3A6F4737B1C}"/>
    <cellStyle name="Input 8 3 5 6" xfId="16771" xr:uid="{2DB3D55E-E11F-4939-9C14-9A2714B001A7}"/>
    <cellStyle name="Input 8 3 5 6 2" xfId="34791" xr:uid="{9EE19A79-1B94-450C-B06F-A6103A922E7F}"/>
    <cellStyle name="Input 8 3 5 7" xfId="17699" xr:uid="{6E040E2D-28D8-4F4D-8E49-0ADDC1080387}"/>
    <cellStyle name="Input 8 3 5 7 2" xfId="35772" xr:uid="{635A0E27-4686-41AC-B67A-4C4DED57D6BD}"/>
    <cellStyle name="Input 8 3 5 8" xfId="22951" xr:uid="{011EA8E6-1A9F-4263-B843-1CE851507A89}"/>
    <cellStyle name="Input 8 3 5 8 2" xfId="40855" xr:uid="{96F7F1A6-C436-4FB8-BB12-1A581B173125}"/>
    <cellStyle name="Input 8 3 5 9" xfId="29975" xr:uid="{0CB6CC45-ED2F-4463-9F0B-56FD04DC6E2A}"/>
    <cellStyle name="Input 8 3 6" xfId="6521" xr:uid="{823E30B2-0E2B-4CB5-9AA9-B565F2F63F94}"/>
    <cellStyle name="Input 8 3 6 2" xfId="6522" xr:uid="{0B00F6A5-3DE2-45D4-BBA5-D2A2A4FB5C30}"/>
    <cellStyle name="Input 8 3 6 2 2" xfId="6523" xr:uid="{F30B284E-A28B-4475-8BC0-62AF1DA2AB17}"/>
    <cellStyle name="Input 8 3 6 2 2 2" xfId="19900" xr:uid="{E824B6BD-E23E-4449-B0A1-33E0FCF1FE5C}"/>
    <cellStyle name="Input 8 3 6 2 2 2 2" xfId="38772" xr:uid="{AD101C14-1E53-44BF-B516-A1D898B0D23F}"/>
    <cellStyle name="Input 8 3 6 2 2 3" xfId="32628" xr:uid="{7B0B6078-BD19-494B-8956-A96BF1989B4D}"/>
    <cellStyle name="Input 8 3 6 2 3" xfId="6524" xr:uid="{263406BF-B5DB-44FE-87F0-5F23286D51AD}"/>
    <cellStyle name="Input 8 3 6 2 3 2" xfId="36760" xr:uid="{F4DC39F1-81D2-42B7-A283-E2F00726B83F}"/>
    <cellStyle name="Input 8 3 6 2 4" xfId="22954" xr:uid="{802DFCEE-29A9-4320-AF45-B8E7D8DFFE41}"/>
    <cellStyle name="Input 8 3 6 2 4 2" xfId="40858" xr:uid="{6D57E632-6251-46A9-B476-A77AA7006D9F}"/>
    <cellStyle name="Input 8 3 6 2 5" xfId="31039" xr:uid="{D322B8CB-1736-492A-8BED-A7A6D3DEBF6C}"/>
    <cellStyle name="Input 8 3 6 3" xfId="6525" xr:uid="{C4541BD6-C46D-435C-A44F-B481B2746DA1}"/>
    <cellStyle name="Input 8 3 6 3 2" xfId="19189" xr:uid="{BFD4649C-C04C-4347-8D2B-30FEB506153F}"/>
    <cellStyle name="Input 8 3 6 3 2 2" xfId="37690" xr:uid="{37E5D969-51CD-45A3-A34A-67676241F11C}"/>
    <cellStyle name="Input 8 3 6 3 3" xfId="31961" xr:uid="{80CD28A0-EE73-4B5A-B587-28FC69A021F0}"/>
    <cellStyle name="Input 8 3 6 4" xfId="6526" xr:uid="{00B319A9-29A2-4D36-B76D-8E8E7B1B588C}"/>
    <cellStyle name="Input 8 3 6 4 2" xfId="21093" xr:uid="{91815855-BE4F-4EFA-A9AA-E85DDA765177}"/>
    <cellStyle name="Input 8 3 6 4 2 2" xfId="39510" xr:uid="{62A60AAD-527C-4F99-A4A5-97EB9F1A5045}"/>
    <cellStyle name="Input 8 3 6 4 3" xfId="33350" xr:uid="{3DE33C7C-21E2-472C-B648-3BF93C8D3FC9}"/>
    <cellStyle name="Input 8 3 6 5" xfId="6527" xr:uid="{F1430497-C329-4949-874A-160685231258}"/>
    <cellStyle name="Input 8 3 6 5 2" xfId="33998" xr:uid="{82996374-BDDD-4931-8D15-7E46CBC36BDC}"/>
    <cellStyle name="Input 8 3 6 6" xfId="16772" xr:uid="{854EF8F5-62C0-4333-BF69-FF1187AFA500}"/>
    <cellStyle name="Input 8 3 6 6 2" xfId="34792" xr:uid="{A84E86FD-71F6-4E4F-8AA8-D1ADB278A92E}"/>
    <cellStyle name="Input 8 3 6 7" xfId="17700" xr:uid="{1C1B5A6D-1AB5-4EB4-A4CB-FE8653C58CB7}"/>
    <cellStyle name="Input 8 3 6 7 2" xfId="35773" xr:uid="{C334BDC1-DA6F-4F4B-A7BF-A51962AE1999}"/>
    <cellStyle name="Input 8 3 6 8" xfId="22953" xr:uid="{2A74B319-D91A-4997-BD3D-84FC6102D8F5}"/>
    <cellStyle name="Input 8 3 6 8 2" xfId="40857" xr:uid="{A7242EDD-7A07-44D4-9AB6-99424FE33CC2}"/>
    <cellStyle name="Input 8 3 6 9" xfId="29976" xr:uid="{B9616994-ED1E-45DC-9D7C-43791BFB88F0}"/>
    <cellStyle name="Input 8 3 7" xfId="6528" xr:uid="{699FD003-4EAA-4D93-90D9-762A260BC6E8}"/>
    <cellStyle name="Input 8 3 7 2" xfId="6529" xr:uid="{E63AFBBC-4454-4CB3-9CDF-E8F877EA8209}"/>
    <cellStyle name="Input 8 3 7 2 2" xfId="19445" xr:uid="{E9866D13-178A-4501-8FC1-6CD1500FC267}"/>
    <cellStyle name="Input 8 3 7 2 2 2" xfId="38232" xr:uid="{F19CF9B7-E3A0-4554-9A53-3796C2E2266A}"/>
    <cellStyle name="Input 8 3 7 2 3" xfId="32148" xr:uid="{2AA0AB0B-AD14-4E85-92CD-9CF6C9B878E7}"/>
    <cellStyle name="Input 8 3 7 3" xfId="6530" xr:uid="{04DE7369-FDA2-4D7B-A41D-52238471FCB3}"/>
    <cellStyle name="Input 8 3 7 3 2" xfId="36315" xr:uid="{14C3B400-317C-4B53-8044-44A9C2097E7D}"/>
    <cellStyle name="Input 8 3 7 4" xfId="22955" xr:uid="{28DCDF0F-56B5-4B65-8EA6-5CEC071DF968}"/>
    <cellStyle name="Input 8 3 7 4 2" xfId="40859" xr:uid="{A8AF7D09-2893-4D18-8AE9-E7EFF3649BB3}"/>
    <cellStyle name="Input 8 3 7 5" xfId="30501" xr:uid="{A089BF6A-C066-4D96-84ED-AC53A5EE2248}"/>
    <cellStyle name="Input 8 3 8" xfId="6531" xr:uid="{C58C8087-C6CB-4A51-BCB7-442374F6988D}"/>
    <cellStyle name="Input 8 3 8 2" xfId="6532" xr:uid="{FC80A0B0-8E57-4CD5-9600-510700001C6C}"/>
    <cellStyle name="Input 8 3 8 2 2" xfId="19517" xr:uid="{F116D8DA-EB4F-40E8-B30B-A5208671A6E7}"/>
    <cellStyle name="Input 8 3 8 2 2 2" xfId="38304" xr:uid="{388FEACD-4522-4332-BCD7-B8D32DAC7267}"/>
    <cellStyle name="Input 8 3 8 2 3" xfId="32202" xr:uid="{8D8EA75F-00E8-44FF-846F-C4CFE2A8AC34}"/>
    <cellStyle name="Input 8 3 8 3" xfId="6533" xr:uid="{E590498A-3FFB-466C-9D3D-3EFEB56AC433}"/>
    <cellStyle name="Input 8 3 8 3 2" xfId="36388" xr:uid="{C15F8D45-D461-40F3-9E5F-A8A219C10082}"/>
    <cellStyle name="Input 8 3 8 4" xfId="22956" xr:uid="{71381E71-C34C-4CC6-A789-D0C40F6D640F}"/>
    <cellStyle name="Input 8 3 8 4 2" xfId="40860" xr:uid="{6DEF600E-9B5C-4091-8280-F6FCF63710DA}"/>
    <cellStyle name="Input 8 3 8 5" xfId="30573" xr:uid="{5C593CB6-5AD5-41F4-8D08-63CA04283B85}"/>
    <cellStyle name="Input 8 3 9" xfId="6534" xr:uid="{B909D0C6-4FB0-48DD-87A5-B17DF65F80B2}"/>
    <cellStyle name="Input 8 3 9 2" xfId="33993" xr:uid="{2CB1374B-6F5E-4ADC-9B29-D1729DBF9EDF}"/>
    <cellStyle name="Input 8 4" xfId="6535" xr:uid="{F13E6DD1-3BEA-4CA3-A9E6-59C2333267DD}"/>
    <cellStyle name="Input 8 4 10" xfId="29650" xr:uid="{195C424F-BE3B-4ED9-A78A-65183F689008}"/>
    <cellStyle name="Input 8 4 2" xfId="6536" xr:uid="{6BE6C1B9-FF26-42AF-B71C-9F20BCD7A3C8}"/>
    <cellStyle name="Input 8 4 2 2" xfId="6537" xr:uid="{EB427827-E872-4178-BFA7-154E83128BD7}"/>
    <cellStyle name="Input 8 4 2 2 2" xfId="6538" xr:uid="{C5674B54-435C-4874-9131-A78A30E3DD45}"/>
    <cellStyle name="Input 8 4 2 2 2 2" xfId="19901" xr:uid="{AF178CFA-B9F9-45F8-B6E4-8897343D70B1}"/>
    <cellStyle name="Input 8 4 2 2 2 2 2" xfId="38773" xr:uid="{F92B5CA4-B1AD-466F-B3D4-C1C6224918D9}"/>
    <cellStyle name="Input 8 4 2 2 2 3" xfId="32629" xr:uid="{FFF443BD-4F47-4C54-826E-D6BC0C2D303E}"/>
    <cellStyle name="Input 8 4 2 2 3" xfId="6539" xr:uid="{0CC2926B-6D14-4CD6-A1E8-08FD15F2D760}"/>
    <cellStyle name="Input 8 4 2 2 3 2" xfId="36761" xr:uid="{F251FD3A-4355-4C31-84B3-54165BCC941F}"/>
    <cellStyle name="Input 8 4 2 2 4" xfId="22959" xr:uid="{BEDB0D2F-77F7-44BC-B865-8194D1C988AD}"/>
    <cellStyle name="Input 8 4 2 2 4 2" xfId="40863" xr:uid="{C86C011E-B9BE-429A-B190-19585DCE2F52}"/>
    <cellStyle name="Input 8 4 2 2 5" xfId="31040" xr:uid="{9126425B-66B9-4D87-8B3B-E27126A30AD8}"/>
    <cellStyle name="Input 8 4 2 3" xfId="6540" xr:uid="{0876CA22-87F5-41CD-A6F6-387C67DD537A}"/>
    <cellStyle name="Input 8 4 2 3 2" xfId="19190" xr:uid="{A1FE67A3-2777-4410-BB38-9800E2503A85}"/>
    <cellStyle name="Input 8 4 2 3 2 2" xfId="37691" xr:uid="{0D102A59-93FD-4787-A685-A07733922B48}"/>
    <cellStyle name="Input 8 4 2 3 3" xfId="31962" xr:uid="{07C11374-1C52-4F43-992D-6EC092164FBB}"/>
    <cellStyle name="Input 8 4 2 4" xfId="6541" xr:uid="{9D204C1B-E3C0-43F4-A1B0-92C016756781}"/>
    <cellStyle name="Input 8 4 2 4 2" xfId="35774" xr:uid="{C82AE7AC-E320-49F4-99CC-AB0759029409}"/>
    <cellStyle name="Input 8 4 2 5" xfId="22958" xr:uid="{F367B717-CF97-462A-A18C-2FD5A9CD3C83}"/>
    <cellStyle name="Input 8 4 2 5 2" xfId="40862" xr:uid="{60EBAD21-DE8F-418C-80B9-0A36895A56A6}"/>
    <cellStyle name="Input 8 4 2 6" xfId="29977" xr:uid="{F08496FD-C826-445D-859B-DE030CBCA0CF}"/>
    <cellStyle name="Input 8 4 3" xfId="6542" xr:uid="{F06DECC1-05C3-4415-8AE2-93B6C7C0E996}"/>
    <cellStyle name="Input 8 4 3 2" xfId="6543" xr:uid="{F9AB8B6D-275E-49E7-B0B3-DCF66E934225}"/>
    <cellStyle name="Input 8 4 3 2 2" xfId="14500" xr:uid="{B158505A-2BC8-40B3-8C96-2BD8A481B9D4}"/>
    <cellStyle name="Input 8 4 3 2 2 2" xfId="38446" xr:uid="{3753BCE6-3281-4089-AF8C-CCE9C26BD9C4}"/>
    <cellStyle name="Input 8 4 3 2 3" xfId="32317" xr:uid="{E1E278CC-1C51-41EB-9F61-1ECBF17D12BE}"/>
    <cellStyle name="Input 8 4 3 3" xfId="6544" xr:uid="{A56639C4-F5CD-4C3A-BD4E-BCE176B7D673}"/>
    <cellStyle name="Input 8 4 3 3 2" xfId="18394" xr:uid="{753E7B73-3C4B-44AF-8A1F-9E8A5C03D919}"/>
    <cellStyle name="Input 8 4 3 4" xfId="22960" xr:uid="{960D8526-0C9E-4A7B-8876-38EB38607A21}"/>
    <cellStyle name="Input 8 4 3 4 2" xfId="40864" xr:uid="{8A95A2EF-48D6-422C-B696-BDA850146E24}"/>
    <cellStyle name="Input 8 4 3 5" xfId="30713" xr:uid="{73D1C4EA-FACA-4B91-A20C-6A62D20322B0}"/>
    <cellStyle name="Input 8 4 4" xfId="6545" xr:uid="{180749CC-97EC-4E4D-9A20-184A71B9FAC2}"/>
    <cellStyle name="Input 8 4 4 2" xfId="18729" xr:uid="{B9988114-14D2-43FB-9775-FC42C9314D02}"/>
    <cellStyle name="Input 8 4 4 2 2" xfId="37324" xr:uid="{271BB227-78E5-41D9-8658-5BD1113CE532}"/>
    <cellStyle name="Input 8 4 4 3" xfId="31663" xr:uid="{06E7950B-3E93-49FE-B5F3-222E7F96FFE5}"/>
    <cellStyle name="Input 8 4 5" xfId="6546" xr:uid="{DB2C4E49-7698-4633-BEE6-C3A29E91F5EA}"/>
    <cellStyle name="Input 8 4 5 2" xfId="15167" xr:uid="{A0B6BA07-8D7B-42A2-84CB-0964855771B0}"/>
    <cellStyle name="Input 8 4 5 2 2" xfId="20693" xr:uid="{CE5D2F14-8D12-447A-8B59-6954E411BFCC}"/>
    <cellStyle name="Input 8 4 5 3" xfId="33351" xr:uid="{971B5073-786E-4F70-A4E4-591DC025E415}"/>
    <cellStyle name="Input 8 4 6" xfId="6547" xr:uid="{10589217-513F-49C0-B70C-30526FEC1E43}"/>
    <cellStyle name="Input 8 4 6 2" xfId="15856" xr:uid="{4F431668-F820-4A1D-98ED-FE9E1DD8D0AF}"/>
    <cellStyle name="Input 8 4 7" xfId="16773" xr:uid="{DEED631A-9654-4C73-8A00-1638939A1D79}"/>
    <cellStyle name="Input 8 4 7 2" xfId="34793" xr:uid="{E27E0597-EA38-40CA-AE9B-F527F6253058}"/>
    <cellStyle name="Input 8 4 8" xfId="17265" xr:uid="{E4A2E6FC-50E4-4C72-A93A-DC7C0BA79117}"/>
    <cellStyle name="Input 8 4 8 2" xfId="35439" xr:uid="{344DAF01-7910-4B8F-8EB8-87CD3DD86963}"/>
    <cellStyle name="Input 8 4 9" xfId="22957" xr:uid="{04A29480-5EBE-4367-8221-41834F63ADB2}"/>
    <cellStyle name="Input 8 4 9 2" xfId="40861" xr:uid="{51CC03BC-C101-473F-A01F-2B091B611E29}"/>
    <cellStyle name="Input 8 5" xfId="6548" xr:uid="{A6AACDE3-0181-4A73-8A26-F2777C6BFC40}"/>
    <cellStyle name="Input 8 5 2" xfId="6549" xr:uid="{A994800F-5247-49BF-970E-794AD8DD17A5}"/>
    <cellStyle name="Input 8 5 2 2" xfId="6550" xr:uid="{5810A7F7-C323-4143-B00A-980BF182C00B}"/>
    <cellStyle name="Input 8 5 2 2 2" xfId="19902" xr:uid="{3B9D8DD4-2C03-4DEF-80E3-32F1177BB509}"/>
    <cellStyle name="Input 8 5 2 2 2 2" xfId="38774" xr:uid="{A35CDEC7-962F-432A-A259-DAA8F3BF0841}"/>
    <cellStyle name="Input 8 5 2 2 3" xfId="32630" xr:uid="{B21A821A-9404-4A8B-82D1-95517171A11C}"/>
    <cellStyle name="Input 8 5 2 3" xfId="6551" xr:uid="{641D3FA5-1863-4B01-AF1F-F7D1C876A313}"/>
    <cellStyle name="Input 8 5 2 3 2" xfId="36762" xr:uid="{A83C8FCA-D344-4ADC-9D7F-77B9D0326D5E}"/>
    <cellStyle name="Input 8 5 2 4" xfId="22962" xr:uid="{F0A4E183-D1E6-4B94-8DFF-4E91928B4C87}"/>
    <cellStyle name="Input 8 5 2 4 2" xfId="40866" xr:uid="{64089663-5309-426C-AFFC-9A0D35C6BBF1}"/>
    <cellStyle name="Input 8 5 2 5" xfId="31041" xr:uid="{4F3AD163-8A8E-45DE-8053-1F32857D89BF}"/>
    <cellStyle name="Input 8 5 3" xfId="6552" xr:uid="{CC0831D3-E94B-4BE6-B23B-EC5B963F226D}"/>
    <cellStyle name="Input 8 5 3 2" xfId="19191" xr:uid="{C54AFC5F-B129-4FBC-9A5E-F18F9A4F49AA}"/>
    <cellStyle name="Input 8 5 3 2 2" xfId="37692" xr:uid="{22C052D1-BF4F-48B3-8D02-5B53B0D9A719}"/>
    <cellStyle name="Input 8 5 3 3" xfId="31963" xr:uid="{A12B5DA2-56DD-4183-8C49-BA15C4AF516D}"/>
    <cellStyle name="Input 8 5 4" xfId="6553" xr:uid="{BA26ED9C-8FDC-41B1-9A49-A7CF4C4C561C}"/>
    <cellStyle name="Input 8 5 4 2" xfId="21095" xr:uid="{1AD3321D-7C95-4292-A5BC-6C35E01E7C46}"/>
    <cellStyle name="Input 8 5 4 2 2" xfId="39512" xr:uid="{E1D65FF1-BE09-4FB2-B411-2812F78B037F}"/>
    <cellStyle name="Input 8 5 4 3" xfId="33352" xr:uid="{65BF518B-516A-40A3-8118-74741A70E7D6}"/>
    <cellStyle name="Input 8 5 5" xfId="6554" xr:uid="{D2A5929C-0001-4499-846F-30DCFB57E457}"/>
    <cellStyle name="Input 8 5 5 2" xfId="33999" xr:uid="{AF64EF4A-D536-4D4D-AD1C-BAD9C0D70CD1}"/>
    <cellStyle name="Input 8 5 6" xfId="16774" xr:uid="{F05A21A2-EDF4-4648-A1AA-4D664BC102D8}"/>
    <cellStyle name="Input 8 5 6 2" xfId="34794" xr:uid="{914877FD-2C82-4E3D-965A-19BEBB2F9161}"/>
    <cellStyle name="Input 8 5 7" xfId="17701" xr:uid="{C1FBABA7-D94C-41A0-A2C3-022AA98A4335}"/>
    <cellStyle name="Input 8 5 7 2" xfId="35775" xr:uid="{50376696-9ADB-46C0-9CB5-CB5762706C31}"/>
    <cellStyle name="Input 8 5 8" xfId="22961" xr:uid="{0C190B8D-094D-4384-9A8E-E4DF3FCBE6BE}"/>
    <cellStyle name="Input 8 5 8 2" xfId="40865" xr:uid="{0E0B3702-766C-4456-8CB0-4EAF78033AE7}"/>
    <cellStyle name="Input 8 5 9" xfId="29978" xr:uid="{FE073A59-3751-43F7-8974-9696022D7D98}"/>
    <cellStyle name="Input 8 6" xfId="6555" xr:uid="{CFD4184B-676C-423C-B30A-15EA86EC9400}"/>
    <cellStyle name="Input 8 6 2" xfId="6556" xr:uid="{406627FC-96D0-4C5E-BDB2-7E3FA4778E4A}"/>
    <cellStyle name="Input 8 6 2 2" xfId="6557" xr:uid="{3BD5025E-81C3-4A71-B365-286B7E9C76CB}"/>
    <cellStyle name="Input 8 6 2 2 2" xfId="19903" xr:uid="{C3BE0AEF-4F5E-4FF8-966E-34E16B758B05}"/>
    <cellStyle name="Input 8 6 2 2 2 2" xfId="38775" xr:uid="{25FAC085-4104-4C61-B392-18AE43AACED4}"/>
    <cellStyle name="Input 8 6 2 2 3" xfId="32631" xr:uid="{BD5FBFE2-3A72-448F-AFA8-CBA2CC39C5B0}"/>
    <cellStyle name="Input 8 6 2 3" xfId="6558" xr:uid="{F0F7248B-57DC-457C-946D-7839C8516CF2}"/>
    <cellStyle name="Input 8 6 2 3 2" xfId="36763" xr:uid="{0354B60D-CECD-4A1C-90AC-BF44ACED9C02}"/>
    <cellStyle name="Input 8 6 2 4" xfId="22964" xr:uid="{1C18DF36-642E-4F99-87F1-8B5C4479E171}"/>
    <cellStyle name="Input 8 6 2 4 2" xfId="40868" xr:uid="{92D46E3E-863E-4EB5-9B3A-C07B4007A5E9}"/>
    <cellStyle name="Input 8 6 2 5" xfId="31042" xr:uid="{0416866D-2057-4BC4-9F24-15C20D8071A0}"/>
    <cellStyle name="Input 8 6 3" xfId="6559" xr:uid="{C2066760-6F5C-40F7-9324-04CAC1BDB201}"/>
    <cellStyle name="Input 8 6 3 2" xfId="19192" xr:uid="{AD0B4099-EBAC-4F19-8148-C24113AB2D2F}"/>
    <cellStyle name="Input 8 6 3 2 2" xfId="37693" xr:uid="{E07A09F5-2CB7-4715-AB81-6B18B541BE5F}"/>
    <cellStyle name="Input 8 6 3 3" xfId="31964" xr:uid="{9C04D0D8-D938-4858-86EB-1FA1A3076C82}"/>
    <cellStyle name="Input 8 6 4" xfId="6560" xr:uid="{C972D217-3B6C-472B-8429-E65EE860B683}"/>
    <cellStyle name="Input 8 6 4 2" xfId="21096" xr:uid="{F83AC560-0CE4-4993-91B1-D8E3451280A0}"/>
    <cellStyle name="Input 8 6 4 2 2" xfId="39513" xr:uid="{8D43F441-FDC1-4853-B69A-0DCDE2156CD1}"/>
    <cellStyle name="Input 8 6 4 3" xfId="33353" xr:uid="{A99BF0E1-CF38-466B-A66D-5F379A765606}"/>
    <cellStyle name="Input 8 6 5" xfId="6561" xr:uid="{59280FE8-392B-4FEE-87E9-0756172E6157}"/>
    <cellStyle name="Input 8 6 5 2" xfId="34000" xr:uid="{3D8765C8-A539-4CD5-A7B1-47B8B0BD50A6}"/>
    <cellStyle name="Input 8 6 6" xfId="16775" xr:uid="{C21352CA-63EE-4917-AEFD-3825D3E17834}"/>
    <cellStyle name="Input 8 6 6 2" xfId="34795" xr:uid="{59CC2394-EC4C-410A-AB13-99EC734CED82}"/>
    <cellStyle name="Input 8 6 7" xfId="17702" xr:uid="{CC662F60-2DDA-455A-94E2-7B695C1E278A}"/>
    <cellStyle name="Input 8 6 7 2" xfId="35776" xr:uid="{223E13E4-5A19-48AF-BAFE-054A72CD01A4}"/>
    <cellStyle name="Input 8 6 8" xfId="22963" xr:uid="{2130BA74-DE5C-4306-B1A0-AB69A5916881}"/>
    <cellStyle name="Input 8 6 8 2" xfId="40867" xr:uid="{509E406B-8BBC-45AB-B3E4-2A3774AD9FF8}"/>
    <cellStyle name="Input 8 6 9" xfId="29979" xr:uid="{00A117F6-49D7-4447-AC4B-CFA163F188C5}"/>
    <cellStyle name="Input 8 7" xfId="6562" xr:uid="{AAFA5D69-0F49-48BF-8635-A2CB752F2E53}"/>
    <cellStyle name="Input 8 7 2" xfId="6563" xr:uid="{462BA1F9-419C-45B6-810A-ABA5DC5E23ED}"/>
    <cellStyle name="Input 8 7 2 2" xfId="14454" xr:uid="{3EEFEACB-88F2-48C0-8D32-EEFF9B074D3E}"/>
    <cellStyle name="Input 8 7 2 2 2" xfId="38387" xr:uid="{491FB0C7-AB92-49AB-ABD1-6EF4818E93E1}"/>
    <cellStyle name="Input 8 7 2 3" xfId="32275" xr:uid="{ECA2B0D6-C03F-49CF-88A9-484E583A7E2C}"/>
    <cellStyle name="Input 8 7 3" xfId="6564" xr:uid="{E8C4FB8A-A092-4383-B68D-907E3C3EA407}"/>
    <cellStyle name="Input 8 7 3 2" xfId="18344" xr:uid="{4C8E5FE3-AE18-4FBA-BFA1-210B72A5A3DD}"/>
    <cellStyle name="Input 8 7 4" xfId="22965" xr:uid="{B72518BA-E42F-49DD-AF20-F1BBD22E45E8}"/>
    <cellStyle name="Input 8 7 4 2" xfId="40869" xr:uid="{402100BE-2C93-4709-9166-52069B89E231}"/>
    <cellStyle name="Input 8 7 5" xfId="30656" xr:uid="{25E1C33A-6615-45A1-B1B0-D4C136821097}"/>
    <cellStyle name="Input 8 8" xfId="6565" xr:uid="{B63ED996-3E2B-4C7B-A176-6EA6DE682108}"/>
    <cellStyle name="Input 8 8 2" xfId="6566" xr:uid="{03549E91-444C-4374-ACF3-E0F8B55B49C9}"/>
    <cellStyle name="Input 8 8 2 2" xfId="37233" xr:uid="{06DFB20C-DB2C-4C1F-978E-7C62BD7117AE}"/>
    <cellStyle name="Input 8 8 3" xfId="6567" xr:uid="{F1FD2AD0-C840-4231-A04A-21CBE8C5D553}"/>
    <cellStyle name="Input 8 8 3 2" xfId="40870" xr:uid="{A13922F1-7570-4488-AD43-5574A2B1898F}"/>
    <cellStyle name="Input 8 8 4" xfId="31602" xr:uid="{83902986-9841-4048-9802-B5C68E42DA93}"/>
    <cellStyle name="Input 8 9" xfId="6568" xr:uid="{03AAF2F3-A4A1-4581-990E-D6F1DC49CE0A}"/>
    <cellStyle name="Input 8 9 2" xfId="18475" xr:uid="{538D976F-6705-4CAA-8219-A7BD6FDBA9F4}"/>
    <cellStyle name="Input 8 9 2 2" xfId="37204" xr:uid="{B77C751A-1D3F-4A20-AED6-F0FA154A9BAA}"/>
    <cellStyle name="Input 8 9 3" xfId="31633" xr:uid="{8314F58C-398B-42BC-A827-1ABA2E790127}"/>
    <cellStyle name="Input 9" xfId="6569" xr:uid="{54119C46-4DFB-44AE-B4D1-EDC95C7E355D}"/>
    <cellStyle name="Input 9 10" xfId="6570" xr:uid="{396F50D3-24A6-4159-8079-75BCD23D8A0E}"/>
    <cellStyle name="Input 9 10 2" xfId="14656" xr:uid="{E53AC58A-8D52-4FDD-8EF9-688E40A0C550}"/>
    <cellStyle name="Input 9 10 2 2" xfId="20490" xr:uid="{E72ABF81-B085-4A98-B83B-9BC60A36AF1D}"/>
    <cellStyle name="Input 9 10 3" xfId="32956" xr:uid="{06E401E9-E7CA-4172-80E1-C8D951CE0476}"/>
    <cellStyle name="Input 9 11" xfId="15105" xr:uid="{C4ADED95-8908-46E0-A7D1-F706B81A2D24}"/>
    <cellStyle name="Input 9 11 2" xfId="33221" xr:uid="{E932C476-043D-4D47-ABB8-D99C64C2FAC1}"/>
    <cellStyle name="Input 9 12" xfId="14803" xr:uid="{16E99357-A776-4A0C-A2D7-D416CEE2BF6A}"/>
    <cellStyle name="Input 9 12 2" xfId="32998" xr:uid="{D65DF208-604D-437A-A9D0-36BDCD706BDD}"/>
    <cellStyle name="Input 9 13" xfId="17013" xr:uid="{C5CC54BA-B09E-486E-A73B-D20BE856A618}"/>
    <cellStyle name="Input 9 13 2" xfId="35280" xr:uid="{9EA1DDA0-B3F9-4940-9FB3-D871956AE9A9}"/>
    <cellStyle name="Input 9 14" xfId="20519" xr:uid="{BCE79AEB-0A71-476B-852F-99D31120CA73}"/>
    <cellStyle name="Input 9 14 2" xfId="39222" xr:uid="{A92FDCFA-5FFE-439C-A550-F7436A698023}"/>
    <cellStyle name="Input 9 15" xfId="22966" xr:uid="{67703AC4-179F-449F-B29B-C101453A32EE}"/>
    <cellStyle name="Input 9 15 2" xfId="40871" xr:uid="{915EFD6E-DD11-4723-A1F5-18CB63A6A9F5}"/>
    <cellStyle name="Input 9 16" xfId="29516" xr:uid="{C7CDC207-85DC-4D58-9EAD-A97F86DE11DA}"/>
    <cellStyle name="Input 9 2" xfId="6571" xr:uid="{283AFEE6-6868-4CBA-BF61-238594FB3C20}"/>
    <cellStyle name="Input 9 2 10" xfId="6572" xr:uid="{414EC444-4F55-494D-AA5D-1B74C70D9E46}"/>
    <cellStyle name="Input 9 2 10 2" xfId="34796" xr:uid="{AEB80A29-1446-40A7-A28E-880B6ABF81F3}"/>
    <cellStyle name="Input 9 2 11" xfId="17100" xr:uid="{84A4FB05-02C8-44F9-8178-EDFE0DB4A2FF}"/>
    <cellStyle name="Input 9 2 11 2" xfId="35365" xr:uid="{7352B51D-C910-427E-B5EE-079185A0EB8B}"/>
    <cellStyle name="Input 9 2 12" xfId="18527" xr:uid="{4EC86888-3A97-463E-8FD0-17EE28FD8AB3}"/>
    <cellStyle name="Input 9 2 12 2" xfId="37256" xr:uid="{46A578DC-2945-4309-9DE7-651C79A30F2A}"/>
    <cellStyle name="Input 9 2 13" xfId="22967" xr:uid="{97624995-A225-4FAD-8846-18C671D0F8E5}"/>
    <cellStyle name="Input 9 2 13 2" xfId="40872" xr:uid="{02245195-3348-429B-82ED-FBA0EF44DD5E}"/>
    <cellStyle name="Input 9 2 14" xfId="29590" xr:uid="{67CC521B-14E4-4D9C-89D8-EAD6CF54C12C}"/>
    <cellStyle name="Input 9 2 2" xfId="6573" xr:uid="{3D21FA29-EAFD-4600-AB24-1CD16C8D1728}"/>
    <cellStyle name="Input 9 2 2 2" xfId="6574" xr:uid="{994708B1-7901-4502-AAA9-E014DED01D01}"/>
    <cellStyle name="Input 9 2 2 2 2" xfId="6575" xr:uid="{9DC6EEC1-3E33-4CBD-9927-AB7EEDD1CB20}"/>
    <cellStyle name="Input 9 2 2 2 2 2" xfId="19904" xr:uid="{84CA99CF-F22C-4276-805B-F9F889BB8378}"/>
    <cellStyle name="Input 9 2 2 2 2 2 2" xfId="38776" xr:uid="{46EC5C15-1611-4FC5-90E2-622D40C9957A}"/>
    <cellStyle name="Input 9 2 2 2 2 3" xfId="32632" xr:uid="{CBA79DD6-7634-4AE9-981C-3F0D254F815D}"/>
    <cellStyle name="Input 9 2 2 2 3" xfId="6576" xr:uid="{6E89269D-8DF1-4301-8A66-7E6B421DA786}"/>
    <cellStyle name="Input 9 2 2 2 3 2" xfId="36764" xr:uid="{D249C301-38F3-4160-A8DC-E60B86DA8B2B}"/>
    <cellStyle name="Input 9 2 2 2 4" xfId="22969" xr:uid="{CB5CA9C8-F173-4D7A-AE6E-D2E3E933A52B}"/>
    <cellStyle name="Input 9 2 2 2 4 2" xfId="40874" xr:uid="{D063C177-0AB5-413D-AA3A-FB34E26DB514}"/>
    <cellStyle name="Input 9 2 2 2 5" xfId="31043" xr:uid="{E5A3AD5E-F569-4379-B942-0075CED8E4BF}"/>
    <cellStyle name="Input 9 2 2 3" xfId="6577" xr:uid="{CBD54461-80A8-45EE-9863-92AFB7E957E1}"/>
    <cellStyle name="Input 9 2 2 3 2" xfId="19193" xr:uid="{E797CC38-E074-4E09-84F6-3249DE79ADBA}"/>
    <cellStyle name="Input 9 2 2 3 2 2" xfId="37694" xr:uid="{5E4057BB-0BBB-4432-9F1C-39E78BFAFBAF}"/>
    <cellStyle name="Input 9 2 2 3 3" xfId="31965" xr:uid="{8E827BBB-7EC7-4DFF-8DA6-139364961691}"/>
    <cellStyle name="Input 9 2 2 4" xfId="6578" xr:uid="{5B4E981A-5A32-4CE5-880B-AC652EDA693B}"/>
    <cellStyle name="Input 9 2 2 4 2" xfId="21097" xr:uid="{D781C475-788A-46C2-9366-9B7EEE2EB315}"/>
    <cellStyle name="Input 9 2 2 4 2 2" xfId="39514" xr:uid="{036CC6C2-7BDB-4997-ACA4-7F48B2CDC04D}"/>
    <cellStyle name="Input 9 2 2 4 3" xfId="33354" xr:uid="{8E1711C2-5D25-4CFA-9C37-C7FB00F14AFB}"/>
    <cellStyle name="Input 9 2 2 5" xfId="6579" xr:uid="{109FC16E-8709-4E02-A305-9674A1DA27FB}"/>
    <cellStyle name="Input 9 2 2 5 2" xfId="34002" xr:uid="{964431E2-7279-449A-95DB-7B7631D405E8}"/>
    <cellStyle name="Input 9 2 2 6" xfId="16776" xr:uid="{45455486-23C1-4992-A81E-FB0C83028762}"/>
    <cellStyle name="Input 9 2 2 6 2" xfId="34797" xr:uid="{CADEEB5D-2EA0-4971-8FC7-4FCED950D28E}"/>
    <cellStyle name="Input 9 2 2 7" xfId="17703" xr:uid="{68FAC71A-AE1F-4FC5-95DC-B6F1959457A4}"/>
    <cellStyle name="Input 9 2 2 7 2" xfId="35777" xr:uid="{1E815D6E-2D3E-4B96-AC3A-00CA6DA9A21A}"/>
    <cellStyle name="Input 9 2 2 8" xfId="22968" xr:uid="{080179E0-0708-4BB3-A4E9-A212D25FE49C}"/>
    <cellStyle name="Input 9 2 2 8 2" xfId="40873" xr:uid="{CA58E308-BAE2-4524-8AF7-9A7453445BCE}"/>
    <cellStyle name="Input 9 2 2 9" xfId="29980" xr:uid="{F38E093E-1C31-4045-B8A4-1D05AC201948}"/>
    <cellStyle name="Input 9 2 3" xfId="6580" xr:uid="{F3B861B1-5258-4B3E-85E3-5F2C2C8DF1C7}"/>
    <cellStyle name="Input 9 2 3 2" xfId="6581" xr:uid="{0F9B0AB9-3A20-41BC-B684-B3C4A491D795}"/>
    <cellStyle name="Input 9 2 3 2 2" xfId="6582" xr:uid="{D945AA02-3426-4072-AB23-D16E2339F967}"/>
    <cellStyle name="Input 9 2 3 2 2 2" xfId="19905" xr:uid="{AF63DED7-2BB0-482F-8122-C70243304159}"/>
    <cellStyle name="Input 9 2 3 2 2 2 2" xfId="38777" xr:uid="{1CDC0C99-B83B-44E6-AD60-B826877B73AC}"/>
    <cellStyle name="Input 9 2 3 2 2 3" xfId="32633" xr:uid="{3D5D22DE-F669-4B04-BD5B-38EC88DD6216}"/>
    <cellStyle name="Input 9 2 3 2 3" xfId="6583" xr:uid="{9464C82E-84A9-4CFA-8A0B-D32684AE886A}"/>
    <cellStyle name="Input 9 2 3 2 3 2" xfId="36765" xr:uid="{6D356E38-7DF6-49F1-8E86-12A8E6EBAC65}"/>
    <cellStyle name="Input 9 2 3 2 4" xfId="22971" xr:uid="{B6506E67-7A1C-4D80-BA66-0E48364D33C2}"/>
    <cellStyle name="Input 9 2 3 2 4 2" xfId="40876" xr:uid="{8728C9CB-C0AC-462D-AEFD-81D80A61CE69}"/>
    <cellStyle name="Input 9 2 3 2 5" xfId="31044" xr:uid="{B2C9455D-1565-4497-AF49-1D56E5E5ECC4}"/>
    <cellStyle name="Input 9 2 3 3" xfId="6584" xr:uid="{28F4C6F4-9ABC-4261-B454-9264D566923F}"/>
    <cellStyle name="Input 9 2 3 3 2" xfId="19194" xr:uid="{BA48999A-053E-4917-851E-08E4C2F7CD4E}"/>
    <cellStyle name="Input 9 2 3 3 2 2" xfId="37695" xr:uid="{250D4A3F-523A-4544-81F6-FD8EEED79360}"/>
    <cellStyle name="Input 9 2 3 3 3" xfId="31966" xr:uid="{92E5CFD3-0B8E-44F6-B928-CF7FA4FB4CE4}"/>
    <cellStyle name="Input 9 2 3 4" xfId="6585" xr:uid="{DAD27414-D3C2-47FA-9A4D-6FF41237DF18}"/>
    <cellStyle name="Input 9 2 3 4 2" xfId="21098" xr:uid="{B2184EF6-0BBB-4D17-A5FF-82A3242840EA}"/>
    <cellStyle name="Input 9 2 3 4 2 2" xfId="39515" xr:uid="{61219D44-517B-4E16-B154-00D657BD1F05}"/>
    <cellStyle name="Input 9 2 3 4 3" xfId="33355" xr:uid="{780FF7BC-9437-478E-A968-ED7B6AA548FD}"/>
    <cellStyle name="Input 9 2 3 5" xfId="6586" xr:uid="{2E21FFDB-D395-49BD-B791-60028EBC29EE}"/>
    <cellStyle name="Input 9 2 3 5 2" xfId="34003" xr:uid="{7DD7ED96-79A1-4D37-B478-5287E781A038}"/>
    <cellStyle name="Input 9 2 3 6" xfId="16777" xr:uid="{9D03023A-F1E1-4B6D-8F8D-8A8B641F108B}"/>
    <cellStyle name="Input 9 2 3 6 2" xfId="34798" xr:uid="{2E91F254-7C89-4F84-9565-8DFA9B49AE1D}"/>
    <cellStyle name="Input 9 2 3 7" xfId="17704" xr:uid="{22D13513-2FCE-4E07-A3AD-9257DC48C3AB}"/>
    <cellStyle name="Input 9 2 3 7 2" xfId="35778" xr:uid="{221F89F6-187F-464F-9757-DF57ED2F22C5}"/>
    <cellStyle name="Input 9 2 3 8" xfId="22970" xr:uid="{7961054C-86D2-4527-962F-9CA0EFED6FCE}"/>
    <cellStyle name="Input 9 2 3 8 2" xfId="40875" xr:uid="{E95D3B69-F679-4891-A625-FD1CE2B7E5D1}"/>
    <cellStyle name="Input 9 2 3 9" xfId="29981" xr:uid="{76D2B665-EFDF-4138-A735-4ECA898E1540}"/>
    <cellStyle name="Input 9 2 4" xfId="6587" xr:uid="{EF162733-76A5-4C35-846E-0FA3D4BAB23C}"/>
    <cellStyle name="Input 9 2 4 2" xfId="6588" xr:uid="{48ECC03A-27C5-418E-81E2-BC0A09F7AD7F}"/>
    <cellStyle name="Input 9 2 4 2 2" xfId="6589" xr:uid="{AD1C1870-5A3A-4495-9FC2-CFA35786B402}"/>
    <cellStyle name="Input 9 2 4 2 2 2" xfId="19906" xr:uid="{ADBBA73A-CE80-44F8-BE67-8853BB632A80}"/>
    <cellStyle name="Input 9 2 4 2 2 2 2" xfId="38778" xr:uid="{5BC7DA23-1A30-405A-B6AD-997099009AC3}"/>
    <cellStyle name="Input 9 2 4 2 2 3" xfId="32634" xr:uid="{8D641B9F-3324-4B9E-95E4-E6A1C5D65A65}"/>
    <cellStyle name="Input 9 2 4 2 3" xfId="6590" xr:uid="{9E9058EC-E6CC-4746-8F3E-4E4D595D3026}"/>
    <cellStyle name="Input 9 2 4 2 3 2" xfId="36766" xr:uid="{5EA99F8D-46F1-468A-8B2F-F634B99BFD7D}"/>
    <cellStyle name="Input 9 2 4 2 4" xfId="22973" xr:uid="{05D36156-5AFE-4292-94E4-C788616C45E8}"/>
    <cellStyle name="Input 9 2 4 2 4 2" xfId="40878" xr:uid="{0ACD660D-042C-4A99-9B74-1B41E93D78E0}"/>
    <cellStyle name="Input 9 2 4 2 5" xfId="31045" xr:uid="{80B59C1E-C3C7-4A9B-BFB5-229A260E4F68}"/>
    <cellStyle name="Input 9 2 4 3" xfId="6591" xr:uid="{A8E5E37D-771C-4418-A416-EA6ACB7AC927}"/>
    <cellStyle name="Input 9 2 4 3 2" xfId="19195" xr:uid="{AF907325-1396-4068-81FD-AE78724E8C79}"/>
    <cellStyle name="Input 9 2 4 3 2 2" xfId="37696" xr:uid="{D8E5D07B-0C04-4653-9D8C-B8CAADC775AF}"/>
    <cellStyle name="Input 9 2 4 3 3" xfId="31967" xr:uid="{3BE2DC71-1087-4324-8ECE-E256F053981C}"/>
    <cellStyle name="Input 9 2 4 4" xfId="6592" xr:uid="{1E0B78CD-9389-4B5A-BAF1-8EDF5F864E4E}"/>
    <cellStyle name="Input 9 2 4 4 2" xfId="21099" xr:uid="{D5AEC9E6-40DD-42EE-B104-DC28DAB8FB7E}"/>
    <cellStyle name="Input 9 2 4 4 2 2" xfId="39516" xr:uid="{825D2F7A-4B9E-4547-8967-70765A45D8A4}"/>
    <cellStyle name="Input 9 2 4 4 3" xfId="33356" xr:uid="{7526527A-2B2B-4300-949F-844B7D0F07D4}"/>
    <cellStyle name="Input 9 2 4 5" xfId="6593" xr:uid="{62DDF70B-F624-469F-8667-CFD9DBBCDBD8}"/>
    <cellStyle name="Input 9 2 4 5 2" xfId="34004" xr:uid="{FBB90AFE-70B0-49A3-B1E8-3D503E552DF8}"/>
    <cellStyle name="Input 9 2 4 6" xfId="16778" xr:uid="{DA2BC9BD-A8F4-4AF4-B62B-4BDE544F1CB2}"/>
    <cellStyle name="Input 9 2 4 6 2" xfId="34799" xr:uid="{23D1878C-444A-4785-9F03-A1799A6BB0A1}"/>
    <cellStyle name="Input 9 2 4 7" xfId="17705" xr:uid="{0E45AF4C-E33E-4B21-82F9-24E4FBF3026C}"/>
    <cellStyle name="Input 9 2 4 7 2" xfId="35779" xr:uid="{27ADC417-CAE4-49FD-9B99-13BA11FE9459}"/>
    <cellStyle name="Input 9 2 4 8" xfId="22972" xr:uid="{F1787732-F645-44E9-98EC-96A6E7D96276}"/>
    <cellStyle name="Input 9 2 4 8 2" xfId="40877" xr:uid="{B96F8D98-F340-4B02-BFB3-58BF5C532649}"/>
    <cellStyle name="Input 9 2 4 9" xfId="29982" xr:uid="{A5D296D7-593D-4FFB-93C5-0442A3F4E58D}"/>
    <cellStyle name="Input 9 2 5" xfId="6594" xr:uid="{499D6895-A92F-4FC4-AE56-A2F54A0EE881}"/>
    <cellStyle name="Input 9 2 5 2" xfId="6595" xr:uid="{FD35E082-76EE-4848-9D2A-4A24543DFA31}"/>
    <cellStyle name="Input 9 2 5 2 2" xfId="6596" xr:uid="{CE230866-FA7E-42E4-9459-721BC1EC9168}"/>
    <cellStyle name="Input 9 2 5 2 2 2" xfId="19907" xr:uid="{CB18F2C5-A13A-40A3-9539-388B75FA9703}"/>
    <cellStyle name="Input 9 2 5 2 2 2 2" xfId="38779" xr:uid="{A25F03DD-1A5B-4EC7-B803-EEF2CFA08891}"/>
    <cellStyle name="Input 9 2 5 2 2 3" xfId="32635" xr:uid="{0584CC31-2499-43AB-853E-444019016000}"/>
    <cellStyle name="Input 9 2 5 2 3" xfId="6597" xr:uid="{3EBA0BF7-304C-4007-BEBC-68A81DC48108}"/>
    <cellStyle name="Input 9 2 5 2 3 2" xfId="36767" xr:uid="{C8DA3F95-042A-4760-84A8-C14AB0A7B68F}"/>
    <cellStyle name="Input 9 2 5 2 4" xfId="22975" xr:uid="{C7D49A21-F6F3-4EE7-9BD6-126D06F1D435}"/>
    <cellStyle name="Input 9 2 5 2 4 2" xfId="40880" xr:uid="{DA1DAE99-81CE-4D06-A444-DE0B5F740B31}"/>
    <cellStyle name="Input 9 2 5 2 5" xfId="31046" xr:uid="{6B67BCD5-1738-4B57-9E0E-D38D5B1B1F65}"/>
    <cellStyle name="Input 9 2 5 3" xfId="6598" xr:uid="{20FF1C0A-FE1E-426F-90CC-B2FA4CF50E15}"/>
    <cellStyle name="Input 9 2 5 3 2" xfId="19196" xr:uid="{434CD3DB-665B-4393-ABBB-A9606308D554}"/>
    <cellStyle name="Input 9 2 5 3 2 2" xfId="37697" xr:uid="{B5D1F852-AA19-427C-B0F9-BF967698EFA3}"/>
    <cellStyle name="Input 9 2 5 3 3" xfId="31968" xr:uid="{9C4B9203-F348-4B2D-8284-CA6D7703403E}"/>
    <cellStyle name="Input 9 2 5 4" xfId="6599" xr:uid="{D514702C-9C54-44E0-B5B7-7AF483139FFA}"/>
    <cellStyle name="Input 9 2 5 4 2" xfId="21100" xr:uid="{E9327C6E-F7E7-41FD-BEFC-95D8929DF6A9}"/>
    <cellStyle name="Input 9 2 5 4 2 2" xfId="39517" xr:uid="{C0D1A179-D2FA-4041-9C11-EC376FA45694}"/>
    <cellStyle name="Input 9 2 5 4 3" xfId="33357" xr:uid="{5F764296-3BBC-44A8-816B-73739E4C6B77}"/>
    <cellStyle name="Input 9 2 5 5" xfId="6600" xr:uid="{6C565726-E2A2-4756-8483-2BA9B00070F2}"/>
    <cellStyle name="Input 9 2 5 5 2" xfId="34005" xr:uid="{10843796-6228-46B8-9A73-FFA29559FB4F}"/>
    <cellStyle name="Input 9 2 5 6" xfId="16779" xr:uid="{06ED9A48-3067-4934-B990-CB2E2ABA9F0F}"/>
    <cellStyle name="Input 9 2 5 6 2" xfId="34800" xr:uid="{7739D40F-9352-4FC4-B355-1DFC21D3AEA9}"/>
    <cellStyle name="Input 9 2 5 7" xfId="17706" xr:uid="{0235B59C-52C8-4F2C-AA90-ED6FAA29698B}"/>
    <cellStyle name="Input 9 2 5 7 2" xfId="35780" xr:uid="{FB4E6993-379F-4678-AFAE-5DB039EE58BE}"/>
    <cellStyle name="Input 9 2 5 8" xfId="22974" xr:uid="{9A66A461-2626-46EF-AA9C-AB9A72B8D7B0}"/>
    <cellStyle name="Input 9 2 5 8 2" xfId="40879" xr:uid="{ECAE1396-D246-42F3-B40A-F5DF20B03065}"/>
    <cellStyle name="Input 9 2 5 9" xfId="29983" xr:uid="{DE3C1F07-E36D-47B1-AFDB-305849AFC269}"/>
    <cellStyle name="Input 9 2 6" xfId="6601" xr:uid="{D4D6C58E-3C37-446E-A2B2-776A960A665C}"/>
    <cellStyle name="Input 9 2 6 2" xfId="6602" xr:uid="{3D953566-BF6B-45CA-842E-03A3487D1263}"/>
    <cellStyle name="Input 9 2 6 2 2" xfId="6603" xr:uid="{503EF4C9-41E5-44B4-997D-58980BDA658B}"/>
    <cellStyle name="Input 9 2 6 2 2 2" xfId="19908" xr:uid="{716F19E3-6C82-451D-96D8-1AC07D0BB8EF}"/>
    <cellStyle name="Input 9 2 6 2 2 2 2" xfId="38780" xr:uid="{DA045D1D-673C-479B-8378-2882E0A37751}"/>
    <cellStyle name="Input 9 2 6 2 2 3" xfId="32636" xr:uid="{EFE63786-F413-4E5E-9A52-73F093A2B442}"/>
    <cellStyle name="Input 9 2 6 2 3" xfId="6604" xr:uid="{3577B230-A507-4540-9B38-D9D6FBE3B33C}"/>
    <cellStyle name="Input 9 2 6 2 3 2" xfId="36768" xr:uid="{C67F9242-D4A0-443F-AF9F-ED739975FB0D}"/>
    <cellStyle name="Input 9 2 6 2 4" xfId="22977" xr:uid="{5B101633-8381-4282-864B-C777D445E316}"/>
    <cellStyle name="Input 9 2 6 2 4 2" xfId="40882" xr:uid="{86F5CF8F-0790-4E52-AA51-AE8D87898C29}"/>
    <cellStyle name="Input 9 2 6 2 5" xfId="31047" xr:uid="{F46D0CC9-1372-4496-8D34-0D1F08B72DEA}"/>
    <cellStyle name="Input 9 2 6 3" xfId="6605" xr:uid="{CEA808E8-8B4B-47AD-A96C-4AD56038411C}"/>
    <cellStyle name="Input 9 2 6 3 2" xfId="19197" xr:uid="{464A4FEF-3DDD-4E6F-9C85-7BEAD7F6A468}"/>
    <cellStyle name="Input 9 2 6 3 2 2" xfId="37698" xr:uid="{48B8AA38-D1B7-4E82-8EC0-CAAAE415BA6A}"/>
    <cellStyle name="Input 9 2 6 3 3" xfId="31969" xr:uid="{C1F39357-1A0A-4898-824A-E1E3CF1EACC1}"/>
    <cellStyle name="Input 9 2 6 4" xfId="6606" xr:uid="{707876C3-6EED-4ECC-9E1A-56561419C187}"/>
    <cellStyle name="Input 9 2 6 4 2" xfId="21101" xr:uid="{452879BC-3553-442E-B06C-B4E0BAE1A9E8}"/>
    <cellStyle name="Input 9 2 6 4 2 2" xfId="39518" xr:uid="{29ABF8C5-93E7-41AE-942E-DCE2672361F0}"/>
    <cellStyle name="Input 9 2 6 4 3" xfId="33358" xr:uid="{D8FD65BE-91C5-47C7-AC56-572B3CA37B2D}"/>
    <cellStyle name="Input 9 2 6 5" xfId="6607" xr:uid="{7A95E447-1F9E-4A76-BC99-3E7FE7FEA74C}"/>
    <cellStyle name="Input 9 2 6 5 2" xfId="34006" xr:uid="{684C67C3-E22F-4550-97BB-BF22244518AF}"/>
    <cellStyle name="Input 9 2 6 6" xfId="16780" xr:uid="{BE4A38A1-7FC2-46E6-8DD8-1461D9B85DA6}"/>
    <cellStyle name="Input 9 2 6 6 2" xfId="34801" xr:uid="{9D8CF294-EC55-4F21-935F-2657F79A38D1}"/>
    <cellStyle name="Input 9 2 6 7" xfId="17707" xr:uid="{DB106024-353D-4132-A393-F447F8604BA4}"/>
    <cellStyle name="Input 9 2 6 7 2" xfId="35781" xr:uid="{1128B29F-8204-43F8-802B-907C173910E3}"/>
    <cellStyle name="Input 9 2 6 8" xfId="22976" xr:uid="{4DFB5935-D2A9-4425-82D8-72CC11F67205}"/>
    <cellStyle name="Input 9 2 6 8 2" xfId="40881" xr:uid="{D7693BF5-94A6-4940-9AFB-78AF9EFFE059}"/>
    <cellStyle name="Input 9 2 6 9" xfId="29984" xr:uid="{4FA8DF1C-5BCF-4638-BB4F-14B6402187FD}"/>
    <cellStyle name="Input 9 2 7" xfId="6608" xr:uid="{7B2A93CD-9CC0-4220-AC3F-A0CA42941760}"/>
    <cellStyle name="Input 9 2 7 2" xfId="6609" xr:uid="{3B6E7B06-1821-45C5-9F8C-45D6144FB1B0}"/>
    <cellStyle name="Input 9 2 7 2 2" xfId="19441" xr:uid="{8ECA6C8E-57E7-4770-8FFF-56BE94003A51}"/>
    <cellStyle name="Input 9 2 7 2 2 2" xfId="38228" xr:uid="{385EEFB2-37DC-4BF3-8C4D-48514679B2FA}"/>
    <cellStyle name="Input 9 2 7 2 3" xfId="32145" xr:uid="{29EDC4E0-EB87-482E-A7C1-B0DC44917F1E}"/>
    <cellStyle name="Input 9 2 7 3" xfId="6610" xr:uid="{CDDDA554-7FFF-4C6C-938F-189FF2DE5D11}"/>
    <cellStyle name="Input 9 2 7 3 2" xfId="36311" xr:uid="{61BB59E1-9834-4045-BF24-13402CD9B395}"/>
    <cellStyle name="Input 9 2 7 4" xfId="22978" xr:uid="{A6370BF7-ABA6-44ED-8F2A-5914CC91E6C0}"/>
    <cellStyle name="Input 9 2 7 4 2" xfId="40883" xr:uid="{E756BCB5-660C-45D0-9E3B-F189B0EED7B6}"/>
    <cellStyle name="Input 9 2 7 5" xfId="30497" xr:uid="{783CA895-6530-4876-8C88-0AE20907958D}"/>
    <cellStyle name="Input 9 2 8" xfId="6611" xr:uid="{847A0B07-7E9B-43F0-9010-206F53F0EF98}"/>
    <cellStyle name="Input 9 2 8 2" xfId="6612" xr:uid="{A4B4A929-C595-42A6-9257-AA54E82A8AC0}"/>
    <cellStyle name="Input 9 2 8 2 2" xfId="19589" xr:uid="{FA65A6E6-22D2-4B76-893E-D740CCA1FF20}"/>
    <cellStyle name="Input 9 2 8 2 2 2" xfId="38413" xr:uid="{ECDE2460-34BD-4133-86C4-7F0035B090CE}"/>
    <cellStyle name="Input 9 2 8 2 3" xfId="32291" xr:uid="{7181A9A5-4A29-47DE-9037-C5186F100B46}"/>
    <cellStyle name="Input 9 2 8 3" xfId="6613" xr:uid="{370BD7A5-3820-47DD-90F1-B40FB4C0DDF1}"/>
    <cellStyle name="Input 9 2 8 3 2" xfId="36449" xr:uid="{785B2469-C16A-47FC-B2B4-C53499FAA1B4}"/>
    <cellStyle name="Input 9 2 8 4" xfId="22979" xr:uid="{455A0F91-92B2-455D-A7BD-93E426F64A5D}"/>
    <cellStyle name="Input 9 2 8 4 2" xfId="40884" xr:uid="{43DA0E7A-AF43-470C-9C05-C14069E7F8F5}"/>
    <cellStyle name="Input 9 2 8 5" xfId="30680" xr:uid="{3240DA74-4D0C-4FF2-BB14-D1DBF2283BBB}"/>
    <cellStyle name="Input 9 2 9" xfId="6614" xr:uid="{E075262A-DE4D-4F88-9387-90FF0FA7780A}"/>
    <cellStyle name="Input 9 2 9 2" xfId="34001" xr:uid="{DFA44B83-FD16-4762-8061-8957B2630B1B}"/>
    <cellStyle name="Input 9 3" xfId="6615" xr:uid="{20B58631-8266-450E-93EC-C4F561765223}"/>
    <cellStyle name="Input 9 3 10" xfId="6616" xr:uid="{883CDA06-CBEC-41A2-AC06-6E8DCE5BA28A}"/>
    <cellStyle name="Input 9 3 10 2" xfId="34802" xr:uid="{09A9EA1D-F311-4FC7-B4BF-B57967788919}"/>
    <cellStyle name="Input 9 3 11" xfId="17124" xr:uid="{08CD947A-7CCA-45F8-8EFA-21FDEF11B67D}"/>
    <cellStyle name="Input 9 3 11 2" xfId="35389" xr:uid="{49D1F41F-D280-494B-8E5B-9B183CA2567B}"/>
    <cellStyle name="Input 9 3 12" xfId="17133" xr:uid="{16E0EACA-0C43-4A12-AD04-569F6677EFA1}"/>
    <cellStyle name="Input 9 3 12 2" xfId="35400" xr:uid="{63AA583C-3CAF-4664-87E3-9717E46CC1D5}"/>
    <cellStyle name="Input 9 3 13" xfId="22980" xr:uid="{F0C4491D-42D9-4C1B-BC37-E90A33788B77}"/>
    <cellStyle name="Input 9 3 13 2" xfId="40885" xr:uid="{EC037A9E-FA01-42AD-A826-40CEDB18EA88}"/>
    <cellStyle name="Input 9 3 14" xfId="29608" xr:uid="{1B610EBD-C9FA-4DA5-B566-68FE7CEF5024}"/>
    <cellStyle name="Input 9 3 2" xfId="6617" xr:uid="{BD8DF402-BD01-447B-9677-39F8206206AC}"/>
    <cellStyle name="Input 9 3 2 2" xfId="6618" xr:uid="{3E202265-2DDF-4E70-97E5-B67C17E4BA5C}"/>
    <cellStyle name="Input 9 3 2 2 2" xfId="6619" xr:uid="{B24006C5-4A49-450A-BE38-42F842A41E0F}"/>
    <cellStyle name="Input 9 3 2 2 2 2" xfId="19909" xr:uid="{BB4FED6B-8641-48AA-AED0-B1134168BBBC}"/>
    <cellStyle name="Input 9 3 2 2 2 2 2" xfId="38781" xr:uid="{56F30244-9518-47FB-9F34-B738B30CC9E5}"/>
    <cellStyle name="Input 9 3 2 2 2 3" xfId="32637" xr:uid="{A3CE2AF2-B135-4260-A8CE-6D729C71BE88}"/>
    <cellStyle name="Input 9 3 2 2 3" xfId="6620" xr:uid="{7D696427-E88F-41DA-9352-482496C696A1}"/>
    <cellStyle name="Input 9 3 2 2 3 2" xfId="36769" xr:uid="{D3EFB879-BFD7-4416-A704-2D115DFE80E1}"/>
    <cellStyle name="Input 9 3 2 2 4" xfId="22982" xr:uid="{195D658C-C1D6-498D-9859-F2B6505E3C6F}"/>
    <cellStyle name="Input 9 3 2 2 4 2" xfId="40887" xr:uid="{6063976E-3825-482B-ACB6-675AAE3CAC34}"/>
    <cellStyle name="Input 9 3 2 2 5" xfId="31048" xr:uid="{07B01D80-C547-4E60-B50D-DC3FE89E1FFE}"/>
    <cellStyle name="Input 9 3 2 3" xfId="6621" xr:uid="{7BD357FF-494D-409F-9CBD-76EA160D6B60}"/>
    <cellStyle name="Input 9 3 2 3 2" xfId="19198" xr:uid="{7822B2B3-7D0E-45FE-84F6-089AFA7DDAFA}"/>
    <cellStyle name="Input 9 3 2 3 2 2" xfId="37699" xr:uid="{F8D67168-96DC-45EB-86B6-68C0F2826304}"/>
    <cellStyle name="Input 9 3 2 3 3" xfId="31970" xr:uid="{C4DC28CC-5FF7-4803-BE42-9918867C8882}"/>
    <cellStyle name="Input 9 3 2 4" xfId="6622" xr:uid="{C0D88237-BAD3-42FD-B59B-421619ECE77B}"/>
    <cellStyle name="Input 9 3 2 4 2" xfId="21102" xr:uid="{F5B6F1AE-6BD0-4CD7-BC16-F2B2BA418BFB}"/>
    <cellStyle name="Input 9 3 2 4 2 2" xfId="39519" xr:uid="{27EA9308-9F26-4183-96C9-DC95EBEB22D9}"/>
    <cellStyle name="Input 9 3 2 4 3" xfId="33359" xr:uid="{E04A27F5-E89F-4C6E-8F88-FFBCC27B4053}"/>
    <cellStyle name="Input 9 3 2 5" xfId="6623" xr:uid="{37D9D1F5-C681-4D33-BF5E-0DCA3F429F3E}"/>
    <cellStyle name="Input 9 3 2 5 2" xfId="34008" xr:uid="{51302237-7D46-4F0B-BDB2-8E107DA5A394}"/>
    <cellStyle name="Input 9 3 2 6" xfId="16781" xr:uid="{E58D7626-3E5A-4214-95B5-6B6BAACC825D}"/>
    <cellStyle name="Input 9 3 2 6 2" xfId="34803" xr:uid="{90D211BD-E3E6-47CD-A45D-01E110A7165A}"/>
    <cellStyle name="Input 9 3 2 7" xfId="17708" xr:uid="{A3F599BC-FA12-42CF-B263-7091762D192E}"/>
    <cellStyle name="Input 9 3 2 7 2" xfId="35782" xr:uid="{43B0C239-6CAD-47E8-A776-C285A1184F06}"/>
    <cellStyle name="Input 9 3 2 8" xfId="22981" xr:uid="{728E9A67-ED41-4ED0-8A63-88A35A942DA0}"/>
    <cellStyle name="Input 9 3 2 8 2" xfId="40886" xr:uid="{A490B313-96A6-4428-81CB-3C4C45E4F8B7}"/>
    <cellStyle name="Input 9 3 2 9" xfId="29985" xr:uid="{C76D571C-71DD-4607-9441-0AE71A84BE19}"/>
    <cellStyle name="Input 9 3 3" xfId="6624" xr:uid="{258304A1-3980-40FC-B3AD-22A8586DAF21}"/>
    <cellStyle name="Input 9 3 3 2" xfId="6625" xr:uid="{11E9FBF1-422A-4B3D-8CF2-3FACE90C14F1}"/>
    <cellStyle name="Input 9 3 3 2 2" xfId="6626" xr:uid="{179A9BD8-6A7F-47F5-B5C8-4A71017631BB}"/>
    <cellStyle name="Input 9 3 3 2 2 2" xfId="19910" xr:uid="{7EF5CC62-E16D-4AE1-976A-A92DE640692D}"/>
    <cellStyle name="Input 9 3 3 2 2 2 2" xfId="38782" xr:uid="{EE325C52-FF2E-4AE4-9754-37E5EFB0A325}"/>
    <cellStyle name="Input 9 3 3 2 2 3" xfId="32638" xr:uid="{D9226498-6434-474E-BDC2-2F07E539B9B5}"/>
    <cellStyle name="Input 9 3 3 2 3" xfId="6627" xr:uid="{49010429-7F96-4115-8D78-1242E494F88C}"/>
    <cellStyle name="Input 9 3 3 2 3 2" xfId="36770" xr:uid="{172E854E-B1CF-4C8C-991E-EF26D28957AC}"/>
    <cellStyle name="Input 9 3 3 2 4" xfId="22984" xr:uid="{8131A536-CB19-465A-B6BA-F0698F6E5D4D}"/>
    <cellStyle name="Input 9 3 3 2 4 2" xfId="40889" xr:uid="{1178CB75-0A72-40E8-B9AD-41981508BDA0}"/>
    <cellStyle name="Input 9 3 3 2 5" xfId="31049" xr:uid="{68988DC1-FC5D-40E4-8343-2555D3B6E78A}"/>
    <cellStyle name="Input 9 3 3 3" xfId="6628" xr:uid="{9D40E6A0-B8A4-4C63-90F8-66C5365EB50A}"/>
    <cellStyle name="Input 9 3 3 3 2" xfId="19199" xr:uid="{B39F1413-E405-4D36-A890-808240BBC6E3}"/>
    <cellStyle name="Input 9 3 3 3 2 2" xfId="37700" xr:uid="{9B694C55-8D1A-4A4C-95D1-FDDD6FB7CDF7}"/>
    <cellStyle name="Input 9 3 3 3 3" xfId="31971" xr:uid="{7BF099E2-B631-4ED3-8ADC-26468935E2B9}"/>
    <cellStyle name="Input 9 3 3 4" xfId="6629" xr:uid="{40D92B7F-984E-4E95-B4F3-E1082232E7C4}"/>
    <cellStyle name="Input 9 3 3 4 2" xfId="21103" xr:uid="{744922C3-BD52-4C7D-9DC5-EDD79875BC51}"/>
    <cellStyle name="Input 9 3 3 4 2 2" xfId="39520" xr:uid="{ECA274B1-852E-467C-908D-9A8F195AB311}"/>
    <cellStyle name="Input 9 3 3 4 3" xfId="33360" xr:uid="{787C5752-A1A4-4A28-BE00-D13FB34D6215}"/>
    <cellStyle name="Input 9 3 3 5" xfId="6630" xr:uid="{FD8AFB0F-A24D-476F-931F-ABAF6953031C}"/>
    <cellStyle name="Input 9 3 3 5 2" xfId="34009" xr:uid="{FCC50A08-4A39-48BC-B276-F63BD670BFFA}"/>
    <cellStyle name="Input 9 3 3 6" xfId="16782" xr:uid="{EF7D9FC3-5065-493B-BF58-6F8AEDD99724}"/>
    <cellStyle name="Input 9 3 3 6 2" xfId="34804" xr:uid="{13486366-BB96-4B64-B05D-B74BA51F075A}"/>
    <cellStyle name="Input 9 3 3 7" xfId="17709" xr:uid="{5F0E2977-1F3E-419F-B779-EB7E81DC5243}"/>
    <cellStyle name="Input 9 3 3 7 2" xfId="35783" xr:uid="{08CC9745-F888-46A9-9B62-321A53AAF4DB}"/>
    <cellStyle name="Input 9 3 3 8" xfId="22983" xr:uid="{970F2895-FB98-45BD-9D9E-7E6236098D14}"/>
    <cellStyle name="Input 9 3 3 8 2" xfId="40888" xr:uid="{86BF15EF-F532-49F5-9F76-2A582426F0CC}"/>
    <cellStyle name="Input 9 3 3 9" xfId="29986" xr:uid="{E0D05D56-0B9E-4443-AF89-A7203EF35F71}"/>
    <cellStyle name="Input 9 3 4" xfId="6631" xr:uid="{9EEC95E1-D915-4518-8667-7E2F0881F72D}"/>
    <cellStyle name="Input 9 3 4 2" xfId="6632" xr:uid="{CF415F7B-A355-418B-86A1-467842C469DD}"/>
    <cellStyle name="Input 9 3 4 2 2" xfId="6633" xr:uid="{BA68BEDA-F784-46F9-BAFD-433F87C1B83E}"/>
    <cellStyle name="Input 9 3 4 2 2 2" xfId="19911" xr:uid="{51336A29-5F84-416A-8C94-4B5B56DCBBEF}"/>
    <cellStyle name="Input 9 3 4 2 2 2 2" xfId="38783" xr:uid="{EDEB7C72-6033-4987-BFF2-D8956707EE78}"/>
    <cellStyle name="Input 9 3 4 2 2 3" xfId="32639" xr:uid="{EF02B68D-D79E-4813-989C-C8A366E68AF6}"/>
    <cellStyle name="Input 9 3 4 2 3" xfId="6634" xr:uid="{DDDAB482-1878-46F9-A639-5629DD9491C8}"/>
    <cellStyle name="Input 9 3 4 2 3 2" xfId="36771" xr:uid="{21793411-5F88-4FE1-813B-D9910355D452}"/>
    <cellStyle name="Input 9 3 4 2 4" xfId="22986" xr:uid="{E1AC31BE-E733-48F5-8C9C-31262EAB0586}"/>
    <cellStyle name="Input 9 3 4 2 4 2" xfId="40891" xr:uid="{40BD6AF5-6464-4D31-9EF6-7AE0F82E045D}"/>
    <cellStyle name="Input 9 3 4 2 5" xfId="31050" xr:uid="{4C3D6684-A7E3-4BDD-92A7-74D2EA030B03}"/>
    <cellStyle name="Input 9 3 4 3" xfId="6635" xr:uid="{30425292-C60A-4B65-BFAE-01BA4425F562}"/>
    <cellStyle name="Input 9 3 4 3 2" xfId="19200" xr:uid="{1201BEB2-79B1-4F72-AE99-50170860E142}"/>
    <cellStyle name="Input 9 3 4 3 2 2" xfId="37701" xr:uid="{F6190C97-BA5D-49C3-BA2F-DD5AC948EDBE}"/>
    <cellStyle name="Input 9 3 4 3 3" xfId="31972" xr:uid="{D560F922-C92D-4E9B-9583-E6F0943FD01F}"/>
    <cellStyle name="Input 9 3 4 4" xfId="6636" xr:uid="{872A8409-E1C6-44D3-B77E-9E09B2EFC570}"/>
    <cellStyle name="Input 9 3 4 4 2" xfId="21104" xr:uid="{93700C68-A9A5-4AEE-A0CD-0F8027027A9E}"/>
    <cellStyle name="Input 9 3 4 4 2 2" xfId="39521" xr:uid="{7D41D97C-63D1-4D71-850C-79E403946A45}"/>
    <cellStyle name="Input 9 3 4 4 3" xfId="33361" xr:uid="{6A0E802E-1A02-4A4D-AEB9-3336ECEA740E}"/>
    <cellStyle name="Input 9 3 4 5" xfId="6637" xr:uid="{C75561D0-655F-434A-AF63-222967D60A6D}"/>
    <cellStyle name="Input 9 3 4 5 2" xfId="34010" xr:uid="{D89F4F86-6248-464A-ABA2-AF1AD0309128}"/>
    <cellStyle name="Input 9 3 4 6" xfId="16783" xr:uid="{523DC712-519A-4A8D-A545-D4C89813D0CD}"/>
    <cellStyle name="Input 9 3 4 6 2" xfId="34805" xr:uid="{3C87267E-D27E-4891-9531-102367E1FD4C}"/>
    <cellStyle name="Input 9 3 4 7" xfId="17710" xr:uid="{3715611C-D2FC-4EC6-83C1-AB48A95A19FA}"/>
    <cellStyle name="Input 9 3 4 7 2" xfId="35784" xr:uid="{633E56CD-3013-4079-BB1C-BB9D57FF1335}"/>
    <cellStyle name="Input 9 3 4 8" xfId="22985" xr:uid="{DA43431C-6EFD-40CC-B979-59726A6EC40F}"/>
    <cellStyle name="Input 9 3 4 8 2" xfId="40890" xr:uid="{8B5833EF-BFF3-4DB4-979A-D20A38A6074C}"/>
    <cellStyle name="Input 9 3 4 9" xfId="29987" xr:uid="{19E640B1-C818-47DB-923E-AAC1D970FDF2}"/>
    <cellStyle name="Input 9 3 5" xfId="6638" xr:uid="{D96A59A0-5225-43CA-9E84-92606DDD9DC1}"/>
    <cellStyle name="Input 9 3 5 2" xfId="6639" xr:uid="{DFE5D369-3A00-4CC9-8D7D-E3AF44FAF431}"/>
    <cellStyle name="Input 9 3 5 2 2" xfId="6640" xr:uid="{AC58D37A-A018-4028-B885-BA15496F7AA1}"/>
    <cellStyle name="Input 9 3 5 2 2 2" xfId="19912" xr:uid="{E9CDE8C7-34E2-40F1-84FB-47CF46BFB87C}"/>
    <cellStyle name="Input 9 3 5 2 2 2 2" xfId="38784" xr:uid="{F56AE252-0F9F-43D9-A112-D2583B8AAC6C}"/>
    <cellStyle name="Input 9 3 5 2 2 3" xfId="32640" xr:uid="{8FB5F6A3-0A7F-464E-B449-63C1096A9CDD}"/>
    <cellStyle name="Input 9 3 5 2 3" xfId="6641" xr:uid="{4D19F1EB-E0EC-49A0-95FB-DC49A1286F45}"/>
    <cellStyle name="Input 9 3 5 2 3 2" xfId="36772" xr:uid="{4B34EE4A-30EC-4287-A29A-FC0E15445EC2}"/>
    <cellStyle name="Input 9 3 5 2 4" xfId="22988" xr:uid="{9F69D46F-35DC-4B4F-BF6B-E5689252118D}"/>
    <cellStyle name="Input 9 3 5 2 4 2" xfId="40893" xr:uid="{08A63BAC-E52B-4A12-BDF5-619CC38557F0}"/>
    <cellStyle name="Input 9 3 5 2 5" xfId="31051" xr:uid="{F4495E26-D6A2-45B2-B685-E7E012D105E6}"/>
    <cellStyle name="Input 9 3 5 3" xfId="6642" xr:uid="{4C37F2BF-6C5F-4FA3-8D8D-24685F1DFCBC}"/>
    <cellStyle name="Input 9 3 5 3 2" xfId="19201" xr:uid="{43F88C82-AAC3-41DD-847E-59603881BFE6}"/>
    <cellStyle name="Input 9 3 5 3 2 2" xfId="37702" xr:uid="{E8E63454-B06C-4792-B095-F4C9037B9118}"/>
    <cellStyle name="Input 9 3 5 3 3" xfId="31973" xr:uid="{60127CFD-2410-403F-87A2-46691F6BF3C7}"/>
    <cellStyle name="Input 9 3 5 4" xfId="6643" xr:uid="{CFD41AE6-BF2C-4153-B5B1-49A49D1BF647}"/>
    <cellStyle name="Input 9 3 5 4 2" xfId="21105" xr:uid="{59B66F5B-B5F0-45F0-BD01-5AE17268A4A1}"/>
    <cellStyle name="Input 9 3 5 4 2 2" xfId="39522" xr:uid="{59C066C7-EF66-4457-AA00-2B517E9D143C}"/>
    <cellStyle name="Input 9 3 5 4 3" xfId="33362" xr:uid="{42C755B7-C9FB-49D4-88B0-AC4A8C148E51}"/>
    <cellStyle name="Input 9 3 5 5" xfId="6644" xr:uid="{6DB6B005-D2FB-495E-A127-206C026BDB08}"/>
    <cellStyle name="Input 9 3 5 5 2" xfId="34011" xr:uid="{6FFD3CD5-9941-4EA8-B03A-067B105BB4F2}"/>
    <cellStyle name="Input 9 3 5 6" xfId="16784" xr:uid="{C33D6B16-3C04-4C6F-8075-3A5BAE0777D3}"/>
    <cellStyle name="Input 9 3 5 6 2" xfId="34806" xr:uid="{F4DA23D3-C9BF-41BB-BBCC-13B816FA1EC8}"/>
    <cellStyle name="Input 9 3 5 7" xfId="17711" xr:uid="{2D52D1C3-C054-4BEA-BC93-1D13DFB07208}"/>
    <cellStyle name="Input 9 3 5 7 2" xfId="35785" xr:uid="{DACB6F5D-C859-419D-9D67-09CD29222556}"/>
    <cellStyle name="Input 9 3 5 8" xfId="22987" xr:uid="{414A313E-CD8F-4901-9440-F8F91A00FFDF}"/>
    <cellStyle name="Input 9 3 5 8 2" xfId="40892" xr:uid="{C5506C85-00A5-4209-9A89-F23687491A60}"/>
    <cellStyle name="Input 9 3 5 9" xfId="29988" xr:uid="{2161E723-1A00-482E-807B-76BB59610CDC}"/>
    <cellStyle name="Input 9 3 6" xfId="6645" xr:uid="{8A53C778-71CA-4C6A-806D-BD6515AA1454}"/>
    <cellStyle name="Input 9 3 6 2" xfId="6646" xr:uid="{92A8DB68-A8A4-4C44-B623-BA2A1BF459B5}"/>
    <cellStyle name="Input 9 3 6 2 2" xfId="6647" xr:uid="{4B09D696-BD41-4F98-AA0D-6FCF5BD85F7E}"/>
    <cellStyle name="Input 9 3 6 2 2 2" xfId="19913" xr:uid="{EC5A2EC7-C3B6-47FB-BA4C-408DC5491DF1}"/>
    <cellStyle name="Input 9 3 6 2 2 2 2" xfId="38785" xr:uid="{1F730013-7D4D-4532-947C-C6E178DFB533}"/>
    <cellStyle name="Input 9 3 6 2 2 3" xfId="32641" xr:uid="{FCC85071-C3C9-48F2-9A69-1A4A93A98FA9}"/>
    <cellStyle name="Input 9 3 6 2 3" xfId="6648" xr:uid="{12F169CC-4256-4298-8707-00BE514CFA8E}"/>
    <cellStyle name="Input 9 3 6 2 3 2" xfId="36773" xr:uid="{EA55C408-45A2-42C7-A078-30F38657E097}"/>
    <cellStyle name="Input 9 3 6 2 4" xfId="22990" xr:uid="{5D0831BA-6294-42AF-8646-28CEC7024D7E}"/>
    <cellStyle name="Input 9 3 6 2 4 2" xfId="40895" xr:uid="{4186F855-0539-4A93-A6E2-8099E38D9058}"/>
    <cellStyle name="Input 9 3 6 2 5" xfId="31052" xr:uid="{8D4C6B6F-D525-4A6E-A132-8E98667FA001}"/>
    <cellStyle name="Input 9 3 6 3" xfId="6649" xr:uid="{0304A0AB-5632-49B3-B636-00F50B81237D}"/>
    <cellStyle name="Input 9 3 6 3 2" xfId="19202" xr:uid="{05C3ACF0-9759-45C9-9283-3CA49BC094D0}"/>
    <cellStyle name="Input 9 3 6 3 2 2" xfId="37703" xr:uid="{E66BFD9E-81F9-4E72-A83C-88C3D951A8F1}"/>
    <cellStyle name="Input 9 3 6 3 3" xfId="31974" xr:uid="{7C880F7A-F2D8-417B-809E-D671579B208A}"/>
    <cellStyle name="Input 9 3 6 4" xfId="6650" xr:uid="{64EFFADB-0EB7-4935-9029-ED095EB657EF}"/>
    <cellStyle name="Input 9 3 6 4 2" xfId="21106" xr:uid="{8289F307-9E39-4558-9799-AB3C7132C4BF}"/>
    <cellStyle name="Input 9 3 6 4 2 2" xfId="39523" xr:uid="{B345ED6C-0882-4989-8AC7-9A210214456B}"/>
    <cellStyle name="Input 9 3 6 4 3" xfId="33363" xr:uid="{82FCCF7B-55F6-4C90-8502-014A31B637F4}"/>
    <cellStyle name="Input 9 3 6 5" xfId="6651" xr:uid="{FB845D06-C334-4546-B6A6-E5F04F632EC0}"/>
    <cellStyle name="Input 9 3 6 5 2" xfId="34012" xr:uid="{9078B032-AAF9-4569-8A8F-AF82C9A46677}"/>
    <cellStyle name="Input 9 3 6 6" xfId="16785" xr:uid="{664D373A-2027-4C31-9978-E56D088F612F}"/>
    <cellStyle name="Input 9 3 6 6 2" xfId="34807" xr:uid="{CF796348-D758-4D77-8B79-0E77BAFCA67C}"/>
    <cellStyle name="Input 9 3 6 7" xfId="17712" xr:uid="{F225D834-8C77-4ED7-8E86-1F7C816C58AD}"/>
    <cellStyle name="Input 9 3 6 7 2" xfId="35786" xr:uid="{2AFC2913-1206-4E4B-A439-4F952CDB0598}"/>
    <cellStyle name="Input 9 3 6 8" xfId="22989" xr:uid="{C6E209CE-1896-4FED-A488-FAA7C99D3AFF}"/>
    <cellStyle name="Input 9 3 6 8 2" xfId="40894" xr:uid="{D6A1F5F0-3A19-463C-9B7E-9752E60E65E6}"/>
    <cellStyle name="Input 9 3 6 9" xfId="29989" xr:uid="{FDBE3E15-991D-444F-9ACB-A3188DC147C8}"/>
    <cellStyle name="Input 9 3 7" xfId="6652" xr:uid="{DDFD7A05-862D-4B3D-BA8E-ACED64257D22}"/>
    <cellStyle name="Input 9 3 7 2" xfId="6653" xr:uid="{CEAD2EC1-BAAC-4C1F-A38B-80D13658F083}"/>
    <cellStyle name="Input 9 3 7 2 2" xfId="19467" xr:uid="{5A0B1EB2-58C1-4060-B712-D10311EF0BFA}"/>
    <cellStyle name="Input 9 3 7 2 2 2" xfId="38254" xr:uid="{AA2A2402-023C-447F-8E1C-B9D440D7F290}"/>
    <cellStyle name="Input 9 3 7 2 3" xfId="32165" xr:uid="{5C7E86F4-7A28-4D5F-B9E7-4C11572BFCEA}"/>
    <cellStyle name="Input 9 3 7 3" xfId="6654" xr:uid="{CCD3A9C3-1E95-4953-AC3B-3D60219C14DD}"/>
    <cellStyle name="Input 9 3 7 3 2" xfId="36338" xr:uid="{A9307AE9-FB84-442D-A404-1FDCEBCE7C31}"/>
    <cellStyle name="Input 9 3 7 4" xfId="22991" xr:uid="{6474D476-66ED-497A-8050-9A688C2B3EEC}"/>
    <cellStyle name="Input 9 3 7 4 2" xfId="40896" xr:uid="{27A6067B-0954-4C42-A640-20E6F6E1E382}"/>
    <cellStyle name="Input 9 3 7 5" xfId="30523" xr:uid="{33FEEE02-99E5-455A-A50F-A92AA67218F3}"/>
    <cellStyle name="Input 9 3 8" xfId="6655" xr:uid="{3A823BFC-85A8-4B8F-AE39-47D09535868F}"/>
    <cellStyle name="Input 9 3 8 2" xfId="6656" xr:uid="{80B756F4-1D0F-4606-A6DE-F4112F6FB02F}"/>
    <cellStyle name="Input 9 3 8 2 2" xfId="19504" xr:uid="{2B28C36A-4CE1-4A44-BDF2-75EB5CFC3C34}"/>
    <cellStyle name="Input 9 3 8 2 2 2" xfId="38291" xr:uid="{B595DFE0-96C8-482C-9F99-D9808195FDD5}"/>
    <cellStyle name="Input 9 3 8 2 3" xfId="32191" xr:uid="{0DFE070E-AB59-47D6-8FB8-DD5573266B82}"/>
    <cellStyle name="Input 9 3 8 3" xfId="6657" xr:uid="{9473F577-BF2B-47E9-A1A5-23B167D7A078}"/>
    <cellStyle name="Input 9 3 8 3 2" xfId="36375" xr:uid="{E699EA3A-3618-40E6-875E-DC7C9277DBBB}"/>
    <cellStyle name="Input 9 3 8 4" xfId="22992" xr:uid="{41672C3B-EB73-40DC-8021-72FE4FA4356A}"/>
    <cellStyle name="Input 9 3 8 4 2" xfId="40897" xr:uid="{39CEA372-9EA2-452A-82BA-55F3AE75F4F2}"/>
    <cellStyle name="Input 9 3 8 5" xfId="30560" xr:uid="{ECC91C34-464E-470C-8930-E5867D7FB4CA}"/>
    <cellStyle name="Input 9 3 9" xfId="6658" xr:uid="{FD01D0D4-D9A4-43C1-B7C6-F2CB167B5A29}"/>
    <cellStyle name="Input 9 3 9 2" xfId="34007" xr:uid="{1B173571-7F22-43CD-90EC-CDE6C6F3B060}"/>
    <cellStyle name="Input 9 4" xfId="6659" xr:uid="{0C0731CF-FBE7-4278-8718-9D3AD0B3B01A}"/>
    <cellStyle name="Input 9 4 10" xfId="29655" xr:uid="{B96841AF-3416-4925-9C5F-776AF860D561}"/>
    <cellStyle name="Input 9 4 2" xfId="6660" xr:uid="{758AA458-AC9F-4A16-815C-19BE98B8E980}"/>
    <cellStyle name="Input 9 4 2 2" xfId="6661" xr:uid="{08E7AC00-2ADD-4044-A805-955ECF6CBCCC}"/>
    <cellStyle name="Input 9 4 2 2 2" xfId="6662" xr:uid="{51865DD8-7B81-439A-BF14-8918E934401A}"/>
    <cellStyle name="Input 9 4 2 2 2 2" xfId="19914" xr:uid="{4C4A09D3-4BD1-4149-B284-5E1BE7DDB8BC}"/>
    <cellStyle name="Input 9 4 2 2 2 2 2" xfId="38786" xr:uid="{E45D2065-068D-4578-B51C-8900FAE03776}"/>
    <cellStyle name="Input 9 4 2 2 2 3" xfId="32642" xr:uid="{CEF96289-1157-42CB-A907-6F6584E43E9D}"/>
    <cellStyle name="Input 9 4 2 2 3" xfId="6663" xr:uid="{7F539EDD-BC99-40AC-A848-5602077DB80B}"/>
    <cellStyle name="Input 9 4 2 2 3 2" xfId="36774" xr:uid="{6DA69760-5E05-4386-87FC-A4C52D289C83}"/>
    <cellStyle name="Input 9 4 2 2 4" xfId="22995" xr:uid="{015128E9-3E5E-4447-80A1-4842D0F2D32E}"/>
    <cellStyle name="Input 9 4 2 2 4 2" xfId="40900" xr:uid="{B4370C14-5583-4E6A-A661-A7D5B6B6B2E2}"/>
    <cellStyle name="Input 9 4 2 2 5" xfId="31053" xr:uid="{C0685617-B9FF-4C2A-A113-E715BCF26419}"/>
    <cellStyle name="Input 9 4 2 3" xfId="6664" xr:uid="{A24F907E-F0E4-4019-8D1D-F2DB96638814}"/>
    <cellStyle name="Input 9 4 2 3 2" xfId="19203" xr:uid="{3190F7F0-B722-4310-9CC4-0B26BBB6B1D1}"/>
    <cellStyle name="Input 9 4 2 3 2 2" xfId="37704" xr:uid="{94416B4E-7609-427F-B5C6-313575B84891}"/>
    <cellStyle name="Input 9 4 2 3 3" xfId="31975" xr:uid="{EEF35CA5-7807-46B6-9437-BE81506C0DB9}"/>
    <cellStyle name="Input 9 4 2 4" xfId="6665" xr:uid="{9CF7223A-9A3E-497E-A456-6ABDEAE01918}"/>
    <cellStyle name="Input 9 4 2 4 2" xfId="35787" xr:uid="{3BD7CACB-5A75-46D3-B19A-1756AE10CDF4}"/>
    <cellStyle name="Input 9 4 2 5" xfId="22994" xr:uid="{8FF75E5F-C724-4DD3-9845-67380C5D251A}"/>
    <cellStyle name="Input 9 4 2 5 2" xfId="40899" xr:uid="{4D4FA934-9E04-42BB-8867-F52F206197CA}"/>
    <cellStyle name="Input 9 4 2 6" xfId="29990" xr:uid="{31376ADD-C3BC-4D8A-AE3C-2E56FB34A517}"/>
    <cellStyle name="Input 9 4 3" xfId="6666" xr:uid="{499BC309-4BF5-4A21-91AA-2575F437BAE8}"/>
    <cellStyle name="Input 9 4 3 2" xfId="6667" xr:uid="{EB88B07A-DFE5-4FFA-8758-CD033D364331}"/>
    <cellStyle name="Input 9 4 3 2 2" xfId="14505" xr:uid="{EC8BB0C8-B299-4395-A6A6-87577DA3D841}"/>
    <cellStyle name="Input 9 4 3 2 2 2" xfId="38451" xr:uid="{D603DD61-4561-4CC3-AC7C-E20DF73271B6}"/>
    <cellStyle name="Input 9 4 3 2 3" xfId="32321" xr:uid="{6DDDE0A0-D356-4D08-A94D-A1B708819593}"/>
    <cellStyle name="Input 9 4 3 3" xfId="6668" xr:uid="{08931824-A6C9-4B94-9D6C-91C7E33E75D0}"/>
    <cellStyle name="Input 9 4 3 3 2" xfId="18399" xr:uid="{CCE649BB-C0D3-412C-A787-D670E59DBF8C}"/>
    <cellStyle name="Input 9 4 3 4" xfId="22996" xr:uid="{DEC22B89-886D-498D-9504-616EFC739A56}"/>
    <cellStyle name="Input 9 4 3 4 2" xfId="40901" xr:uid="{685D2EFB-112C-4371-8FDF-F0451B60DFDA}"/>
    <cellStyle name="Input 9 4 3 5" xfId="30718" xr:uid="{BAA3DAFB-E6D4-46E9-8AAB-8A418A60739B}"/>
    <cellStyle name="Input 9 4 4" xfId="6669" xr:uid="{27030DAC-AB17-4D9B-9CB3-30D4867EE079}"/>
    <cellStyle name="Input 9 4 4 2" xfId="18738" xr:uid="{C597443E-79DC-4C4E-97C1-AABFEA8AF917}"/>
    <cellStyle name="Input 9 4 4 2 2" xfId="37331" xr:uid="{4A81B377-BD55-4A59-BB64-9C9287D6A166}"/>
    <cellStyle name="Input 9 4 4 3" xfId="31665" xr:uid="{59066EF5-F4EB-4006-A1D4-B3C16488B2FD}"/>
    <cellStyle name="Input 9 4 5" xfId="6670" xr:uid="{D2E25C08-4C52-458C-A37E-5210D9EA1977}"/>
    <cellStyle name="Input 9 4 5 2" xfId="15170" xr:uid="{BC488A2A-BE53-4AEE-B4B5-7393399C6C2F}"/>
    <cellStyle name="Input 9 4 5 2 2" xfId="20702" xr:uid="{5A8794D3-8F33-458D-BF22-0DBC9A2BD40E}"/>
    <cellStyle name="Input 9 4 5 3" xfId="33364" xr:uid="{57F43E75-D9A2-49FD-9DCE-B61C3F6B495B}"/>
    <cellStyle name="Input 9 4 6" xfId="6671" xr:uid="{BC80D66A-1690-4A4A-9792-1DC0A6ED3528}"/>
    <cellStyle name="Input 9 4 6 2" xfId="15857" xr:uid="{E1800514-3BEB-43C8-894A-4E5BB9758EFE}"/>
    <cellStyle name="Input 9 4 7" xfId="16786" xr:uid="{5764C219-F193-4097-9645-16DBEC527101}"/>
    <cellStyle name="Input 9 4 7 2" xfId="34808" xr:uid="{032CB6FA-1748-4679-A7AB-5A55B00AB3D5}"/>
    <cellStyle name="Input 9 4 8" xfId="17274" xr:uid="{B57AB5F3-C77F-43D7-9B22-2CD9F7B65D6E}"/>
    <cellStyle name="Input 9 4 8 2" xfId="35444" xr:uid="{416A5FB8-A2F3-4FD3-80EE-4255F61BEE73}"/>
    <cellStyle name="Input 9 4 9" xfId="22993" xr:uid="{5FB5049B-C0C1-4895-8EDD-7633E65BBA85}"/>
    <cellStyle name="Input 9 4 9 2" xfId="40898" xr:uid="{9701A917-43F2-4DD1-9954-83A46EF3629A}"/>
    <cellStyle name="Input 9 5" xfId="6672" xr:uid="{8F607A0C-6B65-4757-A40D-9A2C509EF35B}"/>
    <cellStyle name="Input 9 5 2" xfId="6673" xr:uid="{1B8A333F-606C-420B-8684-E3401644E28F}"/>
    <cellStyle name="Input 9 5 2 2" xfId="6674" xr:uid="{44DFDB6A-B1BC-4879-B1CA-5547E19FC203}"/>
    <cellStyle name="Input 9 5 2 2 2" xfId="19915" xr:uid="{A6DED247-E45E-4441-926C-5969E823B80C}"/>
    <cellStyle name="Input 9 5 2 2 2 2" xfId="38787" xr:uid="{252B3B5A-418E-4B45-933E-FF39259C27BE}"/>
    <cellStyle name="Input 9 5 2 2 3" xfId="32643" xr:uid="{4E21E7A8-80E0-4C69-9A06-2EC10990BBDF}"/>
    <cellStyle name="Input 9 5 2 3" xfId="6675" xr:uid="{930D1AC2-998F-47EA-87FC-2C59EA939367}"/>
    <cellStyle name="Input 9 5 2 3 2" xfId="36775" xr:uid="{D0C0AE2E-2A68-4CCD-AAAD-427D8F094429}"/>
    <cellStyle name="Input 9 5 2 4" xfId="22998" xr:uid="{BB16BCBA-56A1-4D2B-BE9E-074CE60193FB}"/>
    <cellStyle name="Input 9 5 2 4 2" xfId="40903" xr:uid="{6472E161-58B2-45FB-B607-98836D6FFC73}"/>
    <cellStyle name="Input 9 5 2 5" xfId="31054" xr:uid="{D4E134EA-DAE8-482A-BFDE-BDE9E6A92543}"/>
    <cellStyle name="Input 9 5 3" xfId="6676" xr:uid="{2CC96C6A-DE49-4E4E-A328-D1923E52D8ED}"/>
    <cellStyle name="Input 9 5 3 2" xfId="19204" xr:uid="{7D081B42-E78F-498D-B95D-C57F8BE4EB46}"/>
    <cellStyle name="Input 9 5 3 2 2" xfId="37705" xr:uid="{E7DD2044-F442-4622-B91D-BD38DA23DB03}"/>
    <cellStyle name="Input 9 5 3 3" xfId="31976" xr:uid="{5A556904-69E6-42F1-9A0A-63AFAEBAB6FE}"/>
    <cellStyle name="Input 9 5 4" xfId="6677" xr:uid="{55E97CE7-4546-4BB7-99A8-ACE54FDA86E9}"/>
    <cellStyle name="Input 9 5 4 2" xfId="21108" xr:uid="{ACD5C6C5-E15A-4A9A-ACDD-A39C3BBF00CB}"/>
    <cellStyle name="Input 9 5 4 2 2" xfId="39524" xr:uid="{CC558FDF-3158-4D97-9DB4-91E0F5074C07}"/>
    <cellStyle name="Input 9 5 4 3" xfId="33365" xr:uid="{E902A527-588B-4230-8487-824A9E982108}"/>
    <cellStyle name="Input 9 5 5" xfId="6678" xr:uid="{265FB801-F167-4FD4-889C-028FB9B490B1}"/>
    <cellStyle name="Input 9 5 5 2" xfId="34013" xr:uid="{081145A8-BA31-437A-8B63-05557FFAE5AB}"/>
    <cellStyle name="Input 9 5 6" xfId="16787" xr:uid="{27B20A38-EB5B-4CE8-B006-10E9135BD8A9}"/>
    <cellStyle name="Input 9 5 6 2" xfId="34809" xr:uid="{DB8B0171-B75E-4CB5-837D-47BAC5B26207}"/>
    <cellStyle name="Input 9 5 7" xfId="17713" xr:uid="{DFBA56AF-F8CF-4622-99B1-CEE3B26DD39F}"/>
    <cellStyle name="Input 9 5 7 2" xfId="35788" xr:uid="{BC508ECC-8A32-43C2-98C4-18C229C64677}"/>
    <cellStyle name="Input 9 5 8" xfId="22997" xr:uid="{6413F0B3-AFF6-4F65-B74D-E230E0CA3A14}"/>
    <cellStyle name="Input 9 5 8 2" xfId="40902" xr:uid="{7B04F522-0207-4673-BFF4-6FD6459467CB}"/>
    <cellStyle name="Input 9 5 9" xfId="29991" xr:uid="{04A153EE-6313-40F9-86E0-D53C95D43737}"/>
    <cellStyle name="Input 9 6" xfId="6679" xr:uid="{A140B005-B833-4548-8914-D794A2E55490}"/>
    <cellStyle name="Input 9 6 2" xfId="6680" xr:uid="{04A09887-20E5-45B1-80D0-DCCD78DBE968}"/>
    <cellStyle name="Input 9 6 2 2" xfId="6681" xr:uid="{F5ED3AAE-8E4C-4CD3-955E-AB0298D32576}"/>
    <cellStyle name="Input 9 6 2 2 2" xfId="19916" xr:uid="{9B17D2BF-D5C3-4649-B3F3-AB2229372A5D}"/>
    <cellStyle name="Input 9 6 2 2 2 2" xfId="38788" xr:uid="{2C6696A8-ECB5-4197-8B8A-718AEDE52C33}"/>
    <cellStyle name="Input 9 6 2 2 3" xfId="32644" xr:uid="{7E41F121-913D-4DED-93BB-F5E085F80B0E}"/>
    <cellStyle name="Input 9 6 2 3" xfId="6682" xr:uid="{1875DF97-2587-4B7C-A52E-17CB9BCCA8AA}"/>
    <cellStyle name="Input 9 6 2 3 2" xfId="36776" xr:uid="{2DD6B197-0651-435A-A71E-6381EC093088}"/>
    <cellStyle name="Input 9 6 2 4" xfId="23000" xr:uid="{E334F19A-89BA-4EC7-A37A-3DE7F67BC2BA}"/>
    <cellStyle name="Input 9 6 2 4 2" xfId="40905" xr:uid="{EB466D13-1FAE-4A3E-8620-1D98CD3C0F98}"/>
    <cellStyle name="Input 9 6 2 5" xfId="31055" xr:uid="{899DF2CB-3625-4924-B2EB-E1F1896D18B6}"/>
    <cellStyle name="Input 9 6 3" xfId="6683" xr:uid="{197A0342-DFC6-4E26-8FC9-0E904546AFAE}"/>
    <cellStyle name="Input 9 6 3 2" xfId="19205" xr:uid="{69019FAF-67C2-4035-BC7E-B9EB3BA0BFD5}"/>
    <cellStyle name="Input 9 6 3 2 2" xfId="37706" xr:uid="{81CEB83C-8922-4DB4-8DA3-6F769359FA27}"/>
    <cellStyle name="Input 9 6 3 3" xfId="31977" xr:uid="{F0D69166-AE3F-4A5F-878F-9EF0F4069E30}"/>
    <cellStyle name="Input 9 6 4" xfId="6684" xr:uid="{1CE1D5B2-6C75-4FCC-A249-65603F836281}"/>
    <cellStyle name="Input 9 6 4 2" xfId="21109" xr:uid="{9CA4C156-DC8E-421C-BAA7-A4B652CF4624}"/>
    <cellStyle name="Input 9 6 4 2 2" xfId="39525" xr:uid="{215791B8-BAEE-4B49-BF85-A407FD991790}"/>
    <cellStyle name="Input 9 6 4 3" xfId="33366" xr:uid="{AF57627E-4215-494F-80ED-9FB6795DC6FF}"/>
    <cellStyle name="Input 9 6 5" xfId="6685" xr:uid="{FDE597E3-269E-41F9-B969-D20BF368BD95}"/>
    <cellStyle name="Input 9 6 5 2" xfId="34014" xr:uid="{CB7B9465-34E7-487B-89D3-659C9BB2668E}"/>
    <cellStyle name="Input 9 6 6" xfId="16788" xr:uid="{64BAEDC2-F582-4DE6-8BAD-C74D2E17FA5C}"/>
    <cellStyle name="Input 9 6 6 2" xfId="34810" xr:uid="{19A1BC6E-0B0F-424D-A351-6BBFA6583179}"/>
    <cellStyle name="Input 9 6 7" xfId="17714" xr:uid="{983948B5-4CE9-4788-A8AA-3ADDE0E19BD4}"/>
    <cellStyle name="Input 9 6 7 2" xfId="35789" xr:uid="{FF7BBE6A-9A76-4579-87B0-0A7EF955C379}"/>
    <cellStyle name="Input 9 6 8" xfId="22999" xr:uid="{D2585ED1-BD49-4A46-9DEE-EC69FEF42483}"/>
    <cellStyle name="Input 9 6 8 2" xfId="40904" xr:uid="{18507481-7B4E-48A2-A00F-F8F9E7F9F8DB}"/>
    <cellStyle name="Input 9 6 9" xfId="29992" xr:uid="{AE8F71AE-470D-4540-89FA-01A9650D4B7A}"/>
    <cellStyle name="Input 9 7" xfId="6686" xr:uid="{124E33D0-3FC9-45A3-B484-D6BE5E0A4A6F}"/>
    <cellStyle name="Input 9 7 2" xfId="6687" xr:uid="{987A361B-E593-4DC0-B0EF-ABC76C633AC0}"/>
    <cellStyle name="Input 9 7 2 2" xfId="14459" xr:uid="{BDC4102D-2D66-4D00-BEFA-F58C1E53587E}"/>
    <cellStyle name="Input 9 7 2 2 2" xfId="38392" xr:uid="{805F7EF0-9E0D-4840-8E55-AB789BE07DB0}"/>
    <cellStyle name="Input 9 7 2 3" xfId="32279" xr:uid="{34DA9EB3-F753-4E4D-BD7D-7237976FCA33}"/>
    <cellStyle name="Input 9 7 3" xfId="6688" xr:uid="{2CB357B6-E157-445E-BD8A-71BE4DA6EB7A}"/>
    <cellStyle name="Input 9 7 3 2" xfId="18349" xr:uid="{C14DD6D3-1CED-423F-BD00-07221DB24268}"/>
    <cellStyle name="Input 9 7 4" xfId="23001" xr:uid="{6E908BAC-D5E2-4F53-8D00-02F02B5C6974}"/>
    <cellStyle name="Input 9 7 4 2" xfId="40906" xr:uid="{F24BEE16-E37E-4E6E-A8C4-482DD0358FDD}"/>
    <cellStyle name="Input 9 7 5" xfId="30661" xr:uid="{20B8F3FF-DBF3-478C-B2AD-0CC9ED6AAB63}"/>
    <cellStyle name="Input 9 8" xfId="6689" xr:uid="{361816D2-8E9F-436F-B059-0C635DAA60AB}"/>
    <cellStyle name="Input 9 8 2" xfId="6690" xr:uid="{A12FA2E2-25B2-490C-B380-AA1B7F3BB42E}"/>
    <cellStyle name="Input 9 8 2 2" xfId="37243" xr:uid="{1BA6C575-D6B0-4E36-B0A2-23A7D64F02DD}"/>
    <cellStyle name="Input 9 8 3" xfId="6691" xr:uid="{F2C0D476-4012-4453-8CB3-E930940C5FD0}"/>
    <cellStyle name="Input 9 8 3 2" xfId="40907" xr:uid="{06B2973C-27E3-4CC4-804A-C2A8522C4D15}"/>
    <cellStyle name="Input 9 8 4" xfId="31603" xr:uid="{24BAC293-A783-418A-99A7-4D8B605C5C6E}"/>
    <cellStyle name="Input 9 9" xfId="6692" xr:uid="{FA16CEBC-685B-4863-8BC5-AA7C4119D854}"/>
    <cellStyle name="Input 9 9 2" xfId="18776" xr:uid="{7D6A5FF9-2392-41E9-BECB-E3A95672683B}"/>
    <cellStyle name="Input 9 9 2 2" xfId="37373" xr:uid="{FA3C1106-3DD7-4821-8D4C-99F4680FD770}"/>
    <cellStyle name="Input 9 9 3" xfId="31636" xr:uid="{248EA73C-71CA-4C5E-93CA-6F4F5900D816}"/>
    <cellStyle name="Linked Cell" xfId="151" builtinId="24" customBuiltin="1"/>
    <cellStyle name="Linked Cell 10" xfId="6693" xr:uid="{D3243865-9A0C-4E07-9668-ECA9E4A6B2BA}"/>
    <cellStyle name="Linked Cell 10 2" xfId="6694" xr:uid="{A9B22CD6-13F6-4FBA-B2AD-99EF90E70875}"/>
    <cellStyle name="Linked Cell 10 2 2" xfId="6695" xr:uid="{CDA1BE34-0384-4247-AFD1-9EDA6E0EBB00}"/>
    <cellStyle name="Linked Cell 10 2 3" xfId="6696" xr:uid="{6973D3E9-1F26-482C-952B-016A95C7840D}"/>
    <cellStyle name="Linked Cell 10 2 4" xfId="15859" xr:uid="{5C822D56-5998-4765-B81B-44AC98C6F850}"/>
    <cellStyle name="Linked Cell 10 2 5" xfId="16789" xr:uid="{911E7D6A-EF01-403A-8638-7256DD10F4D0}"/>
    <cellStyle name="Linked Cell 10 2 6" xfId="16105" xr:uid="{F0399E47-02C4-4FB7-9D8E-98A1E2444088}"/>
    <cellStyle name="Linked Cell 10 3" xfId="6697" xr:uid="{62B46A8A-8CBD-45C0-B08A-845033BB6579}"/>
    <cellStyle name="Linked Cell 10 4" xfId="15078" xr:uid="{39DE9787-5696-47D1-9BA7-60FE0D8FEC29}"/>
    <cellStyle name="Linked Cell 10 5" xfId="16025" xr:uid="{28B8EA61-5E69-4826-9CAA-63F52EA2EC7A}"/>
    <cellStyle name="Linked Cell 10 6" xfId="18549" xr:uid="{8E6FA4F6-8175-4139-9E40-F08CBA707BF4}"/>
    <cellStyle name="Linked Cell 11" xfId="6698" xr:uid="{14A74A24-CE7E-4D30-9DE1-E684B5BF063C}"/>
    <cellStyle name="Linked Cell 12" xfId="6699" xr:uid="{01D524EF-7516-483F-8D8C-A503956F19C9}"/>
    <cellStyle name="Linked Cell 13" xfId="6700" xr:uid="{B9114962-0C99-420C-9C1B-EC3F38173E40}"/>
    <cellStyle name="Linked Cell 14" xfId="6701" xr:uid="{FC0899E5-ADB1-43DE-8BDF-8D3402B23994}"/>
    <cellStyle name="Linked Cell 14 2" xfId="6702" xr:uid="{F775F225-35A2-4CD2-9621-ADC2ABE3082B}"/>
    <cellStyle name="Linked Cell 15" xfId="6703" xr:uid="{23803CA9-B1BD-4D77-822B-B473B84909CE}"/>
    <cellStyle name="Linked Cell 15 2" xfId="6704" xr:uid="{40E6DC81-3E94-43EB-AC31-A51D7C99BFCD}"/>
    <cellStyle name="Linked Cell 16" xfId="6705" xr:uid="{3F60F8D3-1B32-438D-A77A-077A0032A39D}"/>
    <cellStyle name="Linked Cell 17" xfId="6706" xr:uid="{9344B2F0-DAF1-468F-AE9A-83A46DB6EE75}"/>
    <cellStyle name="Linked Cell 18" xfId="6707" xr:uid="{CB9384AA-FF1C-479B-A606-68D58BDD4DA4}"/>
    <cellStyle name="Linked Cell 19" xfId="6708" xr:uid="{1E8C9011-935B-412E-B895-B8939B7CAB71}"/>
    <cellStyle name="Linked Cell 2" xfId="303" xr:uid="{00000000-0005-0000-0000-0000A6000000}"/>
    <cellStyle name="Linked Cell 2 10" xfId="25424" xr:uid="{F688E582-A5C2-4113-BE44-47B908DBC1F4}"/>
    <cellStyle name="Linked Cell 2 11" xfId="26467" xr:uid="{87BF27F0-C521-4C7D-A15C-994425245972}"/>
    <cellStyle name="Linked Cell 2 12" xfId="25376" xr:uid="{D991986F-8D16-46F8-A200-61292E8CD4C9}"/>
    <cellStyle name="Linked Cell 2 13" xfId="26533" xr:uid="{A8826AC5-7759-4386-A87A-DDE0FE4D7F07}"/>
    <cellStyle name="Linked Cell 2 14" xfId="25314" xr:uid="{6F221771-CE80-452F-B1CC-42FB32C9E86E}"/>
    <cellStyle name="Linked Cell 2 15" xfId="26617" xr:uid="{17DFA991-07F7-4E86-84F2-27AFA54204E4}"/>
    <cellStyle name="Linked Cell 2 16" xfId="25230" xr:uid="{4B237090-4721-4FF8-98B7-8BCE2B072513}"/>
    <cellStyle name="Linked Cell 2 17" xfId="26711" xr:uid="{E0E9BF8B-8240-4174-979A-8E0B36EF6799}"/>
    <cellStyle name="Linked Cell 2 18" xfId="25134" xr:uid="{FFCFBBD8-B8E6-4C6E-A818-5F4D3838103E}"/>
    <cellStyle name="Linked Cell 2 19" xfId="26820" xr:uid="{2E61BB5C-9F97-48FE-B606-351B41BC42C9}"/>
    <cellStyle name="Linked Cell 2 2" xfId="449" xr:uid="{00000000-0005-0000-0000-0000A7000000}"/>
    <cellStyle name="Linked Cell 2 2 10" xfId="25423" xr:uid="{C65FCE0A-5A83-4C4D-85A6-A78BC1B17E75}"/>
    <cellStyle name="Linked Cell 2 2 11" xfId="26468" xr:uid="{290B59DF-4E8D-4B5B-99BA-DBD756485FE1}"/>
    <cellStyle name="Linked Cell 2 2 12" xfId="25375" xr:uid="{870071C3-15F5-4325-B134-FB713AD4334F}"/>
    <cellStyle name="Linked Cell 2 2 13" xfId="26534" xr:uid="{F6F9979D-F363-404E-A6B3-FF2F1F3431C0}"/>
    <cellStyle name="Linked Cell 2 2 14" xfId="25312" xr:uid="{92CD7810-4C5A-47A3-A8AC-ABC2680E4FB6}"/>
    <cellStyle name="Linked Cell 2 2 15" xfId="26618" xr:uid="{69C7A9D7-B9B8-40B8-83A8-A734A2D7618D}"/>
    <cellStyle name="Linked Cell 2 2 16" xfId="25229" xr:uid="{49D20D4F-EDB4-4AA9-8B3E-70618315B544}"/>
    <cellStyle name="Linked Cell 2 2 17" xfId="26714" xr:uid="{29620D8B-2E57-4305-AEF0-E51170BE20A6}"/>
    <cellStyle name="Linked Cell 2 2 18" xfId="25131" xr:uid="{3138B7BE-5BC2-40D3-9A39-965EF20EB048}"/>
    <cellStyle name="Linked Cell 2 2 19" xfId="26823" xr:uid="{70BC84D7-7E39-47DA-ADDF-9BAEBC3BB0D9}"/>
    <cellStyle name="Linked Cell 2 2 2" xfId="6710" xr:uid="{D1E16DBE-1389-49D0-8D3C-479CFB1A39E3}"/>
    <cellStyle name="Linked Cell 2 2 2 10" xfId="25421" xr:uid="{08844BF0-7662-410E-B331-770FD47EBAB7}"/>
    <cellStyle name="Linked Cell 2 2 2 11" xfId="26470" xr:uid="{2B2EE55F-7494-47A0-A429-4336AE0D28DC}"/>
    <cellStyle name="Linked Cell 2 2 2 12" xfId="25373" xr:uid="{8DF6E1A2-8733-45EA-ACE4-A6769DBDB4BE}"/>
    <cellStyle name="Linked Cell 2 2 2 13" xfId="26538" xr:uid="{62688D8B-547C-48FA-9846-741195FBF594}"/>
    <cellStyle name="Linked Cell 2 2 2 14" xfId="25308" xr:uid="{3B14AC2A-C31B-483A-934B-A5F79529FDE4}"/>
    <cellStyle name="Linked Cell 2 2 2 15" xfId="26621" xr:uid="{E56D412D-AB60-4681-AB7C-0E8993CD582F}"/>
    <cellStyle name="Linked Cell 2 2 2 16" xfId="25226" xr:uid="{017987CD-8512-4384-BCAA-9E69D0A66D59}"/>
    <cellStyle name="Linked Cell 2 2 2 17" xfId="26718" xr:uid="{8692E40C-A4F4-46AD-98E2-EFFF67720CD8}"/>
    <cellStyle name="Linked Cell 2 2 2 18" xfId="25127" xr:uid="{F10A50C1-05FF-4927-A5B3-C0D477E4111D}"/>
    <cellStyle name="Linked Cell 2 2 2 19" xfId="26828" xr:uid="{568DEFC7-184F-4293-920D-4381E7A37AA7}"/>
    <cellStyle name="Linked Cell 2 2 2 2" xfId="6711" xr:uid="{8DE3D516-B031-4155-BE8B-F94B66380C7E}"/>
    <cellStyle name="Linked Cell 2 2 2 2 10" xfId="25420" xr:uid="{24113ACB-B8C8-4690-805C-F89F82AA56DC}"/>
    <cellStyle name="Linked Cell 2 2 2 2 11" xfId="26471" xr:uid="{6334D692-3D51-434E-9CBB-FF34E94AD692}"/>
    <cellStyle name="Linked Cell 2 2 2 2 12" xfId="25372" xr:uid="{6DE0B9F5-55EC-4FFE-A0FF-6BF91AC1973C}"/>
    <cellStyle name="Linked Cell 2 2 2 2 13" xfId="26539" xr:uid="{DCE5AB68-499D-4C12-BC82-5F7DDB423A17}"/>
    <cellStyle name="Linked Cell 2 2 2 2 14" xfId="25307" xr:uid="{196A48B1-A979-4943-A6E0-9CE89A0EDF09}"/>
    <cellStyle name="Linked Cell 2 2 2 2 15" xfId="26623" xr:uid="{DC109AA5-48BC-4A37-8AF0-48690A12EAA8}"/>
    <cellStyle name="Linked Cell 2 2 2 2 16" xfId="25224" xr:uid="{6AAE65A6-D4CC-4FBB-A3D0-69AD6D72F00C}"/>
    <cellStyle name="Linked Cell 2 2 2 2 17" xfId="26720" xr:uid="{55F548C2-4328-4F0A-97F3-1C3AFEFCD760}"/>
    <cellStyle name="Linked Cell 2 2 2 2 18" xfId="25125" xr:uid="{ECE0A82A-79BA-4202-A80D-84536C626AF9}"/>
    <cellStyle name="Linked Cell 2 2 2 2 19" xfId="26830" xr:uid="{81541600-FBB0-413D-BC32-219CF212325E}"/>
    <cellStyle name="Linked Cell 2 2 2 2 2" xfId="6712" xr:uid="{198CD136-9012-4EC0-AC15-52D6B95528D0}"/>
    <cellStyle name="Linked Cell 2 2 2 2 20" xfId="25010" xr:uid="{32378810-D91E-4BFF-A54C-AF3D414C0C37}"/>
    <cellStyle name="Linked Cell 2 2 2 2 21" xfId="26956" xr:uid="{837E701A-299E-4CED-9C9E-4B50A2D9EC8B}"/>
    <cellStyle name="Linked Cell 2 2 2 2 22" xfId="24878" xr:uid="{3F07DDB0-5669-4F7D-AFE9-F782A2207BFE}"/>
    <cellStyle name="Linked Cell 2 2 2 2 23" xfId="27098" xr:uid="{AEB2A1DC-DE0F-4CAD-AD35-1C4363A856A2}"/>
    <cellStyle name="Linked Cell 2 2 2 2 24" xfId="24734" xr:uid="{B9EB843E-7D74-4A67-869F-9DC6B3280C9D}"/>
    <cellStyle name="Linked Cell 2 2 2 2 25" xfId="27250" xr:uid="{C88FF380-C956-49D6-A4E5-40458FB91D04}"/>
    <cellStyle name="Linked Cell 2 2 2 2 3" xfId="17716" xr:uid="{EE24FED3-AE2A-4BF0-BEBA-460B225F8248}"/>
    <cellStyle name="Linked Cell 2 2 2 2 4" xfId="25501" xr:uid="{6FD1B887-A8A3-4D7F-B5BF-137EE878A890}"/>
    <cellStyle name="Linked Cell 2 2 2 2 5" xfId="26371" xr:uid="{2EFE3973-766D-4A08-8787-193ABA4137ED}"/>
    <cellStyle name="Linked Cell 2 2 2 2 6" xfId="25484" xr:uid="{BDAC78A9-E1D3-4414-B8F5-B63CCB4BE1A5}"/>
    <cellStyle name="Linked Cell 2 2 2 2 7" xfId="26393" xr:uid="{4152C89B-0BD1-4EE0-9CAA-94DA85E4C1DF}"/>
    <cellStyle name="Linked Cell 2 2 2 2 8" xfId="25458" xr:uid="{726D7CB1-16B6-447B-B7BF-339A156EA6AF}"/>
    <cellStyle name="Linked Cell 2 2 2 2 9" xfId="26429" xr:uid="{B3B2C9AA-5645-4537-A07F-3E2634221DF0}"/>
    <cellStyle name="Linked Cell 2 2 2 20" xfId="25012" xr:uid="{E23CA87A-BE97-4BB2-B4F3-A381BB1C3A8E}"/>
    <cellStyle name="Linked Cell 2 2 2 21" xfId="26954" xr:uid="{13AEBA87-1183-4EEC-9357-5AAD7AADE760}"/>
    <cellStyle name="Linked Cell 2 2 2 22" xfId="24880" xr:uid="{1438D6C9-E4E8-414D-BC17-512F4ED087A2}"/>
    <cellStyle name="Linked Cell 2 2 2 23" xfId="27096" xr:uid="{40F897F4-CBDB-43CE-A9B4-5CDBB07C1790}"/>
    <cellStyle name="Linked Cell 2 2 2 24" xfId="24736" xr:uid="{1D832B59-9820-40DA-B54D-7A6080151AB7}"/>
    <cellStyle name="Linked Cell 2 2 2 25" xfId="27248" xr:uid="{AF8BD1AC-58E1-4D07-8473-7B303B9B3912}"/>
    <cellStyle name="Linked Cell 2 2 2 3" xfId="6713" xr:uid="{EEBB3C14-31CA-407F-B479-AC85CF69D145}"/>
    <cellStyle name="Linked Cell 2 2 2 3 2" xfId="17170" xr:uid="{A4C4C539-5677-486F-A7C6-122664D34E0A}"/>
    <cellStyle name="Linked Cell 2 2 2 3 2 2" xfId="19206" xr:uid="{B4C21176-0005-4181-B545-3DEB8C8289BB}"/>
    <cellStyle name="Linked Cell 2 2 2 4" xfId="6714" xr:uid="{E0BD0514-F78E-45F0-A671-5F05057FF47B}"/>
    <cellStyle name="Linked Cell 2 2 2 4 2" xfId="25502" xr:uid="{B78FA093-D945-4E31-914D-6A68E1C0A278}"/>
    <cellStyle name="Linked Cell 2 2 2 5" xfId="21110" xr:uid="{0CC830AD-BB0C-4930-B8D2-5130C6B6D0A7}"/>
    <cellStyle name="Linked Cell 2 2 2 5 2" xfId="26370" xr:uid="{284C0979-CCD6-4F92-A9A8-063D43A25466}"/>
    <cellStyle name="Linked Cell 2 2 2 6" xfId="25485" xr:uid="{D9459515-CB3C-45B3-AB96-E69D7CE57EF3}"/>
    <cellStyle name="Linked Cell 2 2 2 7" xfId="26392" xr:uid="{A2F80AC5-1B7B-4E4E-A14E-CAFDFC7BC57D}"/>
    <cellStyle name="Linked Cell 2 2 2 8" xfId="25459" xr:uid="{5A8407F7-0002-42C4-B00F-227A0F264497}"/>
    <cellStyle name="Linked Cell 2 2 2 9" xfId="26428" xr:uid="{6A9EEDF6-D0A0-4CBA-8682-4B10B555B478}"/>
    <cellStyle name="Linked Cell 2 2 20" xfId="25017" xr:uid="{681D7F43-3363-4F82-919D-77832CC2719D}"/>
    <cellStyle name="Linked Cell 2 2 21" xfId="26949" xr:uid="{06EA0658-89E4-4B77-8FCD-9945DEDF92B5}"/>
    <cellStyle name="Linked Cell 2 2 22" xfId="24885" xr:uid="{4D3AD704-6C14-4F18-95A3-58C1093887DB}"/>
    <cellStyle name="Linked Cell 2 2 23" xfId="27089" xr:uid="{D4E206EC-C784-410D-9B9E-8660B7CE814D}"/>
    <cellStyle name="Linked Cell 2 2 24" xfId="24743" xr:uid="{9EFC12B1-5A6A-40A3-A332-CD58AE759E72}"/>
    <cellStyle name="Linked Cell 2 2 25" xfId="27241" xr:uid="{52D189C7-44BC-4138-B1A3-68F048E208FB}"/>
    <cellStyle name="Linked Cell 2 2 3" xfId="6715" xr:uid="{65B87603-512B-4D2B-888B-FC0B0E092D58}"/>
    <cellStyle name="Linked Cell 2 2 3 2" xfId="6716" xr:uid="{19F5B82B-7CCA-4B84-9D53-8AA8CAFA0D86}"/>
    <cellStyle name="Linked Cell 2 2 3 2 2" xfId="18634" xr:uid="{3F5B57A2-C339-48A8-A4B1-D7D7D7184B50}"/>
    <cellStyle name="Linked Cell 2 2 3 3" xfId="6717" xr:uid="{EEF75155-0D4D-4B3D-9673-4F5AA0AC47A3}"/>
    <cellStyle name="Linked Cell 2 2 3 4" xfId="14267" xr:uid="{F3BF7C54-7622-4519-A59A-4E371BB1B1FC}"/>
    <cellStyle name="Linked Cell 2 2 4" xfId="6718" xr:uid="{32656D11-AEB3-401C-82FE-8FD20D9998A3}"/>
    <cellStyle name="Linked Cell 2 2 4 2" xfId="15172" xr:uid="{1120FB9B-A983-4AFA-8D20-2B2A57391C06}"/>
    <cellStyle name="Linked Cell 2 2 4 2 2" xfId="18477" xr:uid="{FB749D5C-0746-4AD9-95BE-6B3CC6757130}"/>
    <cellStyle name="Linked Cell 2 2 5" xfId="13081" xr:uid="{0329A094-7177-4283-BD58-FE3091332AD2}"/>
    <cellStyle name="Linked Cell 2 2 5 2" xfId="15860" xr:uid="{17B2B8CE-AE0F-4C48-A825-F30DBAE36B28}"/>
    <cellStyle name="Linked Cell 2 2 5 2 2" xfId="20601" xr:uid="{4D489954-5B75-48BC-A697-2D2575CC1B53}"/>
    <cellStyle name="Linked Cell 2 2 6" xfId="16790" xr:uid="{4B03C8FB-6627-4433-9F04-4926A43E09D7}"/>
    <cellStyle name="Linked Cell 2 2 7" xfId="15363" xr:uid="{379C7389-7D88-4485-8AD7-0E84D0F49DC5}"/>
    <cellStyle name="Linked Cell 2 2 8" xfId="23002" xr:uid="{07F0B169-A1DF-4076-9E45-ED2368EDAE79}"/>
    <cellStyle name="Linked Cell 2 2 8 2" xfId="25461" xr:uid="{CDCE4F9D-7D1D-4871-9E27-A3D2F0F82C59}"/>
    <cellStyle name="Linked Cell 2 2 9" xfId="26426" xr:uid="{87B928B1-81A2-4F5C-B542-4BDC4FDA9B21}"/>
    <cellStyle name="Linked Cell 2 20" xfId="25020" xr:uid="{A3E26CF9-2325-4689-AE39-C7F2AB7C8190}"/>
    <cellStyle name="Linked Cell 2 21" xfId="26946" xr:uid="{758CDEB0-E945-4466-8DE6-69D7C257D803}"/>
    <cellStyle name="Linked Cell 2 22" xfId="24888" xr:uid="{545345CA-1A2B-456C-9D3A-A5C630A210D6}"/>
    <cellStyle name="Linked Cell 2 23" xfId="27086" xr:uid="{EECBB587-8074-4431-BDAD-B8EEAC29E644}"/>
    <cellStyle name="Linked Cell 2 24" xfId="24746" xr:uid="{976A0E50-0D64-4374-8906-AD41C258E14E}"/>
    <cellStyle name="Linked Cell 2 25" xfId="27238" xr:uid="{E8F4C4D9-C4D9-4CCB-B171-32243E7AB59A}"/>
    <cellStyle name="Linked Cell 2 26" xfId="6709" xr:uid="{0AF2BAB7-E716-4354-9485-44C9997BC16F}"/>
    <cellStyle name="Linked Cell 2 3" xfId="6719" xr:uid="{4F5A04F2-1300-405D-B2D3-AABF84D1A3C3}"/>
    <cellStyle name="Linked Cell 2 3 2" xfId="6720" xr:uid="{2072FCF8-5CC2-46B2-A71D-B279B8B5A3E6}"/>
    <cellStyle name="Linked Cell 2 3 2 2" xfId="18203" xr:uid="{92F80265-EEC1-4BF6-AA82-273DB5172B12}"/>
    <cellStyle name="Linked Cell 2 3 3" xfId="6721" xr:uid="{75D3D65A-1C37-4752-B946-8ABACCE0C608}"/>
    <cellStyle name="Linked Cell 2 3 4" xfId="14328" xr:uid="{105FFA0B-BC27-4CE7-9B11-E6ACB2E8DC94}"/>
    <cellStyle name="Linked Cell 2 4" xfId="6722" xr:uid="{8A7BACD4-0FB7-4DBA-83C1-9D81DCF9E9E5}"/>
    <cellStyle name="Linked Cell 2 4 2" xfId="14585" xr:uid="{919E21A6-7CA2-4758-BD55-BE8FD0E72389}"/>
    <cellStyle name="Linked Cell 2 4 2 2" xfId="18806" xr:uid="{1D0468D4-ADF7-41E6-B72C-EF0C00677C83}"/>
    <cellStyle name="Linked Cell 2 4 3" xfId="25503" xr:uid="{B408A4AB-A987-4808-9253-B1B5656419A1}"/>
    <cellStyle name="Linked Cell 2 5" xfId="14642" xr:uid="{EAE0CDD3-6E4F-4EE1-B8A3-2B21A4386457}"/>
    <cellStyle name="Linked Cell 2 5 2" xfId="20379" xr:uid="{6309AB4D-F3C3-4FD5-94F9-138A30914E52}"/>
    <cellStyle name="Linked Cell 2 5 3" xfId="26369" xr:uid="{63A2FC52-4C9F-4826-AA84-27E2629E10EE}"/>
    <cellStyle name="Linked Cell 2 6" xfId="14979" xr:uid="{B9257256-5715-4127-9E27-F997AC69D9FB}"/>
    <cellStyle name="Linked Cell 2 6 2" xfId="25487" xr:uid="{D42EAF94-E828-44EC-BA5C-FEAECDDFBA63}"/>
    <cellStyle name="Linked Cell 2 7" xfId="16568" xr:uid="{0DBB7640-AF3B-4F49-9C21-E2EF10C29CB0}"/>
    <cellStyle name="Linked Cell 2 7 2" xfId="26390" xr:uid="{4C9F17C1-BF05-4A48-B64E-2ED01575D07C}"/>
    <cellStyle name="Linked Cell 2 8" xfId="25462" xr:uid="{303715B9-8698-4EB8-A65E-43C2A60B842E}"/>
    <cellStyle name="Linked Cell 2 9" xfId="26425" xr:uid="{9BEC6B9B-89C3-401F-81F6-505517F80FA1}"/>
    <cellStyle name="Linked Cell 20" xfId="6723" xr:uid="{A5BE7DF9-F4A6-4D78-9EE4-3C42C0F04269}"/>
    <cellStyle name="Linked Cell 21" xfId="6724" xr:uid="{0B920DC9-C12B-474E-A216-BFAAC7D99D0A}"/>
    <cellStyle name="Linked Cell 22" xfId="6725" xr:uid="{0C2C730B-C6B1-4D68-B8D9-89DC68E37D17}"/>
    <cellStyle name="Linked Cell 23" xfId="6726" xr:uid="{8001D1B3-8EAB-4DB5-ABCB-8C403B52E2C0}"/>
    <cellStyle name="Linked Cell 23 2" xfId="6727" xr:uid="{2C842DD5-F7E0-4C92-B590-40C68627C2A8}"/>
    <cellStyle name="Linked Cell 23 2 2" xfId="20437" xr:uid="{445EB077-31CF-4895-B570-EAD489FA1696}"/>
    <cellStyle name="Linked Cell 23 3" xfId="6728" xr:uid="{00C4CE0E-EE5B-4AB9-99D9-105E77123CDC}"/>
    <cellStyle name="Linked Cell 24" xfId="6729" xr:uid="{C23E7959-317A-4EE8-801C-6386EFB0A8E0}"/>
    <cellStyle name="Linked Cell 25" xfId="6730" xr:uid="{78DB397F-B9C3-43D1-8250-F06E1A7C0AD1}"/>
    <cellStyle name="Linked Cell 26" xfId="6731" xr:uid="{F1798864-B485-4BF1-B981-733391F13DBE}"/>
    <cellStyle name="Linked Cell 27" xfId="6732" xr:uid="{FF920602-A532-4DAF-A7C2-091F7152F865}"/>
    <cellStyle name="Linked Cell 28" xfId="6733" xr:uid="{8650A705-32E5-4B4A-96BB-7B07167AE1FB}"/>
    <cellStyle name="Linked Cell 29" xfId="6734" xr:uid="{6BBB04BF-EABD-41A8-8C62-4FA7546BFFF3}"/>
    <cellStyle name="Linked Cell 3" xfId="357" xr:uid="{00000000-0005-0000-0000-0000A8000000}"/>
    <cellStyle name="Linked Cell 3 2" xfId="6736" xr:uid="{3DBFB6EE-5832-4BA8-A241-6705766C6D28}"/>
    <cellStyle name="Linked Cell 3 2 2" xfId="6737" xr:uid="{26D5215B-26C3-4AA0-8A30-253338E3DD97}"/>
    <cellStyle name="Linked Cell 3 2 2 2" xfId="17210" xr:uid="{53CD5182-54B1-44F9-B6FA-A0B6A50411EE}"/>
    <cellStyle name="Linked Cell 3 2 2 2 2" xfId="17717" xr:uid="{1037AE92-4467-4829-AE59-09907BC37E57}"/>
    <cellStyle name="Linked Cell 3 2 2 3" xfId="19207" xr:uid="{846E8D49-3BEC-4CB9-8BE8-A8907119D8D0}"/>
    <cellStyle name="Linked Cell 3 2 2 4" xfId="21111" xr:uid="{351F8BBD-3CF7-462D-AECA-E7A4483FEA04}"/>
    <cellStyle name="Linked Cell 3 2 3" xfId="6738" xr:uid="{D072E880-F4C9-4D0E-B88F-178C4072ABFC}"/>
    <cellStyle name="Linked Cell 3 2 3 2" xfId="18672" xr:uid="{9AF775F2-28DD-47CF-93AC-1D7BEF0FF7EE}"/>
    <cellStyle name="Linked Cell 3 2 4" xfId="15861" xr:uid="{6A6B6143-2BF7-4F13-A15A-D37A203D66DF}"/>
    <cellStyle name="Linked Cell 3 2 4 2" xfId="20641" xr:uid="{B6737291-BC9D-4416-8BEA-542A91E1FFF3}"/>
    <cellStyle name="Linked Cell 3 2 5" xfId="16791" xr:uid="{3EAD8A96-7F7B-4D24-80C1-154BDBE59E18}"/>
    <cellStyle name="Linked Cell 3 2 6" xfId="16058" xr:uid="{687E2D34-42C5-410D-95AB-B3E3072F6A02}"/>
    <cellStyle name="Linked Cell 3 2 7" xfId="16989" xr:uid="{6717FF0C-F28A-4FAB-8315-1CBF089FF333}"/>
    <cellStyle name="Linked Cell 3 3" xfId="6739" xr:uid="{A52B29BE-F2A2-4113-A88B-AC33FE141C2C}"/>
    <cellStyle name="Linked Cell 3 3 2" xfId="18466" xr:uid="{79F32F4F-1B9E-4EDC-BF40-BA62F2B9001E}"/>
    <cellStyle name="Linked Cell 3 4" xfId="15263" xr:uid="{77012C8C-7F23-4B1C-9BD5-0D920FDC2A84}"/>
    <cellStyle name="Linked Cell 3 5" xfId="15902" xr:uid="{76819239-AEB2-4C80-9C59-B01D1172EF82}"/>
    <cellStyle name="Linked Cell 3 5 2" xfId="20422" xr:uid="{C1526CF7-978B-4C74-A655-6F5812637748}"/>
    <cellStyle name="Linked Cell 3 6" xfId="16109" xr:uid="{49020711-C486-4964-9D01-9F31EF9CA868}"/>
    <cellStyle name="Linked Cell 3 7" xfId="21602" xr:uid="{542B6296-F407-403F-9862-79B46E6F3176}"/>
    <cellStyle name="Linked Cell 3 8" xfId="6735" xr:uid="{4A90DA06-C884-4607-B75F-F278C37677E7}"/>
    <cellStyle name="Linked Cell 30" xfId="6740" xr:uid="{FAF3589C-3186-457B-A99D-20D09DBE3D64}"/>
    <cellStyle name="Linked Cell 31" xfId="6741" xr:uid="{E14A1C6A-4230-407A-8CA9-3BA30B35E55D}"/>
    <cellStyle name="Linked Cell 32" xfId="6742" xr:uid="{391EF138-6DAA-471D-86E6-188B3FB4CA46}"/>
    <cellStyle name="Linked Cell 33" xfId="6743" xr:uid="{32AA6765-A0DE-49E9-8071-DB15694A8E7F}"/>
    <cellStyle name="Linked Cell 34" xfId="6744" xr:uid="{FCF7C138-683B-4398-992D-98E7653F5CCA}"/>
    <cellStyle name="Linked Cell 35" xfId="6745" xr:uid="{6A439E7D-45FA-4DB1-A55A-0C8D640A3EF0}"/>
    <cellStyle name="Linked Cell 36" xfId="6746" xr:uid="{785E7268-1625-41AF-8B20-DBE72C0BB454}"/>
    <cellStyle name="Linked Cell 37" xfId="6747" xr:uid="{79C8EA9D-9442-4687-9AA4-D040021F188A}"/>
    <cellStyle name="Linked Cell 38" xfId="6748" xr:uid="{CC94A3F6-F7C4-496C-92A5-A442E1A76552}"/>
    <cellStyle name="Linked Cell 39" xfId="6749" xr:uid="{30ADB721-25BE-4F27-9A49-61A1C8D06365}"/>
    <cellStyle name="Linked Cell 4" xfId="6750" xr:uid="{4022B649-9B5E-4427-ACB9-0E6B8573C462}"/>
    <cellStyle name="Linked Cell 4 2" xfId="6751" xr:uid="{55C9FFBB-E392-4803-B6AA-622B605C55AE}"/>
    <cellStyle name="Linked Cell 4 2 2" xfId="6752" xr:uid="{ED20364B-87EE-4CA8-BA39-DF97E083A6EE}"/>
    <cellStyle name="Linked Cell 4 2 3" xfId="6753" xr:uid="{9650F7DE-CA38-4EEE-9797-9234890F0F03}"/>
    <cellStyle name="Linked Cell 4 2 4" xfId="15862" xr:uid="{D2A00429-1B59-42F0-A70D-7D734EACFE0E}"/>
    <cellStyle name="Linked Cell 4 2 5" xfId="16792" xr:uid="{5A78DE38-DB91-43FF-8523-B4B7ECFFDDA1}"/>
    <cellStyle name="Linked Cell 4 2 6" xfId="21761" xr:uid="{C7F38AD1-0DD6-4484-AA41-3AED0722BAE9}"/>
    <cellStyle name="Linked Cell 4 3" xfId="6754" xr:uid="{CD49EFA8-3B0C-49BB-AE5B-CDD21B86CA36}"/>
    <cellStyle name="Linked Cell 4 4" xfId="15210" xr:uid="{060B5FA0-5B89-41A5-ACAB-A17D4B5B5908}"/>
    <cellStyle name="Linked Cell 4 5" xfId="14959" xr:uid="{168C4076-B4F6-443B-8206-3F93E9FADA66}"/>
    <cellStyle name="Linked Cell 4 6" xfId="21917" xr:uid="{5C46E747-E0CD-4654-ACBD-E789668CD58E}"/>
    <cellStyle name="Linked Cell 40" xfId="6755" xr:uid="{A6F458EC-5DDD-49CC-BB6C-461BE3A4432B}"/>
    <cellStyle name="Linked Cell 41" xfId="6756" xr:uid="{74BEE5B7-A4CF-456A-B68A-56945ACCC6CA}"/>
    <cellStyle name="Linked Cell 42" xfId="6757" xr:uid="{0A0C944B-49F4-4D0A-9EB4-F5C77E2C4CDF}"/>
    <cellStyle name="Linked Cell 43" xfId="6758" xr:uid="{6E2B1759-70EC-45AF-A570-D7B0334D53C2}"/>
    <cellStyle name="Linked Cell 44" xfId="6759" xr:uid="{54A701A5-02C1-48D9-97BB-E558D6C45112}"/>
    <cellStyle name="Linked Cell 45" xfId="6760" xr:uid="{E53B4EBD-4A5C-4496-A441-13E10215560C}"/>
    <cellStyle name="Linked Cell 46" xfId="6761" xr:uid="{8225F30F-951D-49E8-AF5F-3FEB74B5879B}"/>
    <cellStyle name="Linked Cell 47" xfId="6762" xr:uid="{92EF9EB4-42FD-43CA-B032-4EC608F888C2}"/>
    <cellStyle name="Linked Cell 48" xfId="6763" xr:uid="{F02573BC-3072-4B87-A327-CA3608C21ECE}"/>
    <cellStyle name="Linked Cell 49" xfId="6764" xr:uid="{6FC09C40-8066-46D2-B51A-4E2F868CF2A4}"/>
    <cellStyle name="Linked Cell 5" xfId="6765" xr:uid="{DD06D631-4D72-492D-A10B-48421690B2B0}"/>
    <cellStyle name="Linked Cell 5 2" xfId="6766" xr:uid="{9E037D33-AB3F-4A20-B7FE-5DC78CDFD486}"/>
    <cellStyle name="Linked Cell 5 2 2" xfId="6767" xr:uid="{E81889AD-24C0-4A69-8C30-04C0303AA6AB}"/>
    <cellStyle name="Linked Cell 5 2 3" xfId="6768" xr:uid="{70B068EB-064C-4F29-81DD-662AC87505DB}"/>
    <cellStyle name="Linked Cell 5 2 4" xfId="15863" xr:uid="{F1B27FC0-382E-4C99-B97F-CE4522550E12}"/>
    <cellStyle name="Linked Cell 5 2 5" xfId="16793" xr:uid="{889C3DE5-F675-4126-AB08-E98D8DABE70A}"/>
    <cellStyle name="Linked Cell 5 2 6" xfId="18584" xr:uid="{9C4E57D5-9A5C-40FE-9B05-E71DEBB1339E}"/>
    <cellStyle name="Linked Cell 5 3" xfId="6769" xr:uid="{1740B383-27F7-421A-87EC-4E7B5DE4EE94}"/>
    <cellStyle name="Linked Cell 5 4" xfId="14728" xr:uid="{E76EC385-BB51-48E4-80E3-32477E3180C6}"/>
    <cellStyle name="Linked Cell 5 5" xfId="14710" xr:uid="{87CBF362-AA6F-4DB4-B182-234CD5A682BA}"/>
    <cellStyle name="Linked Cell 5 6" xfId="21616" xr:uid="{FF03C2E2-957D-4E1A-9C07-652516685BE5}"/>
    <cellStyle name="Linked Cell 50" xfId="6770" xr:uid="{5821BC04-D38E-41C4-BB5A-176C5802D8A6}"/>
    <cellStyle name="Linked Cell 51" xfId="14226" xr:uid="{7ECAF1A6-4017-4044-AE8A-ED9F4683B27C}"/>
    <cellStyle name="Linked Cell 52" xfId="25510" xr:uid="{C6E6B6A7-D41B-475D-A8B2-3EB46350C01B}"/>
    <cellStyle name="Linked Cell 53" xfId="26362" xr:uid="{21530A9E-CEC6-4D22-9407-5BD166554C88}"/>
    <cellStyle name="Linked Cell 54" xfId="25494" xr:uid="{282C6552-759D-47C9-B3B8-2C257429A661}"/>
    <cellStyle name="Linked Cell 55" xfId="26382" xr:uid="{F484D76C-FF74-46A4-BB2D-60F3ED766CF2}"/>
    <cellStyle name="Linked Cell 56" xfId="25470" xr:uid="{FCE41A8D-4182-4D43-B715-0204DAD675EA}"/>
    <cellStyle name="Linked Cell 57" xfId="26417" xr:uid="{88C97CA8-D3A4-4AB1-8E04-D0D3005571F8}"/>
    <cellStyle name="Linked Cell 58" xfId="25432" xr:uid="{C8F743BA-95F6-47D5-B341-16479CFAF1BE}"/>
    <cellStyle name="Linked Cell 59" xfId="26458" xr:uid="{348CCA22-4D82-4DAE-B5FA-420573160EDE}"/>
    <cellStyle name="Linked Cell 6" xfId="6771" xr:uid="{12EF2B3B-7D02-4698-9C92-007895109FF6}"/>
    <cellStyle name="Linked Cell 6 2" xfId="6772" xr:uid="{763BCD9C-C82F-447E-BEFB-E5285E659C9B}"/>
    <cellStyle name="Linked Cell 6 2 2" xfId="6773" xr:uid="{2175D8FC-3859-4776-AB21-ECCC9D86C619}"/>
    <cellStyle name="Linked Cell 6 2 3" xfId="6774" xr:uid="{D84FB240-6A18-44F8-BE09-6B63DB505997}"/>
    <cellStyle name="Linked Cell 6 2 4" xfId="15864" xr:uid="{BDF767A2-4AEE-421C-985E-57A48A8D7EC0}"/>
    <cellStyle name="Linked Cell 6 2 5" xfId="16794" xr:uid="{E0BF5FC4-04E5-4F88-8E9F-1749F46B35FA}"/>
    <cellStyle name="Linked Cell 6 2 6" xfId="18307" xr:uid="{056C1F66-87F5-4F2A-AA27-E5930B4CD196}"/>
    <cellStyle name="Linked Cell 6 3" xfId="6775" xr:uid="{1913D93F-80BC-40A2-8AFD-88F9AFBEDDBD}"/>
    <cellStyle name="Linked Cell 6 4" xfId="15157" xr:uid="{02FE13F9-AA8C-4AA4-B438-B64F3AFA8BB1}"/>
    <cellStyle name="Linked Cell 6 5" xfId="14906" xr:uid="{F48EDDCC-0E55-4AFB-A122-095777F08BE6}"/>
    <cellStyle name="Linked Cell 6 6" xfId="21624" xr:uid="{5EC072CC-4D1E-4435-ACB0-7562ED641C8D}"/>
    <cellStyle name="Linked Cell 60" xfId="25385" xr:uid="{B963FDAA-338F-4284-913B-1CD012B6ECC5}"/>
    <cellStyle name="Linked Cell 61" xfId="26522" xr:uid="{574F5D52-BB8D-4E33-814C-12B153DDD53E}"/>
    <cellStyle name="Linked Cell 62" xfId="25324" xr:uid="{8576A570-CC6B-4DF1-BF3C-A94914780F7C}"/>
    <cellStyle name="Linked Cell 63" xfId="26600" xr:uid="{1E4E408E-8718-4C28-8288-FBC8BD7BFE26}"/>
    <cellStyle name="Linked Cell 64" xfId="25245" xr:uid="{98A385CE-7509-44F9-AF92-CDCFA8492904}"/>
    <cellStyle name="Linked Cell 65" xfId="26693" xr:uid="{C7891070-CCF7-4589-A757-847F452C5872}"/>
    <cellStyle name="Linked Cell 66" xfId="25153" xr:uid="{29329B51-6801-4C5E-9069-8B4705A90D6B}"/>
    <cellStyle name="Linked Cell 67" xfId="26800" xr:uid="{92B260A9-8DCD-4BBD-AE8E-78B984B188F6}"/>
    <cellStyle name="Linked Cell 68" xfId="25043" xr:uid="{31C8C7FF-2605-415D-8EF9-CE11B4993EEC}"/>
    <cellStyle name="Linked Cell 69" xfId="26921" xr:uid="{16A0C4A0-FD86-4B79-82FE-6C9270A9805F}"/>
    <cellStyle name="Linked Cell 7" xfId="6776" xr:uid="{AEAB7E68-B4A9-429F-8A5D-A4DCDF543A42}"/>
    <cellStyle name="Linked Cell 7 2" xfId="6777" xr:uid="{A775EE61-6748-4E51-836E-37F402862F98}"/>
    <cellStyle name="Linked Cell 7 2 2" xfId="6778" xr:uid="{601A15E8-8CCA-4CB3-B5CD-E8358F4473A4}"/>
    <cellStyle name="Linked Cell 7 2 3" xfId="6779" xr:uid="{4625A3B6-2997-44E4-BF33-AE26320D5F9E}"/>
    <cellStyle name="Linked Cell 7 2 4" xfId="15865" xr:uid="{8D0BC0BC-8B31-404C-916A-666B30F222F9}"/>
    <cellStyle name="Linked Cell 7 2 5" xfId="16795" xr:uid="{C524D11F-9B62-4A69-B47C-265D6EA23D9F}"/>
    <cellStyle name="Linked Cell 7 2 6" xfId="21773" xr:uid="{B5A826E2-B61E-407B-B3D8-C25836EFCBB6}"/>
    <cellStyle name="Linked Cell 7 3" xfId="6780" xr:uid="{7BFED256-1EC2-4899-A6A8-D33B1986FE51}"/>
    <cellStyle name="Linked Cell 7 4" xfId="15136" xr:uid="{E4AEF752-83D9-4D75-B80B-C25ED1DF543F}"/>
    <cellStyle name="Linked Cell 7 5" xfId="15764" xr:uid="{1C7431DC-9DA2-4414-9149-F4760779A778}"/>
    <cellStyle name="Linked Cell 7 6" xfId="21865" xr:uid="{9F716776-555F-48D7-8E35-CDFE40F10C2E}"/>
    <cellStyle name="Linked Cell 70" xfId="24915" xr:uid="{6C298DD0-F5DD-4009-B97E-3F47287FA1A2}"/>
    <cellStyle name="Linked Cell 71" xfId="27055" xr:uid="{B685E92A-E17E-4A63-A08F-AFB4F4A68BA0}"/>
    <cellStyle name="Linked Cell 72" xfId="24777" xr:uid="{C909E711-7763-4A95-90FA-A79CC786A95C}"/>
    <cellStyle name="Linked Cell 73" xfId="27208" xr:uid="{4A9CCA65-1D46-4E1A-9C37-5FCF7B1DBF6D}"/>
    <cellStyle name="Linked Cell 74" xfId="486" xr:uid="{8EA2AE86-D335-4226-A84B-3677BE8E7370}"/>
    <cellStyle name="Linked Cell 75" xfId="41672" xr:uid="{8729163A-B468-4FDB-BE69-6DD548BFDF77}"/>
    <cellStyle name="Linked Cell 8" xfId="6781" xr:uid="{7B4B015A-39BD-4BA6-820F-ACAA6B4E08D0}"/>
    <cellStyle name="Linked Cell 8 2" xfId="6782" xr:uid="{DB638185-A292-4C3F-9C92-6E460640C104}"/>
    <cellStyle name="Linked Cell 8 2 2" xfId="6783" xr:uid="{6D107B90-6617-42C9-B402-F9C58E651E9F}"/>
    <cellStyle name="Linked Cell 8 2 3" xfId="6784" xr:uid="{F25D64DA-3A7A-4FD3-8AB7-D91DBA2FF461}"/>
    <cellStyle name="Linked Cell 8 2 4" xfId="15866" xr:uid="{B49554A7-7E67-42C8-9917-25B45840D5B3}"/>
    <cellStyle name="Linked Cell 8 2 5" xfId="16796" xr:uid="{B7BC2BE6-0EC6-4FF0-B41F-4C92DCBE6EBD}"/>
    <cellStyle name="Linked Cell 8 2 6" xfId="21744" xr:uid="{A9BCE69C-0E02-4FB3-926C-C3C67CD281F3}"/>
    <cellStyle name="Linked Cell 8 3" xfId="6785" xr:uid="{3545593F-8E1A-411B-BF7A-047012951C2D}"/>
    <cellStyle name="Linked Cell 8 4" xfId="14996" xr:uid="{2BD00D69-7841-4F83-995B-2F73DD54314E}"/>
    <cellStyle name="Linked Cell 8 5" xfId="16017" xr:uid="{A7DAD37D-B79C-41A5-9BBF-EAA488E69FE5}"/>
    <cellStyle name="Linked Cell 8 6" xfId="16093" xr:uid="{DBA390A3-958C-4662-9D46-88378736E752}"/>
    <cellStyle name="Linked Cell 9" xfId="6786" xr:uid="{EF564F62-AFC4-4975-ACFE-0E3BB5A6A9B3}"/>
    <cellStyle name="Linked Cell 9 2" xfId="6787" xr:uid="{B4FDC9F0-64EA-4731-A90E-3D6E2CB04671}"/>
    <cellStyle name="Linked Cell 9 2 2" xfId="6788" xr:uid="{832472DE-1603-4271-A34B-58852CD43723}"/>
    <cellStyle name="Linked Cell 9 2 3" xfId="6789" xr:uid="{6E079139-3F48-4479-96E5-23F173B49CBD}"/>
    <cellStyle name="Linked Cell 9 2 4" xfId="15867" xr:uid="{55DCDFDF-5734-437D-987E-81830F260D77}"/>
    <cellStyle name="Linked Cell 9 2 5" xfId="16797" xr:uid="{5B45FCF7-8CB3-428B-A45C-41C033D88A6A}"/>
    <cellStyle name="Linked Cell 9 2 6" xfId="15428" xr:uid="{74039090-7AB8-48EC-BF47-D4F4BD8790DD}"/>
    <cellStyle name="Linked Cell 9 3" xfId="6790" xr:uid="{91EFA68D-22D4-4911-8050-5F7ACEC5D745}"/>
    <cellStyle name="Linked Cell 9 4" xfId="15104" xr:uid="{5EFA39B0-3EB4-40D1-8330-F47ABED39D26}"/>
    <cellStyle name="Linked Cell 9 5" xfId="14677" xr:uid="{4201B3F3-C02F-4256-9E73-5931A50CDFDC}"/>
    <cellStyle name="Linked Cell 9 6" xfId="18483" xr:uid="{A62B1F2C-1550-47FC-8CA6-F9967BC6A664}"/>
    <cellStyle name="mmm" xfId="4" xr:uid="{00000000-0005-0000-0000-0000A9000000}"/>
    <cellStyle name="Neutral" xfId="147" builtinId="28" customBuiltin="1"/>
    <cellStyle name="Neutral 10" xfId="6791" xr:uid="{D805D9A8-F59F-4FDE-91C6-85FE96990FE3}"/>
    <cellStyle name="Neutral 10 2" xfId="6792" xr:uid="{7CD2A651-2741-4855-9C04-5493E8B552EA}"/>
    <cellStyle name="Neutral 10 2 2" xfId="6793" xr:uid="{29565655-1930-4895-BDCD-E36A42FBDD54}"/>
    <cellStyle name="Neutral 10 2 3" xfId="6794" xr:uid="{87F739AE-495E-4F90-8D29-F12638C6384F}"/>
    <cellStyle name="Neutral 10 2 4" xfId="15869" xr:uid="{1CC3321E-B140-4159-B2BC-7445D1A132AE}"/>
    <cellStyle name="Neutral 10 2 5" xfId="16798" xr:uid="{6A9E14E7-51C8-4A1A-B9E5-F5F327049902}"/>
    <cellStyle name="Neutral 10 2 6" xfId="21583" xr:uid="{5597BF69-C9BA-4D71-9C80-588F3F9C3BCD}"/>
    <cellStyle name="Neutral 10 3" xfId="6795" xr:uid="{43EC1AD2-EB74-42E0-93D1-923815F7F379}"/>
    <cellStyle name="Neutral 10 4" xfId="15076" xr:uid="{9BF4C844-D1EC-4AEA-9CFE-87D0C20CFB7A}"/>
    <cellStyle name="Neutral 10 5" xfId="14955" xr:uid="{6F186FEE-FC1F-4968-AB1A-1B23CC8C82E5}"/>
    <cellStyle name="Neutral 10 6" xfId="21646" xr:uid="{A9855AAC-874B-4136-AFBE-CDB356BD5178}"/>
    <cellStyle name="Neutral 11" xfId="6796" xr:uid="{98690C3B-E5D4-402A-8178-17341EBE942A}"/>
    <cellStyle name="Neutral 12" xfId="6797" xr:uid="{1B2F6C65-F66B-4310-BDE7-E52E20AEAC51}"/>
    <cellStyle name="Neutral 13" xfId="6798" xr:uid="{DF9B8877-4910-4B56-BD4F-B2AD22859C5B}"/>
    <cellStyle name="Neutral 14" xfId="6799" xr:uid="{F67EB5BC-2D52-4670-ADED-A271E041C349}"/>
    <cellStyle name="Neutral 14 2" xfId="6800" xr:uid="{F11D7526-71AA-4849-A191-D2E79F99F40A}"/>
    <cellStyle name="Neutral 15" xfId="6801" xr:uid="{86C0B221-AF71-4579-BEBD-6E36EB5DBF48}"/>
    <cellStyle name="Neutral 15 2" xfId="6802" xr:uid="{647CB5DB-508F-45BA-8A11-56D352D5AAA5}"/>
    <cellStyle name="Neutral 16" xfId="6803" xr:uid="{7F981A33-39A3-4C7F-92A2-C7687ADD5E14}"/>
    <cellStyle name="Neutral 17" xfId="6804" xr:uid="{310BDCF5-CAAF-49A6-A44C-40D1FAC342ED}"/>
    <cellStyle name="Neutral 18" xfId="6805" xr:uid="{084829C9-8EFF-4FE5-9DDA-8F23CF60AB67}"/>
    <cellStyle name="Neutral 19" xfId="6806" xr:uid="{467CF238-129D-42EC-B178-A08F8E02F75B}"/>
    <cellStyle name="Neutral 2" xfId="304" xr:uid="{00000000-0005-0000-0000-0000AB000000}"/>
    <cellStyle name="Neutral 2 10" xfId="25361" xr:uid="{9EA37FF6-1440-4178-BE49-4F70EB12F118}"/>
    <cellStyle name="Neutral 2 11" xfId="26557" xr:uid="{648E1296-CEBE-4831-9047-C38C1A5D561D}"/>
    <cellStyle name="Neutral 2 12" xfId="25289" xr:uid="{2101B563-219B-4032-B8C9-E2B75744EE12}"/>
    <cellStyle name="Neutral 2 13" xfId="26640" xr:uid="{47F991B0-EC48-44A2-A47F-3665AA9FEDEF}"/>
    <cellStyle name="Neutral 2 14" xfId="25208" xr:uid="{DDB8D120-F602-4CEC-8868-C9A0192CD035}"/>
    <cellStyle name="Neutral 2 15" xfId="26738" xr:uid="{47592A11-FA19-4DB8-B172-D00FE0C4AFBB}"/>
    <cellStyle name="Neutral 2 16" xfId="25108" xr:uid="{90B36903-495F-4301-BBBD-D83C1F91B204}"/>
    <cellStyle name="Neutral 2 17" xfId="26852" xr:uid="{5BFCCAEC-147E-4D4B-8E10-D26FC1825255}"/>
    <cellStyle name="Neutral 2 18" xfId="24987" xr:uid="{78ECA086-D5EA-4126-9D66-863219814713}"/>
    <cellStyle name="Neutral 2 19" xfId="26981" xr:uid="{E4579D73-AF58-4C47-970B-537DECC3DE60}"/>
    <cellStyle name="Neutral 2 2" xfId="450" xr:uid="{00000000-0005-0000-0000-0000AC000000}"/>
    <cellStyle name="Neutral 2 2 10" xfId="25360" xr:uid="{392E2721-400E-40B9-BDE4-0C3FF9603373}"/>
    <cellStyle name="Neutral 2 2 11" xfId="26558" xr:uid="{F61DD468-3B81-4BDD-A062-15E59B8BFCD0}"/>
    <cellStyle name="Neutral 2 2 12" xfId="25287" xr:uid="{80CE455E-1FDA-4EC8-9E40-6CEA68025C5E}"/>
    <cellStyle name="Neutral 2 2 13" xfId="26642" xr:uid="{EBB0FFC6-E1A2-4EAD-9549-D5C5561A18B5}"/>
    <cellStyle name="Neutral 2 2 14" xfId="25206" xr:uid="{E7B10CA7-BCD4-423A-AA60-C8D97CAE9238}"/>
    <cellStyle name="Neutral 2 2 15" xfId="26741" xr:uid="{F4F8FB5E-8535-4DE2-A37F-953094EAC533}"/>
    <cellStyle name="Neutral 2 2 16" xfId="25104" xr:uid="{88652D78-D0A7-4FD7-B37F-719F53B5744C}"/>
    <cellStyle name="Neutral 2 2 17" xfId="26855" xr:uid="{4765AACA-79A6-4C9A-A02E-38E6D74817E3}"/>
    <cellStyle name="Neutral 2 2 18" xfId="24983" xr:uid="{8EE8127D-7CDD-4C3A-930D-A4EBEA2C9EA8}"/>
    <cellStyle name="Neutral 2 2 19" xfId="26986" xr:uid="{E1AC508E-7434-41A3-B20E-EC0E91E7989E}"/>
    <cellStyle name="Neutral 2 2 2" xfId="6808" xr:uid="{4A199277-156D-4BBE-B857-94E8C2E2A39B}"/>
    <cellStyle name="Neutral 2 2 2 10" xfId="25359" xr:uid="{212711F3-6744-424A-9A23-B411A10A5D23}"/>
    <cellStyle name="Neutral 2 2 2 11" xfId="26559" xr:uid="{B3533297-A661-49E5-89A6-E540393B1CA0}"/>
    <cellStyle name="Neutral 2 2 2 12" xfId="25286" xr:uid="{33D54353-C217-4E6B-94EB-A1852BF8F080}"/>
    <cellStyle name="Neutral 2 2 2 13" xfId="26643" xr:uid="{14C92455-E1CC-4F36-BC4D-8193773F01F5}"/>
    <cellStyle name="Neutral 2 2 2 14" xfId="25205" xr:uid="{DD18CB40-23BD-43C8-AC06-925CF2968710}"/>
    <cellStyle name="Neutral 2 2 2 15" xfId="26742" xr:uid="{E28AE27A-FD68-4242-8D17-A5AE0860581D}"/>
    <cellStyle name="Neutral 2 2 2 16" xfId="25103" xr:uid="{9552877C-2F09-4469-890A-B216DCDC8B63}"/>
    <cellStyle name="Neutral 2 2 2 17" xfId="26856" xr:uid="{5131649B-44E6-4546-B6CE-757C767066EA}"/>
    <cellStyle name="Neutral 2 2 2 18" xfId="24982" xr:uid="{7C3BCC1A-452A-45E0-987C-032862CAA853}"/>
    <cellStyle name="Neutral 2 2 2 19" xfId="26987" xr:uid="{EF943561-3187-489C-B16B-8D0795B3EDA0}"/>
    <cellStyle name="Neutral 2 2 2 2" xfId="6809" xr:uid="{6FBBCD77-BEAF-47E6-BE1C-33A7457DEC9E}"/>
    <cellStyle name="Neutral 2 2 2 2 10" xfId="25358" xr:uid="{7435E6E7-DC90-400C-A1D1-7F76B634D889}"/>
    <cellStyle name="Neutral 2 2 2 2 11" xfId="26560" xr:uid="{39A58F4E-D3E2-45DF-91D7-585C8032D10C}"/>
    <cellStyle name="Neutral 2 2 2 2 12" xfId="25285" xr:uid="{43F41157-8930-47ED-A12D-C98C3276A9F8}"/>
    <cellStyle name="Neutral 2 2 2 2 13" xfId="26644" xr:uid="{5BE3E804-0DD0-4D16-9CCB-29A241054A5A}"/>
    <cellStyle name="Neutral 2 2 2 2 14" xfId="25204" xr:uid="{55451226-7AA5-4944-8C99-C4F2BE2C2E03}"/>
    <cellStyle name="Neutral 2 2 2 2 15" xfId="26743" xr:uid="{8A6CAA78-7109-4AFC-9D82-25EBC85F32E1}"/>
    <cellStyle name="Neutral 2 2 2 2 16" xfId="25101" xr:uid="{81CFBC1E-B614-4190-849A-B08D4751C4AD}"/>
    <cellStyle name="Neutral 2 2 2 2 17" xfId="26860" xr:uid="{95B98BDA-6D4C-4E79-836D-522109F3079F}"/>
    <cellStyle name="Neutral 2 2 2 2 18" xfId="24978" xr:uid="{CF1DCAB6-079C-48D2-8F27-7A33336AB061}"/>
    <cellStyle name="Neutral 2 2 2 2 19" xfId="26991" xr:uid="{9DF4BD85-215D-4376-9071-D73C9ACE3B3F}"/>
    <cellStyle name="Neutral 2 2 2 2 2" xfId="6810" xr:uid="{55A6868E-DC10-4A79-A30F-5C431EE28032}"/>
    <cellStyle name="Neutral 2 2 2 2 20" xfId="24843" xr:uid="{457365F6-8711-4B00-B0A1-C4C3BD2FD271}"/>
    <cellStyle name="Neutral 2 2 2 2 21" xfId="27136" xr:uid="{CE31F08C-527E-43A1-9BFC-4FDA4B7FD7C8}"/>
    <cellStyle name="Neutral 2 2 2 2 22" xfId="24695" xr:uid="{2232D661-48F0-482D-8B77-7B8A6F3493C6}"/>
    <cellStyle name="Neutral 2 2 2 2 23" xfId="27292" xr:uid="{E5AA4735-C61A-4761-B4CD-1AE0B8168617}"/>
    <cellStyle name="Neutral 2 2 2 2 24" xfId="24540" xr:uid="{5E049612-A5CE-44FB-A359-DE111D17BF7B}"/>
    <cellStyle name="Neutral 2 2 2 2 25" xfId="27455" xr:uid="{C6BDEA66-09BF-411F-A881-FC839AB1261E}"/>
    <cellStyle name="Neutral 2 2 2 2 3" xfId="17726" xr:uid="{A680FAC2-CCA4-40BA-9FEA-CDBAA4BE2D6C}"/>
    <cellStyle name="Neutral 2 2 2 2 4" xfId="25477" xr:uid="{B10BEB34-BF0C-4163-A456-A5B8938D1A24}"/>
    <cellStyle name="Neutral 2 2 2 2 5" xfId="26400" xr:uid="{42A89864-2D7D-4900-9134-FEF5E6FDBB71}"/>
    <cellStyle name="Neutral 2 2 2 2 6" xfId="25451" xr:uid="{3CC5E978-1B88-4CE6-8746-6210B3B5ACE9}"/>
    <cellStyle name="Neutral 2 2 2 2 7" xfId="26437" xr:uid="{1550FBB6-3C0E-4F32-A781-0F7850D971EF}"/>
    <cellStyle name="Neutral 2 2 2 2 8" xfId="25411" xr:uid="{5D42D88C-EF10-4746-9F62-2423FB572497}"/>
    <cellStyle name="Neutral 2 2 2 2 9" xfId="26487" xr:uid="{96351AEA-663C-4917-BFF4-19F4D7B97EA9}"/>
    <cellStyle name="Neutral 2 2 2 20" xfId="24847" xr:uid="{A1781339-1788-4CD5-865F-1F48397F61C2}"/>
    <cellStyle name="Neutral 2 2 2 21" xfId="27131" xr:uid="{CC1606F8-1169-4352-8529-44AB03DFBC97}"/>
    <cellStyle name="Neutral 2 2 2 22" xfId="24700" xr:uid="{6A584956-872A-4CAF-A33B-26E53043A33D}"/>
    <cellStyle name="Neutral 2 2 2 23" xfId="27287" xr:uid="{EA88EB2B-83C3-4999-97BE-A3E7EF613AA2}"/>
    <cellStyle name="Neutral 2 2 2 24" xfId="24545" xr:uid="{508BF5DE-B7A7-4332-B763-5EA1DA0BEB0E}"/>
    <cellStyle name="Neutral 2 2 2 25" xfId="27449" xr:uid="{1FD8C01B-E59D-49FE-959D-D1598BADE861}"/>
    <cellStyle name="Neutral 2 2 2 3" xfId="6811" xr:uid="{F87913ED-E520-481D-B1DB-02B6D8D1F73E}"/>
    <cellStyle name="Neutral 2 2 2 3 2" xfId="17171" xr:uid="{322F8B6D-0C21-4F58-BBD8-9376FBDD4C0F}"/>
    <cellStyle name="Neutral 2 2 2 3 2 2" xfId="19211" xr:uid="{D05244E6-BD91-4BCA-AFAD-257082592A84}"/>
    <cellStyle name="Neutral 2 2 2 4" xfId="6812" xr:uid="{8890E62A-8BF0-454C-B42A-E9C4AB7470A4}"/>
    <cellStyle name="Neutral 2 2 2 4 2" xfId="25478" xr:uid="{CE693EA5-B51E-4C57-88E3-00631F3792ED}"/>
    <cellStyle name="Neutral 2 2 2 5" xfId="21112" xr:uid="{0032D426-B554-4722-8D31-7BD745807FEA}"/>
    <cellStyle name="Neutral 2 2 2 5 2" xfId="26399" xr:uid="{C77FA346-6F93-47D7-96F4-C31858713F12}"/>
    <cellStyle name="Neutral 2 2 2 6" xfId="25452" xr:uid="{E9788C29-E1A9-44EB-B0C2-A7C2678C4AA0}"/>
    <cellStyle name="Neutral 2 2 2 7" xfId="26436" xr:uid="{C095DC0E-B129-48B9-B650-C31016B2B0E9}"/>
    <cellStyle name="Neutral 2 2 2 8" xfId="25412" xr:uid="{02655042-6147-4FF5-98F3-6942A17FD733}"/>
    <cellStyle name="Neutral 2 2 2 9" xfId="26486" xr:uid="{896E4AD5-BBB5-49E6-8B93-6FE3B5BFC27D}"/>
    <cellStyle name="Neutral 2 2 20" xfId="24848" xr:uid="{D1940AE8-DB05-4B01-842A-9D1637571F3D}"/>
    <cellStyle name="Neutral 2 2 21" xfId="27130" xr:uid="{09A00D51-2FA4-48FD-AE2D-BFB0A0710C71}"/>
    <cellStyle name="Neutral 2 2 22" xfId="24701" xr:uid="{98F19B80-C8F6-4744-97A3-8F4E88A2FEF0}"/>
    <cellStyle name="Neutral 2 2 23" xfId="27286" xr:uid="{E5BD65C5-6F2B-4FA1-9989-D5C709B79C28}"/>
    <cellStyle name="Neutral 2 2 24" xfId="24546" xr:uid="{196EAE25-5CE0-47A9-A0ED-A331D8597BEB}"/>
    <cellStyle name="Neutral 2 2 25" xfId="27448" xr:uid="{06C3301F-A803-4A4D-9BFF-0778775940C3}"/>
    <cellStyle name="Neutral 2 2 3" xfId="6813" xr:uid="{37F14014-6A11-4076-B58E-3A8E8940D810}"/>
    <cellStyle name="Neutral 2 2 3 2" xfId="6814" xr:uid="{362217D8-8D89-4346-AD1E-2FFB89DA7354}"/>
    <cellStyle name="Neutral 2 2 3 2 2" xfId="18635" xr:uid="{EC84CAE7-7B34-4445-B6AC-9034C395FC97}"/>
    <cellStyle name="Neutral 2 2 3 3" xfId="6815" xr:uid="{74A55A0C-16E0-4054-846B-8092CED50FAC}"/>
    <cellStyle name="Neutral 2 2 3 4" xfId="14268" xr:uid="{77D076D0-800B-4E23-AC40-346645C2BDF8}"/>
    <cellStyle name="Neutral 2 2 4" xfId="6816" xr:uid="{AD34F015-4E42-402C-A238-78AE9F58B535}"/>
    <cellStyle name="Neutral 2 2 4 2" xfId="15174" xr:uid="{72E17E4A-8A57-4988-8E7B-01BA736ABCE5}"/>
    <cellStyle name="Neutral 2 2 4 2 2" xfId="19214" xr:uid="{BAE02E59-AC9D-43E8-A4E9-BD3940A2642F}"/>
    <cellStyle name="Neutral 2 2 5" xfId="13082" xr:uid="{0D4C7B86-B874-4FAE-8773-3E4FEA6C0DBB}"/>
    <cellStyle name="Neutral 2 2 5 2" xfId="15870" xr:uid="{528B9160-BC96-44E1-BECB-A5BA4AE00803}"/>
    <cellStyle name="Neutral 2 2 5 2 2" xfId="20602" xr:uid="{DB862916-5673-41DB-9CAD-8C08AF07ACFB}"/>
    <cellStyle name="Neutral 2 2 6" xfId="16799" xr:uid="{B2A9785F-7525-43E1-BDE3-5FCF4702732E}"/>
    <cellStyle name="Neutral 2 2 7" xfId="16126" xr:uid="{97B3E4A1-ACEB-4C52-81F7-D233C34385DB}"/>
    <cellStyle name="Neutral 2 2 8" xfId="23003" xr:uid="{56045296-5889-43C7-AAAF-13B67CE57D5D}"/>
    <cellStyle name="Neutral 2 2 8 2" xfId="25413" xr:uid="{1882478C-CA35-44F7-8649-AC3C1189CA3D}"/>
    <cellStyle name="Neutral 2 2 9" xfId="26485" xr:uid="{FFF06D5F-1973-4098-9290-ABF51B32F95C}"/>
    <cellStyle name="Neutral 2 20" xfId="24853" xr:uid="{E11BDC96-F286-4F24-B978-BD137ACBF483}"/>
    <cellStyle name="Neutral 2 21" xfId="27124" xr:uid="{07F15DF2-C0DE-4FEA-B098-0D9FB0D27480}"/>
    <cellStyle name="Neutral 2 22" xfId="24707" xr:uid="{604CD52B-8FD9-423D-8F1D-6B8D73BE2D98}"/>
    <cellStyle name="Neutral 2 23" xfId="27280" xr:uid="{39780D05-C994-40F6-A676-33925A7590EE}"/>
    <cellStyle name="Neutral 2 24" xfId="24552" xr:uid="{4AFC4A4A-38CD-4816-88F8-E4515EFD9D23}"/>
    <cellStyle name="Neutral 2 25" xfId="27442" xr:uid="{B1F934F3-83D3-4F90-8802-BB68174B75DD}"/>
    <cellStyle name="Neutral 2 26" xfId="6807" xr:uid="{2CEA671C-22EA-42B1-A62B-2A4B571102BD}"/>
    <cellStyle name="Neutral 2 3" xfId="6817" xr:uid="{B7158687-2456-421E-9133-C1514BF133BB}"/>
    <cellStyle name="Neutral 2 3 2" xfId="6818" xr:uid="{76D09D33-3B98-4F38-8F5F-D17EF16EC05F}"/>
    <cellStyle name="Neutral 2 3 2 2" xfId="18200" xr:uid="{6B36B795-50A8-4A21-A02A-C972F31270B5}"/>
    <cellStyle name="Neutral 2 3 3" xfId="6819" xr:uid="{33ED98E2-B15C-426A-979E-8543FED4CDE2}"/>
    <cellStyle name="Neutral 2 3 4" xfId="14324" xr:uid="{94C9BC25-EC7E-4005-B6BD-7FB71A52BFA0}"/>
    <cellStyle name="Neutral 2 4" xfId="6820" xr:uid="{52007C87-DD2E-44E7-8EDB-2F5E3BB60E75}"/>
    <cellStyle name="Neutral 2 4 2" xfId="14586" xr:uid="{69FE79CD-7BB4-4DCC-92BD-62858F5953CE}"/>
    <cellStyle name="Neutral 2 4 2 2" xfId="18797" xr:uid="{90AD667C-E3BA-4D4F-94B2-69A5DB2A88D0}"/>
    <cellStyle name="Neutral 2 4 3" xfId="25479" xr:uid="{E1F85D48-CBD3-4910-890F-7DB609743787}"/>
    <cellStyle name="Neutral 2 5" xfId="14632" xr:uid="{AE477BDF-6B33-4F97-B7C7-555D2BC6728E}"/>
    <cellStyle name="Neutral 2 5 2" xfId="20380" xr:uid="{BC30097A-9127-4697-A5E4-23AE5A0569EB}"/>
    <cellStyle name="Neutral 2 5 3" xfId="26398" xr:uid="{E545FC6C-2C49-45A7-B2C6-B17D5A92784C}"/>
    <cellStyle name="Neutral 2 6" xfId="16016" xr:uid="{165D2FF1-1647-4BCF-8F2B-431100D068B6}"/>
    <cellStyle name="Neutral 2 6 2" xfId="25453" xr:uid="{81FB0611-80F6-4887-8D69-F68BF36FDE2D}"/>
    <cellStyle name="Neutral 2 7" xfId="16567" xr:uid="{21EFF8A8-A74F-41D1-BE44-9BC5C0C5834E}"/>
    <cellStyle name="Neutral 2 7 2" xfId="26435" xr:uid="{2B4A9DB8-FB16-4EE2-8C8D-2E4E58974E20}"/>
    <cellStyle name="Neutral 2 8" xfId="25414" xr:uid="{798FF26D-BAFA-408F-AC4F-3160682EBE0F}"/>
    <cellStyle name="Neutral 2 9" xfId="26483" xr:uid="{9E6D5D6F-5AD2-45BA-BDB9-311431E795E6}"/>
    <cellStyle name="Neutral 20" xfId="6821" xr:uid="{B4AF65A1-3EE6-409A-A3BD-09ABD058F6DC}"/>
    <cellStyle name="Neutral 21" xfId="6822" xr:uid="{6EA6ACFA-676A-4208-8D55-F67412107573}"/>
    <cellStyle name="Neutral 22" xfId="6823" xr:uid="{C094D65D-B25C-4E9D-ADCA-A21E28C7DAE5}"/>
    <cellStyle name="Neutral 23" xfId="6824" xr:uid="{002C699B-5D71-4D09-B97C-EE5EA5AF8861}"/>
    <cellStyle name="Neutral 23 2" xfId="6825" xr:uid="{5E6F5AF1-787D-4050-A265-9E277F323398}"/>
    <cellStyle name="Neutral 23 2 2" xfId="21381" xr:uid="{9905C3FC-9095-435C-816F-AACE754D11EB}"/>
    <cellStyle name="Neutral 23 3" xfId="6826" xr:uid="{99249FB5-7963-42BA-AF3D-3232B6D41A0F}"/>
    <cellStyle name="Neutral 24" xfId="6827" xr:uid="{C2B175B5-1C08-41B2-B140-5C263BAB193F}"/>
    <cellStyle name="Neutral 25" xfId="6828" xr:uid="{6C8EF57E-AC52-4851-97A5-A8FF80C6ACF0}"/>
    <cellStyle name="Neutral 26" xfId="6829" xr:uid="{E4A5192D-ED2E-462A-88B4-8CD5219DDB02}"/>
    <cellStyle name="Neutral 27" xfId="6830" xr:uid="{3400551D-D46D-49A7-8121-2C6FC39D7A5D}"/>
    <cellStyle name="Neutral 28" xfId="6831" xr:uid="{DA0FCF9D-50D5-408D-98A2-3F6D67C50FB8}"/>
    <cellStyle name="Neutral 29" xfId="6832" xr:uid="{D5F3E8D5-86E9-4351-AF00-0CADD23444BC}"/>
    <cellStyle name="Neutral 3" xfId="353" xr:uid="{00000000-0005-0000-0000-0000AD000000}"/>
    <cellStyle name="Neutral 3 2" xfId="6834" xr:uid="{5276070F-BDAA-4277-89AD-05DD12EA7BDA}"/>
    <cellStyle name="Neutral 3 2 2" xfId="6835" xr:uid="{E83C300F-457C-41CB-A1A0-1835436EF121}"/>
    <cellStyle name="Neutral 3 2 2 2" xfId="17211" xr:uid="{38B7F1E3-0A8B-487E-B6CC-08DED42D1E5F}"/>
    <cellStyle name="Neutral 3 2 2 2 2" xfId="17727" xr:uid="{21711C0E-9C67-4503-A3F9-EDF2B14E910F}"/>
    <cellStyle name="Neutral 3 2 2 3" xfId="19212" xr:uid="{1E728EBC-F11C-4A41-BF64-BB5FDCF84F6B}"/>
    <cellStyle name="Neutral 3 2 2 4" xfId="21113" xr:uid="{443EDACE-991A-4B6C-9E0B-23613CC6B71A}"/>
    <cellStyle name="Neutral 3 2 3" xfId="6836" xr:uid="{5BB02FC8-95C7-4F7F-AAE1-6D76A067AA63}"/>
    <cellStyle name="Neutral 3 2 3 2" xfId="18673" xr:uid="{886DCF53-C843-4D60-A8CE-67EDF47448F5}"/>
    <cellStyle name="Neutral 3 2 4" xfId="15871" xr:uid="{6696A097-A173-4346-B38D-0C0336F22B70}"/>
    <cellStyle name="Neutral 3 2 4 2" xfId="20642" xr:uid="{8890C78E-C056-4E98-8457-384EFD4A17FF}"/>
    <cellStyle name="Neutral 3 2 5" xfId="16800" xr:uid="{62F103A5-70A7-4395-9EC5-8469B1200233}"/>
    <cellStyle name="Neutral 3 2 6" xfId="14894" xr:uid="{F51A0D21-680C-46EF-A4B1-2C91AC1DA669}"/>
    <cellStyle name="Neutral 3 2 7" xfId="21685" xr:uid="{D6F6BE7D-CA52-47F4-A5A8-8772EB414A73}"/>
    <cellStyle name="Neutral 3 3" xfId="6837" xr:uid="{BF17D7B8-2655-4470-8F44-95A514C89404}"/>
    <cellStyle name="Neutral 3 3 2" xfId="18467" xr:uid="{156A6C5B-633D-4E1C-AE97-6198938911AC}"/>
    <cellStyle name="Neutral 3 4" xfId="15261" xr:uid="{EA1929F8-D657-4A49-8C3D-508109C47332}"/>
    <cellStyle name="Neutral 3 5" xfId="15901" xr:uid="{C48481B3-E68F-4A35-A70B-DFA953C94CEE}"/>
    <cellStyle name="Neutral 3 5 2" xfId="20423" xr:uid="{69487C98-50A0-4527-8722-8881C5C42661}"/>
    <cellStyle name="Neutral 3 6" xfId="16090" xr:uid="{549BB51C-75F0-4F91-98F2-E85109745F76}"/>
    <cellStyle name="Neutral 3 7" xfId="21559" xr:uid="{E8D29977-F92C-44C6-8DAD-6FBE37080429}"/>
    <cellStyle name="Neutral 3 8" xfId="6833" xr:uid="{B967AE23-4188-4B2F-A81D-685AD179C7C6}"/>
    <cellStyle name="Neutral 30" xfId="6838" xr:uid="{FEC48731-2A50-464D-88BA-229E804C2092}"/>
    <cellStyle name="Neutral 31" xfId="6839" xr:uid="{1031E9C7-F9DB-40EA-9B00-55F36586AC90}"/>
    <cellStyle name="Neutral 32" xfId="6840" xr:uid="{1C7526CF-A050-445D-924E-53C252BF2B35}"/>
    <cellStyle name="Neutral 33" xfId="6841" xr:uid="{69F7256D-4E33-4EA1-BBDF-0E01C7DC4D89}"/>
    <cellStyle name="Neutral 34" xfId="6842" xr:uid="{F058034A-B032-450B-8C0B-6AFAA98DF718}"/>
    <cellStyle name="Neutral 35" xfId="6843" xr:uid="{602F0AFD-970B-4C2F-A686-66CF61AE8237}"/>
    <cellStyle name="Neutral 36" xfId="6844" xr:uid="{6EAFD8D3-674A-4805-BA05-7A0A4C547400}"/>
    <cellStyle name="Neutral 37" xfId="6845" xr:uid="{24014E43-8D80-4EA8-ADDA-FDDC306F74E6}"/>
    <cellStyle name="Neutral 38" xfId="6846" xr:uid="{923938FA-DCB6-4E0E-A719-DCC2086DA6FC}"/>
    <cellStyle name="Neutral 39" xfId="6847" xr:uid="{D1FE788A-9C23-45F7-935F-2FE3E5D977F6}"/>
    <cellStyle name="Neutral 4" xfId="467" xr:uid="{E990A4C5-B949-4C5F-9E3C-C77AC744511C}"/>
    <cellStyle name="Neutral 4 2" xfId="6849" xr:uid="{37205136-9075-4142-A585-2A790B8FC959}"/>
    <cellStyle name="Neutral 4 2 2" xfId="6850" xr:uid="{24ABD0BB-B7EC-44BE-B632-44834E350373}"/>
    <cellStyle name="Neutral 4 2 3" xfId="6851" xr:uid="{05C8155A-1DA2-4DF1-B296-DF3C018C8E28}"/>
    <cellStyle name="Neutral 4 2 4" xfId="15872" xr:uid="{05E4AD85-46B1-42CA-8B5F-A1077740B13A}"/>
    <cellStyle name="Neutral 4 2 5" xfId="16801" xr:uid="{588F3CF5-BCCF-466C-869A-1E86DCE34D5B}"/>
    <cellStyle name="Neutral 4 2 6" xfId="17118" xr:uid="{F5454019-5DC5-4568-B721-F55213F168AB}"/>
    <cellStyle name="Neutral 4 3" xfId="6852" xr:uid="{BB64DA62-DB79-4822-AF42-5F06A314A860}"/>
    <cellStyle name="Neutral 4 4" xfId="15209" xr:uid="{765E36BB-4B13-4877-AE0A-3EDA044007F0}"/>
    <cellStyle name="Neutral 4 5" xfId="15042" xr:uid="{494A0063-E13A-44FB-AAFC-B3DFF8CD2A2D}"/>
    <cellStyle name="Neutral 4 6" xfId="21916" xr:uid="{4EE3AE0C-9A7F-4D09-8C3B-F56994129D4B}"/>
    <cellStyle name="Neutral 4 7" xfId="6848" xr:uid="{490F6CEB-1D5D-42DA-80F0-F47043B45CE1}"/>
    <cellStyle name="Neutral 40" xfId="6853" xr:uid="{C126F070-3016-43DF-9E82-F25A8BDA369E}"/>
    <cellStyle name="Neutral 41" xfId="6854" xr:uid="{7EE2D8BD-819B-457D-907B-68F62902049A}"/>
    <cellStyle name="Neutral 42" xfId="6855" xr:uid="{5C56C967-7F5B-4C87-9066-A21CF02B5131}"/>
    <cellStyle name="Neutral 43" xfId="6856" xr:uid="{86878D53-BA5F-4FDD-9E52-CC7126D7D77B}"/>
    <cellStyle name="Neutral 44" xfId="6857" xr:uid="{743C525B-14AE-4A6A-8DFD-0DDC3B715F0F}"/>
    <cellStyle name="Neutral 45" xfId="6858" xr:uid="{BBED753F-3CC7-4801-A95C-E0FBD3607156}"/>
    <cellStyle name="Neutral 46" xfId="6859" xr:uid="{64B99932-9070-48F4-BCBF-0212DCC7867C}"/>
    <cellStyle name="Neutral 47" xfId="6860" xr:uid="{80396036-C821-453C-9DEE-9EAC7B75BC92}"/>
    <cellStyle name="Neutral 48" xfId="6861" xr:uid="{62B561A7-716D-4BE5-9877-197DDBC6CFFB}"/>
    <cellStyle name="Neutral 49" xfId="6862" xr:uid="{4742F798-F5E5-46A6-AB67-3FF724469C1A}"/>
    <cellStyle name="Neutral 5" xfId="6863" xr:uid="{FB86D53A-E485-4640-AB0C-95248ED35969}"/>
    <cellStyle name="Neutral 5 2" xfId="6864" xr:uid="{492D7E4D-7C80-4805-B740-61F188595DB8}"/>
    <cellStyle name="Neutral 5 2 2" xfId="6865" xr:uid="{46F856B5-0FEB-4DC4-8DDD-5409EEC4018B}"/>
    <cellStyle name="Neutral 5 2 3" xfId="6866" xr:uid="{C88EE523-4BF2-435D-BF54-19D8FC850F4E}"/>
    <cellStyle name="Neutral 5 2 4" xfId="15873" xr:uid="{7D98806E-8D4F-462C-BB77-719C21FCD87C}"/>
    <cellStyle name="Neutral 5 2 5" xfId="16802" xr:uid="{69F0D692-1197-4647-A30B-AEC6472F30C5}"/>
    <cellStyle name="Neutral 5 2 6" xfId="17014" xr:uid="{3429ACEB-9B25-4D68-80A2-296A017455FE}"/>
    <cellStyle name="Neutral 5 3" xfId="6867" xr:uid="{1F52533E-6227-45A3-AA43-24FAF627B977}"/>
    <cellStyle name="Neutral 5 4" xfId="15179" xr:uid="{7D8C580F-BE91-4FF7-B5BC-3CFDB92BCE37}"/>
    <cellStyle name="Neutral 5 5" xfId="14781" xr:uid="{7D9AB863-C4E7-4B7A-B9C9-12923204B972}"/>
    <cellStyle name="Neutral 5 6" xfId="21543" xr:uid="{3851FC4C-4271-4799-A0E7-5F16E03B6C28}"/>
    <cellStyle name="Neutral 50" xfId="6868" xr:uid="{9EA5E83C-75A9-476A-9F13-DAF82BEAFEA2}"/>
    <cellStyle name="Neutral 51" xfId="14227" xr:uid="{45227BE4-4ED3-4B90-9EEA-E9BDC52B46E7}"/>
    <cellStyle name="Neutral 52" xfId="25486" xr:uid="{988C03BF-62CC-4C58-898C-79533E9458D4}"/>
    <cellStyle name="Neutral 53" xfId="26391" xr:uid="{D8F6069D-48CD-44FF-87F2-33C3C149E430}"/>
    <cellStyle name="Neutral 54" xfId="25460" xr:uid="{86CF2C8E-E5C2-4D87-96E2-6FC23462D932}"/>
    <cellStyle name="Neutral 55" xfId="26427" xr:uid="{D436CA75-85CC-41EF-88CF-098AFB57220C}"/>
    <cellStyle name="Neutral 56" xfId="25422" xr:uid="{BAAE568C-48DD-4BD3-88D2-B26B7ED5705C}"/>
    <cellStyle name="Neutral 57" xfId="26469" xr:uid="{7E2648B7-4592-439D-BDBC-5F125A6934B8}"/>
    <cellStyle name="Neutral 58" xfId="25374" xr:uid="{8FA1EAEE-0A99-45DB-85A2-5140ECAD2DC8}"/>
    <cellStyle name="Neutral 59" xfId="26535" xr:uid="{1173AFCD-D3EC-4F6D-9670-DA8048ACEE27}"/>
    <cellStyle name="Neutral 6" xfId="6869" xr:uid="{684738A6-1B16-495C-A345-D1C0FC3DF183}"/>
    <cellStyle name="Neutral 6 2" xfId="6870" xr:uid="{6E75B6FE-270A-4FBB-AF31-4060C8899160}"/>
    <cellStyle name="Neutral 6 2 2" xfId="6871" xr:uid="{D8871E0D-5797-4F30-8DB5-480B11A3153D}"/>
    <cellStyle name="Neutral 6 2 3" xfId="6872" xr:uid="{EE3F4DB6-6399-43BF-AD6F-B29C26D09D01}"/>
    <cellStyle name="Neutral 6 2 4" xfId="15874" xr:uid="{D336CD30-D0B4-4987-8C08-007ADB878BE0}"/>
    <cellStyle name="Neutral 6 2 5" xfId="16803" xr:uid="{2BAB46E3-37BE-4EF7-AC3D-7920675D72B0}"/>
    <cellStyle name="Neutral 6 2 6" xfId="18242" xr:uid="{55D4D455-CE8A-495D-A6F3-0B41C7FBAF5D}"/>
    <cellStyle name="Neutral 6 3" xfId="6873" xr:uid="{CDB6EBA1-444A-457D-9772-A80D30C5710F}"/>
    <cellStyle name="Neutral 6 4" xfId="15156" xr:uid="{D1DE0E68-64D4-4C71-AE0A-C11FE8668596}"/>
    <cellStyle name="Neutral 6 5" xfId="15789" xr:uid="{10FD889A-8C99-4086-A62B-3A3B32A1D72D}"/>
    <cellStyle name="Neutral 6 6" xfId="21534" xr:uid="{C6ADC74E-7EA1-4B38-8490-6B74174CA3BB}"/>
    <cellStyle name="Neutral 60" xfId="25311" xr:uid="{5ABCF322-C1A4-456A-B658-A2CAE3E7BE8C}"/>
    <cellStyle name="Neutral 61" xfId="26619" xr:uid="{B76C08E2-3865-47A1-BC82-1CF7452BD04C}"/>
    <cellStyle name="Neutral 62" xfId="25228" xr:uid="{63C198EC-3743-42B2-893D-F99406165E9D}"/>
    <cellStyle name="Neutral 63" xfId="26715" xr:uid="{41A87C29-FBAE-4409-9E98-945952F83DAB}"/>
    <cellStyle name="Neutral 64" xfId="25130" xr:uid="{9F392A23-F5C7-461E-881E-2D22131A3D78}"/>
    <cellStyle name="Neutral 65" xfId="26824" xr:uid="{9CE24966-A639-44A8-AA80-26ABE8AF4D6D}"/>
    <cellStyle name="Neutral 66" xfId="25016" xr:uid="{C404A9A7-23E0-4DBF-8012-6FBF21477502}"/>
    <cellStyle name="Neutral 67" xfId="26950" xr:uid="{8CE0BA07-F0A2-476E-8E10-D810A1D8751B}"/>
    <cellStyle name="Neutral 68" xfId="24884" xr:uid="{AAA7A692-A12D-425E-8865-EC2D28AB0738}"/>
    <cellStyle name="Neutral 69" xfId="27090" xr:uid="{20779AF4-A2F1-408F-ADD6-53A7AD7A12C6}"/>
    <cellStyle name="Neutral 7" xfId="6874" xr:uid="{EDA29E95-122D-432D-A863-2B03B852D8EE}"/>
    <cellStyle name="Neutral 7 2" xfId="6875" xr:uid="{7414D4D0-7331-4B56-A5D9-7AC30812E66E}"/>
    <cellStyle name="Neutral 7 2 2" xfId="6876" xr:uid="{E7F6B964-2F4B-4898-9364-2F586EC05051}"/>
    <cellStyle name="Neutral 7 2 3" xfId="6877" xr:uid="{7DB4FC0A-7A66-4D4E-BAED-74514395CE1F}"/>
    <cellStyle name="Neutral 7 2 4" xfId="15875" xr:uid="{53DE04FA-29E4-44B7-8CEC-97DC400B1117}"/>
    <cellStyle name="Neutral 7 2 5" xfId="16804" xr:uid="{9985D695-76BF-4326-B55C-179BF84AB0BF}"/>
    <cellStyle name="Neutral 7 2 6" xfId="20552" xr:uid="{50EC68C5-D566-4DB2-9DAB-5FC2F3547FE5}"/>
    <cellStyle name="Neutral 7 3" xfId="6878" xr:uid="{DDB8C198-D389-417B-BE81-20FD3B7FF9F3}"/>
    <cellStyle name="Neutral 7 4" xfId="14999" xr:uid="{3571E2CE-0384-49A1-9CAA-85E869D41352}"/>
    <cellStyle name="Neutral 7 5" xfId="15763" xr:uid="{31071249-9A2D-418C-BC9F-013BF232AD3E}"/>
    <cellStyle name="Neutral 7 6" xfId="21864" xr:uid="{50A105FB-5B5C-486B-893F-85CF12CE03BA}"/>
    <cellStyle name="Neutral 70" xfId="24742" xr:uid="{835C04D5-5557-4C03-BCD9-0AF83618C8FC}"/>
    <cellStyle name="Neutral 71" xfId="27242" xr:uid="{B7E3F1D9-D4E5-4B1E-B8CC-0BD3B46422C9}"/>
    <cellStyle name="Neutral 72" xfId="24589" xr:uid="{C1CC55AB-B1A6-4FDC-989D-70DA6D1CD000}"/>
    <cellStyle name="Neutral 73" xfId="27406" xr:uid="{C2480E3A-DAE4-4B25-A6F4-6B8815991A71}"/>
    <cellStyle name="Neutral 74" xfId="482" xr:uid="{F3767AE3-ED5C-4D93-AD05-693A7509EF9F}"/>
    <cellStyle name="Neutral 75" xfId="41668" xr:uid="{4BAB1078-6F59-48BB-A3D6-BB8CEB1702BE}"/>
    <cellStyle name="Neutral 76" xfId="41720" xr:uid="{E8B08ADB-6BB0-481C-BB7C-F2A753F48CA0}"/>
    <cellStyle name="Neutral 8" xfId="6879" xr:uid="{F111B49E-1FC5-41DC-BFE3-5CFA62524EC4}"/>
    <cellStyle name="Neutral 8 2" xfId="6880" xr:uid="{37989AD5-2511-46EB-8CAC-BD9A85D18DB9}"/>
    <cellStyle name="Neutral 8 2 2" xfId="6881" xr:uid="{1C3A2FC3-5E7E-478C-AE08-3050D2FE511F}"/>
    <cellStyle name="Neutral 8 2 3" xfId="6882" xr:uid="{B6C964C3-8474-4A1F-99A8-EB81515DA8F1}"/>
    <cellStyle name="Neutral 8 2 4" xfId="15876" xr:uid="{685DAC2B-A7D3-410F-8A75-A104240A8849}"/>
    <cellStyle name="Neutral 8 2 5" xfId="16805" xr:uid="{783055DC-C0F4-46F8-9D74-2983A6CC30FB}"/>
    <cellStyle name="Neutral 8 2 6" xfId="21756" xr:uid="{B5418879-256E-42C9-B439-4FD53DB0A128}"/>
    <cellStyle name="Neutral 8 3" xfId="6883" xr:uid="{94CA2DAF-8C10-4FE0-9123-DDC821A98EE2}"/>
    <cellStyle name="Neutral 8 4" xfId="14968" xr:uid="{214DC16F-71FA-4E86-825F-024E6877858D}"/>
    <cellStyle name="Neutral 8 5" xfId="15980" xr:uid="{A1FAE807-6D79-448E-8B96-2D50D50D3A85}"/>
    <cellStyle name="Neutral 8 6" xfId="16123" xr:uid="{8F62CF1E-17DC-4321-964A-59B7234CFB59}"/>
    <cellStyle name="Neutral 9" xfId="6884" xr:uid="{60840A16-96E1-4F55-AE8F-C4D6B2CCCBE4}"/>
    <cellStyle name="Neutral 9 2" xfId="6885" xr:uid="{57846D8E-E386-40D1-BEB3-43AD8DAE06B4}"/>
    <cellStyle name="Neutral 9 2 2" xfId="6886" xr:uid="{66A32DEB-305D-42BD-B603-7FF508F1819E}"/>
    <cellStyle name="Neutral 9 2 3" xfId="6887" xr:uid="{E64C7D21-0C09-47D2-9AA5-F78408BE938F}"/>
    <cellStyle name="Neutral 9 2 4" xfId="15877" xr:uid="{24E3E988-0901-420F-A8D6-05D0F35825D6}"/>
    <cellStyle name="Neutral 9 2 5" xfId="16806" xr:uid="{36065F9A-55F8-492E-81CF-20705F0A6966}"/>
    <cellStyle name="Neutral 9 2 6" xfId="18821" xr:uid="{7C27E152-AD48-4AF5-A32F-44477A24C3FA}"/>
    <cellStyle name="Neutral 9 3" xfId="6888" xr:uid="{7078DDE4-840C-47FA-98F9-A60D302D4AEC}"/>
    <cellStyle name="Neutral 9 4" xfId="15103" xr:uid="{DFD3AD1B-5FDE-4BF4-991F-94FD2AB97468}"/>
    <cellStyle name="Neutral 9 5" xfId="16036" xr:uid="{22D598EB-0C8C-4652-AF92-F3B4F1BEF6BA}"/>
    <cellStyle name="Neutral 9 6" xfId="18573" xr:uid="{246DD8C6-6D01-4453-AAE1-813F372FC0E2}"/>
    <cellStyle name="Normal" xfId="0" builtinId="0"/>
    <cellStyle name="Normal 10" xfId="5" xr:uid="{00000000-0005-0000-0000-0000AF000000}"/>
    <cellStyle name="Normal 10 10" xfId="15347" xr:uid="{F3DADD0B-6D6A-4351-B5D4-8B3CE0D5E7DC}"/>
    <cellStyle name="Normal 10 11" xfId="15715" xr:uid="{CA3D8E13-EC21-4090-BF1E-11B607EA317B}"/>
    <cellStyle name="Normal 10 12" xfId="17006" xr:uid="{83EEBC7E-FE64-4734-9646-D8E2DD83195E}"/>
    <cellStyle name="Normal 10 13" xfId="18594" xr:uid="{B6874CF4-2EEC-4C2C-90E9-9AE61AC8172B}"/>
    <cellStyle name="Normal 10 14" xfId="21971" xr:uid="{24428451-C2DB-4AF1-8BC7-42E137D22857}"/>
    <cellStyle name="Normal 10 14 2" xfId="26547" xr:uid="{4A14743F-BBC7-4606-9758-C3D8ED741B78}"/>
    <cellStyle name="Normal 10 15" xfId="25299" xr:uid="{4BD1BD88-2E83-4114-B85B-66C8C93533F8}"/>
    <cellStyle name="Normal 10 16" xfId="26631" xr:uid="{CFEA219C-42A0-417A-AAC2-023042081D99}"/>
    <cellStyle name="Normal 10 17" xfId="25218" xr:uid="{5D466E4A-9515-4CB7-939A-7D0027280973}"/>
    <cellStyle name="Normal 10 18" xfId="26728" xr:uid="{E9C891D7-AD7B-4CA3-ADA5-AEB60FCDC122}"/>
    <cellStyle name="Normal 10 19" xfId="25117" xr:uid="{6357CE7D-764A-4115-8F6D-4D78A11FAF2B}"/>
    <cellStyle name="Normal 10 2" xfId="6" xr:uid="{00000000-0005-0000-0000-0000B0000000}"/>
    <cellStyle name="Normal 10 2 2" xfId="189" xr:uid="{00000000-0005-0000-0000-0000B1000000}"/>
    <cellStyle name="Normal 10 2 2 2" xfId="306" xr:uid="{00000000-0005-0000-0000-0000B2000000}"/>
    <cellStyle name="Normal 10 2 2 3" xfId="6891" xr:uid="{C862701D-0A86-4304-82D6-309C463EDAAD}"/>
    <cellStyle name="Normal 10 2 3" xfId="13020" xr:uid="{E02C4AA0-5D1B-486A-AB5A-91C23C150F34}"/>
    <cellStyle name="Normal 10 2 4" xfId="6890" xr:uid="{50FD90F5-C4CE-44D9-B25E-169625145740}"/>
    <cellStyle name="Normal 10 20" xfId="26840" xr:uid="{9AC95735-24A4-4305-9267-52D6E75022F6}"/>
    <cellStyle name="Normal 10 21" xfId="24999" xr:uid="{40556E68-BB6F-478A-9349-E5A4D7FDBF13}"/>
    <cellStyle name="Normal 10 22" xfId="26969" xr:uid="{5502706D-BD68-4C7A-91FD-B162274437E2}"/>
    <cellStyle name="Normal 10 23" xfId="24865" xr:uid="{D40471F6-4D5A-44DA-A0FE-6CC615F4E259}"/>
    <cellStyle name="Normal 10 24" xfId="27112" xr:uid="{A591C3D6-EC2E-4306-BB00-09A44D3B507D}"/>
    <cellStyle name="Normal 10 25" xfId="24719" xr:uid="{505FE5A0-FAA2-47A3-BFF2-594303FB29C3}"/>
    <cellStyle name="Normal 10 26" xfId="27268" xr:uid="{423DF424-2385-4827-AB8C-EB056EDF5BB9}"/>
    <cellStyle name="Normal 10 27" xfId="24564" xr:uid="{82E4A241-1DB1-4CE3-ACDA-1D456197E9FD}"/>
    <cellStyle name="Normal 10 28" xfId="27433" xr:uid="{4E1D4786-A795-4982-A0BC-B3BA4895D317}"/>
    <cellStyle name="Normal 10 29" xfId="27602" xr:uid="{09275785-9EBA-4665-9284-C8CFD3E6BD90}"/>
    <cellStyle name="Normal 10 3" xfId="7" xr:uid="{00000000-0005-0000-0000-0000B3000000}"/>
    <cellStyle name="Normal 10 3 2" xfId="6893" xr:uid="{BF824460-A636-40E8-BA34-FBA9342FB880}"/>
    <cellStyle name="Normal 10 3 3" xfId="13002" xr:uid="{F137D342-B9D0-497F-81FB-4A4E55968549}"/>
    <cellStyle name="Normal 10 3 4" xfId="6892" xr:uid="{596580EB-3D45-4AD1-A69E-D33C02AABE29}"/>
    <cellStyle name="Normal 10 30" xfId="27768" xr:uid="{5ABDE00E-5808-437D-B802-E314BDE49C00}"/>
    <cellStyle name="Normal 10 31" xfId="6889" xr:uid="{F3E9EADA-0963-4A3F-BDEE-5581B31B7CC5}"/>
    <cellStyle name="Normal 10 4" xfId="8" xr:uid="{00000000-0005-0000-0000-0000B4000000}"/>
    <cellStyle name="Normal 10 4 2" xfId="6895" xr:uid="{B0B0C022-FD3E-4325-A339-1A44F57E0D1D}"/>
    <cellStyle name="Normal 10 4 3" xfId="13110" xr:uid="{EDC49CEA-D597-48F3-8DCC-D6C43BD7C85B}"/>
    <cellStyle name="Normal 10 4 4" xfId="6894" xr:uid="{97C68812-AB95-4D34-B8E6-37F18FDF626A}"/>
    <cellStyle name="Normal 10 5" xfId="190" xr:uid="{00000000-0005-0000-0000-0000B5000000}"/>
    <cellStyle name="Normal 10 5 2" xfId="305" xr:uid="{00000000-0005-0000-0000-0000B6000000}"/>
    <cellStyle name="Normal 10 5 2 2" xfId="6897" xr:uid="{E7EE1FF3-7CCB-46F6-AA0E-A3960E616925}"/>
    <cellStyle name="Normal 10 5 3" xfId="13535" xr:uid="{FE3CF028-CED6-4072-8650-EABEA6B7DDE4}"/>
    <cellStyle name="Normal 10 5 4" xfId="6896" xr:uid="{FE5D1FB6-F5C9-48E9-9CF2-171C932CE60C}"/>
    <cellStyle name="Normal 10 6" xfId="191" xr:uid="{00000000-0005-0000-0000-0000B7000000}"/>
    <cellStyle name="Normal 10 6 2" xfId="6899" xr:uid="{582EB911-8877-433A-B58A-2475D3CCB57F}"/>
    <cellStyle name="Normal 10 6 3" xfId="13633" xr:uid="{C59C045F-DD39-499B-9D00-F1B1C895B91B}"/>
    <cellStyle name="Normal 10 6 4" xfId="6898" xr:uid="{95C97B6B-D453-4808-A880-10642D550AD9}"/>
    <cellStyle name="Normal 10 7" xfId="192" xr:uid="{00000000-0005-0000-0000-0000B8000000}"/>
    <cellStyle name="Normal 10 7 2" xfId="6901" xr:uid="{B99731F4-3066-4944-9083-DF937AC4BFE4}"/>
    <cellStyle name="Normal 10 7 3" xfId="14157" xr:uid="{E0F07D7D-7A8D-4BAF-8730-68304D408394}"/>
    <cellStyle name="Normal 10 7 4" xfId="6900" xr:uid="{B4AF3837-4402-4786-9973-B823C5132C9F}"/>
    <cellStyle name="Normal 10 8" xfId="12955" xr:uid="{782BECCB-F11E-4879-96FF-DE5670EFB7B8}"/>
    <cellStyle name="Normal 10 9" xfId="14654" xr:uid="{F0ED7EE6-8B79-4DD9-823F-D627A374C281}"/>
    <cellStyle name="Normal 100" xfId="260" xr:uid="{00000000-0005-0000-0000-0000B9000000}"/>
    <cellStyle name="Normal 100 2" xfId="6902" xr:uid="{9D69DE28-D37C-42D3-9E2F-35035D4A3DFF}"/>
    <cellStyle name="Normal 101" xfId="6903" xr:uid="{4E437AA2-EDCA-421F-B687-3D006397CF2F}"/>
    <cellStyle name="Normal 102" xfId="6904" xr:uid="{1C17826D-866C-4D11-AA93-03203800E5C9}"/>
    <cellStyle name="Normal 103" xfId="6905" xr:uid="{44BE774E-ED76-49AB-82CC-18ECC410C271}"/>
    <cellStyle name="Normal 104" xfId="6906" xr:uid="{026F3219-3458-49D7-B819-CACB96889418}"/>
    <cellStyle name="Normal 105" xfId="41659" xr:uid="{EE9CEC06-E1B8-4FE0-B275-0FEEB4596BE6}"/>
    <cellStyle name="Normal 106" xfId="41660" xr:uid="{34A15C4D-B38B-4248-8CE9-785660AD01E0}"/>
    <cellStyle name="Normal 107" xfId="41661" xr:uid="{FC658A3A-C450-45E3-81E0-6548BAD27E6B}"/>
    <cellStyle name="Normal 108" xfId="41702" xr:uid="{5B07AB03-2863-4446-B51B-5E52BEE4D8FB}"/>
    <cellStyle name="Normal 11" xfId="9" xr:uid="{00000000-0005-0000-0000-0000BA000000}"/>
    <cellStyle name="Normal 11 10" xfId="15097" xr:uid="{966ECB2D-614F-42BC-9900-6A71E689ABC1}"/>
    <cellStyle name="Normal 11 11" xfId="15054" xr:uid="{45C44B3E-CA0E-47CF-A424-2F1BD3FC4AF7}"/>
    <cellStyle name="Normal 11 12" xfId="17017" xr:uid="{C873861E-3087-4951-BB98-ABC6AD656730}"/>
    <cellStyle name="Normal 11 13" xfId="21834" xr:uid="{DEF4284B-22AB-4747-9ED6-DE8139201D59}"/>
    <cellStyle name="Normal 11 14" xfId="21972" xr:uid="{F3077A9A-DD7B-4C7D-A53B-B530D4FBF36A}"/>
    <cellStyle name="Normal 11 14 2" xfId="26556" xr:uid="{1E139330-CE38-4332-867E-58156B7777D0}"/>
    <cellStyle name="Normal 11 15" xfId="25290" xr:uid="{3F16DD44-FF0D-477D-B14A-B3A706A587D3}"/>
    <cellStyle name="Normal 11 16" xfId="26639" xr:uid="{004217CE-DBCB-49EF-860A-7673F3749D35}"/>
    <cellStyle name="Normal 11 17" xfId="25209" xr:uid="{D3A14E6A-9A06-44CF-936A-3673AD4E790C}"/>
    <cellStyle name="Normal 11 18" xfId="26737" xr:uid="{3DA08C0C-72AA-4048-B871-1E4512CA174F}"/>
    <cellStyle name="Normal 11 19" xfId="25109" xr:uid="{C01AA5C1-B676-4381-A2E7-122CBBCA11E8}"/>
    <cellStyle name="Normal 11 2" xfId="10" xr:uid="{00000000-0005-0000-0000-0000BB000000}"/>
    <cellStyle name="Normal 11 2 2" xfId="6909" xr:uid="{655D9DE8-18AC-4A9B-9362-1AE3CC8F4C5E}"/>
    <cellStyle name="Normal 11 2 3" xfId="13026" xr:uid="{8883CC0D-85DB-490B-9C7C-116F62ACF703}"/>
    <cellStyle name="Normal 11 2 4" xfId="6908" xr:uid="{3DDDDBB2-147C-4523-8BFC-26BC31ABE12E}"/>
    <cellStyle name="Normal 11 20" xfId="26851" xr:uid="{0DA2C0C6-8908-4F75-88A0-6584D219913D}"/>
    <cellStyle name="Normal 11 21" xfId="24988" xr:uid="{AA550BB7-2D02-46D0-9346-610DA6E64755}"/>
    <cellStyle name="Normal 11 22" xfId="26980" xr:uid="{01397DF9-5982-4B6D-B30D-57CFF3325AAE}"/>
    <cellStyle name="Normal 11 23" xfId="24854" xr:uid="{EAC9E1D8-1C2F-4FE7-8431-1053C8F0F4CA}"/>
    <cellStyle name="Normal 11 24" xfId="27123" xr:uid="{A3DC0E08-252B-4EFB-99C6-689F31171BCF}"/>
    <cellStyle name="Normal 11 25" xfId="24708" xr:uid="{19499034-A64C-4640-A33C-D17E1084E26F}"/>
    <cellStyle name="Normal 11 26" xfId="27279" xr:uid="{B4B1B128-4635-4755-A05C-6EF11F829B70}"/>
    <cellStyle name="Normal 11 27" xfId="24553" xr:uid="{3C8923D1-AAE9-4035-A390-26E8673BFA0C}"/>
    <cellStyle name="Normal 11 28" xfId="27440" xr:uid="{B5D54FF8-CAF2-4C6C-BC4A-471AD4637C32}"/>
    <cellStyle name="Normal 11 29" xfId="27609" xr:uid="{3E527795-41AE-442E-AF82-34E273F7247B}"/>
    <cellStyle name="Normal 11 3" xfId="11" xr:uid="{00000000-0005-0000-0000-0000BC000000}"/>
    <cellStyle name="Normal 11 3 2" xfId="6911" xr:uid="{2C78328F-F147-4283-BC93-18A8DC56EAB9}"/>
    <cellStyle name="Normal 11 3 3" xfId="13040" xr:uid="{A5AFC03D-A68E-4571-8929-E8B91D2B9F14}"/>
    <cellStyle name="Normal 11 3 4" xfId="6910" xr:uid="{5D4AA981-6329-483C-B239-5BCECEFB9B77}"/>
    <cellStyle name="Normal 11 30" xfId="27775" xr:uid="{DA058380-611A-4452-B9A5-2B14AC8775E7}"/>
    <cellStyle name="Normal 11 31" xfId="6907" xr:uid="{8192951A-329E-4954-9749-E0A31C82692A}"/>
    <cellStyle name="Normal 11 4" xfId="12" xr:uid="{00000000-0005-0000-0000-0000BD000000}"/>
    <cellStyle name="Normal 11 4 2" xfId="6913" xr:uid="{E7002248-4A1A-43F5-BC50-BA187D0672CA}"/>
    <cellStyle name="Normal 11 4 3" xfId="13115" xr:uid="{3D5C5D3C-FA67-4393-8749-8BCD3BB789EF}"/>
    <cellStyle name="Normal 11 4 4" xfId="6912" xr:uid="{383C6AD1-8B28-4321-A7DE-35BE5C056C56}"/>
    <cellStyle name="Normal 11 5" xfId="307" xr:uid="{00000000-0005-0000-0000-0000BE000000}"/>
    <cellStyle name="Normal 11 6" xfId="451" xr:uid="{00000000-0005-0000-0000-0000BF000000}"/>
    <cellStyle name="Normal 11 6 2" xfId="6914" xr:uid="{3F001F12-BAB9-4DCA-85F7-8BF40B77B8DC}"/>
    <cellStyle name="Normal 11 7" xfId="6915" xr:uid="{B9C53EA5-56E7-41B6-9C2D-108629034C72}"/>
    <cellStyle name="Normal 11 8" xfId="12961" xr:uid="{6942ADB7-D686-40E0-98A7-98B1AEED7E19}"/>
    <cellStyle name="Normal 11 9" xfId="14662" xr:uid="{318713C4-03B6-4676-89EF-ACE1A2AD742F}"/>
    <cellStyle name="Normal 12" xfId="13" xr:uid="{00000000-0005-0000-0000-0000C0000000}"/>
    <cellStyle name="Normal 12 10" xfId="20537" xr:uid="{3163FEA7-BD0C-45AF-8A8C-7D2F6CBE0A1C}"/>
    <cellStyle name="Normal 12 10 2" xfId="25352" xr:uid="{E08B6A7E-A7BA-4675-A971-D7CF73020828}"/>
    <cellStyle name="Normal 12 11" xfId="21973" xr:uid="{BA59BA8D-81A1-488C-9265-8064F7E4DA00}"/>
    <cellStyle name="Normal 12 12" xfId="25278" xr:uid="{5BA9E5B0-908B-451A-8A5B-3839ACAE33E4}"/>
    <cellStyle name="Normal 12 13" xfId="26651" xr:uid="{A885088E-598F-424C-9593-41791A32CB85}"/>
    <cellStyle name="Normal 12 14" xfId="25197" xr:uid="{69122A78-E66E-4924-BABD-E78D035E11D6}"/>
    <cellStyle name="Normal 12 15" xfId="26750" xr:uid="{2F1CCE4E-ED11-4306-87C4-A86598E9A1C1}"/>
    <cellStyle name="Normal 12 16" xfId="25094" xr:uid="{359F55D1-2DDC-4F96-A5C2-B70A6421A406}"/>
    <cellStyle name="Normal 12 17" xfId="26867" xr:uid="{E6A91799-2178-44B1-BF03-12A513B10F0D}"/>
    <cellStyle name="Normal 12 18" xfId="24971" xr:uid="{B7FBE0DE-4783-43BD-887D-38ACFA671190}"/>
    <cellStyle name="Normal 12 19" xfId="26998" xr:uid="{E8B23F5A-B52D-40F0-A26A-5104751A4A23}"/>
    <cellStyle name="Normal 12 2" xfId="14" xr:uid="{00000000-0005-0000-0000-0000C1000000}"/>
    <cellStyle name="Normal 12 2 10" xfId="25277" xr:uid="{044A30A8-C25A-40D9-B0F9-7A679B7C2B69}"/>
    <cellStyle name="Normal 12 2 11" xfId="26652" xr:uid="{60304B28-2501-4001-A376-4FDF0F220A84}"/>
    <cellStyle name="Normal 12 2 12" xfId="25196" xr:uid="{5A36E3F5-0DEF-4E16-87B4-75FA90248512}"/>
    <cellStyle name="Normal 12 2 13" xfId="26751" xr:uid="{95565CE8-5F70-4434-BB48-F09F5A7AD554}"/>
    <cellStyle name="Normal 12 2 14" xfId="25093" xr:uid="{C23672D3-79DA-4A97-A20A-2AAB87FC5F4D}"/>
    <cellStyle name="Normal 12 2 15" xfId="26868" xr:uid="{3490DFC0-7455-4F63-A470-665B18DA0F01}"/>
    <cellStyle name="Normal 12 2 16" xfId="24970" xr:uid="{2A9D7A3B-BD05-4973-A551-3ED709FAD768}"/>
    <cellStyle name="Normal 12 2 17" xfId="26999" xr:uid="{49BE556A-EA81-4F0D-B1F2-62D1C9F5C3B7}"/>
    <cellStyle name="Normal 12 2 18" xfId="24835" xr:uid="{4E5405F9-1DAD-4556-AECF-D9068D0FA6B7}"/>
    <cellStyle name="Normal 12 2 19" xfId="27144" xr:uid="{07DF3DF9-3C62-49E5-8D4A-901DEA2552FB}"/>
    <cellStyle name="Normal 12 2 2" xfId="452" xr:uid="{00000000-0005-0000-0000-0000C2000000}"/>
    <cellStyle name="Normal 12 2 2 10" xfId="25276" xr:uid="{CEB4B741-B8C3-41C2-89F9-27FD3D9D2FA7}"/>
    <cellStyle name="Normal 12 2 2 11" xfId="26653" xr:uid="{AD27C891-9A98-485B-B830-64E5DA785915}"/>
    <cellStyle name="Normal 12 2 2 12" xfId="25195" xr:uid="{3A691F3B-5BEC-4182-B6DA-FB44D7B2D243}"/>
    <cellStyle name="Normal 12 2 2 13" xfId="26752" xr:uid="{559A2CE3-2FAF-4A1D-B6AF-438F74161E09}"/>
    <cellStyle name="Normal 12 2 2 14" xfId="25092" xr:uid="{7FBB3079-C8ED-4C96-AD91-6863622547A7}"/>
    <cellStyle name="Normal 12 2 2 15" xfId="26869" xr:uid="{17AD1C67-7952-4464-A7EC-F7F24C87C9F7}"/>
    <cellStyle name="Normal 12 2 2 16" xfId="24969" xr:uid="{8E770924-F228-4BA3-85BF-0A418667E829}"/>
    <cellStyle name="Normal 12 2 2 17" xfId="27000" xr:uid="{A5E98B49-B9F6-45AB-85FB-F85F43E845A6}"/>
    <cellStyle name="Normal 12 2 2 18" xfId="24834" xr:uid="{5789B329-F0D9-4002-AFC7-566CDEBC21F3}"/>
    <cellStyle name="Normal 12 2 2 19" xfId="27145" xr:uid="{F6AAFB2F-76E4-427E-9B9F-6B25164CF516}"/>
    <cellStyle name="Normal 12 2 2 2" xfId="6918" xr:uid="{53630FAF-AF22-4038-9962-F4D47F2F578F}"/>
    <cellStyle name="Normal 12 2 2 2 2" xfId="23005" xr:uid="{40D74E2C-3F17-417E-A52F-ACF139FDA6E9}"/>
    <cellStyle name="Normal 12 2 2 2 2 2" xfId="23006" xr:uid="{63B22164-032C-4253-8DF0-8EF85F2DD052}"/>
    <cellStyle name="Normal 12 2 2 20" xfId="24686" xr:uid="{BB3364C9-CE4D-4E71-B5F0-807F71D270C8}"/>
    <cellStyle name="Normal 12 2 2 21" xfId="27301" xr:uid="{D171C656-573F-47A6-AB08-86ECDFEB0A53}"/>
    <cellStyle name="Normal 12 2 2 22" xfId="24531" xr:uid="{D2734031-FB99-48AA-BE89-9F02C098059C}"/>
    <cellStyle name="Normal 12 2 2 23" xfId="27464" xr:uid="{6F030285-8066-48B7-8344-BFA0063A9966}"/>
    <cellStyle name="Normal 12 2 2 24" xfId="27629" xr:uid="{AD3A7EE6-E89E-4119-8BFF-21FDE0576E7E}"/>
    <cellStyle name="Normal 12 2 2 25" xfId="27794" xr:uid="{86C68EE4-061C-4968-9E72-5C248D31291A}"/>
    <cellStyle name="Normal 12 2 2 3" xfId="13164" xr:uid="{E56C48C3-8CAA-4261-9549-81141AEE676D}"/>
    <cellStyle name="Normal 12 2 2 4" xfId="25447" xr:uid="{02403251-ADAD-4645-B4BF-257D077FEC33}"/>
    <cellStyle name="Normal 12 2 2 5" xfId="26444" xr:uid="{9598597A-44C8-4403-9482-5DE76550427D}"/>
    <cellStyle name="Normal 12 2 2 6" xfId="25404" xr:uid="{E79359E9-4FFC-40FA-8B58-0A0F1F493F66}"/>
    <cellStyle name="Normal 12 2 2 7" xfId="26495" xr:uid="{7F885E38-A3C7-42B7-A65A-C490EB89F5E1}"/>
    <cellStyle name="Normal 12 2 2 8" xfId="25350" xr:uid="{5A42FD2C-CFD7-4065-90FB-E45A71D08D52}"/>
    <cellStyle name="Normal 12 2 2 9" xfId="26568" xr:uid="{7E6FDAE7-EEC2-441C-B95A-AC00EB0D2AB3}"/>
    <cellStyle name="Normal 12 2 20" xfId="24687" xr:uid="{C80A9ED1-09E3-47A5-B0AB-C93C9CDFB129}"/>
    <cellStyle name="Normal 12 2 21" xfId="27300" xr:uid="{054B12EC-2E9A-4761-B692-E15BB10FEFAB}"/>
    <cellStyle name="Normal 12 2 22" xfId="24532" xr:uid="{19577595-0527-4814-9180-9A442D04E57C}"/>
    <cellStyle name="Normal 12 2 23" xfId="27463" xr:uid="{5E355E60-AC50-4DF0-9BE2-D58AD6193E93}"/>
    <cellStyle name="Normal 12 2 24" xfId="27628" xr:uid="{218D4B0F-300F-4C2F-9BEC-E263E0A6CD22}"/>
    <cellStyle name="Normal 12 2 25" xfId="27793" xr:uid="{97FD2BC0-BD53-4A66-9336-4334AA20222E}"/>
    <cellStyle name="Normal 12 2 26" xfId="6917" xr:uid="{6DFC8B43-CBC7-4E15-BE76-802D42889346}"/>
    <cellStyle name="Normal 12 2 3" xfId="6919" xr:uid="{BC4EE90F-4F34-45F7-AB36-1FCB262FDBEA}"/>
    <cellStyle name="Normal 12 2 3 2" xfId="18764" xr:uid="{CA46CC8A-5AF7-433E-9FEC-2154C5D7AE77}"/>
    <cellStyle name="Normal 12 2 3 3" xfId="26403" xr:uid="{9BAC6772-51DD-4794-B056-E7D8D526BC3D}"/>
    <cellStyle name="Normal 12 2 4" xfId="13116" xr:uid="{C3D73CAF-F5FD-4228-9E4C-0DB5EB7E2F86}"/>
    <cellStyle name="Normal 12 2 4 2" xfId="15882" xr:uid="{0E591C5E-4C5B-48C3-B900-980B11E7C268}"/>
    <cellStyle name="Normal 12 2 4 2 2" xfId="25448" xr:uid="{47F43CBB-05BF-4AC6-998D-4A666F2E6372}"/>
    <cellStyle name="Normal 12 2 5" xfId="16807" xr:uid="{BE8420D9-8E7B-46BC-843A-3C38D3B11AB5}"/>
    <cellStyle name="Normal 12 2 5 2" xfId="26443" xr:uid="{5D2D3B61-994A-4EDC-912F-D62B127F4FB2}"/>
    <cellStyle name="Normal 12 2 6" xfId="21652" xr:uid="{8910825A-196C-4968-98A3-0113780C9F1B}"/>
    <cellStyle name="Normal 12 2 6 2" xfId="25405" xr:uid="{6C85711D-3E8A-459F-AE36-D30C1C9D2709}"/>
    <cellStyle name="Normal 12 2 7" xfId="23004" xr:uid="{81550108-B18B-45A7-B9FC-70A21E1CE994}"/>
    <cellStyle name="Normal 12 2 7 2" xfId="26494" xr:uid="{37BF51B3-2952-48F0-8699-8F17D7DF1B6E}"/>
    <cellStyle name="Normal 12 2 8" xfId="25351" xr:uid="{4FA09A1B-2780-46E1-9EC2-22CFD067FBBB}"/>
    <cellStyle name="Normal 12 2 9" xfId="26567" xr:uid="{0F09C18C-B548-461A-A628-F7A954CF6D36}"/>
    <cellStyle name="Normal 12 20" xfId="24836" xr:uid="{EF90D220-4E69-4A31-992F-0AE9A18CD054}"/>
    <cellStyle name="Normal 12 21" xfId="27143" xr:uid="{55593D7B-00C5-4FB2-94D0-D957ABF2AE3D}"/>
    <cellStyle name="Normal 12 22" xfId="24688" xr:uid="{4E4C4C9C-961B-45DF-8500-0037267E0F64}"/>
    <cellStyle name="Normal 12 23" xfId="27299" xr:uid="{25C98868-F762-479B-9652-2A4C590803E2}"/>
    <cellStyle name="Normal 12 24" xfId="24533" xr:uid="{F8D5F50F-A1A5-4F27-891E-3EDE95B1588C}"/>
    <cellStyle name="Normal 12 25" xfId="27462" xr:uid="{1DA55EEB-F3E5-41F6-917B-495FDF12EE9C}"/>
    <cellStyle name="Normal 12 26" xfId="27627" xr:uid="{4749465B-35EF-4581-9DC1-D9856A41F38F}"/>
    <cellStyle name="Normal 12 27" xfId="27792" xr:uid="{5E3CF0CF-C13F-4A80-BF7A-2D36664269B4}"/>
    <cellStyle name="Normal 12 28" xfId="6916" xr:uid="{AAB71A5E-A870-4CE9-90E2-7FD2027F8F1E}"/>
    <cellStyle name="Normal 12 3" xfId="15" xr:uid="{00000000-0005-0000-0000-0000C3000000}"/>
    <cellStyle name="Normal 12 3 2" xfId="453" xr:uid="{00000000-0005-0000-0000-0000C4000000}"/>
    <cellStyle name="Normal 12 3 2 2" xfId="14378" xr:uid="{570A9FAD-D347-4A09-8C63-5B3F2955BE51}"/>
    <cellStyle name="Normal 12 3 3" xfId="6921" xr:uid="{193CC3F2-A82C-47DA-8497-9726DDD28FB3}"/>
    <cellStyle name="Normal 12 3 3 2" xfId="18258" xr:uid="{63B11050-BB99-4E34-A7E2-15527E5B3B50}"/>
    <cellStyle name="Normal 12 3 4" xfId="23007" xr:uid="{8C1799EE-C024-4EAE-B39F-A071B247AA38}"/>
    <cellStyle name="Normal 12 3 5" xfId="6920" xr:uid="{C457615F-1A90-4CDD-866B-31A7042F8B55}"/>
    <cellStyle name="Normal 12 4" xfId="16" xr:uid="{00000000-0005-0000-0000-0000C5000000}"/>
    <cellStyle name="Normal 12 4 2" xfId="14377" xr:uid="{BE1CC651-B977-42A7-880F-3910A6E76244}"/>
    <cellStyle name="Normal 12 4 3" xfId="18257" xr:uid="{64AF4513-BD6C-45ED-8CF7-76F63AF8D274}"/>
    <cellStyle name="Normal 12 4 4" xfId="23008" xr:uid="{E8D46D6C-8CC9-42B8-9A7E-D278942477F1}"/>
    <cellStyle name="Normal 12 4 5" xfId="6922" xr:uid="{196A68D6-5962-422A-B8DF-B3333859FDBB}"/>
    <cellStyle name="Normal 12 5" xfId="308" xr:uid="{00000000-0005-0000-0000-0000C6000000}"/>
    <cellStyle name="Normal 12 5 2" xfId="18775" xr:uid="{7A2C7F76-FBEE-43DB-A232-E62EF4979D6B}"/>
    <cellStyle name="Normal 12 5 3" xfId="26402" xr:uid="{53A0A0B3-03A5-4F28-B86E-D8809E327C04}"/>
    <cellStyle name="Normal 12 5 4" xfId="13049" xr:uid="{56B8030E-FDAB-4806-BCD6-17BEC5B1B327}"/>
    <cellStyle name="Normal 12 6" xfId="14664" xr:uid="{91DEB8FB-7C2D-42E5-9C72-7A94AA769572}"/>
    <cellStyle name="Normal 12 6 2" xfId="25449" xr:uid="{99DB3418-9994-4E79-8778-F74D52271E66}"/>
    <cellStyle name="Normal 12 7" xfId="15378" xr:uid="{43210160-FA31-4376-A779-33AE76C4BF5E}"/>
    <cellStyle name="Normal 12 7 2" xfId="26442" xr:uid="{21E09D74-E3FE-4CCA-8B74-B1F3E35520EA}"/>
    <cellStyle name="Normal 12 8" xfId="14964" xr:uid="{4F2DF6FF-0F2B-4208-A0BB-90D42F56422A}"/>
    <cellStyle name="Normal 12 8 2" xfId="25406" xr:uid="{A27EDE08-2866-44E6-A697-37678EF850A0}"/>
    <cellStyle name="Normal 12 9" xfId="17136" xr:uid="{7915FF1A-FFF1-4774-81C4-EE1143B6B34F}"/>
    <cellStyle name="Normal 12 9 2" xfId="26493" xr:uid="{D7FB2A96-EF38-40E6-8BF4-DE45706D292B}"/>
    <cellStyle name="Normal 120" xfId="6923" xr:uid="{0071EC8F-21C7-4421-9ECD-89BBAE9563A2}"/>
    <cellStyle name="Normal 121" xfId="6924" xr:uid="{C33EEBE2-9E27-4044-9D1A-E37BF19D8586}"/>
    <cellStyle name="Normal 122" xfId="6925" xr:uid="{486E025C-21B7-49CA-82A1-92C3FE7EA236}"/>
    <cellStyle name="Normal 123" xfId="6926" xr:uid="{DDB62805-EF7C-4945-B2C1-7A550C5AB738}"/>
    <cellStyle name="Normal 124" xfId="6927" xr:uid="{A5788F64-CA11-4389-AFA6-B60C68B9A79D}"/>
    <cellStyle name="Normal 125" xfId="6928" xr:uid="{32ADDDF7-39C1-4428-8260-3177DA06B1E7}"/>
    <cellStyle name="Normal 13" xfId="17" xr:uid="{00000000-0005-0000-0000-0000C7000000}"/>
    <cellStyle name="Normal 13 10" xfId="25273" xr:uid="{4C5ACE4E-273C-414F-B96D-515D2FB7EBDC}"/>
    <cellStyle name="Normal 13 11" xfId="26656" xr:uid="{BC3AD145-6EFF-4C12-85A9-A3FAAA5B8901}"/>
    <cellStyle name="Normal 13 12" xfId="25192" xr:uid="{EBBDAE6B-CDC0-427B-B195-925720320A48}"/>
    <cellStyle name="Normal 13 13" xfId="26755" xr:uid="{9214F702-90B4-4751-B1B9-E80DC4A8513F}"/>
    <cellStyle name="Normal 13 14" xfId="25089" xr:uid="{7FF384E1-3AA7-47D7-9BF4-414D1921DA95}"/>
    <cellStyle name="Normal 13 15" xfId="26872" xr:uid="{57D2A699-1E86-44CD-8F81-4A778340C9D6}"/>
    <cellStyle name="Normal 13 16" xfId="24966" xr:uid="{4200E9FF-6C8E-4B7B-81C6-1339C6B6F5FE}"/>
    <cellStyle name="Normal 13 17" xfId="27003" xr:uid="{907E78F5-9E3A-49ED-B2CA-B1C3DA0AB2F2}"/>
    <cellStyle name="Normal 13 18" xfId="24831" xr:uid="{03B4C852-7C60-43C0-AD4F-D33F88CB4A1F}"/>
    <cellStyle name="Normal 13 19" xfId="27148" xr:uid="{45C7C69F-11ED-4B8D-91E0-ECEDDF32C814}"/>
    <cellStyle name="Normal 13 2" xfId="18" xr:uid="{00000000-0005-0000-0000-0000C8000000}"/>
    <cellStyle name="Normal 13 2 10" xfId="25272" xr:uid="{8CF72E38-8B72-4CEB-8030-A39F1073C92C}"/>
    <cellStyle name="Normal 13 2 11" xfId="26657" xr:uid="{E35EC516-E875-47D2-8C9C-988936525453}"/>
    <cellStyle name="Normal 13 2 12" xfId="25191" xr:uid="{BA6040A9-6D6B-42E1-9D26-333618D92DB7}"/>
    <cellStyle name="Normal 13 2 13" xfId="26756" xr:uid="{CE068C4C-8B37-4827-9082-AFFA91A023DF}"/>
    <cellStyle name="Normal 13 2 14" xfId="25088" xr:uid="{D4F1469F-7D2F-42A0-B2C8-B300573CEE54}"/>
    <cellStyle name="Normal 13 2 15" xfId="26873" xr:uid="{950A68EA-C89E-49A0-973C-FADEE86439B5}"/>
    <cellStyle name="Normal 13 2 16" xfId="24965" xr:uid="{9D2BBDCD-305D-490A-A561-955D131292B0}"/>
    <cellStyle name="Normal 13 2 17" xfId="27004" xr:uid="{D8317C9E-C7AC-4C63-8303-DE75EC62F9C3}"/>
    <cellStyle name="Normal 13 2 18" xfId="24829" xr:uid="{1AE85DC2-26AA-431D-BD94-5902D40172BB}"/>
    <cellStyle name="Normal 13 2 19" xfId="27152" xr:uid="{B463C2C5-BB86-4F26-A17F-DD1B08DBC274}"/>
    <cellStyle name="Normal 13 2 2" xfId="6931" xr:uid="{E71F932B-CDAD-4B8A-B85A-39014C62E6B4}"/>
    <cellStyle name="Normal 13 2 2 2" xfId="23009" xr:uid="{E16FBE0F-51DE-4BC2-9D41-9D40DE578A05}"/>
    <cellStyle name="Normal 13 2 2 2 2" xfId="23010" xr:uid="{4218F7A6-6225-46BC-9F82-E2C8BFBB7DB9}"/>
    <cellStyle name="Normal 13 2 20" xfId="24679" xr:uid="{1262009E-FC5A-4641-AFAF-078A72330251}"/>
    <cellStyle name="Normal 13 2 21" xfId="27308" xr:uid="{CF25172F-1E28-4B04-9C33-5367850DA691}"/>
    <cellStyle name="Normal 13 2 22" xfId="24524" xr:uid="{FAC83BAB-2929-4977-91F2-3EFDC86C4DD5}"/>
    <cellStyle name="Normal 13 2 23" xfId="27474" xr:uid="{673EF9BB-46AC-44D5-BD26-0CDA066BF4E4}"/>
    <cellStyle name="Normal 13 2 24" xfId="27639" xr:uid="{FD755D66-1747-4F05-B079-FA5838DBAF97}"/>
    <cellStyle name="Normal 13 2 25" xfId="27802" xr:uid="{1C54DAEE-DF94-460B-89DC-068D4F68C2AC}"/>
    <cellStyle name="Normal 13 2 26" xfId="6930" xr:uid="{186D6F0E-4534-40BD-A240-9A1C7CEEFDAD}"/>
    <cellStyle name="Normal 13 2 3" xfId="13165" xr:uid="{4FE275A8-B9A4-4CE7-8EDE-44BA63EEE95C}"/>
    <cellStyle name="Normal 13 2 4" xfId="25444" xr:uid="{EAFF46AE-2FDF-4C84-999D-7ADEA278F506}"/>
    <cellStyle name="Normal 13 2 5" xfId="26446" xr:uid="{EA3CA443-9AF5-454D-8E69-B16C95EB0F25}"/>
    <cellStyle name="Normal 13 2 6" xfId="25401" xr:uid="{7A135093-4299-4B43-AAB8-EAC6FE1409C2}"/>
    <cellStyle name="Normal 13 2 7" xfId="26499" xr:uid="{2CE2FB0B-C37F-4632-B7A2-EAB21BA339D8}"/>
    <cellStyle name="Normal 13 2 8" xfId="25346" xr:uid="{E017F32F-A2F5-430B-B2A4-527E850F890F}"/>
    <cellStyle name="Normal 13 2 9" xfId="26572" xr:uid="{A959B5AC-305E-40C0-A43B-3014AC1E55E3}"/>
    <cellStyle name="Normal 13 20" xfId="24683" xr:uid="{F9B3D988-63B0-49CF-8BC1-F54D46F5D837}"/>
    <cellStyle name="Normal 13 21" xfId="27304" xr:uid="{3064BE3E-0265-4AAA-992B-147318215C41}"/>
    <cellStyle name="Normal 13 22" xfId="24528" xr:uid="{DEB4CEBF-300E-49E6-A26A-7464EAE0C471}"/>
    <cellStyle name="Normal 13 23" xfId="27469" xr:uid="{73D4BFBD-12BA-49C6-AA4F-BB073310DC6D}"/>
    <cellStyle name="Normal 13 24" xfId="27634" xr:uid="{D3289F48-8414-4A7D-947F-3E4E5FB0D8A8}"/>
    <cellStyle name="Normal 13 25" xfId="27797" xr:uid="{AAA63DFA-B74D-4A5A-847D-C0AF25C5C19A}"/>
    <cellStyle name="Normal 13 26" xfId="6929" xr:uid="{19BBEEA8-AC2F-4533-B7DE-34C0B25F664A}"/>
    <cellStyle name="Normal 13 3" xfId="19" xr:uid="{00000000-0005-0000-0000-0000C9000000}"/>
    <cellStyle name="Normal 13 3 2" xfId="21974" xr:uid="{97540DB8-815E-4821-AE24-290E1F808C0F}"/>
    <cellStyle name="Normal 13 3 2 2" xfId="26405" xr:uid="{51C0DC73-C703-43ED-8E9E-716404BB2AB4}"/>
    <cellStyle name="Normal 13 3 3" xfId="13120" xr:uid="{B4076738-C885-479E-BBB4-85BDF70BB3C9}"/>
    <cellStyle name="Normal 13 4" xfId="20" xr:uid="{00000000-0005-0000-0000-0000CA000000}"/>
    <cellStyle name="Normal 13 4 2" xfId="25445" xr:uid="{D1471165-7804-47D0-86DF-95631D05B312}"/>
    <cellStyle name="Normal 13 5" xfId="309" xr:uid="{00000000-0005-0000-0000-0000CB000000}"/>
    <cellStyle name="Normal 13 6" xfId="407" xr:uid="{00000000-0005-0000-0000-0000CC000000}"/>
    <cellStyle name="Normal 13 6 2" xfId="25402" xr:uid="{CEC1D11D-2369-45D3-AD0F-F96484490451}"/>
    <cellStyle name="Normal 13 7" xfId="26498" xr:uid="{8B7162B4-F936-4C16-B60F-AD6F171ECBE5}"/>
    <cellStyle name="Normal 13 8" xfId="25347" xr:uid="{786BAC15-F90B-4BFE-9175-67AC8BE8951A}"/>
    <cellStyle name="Normal 13 9" xfId="26571" xr:uid="{AA6A1CEC-12B8-4117-977B-EB83AD447086}"/>
    <cellStyle name="Normal 130" xfId="6932" xr:uid="{C0517B01-AA33-44EF-B960-FB5DB167A08D}"/>
    <cellStyle name="Normal 131" xfId="6933" xr:uid="{3728CFA2-95B8-4E83-84D7-77E662E27E8D}"/>
    <cellStyle name="Normal 132" xfId="6934" xr:uid="{47248510-9111-4234-AD7E-D5DD87F58E1C}"/>
    <cellStyle name="Normal 133" xfId="6935" xr:uid="{96AF318C-1A56-41FA-8155-89BEEE00C1BC}"/>
    <cellStyle name="Normal 134" xfId="6936" xr:uid="{7C8C29DB-D140-4D4B-A691-2794BF968192}"/>
    <cellStyle name="Normal 135" xfId="6937" xr:uid="{1998F53A-FECC-484B-91C5-D4B745D0C7A7}"/>
    <cellStyle name="Normal 136" xfId="6938" xr:uid="{69A84B18-E792-4DE0-9AED-8B60CDBE7CB5}"/>
    <cellStyle name="Normal 137" xfId="6939" xr:uid="{6BA5A80E-1CBF-47B2-83D4-87488DE086D0}"/>
    <cellStyle name="Normal 138" xfId="6940" xr:uid="{D8C0C074-3241-419A-9AF9-7B8EFE99EB41}"/>
    <cellStyle name="Normal 139" xfId="6941" xr:uid="{4A7A8227-8140-45D1-93FF-DD3E7A082EEF}"/>
    <cellStyle name="Normal 14" xfId="21" xr:uid="{00000000-0005-0000-0000-0000CD000000}"/>
    <cellStyle name="Normal 14 10" xfId="25268" xr:uid="{CCE29625-634C-43D2-BA4B-50711C0AABA6}"/>
    <cellStyle name="Normal 14 11" xfId="26661" xr:uid="{1EF388BA-BD31-41C3-8233-5DD18E20121E}"/>
    <cellStyle name="Normal 14 12" xfId="25187" xr:uid="{A601E9AE-14D5-4667-B333-04614044DEB6}"/>
    <cellStyle name="Normal 14 13" xfId="26764" xr:uid="{CBD4702C-9742-42BE-B14C-F7BA4B9DA9E9}"/>
    <cellStyle name="Normal 14 14" xfId="25080" xr:uid="{64A6BDCC-BB20-4DE7-A6ED-30D6E094B5CB}"/>
    <cellStyle name="Normal 14 15" xfId="26882" xr:uid="{81E88C03-F92B-4C2F-A8B5-D427A6C6FA68}"/>
    <cellStyle name="Normal 14 16" xfId="24956" xr:uid="{1B63A106-004A-4F37-86F7-1574BB3E0E36}"/>
    <cellStyle name="Normal 14 17" xfId="27014" xr:uid="{AB30E8C2-FD9C-4005-821B-F204BC76EA99}"/>
    <cellStyle name="Normal 14 18" xfId="24819" xr:uid="{32FFE205-345C-4C0B-BFF4-C72490A63689}"/>
    <cellStyle name="Normal 14 19" xfId="27162" xr:uid="{E8897D1E-C602-4714-B82E-BEDF79DE9868}"/>
    <cellStyle name="Normal 14 2" xfId="22" xr:uid="{00000000-0005-0000-0000-0000CE000000}"/>
    <cellStyle name="Normal 14 2 10" xfId="25267" xr:uid="{71CF589F-006B-4420-9DF2-41DF089596DA}"/>
    <cellStyle name="Normal 14 2 11" xfId="26662" xr:uid="{81256859-88A9-4E28-8B9F-30152612DBD1}"/>
    <cellStyle name="Normal 14 2 12" xfId="25186" xr:uid="{AF5444D5-3E5E-4B14-BC17-E9CEE64182A4}"/>
    <cellStyle name="Normal 14 2 13" xfId="26765" xr:uid="{FD6ACEEC-B354-4029-8E7B-B246E52F0619}"/>
    <cellStyle name="Normal 14 2 14" xfId="25079" xr:uid="{88CB51B2-B2FA-4213-87BC-85763F23A161}"/>
    <cellStyle name="Normal 14 2 15" xfId="26883" xr:uid="{E6A1694B-37C2-4593-A1A3-C7C70B48AFDC}"/>
    <cellStyle name="Normal 14 2 16" xfId="24955" xr:uid="{7F06AC3A-49DA-4906-BBB6-B7CBCABDD559}"/>
    <cellStyle name="Normal 14 2 17" xfId="27015" xr:uid="{9C915B7A-38D4-4FC6-BAA8-17171B9EF178}"/>
    <cellStyle name="Normal 14 2 18" xfId="24818" xr:uid="{600ECB97-3824-40C7-AC27-8250E73BCCB4}"/>
    <cellStyle name="Normal 14 2 19" xfId="27163" xr:uid="{978249B8-56CE-4276-9E74-5ECB624E2F89}"/>
    <cellStyle name="Normal 14 2 2" xfId="454" xr:uid="{00000000-0005-0000-0000-0000CF000000}"/>
    <cellStyle name="Normal 14 2 2 2" xfId="23011" xr:uid="{11436D4E-C6A0-4F1E-A503-8FCB990258D1}"/>
    <cellStyle name="Normal 14 2 2 2 2" xfId="23012" xr:uid="{8D5C039B-5B49-4141-8B76-498F4F05C438}"/>
    <cellStyle name="Normal 14 2 2 3" xfId="6944" xr:uid="{374D39C6-9D92-4050-BFC0-7F10DDE0B5C0}"/>
    <cellStyle name="Normal 14 2 20" xfId="24668" xr:uid="{78CFD160-635B-4EB8-9978-C3FC844E399B}"/>
    <cellStyle name="Normal 14 2 21" xfId="27319" xr:uid="{DD07D72B-8B19-44C7-A49D-86E8737BF36C}"/>
    <cellStyle name="Normal 14 2 22" xfId="24513" xr:uid="{5AE040BF-F905-4E31-9D77-F221E4706BC1}"/>
    <cellStyle name="Normal 14 2 23" xfId="27485" xr:uid="{6FD1DF32-273E-4F90-8F5B-F61F72412EAB}"/>
    <cellStyle name="Normal 14 2 24" xfId="27650" xr:uid="{AABECAC3-013C-42DA-AC7C-1FDAD5CC2C30}"/>
    <cellStyle name="Normal 14 2 25" xfId="27813" xr:uid="{0B4DF5CB-E040-4033-ACCD-4963D1FDB631}"/>
    <cellStyle name="Normal 14 2 26" xfId="6943" xr:uid="{CD0E08DB-EB36-462A-BAF0-A5846E3516AF}"/>
    <cellStyle name="Normal 14 2 3" xfId="13166" xr:uid="{6709CEFD-CF3B-4819-912E-376604098738}"/>
    <cellStyle name="Normal 14 2 4" xfId="25442" xr:uid="{7C8A5B89-88B1-4589-BBD5-67DF924FA7B4}"/>
    <cellStyle name="Normal 14 2 5" xfId="26447" xr:uid="{4B2EFCA6-557A-4D0F-BAFD-975EC6DFA649}"/>
    <cellStyle name="Normal 14 2 6" xfId="25399" xr:uid="{FB2F61E4-39F9-448F-AE8B-BAA4E203E4A8}"/>
    <cellStyle name="Normal 14 2 7" xfId="26501" xr:uid="{3F5F6878-C00B-4504-B3FA-A6D00DA5328A}"/>
    <cellStyle name="Normal 14 2 8" xfId="25344" xr:uid="{EC0BA2D9-0E7D-48B3-9268-C344C5033F50}"/>
    <cellStyle name="Normal 14 2 9" xfId="26577" xr:uid="{18042010-9BEC-404D-9082-FC8A25CC5443}"/>
    <cellStyle name="Normal 14 20" xfId="24669" xr:uid="{5FAC0988-01F4-4F25-8F5B-38F6574C74C3}"/>
    <cellStyle name="Normal 14 21" xfId="27318" xr:uid="{DDF9647F-11EE-4A4C-BD6C-8A9C87EED2A1}"/>
    <cellStyle name="Normal 14 22" xfId="24514" xr:uid="{286AA59E-C2BF-459C-A936-B7D280B71FD2}"/>
    <cellStyle name="Normal 14 23" xfId="27484" xr:uid="{1939066E-00F3-4610-8840-FE8B3FCCD47F}"/>
    <cellStyle name="Normal 14 24" xfId="27649" xr:uid="{B3DE549A-7086-4E1B-9430-A822F11C6F3E}"/>
    <cellStyle name="Normal 14 25" xfId="27812" xr:uid="{ED2B4901-94A1-4368-A898-05F0585DC250}"/>
    <cellStyle name="Normal 14 26" xfId="6942" xr:uid="{0F569565-7876-49F9-95E0-ABC5C8C8D38E}"/>
    <cellStyle name="Normal 14 3" xfId="23" xr:uid="{00000000-0005-0000-0000-0000D0000000}"/>
    <cellStyle name="Normal 14 3 2" xfId="21975" xr:uid="{1E235DC5-1528-4CAF-99BB-CDA5AC76F424}"/>
    <cellStyle name="Normal 14 3 2 2" xfId="26406" xr:uid="{EF12B604-6F73-475B-85CD-BBE49B061F7A}"/>
    <cellStyle name="Normal 14 3 3" xfId="13122" xr:uid="{F677FB5A-D324-4135-AE61-54E03418F914}"/>
    <cellStyle name="Normal 14 4" xfId="24" xr:uid="{00000000-0005-0000-0000-0000D1000000}"/>
    <cellStyle name="Normal 14 4 2" xfId="25443" xr:uid="{D91C285D-AC07-4C60-80A6-D4657E901202}"/>
    <cellStyle name="Normal 14 5" xfId="193" xr:uid="{00000000-0005-0000-0000-0000D2000000}"/>
    <cellStyle name="Normal 14 5 2" xfId="310" xr:uid="{00000000-0005-0000-0000-0000D3000000}"/>
    <cellStyle name="Normal 14 6" xfId="25400" xr:uid="{95C02440-5F5D-4450-AC5A-03420E03150D}"/>
    <cellStyle name="Normal 14 7" xfId="26500" xr:uid="{D8EBA544-3FCE-46CC-A63D-151E4DA0F0C4}"/>
    <cellStyle name="Normal 14 8" xfId="25345" xr:uid="{503C99BF-BAD8-45F1-B70C-FED525B28C3C}"/>
    <cellStyle name="Normal 14 9" xfId="26576" xr:uid="{2B8552D4-257D-44FC-B2EE-4375E914DA32}"/>
    <cellStyle name="Normal 140" xfId="6945" xr:uid="{F5BC7A7D-B7B2-465D-9BC0-A4E423058D89}"/>
    <cellStyle name="Normal 141" xfId="6946" xr:uid="{562CDE0C-B90A-440F-AEB3-8ADCD9817F93}"/>
    <cellStyle name="Normal 142" xfId="6947" xr:uid="{D4EB8E81-F05E-41F3-9A05-A4CA705E07B2}"/>
    <cellStyle name="Normal 143" xfId="6948" xr:uid="{EBFF1562-DC6C-4332-9B1D-62003AAF69FD}"/>
    <cellStyle name="Normal 144" xfId="6949" xr:uid="{E6161288-D0A8-48D3-94FF-1D5260A5FA58}"/>
    <cellStyle name="Normal 145" xfId="6950" xr:uid="{0481E84D-F439-4CF4-87F1-EFDAA85B0930}"/>
    <cellStyle name="Normal 146" xfId="6951" xr:uid="{26767D75-7972-4F73-B4E9-FF599506516D}"/>
    <cellStyle name="Normal 147" xfId="6952" xr:uid="{CD016597-ACC4-46AE-9E47-1DF04FBFE069}"/>
    <cellStyle name="Normal 148" xfId="6953" xr:uid="{13DB9B93-E86B-4401-A313-EC3130BF0E66}"/>
    <cellStyle name="Normal 15" xfId="25" xr:uid="{00000000-0005-0000-0000-0000D4000000}"/>
    <cellStyle name="Normal 15 10" xfId="25266" xr:uid="{7D47AD94-0F71-46AA-94AF-53CE8CFDB1CF}"/>
    <cellStyle name="Normal 15 11" xfId="26663" xr:uid="{3AA44EA0-D782-4ACD-AD9C-893DC6D4AE82}"/>
    <cellStyle name="Normal 15 12" xfId="25185" xr:uid="{5A54A9F6-163F-44F9-A9C9-D2A713478BF7}"/>
    <cellStyle name="Normal 15 13" xfId="26766" xr:uid="{7F934AC1-89C2-470E-BFE5-2D3E886C7B97}"/>
    <cellStyle name="Normal 15 14" xfId="25078" xr:uid="{96D7A1B7-BCF9-4C52-87BD-A9A7D8ABCA5E}"/>
    <cellStyle name="Normal 15 15" xfId="26884" xr:uid="{633EEBC4-BF42-471D-87ED-59A5530666BC}"/>
    <cellStyle name="Normal 15 16" xfId="24954" xr:uid="{F278B592-69B5-4A0F-B9A8-13FCB5B6DE60}"/>
    <cellStyle name="Normal 15 17" xfId="27016" xr:uid="{B546444E-39FA-463E-A559-A9A90969C02E}"/>
    <cellStyle name="Normal 15 18" xfId="24817" xr:uid="{19B8B202-2D30-4763-B04D-FDF4AF7D0596}"/>
    <cellStyle name="Normal 15 19" xfId="27164" xr:uid="{A08B17B1-1D77-477D-A2E6-79B3C5006C32}"/>
    <cellStyle name="Normal 15 2" xfId="26" xr:uid="{00000000-0005-0000-0000-0000D5000000}"/>
    <cellStyle name="Normal 15 2 10" xfId="25265" xr:uid="{50DB1F65-49C3-4944-95C0-C09241A4894E}"/>
    <cellStyle name="Normal 15 2 11" xfId="26664" xr:uid="{793319FC-4BCC-4D56-983C-6E1D8E9BF006}"/>
    <cellStyle name="Normal 15 2 12" xfId="25184" xr:uid="{CF9BA0BF-032A-4605-B485-D7271F126984}"/>
    <cellStyle name="Normal 15 2 13" xfId="26767" xr:uid="{C2233D0F-D093-435B-AA6A-AAFFCB67DDDF}"/>
    <cellStyle name="Normal 15 2 14" xfId="25077" xr:uid="{76C2691D-1688-404D-AF47-2DB7275D5C55}"/>
    <cellStyle name="Normal 15 2 15" xfId="26885" xr:uid="{7491057F-2847-451D-B660-3FF0CFC3D3B8}"/>
    <cellStyle name="Normal 15 2 16" xfId="24953" xr:uid="{5CA2B61A-DFBF-43C6-8286-2ADFBFEF7DB1}"/>
    <cellStyle name="Normal 15 2 17" xfId="27017" xr:uid="{3DB4DB88-F5C5-4E6D-A732-098D5A280A0F}"/>
    <cellStyle name="Normal 15 2 18" xfId="24816" xr:uid="{ADC7755C-B403-4CD4-BE91-E464BC56FF9C}"/>
    <cellStyle name="Normal 15 2 19" xfId="27165" xr:uid="{C0D61107-A879-415D-90F0-295DBFDF1E97}"/>
    <cellStyle name="Normal 15 2 2" xfId="6956" xr:uid="{8FBB7016-A6E7-45F3-9A8B-4D4120AE243D}"/>
    <cellStyle name="Normal 15 2 2 2" xfId="23013" xr:uid="{8EBEC6CB-97D3-4BFF-AA7A-9E3D82716877}"/>
    <cellStyle name="Normal 15 2 2 2 2" xfId="23014" xr:uid="{E797ADD0-A3EF-488C-B6AF-D940B8814048}"/>
    <cellStyle name="Normal 15 2 20" xfId="24666" xr:uid="{1C201EDE-74A0-425B-A1AD-417AC8A4A8A8}"/>
    <cellStyle name="Normal 15 2 21" xfId="27321" xr:uid="{D9E4AA26-AC2C-4AB3-ACA9-0FC77C95B574}"/>
    <cellStyle name="Normal 15 2 22" xfId="24511" xr:uid="{EF314360-D71F-45C3-9E22-37C0B083D83B}"/>
    <cellStyle name="Normal 15 2 23" xfId="27487" xr:uid="{A8072C48-D8A0-4253-8047-E13EFD775732}"/>
    <cellStyle name="Normal 15 2 24" xfId="27652" xr:uid="{8A72151A-3645-4DFC-A760-3A5C512E8035}"/>
    <cellStyle name="Normal 15 2 25" xfId="27815" xr:uid="{389F4AEE-932B-4F72-951E-7F2DB9780D52}"/>
    <cellStyle name="Normal 15 2 26" xfId="6955" xr:uid="{B85A48EB-0C17-415E-8890-ECD9C231B69C}"/>
    <cellStyle name="Normal 15 2 3" xfId="13167" xr:uid="{72BC7103-D0B6-440B-B36A-11999B87D3A8}"/>
    <cellStyle name="Normal 15 2 4" xfId="25440" xr:uid="{95C1A44E-FE7D-4D09-967B-7C5190FFD1FD}"/>
    <cellStyle name="Normal 15 2 5" xfId="26449" xr:uid="{FBD22591-DCFA-4DAA-859A-697BE9F73D42}"/>
    <cellStyle name="Normal 15 2 6" xfId="25397" xr:uid="{779543D4-BC5C-4AE0-82C7-826E6E0F2350}"/>
    <cellStyle name="Normal 15 2 7" xfId="26503" xr:uid="{70B126CE-8038-4E71-ACE9-058AA72FA71B}"/>
    <cellStyle name="Normal 15 2 8" xfId="25342" xr:uid="{51976EEF-4860-430D-BC89-A61A838FF85B}"/>
    <cellStyle name="Normal 15 2 9" xfId="26579" xr:uid="{7F96F3C5-00BF-486B-92FA-06C7D0006E6A}"/>
    <cellStyle name="Normal 15 20" xfId="24667" xr:uid="{711C7CCE-83AA-4B56-93BA-E90D402E67A8}"/>
    <cellStyle name="Normal 15 21" xfId="27320" xr:uid="{4DC5D356-3F06-49DD-AC90-C11FCC5FBBBA}"/>
    <cellStyle name="Normal 15 22" xfId="24512" xr:uid="{E1A41C4E-A9A2-44D7-9A30-7A1F6A1FE077}"/>
    <cellStyle name="Normal 15 23" xfId="27486" xr:uid="{DADE508C-FBBF-437B-B9B0-C72C340140C0}"/>
    <cellStyle name="Normal 15 24" xfId="27651" xr:uid="{39FF12D5-F9C9-41E5-A0D2-1D50361A9478}"/>
    <cellStyle name="Normal 15 25" xfId="27814" xr:uid="{4A3FF226-7279-48AE-9669-92814B9A4FA1}"/>
    <cellStyle name="Normal 15 26" xfId="6954" xr:uid="{AEB16E6F-98EC-4F75-AE6A-F11718933D85}"/>
    <cellStyle name="Normal 15 3" xfId="27" xr:uid="{00000000-0005-0000-0000-0000D6000000}"/>
    <cellStyle name="Normal 15 3 2" xfId="21976" xr:uid="{2A1F2F92-FD3D-4E36-9562-E7618E9B97AE}"/>
    <cellStyle name="Normal 15 3 2 2" xfId="26407" xr:uid="{95FCE2C0-2A3C-4E51-9C72-0FD981CAC608}"/>
    <cellStyle name="Normal 15 3 3" xfId="13125" xr:uid="{907884DB-771F-4BEF-9F06-E25EF0810E73}"/>
    <cellStyle name="Normal 15 4" xfId="28" xr:uid="{00000000-0005-0000-0000-0000D7000000}"/>
    <cellStyle name="Normal 15 4 2" xfId="25441" xr:uid="{41C04FCB-29C6-44F1-99B5-5CD7BF293368}"/>
    <cellStyle name="Normal 15 5" xfId="26448" xr:uid="{216F487A-3A10-438E-BF96-3957FEEAE791}"/>
    <cellStyle name="Normal 15 6" xfId="25398" xr:uid="{6002F5D2-00DC-422F-87F5-85842C09A4AF}"/>
    <cellStyle name="Normal 15 7" xfId="26502" xr:uid="{B215C0C4-25AA-4AA4-8E64-4D798C3AF412}"/>
    <cellStyle name="Normal 15 8" xfId="25343" xr:uid="{A8FA78B9-C1BB-490F-8806-7790DF1B1037}"/>
    <cellStyle name="Normal 15 9" xfId="26578" xr:uid="{942FB164-4A71-40BB-9EBF-DC6C75B80AC4}"/>
    <cellStyle name="Normal 150" xfId="6957" xr:uid="{77F29E63-CEAE-4410-BCA1-AA693D7FCF0E}"/>
    <cellStyle name="Normal 151" xfId="6958" xr:uid="{20179D06-5BAB-4B05-B681-8AAF3BF5EAA2}"/>
    <cellStyle name="Normal 153" xfId="6959" xr:uid="{B28823EA-33F6-4A73-9E33-31208DAB99FF}"/>
    <cellStyle name="Normal 154" xfId="6960" xr:uid="{41382282-9B3F-43F6-9F53-724522DE4ECA}"/>
    <cellStyle name="Normal 155" xfId="6961" xr:uid="{B1E5E91A-2DEF-4AFB-B38A-02272C0CF5AE}"/>
    <cellStyle name="Normal 156" xfId="6962" xr:uid="{93A6FB36-2F54-4CD2-9CFC-337E7797E2DF}"/>
    <cellStyle name="Normal 157" xfId="6963" xr:uid="{E07D310B-A9CF-4EA6-BAC8-173A2654FB63}"/>
    <cellStyle name="Normal 158" xfId="6964" xr:uid="{278A2D70-38B3-470D-AA0A-479FA6AB4234}"/>
    <cellStyle name="Normal 159" xfId="6965" xr:uid="{280DECC9-C686-4136-B93C-E403233B6D1D}"/>
    <cellStyle name="Normal 16" xfId="29" xr:uid="{00000000-0005-0000-0000-0000D8000000}"/>
    <cellStyle name="Normal 16 2" xfId="30" xr:uid="{00000000-0005-0000-0000-0000D9000000}"/>
    <cellStyle name="Normal 16 2 2" xfId="6968" xr:uid="{BFAFDF1F-0A02-44B2-B5D8-D97454306261}"/>
    <cellStyle name="Normal 16 2 3" xfId="13168" xr:uid="{E488B8F4-1492-4575-82C1-321158A5643A}"/>
    <cellStyle name="Normal 16 2 4" xfId="6967" xr:uid="{F798079B-E4B6-466A-A9D3-260693BB0948}"/>
    <cellStyle name="Normal 16 3" xfId="31" xr:uid="{00000000-0005-0000-0000-0000DA000000}"/>
    <cellStyle name="Normal 16 3 2" xfId="13128" xr:uid="{175E6B82-9E59-4768-8313-863D85BF96E1}"/>
    <cellStyle name="Normal 16 4" xfId="32" xr:uid="{00000000-0005-0000-0000-0000DB000000}"/>
    <cellStyle name="Normal 16 5" xfId="6966" xr:uid="{F9A74AB7-B452-466D-B762-B684F018EC44}"/>
    <cellStyle name="Normal 160" xfId="6969" xr:uid="{C3FD4AAF-77C0-4444-B1DA-A7CF46D60EE6}"/>
    <cellStyle name="Normal 161" xfId="6970" xr:uid="{13DEBD41-4327-4ECB-93C7-D53598F8003F}"/>
    <cellStyle name="Normal 162" xfId="6971" xr:uid="{CA781390-7487-44C2-A9C1-FE4F1B4C74C8}"/>
    <cellStyle name="Normal 163" xfId="6972" xr:uid="{F452FDFA-A5A8-4D02-B21F-4EFFCF8FBF7F}"/>
    <cellStyle name="Normal 164" xfId="6973" xr:uid="{A4C1757B-D079-4558-B8F7-A54CFB2A5906}"/>
    <cellStyle name="Normal 165" xfId="6974" xr:uid="{F527CFE1-482F-47E2-B479-56D45F605ADB}"/>
    <cellStyle name="Normal 166" xfId="6975" xr:uid="{A0D58D3E-33D0-4C8C-89A7-4DD09C0FA0A1}"/>
    <cellStyle name="Normal 167" xfId="6976" xr:uid="{A55B1857-64E5-4116-8541-61A7CE7520F4}"/>
    <cellStyle name="Normal 168" xfId="6977" xr:uid="{943D7EBA-517A-4A9F-B661-A76554C0D526}"/>
    <cellStyle name="Normal 169" xfId="6978" xr:uid="{F5BBCC35-16FA-47A8-859C-D9775606AC03}"/>
    <cellStyle name="Normal 17" xfId="33" xr:uid="{00000000-0005-0000-0000-0000DC000000}"/>
    <cellStyle name="Normal 17 2" xfId="34" xr:uid="{00000000-0005-0000-0000-0000DD000000}"/>
    <cellStyle name="Normal 17 2 2" xfId="6981" xr:uid="{DAD635A3-F85B-4634-A09E-33766186FF99}"/>
    <cellStyle name="Normal 17 2 3" xfId="13169" xr:uid="{E16E150B-D118-46C1-ACE2-F0801C7FCC89}"/>
    <cellStyle name="Normal 17 2 4" xfId="6980" xr:uid="{3F88AADA-3BF1-40F8-98B9-23F6E01CB0AD}"/>
    <cellStyle name="Normal 17 3" xfId="35" xr:uid="{00000000-0005-0000-0000-0000DE000000}"/>
    <cellStyle name="Normal 17 3 2" xfId="13133" xr:uid="{E9F8CD2F-DEA7-4A04-B458-3A2AFFDC218F}"/>
    <cellStyle name="Normal 17 4" xfId="36" xr:uid="{00000000-0005-0000-0000-0000DF000000}"/>
    <cellStyle name="Normal 17 5" xfId="6979" xr:uid="{AD43F617-ED56-4861-AA97-FE0BD5A67C99}"/>
    <cellStyle name="Normal 170" xfId="6982" xr:uid="{928CB611-33AC-4A0F-BD26-EAEC6807A421}"/>
    <cellStyle name="Normal 171" xfId="6983" xr:uid="{B7E74FEE-7465-44BA-A63B-A32D04A8A56F}"/>
    <cellStyle name="Normal 172" xfId="6984" xr:uid="{5F7BA823-EB69-4DB3-9000-1674D4FC0557}"/>
    <cellStyle name="Normal 173" xfId="6985" xr:uid="{7FF1FC76-46D9-46A7-B1F1-395EDBCEAB0D}"/>
    <cellStyle name="Normal 174" xfId="6986" xr:uid="{438D62E2-0164-42D3-BC28-EEAABB435647}"/>
    <cellStyle name="Normal 175" xfId="6987" xr:uid="{C2E2F383-9C76-48FA-8169-0ED413EAF240}"/>
    <cellStyle name="Normal 176" xfId="6988" xr:uid="{5F2641B3-A998-417F-825F-6E852853E383}"/>
    <cellStyle name="Normal 177" xfId="6989" xr:uid="{89634E2C-A055-4687-BEDF-3D350037BA24}"/>
    <cellStyle name="Normal 178" xfId="6990" xr:uid="{80058FA7-B2D1-48BE-A75B-8B2BF40D50E2}"/>
    <cellStyle name="Normal 179" xfId="6991" xr:uid="{EFE24240-57D3-483E-9833-3C4384152171}"/>
    <cellStyle name="Normal 18" xfId="37" xr:uid="{00000000-0005-0000-0000-0000E0000000}"/>
    <cellStyle name="Normal 18 2" xfId="38" xr:uid="{00000000-0005-0000-0000-0000E1000000}"/>
    <cellStyle name="Normal 18 2 10" xfId="23015" xr:uid="{916ECB7F-EE39-404B-B826-F0EDB58155A4}"/>
    <cellStyle name="Normal 18 2 11" xfId="6993" xr:uid="{8068E531-915A-4640-BD94-EB38866A8716}"/>
    <cellStyle name="Normal 18 2 2" xfId="6994" xr:uid="{FBB72892-EAF8-406F-AFBC-AC9BB2B042E4}"/>
    <cellStyle name="Normal 18 2 2 2" xfId="6995" xr:uid="{D7E73502-5DDC-4E19-8E6B-76A60F0F3AE9}"/>
    <cellStyle name="Normal 18 2 2 2 2" xfId="14382" xr:uid="{1AED2DEC-82E2-44E0-B3C4-79A992FCDF83}"/>
    <cellStyle name="Normal 18 2 2 2 3" xfId="18262" xr:uid="{2E5F7805-7EBF-467C-BAA5-964CF47230DA}"/>
    <cellStyle name="Normal 18 2 2 2 4" xfId="23017" xr:uid="{64A3C110-009C-44F9-B7F9-491E2C7429D9}"/>
    <cellStyle name="Normal 18 2 2 3" xfId="6996" xr:uid="{230FE35E-7581-411C-9F13-30B25CE06DA0}"/>
    <cellStyle name="Normal 18 2 2 3 2" xfId="14380" xr:uid="{EFCE0351-FEA4-4E55-A2DF-7E4902EB7A1D}"/>
    <cellStyle name="Normal 18 2 2 3 3" xfId="18260" xr:uid="{B5145305-600B-43CC-B6C6-F153F164B352}"/>
    <cellStyle name="Normal 18 2 2 3 4" xfId="23018" xr:uid="{A6505336-96B1-44FA-82AD-4D9D8ED8FC49}"/>
    <cellStyle name="Normal 18 2 2 4" xfId="14289" xr:uid="{0D902F7A-BBD5-4819-957A-B47447994651}"/>
    <cellStyle name="Normal 18 2 2 5" xfId="17304" xr:uid="{BE9E0D7A-DCBA-43AF-AD57-B03A5AA4656B}"/>
    <cellStyle name="Normal 18 2 2 6" xfId="23016" xr:uid="{9EC585FD-0226-4110-959D-E918A5BD141E}"/>
    <cellStyle name="Normal 18 2 3" xfId="6997" xr:uid="{E7BECD8D-7AA3-4C7B-9A35-A4377B881877}"/>
    <cellStyle name="Normal 18 2 3 2" xfId="14393" xr:uid="{A3441C8E-E7D3-494B-8721-2A2411460BA2}"/>
    <cellStyle name="Normal 18 2 3 3" xfId="18278" xr:uid="{84198DEB-3C7E-48C3-92E2-A8E7DB295FB2}"/>
    <cellStyle name="Normal 18 2 3 4" xfId="23019" xr:uid="{D9B43D92-C038-4887-A8A5-B8F8E0096C2F}"/>
    <cellStyle name="Normal 18 2 4" xfId="6998" xr:uid="{F2FD7CA0-51B6-48E5-94C0-14F9CB6F7DB4}"/>
    <cellStyle name="Normal 18 2 4 2" xfId="14389" xr:uid="{104F9750-9EA7-429D-8EB4-76871C988B8E}"/>
    <cellStyle name="Normal 18 2 4 3" xfId="18269" xr:uid="{7A3FDCD3-1565-460E-9555-8DDA4A640928}"/>
    <cellStyle name="Normal 18 2 4 4" xfId="23020" xr:uid="{51C618C0-CFA2-4A1D-87CB-6528CEDB445C}"/>
    <cellStyle name="Normal 18 2 5" xfId="13509" xr:uid="{A62C185A-3BB9-4734-90B0-D122E027D0DC}"/>
    <cellStyle name="Normal 18 2 6" xfId="15332" xr:uid="{818EC548-85D0-42EA-84A5-1047E0251157}"/>
    <cellStyle name="Normal 18 2 7" xfId="15971" xr:uid="{E6A27D5E-AC97-4076-BB03-57FD3EE19C02}"/>
    <cellStyle name="Normal 18 2 8" xfId="16946" xr:uid="{939B6D2B-99FC-4836-A780-2E81B2D967F3}"/>
    <cellStyle name="Normal 18 2 9" xfId="18152" xr:uid="{9FB1CC7E-1D7C-4798-B62D-B2288035FEE1}"/>
    <cellStyle name="Normal 18 3" xfId="39" xr:uid="{00000000-0005-0000-0000-0000E2000000}"/>
    <cellStyle name="Normal 18 3 2" xfId="13138" xr:uid="{017BAEAF-8287-4F5D-B1D2-0A2366EFB717}"/>
    <cellStyle name="Normal 18 4" xfId="40" xr:uid="{00000000-0005-0000-0000-0000E3000000}"/>
    <cellStyle name="Normal 18 5" xfId="6992" xr:uid="{8187E334-C30F-4EAB-83B5-29BB24A9295F}"/>
    <cellStyle name="Normal 180" xfId="6999" xr:uid="{F0401E25-4FA9-4F20-84A2-F40628590416}"/>
    <cellStyle name="Normal 181" xfId="7000" xr:uid="{DF8A3F9C-0355-487A-B4FD-A7B05331F529}"/>
    <cellStyle name="Normal 182" xfId="7001" xr:uid="{174DE609-F798-4A78-A3E1-F43F69BDB764}"/>
    <cellStyle name="Normal 183" xfId="7002" xr:uid="{E8E38660-A56C-469F-A24F-39A1EB61374E}"/>
    <cellStyle name="Normal 184" xfId="7003" xr:uid="{F94C91D7-F394-4D96-A9AE-C8139CBF3164}"/>
    <cellStyle name="Normal 185" xfId="7004" xr:uid="{5E5EF5C1-2AE8-422F-BB20-E5D858847733}"/>
    <cellStyle name="Normal 186" xfId="7005" xr:uid="{7B76BAD9-8943-454E-9B71-75EA4DE4C88A}"/>
    <cellStyle name="Normal 187" xfId="7006" xr:uid="{DB713879-835E-4ED5-BA3B-630B46AE12D9}"/>
    <cellStyle name="Normal 188" xfId="7007" xr:uid="{F9B70424-EDCD-4BE0-A9E7-D150A435CDD3}"/>
    <cellStyle name="Normal 189" xfId="7008" xr:uid="{B654A309-7102-46FC-9AD6-37FB2ACA48E8}"/>
    <cellStyle name="Normal 19" xfId="41" xr:uid="{00000000-0005-0000-0000-0000E4000000}"/>
    <cellStyle name="Normal 19 2" xfId="455" xr:uid="{00000000-0005-0000-0000-0000E5000000}"/>
    <cellStyle name="Normal 19 2 2" xfId="7010" xr:uid="{BD53BEA5-E203-4291-ADA9-6B72EA97E91E}"/>
    <cellStyle name="Normal 19 2 2 2" xfId="14406" xr:uid="{E881AD5A-A2CF-4FE9-BD10-C61EE211810B}"/>
    <cellStyle name="Normal 19 2 2 3" xfId="18292" xr:uid="{E63AA28E-BDB2-40C4-BD95-939EB2DC3AD2}"/>
    <cellStyle name="Normal 19 2 2 4" xfId="23022" xr:uid="{D481B43C-51CC-4277-AAA1-9A0F671F9764}"/>
    <cellStyle name="Normal 19 2 3" xfId="7011" xr:uid="{338F263D-94A2-4602-B60D-0C147B768B4A}"/>
    <cellStyle name="Normal 19 2 3 2" xfId="14529" xr:uid="{AD5E0A77-4827-40FE-970E-00AE87378FFE}"/>
    <cellStyle name="Normal 19 2 3 3" xfId="18423" xr:uid="{968A5623-AB52-47B3-9E69-53FCA6226612}"/>
    <cellStyle name="Normal 19 2 3 4" xfId="23023" xr:uid="{CBAD6593-C12E-4BF4-9C8D-E2C70152D303}"/>
    <cellStyle name="Normal 19 2 4" xfId="13515" xr:uid="{B6B96A00-20F8-49BC-8818-D550DD23A1F0}"/>
    <cellStyle name="Normal 19 2 5" xfId="15367" xr:uid="{212ED360-7933-4847-B25E-2913DB9D0851}"/>
    <cellStyle name="Normal 19 2 6" xfId="16006" xr:uid="{2E3E2979-84F0-4DB8-80CC-9E22AAA53384}"/>
    <cellStyle name="Normal 19 2 7" xfId="16974" xr:uid="{419DA3A2-DC0A-4E5B-8BC3-F0170EB4EB65}"/>
    <cellStyle name="Normal 19 2 8" xfId="18169" xr:uid="{F5169E5B-45C9-4758-B155-9E0DE5257200}"/>
    <cellStyle name="Normal 19 2 9" xfId="23021" xr:uid="{9C4A92BF-EEB1-499A-A1CD-4FC76712C679}"/>
    <cellStyle name="Normal 19 3" xfId="13143" xr:uid="{B5D0A67D-92CD-4B11-A927-F19B1A3AE2D2}"/>
    <cellStyle name="Normal 19 4" xfId="7009" xr:uid="{7DFA8B4B-46A4-4B53-A5E5-F7182156D2A3}"/>
    <cellStyle name="Normal 190" xfId="7012" xr:uid="{B06D6BD8-AA0D-48D4-B8AC-F2085B08C065}"/>
    <cellStyle name="Normal 191" xfId="7013" xr:uid="{85E09689-D459-46FA-838D-996537DA2065}"/>
    <cellStyle name="Normal 192" xfId="7014" xr:uid="{8A6A795A-4FB1-4121-83BD-2A20B5181532}"/>
    <cellStyle name="Normal 193" xfId="7015" xr:uid="{0F625A5F-99DF-43C4-99DF-6A982375BDD1}"/>
    <cellStyle name="Normal 194" xfId="7016" xr:uid="{CBEE92AA-E00D-4DB3-9869-3BA6033BB916}"/>
    <cellStyle name="Normal 195" xfId="7017" xr:uid="{AFB7805A-CC4C-42DE-83A8-2E371098A13E}"/>
    <cellStyle name="Normal 196" xfId="7018" xr:uid="{3A4FFA52-8854-4ED9-822A-582807AC99F9}"/>
    <cellStyle name="Normal 197" xfId="7019" xr:uid="{05016482-AF50-43F0-B237-F3CE51831CAA}"/>
    <cellStyle name="Normal 198" xfId="7020" xr:uid="{88672CEB-260C-432F-B6EF-F92B83089931}"/>
    <cellStyle name="Normal 199" xfId="7021" xr:uid="{05D57CA9-ECFF-4D54-BDF1-A3662A7ADEBD}"/>
    <cellStyle name="Normal 2" xfId="42" xr:uid="{00000000-0005-0000-0000-0000E6000000}"/>
    <cellStyle name="Normal 2 10" xfId="43" xr:uid="{00000000-0005-0000-0000-0000E7000000}"/>
    <cellStyle name="Normal 2 10 10" xfId="14930" xr:uid="{801FAB6D-BE68-4366-B50E-045B464C2C67}"/>
    <cellStyle name="Normal 2 10 11" xfId="15432" xr:uid="{C851FADE-54E5-4349-886A-AF968E0468F3}"/>
    <cellStyle name="Normal 2 10 12" xfId="17016" xr:uid="{EF465848-ADFF-4BC2-8799-7EBEF1D8D350}"/>
    <cellStyle name="Normal 2 10 13" xfId="20740" xr:uid="{BC624C22-8863-4E75-A4E8-30CA7994D9FB}"/>
    <cellStyle name="Normal 2 10 14" xfId="23024" xr:uid="{66C33B7F-E5DD-46FF-B6E3-1804DD5AA1D6}"/>
    <cellStyle name="Normal 2 10 15" xfId="7023" xr:uid="{25CC68D8-8F94-4117-87BD-4868B452A730}"/>
    <cellStyle name="Normal 2 10 2" xfId="194" xr:uid="{00000000-0005-0000-0000-0000E8000000}"/>
    <cellStyle name="Normal 2 10 2 2" xfId="7024" xr:uid="{F891633F-D092-44FA-AA20-1022EBFC115E}"/>
    <cellStyle name="Normal 2 10 3" xfId="195" xr:uid="{00000000-0005-0000-0000-0000E9000000}"/>
    <cellStyle name="Normal 2 10 4" xfId="7025" xr:uid="{B8A0F9CC-E772-44EB-8FF5-09DF92AC3872}"/>
    <cellStyle name="Normal 2 10 5" xfId="7026" xr:uid="{F0464C7B-844F-4E76-A065-26213D4FF2FE}"/>
    <cellStyle name="Normal 2 10 6" xfId="7027" xr:uid="{18AAB7A1-E5B2-438E-9541-2A45D379648A}"/>
    <cellStyle name="Normal 2 10 7" xfId="7028" xr:uid="{86899A86-78A5-4EB6-B2E4-817697E72C8E}"/>
    <cellStyle name="Normal 2 10 8" xfId="14277" xr:uid="{7CC918D2-9CA2-4AA7-8D22-3AE6C1B33C2D}"/>
    <cellStyle name="Normal 2 10 9" xfId="14759" xr:uid="{240A6D3D-467F-4305-A103-5BB53B06307B}"/>
    <cellStyle name="Normal 2 11" xfId="44" xr:uid="{00000000-0005-0000-0000-0000EA000000}"/>
    <cellStyle name="Normal 2 11 10" xfId="14867" xr:uid="{D5338B80-87BC-4472-84C2-6A77A82299E3}"/>
    <cellStyle name="Normal 2 11 11" xfId="14745" xr:uid="{86160FC6-9976-44D0-8A16-181919A2C8AA}"/>
    <cellStyle name="Normal 2 11 12" xfId="17028" xr:uid="{BBE4BC18-3782-4895-8206-A0979DAD6A82}"/>
    <cellStyle name="Normal 2 11 13" xfId="20566" xr:uid="{7F11C5C5-8CA8-42B7-8EC1-6A82EBD16337}"/>
    <cellStyle name="Normal 2 11 14" xfId="23025" xr:uid="{2248C5A6-433A-4251-9CF3-054FD52E8C0E}"/>
    <cellStyle name="Normal 2 11 15" xfId="7029" xr:uid="{129E9F75-F61F-46AE-A6D1-53C7D918E495}"/>
    <cellStyle name="Normal 2 11 2" xfId="7030" xr:uid="{AEDAF9AF-269C-4CA7-8DFD-2EE12563B471}"/>
    <cellStyle name="Normal 2 11 3" xfId="7031" xr:uid="{C7871488-0617-45A0-B5D3-E40FC1CFBA22}"/>
    <cellStyle name="Normal 2 11 4" xfId="7032" xr:uid="{0C301A5B-A64E-4631-A7FE-D43F6B4C3671}"/>
    <cellStyle name="Normal 2 11 5" xfId="7033" xr:uid="{B2D1CD5B-345C-439D-B68B-34F55027FD88}"/>
    <cellStyle name="Normal 2 11 6" xfId="7034" xr:uid="{F8A975F0-9A27-4C06-9763-1021827E23D7}"/>
    <cellStyle name="Normal 2 11 7" xfId="7035" xr:uid="{0CCEC4D5-A5FC-4B5D-95C2-A41A42517541}"/>
    <cellStyle name="Normal 2 11 8" xfId="14280" xr:uid="{72F38607-D62A-40E3-9BB4-A25AF8DB6BC9}"/>
    <cellStyle name="Normal 2 11 9" xfId="14795" xr:uid="{A93F1A64-7E5D-413E-ABF5-A704ECF5FEDE}"/>
    <cellStyle name="Normal 2 12" xfId="45" xr:uid="{00000000-0005-0000-0000-0000EB000000}"/>
    <cellStyle name="Normal 2 12 10" xfId="14806" xr:uid="{0C6DA785-EF35-41C6-B0CE-CCCE89A7BC06}"/>
    <cellStyle name="Normal 2 12 11" xfId="14925" xr:uid="{D4D170BD-B2EC-4A9D-9904-99517C0B3FC7}"/>
    <cellStyle name="Normal 2 12 12" xfId="17037" xr:uid="{AEDE2027-8BF6-4024-B18C-CD1A08A94948}"/>
    <cellStyle name="Normal 2 12 13" xfId="21799" xr:uid="{2DE95E4A-F00A-4880-92FA-ACDF3F7AD9C4}"/>
    <cellStyle name="Normal 2 12 14" xfId="23026" xr:uid="{99260FA1-FA5B-456D-9739-7B91B220657F}"/>
    <cellStyle name="Normal 2 12 15" xfId="7036" xr:uid="{08EAC743-F93A-4B0B-9503-07E067C2BFEE}"/>
    <cellStyle name="Normal 2 12 2" xfId="7037" xr:uid="{844CBE80-A759-4BB8-979E-CBC9EB4FA703}"/>
    <cellStyle name="Normal 2 12 2 2" xfId="7038" xr:uid="{7EE70F81-24AE-4632-A30A-F680F7E376DD}"/>
    <cellStyle name="Normal 2 12 3" xfId="7039" xr:uid="{F020EB70-9BA3-41AC-B491-3978BD5DC840}"/>
    <cellStyle name="Normal 2 12 4" xfId="7040" xr:uid="{7068C3ED-C628-4734-B9C5-BF44561D9EA4}"/>
    <cellStyle name="Normal 2 12 5" xfId="7041" xr:uid="{075A1A2F-F814-458E-87AF-FA0EED32007B}"/>
    <cellStyle name="Normal 2 12 6" xfId="7042" xr:uid="{8BE3D059-229E-439C-AD7C-60DA11C22EBF}"/>
    <cellStyle name="Normal 2 12 7" xfId="7043" xr:uid="{9B17F260-A241-4BA2-994B-2F07AC3311F4}"/>
    <cellStyle name="Normal 2 12 7 2" xfId="23027" xr:uid="{E60FF7E2-00FD-4515-86A2-F4D4598FE55F}"/>
    <cellStyle name="Normal 2 12 8" xfId="12972" xr:uid="{345F510F-D044-4A39-A199-9728CE2B0F7C}"/>
    <cellStyle name="Normal 2 12 9" xfId="14825" xr:uid="{30CF432A-3EC5-4572-8C45-8F6AFC9EF6F9}"/>
    <cellStyle name="Normal 2 13" xfId="46" xr:uid="{00000000-0005-0000-0000-0000EC000000}"/>
    <cellStyle name="Normal 2 13 10" xfId="12978" xr:uid="{17ACFC2E-253D-4F8F-818A-3D3A83633853}"/>
    <cellStyle name="Normal 2 13 11" xfId="14858" xr:uid="{3670948C-B3C8-4E88-A119-B9B50492552C}"/>
    <cellStyle name="Normal 2 13 12" xfId="14923" xr:uid="{898E49D3-B109-41A9-B5CC-44B2134582A4}"/>
    <cellStyle name="Normal 2 13 13" xfId="16051" xr:uid="{FEFDFEBB-1A95-43A5-AACA-B905286B5D6B}"/>
    <cellStyle name="Normal 2 13 14" xfId="17047" xr:uid="{1729B0F0-8F23-4A5B-B51A-CABF00669686}"/>
    <cellStyle name="Normal 2 13 15" xfId="21794" xr:uid="{10929F64-0348-468C-AC1F-70482109B750}"/>
    <cellStyle name="Normal 2 13 16" xfId="23028" xr:uid="{9B83A85C-B85F-4FD1-8E0B-BCA566AF9702}"/>
    <cellStyle name="Normal 2 13 17" xfId="7044" xr:uid="{B5C5B4A8-AC3C-4845-9918-C4DC76F9EB33}"/>
    <cellStyle name="Normal 2 13 2" xfId="7045" xr:uid="{6BC4492A-E6C4-4E88-86E2-E69A1CB7F1C3}"/>
    <cellStyle name="Normal 2 13 2 2" xfId="7046" xr:uid="{A5F8E723-03BF-4B92-BA32-74A829CB13DD}"/>
    <cellStyle name="Normal 2 13 3" xfId="7047" xr:uid="{9EA82C21-5BFF-48B1-9C83-F71C7BC9176C}"/>
    <cellStyle name="Normal 2 13 4" xfId="7048" xr:uid="{37F57F49-835D-40EE-875C-8F7DD8B9FE2C}"/>
    <cellStyle name="Normal 2 13 5" xfId="7049" xr:uid="{6694115E-1CE5-4F1B-A491-53E18DF9E8B5}"/>
    <cellStyle name="Normal 2 13 6" xfId="7050" xr:uid="{114D960F-FA7C-46E4-9E7C-FFF4B5D9DBEC}"/>
    <cellStyle name="Normal 2 13 7" xfId="7051" xr:uid="{49EACDB4-74B1-4D3C-A14B-1AB4F8EC50DC}"/>
    <cellStyle name="Normal 2 13 8" xfId="7052" xr:uid="{A9E568B5-E5E7-4E40-8524-FCCCDD852E0F}"/>
    <cellStyle name="Normal 2 13 9" xfId="7053" xr:uid="{B2FD9553-7124-4787-96F9-7499B7E18697}"/>
    <cellStyle name="Normal 2 13 9 2" xfId="23029" xr:uid="{176DE61E-D0C8-49FD-8E92-FA8BF2B21571}"/>
    <cellStyle name="Normal 2 14" xfId="47" xr:uid="{00000000-0005-0000-0000-0000ED000000}"/>
    <cellStyle name="Normal 2 14 10" xfId="14673" xr:uid="{503F1662-A0E1-4D89-A661-8366B7BAF589}"/>
    <cellStyle name="Normal 2 14 11" xfId="16074" xr:uid="{A23FCE99-F2EE-433D-A97F-5D5BBF8BABE4}"/>
    <cellStyle name="Normal 2 14 12" xfId="17121" xr:uid="{31AEA696-6B0A-474C-8E74-3FA62D838930}"/>
    <cellStyle name="Normal 2 14 13" xfId="18867" xr:uid="{5A65198B-D6B1-45D4-BDA4-7C9ED7CF5F13}"/>
    <cellStyle name="Normal 2 14 14" xfId="23030" xr:uid="{BFB40BED-69ED-4061-932C-579639BA95F0}"/>
    <cellStyle name="Normal 2 14 15" xfId="7054" xr:uid="{4A560DA9-FA03-4524-9594-DBBE0A1B081D}"/>
    <cellStyle name="Normal 2 14 2" xfId="7055" xr:uid="{73F203C5-D77D-4EB1-9B98-8C9CBE6953F4}"/>
    <cellStyle name="Normal 2 14 2 2" xfId="7056" xr:uid="{4C419D7D-5BC6-43C1-97C5-6CD8218721AA}"/>
    <cellStyle name="Normal 2 14 3" xfId="7057" xr:uid="{9F370978-6FCD-4DAF-AE21-091666BCC1BF}"/>
    <cellStyle name="Normal 2 14 4" xfId="7058" xr:uid="{2B57119E-B8CA-4B35-8F43-81638DAEE911}"/>
    <cellStyle name="Normal 2 14 5" xfId="7059" xr:uid="{E3AFF063-00E9-4274-9DF8-D9F8D823F2AD}"/>
    <cellStyle name="Normal 2 14 6" xfId="7060" xr:uid="{F80317AC-FB62-4DB3-9EE5-2E0929FC97DB}"/>
    <cellStyle name="Normal 2 14 7" xfId="7061" xr:uid="{ABAA0E2D-44A4-4C38-ADE2-9C89F38B37EA}"/>
    <cellStyle name="Normal 2 14 7 2" xfId="23031" xr:uid="{17E3183F-25F5-4298-BDA5-84B890BD3E3A}"/>
    <cellStyle name="Normal 2 14 8" xfId="14285" xr:uid="{84089A89-9A00-419F-9E1F-F732C5B38EF8}"/>
    <cellStyle name="Normal 2 14 9" xfId="14886" xr:uid="{3B9FE85B-7920-41AF-9851-9CC36733CCF4}"/>
    <cellStyle name="Normal 2 15" xfId="48" xr:uid="{00000000-0005-0000-0000-0000EE000000}"/>
    <cellStyle name="Normal 2 15 10" xfId="21607" xr:uid="{9EC55F4F-37E3-4202-9B59-1F8AD8FC6AF3}"/>
    <cellStyle name="Normal 2 15 11" xfId="23032" xr:uid="{BB2CF0CE-EBB7-40C0-9837-41CC71584170}"/>
    <cellStyle name="Normal 2 15 12" xfId="7062" xr:uid="{29E2F31A-81F3-4098-9412-6BE19C30A1AC}"/>
    <cellStyle name="Normal 2 15 2" xfId="7063" xr:uid="{DB38124A-AF3C-43C4-A5DA-F89FC53F45DD}"/>
    <cellStyle name="Normal 2 15 3" xfId="7064" xr:uid="{69B1974D-CCD9-445C-ABC9-38A7D11A78C9}"/>
    <cellStyle name="Normal 2 15 3 2" xfId="7065" xr:uid="{4BE9B88E-87E3-4D78-9DC5-6BE91AE96AFC}"/>
    <cellStyle name="Normal 2 15 3 2 2" xfId="14388" xr:uid="{EEF0D7DE-5E6D-4CEB-B02D-15A7898B9DC0}"/>
    <cellStyle name="Normal 2 15 3 3" xfId="7066" xr:uid="{3BAD2813-D4AA-4E6D-8CEF-EAF3C6EA4075}"/>
    <cellStyle name="Normal 2 15 3 3 2" xfId="18268" xr:uid="{B22A1CC8-5D7C-4CFB-8DC9-91DFE2C2263E}"/>
    <cellStyle name="Normal 2 15 3 4" xfId="23033" xr:uid="{95FC7E77-DB4C-440D-B5C7-9A4C18A41F30}"/>
    <cellStyle name="Normal 2 15 4" xfId="7067" xr:uid="{A03A02A7-9881-47B4-8D55-E9262839ACB8}"/>
    <cellStyle name="Normal 2 15 4 2" xfId="14390" xr:uid="{CAF8CD39-B198-4C5B-825C-CADFFCF1BE10}"/>
    <cellStyle name="Normal 2 15 4 3" xfId="18271" xr:uid="{9F998BC1-A415-48CE-9799-D362D3EA49D3}"/>
    <cellStyle name="Normal 2 15 4 4" xfId="23034" xr:uid="{73D87CAE-7BD4-4F06-9CF6-F48998B92360}"/>
    <cellStyle name="Normal 2 15 5" xfId="14290" xr:uid="{BAED5461-6DD5-47E5-85C7-640BB182D1C4}"/>
    <cellStyle name="Normal 2 15 5 2" xfId="18785" xr:uid="{007140AB-7A29-4F70-B4A7-E8593077234B}"/>
    <cellStyle name="Normal 2 15 6" xfId="14918" xr:uid="{72D4B794-2FC1-4385-AAB8-CA576F168F2A}"/>
    <cellStyle name="Normal 2 15 7" xfId="14796" xr:uid="{45769893-40E2-46BA-BF38-237132BBE6EC}"/>
    <cellStyle name="Normal 2 15 8" xfId="16095" xr:uid="{960E4637-B4D6-4D23-AB40-5F86C9166107}"/>
    <cellStyle name="Normal 2 15 9" xfId="17376" xr:uid="{3622D9E8-C169-4B75-B8AF-220C94B8ECB1}"/>
    <cellStyle name="Normal 2 16" xfId="49" xr:uid="{00000000-0005-0000-0000-0000EF000000}"/>
    <cellStyle name="Normal 2 16 2" xfId="7068" xr:uid="{D53EED04-FC0E-4BFD-A830-E501C4DB94D9}"/>
    <cellStyle name="Normal 2 17" xfId="50" xr:uid="{00000000-0005-0000-0000-0000F0000000}"/>
    <cellStyle name="Normal 2 17 2" xfId="7069" xr:uid="{EDA4378C-BD2A-48BA-929F-C25FFD43F702}"/>
    <cellStyle name="Normal 2 18" xfId="51" xr:uid="{00000000-0005-0000-0000-0000F1000000}"/>
    <cellStyle name="Normal 2 18 2" xfId="7070" xr:uid="{C3798B93-B58E-48D1-8D88-057710924088}"/>
    <cellStyle name="Normal 2 19" xfId="52" xr:uid="{00000000-0005-0000-0000-0000F2000000}"/>
    <cellStyle name="Normal 2 19 2" xfId="7072" xr:uid="{9579D50E-6017-491E-AE19-63BA2C54035B}"/>
    <cellStyle name="Normal 2 19 3" xfId="18790" xr:uid="{34BC5195-03EB-4668-93DC-BC22C8B4A0EE}"/>
    <cellStyle name="Normal 2 19 4" xfId="18818" xr:uid="{848DD29C-B869-480A-B7E0-218D76A0AAED}"/>
    <cellStyle name="Normal 2 19 5" xfId="7071" xr:uid="{9B81BF98-688F-44B0-A319-4FEC5BE5AE4C}"/>
    <cellStyle name="Normal 2 2" xfId="53" xr:uid="{00000000-0005-0000-0000-0000F3000000}"/>
    <cellStyle name="Normal 2 2 10" xfId="7074" xr:uid="{84B97856-FD92-44CF-A0BC-9DFE8003D853}"/>
    <cellStyle name="Normal 2 2 11" xfId="12916" xr:uid="{3ADC69EB-3FBB-4448-B2B8-C6521FE9D55B}"/>
    <cellStyle name="Normal 2 2 12" xfId="25105" xr:uid="{EB7C736D-3486-408A-AA18-BDD7D936BD94}"/>
    <cellStyle name="Normal 2 2 13" xfId="26854" xr:uid="{E82D6F82-5554-46DE-9B83-93392CAFF22F}"/>
    <cellStyle name="Normal 2 2 14" xfId="24984" xr:uid="{C8923DA7-941D-4176-A46E-0DEFD824C1CB}"/>
    <cellStyle name="Normal 2 2 15" xfId="26984" xr:uid="{277573A9-2511-47DB-BFD6-7828CA5C206E}"/>
    <cellStyle name="Normal 2 2 16" xfId="24850" xr:uid="{2B8C9C48-EFBE-4C63-A25D-49DC769D0D60}"/>
    <cellStyle name="Normal 2 2 17" xfId="27128" xr:uid="{4E27834C-413F-4969-913D-C3D17DFD49F3}"/>
    <cellStyle name="Normal 2 2 18" xfId="24703" xr:uid="{FC80BB97-97AA-4EA8-8C0D-93711E77640D}"/>
    <cellStyle name="Normal 2 2 19" xfId="27284" xr:uid="{D435A774-3E9E-4FDD-AF14-0D2DC19AD0FD}"/>
    <cellStyle name="Normal 2 2 2" xfId="196" xr:uid="{00000000-0005-0000-0000-0000F4000000}"/>
    <cellStyle name="Normal 2 2 2 2" xfId="197" xr:uid="{00000000-0005-0000-0000-0000F5000000}"/>
    <cellStyle name="Normal 2 2 2 2 2" xfId="198" xr:uid="{00000000-0005-0000-0000-0000F6000000}"/>
    <cellStyle name="Normal 2 2 2 2 2 2" xfId="7076" xr:uid="{B093E7B7-4AF0-4054-9447-71550BD35F84}"/>
    <cellStyle name="Normal 2 2 2 2 3" xfId="199" xr:uid="{00000000-0005-0000-0000-0000F7000000}"/>
    <cellStyle name="Normal 2 2 2 2 3 2" xfId="7077" xr:uid="{1AD736A9-8D03-4F56-B662-5B1B6857629B}"/>
    <cellStyle name="Normal 2 2 2 2 4" xfId="200" xr:uid="{00000000-0005-0000-0000-0000F8000000}"/>
    <cellStyle name="Normal 2 2 2 2 4 2" xfId="7078" xr:uid="{0214505E-5604-4B41-80FD-C8623FC9262F}"/>
    <cellStyle name="Normal 2 2 2 2 5" xfId="18694" xr:uid="{0F323EBC-8113-402E-81C6-303C731682A2}"/>
    <cellStyle name="Normal 2 2 2 2 6" xfId="7075" xr:uid="{80F7A2FA-82F0-406B-9EF4-55D6F98E4EBC}"/>
    <cellStyle name="Normal 2 2 2 3" xfId="201" xr:uid="{00000000-0005-0000-0000-0000F9000000}"/>
    <cellStyle name="Normal 2 2 2 3 2" xfId="21643" xr:uid="{CD277555-0311-4776-B421-FC668DBB8C12}"/>
    <cellStyle name="Normal 2 2 2 3 3" xfId="7079" xr:uid="{200FFA7F-081C-45D8-B53D-4D45B2540053}"/>
    <cellStyle name="Normal 2 2 2 4" xfId="202" xr:uid="{00000000-0005-0000-0000-0000FA000000}"/>
    <cellStyle name="Normal 2 2 2 4 2" xfId="7080" xr:uid="{FEFEFF9A-7371-4B05-BEF2-09A0C17934B5}"/>
    <cellStyle name="Normal 2 2 2 5" xfId="312" xr:uid="{00000000-0005-0000-0000-0000FB000000}"/>
    <cellStyle name="Normal 2 2 2 6" xfId="7073" xr:uid="{BB1EB285-36A9-4991-AF22-CD28541D2D06}"/>
    <cellStyle name="Normal 2 2 20" xfId="24548" xr:uid="{B8160F59-11E6-4F04-957E-BE9075F2EFB1}"/>
    <cellStyle name="Normal 2 2 21" xfId="27446" xr:uid="{2467E500-FAFC-4437-9289-D1EA23452C62}"/>
    <cellStyle name="Normal 2 2 22" xfId="27614" xr:uid="{4ED3B222-FCDB-44D2-BD8E-5E4492E295DC}"/>
    <cellStyle name="Normal 2 2 23" xfId="27780" xr:uid="{15DDAF77-846E-4262-B450-9F6596ECF128}"/>
    <cellStyle name="Normal 2 2 24" xfId="27941" xr:uid="{410381EC-EE14-40EE-AB4E-4E7A7CD33989}"/>
    <cellStyle name="Normal 2 2 25" xfId="28094" xr:uid="{6CE75CFE-52CB-4520-A67A-5A2A85D587A4}"/>
    <cellStyle name="Normal 2 2 26" xfId="7022" xr:uid="{E495C4B2-DACE-4138-A861-0CB54C4B03D3}"/>
    <cellStyle name="Normal 2 2 3" xfId="203" xr:uid="{00000000-0005-0000-0000-0000FC000000}"/>
    <cellStyle name="Normal 2 2 3 2" xfId="7081" xr:uid="{2E86BBFA-FEEB-4825-99A3-BCCA18221B2E}"/>
    <cellStyle name="Normal 2 2 4" xfId="204" xr:uid="{00000000-0005-0000-0000-0000FD000000}"/>
    <cellStyle name="Normal 2 2 4 2" xfId="7082" xr:uid="{D01B3037-E4C7-4CBB-AB1B-3DEDC953420E}"/>
    <cellStyle name="Normal 2 2 5" xfId="205" xr:uid="{00000000-0005-0000-0000-0000FE000000}"/>
    <cellStyle name="Normal 2 2 5 2" xfId="26484" xr:uid="{F3364B8C-BDFC-4823-B9F1-D9F9FD1676A0}"/>
    <cellStyle name="Normal 2 2 5 3" xfId="7083" xr:uid="{FEEC7F96-7494-40D0-9A5C-8805608D7F1C}"/>
    <cellStyle name="Normal 2 2 6" xfId="206" xr:uid="{00000000-0005-0000-0000-0000FF000000}"/>
    <cellStyle name="Normal 2 2 6 2" xfId="7084" xr:uid="{BE5FA2EA-E5A7-427D-A481-466B588D3A8C}"/>
    <cellStyle name="Normal 2 2 7" xfId="207" xr:uid="{00000000-0005-0000-0000-000000010000}"/>
    <cellStyle name="Normal 2 2 7 2" xfId="7085" xr:uid="{5AED5D6E-8AB3-410D-8719-0BA7D7D5A462}"/>
    <cellStyle name="Normal 2 2 8" xfId="7086" xr:uid="{80CDFDC4-33DD-4272-9F96-C072EA7C1092}"/>
    <cellStyle name="Normal 2 2 8 2" xfId="25288" xr:uid="{08DBF7F6-49F2-40BA-ADC5-5158D466B40E}"/>
    <cellStyle name="Normal 2 2 9" xfId="7087" xr:uid="{56C95C11-74B6-4B33-B673-3440D3790213}"/>
    <cellStyle name="Normal 2 20" xfId="54" xr:uid="{00000000-0005-0000-0000-000001010000}"/>
    <cellStyle name="Normal 2 20 2" xfId="7088" xr:uid="{77DB5F26-8D81-4293-A827-5FF0D9ACB63A}"/>
    <cellStyle name="Normal 2 21" xfId="55" xr:uid="{00000000-0005-0000-0000-000002010000}"/>
    <cellStyle name="Normal 2 21 2" xfId="7090" xr:uid="{F7D74D1C-1B0C-405F-9CCD-EDFE494FE30E}"/>
    <cellStyle name="Normal 2 21 3" xfId="7091" xr:uid="{D3A29C73-2400-4A5D-9101-45A9E9BB0DFA}"/>
    <cellStyle name="Normal 2 21 4" xfId="7092" xr:uid="{0CDE0D31-C982-4CCE-9987-37416C4B2B39}"/>
    <cellStyle name="Normal 2 21 5" xfId="7093" xr:uid="{66C42E90-874E-4778-8048-5E5D679D5A7B}"/>
    <cellStyle name="Normal 2 21 6" xfId="7089" xr:uid="{4CBA0864-48FF-47AD-9871-17D5F330EF4B}"/>
    <cellStyle name="Normal 2 22" xfId="56" xr:uid="{00000000-0005-0000-0000-000003010000}"/>
    <cellStyle name="Normal 2 22 2" xfId="7095" xr:uid="{06F7A535-3C7A-4E5E-86F1-BC5BDDFC3CCD}"/>
    <cellStyle name="Normal 2 22 3" xfId="7096" xr:uid="{40F27CCA-B922-471B-8450-46DE554D6D0F}"/>
    <cellStyle name="Normal 2 22 4" xfId="7094" xr:uid="{785285DB-D3E6-4BE8-AADC-4C73DB870B4F}"/>
    <cellStyle name="Normal 2 23" xfId="57" xr:uid="{00000000-0005-0000-0000-000004010000}"/>
    <cellStyle name="Normal 2 23 2" xfId="7098" xr:uid="{CE33DC74-F454-47EF-9771-157A46981F29}"/>
    <cellStyle name="Normal 2 23 3" xfId="7099" xr:uid="{8A840BF2-B484-4454-9688-3F4011369B23}"/>
    <cellStyle name="Normal 2 23 4" xfId="7097" xr:uid="{506EB97C-CF36-49BF-B258-0CB7443CB39F}"/>
    <cellStyle name="Normal 2 24" xfId="58" xr:uid="{00000000-0005-0000-0000-000005010000}"/>
    <cellStyle name="Normal 2 24 2" xfId="14228" xr:uid="{656320AD-9BF7-4D10-8FE9-87820F677E64}"/>
    <cellStyle name="Normal 2 24 3" xfId="26412" xr:uid="{BBF768CA-174E-45B4-ABDB-10D131B5A263}"/>
    <cellStyle name="Normal 2 24 4" xfId="7100" xr:uid="{D539CB05-8321-4F7D-B142-F4BCEC656D62}"/>
    <cellStyle name="Normal 2 25" xfId="59" xr:uid="{00000000-0005-0000-0000-000006010000}"/>
    <cellStyle name="Normal 2 25 2" xfId="15007" xr:uid="{C80EA306-C4D6-455F-9F4F-64C25FB8B121}"/>
    <cellStyle name="Normal 2 25 2 2" xfId="20344" xr:uid="{251ADE83-4B13-49DE-91FB-FABFC9E02F51}"/>
    <cellStyle name="Normal 2 25 3" xfId="25435" xr:uid="{62F15C4D-58B8-4BFA-9264-A4E7EE26534D}"/>
    <cellStyle name="Normal 2 25 4" xfId="7101" xr:uid="{9AA468FF-373E-4479-A758-C43BBE8F7AF3}"/>
    <cellStyle name="Normal 2 26" xfId="181" xr:uid="{00000000-0005-0000-0000-000007010000}"/>
    <cellStyle name="Normal 2 26 2" xfId="311" xr:uid="{00000000-0005-0000-0000-000008010000}"/>
    <cellStyle name="Normal 2 26 2 2" xfId="20752" xr:uid="{398E55AE-5819-40A0-8F7C-407DD4C06B4B}"/>
    <cellStyle name="Normal 2 26 3" xfId="26455" xr:uid="{53244926-269A-4686-AC1A-232F4363DC04}"/>
    <cellStyle name="Normal 2 27" xfId="261" xr:uid="{00000000-0005-0000-0000-000009010000}"/>
    <cellStyle name="Normal 2 27 2" xfId="20471" xr:uid="{28B42927-4655-4AA9-B9AD-A85F7B5623D4}"/>
    <cellStyle name="Normal 2 27 3" xfId="25391" xr:uid="{3D7D4AEC-5B96-47AC-8F83-B9AF8475691B}"/>
    <cellStyle name="Normal 2 27 4" xfId="16153" xr:uid="{A8193B70-6036-4E3F-B5B6-D0BB0EE16795}"/>
    <cellStyle name="Normal 2 28" xfId="16135" xr:uid="{05260AD4-7993-4978-B8E0-E4D9E1B80E1E}"/>
    <cellStyle name="Normal 2 28 2" xfId="20683" xr:uid="{7E54A1F1-9FA4-45B1-AC25-7D8505D091E1}"/>
    <cellStyle name="Normal 2 28 3" xfId="26510" xr:uid="{53345962-24F0-4E4C-A9DE-F4E91E84E0FC}"/>
    <cellStyle name="Normal 2 29" xfId="16152" xr:uid="{D16F57D6-3E14-4C66-B5CD-B1613C340582}"/>
    <cellStyle name="Normal 2 29 2" xfId="20785" xr:uid="{108DE610-711F-4651-9BEE-EF899B046378}"/>
    <cellStyle name="Normal 2 29 3" xfId="25335" xr:uid="{7AAD02E3-4CB3-4AF4-A3C3-5CB023818D70}"/>
    <cellStyle name="Normal 2 3" xfId="60" xr:uid="{00000000-0005-0000-0000-00000A010000}"/>
    <cellStyle name="Normal 2 3 2" xfId="408" xr:uid="{00000000-0005-0000-0000-00000B010000}"/>
    <cellStyle name="Normal 2 3 2 2" xfId="7103" xr:uid="{478259BB-E0A2-4919-902E-9C58E50DA817}"/>
    <cellStyle name="Normal 2 3 3" xfId="456" xr:uid="{00000000-0005-0000-0000-00000C010000}"/>
    <cellStyle name="Normal 2 3 3 2" xfId="18563" xr:uid="{A0A9B0C1-E873-45C6-A65D-F8931139C44A}"/>
    <cellStyle name="Normal 2 3 3 3" xfId="7104" xr:uid="{3290A5E7-4D4F-42D3-87D6-6DA0761D4F4E}"/>
    <cellStyle name="Normal 2 3 4" xfId="7105" xr:uid="{060E8F2F-6392-4D88-811B-A6DC670EF746}"/>
    <cellStyle name="Normal 2 3 4 2" xfId="18569" xr:uid="{00431C29-3E95-411A-87C1-C8C5A5791FB6}"/>
    <cellStyle name="Normal 2 3 5" xfId="12924" xr:uid="{AC3EA94A-87DA-410F-B9F1-0FB622A5FB44}"/>
    <cellStyle name="Normal 2 3 6" xfId="7102" xr:uid="{A40FCEBF-C8F9-443D-AD6A-AD570A494FE2}"/>
    <cellStyle name="Normal 2 30" xfId="16811" xr:uid="{6315C4F8-CFD6-448D-8650-FE5E465CFBD0}"/>
    <cellStyle name="Normal 2 30 2" xfId="20477" xr:uid="{882AF38B-809B-47C7-93DD-F02CB55A252A}"/>
    <cellStyle name="Normal 2 30 3" xfId="26588" xr:uid="{2701F347-941F-4218-A97A-517F90B05AF2}"/>
    <cellStyle name="Normal 2 31" xfId="16978" xr:uid="{370D6A89-D2AB-4A8C-AF7B-66C851A87208}"/>
    <cellStyle name="Normal 2 31 2" xfId="20503" xr:uid="{262D87AD-7827-420B-9510-780BE47E115A}"/>
    <cellStyle name="Normal 2 31 3" xfId="25256" xr:uid="{8A6A2093-A55B-4B23-81FB-7EBBCDDA0FE9}"/>
    <cellStyle name="Normal 2 32" xfId="21977" xr:uid="{BB7FC965-DA99-411C-A3C7-1F12AB46A3B6}"/>
    <cellStyle name="Normal 2 32 2" xfId="26677" xr:uid="{27CD58D1-B72C-4819-91B8-2D015F2D53E3}"/>
    <cellStyle name="Normal 2 33" xfId="25170" xr:uid="{55FAA189-F383-4662-8F73-F439D63DFCCB}"/>
    <cellStyle name="Normal 2 34" xfId="26783" xr:uid="{CB657BA2-4258-4F3A-B721-25E85B65AA39}"/>
    <cellStyle name="Normal 2 35" xfId="25061" xr:uid="{3A79D7C5-C169-4DCD-AB51-AE16A788F2DE}"/>
    <cellStyle name="Normal 2 36" xfId="26901" xr:uid="{AD0FE7B7-EEDA-48DA-8C5B-40067AEBA42E}"/>
    <cellStyle name="Normal 2 37" xfId="24935" xr:uid="{A48B01C3-D21C-489B-8A2C-F9B1C3ABC1E6}"/>
    <cellStyle name="Normal 2 38" xfId="27035" xr:uid="{959C0A81-8A0A-481C-A725-EC0F40E7CB52}"/>
    <cellStyle name="Normal 2 39" xfId="24798" xr:uid="{A2DBB8C6-0C31-4311-9914-EEAE55706E6C}"/>
    <cellStyle name="Normal 2 4" xfId="61" xr:uid="{00000000-0005-0000-0000-00000D010000}"/>
    <cellStyle name="Normal 2 4 2" xfId="409" xr:uid="{00000000-0005-0000-0000-00000E010000}"/>
    <cellStyle name="Normal 2 4 2 2" xfId="7107" xr:uid="{D1B45993-0AE9-4D9E-BEFE-54C25487170A}"/>
    <cellStyle name="Normal 2 4 3" xfId="7108" xr:uid="{18326940-6973-4C04-B677-8E839C4051A1}"/>
    <cellStyle name="Normal 2 4 4" xfId="7109" xr:uid="{5819EE65-0D03-409F-81AF-15AA044A46EE}"/>
    <cellStyle name="Normal 2 4 5" xfId="12930" xr:uid="{B83E3D33-FE19-4BA2-9E6F-6CACAECDE2AB}"/>
    <cellStyle name="Normal 2 4 6" xfId="7106" xr:uid="{A219A314-57E8-4ADE-BDD5-3CC0038B862D}"/>
    <cellStyle name="Normal 2 40" xfId="27184" xr:uid="{DC187B1F-8643-465D-AA92-A1D199C11886}"/>
    <cellStyle name="Normal 2 41" xfId="24646" xr:uid="{47F7E541-60E6-4D45-A8DA-0428ADDDEDF4}"/>
    <cellStyle name="Normal 2 42" xfId="27345" xr:uid="{EED7A191-4EE3-4BD7-995E-6DE8EE57F073}"/>
    <cellStyle name="Normal 2 43" xfId="27515" xr:uid="{7178566E-350F-4DEB-86AA-9AF75D20B657}"/>
    <cellStyle name="Normal 2 44" xfId="27679" xr:uid="{56986694-B826-4254-BCCE-D0BC3E7CB4DA}"/>
    <cellStyle name="Normal 2 45" xfId="27842" xr:uid="{6428822A-AE6D-43E1-A62C-FCE9CA0852AC}"/>
    <cellStyle name="Normal 2 46" xfId="27994" xr:uid="{35A66A91-FA61-471F-B400-3FA343EB7024}"/>
    <cellStyle name="Normal 2 47" xfId="12917" xr:uid="{19BB43F4-4C05-4101-9173-82EC4E2CCEC9}"/>
    <cellStyle name="Normal 2 48" xfId="41717" xr:uid="{405AE519-8D27-4558-9BCE-B57064CA2526}"/>
    <cellStyle name="Normal 2 5" xfId="62" xr:uid="{00000000-0005-0000-0000-00000F010000}"/>
    <cellStyle name="Normal 2 5 2" xfId="7111" xr:uid="{28F2668E-503E-490A-8CB8-40B037D7D6AA}"/>
    <cellStyle name="Normal 2 5 3" xfId="7110" xr:uid="{6ACA35E8-03EB-453D-A07F-4A1C321CEA06}"/>
    <cellStyle name="Normal 2 6" xfId="63" xr:uid="{00000000-0005-0000-0000-000010010000}"/>
    <cellStyle name="Normal 2 6 2" xfId="7113" xr:uid="{126723F0-0235-4276-9413-07D9BC1BD26C}"/>
    <cellStyle name="Normal 2 6 3" xfId="7112" xr:uid="{EFBE2D97-3D93-4064-89BE-1440C362E768}"/>
    <cellStyle name="Normal 2 7" xfId="64" xr:uid="{00000000-0005-0000-0000-000011010000}"/>
    <cellStyle name="Normal 2 7 10" xfId="14971" xr:uid="{11A004DF-E51A-4C96-9C13-A8038A039619}"/>
    <cellStyle name="Normal 2 7 11" xfId="15762" xr:uid="{4875AA1A-2A37-4EEF-98E4-620907CA5F42}"/>
    <cellStyle name="Normal 2 7 12" xfId="16059" xr:uid="{F5F36415-5E0F-42A1-A20D-22EC174F22EF}"/>
    <cellStyle name="Normal 2 7 13" xfId="21863" xr:uid="{7B7115D8-FF35-4621-BEA9-864E2098F4E5}"/>
    <cellStyle name="Normal 2 7 14" xfId="23035" xr:uid="{95AA7076-D136-41C5-BB37-FDC715BF821B}"/>
    <cellStyle name="Normal 2 7 15" xfId="7114" xr:uid="{73393F35-AE12-4EC3-A8FF-CBC41B46B188}"/>
    <cellStyle name="Normal 2 7 2" xfId="208" xr:uid="{00000000-0005-0000-0000-000012010000}"/>
    <cellStyle name="Normal 2 7 2 2" xfId="209" xr:uid="{00000000-0005-0000-0000-000013010000}"/>
    <cellStyle name="Normal 2 7 2 2 2" xfId="7116" xr:uid="{B04628EE-4F38-4806-B39C-012C83156EA1}"/>
    <cellStyle name="Normal 2 7 2 3" xfId="210" xr:uid="{00000000-0005-0000-0000-000014010000}"/>
    <cellStyle name="Normal 2 7 2 3 2" xfId="7117" xr:uid="{680B2C91-97A8-4FB8-862C-0E09865E675E}"/>
    <cellStyle name="Normal 2 7 2 4" xfId="211" xr:uid="{00000000-0005-0000-0000-000015010000}"/>
    <cellStyle name="Normal 2 7 2 4 2" xfId="7118" xr:uid="{A360E337-9FBC-4D59-9BE3-A77F2BE3C5F5}"/>
    <cellStyle name="Normal 2 7 2 5" xfId="7115" xr:uid="{5A1AB791-1381-452B-9955-B26654A2406D}"/>
    <cellStyle name="Normal 2 7 3" xfId="212" xr:uid="{00000000-0005-0000-0000-000016010000}"/>
    <cellStyle name="Normal 2 7 3 2" xfId="7119" xr:uid="{5C3B6CAB-738A-425A-987B-EC266BB72974}"/>
    <cellStyle name="Normal 2 7 4" xfId="213" xr:uid="{00000000-0005-0000-0000-000017010000}"/>
    <cellStyle name="Normal 2 7 4 2" xfId="7120" xr:uid="{F09FB05C-6DAB-4E46-937F-6090744CA91E}"/>
    <cellStyle name="Normal 2 7 5" xfId="7121" xr:uid="{D48FE430-EB80-41D6-9B2C-937D1F2BE788}"/>
    <cellStyle name="Normal 2 7 6" xfId="7122" xr:uid="{2EA8CB49-AE27-4966-B4A0-F9AF58A5EA1A}"/>
    <cellStyle name="Normal 2 7 7" xfId="7123" xr:uid="{093074F8-4CD3-4F93-8F1D-0ACCAAB69CC2}"/>
    <cellStyle name="Normal 2 7 8" xfId="14273" xr:uid="{32A6DE94-1FDA-4E03-A42C-FC259ED4CBC0}"/>
    <cellStyle name="Normal 2 7 9" xfId="14638" xr:uid="{859DB088-C64D-452B-AE2E-5D63350BA2DD}"/>
    <cellStyle name="Normal 2 8" xfId="65" xr:uid="{00000000-0005-0000-0000-000018010000}"/>
    <cellStyle name="Normal 2 8 10" xfId="14938" xr:uid="{87F7D5E8-739A-46CC-A9C8-EAD916F0C74F}"/>
    <cellStyle name="Normal 2 8 11" xfId="15707" xr:uid="{BBA9E114-B701-4B3E-A4DC-A361A45D4C44}"/>
    <cellStyle name="Normal 2 8 12" xfId="16077" xr:uid="{BF74B82C-3E1F-4B66-ADCA-362935E1F133}"/>
    <cellStyle name="Normal 2 8 13" xfId="21642" xr:uid="{2069BF2C-9296-409B-AE31-97B6B16DF264}"/>
    <cellStyle name="Normal 2 8 14" xfId="23036" xr:uid="{8E2B5508-650E-4225-BC9A-A7248D5DEF58}"/>
    <cellStyle name="Normal 2 8 15" xfId="7124" xr:uid="{5AF49482-C10A-46A9-91AB-8E379C8162CB}"/>
    <cellStyle name="Normal 2 8 2" xfId="7125" xr:uid="{D4A1B9C5-4D24-4EAF-8184-F6ABDAACD81F}"/>
    <cellStyle name="Normal 2 8 3" xfId="7126" xr:uid="{64DC2FA3-064D-425A-946A-B776E036F7C2}"/>
    <cellStyle name="Normal 2 8 4" xfId="7127" xr:uid="{523B4172-4511-4066-95DC-3DE85E2C013C}"/>
    <cellStyle name="Normal 2 8 5" xfId="7128" xr:uid="{1028E569-13E9-433C-B959-7B7B70A2302F}"/>
    <cellStyle name="Normal 2 8 6" xfId="7129" xr:uid="{43F23522-BE09-44BE-8A2A-4C403568C2B2}"/>
    <cellStyle name="Normal 2 8 7" xfId="7130" xr:uid="{E922A1E7-1AB9-49D6-81EB-1DCD31A15F89}"/>
    <cellStyle name="Normal 2 8 8" xfId="14275" xr:uid="{29E02EE4-03E0-43E5-8C7D-845D3BBF0273}"/>
    <cellStyle name="Normal 2 8 9" xfId="14648" xr:uid="{6A7E5BD6-2E88-460F-9DF8-D4D6195687F4}"/>
    <cellStyle name="Normal 2 9" xfId="66" xr:uid="{00000000-0005-0000-0000-000019010000}"/>
    <cellStyle name="Normal 2 9 2" xfId="7131" xr:uid="{D7A9ADC7-005A-42FD-977E-6127D1A5EDC5}"/>
    <cellStyle name="Normal 20" xfId="67" xr:uid="{00000000-0005-0000-0000-00001A010000}"/>
    <cellStyle name="Normal 20 2" xfId="68" xr:uid="{00000000-0005-0000-0000-00001B010000}"/>
    <cellStyle name="Normal 20 2 2" xfId="7133" xr:uid="{7A7058A3-DD6B-4177-84ED-BDBB16E72B8F}"/>
    <cellStyle name="Normal 20 3" xfId="69" xr:uid="{00000000-0005-0000-0000-00001C010000}"/>
    <cellStyle name="Normal 20 3 2" xfId="13121" xr:uid="{5591A814-32B5-48A2-A087-A53B47739FDE}"/>
    <cellStyle name="Normal 20 4" xfId="70" xr:uid="{00000000-0005-0000-0000-00001D010000}"/>
    <cellStyle name="Normal 20 5" xfId="7132" xr:uid="{BDD98A56-872E-4267-8034-EDCC4923B8AB}"/>
    <cellStyle name="Normal 200" xfId="7134" xr:uid="{BD8A4122-1F97-4288-BA22-994FE26313BD}"/>
    <cellStyle name="Normal 201" xfId="7135" xr:uid="{C68D5D55-25D0-4988-907C-ED0249232286}"/>
    <cellStyle name="Normal 202" xfId="7136" xr:uid="{C1EF1354-9654-49F4-84E8-C6DCAE4A24B8}"/>
    <cellStyle name="Normal 203" xfId="7137" xr:uid="{0B6A7640-5573-4EEC-BA1D-0BCD421BA9EA}"/>
    <cellStyle name="Normal 204" xfId="7138" xr:uid="{40850D25-2DD5-41E4-AB92-0B8DD80FF225}"/>
    <cellStyle name="Normal 205" xfId="7139" xr:uid="{20F7BB14-BC06-405D-A490-44428F0FB4BB}"/>
    <cellStyle name="Normal 206" xfId="7140" xr:uid="{1B94C77C-63D0-4202-B096-B1C5B57B34F5}"/>
    <cellStyle name="Normal 207" xfId="7141" xr:uid="{7FD362C4-5031-4AD6-8DFE-8685527B31C1}"/>
    <cellStyle name="Normal 208" xfId="7142" xr:uid="{BDC56606-467B-4440-BC90-E15955B2A2A0}"/>
    <cellStyle name="Normal 209" xfId="7143" xr:uid="{42DF6C78-9960-4132-98DA-D6B2C169F81A}"/>
    <cellStyle name="Normal 21" xfId="71" xr:uid="{00000000-0005-0000-0000-00001E010000}"/>
    <cellStyle name="Normal 21 2" xfId="72" xr:uid="{00000000-0005-0000-0000-00001F010000}"/>
    <cellStyle name="Normal 21 2 2" xfId="14422" xr:uid="{5C8C5B0F-DBBD-4C58-A56E-7C3497E22903}"/>
    <cellStyle name="Normal 21 2 3" xfId="18310" xr:uid="{0CC479AD-470D-48CD-9334-11675797D66E}"/>
    <cellStyle name="Normal 21 2 4" xfId="23038" xr:uid="{39A21ED9-D376-4BDC-B611-EB23427B4BD1}"/>
    <cellStyle name="Normal 21 2 5" xfId="7145" xr:uid="{BE8FD418-794B-40C1-B7BE-C109B15B29B9}"/>
    <cellStyle name="Normal 21 3" xfId="73" xr:uid="{00000000-0005-0000-0000-000020010000}"/>
    <cellStyle name="Normal 21 3 2" xfId="14542" xr:uid="{DF1FAD3B-11F6-4E52-A798-AFDF11775702}"/>
    <cellStyle name="Normal 21 3 3" xfId="18438" xr:uid="{5F57CCFC-7FFA-431A-A120-D8F0BBC941D1}"/>
    <cellStyle name="Normal 21 3 4" xfId="23039" xr:uid="{33FB02D0-964A-4C75-93D4-1094C6167F7D}"/>
    <cellStyle name="Normal 21 3 5" xfId="7146" xr:uid="{00A56061-AA58-41AA-A32B-87262B2EE739}"/>
    <cellStyle name="Normal 21 4" xfId="74" xr:uid="{00000000-0005-0000-0000-000021010000}"/>
    <cellStyle name="Normal 21 4 2" xfId="14357" xr:uid="{E0F061DF-1299-4CF7-A5ED-FE1E6B4B5BE9}"/>
    <cellStyle name="Normal 21 4 2 2" xfId="20338" xr:uid="{B200A7E6-AB82-463A-BAE4-9DE3685C6E84}"/>
    <cellStyle name="Normal 21 4 3" xfId="7147" xr:uid="{1A0A5356-F158-4683-A539-A1685355CF1F}"/>
    <cellStyle name="Normal 21 5" xfId="7148" xr:uid="{8EAC81D7-2097-4C4B-BD5D-06C6C771DCC2}"/>
    <cellStyle name="Normal 21 5 2" xfId="18218" xr:uid="{CC967AA1-32B5-4A97-90EE-DDF6B333E0B8}"/>
    <cellStyle name="Normal 21 6" xfId="13524" xr:uid="{B3F21B9F-8D44-4D04-BDC8-FCD8EDE296B6}"/>
    <cellStyle name="Normal 21 6 2" xfId="17328" xr:uid="{2CC61E3B-E832-4102-960C-253B347E0081}"/>
    <cellStyle name="Normal 21 7" xfId="23037" xr:uid="{9A3B33E3-E890-45B7-BFB6-E9A7669E8F8F}"/>
    <cellStyle name="Normal 21 8" xfId="7144" xr:uid="{6A1734BA-F9E2-4979-AF8A-7AC6F70057E6}"/>
    <cellStyle name="Normal 210" xfId="7149" xr:uid="{F582DB9E-6C44-4E59-8319-2CAE14C3CE34}"/>
    <cellStyle name="Normal 211" xfId="7150" xr:uid="{D858DA49-A9DF-45E4-9F20-C217FC830E80}"/>
    <cellStyle name="Normal 212" xfId="7151" xr:uid="{4392828F-3CAD-46C8-9C48-F09F186AB4C8}"/>
    <cellStyle name="Normal 215" xfId="7152" xr:uid="{6EE3DC94-BBDC-4E89-9B17-81C43DBA6153}"/>
    <cellStyle name="Normal 216" xfId="7153" xr:uid="{E96635F8-0246-48AE-83AF-4424F9B76037}"/>
    <cellStyle name="Normal 217" xfId="7154" xr:uid="{C8DE5C0A-8549-4192-850D-351B5D84649D}"/>
    <cellStyle name="Normal 218" xfId="7155" xr:uid="{1C95735E-5A2E-4A07-BB05-E96111036367}"/>
    <cellStyle name="Normal 219" xfId="7156" xr:uid="{CD74F637-7D31-45A5-AE53-A95D3F07FFBC}"/>
    <cellStyle name="Normal 22" xfId="75" xr:uid="{00000000-0005-0000-0000-000022010000}"/>
    <cellStyle name="Normal 22 2" xfId="76" xr:uid="{00000000-0005-0000-0000-000023010000}"/>
    <cellStyle name="Normal 22 2 2" xfId="14423" xr:uid="{003FA22D-F4CD-42B7-A745-62EB6D55B0A8}"/>
    <cellStyle name="Normal 22 2 3" xfId="18311" xr:uid="{E8B14951-9517-4A4A-9475-6A43ADD4725F}"/>
    <cellStyle name="Normal 22 2 4" xfId="23040" xr:uid="{DC4C6684-FF5C-4F31-9848-395CC1747657}"/>
    <cellStyle name="Normal 22 2 5" xfId="7158" xr:uid="{BA0F165C-F880-4F23-83A0-2CA72033DC2D}"/>
    <cellStyle name="Normal 22 3" xfId="77" xr:uid="{00000000-0005-0000-0000-000024010000}"/>
    <cellStyle name="Normal 22 3 2" xfId="14543" xr:uid="{49DD62A8-0EAE-404D-ADF3-6B27081B27B6}"/>
    <cellStyle name="Normal 22 3 3" xfId="18439" xr:uid="{4118D4AB-86D4-4BB9-80D7-5C9AEEC6B355}"/>
    <cellStyle name="Normal 22 3 4" xfId="23041" xr:uid="{8BDE149E-90DE-461D-9714-6A7831116987}"/>
    <cellStyle name="Normal 22 3 5" xfId="7159" xr:uid="{5392DF59-6CC3-4FA7-8A35-278FFAD749DC}"/>
    <cellStyle name="Normal 22 4" xfId="78" xr:uid="{00000000-0005-0000-0000-000025010000}"/>
    <cellStyle name="Normal 22 4 2" xfId="14358" xr:uid="{013B0B63-F498-49C5-8337-04E0118BAF08}"/>
    <cellStyle name="Normal 22 4 3" xfId="7160" xr:uid="{04D5F5B1-89BB-4952-BC48-740220C6A1CA}"/>
    <cellStyle name="Normal 22 5" xfId="7161" xr:uid="{3CEE0ED6-3E4B-40A3-8D42-0A0F00677D46}"/>
    <cellStyle name="Normal 22 5 2" xfId="18219" xr:uid="{D96BB710-7061-45BE-BA98-ED538895EA8A}"/>
    <cellStyle name="Normal 22 6" xfId="13525" xr:uid="{4C13C8DF-6F17-4AAC-8CC4-A65F610C2D2F}"/>
    <cellStyle name="Normal 22 7" xfId="7157" xr:uid="{CBA6C058-BA08-43DE-97D9-F4FC2875073F}"/>
    <cellStyle name="Normal 220" xfId="7162" xr:uid="{B744B61C-759C-4856-84D3-9E18442CDB26}"/>
    <cellStyle name="Normal 221" xfId="7163" xr:uid="{30272026-7E95-4B7D-9CA3-0EF156701628}"/>
    <cellStyle name="Normal 222" xfId="7164" xr:uid="{05D8DE80-50F0-4E97-93FE-5DC082715C4F}"/>
    <cellStyle name="Normal 223" xfId="7165" xr:uid="{831A4C01-A42C-4B4F-9F5B-8B2089011A1B}"/>
    <cellStyle name="Normal 224" xfId="7166" xr:uid="{15632F58-C71E-4A89-BA74-4FE58944E352}"/>
    <cellStyle name="Normal 225" xfId="7167" xr:uid="{C04A1763-A0BE-4C04-896E-A587568C1948}"/>
    <cellStyle name="Normal 226" xfId="7168" xr:uid="{150AEEF7-F0E2-4F4B-B72E-768B61E81EC4}"/>
    <cellStyle name="Normal 227" xfId="7169" xr:uid="{DF08C526-5994-4B95-B9AF-ED92730E0501}"/>
    <cellStyle name="Normal 228" xfId="7170" xr:uid="{0A6AAB8A-FB2A-45F8-B57F-1893D9D5ACD0}"/>
    <cellStyle name="Normal 229" xfId="7171" xr:uid="{ADDBA3DF-87A2-4CFC-A075-FF02A5313DA6}"/>
    <cellStyle name="Normal 23" xfId="79" xr:uid="{00000000-0005-0000-0000-000026010000}"/>
    <cellStyle name="Normal 23 2" xfId="80" xr:uid="{00000000-0005-0000-0000-000027010000}"/>
    <cellStyle name="Normal 23 2 2" xfId="14424" xr:uid="{A387F373-A8C2-42D2-B0BB-21791108F5E2}"/>
    <cellStyle name="Normal 23 2 3" xfId="18313" xr:uid="{FB7C2CE1-B88B-4734-92FB-8736C5C6695B}"/>
    <cellStyle name="Normal 23 2 4" xfId="23042" xr:uid="{5DB59028-6A5E-4BB1-BB60-FFEA2D406D7C}"/>
    <cellStyle name="Normal 23 2 5" xfId="7173" xr:uid="{5DADA3A9-1BA6-4CC4-9B25-2E66E75A58A2}"/>
    <cellStyle name="Normal 23 3" xfId="81" xr:uid="{00000000-0005-0000-0000-000028010000}"/>
    <cellStyle name="Normal 23 3 2" xfId="14544" xr:uid="{E178E56C-7697-4A13-86AA-CDAF71F31673}"/>
    <cellStyle name="Normal 23 3 3" xfId="18441" xr:uid="{588063EB-A952-499C-A2CD-07EAB535F265}"/>
    <cellStyle name="Normal 23 3 4" xfId="23043" xr:uid="{06A257D6-637B-4300-95FE-702E5ADCC86C}"/>
    <cellStyle name="Normal 23 3 5" xfId="7174" xr:uid="{32911355-66E0-4358-B50E-53D8E5141886}"/>
    <cellStyle name="Normal 23 4" xfId="82" xr:uid="{00000000-0005-0000-0000-000029010000}"/>
    <cellStyle name="Normal 23 4 2" xfId="14359" xr:uid="{65A6E6A1-F7C7-456D-8DA7-E66735A0BBEF}"/>
    <cellStyle name="Normal 23 4 3" xfId="7175" xr:uid="{77DB674A-4A3D-44DA-AF7F-D0E9B6A6A06D}"/>
    <cellStyle name="Normal 23 5" xfId="7176" xr:uid="{11B74A42-2472-4DB1-A36C-F6725C329381}"/>
    <cellStyle name="Normal 23 5 2" xfId="18221" xr:uid="{ED08CA07-5077-4477-81F8-CFB617040302}"/>
    <cellStyle name="Normal 23 6" xfId="13527" xr:uid="{64DCCE79-A020-402D-B690-46732EB55134}"/>
    <cellStyle name="Normal 23 7" xfId="7172" xr:uid="{6C9824F4-38AB-4AC0-B8E9-9E2AADAF2364}"/>
    <cellStyle name="Normal 230" xfId="7177" xr:uid="{EA568881-A6A2-4F7C-93CE-4BE26DBC2B25}"/>
    <cellStyle name="Normal 231" xfId="7178" xr:uid="{2543F085-E20F-48BE-A316-0A76A74F864A}"/>
    <cellStyle name="Normal 232" xfId="7179" xr:uid="{04C4D8BE-4CF2-4CB2-9A32-1FC9CD64D2D2}"/>
    <cellStyle name="Normal 233" xfId="7180" xr:uid="{88E5396D-142D-440F-8061-98103BF66754}"/>
    <cellStyle name="Normal 234" xfId="7181" xr:uid="{3AF7D701-D9EF-401D-9C26-6DB4949BC073}"/>
    <cellStyle name="Normal 235" xfId="7182" xr:uid="{9D3FB65B-8B19-4529-9ADF-EFAEE2E7B5F4}"/>
    <cellStyle name="Normal 236" xfId="7183" xr:uid="{B3DE916C-73DD-477E-90B3-14968C60D3D9}"/>
    <cellStyle name="Normal 237" xfId="7184" xr:uid="{B8EAF57B-233B-493A-82B6-4E1D49B8A5F5}"/>
    <cellStyle name="Normal 238" xfId="7185" xr:uid="{818DD5DA-759E-41C0-8750-BED0F4A8169E}"/>
    <cellStyle name="Normal 239" xfId="7186" xr:uid="{C9E0C703-C72C-4175-938F-E5F13C33AE64}"/>
    <cellStyle name="Normal 24" xfId="83" xr:uid="{00000000-0005-0000-0000-00002A010000}"/>
    <cellStyle name="Normal 24 2" xfId="84" xr:uid="{00000000-0005-0000-0000-00002B010000}"/>
    <cellStyle name="Normal 24 2 2" xfId="7189" xr:uid="{96F82BFB-EB23-4FCD-A007-FECB20D044FE}"/>
    <cellStyle name="Normal 24 2 3" xfId="13638" xr:uid="{5C3476AC-1D3A-4FB5-8E94-90E23A71907B}"/>
    <cellStyle name="Normal 24 2 4" xfId="7188" xr:uid="{92F7FE07-45E1-4DB2-9D23-569247CD2439}"/>
    <cellStyle name="Normal 24 3" xfId="85" xr:uid="{00000000-0005-0000-0000-00002C010000}"/>
    <cellStyle name="Normal 24 3 2" xfId="7190" xr:uid="{B06CA397-DFE1-4C95-8AE1-2527DC1F5F6A}"/>
    <cellStyle name="Normal 24 4" xfId="86" xr:uid="{00000000-0005-0000-0000-00002D010000}"/>
    <cellStyle name="Normal 24 4 2" xfId="13529" xr:uid="{C6D05246-BE9B-4C00-A826-35FB3D19D158}"/>
    <cellStyle name="Normal 24 5" xfId="18223" xr:uid="{5DEA15E2-727F-4945-B265-D88D221288CB}"/>
    <cellStyle name="Normal 24 6" xfId="23044" xr:uid="{9C8D6C04-52E8-4C78-82C8-C08B726017C2}"/>
    <cellStyle name="Normal 24 7" xfId="7187" xr:uid="{5F857548-9E92-41BE-94ED-24C04B1FB69E}"/>
    <cellStyle name="Normal 240" xfId="7191" xr:uid="{BB86314F-3EEA-48A1-964C-F54DE39C1D74}"/>
    <cellStyle name="Normal 241" xfId="7192" xr:uid="{A453E624-6E1B-4267-B910-041CB930A680}"/>
    <cellStyle name="Normal 242" xfId="7193" xr:uid="{5244A51A-E55C-42CD-8819-AB3B9307C96E}"/>
    <cellStyle name="Normal 243" xfId="7194" xr:uid="{341AB17A-E5CC-4CBC-9CE9-88798015BD39}"/>
    <cellStyle name="Normal 244" xfId="7195" xr:uid="{0B3AA295-9F80-4FC5-A345-972A61035816}"/>
    <cellStyle name="Normal 245" xfId="7196" xr:uid="{128F1C0E-4AD2-4B91-95F3-4FB25F739B2D}"/>
    <cellStyle name="Normal 246" xfId="7197" xr:uid="{61CEDA0C-339A-4BA8-8766-7C01F853154A}"/>
    <cellStyle name="Normal 247" xfId="7198" xr:uid="{257D89B4-E533-46A2-9947-5C26345253CC}"/>
    <cellStyle name="Normal 248" xfId="7199" xr:uid="{F1B7DB10-E56A-4D3E-87BE-51747D4E3B6B}"/>
    <cellStyle name="Normal 249" xfId="7200" xr:uid="{2D359235-A386-41A4-B812-66398BEAFF13}"/>
    <cellStyle name="Normal 25" xfId="87" xr:uid="{00000000-0005-0000-0000-00002E010000}"/>
    <cellStyle name="Normal 25 2" xfId="88" xr:uid="{00000000-0005-0000-0000-00002F010000}"/>
    <cellStyle name="Normal 25 2 2" xfId="7202" xr:uid="{D52300CC-494C-47D2-A2F3-958D2B1A37DF}"/>
    <cellStyle name="Normal 25 3" xfId="89" xr:uid="{00000000-0005-0000-0000-000030010000}"/>
    <cellStyle name="Normal 25 3 2" xfId="13635" xr:uid="{76C853CB-0C20-4C51-9FF5-7C19042496F6}"/>
    <cellStyle name="Normal 25 4" xfId="90" xr:uid="{00000000-0005-0000-0000-000031010000}"/>
    <cellStyle name="Normal 25 4 2" xfId="23045" xr:uid="{BEBC6C4E-5545-4341-A2FD-122AC6B045D3}"/>
    <cellStyle name="Normal 25 5" xfId="7201" xr:uid="{ACE45682-28B5-4002-AA91-2396F822F697}"/>
    <cellStyle name="Normal 250" xfId="7203" xr:uid="{0A512241-7FC2-4D17-A1FC-3BB3903BD10A}"/>
    <cellStyle name="Normal 251" xfId="7204" xr:uid="{35D3900C-F36F-4915-99B3-ABA1436FB01B}"/>
    <cellStyle name="Normal 252" xfId="7205" xr:uid="{AC97477B-A5E4-4AC8-B814-08CD4C6ED80B}"/>
    <cellStyle name="Normal 253" xfId="7206" xr:uid="{B3DBC734-F70F-40CF-8B03-9AC703674D18}"/>
    <cellStyle name="Normal 254" xfId="7207" xr:uid="{1F46B2B0-9F41-4CCB-9902-6980C83B8394}"/>
    <cellStyle name="Normal 255" xfId="7208" xr:uid="{E7FBF3BE-BBF1-460F-876B-FE4BEC59C1FF}"/>
    <cellStyle name="Normal 26" xfId="91" xr:uid="{00000000-0005-0000-0000-000032010000}"/>
    <cellStyle name="Normal 26 2" xfId="92" xr:uid="{00000000-0005-0000-0000-000033010000}"/>
    <cellStyle name="Normal 26 2 2" xfId="18198" xr:uid="{53F92B58-1326-4D4A-9426-2AD7DDD20ABD}"/>
    <cellStyle name="Normal 26 2 3" xfId="7210" xr:uid="{D50A42AA-FF91-43A0-9D54-7A476640D0B5}"/>
    <cellStyle name="Normal 26 3" xfId="93" xr:uid="{00000000-0005-0000-0000-000034010000}"/>
    <cellStyle name="Normal 26 3 2" xfId="14102" xr:uid="{78AE0A79-2E5A-4C35-9B25-2E3F621A6445}"/>
    <cellStyle name="Normal 26 4" xfId="94" xr:uid="{00000000-0005-0000-0000-000035010000}"/>
    <cellStyle name="Normal 26 5" xfId="7209" xr:uid="{5A249E8A-D258-4582-80C4-C1664FCB9FC1}"/>
    <cellStyle name="Normal 27" xfId="95" xr:uid="{00000000-0005-0000-0000-000036010000}"/>
    <cellStyle name="Normal 27 2" xfId="96" xr:uid="{00000000-0005-0000-0000-000037010000}"/>
    <cellStyle name="Normal 27 2 2" xfId="19326" xr:uid="{987948B6-4F44-4BA3-BBA0-84CAB31EFB14}"/>
    <cellStyle name="Normal 27 2 3" xfId="7212" xr:uid="{EF7E9DED-0304-46E7-8B5B-BAD9E2411D12}"/>
    <cellStyle name="Normal 27 3" xfId="97" xr:uid="{00000000-0005-0000-0000-000038010000}"/>
    <cellStyle name="Normal 27 3 2" xfId="14104" xr:uid="{85F12359-06B3-4391-A9ED-45B6BD8E265B}"/>
    <cellStyle name="Normal 27 4" xfId="98" xr:uid="{00000000-0005-0000-0000-000039010000}"/>
    <cellStyle name="Normal 27 5" xfId="7211" xr:uid="{27F30DF0-749F-4914-9C49-D4B30B0E3C84}"/>
    <cellStyle name="Normal 28" xfId="99" xr:uid="{00000000-0005-0000-0000-00003A010000}"/>
    <cellStyle name="Normal 28 2" xfId="100" xr:uid="{00000000-0005-0000-0000-00003B010000}"/>
    <cellStyle name="Normal 28 2 2" xfId="21523" xr:uid="{4B0AAE7F-6D18-4566-8393-8E7E7F49A4C8}"/>
    <cellStyle name="Normal 28 2 3" xfId="7214" xr:uid="{02B798DB-C65D-478D-A2FF-1A9ADF80AE77}"/>
    <cellStyle name="Normal 28 3" xfId="101" xr:uid="{00000000-0005-0000-0000-00003C010000}"/>
    <cellStyle name="Normal 28 3 2" xfId="14109" xr:uid="{C1F4742F-C57C-4ECB-94A3-B6E4D52391FB}"/>
    <cellStyle name="Normal 28 4" xfId="102" xr:uid="{00000000-0005-0000-0000-00003D010000}"/>
    <cellStyle name="Normal 28 5" xfId="7213" xr:uid="{F7FDD117-B044-4854-BBBE-CA6B8D58D3CB}"/>
    <cellStyle name="Normal 29" xfId="103" xr:uid="{00000000-0005-0000-0000-00003E010000}"/>
    <cellStyle name="Normal 29 2" xfId="104" xr:uid="{00000000-0005-0000-0000-00003F010000}"/>
    <cellStyle name="Normal 29 2 2" xfId="7216" xr:uid="{BE044E99-117A-4EB2-B1FE-69848BB37C81}"/>
    <cellStyle name="Normal 29 3" xfId="105" xr:uid="{00000000-0005-0000-0000-000040010000}"/>
    <cellStyle name="Normal 29 3 2" xfId="14114" xr:uid="{5A376DA4-1C64-4468-868C-95C9ED354CA7}"/>
    <cellStyle name="Normal 29 4" xfId="106" xr:uid="{00000000-0005-0000-0000-000041010000}"/>
    <cellStyle name="Normal 29 5" xfId="7215" xr:uid="{6FD371CE-C18F-4B6C-8211-EF967DBC7010}"/>
    <cellStyle name="Normal 3" xfId="107" xr:uid="{00000000-0005-0000-0000-000042010000}"/>
    <cellStyle name="Normal 3 10" xfId="7218" xr:uid="{6EF4F116-7F77-4E21-8979-380B3ED685F3}"/>
    <cellStyle name="Normal 3 10 2" xfId="18876" xr:uid="{5A1FADB1-4159-492F-BB3F-293216F37AAC}"/>
    <cellStyle name="Normal 3 10 2 2" xfId="25253" xr:uid="{9971F41A-4C1D-4C62-A637-4057722FA2A0}"/>
    <cellStyle name="Normal 3 11" xfId="12923" xr:uid="{40986FCD-A52C-4F7A-A242-17CD5C9B48B7}"/>
    <cellStyle name="Normal 3 11 2" xfId="21978" xr:uid="{F8E8DFFA-0783-4B5A-AB66-155673357CEE}"/>
    <cellStyle name="Normal 3 11 2 2" xfId="26680" xr:uid="{E303D954-C99F-4FCF-84EF-01D58A8FCB04}"/>
    <cellStyle name="Normal 3 12" xfId="25167" xr:uid="{ACC5753D-D017-442F-A020-F08974CEF627}"/>
    <cellStyle name="Normal 3 13" xfId="26786" xr:uid="{F575F840-5E83-4285-8607-44FCBB016471}"/>
    <cellStyle name="Normal 3 14" xfId="25058" xr:uid="{C3249FF9-F051-4343-BA8A-521EA04E4F9C}"/>
    <cellStyle name="Normal 3 15" xfId="26904" xr:uid="{8AB0608F-3B48-40FF-BED3-3B9A5731A83B}"/>
    <cellStyle name="Normal 3 16" xfId="24932" xr:uid="{8DB1C038-C6C7-44F2-A895-96A9930F32C8}"/>
    <cellStyle name="Normal 3 17" xfId="27038" xr:uid="{DC6978FC-E2B5-4B43-93D3-0016F7262AA3}"/>
    <cellStyle name="Normal 3 18" xfId="24795" xr:uid="{A9441579-992C-4BD8-B7BE-C8C795FD3337}"/>
    <cellStyle name="Normal 3 19" xfId="27187" xr:uid="{089EB17E-20CA-4A93-A1A1-389F64DB1DE2}"/>
    <cellStyle name="Normal 3 2" xfId="108" xr:uid="{00000000-0005-0000-0000-000043010000}"/>
    <cellStyle name="Normal 3 2 10" xfId="21609" xr:uid="{3AE62F77-15F4-4DEB-BDF3-5F9A55289382}"/>
    <cellStyle name="Normal 3 2 11" xfId="26681" xr:uid="{89486023-C97D-4102-BD7B-5BB06153F754}"/>
    <cellStyle name="Normal 3 2 12" xfId="25166" xr:uid="{1875EF65-7334-419F-981C-3817705819B2}"/>
    <cellStyle name="Normal 3 2 13" xfId="26787" xr:uid="{8CBD1948-FA08-47C8-95E4-1071C8B24068}"/>
    <cellStyle name="Normal 3 2 14" xfId="25057" xr:uid="{8745364B-BDF2-41B1-8816-E17920927411}"/>
    <cellStyle name="Normal 3 2 15" xfId="26905" xr:uid="{8AD2DDF3-676F-4F11-B2A6-E42654F233D5}"/>
    <cellStyle name="Normal 3 2 16" xfId="24931" xr:uid="{D18CCB65-E01E-4191-ACD2-5F7E02132DA1}"/>
    <cellStyle name="Normal 3 2 17" xfId="27039" xr:uid="{D9AB0BEF-EAC9-4A5C-8438-5E36896708F3}"/>
    <cellStyle name="Normal 3 2 18" xfId="24794" xr:uid="{706DABA0-02E3-49BA-BB03-5DC677760866}"/>
    <cellStyle name="Normal 3 2 19" xfId="27188" xr:uid="{3DA75EA1-C43A-47FB-A440-FD8E4D1094F9}"/>
    <cellStyle name="Normal 3 2 2" xfId="315" xr:uid="{00000000-0005-0000-0000-000044010000}"/>
    <cellStyle name="Normal 3 2 2 10" xfId="25165" xr:uid="{E6AB5469-23C2-4DDA-8BF6-7BD78DAFABAF}"/>
    <cellStyle name="Normal 3 2 2 11" xfId="26788" xr:uid="{32106539-1103-431B-9541-444C94FE0657}"/>
    <cellStyle name="Normal 3 2 2 12" xfId="25056" xr:uid="{000E01FD-C639-4177-AC1C-FFB25AE324F5}"/>
    <cellStyle name="Normal 3 2 2 13" xfId="26906" xr:uid="{CEFBE44C-884B-40F9-BB65-8F2F75EC44A8}"/>
    <cellStyle name="Normal 3 2 2 14" xfId="24930" xr:uid="{8A36D08B-4B08-4E0C-AC60-00A1C6FCB08B}"/>
    <cellStyle name="Normal 3 2 2 15" xfId="27040" xr:uid="{C424D9BD-51D9-4DED-BC23-0B60D7553051}"/>
    <cellStyle name="Normal 3 2 2 16" xfId="24793" xr:uid="{1165DB49-EFE0-4627-A22E-F62785616B04}"/>
    <cellStyle name="Normal 3 2 2 17" xfId="27189" xr:uid="{421EC253-11BF-413E-A23E-B9C1FDE171CC}"/>
    <cellStyle name="Normal 3 2 2 18" xfId="24641" xr:uid="{39A11B3F-0386-45DF-8327-58BEC6AFECF0}"/>
    <cellStyle name="Normal 3 2 2 19" xfId="27350" xr:uid="{6B475B0D-E215-4D46-9908-65B2FFB7AE96}"/>
    <cellStyle name="Normal 3 2 2 2" xfId="7220" xr:uid="{5F19B390-73A4-4FA4-BF98-22D77EA38536}"/>
    <cellStyle name="Normal 3 2 2 2 10" xfId="25164" xr:uid="{55E9019B-0172-43BA-AE55-8282C9685872}"/>
    <cellStyle name="Normal 3 2 2 2 11" xfId="26789" xr:uid="{A0C8D196-A4E4-4B7B-8333-B7F6061A2E02}"/>
    <cellStyle name="Normal 3 2 2 2 12" xfId="25055" xr:uid="{EB003ABA-57B5-466D-9E61-195F8E94BEFD}"/>
    <cellStyle name="Normal 3 2 2 2 13" xfId="26907" xr:uid="{DE6B1096-5CC2-488E-9863-12D0B3E442CE}"/>
    <cellStyle name="Normal 3 2 2 2 14" xfId="24929" xr:uid="{71DD9C25-8E23-4867-8C78-217FB50CA95C}"/>
    <cellStyle name="Normal 3 2 2 2 15" xfId="27041" xr:uid="{AA0A4069-246C-4FE6-866E-DCAF2A331DF5}"/>
    <cellStyle name="Normal 3 2 2 2 16" xfId="24792" xr:uid="{2C8D9EC4-191B-4D78-A13E-D2114D3D84B9}"/>
    <cellStyle name="Normal 3 2 2 2 17" xfId="27190" xr:uid="{E39934A8-C1A5-43A0-893E-551CAA0C347C}"/>
    <cellStyle name="Normal 3 2 2 2 18" xfId="24640" xr:uid="{097C3340-2E90-4D3E-87B5-3A13340633CC}"/>
    <cellStyle name="Normal 3 2 2 2 19" xfId="27351" xr:uid="{9CC99E34-9B41-4B28-8A62-8B0AE437C089}"/>
    <cellStyle name="Normal 3 2 2 2 2" xfId="7221" xr:uid="{CAC8C343-2FDD-4DAA-B469-DAB129EC3FC8}"/>
    <cellStyle name="Normal 3 2 2 2 2 10" xfId="25163" xr:uid="{8E86D19D-4F98-4C6D-AB7C-6CD29A6C33CF}"/>
    <cellStyle name="Normal 3 2 2 2 2 11" xfId="26790" xr:uid="{E63776E7-188A-4AC7-8788-D5744710E572}"/>
    <cellStyle name="Normal 3 2 2 2 2 12" xfId="25054" xr:uid="{75453D6D-F692-4ABD-91B3-5E5808EE6E7B}"/>
    <cellStyle name="Normal 3 2 2 2 2 13" xfId="26908" xr:uid="{C709F0F3-1A1E-4B1F-B61F-E1D9BC1C2180}"/>
    <cellStyle name="Normal 3 2 2 2 2 14" xfId="24928" xr:uid="{1FD0A93A-19E1-43C7-848A-46B7F985378B}"/>
    <cellStyle name="Normal 3 2 2 2 2 15" xfId="27042" xr:uid="{791B1179-1322-4DE2-BD2E-DCB6FEF5C0B4}"/>
    <cellStyle name="Normal 3 2 2 2 2 16" xfId="24791" xr:uid="{E8738221-7FED-4CFD-871B-76AF81E1B81E}"/>
    <cellStyle name="Normal 3 2 2 2 2 17" xfId="27191" xr:uid="{B72675FF-0806-4848-9FFF-0AACD34E2D55}"/>
    <cellStyle name="Normal 3 2 2 2 2 18" xfId="24639" xr:uid="{D472B6C6-3A60-4946-B635-5C29E717C78D}"/>
    <cellStyle name="Normal 3 2 2 2 2 19" xfId="27352" xr:uid="{7B4C7429-137B-4F5B-9769-31C56014E93C}"/>
    <cellStyle name="Normal 3 2 2 2 2 2" xfId="7222" xr:uid="{90B0189D-4A1C-478D-AEDB-53431F591955}"/>
    <cellStyle name="Normal 3 2 2 2 2 2 10" xfId="25162" xr:uid="{2341E2E2-222A-402E-B6FE-BC9DE8F96FE1}"/>
    <cellStyle name="Normal 3 2 2 2 2 2 11" xfId="26791" xr:uid="{8356AC53-76D3-4213-8050-20F52F6882BA}"/>
    <cellStyle name="Normal 3 2 2 2 2 2 12" xfId="25053" xr:uid="{0A70847A-A704-4B98-8EC7-7BB57CA9C5E5}"/>
    <cellStyle name="Normal 3 2 2 2 2 2 13" xfId="26909" xr:uid="{B26F95AB-ECDB-469F-A6DF-23BBE34698C8}"/>
    <cellStyle name="Normal 3 2 2 2 2 2 14" xfId="24927" xr:uid="{FDCE1459-35FC-4CA4-8FA7-06F3B0C72E7C}"/>
    <cellStyle name="Normal 3 2 2 2 2 2 15" xfId="27043" xr:uid="{39730CC5-1838-4459-B90E-4ACEE40C70DA}"/>
    <cellStyle name="Normal 3 2 2 2 2 2 16" xfId="24790" xr:uid="{AA1C1EF8-824E-41D2-A154-EB289C80FA27}"/>
    <cellStyle name="Normal 3 2 2 2 2 2 17" xfId="27192" xr:uid="{99412AD0-48E4-43D1-B5A7-367E0311A470}"/>
    <cellStyle name="Normal 3 2 2 2 2 2 18" xfId="24638" xr:uid="{F2FE0F4E-4732-4011-9F31-34614806EC0D}"/>
    <cellStyle name="Normal 3 2 2 2 2 2 19" xfId="27353" xr:uid="{2C862A29-0114-4671-8B10-2A54BC021AB7}"/>
    <cellStyle name="Normal 3 2 2 2 2 2 2" xfId="7223" xr:uid="{E5D6413D-E971-43B8-98BD-A7CE812729CA}"/>
    <cellStyle name="Normal 3 2 2 2 2 2 2 2" xfId="7224" xr:uid="{803B00CE-E807-4D5F-96F5-7BE98B2D68BF}"/>
    <cellStyle name="Normal 3 2 2 2 2 2 2 3" xfId="7225" xr:uid="{13F21F45-701C-4F03-A09E-7C413B3DEE4D}"/>
    <cellStyle name="Normal 3 2 2 2 2 2 2 4" xfId="7226" xr:uid="{520CE720-D54A-4A98-99C4-CCE97A1C8BF9}"/>
    <cellStyle name="Normal 3 2 2 2 2 2 2 5" xfId="14292" xr:uid="{B50931D9-412B-435C-AA96-A2768FBFE2CE}"/>
    <cellStyle name="Normal 3 2 2 2 2 2 20" xfId="27523" xr:uid="{F854CCB8-1A6C-41D3-898A-2BA0CF82FC95}"/>
    <cellStyle name="Normal 3 2 2 2 2 2 21" xfId="27687" xr:uid="{118E22E9-09C7-4261-965B-B7DD7084B7B0}"/>
    <cellStyle name="Normal 3 2 2 2 2 2 22" xfId="27850" xr:uid="{A294CD8B-C7BE-462C-B1BE-3729B599F3D2}"/>
    <cellStyle name="Normal 3 2 2 2 2 2 23" xfId="28001" xr:uid="{944B7181-8588-45D3-A68F-E45EB37F0FE6}"/>
    <cellStyle name="Normal 3 2 2 2 2 2 24" xfId="28149" xr:uid="{49495D4F-4D4B-432A-8AA1-F91DE2829082}"/>
    <cellStyle name="Normal 3 2 2 2 2 2 25" xfId="28296" xr:uid="{8F2DDEC5-A491-4C49-A1F5-E87A896C302B}"/>
    <cellStyle name="Normal 3 2 2 2 2 2 3" xfId="7227" xr:uid="{DAB4FDD3-0524-4ABC-B11E-E4E59B769F7E}"/>
    <cellStyle name="Normal 3 2 2 2 2 2 3 2" xfId="17754" xr:uid="{C0907165-19E4-4DCF-BF3B-7F62F271C3BD}"/>
    <cellStyle name="Normal 3 2 2 2 2 2 4" xfId="7228" xr:uid="{23258813-055D-4892-82B4-F42F07678BE5}"/>
    <cellStyle name="Normal 3 2 2 2 2 2 4 2" xfId="25386" xr:uid="{201C1A9F-6EA0-43AA-B5DD-BC73032B7A1B}"/>
    <cellStyle name="Normal 3 2 2 2 2 2 5" xfId="14291" xr:uid="{4DD77BD7-81CC-445F-B47A-9EDF8DCB7BA5}"/>
    <cellStyle name="Normal 3 2 2 2 2 2 5 2" xfId="26515" xr:uid="{28476B53-3546-47D4-B74D-875B881F491D}"/>
    <cellStyle name="Normal 3 2 2 2 2 2 6" xfId="25330" xr:uid="{BFA9ADB6-CF20-48BF-84E2-960FE960EB28}"/>
    <cellStyle name="Normal 3 2 2 2 2 2 7" xfId="26593" xr:uid="{B3865C9B-96A0-4844-A6E4-668276F93483}"/>
    <cellStyle name="Normal 3 2 2 2 2 2 8" xfId="25251" xr:uid="{0D7BCC93-C0A9-40DD-B5A5-E0ADBA095D7D}"/>
    <cellStyle name="Normal 3 2 2 2 2 2 9" xfId="26685" xr:uid="{DB8A7D50-92DF-4A96-A89F-27030B9AE776}"/>
    <cellStyle name="Normal 3 2 2 2 2 20" xfId="27522" xr:uid="{0B2086A1-9D68-4891-82DC-EB715962C94E}"/>
    <cellStyle name="Normal 3 2 2 2 2 21" xfId="27686" xr:uid="{73E91806-E6FD-4706-9D0F-5F80D89D9BF9}"/>
    <cellStyle name="Normal 3 2 2 2 2 22" xfId="27849" xr:uid="{265D4F4A-CF6B-4C83-8239-E0CD581980BE}"/>
    <cellStyle name="Normal 3 2 2 2 2 23" xfId="28000" xr:uid="{204361D6-3C24-4336-830A-82D084EE60EB}"/>
    <cellStyle name="Normal 3 2 2 2 2 24" xfId="28148" xr:uid="{8DD99841-D233-47D7-8EF2-78D8021C2514}"/>
    <cellStyle name="Normal 3 2 2 2 2 25" xfId="28295" xr:uid="{20EC67F5-9323-4037-AD9A-92E40BC46C00}"/>
    <cellStyle name="Normal 3 2 2 2 2 3" xfId="7229" xr:uid="{90C87B9B-2273-465A-B35A-29A9EBE7D850}"/>
    <cellStyle name="Normal 3 2 2 2 2 3 2" xfId="17753" xr:uid="{D2242DEF-4BDE-45FD-8D97-96CB4620EA9C}"/>
    <cellStyle name="Normal 3 2 2 2 2 3 2 2" xfId="19220" xr:uid="{7E6F059F-E63B-443C-B30B-55D7B362121B}"/>
    <cellStyle name="Normal 3 2 2 2 2 4" xfId="7230" xr:uid="{96D77FCD-CD26-4BBF-80D4-C69BB4995EBB}"/>
    <cellStyle name="Normal 3 2 2 2 2 4 2" xfId="25387" xr:uid="{40FEF80B-0C57-4EE1-9576-1EE1C1444EB5}"/>
    <cellStyle name="Normal 3 2 2 2 2 5" xfId="7231" xr:uid="{5A18DBFB-EE8D-45D9-A5BF-2EBAB6778538}"/>
    <cellStyle name="Normal 3 2 2 2 2 5 2" xfId="26514" xr:uid="{2752E513-12BE-4482-A82E-98331BB494E6}"/>
    <cellStyle name="Normal 3 2 2 2 2 6" xfId="7232" xr:uid="{F036D201-FC92-40AA-B65E-C8AC69DE552A}"/>
    <cellStyle name="Normal 3 2 2 2 2 6 2" xfId="25331" xr:uid="{5F6E315C-FE06-4800-80BB-11F5145EB5BA}"/>
    <cellStyle name="Normal 3 2 2 2 2 7" xfId="13171" xr:uid="{94BB5384-906E-4680-B4C8-7CB9CB86931A}"/>
    <cellStyle name="Normal 3 2 2 2 2 7 2" xfId="26592" xr:uid="{A61DBA31-A68D-4603-A4D6-5499DB6DE3CD}"/>
    <cellStyle name="Normal 3 2 2 2 2 8" xfId="25252" xr:uid="{34BF87DB-CD4A-42F4-B445-783F0968A114}"/>
    <cellStyle name="Normal 3 2 2 2 2 9" xfId="26684" xr:uid="{4806BF12-5620-4F10-B67D-80DC860488CC}"/>
    <cellStyle name="Normal 3 2 2 2 20" xfId="27521" xr:uid="{8D36FEAF-DE3B-4908-A6C3-328BA6417B1A}"/>
    <cellStyle name="Normal 3 2 2 2 21" xfId="27685" xr:uid="{6276D7B0-5C7C-416B-B6AE-28780F7324D6}"/>
    <cellStyle name="Normal 3 2 2 2 22" xfId="27848" xr:uid="{603BE1ED-70E8-4FF5-BC19-72421FB5F481}"/>
    <cellStyle name="Normal 3 2 2 2 23" xfId="27999" xr:uid="{27724507-3D83-4B24-959A-1BF255B7FB7F}"/>
    <cellStyle name="Normal 3 2 2 2 24" xfId="28147" xr:uid="{522B4844-8D35-4EFF-A346-F6C35F756B64}"/>
    <cellStyle name="Normal 3 2 2 2 25" xfId="28294" xr:uid="{ED476B2C-F207-4A57-B8CB-6430F933767F}"/>
    <cellStyle name="Normal 3 2 2 2 3" xfId="7233" xr:uid="{20348C24-4D46-4BB9-A384-825F296D7496}"/>
    <cellStyle name="Normal 3 2 2 2 3 2" xfId="7234" xr:uid="{6F7DABCF-F75A-4A5C-BF73-B62615AA5BE5}"/>
    <cellStyle name="Normal 3 2 2 2 3 2 2" xfId="19219" xr:uid="{219B946B-F72D-49AC-9B58-0FD720DF6C80}"/>
    <cellStyle name="Normal 3 2 2 2 3 3" xfId="7235" xr:uid="{3C469E8F-8791-4FFA-84D5-9E40845B59C1}"/>
    <cellStyle name="Normal 3 2 2 2 3 4" xfId="14283" xr:uid="{A2D7D945-021D-4CAC-B354-705F4B6AA5E7}"/>
    <cellStyle name="Normal 3 2 2 2 4" xfId="7236" xr:uid="{CE3E89DA-4D0B-48B4-9715-E1B2BAFD11A8}"/>
    <cellStyle name="Normal 3 2 2 2 4 2" xfId="15216" xr:uid="{118FC67C-D253-4577-A4E5-87A33FBAD786}"/>
    <cellStyle name="Normal 3 2 2 2 4 2 2" xfId="21115" xr:uid="{D02DC7DC-381D-4666-9151-9208D96A84D8}"/>
    <cellStyle name="Normal 3 2 2 2 5" xfId="7237" xr:uid="{D727AB04-0BD7-469D-B31A-1BEA2EA8F9B0}"/>
    <cellStyle name="Normal 3 2 2 2 5 2" xfId="15918" xr:uid="{9E088528-9BA2-42ED-9358-DAB4F0098B74}"/>
    <cellStyle name="Normal 3 2 2 2 6" xfId="7238" xr:uid="{6367F345-B206-4B19-A076-CB2BD69326AD}"/>
    <cellStyle name="Normal 3 2 2 2 6 2" xfId="16815" xr:uid="{A83E9EAC-42EB-4AAF-A0CE-EAEE1C69E367}"/>
    <cellStyle name="Normal 3 2 2 2 7" xfId="13170" xr:uid="{00761F40-340B-4528-98B8-272495E0D8FC}"/>
    <cellStyle name="Normal 3 2 2 2 7 2" xfId="17058" xr:uid="{2881E591-64FF-4FE5-A65C-A6C140B44269}"/>
    <cellStyle name="Normal 3 2 2 2 8" xfId="20954" xr:uid="{AE5F1F30-FECF-44EC-AC82-0F66FF748498}"/>
    <cellStyle name="Normal 3 2 2 2 9" xfId="26683" xr:uid="{087E2EF3-B1F0-4515-8025-AE2D59B8ABBA}"/>
    <cellStyle name="Normal 3 2 2 20" xfId="27520" xr:uid="{2D14BB9E-7DE5-4878-A6C5-9E37951ECE67}"/>
    <cellStyle name="Normal 3 2 2 21" xfId="27684" xr:uid="{CDCE0D1D-205B-4E63-8ACC-5FC6BD31C014}"/>
    <cellStyle name="Normal 3 2 2 22" xfId="27847" xr:uid="{3B36CF97-F439-4ED9-BDA8-A1485323B25D}"/>
    <cellStyle name="Normal 3 2 2 23" xfId="27998" xr:uid="{86C91126-3F77-4700-93AF-B609E4E56B92}"/>
    <cellStyle name="Normal 3 2 2 24" xfId="28146" xr:uid="{A67A56F5-4245-4758-871E-FB80596A4C92}"/>
    <cellStyle name="Normal 3 2 2 25" xfId="28293" xr:uid="{3A0DA30C-C55A-4503-AF61-C3FBE6481F06}"/>
    <cellStyle name="Normal 3 2 2 3" xfId="7239" xr:uid="{2C6C159E-8E9C-4426-B05B-32FFA4CBC08F}"/>
    <cellStyle name="Normal 3 2 2 3 2" xfId="7240" xr:uid="{030EF2D1-2339-459B-B3F9-F038583A0778}"/>
    <cellStyle name="Normal 3 2 2 3 2 2" xfId="18543" xr:uid="{CE08C401-E02F-47CE-BC3C-1BD35426E66D}"/>
    <cellStyle name="Normal 3 2 2 3 3" xfId="7241" xr:uid="{6F97B590-9935-47DC-8236-1FE0B489A3AE}"/>
    <cellStyle name="Normal 3 2 2 3 4" xfId="14282" xr:uid="{CFB9CA1D-E879-4895-95BD-0F334FFD58D9}"/>
    <cellStyle name="Normal 3 2 2 4" xfId="7242" xr:uid="{EFAA6447-B593-4135-B7B1-8904B4F7F495}"/>
    <cellStyle name="Normal 3 2 2 4 2" xfId="15215" xr:uid="{42745C4B-F84E-4FC1-95FA-3725FE79394C}"/>
    <cellStyle name="Normal 3 2 2 4 2 2" xfId="20518" xr:uid="{6803124C-D5BC-43AC-AD59-A5745D5720CB}"/>
    <cellStyle name="Normal 3 2 2 5" xfId="7243" xr:uid="{7BE570C1-6B20-4134-9925-825D85CD1273}"/>
    <cellStyle name="Normal 3 2 2 5 2" xfId="15917" xr:uid="{126463C2-E027-4548-B7C7-D707E36C19F8}"/>
    <cellStyle name="Normal 3 2 2 6" xfId="7244" xr:uid="{C6802149-1DC0-4B29-88E0-4AEECDA78788}"/>
    <cellStyle name="Normal 3 2 2 6 2" xfId="16814" xr:uid="{07DB391C-434C-44E3-B46F-DB3CE85AF2F3}"/>
    <cellStyle name="Normal 3 2 2 7" xfId="12991" xr:uid="{3824AF6A-A3A8-452D-9511-35D4DC08C858}"/>
    <cellStyle name="Normal 3 2 2 7 2" xfId="17050" xr:uid="{F35FD328-1B29-4EE9-89B4-87B2699126D4}"/>
    <cellStyle name="Normal 3 2 2 8" xfId="17732" xr:uid="{AE520419-0F39-4B0D-82EF-06C69F305829}"/>
    <cellStyle name="Normal 3 2 2 9" xfId="26682" xr:uid="{2E72C9C4-4AD9-4B71-A245-79716BC1FC41}"/>
    <cellStyle name="Normal 3 2 20" xfId="24642" xr:uid="{8966AA12-39A0-4FFB-B479-9E15E098BDA9}"/>
    <cellStyle name="Normal 3 2 21" xfId="27349" xr:uid="{6655C085-DD21-4776-9C47-7E71E53E0F11}"/>
    <cellStyle name="Normal 3 2 22" xfId="27519" xr:uid="{012CC9AB-7292-450C-A2BD-160B8D8615ED}"/>
    <cellStyle name="Normal 3 2 23" xfId="27683" xr:uid="{C68430FE-BF70-4867-96FE-170B2816187B}"/>
    <cellStyle name="Normal 3 2 24" xfId="27846" xr:uid="{D80C0394-6A1C-413B-865C-C8E7DFD6E86F}"/>
    <cellStyle name="Normal 3 2 25" xfId="27997" xr:uid="{BA5D3F8C-1BB5-43CE-BB03-3F8D5837A863}"/>
    <cellStyle name="Normal 3 2 26" xfId="28145" xr:uid="{19153AAF-ED78-4FE7-929E-F0E9D12DAD23}"/>
    <cellStyle name="Normal 3 2 27" xfId="28292" xr:uid="{1E533F1A-285E-4259-9BB2-14C53F5F09D7}"/>
    <cellStyle name="Normal 3 2 28" xfId="7219" xr:uid="{68C9E3C9-8EA7-4671-9706-BD00C8B48826}"/>
    <cellStyle name="Normal 3 2 3" xfId="316" xr:uid="{00000000-0005-0000-0000-000045010000}"/>
    <cellStyle name="Normal 3 2 4" xfId="314" xr:uid="{00000000-0005-0000-0000-000046010000}"/>
    <cellStyle name="Normal 3 2 4 2" xfId="7245" xr:uid="{9B53AF0D-41B7-44BE-A950-5119F58FE64C}"/>
    <cellStyle name="Normal 3 2 5" xfId="457" xr:uid="{00000000-0005-0000-0000-000047010000}"/>
    <cellStyle name="Normal 3 2 5 2" xfId="7247" xr:uid="{62C7A639-3F4E-402A-BA65-B448F1E2F408}"/>
    <cellStyle name="Normal 3 2 5 2 2" xfId="18539" xr:uid="{9CC63D39-4344-44F5-9DE4-DA5E31898439}"/>
    <cellStyle name="Normal 3 2 5 3" xfId="7248" xr:uid="{3DEF0587-452F-493B-9A2A-539A6AB36477}"/>
    <cellStyle name="Normal 3 2 5 4" xfId="14271" xr:uid="{6F6783E2-79B3-42C4-91FE-111314C57629}"/>
    <cellStyle name="Normal 3 2 5 5" xfId="7246" xr:uid="{BB1F40C1-E834-4936-BF90-F5FF4C40987F}"/>
    <cellStyle name="Normal 3 2 6" xfId="7249" xr:uid="{29AA95E7-47B0-4158-B24A-BFF6198F0634}"/>
    <cellStyle name="Normal 3 2 6 2" xfId="15214" xr:uid="{CBE4079B-5377-4443-8FB7-CE9251567201}"/>
    <cellStyle name="Normal 3 2 6 2 2" xfId="20514" xr:uid="{4C1345F7-2CE1-4CA3-908A-A248590831C2}"/>
    <cellStyle name="Normal 3 2 7" xfId="7250" xr:uid="{6D7C8175-2634-4361-8FDA-D0C5D9E3619E}"/>
    <cellStyle name="Normal 3 2 7 2" xfId="15916" xr:uid="{B9835153-FD84-482F-86F4-ADAC060DB328}"/>
    <cellStyle name="Normal 3 2 8" xfId="7251" xr:uid="{0A80F8AC-4B25-4C4F-AE68-A4EF186C040E}"/>
    <cellStyle name="Normal 3 2 8 2" xfId="16813" xr:uid="{93798C4E-614A-4BCF-891E-3678FCF41F07}"/>
    <cellStyle name="Normal 3 2 9" xfId="12983" xr:uid="{61A38479-0307-4DBA-93EF-1CE1E6C9EA09}"/>
    <cellStyle name="Normal 3 2 9 2" xfId="16086" xr:uid="{596B9B8D-1ACD-4B93-BA71-025869EED1E9}"/>
    <cellStyle name="Normal 3 20" xfId="24643" xr:uid="{E0E30583-8124-447A-BA09-688F53603E77}"/>
    <cellStyle name="Normal 3 21" xfId="27348" xr:uid="{0948B0D7-6305-4A6E-9722-E7F9CFD52CD5}"/>
    <cellStyle name="Normal 3 22" xfId="27518" xr:uid="{19A17172-6B64-4189-91EB-30694EC71A05}"/>
    <cellStyle name="Normal 3 23" xfId="27682" xr:uid="{3AC7E317-DE13-4014-A362-FB245A7E6768}"/>
    <cellStyle name="Normal 3 24" xfId="27845" xr:uid="{D8C00DE6-ACF1-44B1-A974-83880C39AAEE}"/>
    <cellStyle name="Normal 3 25" xfId="27996" xr:uid="{18ED2BD7-078A-45FD-9A72-85F93284D9FD}"/>
    <cellStyle name="Normal 3 26" xfId="28144" xr:uid="{E6EAB336-54BC-4F33-93FD-18A494B1BB91}"/>
    <cellStyle name="Normal 3 27" xfId="28291" xr:uid="{40744A69-F8D3-4E8F-8385-59243D7492F7}"/>
    <cellStyle name="Normal 3 28" xfId="7217" xr:uid="{D0ACE559-F17D-47FA-8A1D-769E0C193622}"/>
    <cellStyle name="Normal 3 3" xfId="109" xr:uid="{00000000-0005-0000-0000-000048010000}"/>
    <cellStyle name="Normal 3 3 2" xfId="317" xr:uid="{00000000-0005-0000-0000-000049010000}"/>
    <cellStyle name="Normal 3 3 2 2" xfId="7254" xr:uid="{CE1D88B6-F85A-40A7-BB0B-936E856B85D2}"/>
    <cellStyle name="Normal 3 3 2 3" xfId="7253" xr:uid="{69AEDB1A-C25B-49FE-9654-6AD7EF5A44B5}"/>
    <cellStyle name="Normal 3 3 3" xfId="7252" xr:uid="{48BEAE29-E219-4FE0-9CFB-FC4564D0786A}"/>
    <cellStyle name="Normal 3 4" xfId="110" xr:uid="{00000000-0005-0000-0000-00004A010000}"/>
    <cellStyle name="Normal 3 4 2" xfId="7256" xr:uid="{CF49E1DA-64B9-44F3-9E77-9CEC061E1CAE}"/>
    <cellStyle name="Normal 3 4 3" xfId="13009" xr:uid="{ED66D20E-A597-408D-A51E-A3C446AC5CA8}"/>
    <cellStyle name="Normal 3 4 4" xfId="7255" xr:uid="{DE3BAF93-8701-454E-ACD3-5B63F87E1878}"/>
    <cellStyle name="Normal 3 5" xfId="214" xr:uid="{00000000-0005-0000-0000-00004B010000}"/>
    <cellStyle name="Normal 3 5 2" xfId="313" xr:uid="{00000000-0005-0000-0000-00004C010000}"/>
    <cellStyle name="Normal 3 5 2 2" xfId="18214" xr:uid="{EA53BEC5-147E-4E9D-A30E-E01E5AD6B436}"/>
    <cellStyle name="Normal 3 5 2 3" xfId="14234" xr:uid="{BA4FE2A5-90EE-446E-8812-AAED5972F29C}"/>
    <cellStyle name="Normal 3 5 3" xfId="7257" xr:uid="{FD7D9F6B-DFF5-47AE-AB30-6C7DA6A4BD2E}"/>
    <cellStyle name="Normal 3 6" xfId="215" xr:uid="{00000000-0005-0000-0000-00004D010000}"/>
    <cellStyle name="Normal 3 6 2" xfId="18598" xr:uid="{21C24337-EF9D-418C-87FE-3129770B2E8F}"/>
    <cellStyle name="Normal 3 6 3" xfId="25388" xr:uid="{0B2DF393-104B-4613-834A-3037279DEA43}"/>
    <cellStyle name="Normal 3 6 4" xfId="7258" xr:uid="{6AE18D6E-5246-4C4E-AE87-4670C3B3B3F0}"/>
    <cellStyle name="Normal 3 7" xfId="216" xr:uid="{00000000-0005-0000-0000-00004E010000}"/>
    <cellStyle name="Normal 3 7 2" xfId="20386" xr:uid="{E169EBA2-FD07-4DC1-9D95-9993FD7B43F0}"/>
    <cellStyle name="Normal 3 7 3" xfId="26513" xr:uid="{ED146E24-61DB-4B45-A923-66EEFE85F758}"/>
    <cellStyle name="Normal 3 7 4" xfId="7259" xr:uid="{FF5FED45-0404-4751-AD57-E42C78F06A98}"/>
    <cellStyle name="Normal 3 8" xfId="7260" xr:uid="{FCC9D38E-B32D-4524-9319-3B4B0BE245E3}"/>
    <cellStyle name="Normal 3 8 2" xfId="16809" xr:uid="{454DA2A0-CD35-4017-A8C0-86C3497E7462}"/>
    <cellStyle name="Normal 3 8 2 2" xfId="25332" xr:uid="{6CEFABDD-CEE8-4D64-A242-C33616205248}"/>
    <cellStyle name="Normal 3 9" xfId="7261" xr:uid="{1DCF6758-6D6C-4CBB-ADB7-F3B207CC2513}"/>
    <cellStyle name="Normal 3 9 2" xfId="16950" xr:uid="{42032B16-C0DA-4EEF-859A-E11888E69A52}"/>
    <cellStyle name="Normal 3 9 2 2" xfId="26591" xr:uid="{39475DE6-0860-4570-B8FC-DFA95E9F9DF4}"/>
    <cellStyle name="Normal 30" xfId="111" xr:uid="{00000000-0005-0000-0000-00004F010000}"/>
    <cellStyle name="Normal 30 2" xfId="7263" xr:uid="{3DD0910F-8AA2-4359-8153-12A040AF1163}"/>
    <cellStyle name="Normal 30 2 2" xfId="21114" xr:uid="{7DD82630-83EC-46FE-BF6F-1910CCE455FE}"/>
    <cellStyle name="Normal 30 3" xfId="14119" xr:uid="{900B8A65-2DCB-432A-B83A-B60CDFF093AD}"/>
    <cellStyle name="Normal 30 4" xfId="7262" xr:uid="{91058161-43BA-4D0B-8B7E-72F430B6CBFC}"/>
    <cellStyle name="Normal 31" xfId="183" xr:uid="{00000000-0005-0000-0000-000050010000}"/>
    <cellStyle name="Normal 31 2" xfId="262" xr:uid="{00000000-0005-0000-0000-000051010000}"/>
    <cellStyle name="Normal 31 2 2" xfId="20725" xr:uid="{650B3348-C09C-43D5-A6C8-58EA545DD0AD}"/>
    <cellStyle name="Normal 31 3" xfId="388" xr:uid="{00000000-0005-0000-0000-000052010000}"/>
    <cellStyle name="Normal 31 3 2" xfId="14124" xr:uid="{12604FB4-500C-4E01-B262-08B67862418F}"/>
    <cellStyle name="Normal 32" xfId="184" xr:uid="{00000000-0005-0000-0000-000053010000}"/>
    <cellStyle name="Normal 32 2" xfId="263" xr:uid="{00000000-0005-0000-0000-000054010000}"/>
    <cellStyle name="Normal 32 2 2" xfId="20381" xr:uid="{4ECCCA5D-2893-4491-83E6-208ADAE91EA2}"/>
    <cellStyle name="Normal 32 2 3" xfId="7265" xr:uid="{C6BCCC4E-F82A-45ED-A9B3-3DF8CA18B131}"/>
    <cellStyle name="Normal 32 3" xfId="14128" xr:uid="{6F9B0C17-0170-40D1-BCF3-683EB7E343BB}"/>
    <cellStyle name="Normal 32 4" xfId="7264" xr:uid="{B36AF44B-8360-4771-9195-F0A56A1DF109}"/>
    <cellStyle name="Normal 33" xfId="264" xr:uid="{00000000-0005-0000-0000-000055010000}"/>
    <cellStyle name="Normal 33 2" xfId="7266" xr:uid="{CA4656A0-EB9D-49AF-83E1-F460F3B9432E}"/>
    <cellStyle name="Normal 33 3" xfId="14134" xr:uid="{E6597119-1E6C-4636-8B85-05BD09D088C0}"/>
    <cellStyle name="Normal 34" xfId="344" xr:uid="{00000000-0005-0000-0000-000056010000}"/>
    <cellStyle name="Normal 34 2" xfId="7268" xr:uid="{5C87D8DA-2DDB-4EEE-8B0C-CBC81E1C5C93}"/>
    <cellStyle name="Normal 34 3" xfId="14139" xr:uid="{C84921DA-D570-46C5-8E2D-06DE646DBED4}"/>
    <cellStyle name="Normal 34 4" xfId="7267" xr:uid="{2FA9EB97-8B5B-409E-9A9A-E4667D8E4D80}"/>
    <cellStyle name="Normal 35" xfId="345" xr:uid="{00000000-0005-0000-0000-000057010000}"/>
    <cellStyle name="Normal 35 2" xfId="14189" xr:uid="{E454A13A-074E-4CBC-A671-458645A29C0B}"/>
    <cellStyle name="Normal 35 3" xfId="29481" xr:uid="{C065158A-2384-471D-A69A-2340E5631620}"/>
    <cellStyle name="Normal 35 4" xfId="7269" xr:uid="{361208A2-C813-4E79-B2A8-A80DB2215889}"/>
    <cellStyle name="Normal 36" xfId="346" xr:uid="{00000000-0005-0000-0000-000058010000}"/>
    <cellStyle name="Normal 36 2" xfId="7271" xr:uid="{538429AF-989F-4190-9F61-09EBEECE1E52}"/>
    <cellStyle name="Normal 36 3" xfId="14148" xr:uid="{E0F4F4F4-172B-45ED-80DB-EC83B6416E6F}"/>
    <cellStyle name="Normal 36 4" xfId="7270" xr:uid="{48E1A35B-C48F-4270-91C8-8785D0C96134}"/>
    <cellStyle name="Normal 37" xfId="391" xr:uid="{00000000-0005-0000-0000-000059010000}"/>
    <cellStyle name="Normal 37 2" xfId="7273" xr:uid="{22216E6D-6235-4C91-99AA-AD76BD3AFA62}"/>
    <cellStyle name="Normal 37 3" xfId="14156" xr:uid="{E4A364D8-8653-46F1-95D1-B5F5D29DAC44}"/>
    <cellStyle name="Normal 37 4" xfId="7272" xr:uid="{B7AB9287-AED9-45A2-97FB-93F524E51BD4}"/>
    <cellStyle name="Normal 38" xfId="406" xr:uid="{00000000-0005-0000-0000-00005A010000}"/>
    <cellStyle name="Normal 38 2" xfId="21958" xr:uid="{7DECF82D-C21E-4C1C-8170-76507E2A5B8B}"/>
    <cellStyle name="Normal 38 3" xfId="29475" xr:uid="{FA94DEA0-CFBA-4F88-B9B7-8DCF8EF954D4}"/>
    <cellStyle name="Normal 38 4" xfId="7274" xr:uid="{559DDCCE-6DD8-4397-8709-3687CA54037B}"/>
    <cellStyle name="Normal 39" xfId="7275" xr:uid="{0E682BF1-D145-4908-A6DE-D78107AE7B1D}"/>
    <cellStyle name="Normal 39 2" xfId="29477" xr:uid="{77F7D767-56A3-4700-B9EA-F731A19BF00C}"/>
    <cellStyle name="Normal 4" xfId="112" xr:uid="{00000000-0005-0000-0000-00005B010000}"/>
    <cellStyle name="Normal 4 10" xfId="217" xr:uid="{00000000-0005-0000-0000-00005C010000}"/>
    <cellStyle name="Normal 4 10 2" xfId="14281" xr:uid="{C6B3F432-4A2A-4A7B-A6B3-25151CF69E81}"/>
    <cellStyle name="Normal 4 10 3" xfId="7277" xr:uid="{3167B6BB-F6C1-4CC6-B2BE-5B56ACA41491}"/>
    <cellStyle name="Normal 4 11" xfId="218" xr:uid="{00000000-0005-0000-0000-00005D010000}"/>
    <cellStyle name="Normal 4 11 2" xfId="14601" xr:uid="{1B1D3E0F-9022-4C52-9695-316BA3FCADCE}"/>
    <cellStyle name="Normal 4 11 3" xfId="7278" xr:uid="{664C8092-7931-4E92-9E64-F685C85BB410}"/>
    <cellStyle name="Normal 4 12" xfId="7279" xr:uid="{564DBE97-92B9-4782-A3C9-840B4304ABAE}"/>
    <cellStyle name="Normal 4 12 2" xfId="15252" xr:uid="{904001C5-848E-46FC-8B3F-DB9FEB99E0FA}"/>
    <cellStyle name="Normal 4 13" xfId="7280" xr:uid="{C0662076-6423-4CBF-B022-8C07EC0DCF59}"/>
    <cellStyle name="Normal 4 13 2" xfId="15896" xr:uid="{D19B3EE1-CF64-4050-8307-0BDE8C717EDF}"/>
    <cellStyle name="Normal 4 14" xfId="12977" xr:uid="{0E0CFBE2-C02E-446E-BE61-176C4C73672B}"/>
    <cellStyle name="Normal 4 14 2" xfId="16007" xr:uid="{305D78E1-905D-4E7D-B08C-E8E5BE836CFC}"/>
    <cellStyle name="Normal 4 14 2 2" xfId="26606" xr:uid="{CE91E698-5C2A-4491-912B-6516812E27D9}"/>
    <cellStyle name="Normal 4 15" xfId="21932" xr:uid="{67912DBB-4F95-4034-8FFB-4F3261E2BD64}"/>
    <cellStyle name="Normal 4 16" xfId="21914" xr:uid="{8ABAD2E9-1C09-4F6E-8ADF-8D92E6A65883}"/>
    <cellStyle name="Normal 4 17" xfId="21547" xr:uid="{FAD163BB-7360-4C5B-99E7-CCE5B4607571}"/>
    <cellStyle name="Normal 4 18" xfId="21140" xr:uid="{A9AE8CDC-266F-4D21-8951-8BA893C5E115}"/>
    <cellStyle name="Normal 4 19" xfId="18526" xr:uid="{132CA2E1-BFDB-482D-B48C-FB6F702059EC}"/>
    <cellStyle name="Normal 4 2" xfId="113" xr:uid="{00000000-0005-0000-0000-00005E010000}"/>
    <cellStyle name="Normal 4 2 10" xfId="7282" xr:uid="{D26D7EB8-A103-430A-BBD7-240F5375F74D}"/>
    <cellStyle name="Normal 4 2 10 2" xfId="25147" xr:uid="{3BE58280-E240-4263-B4AA-3151B8F514AC}"/>
    <cellStyle name="Normal 4 2 11" xfId="13037" xr:uid="{99C118EB-EF59-4E85-BA60-F67399A5CECC}"/>
    <cellStyle name="Normal 4 2 12" xfId="25035" xr:uid="{01743E9E-853F-4C68-B45C-6C50B33B993D}"/>
    <cellStyle name="Normal 4 2 13" xfId="26930" xr:uid="{7B70BDEF-93D1-44F6-B32B-DC8A8FF49300}"/>
    <cellStyle name="Normal 4 2 14" xfId="24905" xr:uid="{41B8B6C7-C3BC-4506-81E3-B382E6A977D8}"/>
    <cellStyle name="Normal 4 2 15" xfId="27066" xr:uid="{2EF6D3D3-09AE-4AB5-9B52-30B3B5F4965F}"/>
    <cellStyle name="Normal 4 2 16" xfId="24766" xr:uid="{17E186AB-8BAF-4D1B-BAA3-7D142982B3E9}"/>
    <cellStyle name="Normal 4 2 17" xfId="27218" xr:uid="{CAD37B8A-6462-48AA-9B2B-20C02B4F824F}"/>
    <cellStyle name="Normal 4 2 18" xfId="24612" xr:uid="{53961D7A-0A24-45B4-B76E-35A2AA34FD2E}"/>
    <cellStyle name="Normal 4 2 19" xfId="27381" xr:uid="{2D62119D-A279-4A22-B270-D1DB5E2B1165}"/>
    <cellStyle name="Normal 4 2 2" xfId="219" xr:uid="{00000000-0005-0000-0000-00005F010000}"/>
    <cellStyle name="Normal 4 2 2 2" xfId="220" xr:uid="{00000000-0005-0000-0000-000060010000}"/>
    <cellStyle name="Normal 4 2 2 2 2" xfId="221" xr:uid="{00000000-0005-0000-0000-000061010000}"/>
    <cellStyle name="Normal 4 2 2 2 2 2" xfId="7286" xr:uid="{A95F0796-6161-433F-B484-C513BC57F4B3}"/>
    <cellStyle name="Normal 4 2 2 2 2 3" xfId="7287" xr:uid="{3CC69A5E-C90E-4930-A268-08D7C9F24BA9}"/>
    <cellStyle name="Normal 4 2 2 2 2 4" xfId="7288" xr:uid="{75527901-A7A6-448E-8DAF-020E52580D4E}"/>
    <cellStyle name="Normal 4 2 2 2 2 5" xfId="7285" xr:uid="{93DDB639-9D8B-4A66-AF2E-BD314B6B8736}"/>
    <cellStyle name="Normal 4 2 2 2 3" xfId="222" xr:uid="{00000000-0005-0000-0000-000062010000}"/>
    <cellStyle name="Normal 4 2 2 2 3 2" xfId="7289" xr:uid="{E6F579D1-E98D-43C1-8CF7-A4934D259070}"/>
    <cellStyle name="Normal 4 2 2 2 4" xfId="223" xr:uid="{00000000-0005-0000-0000-000063010000}"/>
    <cellStyle name="Normal 4 2 2 2 4 2" xfId="7290" xr:uid="{80C3EE0B-9160-456F-8231-D709A684D931}"/>
    <cellStyle name="Normal 4 2 2 2 5" xfId="7291" xr:uid="{7A540C63-8A61-4517-AE63-DC75C306BC06}"/>
    <cellStyle name="Normal 4 2 2 2 6" xfId="7292" xr:uid="{D5F8C170-4738-400C-86EB-7917263B8340}"/>
    <cellStyle name="Normal 4 2 2 2 7" xfId="17115" xr:uid="{7C7F45C5-8ED7-4FF7-BF82-DCEFE08EC1CE}"/>
    <cellStyle name="Normal 4 2 2 2 8" xfId="7284" xr:uid="{812483A2-6C1D-4757-899F-0C80D643550F}"/>
    <cellStyle name="Normal 4 2 2 3" xfId="224" xr:uid="{00000000-0005-0000-0000-000064010000}"/>
    <cellStyle name="Normal 4 2 2 3 2" xfId="23047" xr:uid="{26F9D2DC-A80F-4C1D-B178-C19127A43316}"/>
    <cellStyle name="Normal 4 2 2 3 3" xfId="7293" xr:uid="{9ED1755D-170A-4C38-858E-D10CA5DCB186}"/>
    <cellStyle name="Normal 4 2 2 4" xfId="225" xr:uid="{00000000-0005-0000-0000-000065010000}"/>
    <cellStyle name="Normal 4 2 2 4 2" xfId="7294" xr:uid="{7E14263D-A859-46AE-9BD0-399DCA631B9B}"/>
    <cellStyle name="Normal 4 2 2 5" xfId="319" xr:uid="{00000000-0005-0000-0000-000066010000}"/>
    <cellStyle name="Normal 4 2 2 5 2" xfId="7295" xr:uid="{A4C91C29-4135-4729-BA59-44ADE01C7AEB}"/>
    <cellStyle name="Normal 4 2 2 6" xfId="7296" xr:uid="{2133A4F9-BCE2-46B5-AAF5-C84E1702B4B4}"/>
    <cellStyle name="Normal 4 2 2 7" xfId="7297" xr:uid="{7ECB84B6-B12D-4120-A001-8468622D5027}"/>
    <cellStyle name="Normal 4 2 2 8" xfId="17042" xr:uid="{0B7CDEBF-1B76-4D5B-BCE2-5F2FD65704D5}"/>
    <cellStyle name="Normal 4 2 2 9" xfId="7283" xr:uid="{15E58E5B-2392-473C-A137-5DD09A79DCA2}"/>
    <cellStyle name="Normal 4 2 20" xfId="27551" xr:uid="{0A2E8D22-931D-4A39-B77F-5ED9A5269931}"/>
    <cellStyle name="Normal 4 2 21" xfId="27716" xr:uid="{FC546468-8FEC-424D-90B6-E251F87361AB}"/>
    <cellStyle name="Normal 4 2 22" xfId="27879" xr:uid="{6B9687F3-136B-4380-A7E1-937BAA2D1F13}"/>
    <cellStyle name="Normal 4 2 23" xfId="28031" xr:uid="{4888B9EA-B57E-4B52-BDB1-580A95B8EB78}"/>
    <cellStyle name="Normal 4 2 24" xfId="28179" xr:uid="{F606818B-68BF-4C5C-B723-EE2448FFBF8C}"/>
    <cellStyle name="Normal 4 2 25" xfId="28326" xr:uid="{F9B98F2C-D60F-4AE6-8907-7D46DDF2BA75}"/>
    <cellStyle name="Normal 4 2 26" xfId="7281" xr:uid="{7D6E3274-BDF3-4BDD-A3B8-1E406C35E5D9}"/>
    <cellStyle name="Normal 4 2 3" xfId="226" xr:uid="{00000000-0005-0000-0000-000067010000}"/>
    <cellStyle name="Normal 4 2 3 2" xfId="18588" xr:uid="{B95DEE6D-11C4-403F-A0AB-CE1A4E7B0169}"/>
    <cellStyle name="Normal 4 2 3 3" xfId="7298" xr:uid="{284CE397-4140-48E8-A719-B59B8B622458}"/>
    <cellStyle name="Normal 4 2 4" xfId="227" xr:uid="{00000000-0005-0000-0000-000068010000}"/>
    <cellStyle name="Normal 4 2 4 2" xfId="18755" xr:uid="{2B966B25-F7A8-4368-B83A-8ACB4138817A}"/>
    <cellStyle name="Normal 4 2 4 3" xfId="7299" xr:uid="{2E081D5E-373D-44AB-86EC-012E368BC4FD}"/>
    <cellStyle name="Normal 4 2 5" xfId="228" xr:uid="{00000000-0005-0000-0000-000069010000}"/>
    <cellStyle name="Normal 4 2 5 2" xfId="20557" xr:uid="{C829CAC4-93BF-4FF3-9037-73D6FE312A42}"/>
    <cellStyle name="Normal 4 2 5 3" xfId="7300" xr:uid="{452EB573-07D1-4F2A-B91F-5A3B711D5D37}"/>
    <cellStyle name="Normal 4 2 6" xfId="229" xr:uid="{00000000-0005-0000-0000-00006A010000}"/>
    <cellStyle name="Normal 4 2 6 2" xfId="23046" xr:uid="{8E087CC6-BB50-4CAC-9812-D952E8E5AA71}"/>
    <cellStyle name="Normal 4 2 6 2 2" xfId="25318" xr:uid="{01E2C60C-488C-4198-AED3-F42854462330}"/>
    <cellStyle name="Normal 4 2 6 3" xfId="7301" xr:uid="{D25F5AB1-ADAD-42DE-A002-B9E5BBECEC43}"/>
    <cellStyle name="Normal 4 2 7" xfId="230" xr:uid="{00000000-0005-0000-0000-00006B010000}"/>
    <cellStyle name="Normal 4 2 7 2" xfId="26607" xr:uid="{A0527EA7-B35C-4B1A-80FD-3F80F6C0F48F}"/>
    <cellStyle name="Normal 4 2 7 3" xfId="7302" xr:uid="{5B18816D-954A-4549-AAB8-F1792A4F6E48}"/>
    <cellStyle name="Normal 4 2 8" xfId="7303" xr:uid="{AE38BF2E-DCA1-49F2-B976-7FE3F1269371}"/>
    <cellStyle name="Normal 4 2 8 2" xfId="25239" xr:uid="{F506926F-5D17-435C-B219-D83135B77B13}"/>
    <cellStyle name="Normal 4 2 9" xfId="7304" xr:uid="{65B42BD5-F99B-431D-B4B3-2DC6087E1F36}"/>
    <cellStyle name="Normal 4 2 9 2" xfId="26699" xr:uid="{29CE3082-71CD-4F99-ABF0-6F1CBAFB51DB}"/>
    <cellStyle name="Normal 4 20" xfId="21801" xr:uid="{6B2F69F8-E998-48E1-8725-28E10F2D4CA2}"/>
    <cellStyle name="Normal 4 21" xfId="21979" xr:uid="{8D662FF6-1B46-402A-B164-135B3F246BC0}"/>
    <cellStyle name="Normal 4 21 2" xfId="24906" xr:uid="{0E2DD06C-EC39-4DC3-9CF1-DCCC4E2C00CC}"/>
    <cellStyle name="Normal 4 22" xfId="27065" xr:uid="{4236A421-CEE1-40BF-BB0B-EFD21DBF9B8E}"/>
    <cellStyle name="Normal 4 23" xfId="24767" xr:uid="{DD7D16F7-4099-41A7-8359-ED3CE54A957D}"/>
    <cellStyle name="Normal 4 24" xfId="27217" xr:uid="{52F957D4-8B42-4A6B-B323-B945873D27C4}"/>
    <cellStyle name="Normal 4 25" xfId="24613" xr:uid="{F1B87075-0BDC-493D-B373-F4B05525332B}"/>
    <cellStyle name="Normal 4 26" xfId="27380" xr:uid="{0793BECA-EE22-4AC7-8B90-EBE24F464A22}"/>
    <cellStyle name="Normal 4 27" xfId="27550" xr:uid="{54A30021-6475-448F-A4AA-E814A44B0FBD}"/>
    <cellStyle name="Normal 4 28" xfId="27715" xr:uid="{CECC3290-4166-43FF-BD07-C6E5071D0885}"/>
    <cellStyle name="Normal 4 29" xfId="27878" xr:uid="{2EDB28B9-D908-4025-B2D5-F1B5C45A5086}"/>
    <cellStyle name="Normal 4 3" xfId="114" xr:uid="{00000000-0005-0000-0000-00006C010000}"/>
    <cellStyle name="Normal 4 3 2" xfId="320" xr:uid="{00000000-0005-0000-0000-00006D010000}"/>
    <cellStyle name="Normal 4 3 2 2" xfId="7306" xr:uid="{62BDB835-EADF-4EFE-8407-E4FD1932ADBA}"/>
    <cellStyle name="Normal 4 3 3" xfId="13046" xr:uid="{555A1D63-6686-4C06-B0D3-16A72CBABA7A}"/>
    <cellStyle name="Normal 4 3 4" xfId="7305" xr:uid="{B498CD08-D07C-4F78-8205-FE9A8D42870F}"/>
    <cellStyle name="Normal 4 30" xfId="28030" xr:uid="{80AFD436-5CDC-43FC-AEF8-540AD0426705}"/>
    <cellStyle name="Normal 4 31" xfId="28178" xr:uid="{9355521A-F6CA-41BF-9264-7DA489ECEF18}"/>
    <cellStyle name="Normal 4 32" xfId="28325" xr:uid="{F904EB1A-0601-4672-ADB4-FEF1AD193CBC}"/>
    <cellStyle name="Normal 4 33" xfId="7276" xr:uid="{A81F7E5E-F86F-4909-96C8-EDB523801086}"/>
    <cellStyle name="Normal 4 4" xfId="115" xr:uid="{00000000-0005-0000-0000-00006E010000}"/>
    <cellStyle name="Normal 4 4 2" xfId="7308" xr:uid="{82BA4902-5A7C-4094-B0C7-A293B16CB5B8}"/>
    <cellStyle name="Normal 4 4 3" xfId="13087" xr:uid="{AC6330B9-D04C-4E58-897C-40D9619376E5}"/>
    <cellStyle name="Normal 4 4 4" xfId="7307" xr:uid="{D60B3CD4-3915-4EDF-8208-F1F903F432DF}"/>
    <cellStyle name="Normal 4 5" xfId="231" xr:uid="{00000000-0005-0000-0000-00006F010000}"/>
    <cellStyle name="Normal 4 5 2" xfId="318" xr:uid="{00000000-0005-0000-0000-000070010000}"/>
    <cellStyle name="Normal 4 5 2 2" xfId="7309" xr:uid="{06052541-76EC-4B69-A1DE-5164FD3992A4}"/>
    <cellStyle name="Normal 4 5 3" xfId="13172" xr:uid="{8DDFECC8-22D1-4E04-9FAE-7C484FCF2B76}"/>
    <cellStyle name="Normal 4 6" xfId="232" xr:uid="{00000000-0005-0000-0000-000071010000}"/>
    <cellStyle name="Normal 4 6 2" xfId="7311" xr:uid="{DE37751D-4AB8-4CFE-ADC7-74C9E9F0A3AF}"/>
    <cellStyle name="Normal 4 6 3" xfId="13173" xr:uid="{4F8FE4D8-A6D3-41E5-9AC7-50324D55D71C}"/>
    <cellStyle name="Normal 4 6 4" xfId="7310" xr:uid="{DC139860-62E1-4F8C-B878-9D1E69F9548A}"/>
    <cellStyle name="Normal 4 7" xfId="233" xr:uid="{00000000-0005-0000-0000-000072010000}"/>
    <cellStyle name="Normal 4 7 2" xfId="234" xr:uid="{00000000-0005-0000-0000-000073010000}"/>
    <cellStyle name="Normal 4 7 2 2" xfId="235" xr:uid="{00000000-0005-0000-0000-000074010000}"/>
    <cellStyle name="Normal 4 7 2 2 2" xfId="7314" xr:uid="{21E2BD49-E57F-4950-8B0F-91325BD74E5C}"/>
    <cellStyle name="Normal 4 7 2 3" xfId="236" xr:uid="{00000000-0005-0000-0000-000075010000}"/>
    <cellStyle name="Normal 4 7 2 3 2" xfId="7315" xr:uid="{20C37641-A956-4BC5-A4BC-DF19612145D1}"/>
    <cellStyle name="Normal 4 7 2 4" xfId="237" xr:uid="{00000000-0005-0000-0000-000076010000}"/>
    <cellStyle name="Normal 4 7 2 4 2" xfId="7316" xr:uid="{9ADF0BDD-53A4-484C-B82A-1FCE18CD09F7}"/>
    <cellStyle name="Normal 4 7 2 5" xfId="7313" xr:uid="{E69160F3-8C80-44B2-993B-97A2E49A8327}"/>
    <cellStyle name="Normal 4 7 3" xfId="238" xr:uid="{00000000-0005-0000-0000-000077010000}"/>
    <cellStyle name="Normal 4 7 3 2" xfId="7317" xr:uid="{AFD62DC7-5C89-48CB-9E50-AA198BEAD592}"/>
    <cellStyle name="Normal 4 7 4" xfId="239" xr:uid="{00000000-0005-0000-0000-000078010000}"/>
    <cellStyle name="Normal 4 7 4 2" xfId="7318" xr:uid="{3EA0C5F5-102A-4CB6-A3D0-20513E336034}"/>
    <cellStyle name="Normal 4 7 5" xfId="7319" xr:uid="{88C40B6B-045F-4BDE-8E46-C730A2343E6E}"/>
    <cellStyle name="Normal 4 7 6" xfId="13537" xr:uid="{34DD775B-4C4F-4DA9-ACC5-2DCE7B31C55A}"/>
    <cellStyle name="Normal 4 7 7" xfId="7312" xr:uid="{93FC33C9-DAAC-4136-8E31-8FFDB99D87C5}"/>
    <cellStyle name="Normal 4 8" xfId="240" xr:uid="{00000000-0005-0000-0000-000079010000}"/>
    <cellStyle name="Normal 4 8 2" xfId="7321" xr:uid="{E5455625-5AC5-4FE2-BF00-1B7E1758CB08}"/>
    <cellStyle name="Normal 4 8 3" xfId="13536" xr:uid="{D3AFD08B-5A99-4197-BBCE-98BDA98AEE85}"/>
    <cellStyle name="Normal 4 8 4" xfId="7320" xr:uid="{54F2E1D8-5722-4E7C-B31E-1E65CAC787F0}"/>
    <cellStyle name="Normal 4 9" xfId="241" xr:uid="{00000000-0005-0000-0000-00007A010000}"/>
    <cellStyle name="Normal 4 9 2" xfId="7323" xr:uid="{630FC349-2501-4BD4-84F8-4499E5D6FFBE}"/>
    <cellStyle name="Normal 4 9 3" xfId="14158" xr:uid="{66EF07A6-8A03-438B-8D27-1D5DC1E523DB}"/>
    <cellStyle name="Normal 4 9 4" xfId="7322" xr:uid="{AC03F29E-CA94-4732-A445-DAB93147CD2A}"/>
    <cellStyle name="Normal 40" xfId="7324" xr:uid="{92938252-8FB7-4035-9712-35CA1364013A}"/>
    <cellStyle name="Normal 40 2" xfId="16812" xr:uid="{5E1633FA-3B42-4057-8F49-5FFEEFE73365}"/>
    <cellStyle name="Normal 41" xfId="7325" xr:uid="{23B99496-BF90-4B4A-A7E3-424452F257D0}"/>
    <cellStyle name="Normal 41 2" xfId="16073" xr:uid="{23B65564-A4BA-4C48-AE9F-D78ADF72222B}"/>
    <cellStyle name="Normal 42" xfId="7326" xr:uid="{6565A73D-DF92-41F6-9EF4-A752B5A0C970}"/>
    <cellStyle name="Normal 42 2" xfId="16112" xr:uid="{1B5AE975-8B7E-41E4-94D1-F64E46E08D12}"/>
    <cellStyle name="Normal 43" xfId="7327" xr:uid="{51E438B0-11CE-4715-948D-1FBC800AF8B7}"/>
    <cellStyle name="Normal 43 2" xfId="21672" xr:uid="{DAAB8211-1831-4538-BC76-87F3F4F66348}"/>
    <cellStyle name="Normal 44" xfId="7328" xr:uid="{C189D813-601A-4204-85F1-6D05EB0D9C5B}"/>
    <cellStyle name="Normal 44 2" xfId="21939" xr:uid="{A7397F0B-87B9-49FE-A8F3-7CBF015B034E}"/>
    <cellStyle name="Normal 45" xfId="464" xr:uid="{00000000-0005-0000-0000-00007B010000}"/>
    <cellStyle name="Normal 45 2" xfId="29480" xr:uid="{FA32E322-0A11-45E0-94D6-66F8AF66630F}"/>
    <cellStyle name="Normal 45 3" xfId="7329" xr:uid="{BA29CB97-A3AD-4686-BCA1-AAFF724FB4B7}"/>
    <cellStyle name="Normal 46" xfId="7330" xr:uid="{B8E23A86-21FD-41CE-A5F7-091E17845F6E}"/>
    <cellStyle name="Normal 46 2" xfId="29472" xr:uid="{D5D42F93-0E7E-4301-9083-CC0850C5BD33}"/>
    <cellStyle name="Normal 47" xfId="7331" xr:uid="{10EE7EE9-E014-422C-AA9E-308D4A69C922}"/>
    <cellStyle name="Normal 47 2" xfId="21782" xr:uid="{1D238F65-428F-4A23-B40C-CCD75BBF7452}"/>
    <cellStyle name="Normal 48" xfId="7332" xr:uid="{01DC5F3F-2A1B-4FF3-906A-2A05A58D8333}"/>
    <cellStyle name="Normal 48 2" xfId="20547" xr:uid="{9049FFFA-27B0-4A3E-9E9F-C55212013C72}"/>
    <cellStyle name="Normal 49" xfId="7333" xr:uid="{7A651A65-E6B7-45BD-88A9-7B7E5BE5A01B}"/>
    <cellStyle name="Normal 49 2" xfId="13521" xr:uid="{0FDE72FD-47A8-4E2D-8465-7EF2B1233628}"/>
    <cellStyle name="Normal 5" xfId="116" xr:uid="{00000000-0005-0000-0000-00007C010000}"/>
    <cellStyle name="Normal 5 10" xfId="7335" xr:uid="{4FDBFE01-792E-4BF3-B840-9D6F3CA44A19}"/>
    <cellStyle name="Normal 5 10 2" xfId="25135" xr:uid="{BEE9D15B-7441-4554-AA46-A4710534C0B1}"/>
    <cellStyle name="Normal 5 11" xfId="12936" xr:uid="{E5983287-D46A-4771-8DA3-69A42DB414AF}"/>
    <cellStyle name="Normal 5 12" xfId="25021" xr:uid="{B1648498-9F36-4501-97EC-659F9D109CF4}"/>
    <cellStyle name="Normal 5 13" xfId="26945" xr:uid="{FB88901A-039F-4537-A47E-70E049C04682}"/>
    <cellStyle name="Normal 5 14" xfId="24889" xr:uid="{2E413AFC-231C-421F-A8F8-6C9EB2988914}"/>
    <cellStyle name="Normal 5 15" xfId="27085" xr:uid="{0DD5A575-5EB9-4BE3-BCB9-7F4C373C7778}"/>
    <cellStyle name="Normal 5 16" xfId="24747" xr:uid="{EA8077A9-C710-4204-967E-AC1349949CAD}"/>
    <cellStyle name="Normal 5 17" xfId="27237" xr:uid="{6BD9E3B3-379A-4CA2-A59C-8583C86A9C84}"/>
    <cellStyle name="Normal 5 18" xfId="24593" xr:uid="{CC11F916-6AB0-4684-9406-C0BECC5829B2}"/>
    <cellStyle name="Normal 5 19" xfId="27402" xr:uid="{152B0B4E-CCAE-473B-991A-0808DD74601B}"/>
    <cellStyle name="Normal 5 2" xfId="117" xr:uid="{00000000-0005-0000-0000-00007D010000}"/>
    <cellStyle name="Normal 5 2 2" xfId="322" xr:uid="{00000000-0005-0000-0000-00007E010000}"/>
    <cellStyle name="Normal 5 2 2 2" xfId="7337" xr:uid="{858FC567-14E4-4F2C-B324-0BCE4ADBF166}"/>
    <cellStyle name="Normal 5 2 2 3" xfId="7338" xr:uid="{A05B59DE-3664-4289-B573-916BC665F71E}"/>
    <cellStyle name="Normal 5 2 2 4" xfId="7339" xr:uid="{8976F992-6637-4A2B-988E-0419842BE9B2}"/>
    <cellStyle name="Normal 5 2 3" xfId="7340" xr:uid="{A9B15061-34FF-4763-86D7-4B6EDE45AED4}"/>
    <cellStyle name="Normal 5 2 4" xfId="7341" xr:uid="{04E71074-9F33-474E-B134-6BE673A6B863}"/>
    <cellStyle name="Normal 5 2 5" xfId="13174" xr:uid="{716C26D3-700A-45B3-BA74-ED8CAF1ED92B}"/>
    <cellStyle name="Normal 5 2 6" xfId="7336" xr:uid="{2CDB75F8-0291-4380-8242-7D83F66EE788}"/>
    <cellStyle name="Normal 5 20" xfId="27572" xr:uid="{6DCDEF01-98A2-48AB-854E-0C15DFC51C3A}"/>
    <cellStyle name="Normal 5 21" xfId="27737" xr:uid="{02A69DCB-815D-4D9A-935D-64ED4338F68E}"/>
    <cellStyle name="Normal 5 22" xfId="27900" xr:uid="{2B2EFCB2-B433-4434-9F48-BCEBD6C1FD96}"/>
    <cellStyle name="Normal 5 23" xfId="28052" xr:uid="{AF5E6211-D88F-4523-A3F8-A499A064C47C}"/>
    <cellStyle name="Normal 5 24" xfId="28200" xr:uid="{A9FA4B4A-8C9D-4292-AA1A-D5915BC27B78}"/>
    <cellStyle name="Normal 5 25" xfId="28347" xr:uid="{BD201E48-9E50-4FE3-80C8-0B3FC3101692}"/>
    <cellStyle name="Normal 5 26" xfId="7334" xr:uid="{A752941A-C466-4E46-9614-85776FCE0F45}"/>
    <cellStyle name="Normal 5 3" xfId="118" xr:uid="{00000000-0005-0000-0000-00007F010000}"/>
    <cellStyle name="Normal 5 3 2" xfId="323" xr:uid="{00000000-0005-0000-0000-000080010000}"/>
    <cellStyle name="Normal 5 3 2 2" xfId="16115" xr:uid="{4672BB6D-6613-400B-A105-74FB52219D30}"/>
    <cellStyle name="Normal 5 3 3" xfId="26466" xr:uid="{FBE709F9-18A3-4199-B0CB-64DFD5BA90B5}"/>
    <cellStyle name="Normal 5 3 4" xfId="7342" xr:uid="{779A246C-5A5D-4C8A-A2E6-E3A7787C28EB}"/>
    <cellStyle name="Normal 5 4" xfId="119" xr:uid="{00000000-0005-0000-0000-000081010000}"/>
    <cellStyle name="Normal 5 4 2" xfId="16817" xr:uid="{D807772B-6701-4918-9968-376D96BAF056}"/>
    <cellStyle name="Normal 5 4 3" xfId="25377" xr:uid="{AF2A73DE-82DC-4D92-B5CC-0430DA1A8690}"/>
    <cellStyle name="Normal 5 4 4" xfId="7343" xr:uid="{B5BA7376-5B04-4B1B-834C-907E7C5F0B2B}"/>
    <cellStyle name="Normal 5 5" xfId="242" xr:uid="{00000000-0005-0000-0000-000082010000}"/>
    <cellStyle name="Normal 5 5 2" xfId="321" xr:uid="{00000000-0005-0000-0000-000083010000}"/>
    <cellStyle name="Normal 5 5 2 2" xfId="16810" xr:uid="{0FF278C3-2A4E-4054-AA3A-EAEBC0629385}"/>
    <cellStyle name="Normal 5 5 3" xfId="26532" xr:uid="{73570957-5024-4552-BBB4-6F13EE34665E}"/>
    <cellStyle name="Normal 5 6" xfId="243" xr:uid="{00000000-0005-0000-0000-000084010000}"/>
    <cellStyle name="Normal 5 6 2" xfId="14801" xr:uid="{6DE57414-4A3B-4D9B-841F-D5A7EE958999}"/>
    <cellStyle name="Normal 5 6 3" xfId="7344" xr:uid="{5F9555E5-4954-4AE3-8F62-5AA93B34C26F}"/>
    <cellStyle name="Normal 5 7" xfId="244" xr:uid="{00000000-0005-0000-0000-000085010000}"/>
    <cellStyle name="Normal 5 7 2" xfId="21980" xr:uid="{F5D5C10E-3451-43A1-87AB-9D7AC5437032}"/>
    <cellStyle name="Normal 5 7 2 2" xfId="26616" xr:uid="{81118DE7-BF7B-4FA3-84E1-5B9305B6D3AA}"/>
    <cellStyle name="Normal 5 7 3" xfId="7345" xr:uid="{EA8F4D35-58AB-48A9-A1A4-4C39515BF801}"/>
    <cellStyle name="Normal 5 8" xfId="7346" xr:uid="{1FC8C5F7-0375-444A-9AB0-B5B4FC094312}"/>
    <cellStyle name="Normal 5 8 2" xfId="25231" xr:uid="{DCCABC09-DF1D-4146-B569-59E74403F6C8}"/>
    <cellStyle name="Normal 5 9" xfId="7347" xr:uid="{42AA7052-85F1-46F6-8D4D-A7333EE4CC56}"/>
    <cellStyle name="Normal 5 9 2" xfId="26710" xr:uid="{04F0E601-B151-4954-8E6A-C429B491F119}"/>
    <cellStyle name="Normal 50" xfId="7348" xr:uid="{57BCADBA-CD20-4358-8074-1B866C57A470}"/>
    <cellStyle name="Normal 51" xfId="7349" xr:uid="{C210FE67-FF38-4788-A969-79246C3CD47F}"/>
    <cellStyle name="Normal 52" xfId="7350" xr:uid="{B2061FC8-B812-438F-B6FF-7073AFB9A2ED}"/>
    <cellStyle name="Normal 53" xfId="7351" xr:uid="{9C7B7772-17FD-454D-9D20-2A44B767F945}"/>
    <cellStyle name="Normal 54" xfId="7352" xr:uid="{4AA121CC-02A2-4F60-A2D0-62F6CF2FEC20}"/>
    <cellStyle name="Normal 55" xfId="245" xr:uid="{00000000-0005-0000-0000-000086010000}"/>
    <cellStyle name="Normal 55 2" xfId="7354" xr:uid="{5572DBAB-6C5D-4157-8D17-6873ADBF8533}"/>
    <cellStyle name="Normal 55 3" xfId="7353" xr:uid="{75FD57B5-EE35-4385-A868-5BADB30AC3B0}"/>
    <cellStyle name="Normal 56" xfId="246" xr:uid="{00000000-0005-0000-0000-000087010000}"/>
    <cellStyle name="Normal 56 2" xfId="7356" xr:uid="{8BFE0259-60D1-4E66-B908-84DE936F9D6A}"/>
    <cellStyle name="Normal 56 3" xfId="7355" xr:uid="{3BC9B47F-2651-40B5-887F-08AB0A760B14}"/>
    <cellStyle name="Normal 57" xfId="7357" xr:uid="{8D7756B2-32DB-4377-A1D9-4ADDFD3BFCA0}"/>
    <cellStyle name="Normal 58" xfId="7358" xr:uid="{D0D5A1E4-9D98-4DE5-8C44-C13469D14437}"/>
    <cellStyle name="Normal 59" xfId="7359" xr:uid="{DF69A0B6-B41D-4E8B-B551-F00DF5968919}"/>
    <cellStyle name="Normal 6" xfId="120" xr:uid="{00000000-0005-0000-0000-000088010000}"/>
    <cellStyle name="Normal 6 10" xfId="25133" xr:uid="{D9D26D9E-8C9F-470E-82B2-F2D8FD09CD5D}"/>
    <cellStyle name="Normal 6 11" xfId="26821" xr:uid="{A6D5FEB3-8718-4389-9211-18246C17AACC}"/>
    <cellStyle name="Normal 6 12" xfId="25019" xr:uid="{59B68532-2F7C-49BF-99FE-47A8FBDA0433}"/>
    <cellStyle name="Normal 6 13" xfId="26947" xr:uid="{3D1591B0-547C-4F7C-A28A-7EDB6D6B7360}"/>
    <cellStyle name="Normal 6 14" xfId="24887" xr:uid="{1D67DC5A-17FD-41F8-A345-E14561CEF1B6}"/>
    <cellStyle name="Normal 6 15" xfId="27087" xr:uid="{7CA25B89-6D53-47B3-9D9B-76134581DE5A}"/>
    <cellStyle name="Normal 6 16" xfId="24745" xr:uid="{5A0C2947-81F5-492B-AD54-F01F0E2EFAD6}"/>
    <cellStyle name="Normal 6 17" xfId="27239" xr:uid="{C3EEDE7A-D4F2-4F61-9803-826F5358A27E}"/>
    <cellStyle name="Normal 6 18" xfId="24592" xr:uid="{1EB02104-0AF6-472F-A8D0-3C5B713E3D6D}"/>
    <cellStyle name="Normal 6 19" xfId="27403" xr:uid="{E9EE53A6-3E3B-4359-A2B7-A4AD13384169}"/>
    <cellStyle name="Normal 6 2" xfId="121" xr:uid="{00000000-0005-0000-0000-000089010000}"/>
    <cellStyle name="Normal 6 2 2" xfId="325" xr:uid="{00000000-0005-0000-0000-00008A010000}"/>
    <cellStyle name="Normal 6 2 2 2" xfId="16246" xr:uid="{56705546-ADDA-4CC3-BA87-DA8217B0AA5C}"/>
    <cellStyle name="Normal 6 2 2 3" xfId="20343" xr:uid="{0013255E-2742-42B6-AF6C-9496C62F7C58}"/>
    <cellStyle name="Normal 6 2 3" xfId="21603" xr:uid="{0234779B-480E-4387-9EDE-8ABC1696934F}"/>
    <cellStyle name="Normal 6 2 4" xfId="23048" xr:uid="{08497900-4311-4736-AAE9-9FFBE84F8272}"/>
    <cellStyle name="Normal 6 2 5" xfId="7361" xr:uid="{542664FB-CB57-46CF-BD06-122D289618F3}"/>
    <cellStyle name="Normal 6 20" xfId="27573" xr:uid="{EE4E246D-8333-4B09-8D39-A992C517D7A0}"/>
    <cellStyle name="Normal 6 21" xfId="27738" xr:uid="{ECE930A7-C1CA-4DF6-A821-874A177D6863}"/>
    <cellStyle name="Normal 6 22" xfId="27901" xr:uid="{738B2086-C11B-40F2-AC02-B480186C1522}"/>
    <cellStyle name="Normal 6 23" xfId="28053" xr:uid="{56780426-78AC-45DE-9616-A06AA49B5996}"/>
    <cellStyle name="Normal 6 24" xfId="28201" xr:uid="{8B2F2D89-82EC-40D1-B99F-9E806670D7C9}"/>
    <cellStyle name="Normal 6 25" xfId="28348" xr:uid="{77D1C1B1-7715-46EE-96F5-087CA0D50B64}"/>
    <cellStyle name="Normal 6 26" xfId="7360" xr:uid="{18739433-AE5D-461C-90B9-94199704CC1B}"/>
    <cellStyle name="Normal 6 3" xfId="122" xr:uid="{00000000-0005-0000-0000-00008B010000}"/>
    <cellStyle name="Normal 6 3 2" xfId="326" xr:uid="{00000000-0005-0000-0000-00008C010000}"/>
    <cellStyle name="Normal 6 3 2 2" xfId="7362" xr:uid="{1B5D9AAF-B445-45DF-B272-F2ED6919742C}"/>
    <cellStyle name="Normal 6 4" xfId="123" xr:uid="{00000000-0005-0000-0000-00008D010000}"/>
    <cellStyle name="Normal 6 4 2" xfId="7363" xr:uid="{8F256291-57FE-4B67-AEBD-6B066AB15E8F}"/>
    <cellStyle name="Normal 6 5" xfId="247" xr:uid="{00000000-0005-0000-0000-00008E010000}"/>
    <cellStyle name="Normal 6 5 2" xfId="324" xr:uid="{00000000-0005-0000-0000-00008F010000}"/>
    <cellStyle name="Normal 6 5 3" xfId="7364" xr:uid="{12F06755-64AC-4F3B-A90B-DE97AF52E8CF}"/>
    <cellStyle name="Normal 6 6" xfId="248" xr:uid="{00000000-0005-0000-0000-000090010000}"/>
    <cellStyle name="Normal 6 6 2" xfId="21981" xr:uid="{2D463585-4C38-4476-ABF0-3C7CCFB06018}"/>
    <cellStyle name="Normal 6 6 2 2" xfId="25313" xr:uid="{4EF67A8C-FEBD-478D-ABB3-D57748FEFF72}"/>
    <cellStyle name="Normal 6 6 3" xfId="7365" xr:uid="{D04D5CA7-368D-4AAD-9DEC-F69CBCCEE610}"/>
    <cellStyle name="Normal 6 7" xfId="249" xr:uid="{00000000-0005-0000-0000-000091010000}"/>
    <cellStyle name="Normal 6 7 2" xfId="7366" xr:uid="{708A070A-B752-4DC7-A4B1-8A41DC60CA68}"/>
    <cellStyle name="Normal 6 8" xfId="12937" xr:uid="{75E6AE62-9420-438A-BDFD-6C0453C5465B}"/>
    <cellStyle name="Normal 6 9" xfId="26712" xr:uid="{391F3E20-6792-41BC-8C0E-6C863E60B9FD}"/>
    <cellStyle name="Normal 60" xfId="7367" xr:uid="{8CD819A4-B8F9-4C5B-9D74-D5E9BAE88A06}"/>
    <cellStyle name="Normal 61" xfId="7368" xr:uid="{D96B92BB-6454-4AA5-BB0D-BCB51249A1C4}"/>
    <cellStyle name="Normal 61 2" xfId="7369" xr:uid="{9F95FB90-F2ED-41E8-8BED-AB4B34AA772F}"/>
    <cellStyle name="Normal 61 2 2" xfId="7370" xr:uid="{EFC98D7C-5FE6-4FFE-A575-A2B347C9D5C5}"/>
    <cellStyle name="Normal 61 2 3" xfId="7371" xr:uid="{6C3E9B16-BBEC-40ED-9E5C-70B70D406F5E}"/>
    <cellStyle name="Normal 61 3" xfId="7372" xr:uid="{843458D0-DEA9-4252-A92C-C6F7D49C209A}"/>
    <cellStyle name="Normal 61 4" xfId="7373" xr:uid="{4430C338-756A-4DD1-9EC8-2173EB9BA1D3}"/>
    <cellStyle name="Normal 62" xfId="7374" xr:uid="{FD8C19C7-9D11-4851-8CD9-A66B2E7E99CA}"/>
    <cellStyle name="Normal 63" xfId="7375" xr:uid="{E92108BC-D3DC-47B0-B8AE-3153FA93179C}"/>
    <cellStyle name="Normal 64" xfId="7376" xr:uid="{A51F9EAA-358C-48FC-BD6C-CC3AA0720F06}"/>
    <cellStyle name="Normal 65" xfId="7377" xr:uid="{B027C75F-4721-4B72-8F5C-EB0E50383177}"/>
    <cellStyle name="Normal 66" xfId="7378" xr:uid="{9DCA9108-E327-42B4-AF26-9C71550F0D19}"/>
    <cellStyle name="Normal 67" xfId="7379" xr:uid="{D0ED7225-697F-4FD6-9C77-994FE7743819}"/>
    <cellStyle name="Normal 68" xfId="7380" xr:uid="{92080BFD-B156-412D-819F-72E7047317E8}"/>
    <cellStyle name="Normal 69" xfId="7381" xr:uid="{3D74CC23-1738-4F88-AD0C-88FD25E85AE7}"/>
    <cellStyle name="Normal 7" xfId="124" xr:uid="{00000000-0005-0000-0000-000092010000}"/>
    <cellStyle name="Normal 7 10" xfId="14545" xr:uid="{047AF147-0FE0-49DC-94A9-76CD25032C63}"/>
    <cellStyle name="Normal 7 11" xfId="14977" xr:uid="{3E936499-FB48-493A-8E9F-135B30C66751}"/>
    <cellStyle name="Normal 7 12" xfId="16076" xr:uid="{96A0295D-0D90-469D-9E11-9B1F8ECD4CEE}"/>
    <cellStyle name="Normal 7 13" xfId="16816" xr:uid="{B892BFC1-2736-4D0A-A5D1-904A5A62689F}"/>
    <cellStyle name="Normal 7 14" xfId="16808" xr:uid="{FBF72C36-A271-401A-A524-4DBB18CA8A5F}"/>
    <cellStyle name="Normal 7 15" xfId="14989" xr:uid="{7DF13F26-6769-4A32-85CC-DE926AD1074B}"/>
    <cellStyle name="Normal 7 16" xfId="16957" xr:uid="{0E0F0666-8E6F-426F-9773-88EEA6B87710}"/>
    <cellStyle name="Normal 7 17" xfId="20523" xr:uid="{0104ACF6-7647-4989-AC91-DDCD13C3C405}"/>
    <cellStyle name="Normal 7 18" xfId="21747" xr:uid="{DDBBB65D-D356-475F-8A20-2A97C4D547C0}"/>
    <cellStyle name="Normal 7 19" xfId="21618" xr:uid="{11BC1B9B-E52B-4467-925F-16A9C9C825F7}"/>
    <cellStyle name="Normal 7 2" xfId="125" xr:uid="{00000000-0005-0000-0000-000093010000}"/>
    <cellStyle name="Normal 7 2 2" xfId="328" xr:uid="{00000000-0005-0000-0000-000094010000}"/>
    <cellStyle name="Normal 7 2 2 2" xfId="7384" xr:uid="{D4A9AC2C-39DD-43E0-855F-A83E41FCE885}"/>
    <cellStyle name="Normal 7 2 3" xfId="13006" xr:uid="{58BBA9F2-F75F-4183-8AB3-E3C375A8D6ED}"/>
    <cellStyle name="Normal 7 2 4" xfId="7383" xr:uid="{65F78682-311B-4253-AE24-56920C3E93C7}"/>
    <cellStyle name="Normal 7 20" xfId="20544" xr:uid="{837AE348-9C77-49C5-BF75-68FF1E83A8E9}"/>
    <cellStyle name="Normal 7 21" xfId="18481" xr:uid="{EF928332-B289-4FFF-8167-5059653489C3}"/>
    <cellStyle name="Normal 7 22" xfId="20336" xr:uid="{0EA45582-0412-483E-BAC8-75A1482E012A}"/>
    <cellStyle name="Normal 7 23" xfId="21982" xr:uid="{C7EA0089-CC0A-409F-BC8A-11933C157FA6}"/>
    <cellStyle name="Normal 7 23 2" xfId="24590" xr:uid="{4F66427C-F7DC-4068-BD0E-808CA2FF5789}"/>
    <cellStyle name="Normal 7 24" xfId="27405" xr:uid="{D3435637-F14C-473C-8E5D-58CC5E38359C}"/>
    <cellStyle name="Normal 7 25" xfId="27575" xr:uid="{D28F66BC-3598-4DEE-BE0A-418B256DB86A}"/>
    <cellStyle name="Normal 7 26" xfId="27740" xr:uid="{597C9CC9-142D-4409-A14C-A9EF8A3D6976}"/>
    <cellStyle name="Normal 7 27" xfId="27903" xr:uid="{E53AF144-38F6-4C96-B6DD-987F4C80269B}"/>
    <cellStyle name="Normal 7 28" xfId="28055" xr:uid="{2A6AA299-062F-4A8B-9850-7C6C01281A36}"/>
    <cellStyle name="Normal 7 29" xfId="28203" xr:uid="{F0AF031D-CD0A-49E1-9D7F-96BD152B712D}"/>
    <cellStyle name="Normal 7 3" xfId="126" xr:uid="{00000000-0005-0000-0000-000095010000}"/>
    <cellStyle name="Normal 7 3 2" xfId="329" xr:uid="{00000000-0005-0000-0000-000096010000}"/>
    <cellStyle name="Normal 7 3 2 2" xfId="7386" xr:uid="{E36D7EFD-A2ED-4104-85FC-3BF1866A53AB}"/>
    <cellStyle name="Normal 7 3 3" xfId="12998" xr:uid="{7B510B46-737D-4083-8D14-E335F9D224EF}"/>
    <cellStyle name="Normal 7 3 4" xfId="7385" xr:uid="{FB387E0C-BE82-4301-A34C-D06465EBADC2}"/>
    <cellStyle name="Normal 7 30" xfId="28350" xr:uid="{B058A047-40EC-4EED-B2AC-0EE19D8A5EBD}"/>
    <cellStyle name="Normal 7 31" xfId="7382" xr:uid="{67205B4E-E1ED-4AD9-A85A-FA5985764FE9}"/>
    <cellStyle name="Normal 7 4" xfId="127" xr:uid="{00000000-0005-0000-0000-000097010000}"/>
    <cellStyle name="Normal 7 4 2" xfId="330" xr:uid="{00000000-0005-0000-0000-000098010000}"/>
    <cellStyle name="Normal 7 4 2 2" xfId="7388" xr:uid="{94366A22-5447-478F-B197-7CAC358DE615}"/>
    <cellStyle name="Normal 7 4 3" xfId="13094" xr:uid="{D687FF6F-D727-4773-8432-D9A283040F1F}"/>
    <cellStyle name="Normal 7 4 4" xfId="7387" xr:uid="{F78370E7-95E1-4AC0-99FE-616A5EC57612}"/>
    <cellStyle name="Normal 7 5" xfId="250" xr:uid="{00000000-0005-0000-0000-000099010000}"/>
    <cellStyle name="Normal 7 5 2" xfId="327" xr:uid="{00000000-0005-0000-0000-00009A010000}"/>
    <cellStyle name="Normal 7 5 2 2" xfId="7390" xr:uid="{667CCFE3-D449-48F7-8F6F-E2C61451A22E}"/>
    <cellStyle name="Normal 7 5 3" xfId="13533" xr:uid="{A8C4B907-B6B6-4321-B5BE-5C849A89F5A7}"/>
    <cellStyle name="Normal 7 5 4" xfId="7389" xr:uid="{81096E02-8759-4E72-B4D6-3B5E749DF69F}"/>
    <cellStyle name="Normal 7 6" xfId="251" xr:uid="{00000000-0005-0000-0000-00009B010000}"/>
    <cellStyle name="Normal 7 6 2" xfId="7392" xr:uid="{BFB6CC82-2B04-40DB-B634-F83EBAA1E442}"/>
    <cellStyle name="Normal 7 6 3" xfId="13669" xr:uid="{30F9CB00-ABCE-4ADE-A0FB-2B89D0470FBF}"/>
    <cellStyle name="Normal 7 6 4" xfId="7391" xr:uid="{316196D8-473F-48F6-A41B-75C2D2DCE129}"/>
    <cellStyle name="Normal 7 7" xfId="252" xr:uid="{00000000-0005-0000-0000-00009C010000}"/>
    <cellStyle name="Normal 7 7 2" xfId="7394" xr:uid="{9C5756C9-28A2-4477-879C-5882247B501D}"/>
    <cellStyle name="Normal 7 7 3" xfId="14159" xr:uid="{8B174449-4D34-4961-904D-B8047BBF075D}"/>
    <cellStyle name="Normal 7 7 4" xfId="7393" xr:uid="{60609403-F820-4FF8-A904-3A81713DC4E1}"/>
    <cellStyle name="Normal 7 8" xfId="12943" xr:uid="{34486A18-E98C-4A0C-8FF0-0EE69AF144B0}"/>
    <cellStyle name="Normal 7 9" xfId="14621" xr:uid="{63AA4EED-DEA1-40A9-891B-AE058D1FB5FE}"/>
    <cellStyle name="Normal 70" xfId="7395" xr:uid="{FF34C7FB-6ECB-4A9E-8630-BFDCFE40E492}"/>
    <cellStyle name="Normal 71" xfId="7396" xr:uid="{B133F995-B773-4696-A82B-EC1C1EA1EEB3}"/>
    <cellStyle name="Normal 72" xfId="7397" xr:uid="{AFD80D00-C5DE-4F4D-A4E0-7AC4AE9045B5}"/>
    <cellStyle name="Normal 73" xfId="7398" xr:uid="{87FAD4AE-0996-491D-A3BB-E24D17C735BA}"/>
    <cellStyle name="Normal 74" xfId="7399" xr:uid="{0AD71013-56CB-448F-9D3D-FBA9FE0DC3A0}"/>
    <cellStyle name="Normal 75" xfId="7400" xr:uid="{287F222D-7A3A-4B5C-9D04-B04C9E3CC82B}"/>
    <cellStyle name="Normal 76" xfId="7401" xr:uid="{D9C81742-4A89-4BC7-8AE5-FFB2397C1A5A}"/>
    <cellStyle name="Normal 77" xfId="7402" xr:uid="{9ACD7A27-D146-4843-8453-A9872B7912A2}"/>
    <cellStyle name="Normal 78" xfId="7403" xr:uid="{E18F6BF9-53B8-4A67-9C04-8F26A0B686F4}"/>
    <cellStyle name="Normal 79" xfId="7404" xr:uid="{53EE86FC-E7AF-45C1-9317-0C73DE04F3C3}"/>
    <cellStyle name="Normal 8" xfId="128" xr:uid="{00000000-0005-0000-0000-00009D010000}"/>
    <cellStyle name="Normal 8 10" xfId="15147" xr:uid="{70AF9EC3-55D0-417C-8C35-902450E974D9}"/>
    <cellStyle name="Normal 8 11" xfId="14834" xr:uid="{7D4E1F6F-95EB-4D54-9134-AAB2173E3BDB}"/>
    <cellStyle name="Normal 8 12" xfId="14773" xr:uid="{27FFD1D6-8E30-4A77-B57E-A95A2143C083}"/>
    <cellStyle name="Normal 8 12 2" xfId="26625" xr:uid="{40ADE5D2-0D77-4F56-824D-6800BDE15636}"/>
    <cellStyle name="Normal 8 13" xfId="20512" xr:uid="{29B40B80-A7BC-4B8B-8568-E34DF9359B6A}"/>
    <cellStyle name="Normal 8 14" xfId="21983" xr:uid="{BEFED0F4-2112-42A8-8F7A-E66C2AFDE554}"/>
    <cellStyle name="Normal 8 14 2" xfId="26722" xr:uid="{3D42FC74-C8BC-43D5-85EF-CAF069A19063}"/>
    <cellStyle name="Normal 8 15" xfId="25123" xr:uid="{1F277717-17F4-4CC2-878A-EB7EDC74EB91}"/>
    <cellStyle name="Normal 8 16" xfId="26833" xr:uid="{3653F9F0-6315-4053-8B91-0DC1EBB434C1}"/>
    <cellStyle name="Normal 8 17" xfId="25007" xr:uid="{30E8C433-6239-4A98-B48B-90EFBACB73F5}"/>
    <cellStyle name="Normal 8 18" xfId="26959" xr:uid="{6EAAD317-5423-4089-869E-BA48705FAADF}"/>
    <cellStyle name="Normal 8 19" xfId="24875" xr:uid="{0BE3731A-91E0-4C7A-95D7-F6BA91B11BFE}"/>
    <cellStyle name="Normal 8 2" xfId="129" xr:uid="{00000000-0005-0000-0000-00009E010000}"/>
    <cellStyle name="Normal 8 2 2" xfId="7407" xr:uid="{AE73C232-A6D1-4A23-AAD9-5F8FB2DCE1FD}"/>
    <cellStyle name="Normal 8 2 3" xfId="13012" xr:uid="{FD3DA2F9-A5AD-4173-B39B-146A9F57ACF7}"/>
    <cellStyle name="Normal 8 2 4" xfId="7406" xr:uid="{99696BB8-DD09-4B42-938B-0DA27F56E280}"/>
    <cellStyle name="Normal 8 20" xfId="27102" xr:uid="{85B0AF10-5AD1-4F81-AC44-D72A9FFCD909}"/>
    <cellStyle name="Normal 8 21" xfId="24730" xr:uid="{7BA32BA0-BA33-4F9C-8C0A-659FBE0964AB}"/>
    <cellStyle name="Normal 8 22" xfId="27254" xr:uid="{0DAB5646-36A3-4D11-98B6-24ACEFA3DF55}"/>
    <cellStyle name="Normal 8 23" xfId="24579" xr:uid="{560BE77E-ABD4-4D42-8417-A03EC5142666}"/>
    <cellStyle name="Normal 8 24" xfId="27416" xr:uid="{41EB2F72-8FD0-4AE7-A09C-A65D08BC057A}"/>
    <cellStyle name="Normal 8 25" xfId="27585" xr:uid="{1B32E436-A714-40EE-B6EE-C59A3193BE02}"/>
    <cellStyle name="Normal 8 26" xfId="27750" xr:uid="{DBCEDB08-80DC-41A0-BDE1-504B9F524ABB}"/>
    <cellStyle name="Normal 8 27" xfId="27913" xr:uid="{C76AE7EA-804D-4BE9-9680-0E52B44409A4}"/>
    <cellStyle name="Normal 8 28" xfId="28065" xr:uid="{693023E0-593F-4ADC-8B96-EB7618E7BE85}"/>
    <cellStyle name="Normal 8 29" xfId="28213" xr:uid="{250DD244-97B8-4D6B-8AEF-D35A6B6B80AB}"/>
    <cellStyle name="Normal 8 3" xfId="130" xr:uid="{00000000-0005-0000-0000-00009F010000}"/>
    <cellStyle name="Normal 8 3 2" xfId="7409" xr:uid="{6870C09B-D2B7-476A-BDF0-34AF560CF368}"/>
    <cellStyle name="Normal 8 3 3" xfId="13031" xr:uid="{8F689EE4-C438-427E-8A85-7F1EB36A07C3}"/>
    <cellStyle name="Normal 8 3 4" xfId="7408" xr:uid="{11786441-349B-4C66-92B3-009575E2BD82}"/>
    <cellStyle name="Normal 8 30" xfId="28360" xr:uid="{F9C5B64A-BB23-4595-B43F-AB0C05C7A817}"/>
    <cellStyle name="Normal 8 31" xfId="7405" xr:uid="{79A54245-C17D-4DBD-A414-6324051C85C7}"/>
    <cellStyle name="Normal 8 4" xfId="131" xr:uid="{00000000-0005-0000-0000-0000A0010000}"/>
    <cellStyle name="Normal 8 4 2" xfId="7411" xr:uid="{0BAA8BC4-D1F7-446F-BB1C-621730A70592}"/>
    <cellStyle name="Normal 8 4 3" xfId="13099" xr:uid="{78E9A418-4EBF-43E9-A36C-901194B03EC2}"/>
    <cellStyle name="Normal 8 4 4" xfId="7410" xr:uid="{F8120A14-05B6-476E-B772-F0A108AA91BF}"/>
    <cellStyle name="Normal 8 5" xfId="253" xr:uid="{00000000-0005-0000-0000-0000A1010000}"/>
    <cellStyle name="Normal 8 5 2" xfId="331" xr:uid="{00000000-0005-0000-0000-0000A2010000}"/>
    <cellStyle name="Normal 8 5 2 2" xfId="7413" xr:uid="{327B8B45-6550-441E-8805-7F430582B46A}"/>
    <cellStyle name="Normal 8 5 3" xfId="13534" xr:uid="{92DA8C07-0701-4B85-8C7C-10E936863227}"/>
    <cellStyle name="Normal 8 5 4" xfId="7412" xr:uid="{221D362B-4597-4541-B494-8D4ECC9C803A}"/>
    <cellStyle name="Normal 8 6" xfId="254" xr:uid="{00000000-0005-0000-0000-0000A3010000}"/>
    <cellStyle name="Normal 8 6 2" xfId="7415" xr:uid="{3AFED310-37ED-4E86-A1BC-31C204F79EF7}"/>
    <cellStyle name="Normal 8 6 3" xfId="13634" xr:uid="{84A04E97-2C23-4D1A-8709-087EA6B3A093}"/>
    <cellStyle name="Normal 8 6 4" xfId="7414" xr:uid="{CB19C77D-16D2-4FA8-BF30-FCB7D4E2E54D}"/>
    <cellStyle name="Normal 8 7" xfId="255" xr:uid="{00000000-0005-0000-0000-0000A4010000}"/>
    <cellStyle name="Normal 8 7 2" xfId="7417" xr:uid="{2B32A1A8-003E-411F-AC14-E06E0BCFB1AA}"/>
    <cellStyle name="Normal 8 7 3" xfId="14160" xr:uid="{44E916CB-7DE5-4FAC-A8F6-6B15686EC372}"/>
    <cellStyle name="Normal 8 7 4" xfId="7416" xr:uid="{B4CA3E54-5295-4CF5-A47A-F6152BAA5CC1}"/>
    <cellStyle name="Normal 8 8" xfId="12948" xr:uid="{98ADC68E-30A0-4AA8-BB5A-5405AA6C1CDE}"/>
    <cellStyle name="Normal 8 9" xfId="14631" xr:uid="{F5708EFC-7831-4437-989C-16236E49A940}"/>
    <cellStyle name="Normal 80" xfId="7418" xr:uid="{25CD1A1E-FB54-49CA-8169-79F814E84D9B}"/>
    <cellStyle name="Normal 81" xfId="7419" xr:uid="{A32D7F32-4764-4618-8C11-56F9690F4853}"/>
    <cellStyle name="Normal 82" xfId="7420" xr:uid="{9286E73B-DC75-421A-9CA3-DC7B2E3FCA6E}"/>
    <cellStyle name="Normal 83" xfId="7421" xr:uid="{C9A5705B-F36E-4530-B0BC-0C24002E449D}"/>
    <cellStyle name="Normal 84" xfId="7422" xr:uid="{7F9E537B-28A0-41CA-B568-EFA669431668}"/>
    <cellStyle name="Normal 85" xfId="7423" xr:uid="{73F68C63-8C4D-4B79-B779-D26A54F5D1AE}"/>
    <cellStyle name="Normal 86" xfId="7424" xr:uid="{DCAE213A-DED1-4EF3-B5CE-410BD2A78321}"/>
    <cellStyle name="Normal 87" xfId="7425" xr:uid="{1D8C904E-F4FA-414C-BA01-6C75AEDE97DB}"/>
    <cellStyle name="Normal 88" xfId="7426" xr:uid="{0CA94A7F-624D-4B1B-A460-E9B8CE0729B8}"/>
    <cellStyle name="Normal 89" xfId="7427" xr:uid="{D1CC0CA5-3E45-4F2E-9DCC-21383E914D60}"/>
    <cellStyle name="Normal 9" xfId="132" xr:uid="{00000000-0005-0000-0000-0000A5010000}"/>
    <cellStyle name="Normal 9 10" xfId="25118" xr:uid="{BD2A54D0-0DC3-4DCD-9AED-43326B57D126}"/>
    <cellStyle name="Normal 9 11" xfId="26839" xr:uid="{FAFAD897-8A8B-4D4A-958E-0740E2CB7194}"/>
    <cellStyle name="Normal 9 12" xfId="25001" xr:uid="{FF7E0B9F-07B0-4B61-B973-04B5E5A09D43}"/>
    <cellStyle name="Normal 9 13" xfId="26965" xr:uid="{4615C3E7-13D9-492D-B592-2CDB815F520B}"/>
    <cellStyle name="Normal 9 14" xfId="24869" xr:uid="{4B2E7C4B-78A7-4BDF-B6F1-60C5ECBC9E8C}"/>
    <cellStyle name="Normal 9 15" xfId="27108" xr:uid="{1102D8B9-A989-4AB7-81E5-8F0658D6EA84}"/>
    <cellStyle name="Normal 9 16" xfId="24723" xr:uid="{E20B36E2-C329-46C6-B2E1-51D4A9E18660}"/>
    <cellStyle name="Normal 9 17" xfId="27263" xr:uid="{BAA1D41D-EE32-4AB0-AF6C-0F07FB77446D}"/>
    <cellStyle name="Normal 9 18" xfId="24570" xr:uid="{74342737-AE30-4F7D-B92D-8015D5F04BFC}"/>
    <cellStyle name="Normal 9 19" xfId="27425" xr:uid="{1BC9F9B2-74BD-4D87-9857-12904FA30835}"/>
    <cellStyle name="Normal 9 2" xfId="133" xr:uid="{00000000-0005-0000-0000-0000A6010000}"/>
    <cellStyle name="Normal 9 2 2" xfId="332" xr:uid="{00000000-0005-0000-0000-0000A7010000}"/>
    <cellStyle name="Normal 9 2 2 2" xfId="7430" xr:uid="{F59524F3-917C-4288-8567-ED8DFAD200D2}"/>
    <cellStyle name="Normal 9 2 3" xfId="13175" xr:uid="{607D5A86-B8B9-4467-A6DC-8F48E93DB33F}"/>
    <cellStyle name="Normal 9 2 4" xfId="7429" xr:uid="{8DB167E8-22AA-412E-8C12-3DFF9D25D138}"/>
    <cellStyle name="Normal 9 20" xfId="27594" xr:uid="{E922BEC1-080C-4EDD-824A-2ED713FD6FA2}"/>
    <cellStyle name="Normal 9 21" xfId="27760" xr:uid="{64B4ED56-46DB-4B33-81BB-0ABBDA1F1669}"/>
    <cellStyle name="Normal 9 22" xfId="27923" xr:uid="{BFE098D2-013C-4B23-95F1-4021DB439A54}"/>
    <cellStyle name="Normal 9 23" xfId="28075" xr:uid="{66BBEF66-C1ED-4A11-905B-298FBC7D040A}"/>
    <cellStyle name="Normal 9 24" xfId="28223" xr:uid="{2035800F-3697-4086-B0A1-2AAE539AC16C}"/>
    <cellStyle name="Normal 9 25" xfId="28366" xr:uid="{15A04657-4013-4D56-84F6-F34A304D1AF0}"/>
    <cellStyle name="Normal 9 26" xfId="7428" xr:uid="{846616B0-556B-4F1C-ADE9-F6A0C3D180C8}"/>
    <cellStyle name="Normal 9 3" xfId="134" xr:uid="{00000000-0005-0000-0000-0000A8010000}"/>
    <cellStyle name="Normal 9 3 2" xfId="334" xr:uid="{00000000-0005-0000-0000-0000A9010000}"/>
    <cellStyle name="Normal 9 3 2 2" xfId="458" xr:uid="{00000000-0005-0000-0000-0000AA010000}"/>
    <cellStyle name="Normal 9 3 2 2 2" xfId="26475" xr:uid="{A104028F-8BA0-4713-980D-E97797DBF81A}"/>
    <cellStyle name="Normal 9 3 3" xfId="333" xr:uid="{00000000-0005-0000-0000-0000AB010000}"/>
    <cellStyle name="Normal 9 3 3 2" xfId="7431" xr:uid="{010E4B7B-265D-420A-B5D4-8275CB903EAB}"/>
    <cellStyle name="Normal 9 4" xfId="135" xr:uid="{00000000-0005-0000-0000-0000AC010000}"/>
    <cellStyle name="Normal 9 4 2" xfId="335" xr:uid="{00000000-0005-0000-0000-0000AD010000}"/>
    <cellStyle name="Normal 9 4 3" xfId="7432" xr:uid="{36D5D703-F554-43C2-8373-64D29FEC86D6}"/>
    <cellStyle name="Normal 9 5" xfId="256" xr:uid="{00000000-0005-0000-0000-0000AE010000}"/>
    <cellStyle name="Normal 9 5 2" xfId="336" xr:uid="{00000000-0005-0000-0000-0000AF010000}"/>
    <cellStyle name="Normal 9 5 2 2" xfId="26546" xr:uid="{337C9B10-7DA4-43D8-8835-49630E0636FB}"/>
    <cellStyle name="Normal 9 5 3" xfId="7433" xr:uid="{468B5921-B359-4B3E-889F-4490FB0738FD}"/>
    <cellStyle name="Normal 9 6" xfId="257" xr:uid="{00000000-0005-0000-0000-0000B0010000}"/>
    <cellStyle name="Normal 9 6 2" xfId="337" xr:uid="{00000000-0005-0000-0000-0000B1010000}"/>
    <cellStyle name="Normal 9 6 2 2" xfId="25300" xr:uid="{E8E3BB9C-B7BC-4990-AC89-B97ECCD48CA8}"/>
    <cellStyle name="Normal 9 6 3" xfId="7434" xr:uid="{3D199A0D-83EF-4E9E-9D19-2A7185810903}"/>
    <cellStyle name="Normal 9 7" xfId="258" xr:uid="{00000000-0005-0000-0000-0000B2010000}"/>
    <cellStyle name="Normal 9 7 2" xfId="26630" xr:uid="{AB237CA5-43A5-4550-885E-52384CB6AFDE}"/>
    <cellStyle name="Normal 9 7 3" xfId="7435" xr:uid="{0BD90BF3-2213-44D3-B172-915B6A50F24C}"/>
    <cellStyle name="Normal 9 8" xfId="12954" xr:uid="{AE2F8FF2-B3E3-4346-9AD8-97E73562F7FF}"/>
    <cellStyle name="Normal 9 9" xfId="26727" xr:uid="{BA3C8D40-04A8-457D-82DA-C65CF7527AE0}"/>
    <cellStyle name="Normal 90" xfId="7436" xr:uid="{AC3BADE3-4466-454B-8039-981B9AF41FC1}"/>
    <cellStyle name="Normal 91" xfId="7437" xr:uid="{8A14E821-2CFC-4A36-B78D-63F534FF44EA}"/>
    <cellStyle name="Normal 92" xfId="7438" xr:uid="{66843ABC-40CA-4463-ABBF-D63B27CCA0FF}"/>
    <cellStyle name="Normal 93" xfId="7439" xr:uid="{11F03FFB-71B0-42D7-826A-2CA2C4ADAD36}"/>
    <cellStyle name="Normal 94" xfId="7440" xr:uid="{B7CD9820-7DC9-411A-B292-5D3F986AF2C4}"/>
    <cellStyle name="Normal 95" xfId="7441" xr:uid="{24C91849-3458-41CB-9BC5-05629E0149EA}"/>
    <cellStyle name="Normal 96" xfId="7442" xr:uid="{BDBED888-105F-48B8-A1C1-A4D462F22BB4}"/>
    <cellStyle name="Normal 97" xfId="7443" xr:uid="{E66D7F04-0AB7-45F8-9497-5707FB880428}"/>
    <cellStyle name="Normal 98" xfId="7444" xr:uid="{58BACEC3-714B-4FCC-9EEA-FDD2A4D637C1}"/>
    <cellStyle name="Normal 99" xfId="259" xr:uid="{00000000-0005-0000-0000-0000B3010000}"/>
    <cellStyle name="Normal 99 2" xfId="7445" xr:uid="{10E9AB42-B7C6-4047-801E-E80C6EAEF0E9}"/>
    <cellStyle name="Note" xfId="154" builtinId="10" customBuiltin="1"/>
    <cellStyle name="Note 10" xfId="7446" xr:uid="{DDE86507-FFDC-4665-8C03-04E2A20BABD3}"/>
    <cellStyle name="Note 10 10" xfId="7447" xr:uid="{B3FFD2B6-1D9D-4971-B86C-9CB60715DA11}"/>
    <cellStyle name="Note 10 10 2" xfId="14666" xr:uid="{2D99DC8A-51C0-44CB-8640-D4D3614969D1}"/>
    <cellStyle name="Note 10 10 2 2" xfId="20499" xr:uid="{3A75EF8A-290D-4B11-9C7D-D4A93A5F8682}"/>
    <cellStyle name="Note 10 10 3" xfId="25367" xr:uid="{935C1AA1-98DA-43FD-886F-054BEAF58C69}"/>
    <cellStyle name="Note 10 10 3 2" xfId="41320" xr:uid="{DC5C730F-47C2-449A-8CD9-436F245000A6}"/>
    <cellStyle name="Note 10 10 4" xfId="32961" xr:uid="{BDD4BD17-AB89-4506-9A32-5E23FA2AA449}"/>
    <cellStyle name="Note 10 11" xfId="15075" xr:uid="{99F0D4B6-05F8-49C9-B9BD-A94A46271FF5}"/>
    <cellStyle name="Note 10 11 2" xfId="26550" xr:uid="{2FD7E57E-A499-44C6-86C8-D96FF778C23D}"/>
    <cellStyle name="Note 10 11 2 2" xfId="41417" xr:uid="{4DABC2D9-AB59-4898-9FFB-F4B0A5832D40}"/>
    <cellStyle name="Note 10 11 3" xfId="33192" xr:uid="{A05950E2-CACB-4A5A-88DB-C5468669186B}"/>
    <cellStyle name="Note 10 12" xfId="15989" xr:uid="{9DC9AC17-9649-4E12-9FD6-AB492A3DB71F}"/>
    <cellStyle name="Note 10 12 2" xfId="25296" xr:uid="{16125A24-70A5-4EDE-8214-FCBFC6848C46}"/>
    <cellStyle name="Note 10 12 2 2" xfId="41310" xr:uid="{E59056D2-DA30-4536-A24A-2C789B702687}"/>
    <cellStyle name="Note 10 12 3" xfId="34431" xr:uid="{302368BE-793D-4AA8-9929-6969FF885672}"/>
    <cellStyle name="Note 10 13" xfId="17029" xr:uid="{14D8C413-C12F-44B5-AC65-A06EF3A24E11}"/>
    <cellStyle name="Note 10 13 2" xfId="35287" xr:uid="{14DF4534-D3BF-42C7-9CDE-187391DBCDB6}"/>
    <cellStyle name="Note 10 14" xfId="21542" xr:uid="{5426DFA6-25B6-496D-873D-7528B74CF10B}"/>
    <cellStyle name="Note 10 14 2" xfId="25215" xr:uid="{DB93E556-C822-461E-B0F7-1539E85A797B}"/>
    <cellStyle name="Note 10 14 2 2" xfId="41300" xr:uid="{00242E56-3276-40FB-BC91-7812AED36F01}"/>
    <cellStyle name="Note 10 14 3" xfId="39924" xr:uid="{1D7EEB87-1BA7-4DF4-8DC5-3D7D53DA9B58}"/>
    <cellStyle name="Note 10 15" xfId="21984" xr:uid="{F587681A-7F74-48BD-B5D2-F4A8C9885D95}"/>
    <cellStyle name="Note 10 15 2" xfId="26731" xr:uid="{D8641E90-2646-48CB-86CC-C3CE901D5AF5}"/>
    <cellStyle name="Note 10 15 2 2" xfId="41437" xr:uid="{FF362506-47D8-4663-8E8B-18786BC80939}"/>
    <cellStyle name="Note 10 16" xfId="25115" xr:uid="{4822897B-58BE-47C1-83C4-4EDC7344525D}"/>
    <cellStyle name="Note 10 16 2" xfId="41288" xr:uid="{A45AB32A-2566-407E-8B2A-95B830A096C7}"/>
    <cellStyle name="Note 10 17" xfId="26845" xr:uid="{B9DBBB7A-5E45-40F9-98A9-459F71B97D8B}"/>
    <cellStyle name="Note 10 17 2" xfId="41451" xr:uid="{F2A2692A-6C0F-49C3-AE25-9408C5FC32D9}"/>
    <cellStyle name="Note 10 18" xfId="24994" xr:uid="{FE77CBD5-29A3-430A-9B88-BDF1C0650F4B}"/>
    <cellStyle name="Note 10 18 2" xfId="41272" xr:uid="{5016AAEB-A838-4731-937E-297C612F5806}"/>
    <cellStyle name="Note 10 19" xfId="26974" xr:uid="{0FFFC7C9-0376-4C9D-A468-10DF876924F3}"/>
    <cellStyle name="Note 10 19 2" xfId="41466" xr:uid="{9E15AA6C-9743-417B-8F85-8B4DA0FA83D5}"/>
    <cellStyle name="Note 10 2" xfId="7448" xr:uid="{78F10BEE-06E8-4597-BA22-E444D771E45D}"/>
    <cellStyle name="Note 10 2 10" xfId="7449" xr:uid="{387DF669-1EDD-459F-9255-E23E261C7219}"/>
    <cellStyle name="Note 10 2 10 2" xfId="34812" xr:uid="{52EDE892-955F-486B-A5EA-3A6A2D886B4C}"/>
    <cellStyle name="Note 10 2 11" xfId="17111" xr:uid="{0761ECB4-52BC-47C2-8D3B-A17EB080642C}"/>
    <cellStyle name="Note 10 2 11 2" xfId="35376" xr:uid="{F6F3121E-49E1-4A3E-BE9D-E7A3ED7F1C75}"/>
    <cellStyle name="Note 10 2 12" xfId="21682" xr:uid="{DEAB75F6-C04A-4DF4-BC78-51C113E19924}"/>
    <cellStyle name="Note 10 2 12 2" xfId="39957" xr:uid="{CCC0BA17-59C4-4528-B43B-AE079884513C}"/>
    <cellStyle name="Note 10 2 13" xfId="23052" xr:uid="{599FAECB-2498-41B7-90A7-1F92D87EB01C}"/>
    <cellStyle name="Note 10 2 13 2" xfId="40909" xr:uid="{7BFE9433-30BC-40C7-B7D9-821672FB6525}"/>
    <cellStyle name="Note 10 2 14" xfId="29599" xr:uid="{38E0F8F7-BF58-4F44-8444-9C7356CCF400}"/>
    <cellStyle name="Note 10 2 2" xfId="7450" xr:uid="{B25073B0-2FAF-4FCD-A464-56E3AEBE47CB}"/>
    <cellStyle name="Note 10 2 2 2" xfId="7451" xr:uid="{7E67FDB1-5819-4299-A626-DBDB2948A488}"/>
    <cellStyle name="Note 10 2 2 2 2" xfId="7452" xr:uid="{5B38D1CA-7A16-4AFA-9972-F7336072C396}"/>
    <cellStyle name="Note 10 2 2 2 2 2" xfId="19918" xr:uid="{279960EC-563B-4A55-9C33-6A3FB9435F99}"/>
    <cellStyle name="Note 10 2 2 2 2 2 2" xfId="38790" xr:uid="{87F457FC-E951-48E8-9415-F7200C6E3AC0}"/>
    <cellStyle name="Note 10 2 2 2 2 3" xfId="32646" xr:uid="{6FECFD94-2D30-4291-83A5-591A92540001}"/>
    <cellStyle name="Note 10 2 2 2 3" xfId="7453" xr:uid="{8ADB4E45-824A-4D90-AA69-22E5B59FE2B7}"/>
    <cellStyle name="Note 10 2 2 2 3 2" xfId="36778" xr:uid="{050509B1-3F71-45E9-B371-55088833A1A6}"/>
    <cellStyle name="Note 10 2 2 2 4" xfId="23055" xr:uid="{863A2D5D-D7DC-48D1-B10A-C5FC943079C9}"/>
    <cellStyle name="Note 10 2 2 2 4 2" xfId="40911" xr:uid="{A8A1A81C-531F-4898-81AB-EAC6538C7D23}"/>
    <cellStyle name="Note 10 2 2 2 5" xfId="31057" xr:uid="{DC344C35-19BB-43E8-9AD5-FC28FF0D478C}"/>
    <cellStyle name="Note 10 2 2 3" xfId="7454" xr:uid="{0FC1C506-33D2-4716-A5E4-E9CCAA4B9B7B}"/>
    <cellStyle name="Note 10 2 2 3 2" xfId="19224" xr:uid="{8242E295-BE25-4823-B3FA-C23D27A78E44}"/>
    <cellStyle name="Note 10 2 2 3 2 2" xfId="37712" xr:uid="{6165321A-170B-43A6-89AD-CB5FC243C65E}"/>
    <cellStyle name="Note 10 2 2 3 3" xfId="31979" xr:uid="{0880952C-EDAD-4DA4-BFE6-788911E15420}"/>
    <cellStyle name="Note 10 2 2 4" xfId="7455" xr:uid="{C4387544-3A77-4E56-A079-684D6454133A}"/>
    <cellStyle name="Note 10 2 2 4 2" xfId="21117" xr:uid="{74BED206-3F63-4554-AEB9-8D256B3CAEAF}"/>
    <cellStyle name="Note 10 2 2 4 2 2" xfId="39527" xr:uid="{9B2B2ACF-D460-4D6E-BDD2-E5D21F940169}"/>
    <cellStyle name="Note 10 2 2 4 3" xfId="33374" xr:uid="{AFB97833-D3C7-435E-A60B-399F35B6C2F7}"/>
    <cellStyle name="Note 10 2 2 5" xfId="7456" xr:uid="{72B5CE86-CB19-49B8-B850-1C5ABF1B5EFE}"/>
    <cellStyle name="Note 10 2 2 5 2" xfId="34023" xr:uid="{E2BBE3A1-2E14-4684-BF59-2EFB409C24FA}"/>
    <cellStyle name="Note 10 2 2 6" xfId="16819" xr:uid="{EBCDCD54-C7C8-44E7-92D8-252C75281F63}"/>
    <cellStyle name="Note 10 2 2 6 2" xfId="34813" xr:uid="{3CCFEEA4-BCB8-4426-9ACA-12916312DACF}"/>
    <cellStyle name="Note 10 2 2 7" xfId="17758" xr:uid="{F20C7D58-AD0F-4324-B11C-8E35E4077406}"/>
    <cellStyle name="Note 10 2 2 7 2" xfId="35802" xr:uid="{5398BD85-A556-4CC4-ADB1-0D8BFF81A41C}"/>
    <cellStyle name="Note 10 2 2 8" xfId="23054" xr:uid="{A7060315-80A5-4E60-A69A-18D828B63210}"/>
    <cellStyle name="Note 10 2 2 8 2" xfId="40910" xr:uid="{4341E87C-439E-4C44-BAFB-33F189645763}"/>
    <cellStyle name="Note 10 2 2 9" xfId="29994" xr:uid="{FECAF42D-7DA7-4CC3-9D63-49E9213FB5DC}"/>
    <cellStyle name="Note 10 2 3" xfId="7457" xr:uid="{7AEC4990-07BF-4C72-AB2F-22B96FE506CB}"/>
    <cellStyle name="Note 10 2 3 2" xfId="7458" xr:uid="{194DF697-9C6E-4C40-9C92-D35BA0EBE2C0}"/>
    <cellStyle name="Note 10 2 3 2 2" xfId="7459" xr:uid="{59C20E8C-3D58-430C-8CCA-97DC6BA308E6}"/>
    <cellStyle name="Note 10 2 3 2 2 2" xfId="19919" xr:uid="{293287EF-E755-4501-988B-014A979BE6D2}"/>
    <cellStyle name="Note 10 2 3 2 2 2 2" xfId="38791" xr:uid="{A0CD89D9-CA73-4506-A3F6-3FE1B3A03AB1}"/>
    <cellStyle name="Note 10 2 3 2 2 3" xfId="32647" xr:uid="{4A26FD31-22C9-4F4F-B56A-11B1C65F4311}"/>
    <cellStyle name="Note 10 2 3 2 3" xfId="7460" xr:uid="{CE3E0DA5-2B6C-47C0-AA8E-BF2EE6BF8A5B}"/>
    <cellStyle name="Note 10 2 3 2 3 2" xfId="36779" xr:uid="{94D7F3B3-EE39-4340-96A4-4FBD9A679FDE}"/>
    <cellStyle name="Note 10 2 3 2 4" xfId="23057" xr:uid="{9DB4F53E-0471-4809-B0CF-58F778575B68}"/>
    <cellStyle name="Note 10 2 3 2 4 2" xfId="40913" xr:uid="{5B7E15FD-0725-404F-B887-7AAB3B9DCC7C}"/>
    <cellStyle name="Note 10 2 3 2 5" xfId="31058" xr:uid="{310FC3B8-E5C0-4152-877E-891134E02952}"/>
    <cellStyle name="Note 10 2 3 3" xfId="7461" xr:uid="{3D8E5E2D-D6E2-4342-B196-F90C2CD791B0}"/>
    <cellStyle name="Note 10 2 3 3 2" xfId="19225" xr:uid="{F285DCCD-A525-4A4D-8A41-2C32C7DADA1A}"/>
    <cellStyle name="Note 10 2 3 3 2 2" xfId="37713" xr:uid="{A47979DC-1FD0-4FCF-B3E0-B507128F6E28}"/>
    <cellStyle name="Note 10 2 3 3 3" xfId="31980" xr:uid="{EB84B27F-C0D6-4E99-A452-96252FFF4410}"/>
    <cellStyle name="Note 10 2 3 4" xfId="7462" xr:uid="{BAC70936-9947-4D0B-87AC-A0BEF8B4C6E3}"/>
    <cellStyle name="Note 10 2 3 4 2" xfId="21118" xr:uid="{B0AC66B6-C4C8-4679-BDDB-5590C91DBEC7}"/>
    <cellStyle name="Note 10 2 3 4 2 2" xfId="39528" xr:uid="{D6A2F7FF-441D-4DB1-9BBF-E19AAFD63DF4}"/>
    <cellStyle name="Note 10 2 3 4 3" xfId="33375" xr:uid="{58F7FFCC-6315-4534-A562-AD6C33992E79}"/>
    <cellStyle name="Note 10 2 3 5" xfId="7463" xr:uid="{3FB61085-49B1-42BA-8D12-219A86CEEE94}"/>
    <cellStyle name="Note 10 2 3 5 2" xfId="34024" xr:uid="{FA1978C9-BC40-43DE-8F4F-B5A213F0844A}"/>
    <cellStyle name="Note 10 2 3 6" xfId="16820" xr:uid="{ECF0C1CE-3C44-4896-9603-99FE7946BD15}"/>
    <cellStyle name="Note 10 2 3 6 2" xfId="34814" xr:uid="{CF62E446-2934-4510-8C4C-D3DE4B28F105}"/>
    <cellStyle name="Note 10 2 3 7" xfId="17759" xr:uid="{693D5895-BA4F-443E-876B-DC1A9B3A0988}"/>
    <cellStyle name="Note 10 2 3 7 2" xfId="35803" xr:uid="{7741D0AA-9777-45C8-BFF1-0143A3294F05}"/>
    <cellStyle name="Note 10 2 3 8" xfId="23056" xr:uid="{204494C0-6CCE-48A4-A106-50B592237BC9}"/>
    <cellStyle name="Note 10 2 3 8 2" xfId="40912" xr:uid="{220FD161-A94E-40C0-88D1-412BBB99E2FE}"/>
    <cellStyle name="Note 10 2 3 9" xfId="29995" xr:uid="{51EF3C9B-4011-45F1-96E5-9294A91D227D}"/>
    <cellStyle name="Note 10 2 4" xfId="7464" xr:uid="{E815DF46-C3B1-441F-9725-599BBA2442C7}"/>
    <cellStyle name="Note 10 2 4 2" xfId="7465" xr:uid="{BBF48D28-1D8E-4F88-ABAD-D1CEB718583A}"/>
    <cellStyle name="Note 10 2 4 2 2" xfId="7466" xr:uid="{E39A4128-049F-4F56-8191-974C2E3AD72F}"/>
    <cellStyle name="Note 10 2 4 2 2 2" xfId="19920" xr:uid="{3DF3ECB8-DC3C-41EB-A471-3601FDAE68F0}"/>
    <cellStyle name="Note 10 2 4 2 2 2 2" xfId="38792" xr:uid="{3C470DF3-A9FB-4A0C-87A2-EB44538245EC}"/>
    <cellStyle name="Note 10 2 4 2 2 3" xfId="32648" xr:uid="{8933B8D8-8CB9-480E-8CD6-AE42909EE6B1}"/>
    <cellStyle name="Note 10 2 4 2 3" xfId="7467" xr:uid="{C87D09EF-38E9-4C46-86C1-FC8025C1A564}"/>
    <cellStyle name="Note 10 2 4 2 3 2" xfId="36780" xr:uid="{9AB8067C-FB0E-4F79-91ED-2EB22673037C}"/>
    <cellStyle name="Note 10 2 4 2 4" xfId="23059" xr:uid="{B515A5D3-906B-4B0E-BFF5-1E3B8960A63A}"/>
    <cellStyle name="Note 10 2 4 2 4 2" xfId="40915" xr:uid="{10DACA40-95CA-495C-95FE-EB4234884823}"/>
    <cellStyle name="Note 10 2 4 2 5" xfId="31059" xr:uid="{7D47A777-2A3C-4253-9ED8-A9F1848C0815}"/>
    <cellStyle name="Note 10 2 4 3" xfId="7468" xr:uid="{771D7183-D7BE-403F-80D2-2BB37A402C4D}"/>
    <cellStyle name="Note 10 2 4 3 2" xfId="19226" xr:uid="{54719478-5074-4FB7-A849-FB7EABACF407}"/>
    <cellStyle name="Note 10 2 4 3 2 2" xfId="37714" xr:uid="{8C73D1AF-E354-4623-8813-C4864043D355}"/>
    <cellStyle name="Note 10 2 4 3 3" xfId="31981" xr:uid="{F2EA257F-F201-4D22-8172-442F16489F2A}"/>
    <cellStyle name="Note 10 2 4 4" xfId="7469" xr:uid="{EA76FC9F-D5D4-4679-ADFF-FA46C3FD933A}"/>
    <cellStyle name="Note 10 2 4 4 2" xfId="21119" xr:uid="{48BB7AA7-948C-4E8A-B871-BB7C232E1510}"/>
    <cellStyle name="Note 10 2 4 4 2 2" xfId="39529" xr:uid="{F6BE70C6-8750-48A8-959C-C1FA1A89624F}"/>
    <cellStyle name="Note 10 2 4 4 3" xfId="33376" xr:uid="{08B16ABA-AB91-4838-85FB-AC610CAD21B1}"/>
    <cellStyle name="Note 10 2 4 5" xfId="7470" xr:uid="{E48BFD9D-7175-4A51-AE7E-DCAB6B4F8213}"/>
    <cellStyle name="Note 10 2 4 5 2" xfId="34025" xr:uid="{679D3C65-92C5-439D-872E-DBB77693DEAF}"/>
    <cellStyle name="Note 10 2 4 6" xfId="16821" xr:uid="{C13CDE3A-B28E-4FA8-9577-047164DC7060}"/>
    <cellStyle name="Note 10 2 4 6 2" xfId="34815" xr:uid="{0DBAAFFC-9A09-43B3-8CBF-7112D0EC4CEC}"/>
    <cellStyle name="Note 10 2 4 7" xfId="17760" xr:uid="{2EFB1CBC-D7FF-45A6-82BA-7CBF69D7FF3F}"/>
    <cellStyle name="Note 10 2 4 7 2" xfId="35804" xr:uid="{82F5E70B-E4A1-4571-8A9F-A8417491D320}"/>
    <cellStyle name="Note 10 2 4 8" xfId="23058" xr:uid="{FD4881B7-D8F5-4641-867F-5200BBFC7D01}"/>
    <cellStyle name="Note 10 2 4 8 2" xfId="40914" xr:uid="{4B62235B-8E5A-4297-9A17-D8F592230ABC}"/>
    <cellStyle name="Note 10 2 4 9" xfId="29996" xr:uid="{467F52A1-B88D-42E1-98A2-E57084981711}"/>
    <cellStyle name="Note 10 2 5" xfId="7471" xr:uid="{BDEE5A14-17D7-4109-BC69-AA93FC3FF04F}"/>
    <cellStyle name="Note 10 2 5 2" xfId="7472" xr:uid="{5BC305F8-8DD1-47E0-A593-870DEC8A2808}"/>
    <cellStyle name="Note 10 2 5 2 2" xfId="7473" xr:uid="{0AB795B1-1FFA-48E7-B617-ECD44A8554F2}"/>
    <cellStyle name="Note 10 2 5 2 2 2" xfId="19921" xr:uid="{499AE579-CC6C-4614-8C7B-44C92BB02E52}"/>
    <cellStyle name="Note 10 2 5 2 2 2 2" xfId="38793" xr:uid="{3D325D82-D6C3-4924-8E95-36BF87F36150}"/>
    <cellStyle name="Note 10 2 5 2 2 3" xfId="32649" xr:uid="{38315EAA-5D7F-4D7C-856B-CB7D5A1650AE}"/>
    <cellStyle name="Note 10 2 5 2 3" xfId="7474" xr:uid="{690C7618-5C0D-4426-A344-A5D82729DE02}"/>
    <cellStyle name="Note 10 2 5 2 3 2" xfId="36781" xr:uid="{2A9C7C30-35E8-487B-9B89-B3A3BBEAF38F}"/>
    <cellStyle name="Note 10 2 5 2 4" xfId="23061" xr:uid="{19A6048E-07A9-4D19-9590-DF409AF589B0}"/>
    <cellStyle name="Note 10 2 5 2 4 2" xfId="40917" xr:uid="{B3B7F5C4-4058-456D-BCF6-CD20BBD5BD05}"/>
    <cellStyle name="Note 10 2 5 2 5" xfId="31060" xr:uid="{8D2D665C-1E90-4CC3-A63C-7DCFD06F456C}"/>
    <cellStyle name="Note 10 2 5 3" xfId="7475" xr:uid="{B0DF5501-6C61-4806-BCB7-A423EAD58962}"/>
    <cellStyle name="Note 10 2 5 3 2" xfId="19227" xr:uid="{7C6E0529-5432-4B0D-84D5-6C7379290A96}"/>
    <cellStyle name="Note 10 2 5 3 2 2" xfId="37715" xr:uid="{EABB5ABE-5E59-435B-8FD2-36C3C7C1194A}"/>
    <cellStyle name="Note 10 2 5 3 3" xfId="31982" xr:uid="{FADF0D2D-DA08-4AF3-8C91-3FD4D1FD9D29}"/>
    <cellStyle name="Note 10 2 5 4" xfId="7476" xr:uid="{A0F58322-B3A2-43B6-A092-22CAC33AA94F}"/>
    <cellStyle name="Note 10 2 5 4 2" xfId="21120" xr:uid="{6BD8ABA0-FC83-4DCC-AF40-CE181FF1B0D2}"/>
    <cellStyle name="Note 10 2 5 4 2 2" xfId="39530" xr:uid="{33437225-A668-41B0-AD99-3B09D8DFE582}"/>
    <cellStyle name="Note 10 2 5 4 3" xfId="33377" xr:uid="{CF7495A2-FD4B-4DEC-A3E0-536F3B9F3A49}"/>
    <cellStyle name="Note 10 2 5 5" xfId="7477" xr:uid="{97A7AED7-4194-44C7-BEC5-856D17F77B84}"/>
    <cellStyle name="Note 10 2 5 5 2" xfId="34026" xr:uid="{B1036CC2-57AD-4157-B099-B94AC8FFA8AA}"/>
    <cellStyle name="Note 10 2 5 6" xfId="16822" xr:uid="{D643615F-F21F-4E16-894A-697BEBB3E79C}"/>
    <cellStyle name="Note 10 2 5 6 2" xfId="34816" xr:uid="{23E31194-B08C-4DDF-89F8-C8FF940A2DCA}"/>
    <cellStyle name="Note 10 2 5 7" xfId="17761" xr:uid="{06379800-7B6F-4113-84A2-17ED61105263}"/>
    <cellStyle name="Note 10 2 5 7 2" xfId="35805" xr:uid="{A9FC3727-558C-44ED-A280-44FF6A451311}"/>
    <cellStyle name="Note 10 2 5 8" xfId="23060" xr:uid="{0EEED4B2-6C45-48E2-8E30-F6DFB2868678}"/>
    <cellStyle name="Note 10 2 5 8 2" xfId="40916" xr:uid="{02A372A8-2995-46E6-8DD4-5C74DE20391B}"/>
    <cellStyle name="Note 10 2 5 9" xfId="29997" xr:uid="{3884B2FE-95DD-4C16-A3E4-9F993614A9E3}"/>
    <cellStyle name="Note 10 2 6" xfId="7478" xr:uid="{F708E2FD-4B9D-43DB-ACC7-CAD17DCC76C1}"/>
    <cellStyle name="Note 10 2 6 2" xfId="7479" xr:uid="{440AD31A-4FDF-4174-AC38-85019EE38321}"/>
    <cellStyle name="Note 10 2 6 2 2" xfId="7480" xr:uid="{C97CCB94-1E91-4438-8652-0CE8019DDC41}"/>
    <cellStyle name="Note 10 2 6 2 2 2" xfId="19922" xr:uid="{0DF7A540-B13B-40A5-A174-6B1A871577D7}"/>
    <cellStyle name="Note 10 2 6 2 2 2 2" xfId="38794" xr:uid="{8D34F40E-C3A8-455A-AD13-DF4FE28D16D7}"/>
    <cellStyle name="Note 10 2 6 2 2 3" xfId="32650" xr:uid="{95C95E4B-E395-4EF4-BEE7-B760931C966E}"/>
    <cellStyle name="Note 10 2 6 2 3" xfId="7481" xr:uid="{E3E12D61-D4ED-4EAD-BEC3-B4CECB1B0A13}"/>
    <cellStyle name="Note 10 2 6 2 3 2" xfId="36782" xr:uid="{DF232D84-8BBF-4698-8684-9A77721518C4}"/>
    <cellStyle name="Note 10 2 6 2 4" xfId="23063" xr:uid="{8DEEBACD-76E8-41C5-9C36-69D8B11513FB}"/>
    <cellStyle name="Note 10 2 6 2 4 2" xfId="40919" xr:uid="{E08BDE1A-08EA-4D4A-99F1-91C93F2FDBCA}"/>
    <cellStyle name="Note 10 2 6 2 5" xfId="31061" xr:uid="{156FAE72-7F41-452E-84A0-703BDA20EF75}"/>
    <cellStyle name="Note 10 2 6 3" xfId="7482" xr:uid="{31F231B2-CE31-4728-AE90-50EC687A4AA1}"/>
    <cellStyle name="Note 10 2 6 3 2" xfId="19228" xr:uid="{6456138F-BE4E-497B-B6B8-E2EE46CFAC46}"/>
    <cellStyle name="Note 10 2 6 3 2 2" xfId="37716" xr:uid="{D194925A-F4C5-46DC-99C5-500621F9E3D4}"/>
    <cellStyle name="Note 10 2 6 3 3" xfId="31983" xr:uid="{F1FC4366-E5E8-4553-AE54-F93DAB49114F}"/>
    <cellStyle name="Note 10 2 6 4" xfId="7483" xr:uid="{6971099B-5F8E-4F22-9C5D-8EF2418FB036}"/>
    <cellStyle name="Note 10 2 6 4 2" xfId="21121" xr:uid="{5CF4458C-160E-4BFD-9287-75A55205A734}"/>
    <cellStyle name="Note 10 2 6 4 2 2" xfId="39531" xr:uid="{FE581212-A2FC-4E76-B275-C2A8BBB68EB1}"/>
    <cellStyle name="Note 10 2 6 4 3" xfId="33378" xr:uid="{E73E80AD-5C5C-454D-90CD-8D4FA57FEB38}"/>
    <cellStyle name="Note 10 2 6 5" xfId="7484" xr:uid="{BE710B3B-F3BA-4963-9723-F1862888B89C}"/>
    <cellStyle name="Note 10 2 6 5 2" xfId="34027" xr:uid="{606AC3AF-D35B-4FEC-8860-76A7F9FB2AE3}"/>
    <cellStyle name="Note 10 2 6 6" xfId="16823" xr:uid="{F674295B-273E-498C-BDD1-C6119E77C0BA}"/>
    <cellStyle name="Note 10 2 6 6 2" xfId="34817" xr:uid="{69ECA1E4-6752-4C5C-811A-0F0641EA21EC}"/>
    <cellStyle name="Note 10 2 6 7" xfId="17762" xr:uid="{6687677C-0A9B-497B-B0A2-0C7B9DFEED5B}"/>
    <cellStyle name="Note 10 2 6 7 2" xfId="35806" xr:uid="{06A1062C-8133-43E0-B8B1-7C4BABB3A7A5}"/>
    <cellStyle name="Note 10 2 6 8" xfId="23062" xr:uid="{7835AE6D-193D-4A4F-A63F-E1CC0A71A023}"/>
    <cellStyle name="Note 10 2 6 8 2" xfId="40918" xr:uid="{5A1DED78-45FB-407B-98A2-9C66F19475B8}"/>
    <cellStyle name="Note 10 2 6 9" xfId="29998" xr:uid="{5FA2DF98-4ABF-4434-ADE1-46E57382969F}"/>
    <cellStyle name="Note 10 2 7" xfId="7485" xr:uid="{85B81489-305E-45AF-8E0C-D4B7F19C6230}"/>
    <cellStyle name="Note 10 2 7 2" xfId="7486" xr:uid="{B249E7E4-79DC-47CC-B111-E35F439446EA}"/>
    <cellStyle name="Note 10 2 7 2 2" xfId="19453" xr:uid="{D8F792BF-F8E2-4F4F-8FCA-79102BC00937}"/>
    <cellStyle name="Note 10 2 7 2 2 2" xfId="38240" xr:uid="{4E5897C3-8D2C-4B86-BFBD-830AC644DD36}"/>
    <cellStyle name="Note 10 2 7 2 3" xfId="32155" xr:uid="{EF74B8CF-7F62-4F23-BA98-1C90CC7A394B}"/>
    <cellStyle name="Note 10 2 7 3" xfId="7487" xr:uid="{438EEF47-5E37-4439-9C44-68F38E4C79BF}"/>
    <cellStyle name="Note 10 2 7 3 2" xfId="36323" xr:uid="{FC86EECB-1302-4D33-8E77-487916EBDF85}"/>
    <cellStyle name="Note 10 2 7 4" xfId="23064" xr:uid="{089AA73B-EE7F-4592-83C4-60ED01EE4190}"/>
    <cellStyle name="Note 10 2 7 4 2" xfId="40920" xr:uid="{9458CF77-FF7F-4313-BA8C-5E561D41F8EF}"/>
    <cellStyle name="Note 10 2 7 5" xfId="30509" xr:uid="{88F83C99-FAF9-486D-9BF8-8F0ED7EBECC6}"/>
    <cellStyle name="Note 10 2 8" xfId="7488" xr:uid="{73728BE7-3083-4871-A817-B407E88B8B4B}"/>
    <cellStyle name="Note 10 2 8 2" xfId="7489" xr:uid="{07E46A06-8976-41F2-BC1A-FA54EF9A5152}"/>
    <cellStyle name="Note 10 2 8 2 2" xfId="19488" xr:uid="{AB2529DE-7AC8-4ADE-BEFB-B51897A6BFCC}"/>
    <cellStyle name="Note 10 2 8 2 2 2" xfId="38275" xr:uid="{2EE69AE4-60CB-42C5-A828-120C03EE43CF}"/>
    <cellStyle name="Note 10 2 8 2 3" xfId="32180" xr:uid="{9CCE625F-2789-4CDF-82BF-A78AE7FC53ED}"/>
    <cellStyle name="Note 10 2 8 3" xfId="7490" xr:uid="{8C13A45A-A59E-42C6-BD7E-5A5015B80198}"/>
    <cellStyle name="Note 10 2 8 3 2" xfId="36359" xr:uid="{1AC172C9-B9B6-4F56-A673-6FB0377E2282}"/>
    <cellStyle name="Note 10 2 8 4" xfId="23065" xr:uid="{63361AEF-2E79-48B8-81BA-97C4B67AE58E}"/>
    <cellStyle name="Note 10 2 8 4 2" xfId="40921" xr:uid="{A1AE24CC-6668-43F8-92D7-B675B39407C6}"/>
    <cellStyle name="Note 10 2 8 5" xfId="30544" xr:uid="{AEB634BE-0C73-401A-9DB5-2E40254A5A6E}"/>
    <cellStyle name="Note 10 2 9" xfId="7491" xr:uid="{E96C5CBE-0993-4130-B7F2-65BDA5212471}"/>
    <cellStyle name="Note 10 2 9 2" xfId="34022" xr:uid="{D984F222-49EB-4A35-A088-01B1B97313B7}"/>
    <cellStyle name="Note 10 20" xfId="24860" xr:uid="{2FFD19B9-3C3D-465E-AE8A-C198A1A28DE2}"/>
    <cellStyle name="Note 10 20 2" xfId="41255" xr:uid="{5F664915-070A-4BA6-B673-3D902E11F100}"/>
    <cellStyle name="Note 10 21" xfId="27117" xr:uid="{DF6A9E57-D9FA-4AB5-BC44-C38BA5490270}"/>
    <cellStyle name="Note 10 21 2" xfId="41483" xr:uid="{7DB32285-FD66-4707-A4EB-917935B46A86}"/>
    <cellStyle name="Note 10 22" xfId="24714" xr:uid="{9DBA0EEA-7B23-4A8A-A1BA-F70FA3DB33D9}"/>
    <cellStyle name="Note 10 22 2" xfId="41238" xr:uid="{A7F5F0C3-0EEE-492B-8F7B-37AA7F0CB62C}"/>
    <cellStyle name="Note 10 23" xfId="27273" xr:uid="{2CCD27A5-DAF9-49F1-818E-DEBD90340C2E}"/>
    <cellStyle name="Note 10 23 2" xfId="41500" xr:uid="{2EC1FA9C-E660-4A9C-9BCE-C3743E191584}"/>
    <cellStyle name="Note 10 24" xfId="24559" xr:uid="{10E47369-3643-4065-BE2B-458BD5FD285D}"/>
    <cellStyle name="Note 10 24 2" xfId="41221" xr:uid="{EE1C3237-5F0D-4529-91A9-420B3C840C70}"/>
    <cellStyle name="Note 10 25" xfId="27438" xr:uid="{479A4985-C4DB-458B-8710-3A72389E72E9}"/>
    <cellStyle name="Note 10 25 2" xfId="41517" xr:uid="{C40F7481-27FA-4E70-AAC2-D58BD336325C}"/>
    <cellStyle name="Note 10 26" xfId="27607" xr:uid="{63EBA8E3-EFFD-4392-B6CA-13611C59C20A}"/>
    <cellStyle name="Note 10 26 2" xfId="41534" xr:uid="{5BFCDAA4-890C-4A88-A327-395F02266D0E}"/>
    <cellStyle name="Note 10 27" xfId="27773" xr:uid="{A7DB7637-3F67-4823-A1B4-3FFB13BA10BD}"/>
    <cellStyle name="Note 10 27 2" xfId="41551" xr:uid="{FEE53BE1-2929-4281-926F-194F573F5E3F}"/>
    <cellStyle name="Note 10 28" xfId="27935" xr:uid="{0358207E-6A72-4995-843A-D916FD6293F8}"/>
    <cellStyle name="Note 10 28 2" xfId="41568" xr:uid="{C7C0BA28-185D-4997-A291-4FE8B1269959}"/>
    <cellStyle name="Note 10 29" xfId="28088" xr:uid="{152B653F-0185-49B3-8FF5-F1B0785D87DB}"/>
    <cellStyle name="Note 10 29 2" xfId="41585" xr:uid="{4D17C9B7-66A9-4E60-AE27-DD6321E3674E}"/>
    <cellStyle name="Note 10 3" xfId="7492" xr:uid="{3F59883E-F1F6-41A4-B7F7-9C105B8224B6}"/>
    <cellStyle name="Note 10 3 10" xfId="7493" xr:uid="{F0902D3E-573E-4793-9BF5-160619C09003}"/>
    <cellStyle name="Note 10 3 10 2" xfId="34818" xr:uid="{B5B177E0-1A21-43D7-994B-53764268C52C}"/>
    <cellStyle name="Note 10 3 11" xfId="17129" xr:uid="{0668897E-3FED-43D0-A81F-85E5031FE01F}"/>
    <cellStyle name="Note 10 3 11 2" xfId="35395" xr:uid="{AACBC909-AA02-4CE7-AD84-36A7F0ED82D8}"/>
    <cellStyle name="Note 10 3 12" xfId="20538" xr:uid="{14446586-763F-43F2-B2AF-7997F731D229}"/>
    <cellStyle name="Note 10 3 12 2" xfId="39227" xr:uid="{71563144-2009-4F69-B9F3-0067E3A407CB}"/>
    <cellStyle name="Note 10 3 13" xfId="23066" xr:uid="{FBD5AC2C-865A-4B0D-92F6-55E8441B5B44}"/>
    <cellStyle name="Note 10 3 13 2" xfId="40922" xr:uid="{CD076BA9-F6FB-476C-A905-14F81C1C9A60}"/>
    <cellStyle name="Note 10 3 14" xfId="29613" xr:uid="{330F5D8A-05DC-476A-A5D5-60F4C837030E}"/>
    <cellStyle name="Note 10 3 2" xfId="7494" xr:uid="{4CBD6E52-6967-43AD-B674-D482F599ED71}"/>
    <cellStyle name="Note 10 3 2 2" xfId="7495" xr:uid="{0E037710-47C0-4DDB-AA8D-120E6B946CB0}"/>
    <cellStyle name="Note 10 3 2 2 2" xfId="7496" xr:uid="{8E281C80-CB17-4DEB-98BD-C948D87CEBDB}"/>
    <cellStyle name="Note 10 3 2 2 2 2" xfId="19923" xr:uid="{D2A8FDC9-AF18-4DFC-B46F-271A7A8FD774}"/>
    <cellStyle name="Note 10 3 2 2 2 2 2" xfId="38795" xr:uid="{82391CCB-4B6C-435E-8815-42B206F0BFB3}"/>
    <cellStyle name="Note 10 3 2 2 2 3" xfId="32651" xr:uid="{5BA1C084-D58F-4720-8DE9-C9E5423A90E9}"/>
    <cellStyle name="Note 10 3 2 2 3" xfId="7497" xr:uid="{B480A247-3AC2-4DF8-8DD8-FBA065E57320}"/>
    <cellStyle name="Note 10 3 2 2 3 2" xfId="36783" xr:uid="{82AB57C5-722A-4E47-9A78-B18A0191FB95}"/>
    <cellStyle name="Note 10 3 2 2 4" xfId="23068" xr:uid="{37D9AEC3-4B9D-4639-8276-086BE0591160}"/>
    <cellStyle name="Note 10 3 2 2 4 2" xfId="40924" xr:uid="{FBEAA7F4-6228-430D-A84B-440A1043F774}"/>
    <cellStyle name="Note 10 3 2 2 5" xfId="31062" xr:uid="{69F2374B-D753-452E-8FDD-8D1DE8B55D96}"/>
    <cellStyle name="Note 10 3 2 3" xfId="7498" xr:uid="{EF54F470-1312-4A27-A0FD-F05C91AFA8E6}"/>
    <cellStyle name="Note 10 3 2 3 2" xfId="19229" xr:uid="{177DD19E-FDD3-4AB5-81FD-B990F6550E17}"/>
    <cellStyle name="Note 10 3 2 3 2 2" xfId="37717" xr:uid="{8BB0BB27-2B80-492D-A609-45F98DC1193E}"/>
    <cellStyle name="Note 10 3 2 3 3" xfId="31984" xr:uid="{DDFC592E-1869-456A-8E2B-AC1875976E54}"/>
    <cellStyle name="Note 10 3 2 4" xfId="7499" xr:uid="{A8F5E439-F7CA-4CD6-AE1D-EDF8FF091DDA}"/>
    <cellStyle name="Note 10 3 2 4 2" xfId="21122" xr:uid="{ED4D4E2C-00D0-405B-91D5-260BEEBB6C40}"/>
    <cellStyle name="Note 10 3 2 4 2 2" xfId="39532" xr:uid="{A271910D-ED84-42F2-8B28-E3B9BEABA6C2}"/>
    <cellStyle name="Note 10 3 2 4 3" xfId="33379" xr:uid="{8EC5CD11-0076-4F34-B899-094221394F22}"/>
    <cellStyle name="Note 10 3 2 5" xfId="7500" xr:uid="{C5845854-8C2A-4A11-94B3-FD41CD48D888}"/>
    <cellStyle name="Note 10 3 2 5 2" xfId="34029" xr:uid="{43649F70-BE07-400E-8846-57925448E33C}"/>
    <cellStyle name="Note 10 3 2 6" xfId="16824" xr:uid="{D7351E52-AAF0-4F4E-A568-B9B645E00603}"/>
    <cellStyle name="Note 10 3 2 6 2" xfId="34819" xr:uid="{15CEC30E-8F94-4B88-B9A8-E17F4F5D281E}"/>
    <cellStyle name="Note 10 3 2 7" xfId="17763" xr:uid="{690B88C3-4D56-4A37-9A71-BE1A1AA05F0B}"/>
    <cellStyle name="Note 10 3 2 7 2" xfId="35807" xr:uid="{C262F89B-A999-464E-AAAD-D5221F9F49CA}"/>
    <cellStyle name="Note 10 3 2 8" xfId="23067" xr:uid="{5BD4A254-55E7-41B9-AA77-35E53C8C8287}"/>
    <cellStyle name="Note 10 3 2 8 2" xfId="40923" xr:uid="{472D4F06-B7F0-4B8D-BAB7-9D781CC8B161}"/>
    <cellStyle name="Note 10 3 2 9" xfId="29999" xr:uid="{8868632B-D98B-421A-9D88-36A31CF83F98}"/>
    <cellStyle name="Note 10 3 3" xfId="7501" xr:uid="{5E976E55-0206-4D07-97AD-72AF92F086F6}"/>
    <cellStyle name="Note 10 3 3 2" xfId="7502" xr:uid="{B0A93D11-68F0-40FF-B00C-73ECA13AF109}"/>
    <cellStyle name="Note 10 3 3 2 2" xfId="7503" xr:uid="{0DE2BF00-20CB-41F9-8E3E-968B23007151}"/>
    <cellStyle name="Note 10 3 3 2 2 2" xfId="19924" xr:uid="{5DC83F1A-1C4F-445F-9875-DAC45894AF61}"/>
    <cellStyle name="Note 10 3 3 2 2 2 2" xfId="38796" xr:uid="{6377ED65-06E0-40CF-B792-18300B846EC8}"/>
    <cellStyle name="Note 10 3 3 2 2 3" xfId="32652" xr:uid="{E844C133-8ECE-4B81-B827-A22F7A385333}"/>
    <cellStyle name="Note 10 3 3 2 3" xfId="7504" xr:uid="{83462F77-C87E-4088-8862-4A112BD63B32}"/>
    <cellStyle name="Note 10 3 3 2 3 2" xfId="36784" xr:uid="{C43AA4E1-E1A8-4ADD-952A-974E9BF4F557}"/>
    <cellStyle name="Note 10 3 3 2 4" xfId="23070" xr:uid="{6983A61A-215C-4B8A-B364-49F8AB76C55A}"/>
    <cellStyle name="Note 10 3 3 2 4 2" xfId="40926" xr:uid="{3ABA8C7E-F5A4-4397-BA12-37A43A04381C}"/>
    <cellStyle name="Note 10 3 3 2 5" xfId="31063" xr:uid="{E7ACE333-764C-4A44-96BE-0C97131AF049}"/>
    <cellStyle name="Note 10 3 3 3" xfId="7505" xr:uid="{D76D638C-02C3-4815-8F14-44D799A9604B}"/>
    <cellStyle name="Note 10 3 3 3 2" xfId="19230" xr:uid="{8F957C13-8DF3-4AB2-A96F-F179C0C56BFC}"/>
    <cellStyle name="Note 10 3 3 3 2 2" xfId="37718" xr:uid="{3E0B2D36-DFF9-478F-A48D-592E7E975C2C}"/>
    <cellStyle name="Note 10 3 3 3 3" xfId="31985" xr:uid="{BA4B2626-1BE0-40A4-9FCE-EA6D16B7ABC9}"/>
    <cellStyle name="Note 10 3 3 4" xfId="7506" xr:uid="{D95F845C-E259-4E28-A899-DEC8D733D72D}"/>
    <cellStyle name="Note 10 3 3 4 2" xfId="21123" xr:uid="{B918468A-B807-4937-9B29-FB05F4718F10}"/>
    <cellStyle name="Note 10 3 3 4 2 2" xfId="39533" xr:uid="{2F569E90-DEEF-4B29-80B1-52109E2A2043}"/>
    <cellStyle name="Note 10 3 3 4 3" xfId="33380" xr:uid="{490550C0-2EB5-40D1-9900-A8BC650077FE}"/>
    <cellStyle name="Note 10 3 3 5" xfId="7507" xr:uid="{9554CE3D-C02E-49F2-A4E8-F29737AEF6EA}"/>
    <cellStyle name="Note 10 3 3 5 2" xfId="34030" xr:uid="{46B0C8B6-9C11-4B2D-B0F1-28150CF2D972}"/>
    <cellStyle name="Note 10 3 3 6" xfId="16825" xr:uid="{0A874072-ACFF-4B13-9C88-FAE763C917E5}"/>
    <cellStyle name="Note 10 3 3 6 2" xfId="34820" xr:uid="{4E53D3EE-8555-4E61-AC60-6379C161C8DA}"/>
    <cellStyle name="Note 10 3 3 7" xfId="17764" xr:uid="{E8AE38E1-412C-454D-8831-066BF60F4E6B}"/>
    <cellStyle name="Note 10 3 3 7 2" xfId="35808" xr:uid="{593DEEE3-CAEA-4C5D-AEFA-C9853514652D}"/>
    <cellStyle name="Note 10 3 3 8" xfId="23069" xr:uid="{DC75E1DF-494B-49BB-A76F-341ABD5815C0}"/>
    <cellStyle name="Note 10 3 3 8 2" xfId="40925" xr:uid="{DA7C5E5C-1EF4-4594-9625-F702FE5B105A}"/>
    <cellStyle name="Note 10 3 3 9" xfId="30000" xr:uid="{32443C2A-E3A8-44F8-8F19-634966C6A9A9}"/>
    <cellStyle name="Note 10 3 4" xfId="7508" xr:uid="{313CBD7A-5B51-4459-95C7-611162F0087A}"/>
    <cellStyle name="Note 10 3 4 2" xfId="7509" xr:uid="{BA3DC19F-7C0D-4EDD-9D32-4C099E795CD8}"/>
    <cellStyle name="Note 10 3 4 2 2" xfId="7510" xr:uid="{1C2E8223-1A7C-48F7-ACE3-61E0414DC93A}"/>
    <cellStyle name="Note 10 3 4 2 2 2" xfId="19925" xr:uid="{13B75279-7EB0-4372-B0A9-C2151BBE2541}"/>
    <cellStyle name="Note 10 3 4 2 2 2 2" xfId="38797" xr:uid="{C5233137-B903-484B-A1A4-E32596FA72A4}"/>
    <cellStyle name="Note 10 3 4 2 2 3" xfId="32653" xr:uid="{2F6D495E-2F3A-4098-B906-5166A88F1AA6}"/>
    <cellStyle name="Note 10 3 4 2 3" xfId="7511" xr:uid="{72C16D8D-60D8-4FCD-877A-94F4B48987AF}"/>
    <cellStyle name="Note 10 3 4 2 3 2" xfId="36785" xr:uid="{A8326177-93BF-42A3-B9EC-6FF0A7EB97E9}"/>
    <cellStyle name="Note 10 3 4 2 4" xfId="23072" xr:uid="{AD248675-C747-4793-9F38-97A6A53C695C}"/>
    <cellStyle name="Note 10 3 4 2 4 2" xfId="40928" xr:uid="{F91E1D11-DD60-4256-82D8-8308F52CBB7D}"/>
    <cellStyle name="Note 10 3 4 2 5" xfId="31064" xr:uid="{43434202-925E-4781-9E70-3406C141C141}"/>
    <cellStyle name="Note 10 3 4 3" xfId="7512" xr:uid="{CCEA0720-0A4F-467D-A006-7D8F91B9D199}"/>
    <cellStyle name="Note 10 3 4 3 2" xfId="19231" xr:uid="{471EF62E-26D6-468F-AED3-36EDF10E4E2F}"/>
    <cellStyle name="Note 10 3 4 3 2 2" xfId="37719" xr:uid="{AAE0B0DF-9EF0-4295-BF4F-F792CC431A6C}"/>
    <cellStyle name="Note 10 3 4 3 3" xfId="31986" xr:uid="{B9869685-C990-41A4-9877-316E6E864FBB}"/>
    <cellStyle name="Note 10 3 4 4" xfId="7513" xr:uid="{030D4D12-8557-42A8-990F-D5B8B54ED384}"/>
    <cellStyle name="Note 10 3 4 4 2" xfId="21124" xr:uid="{DDC93B47-A36E-4D42-AAAE-EB69E788904D}"/>
    <cellStyle name="Note 10 3 4 4 2 2" xfId="39534" xr:uid="{C8E37869-7651-4009-98F9-4F9FFAFA8EAC}"/>
    <cellStyle name="Note 10 3 4 4 3" xfId="33381" xr:uid="{0DAC96A3-6B6A-4C9D-B6C3-3AC650F125B9}"/>
    <cellStyle name="Note 10 3 4 5" xfId="7514" xr:uid="{D3C5C84F-78D0-4CB6-8D86-FA94BE364010}"/>
    <cellStyle name="Note 10 3 4 5 2" xfId="34031" xr:uid="{B68B01F3-0B52-40DF-B95F-545FB090EFC2}"/>
    <cellStyle name="Note 10 3 4 6" xfId="16826" xr:uid="{9402B8F3-27CA-428F-8B53-5540760CE153}"/>
    <cellStyle name="Note 10 3 4 6 2" xfId="34821" xr:uid="{B21042D5-072B-49B7-8136-C68588016A2F}"/>
    <cellStyle name="Note 10 3 4 7" xfId="17765" xr:uid="{69D35E58-2CE3-416D-8BA9-E8DB79953F60}"/>
    <cellStyle name="Note 10 3 4 7 2" xfId="35809" xr:uid="{F4D3301A-CF5B-4A1A-B36D-BCDCD2AB4C2A}"/>
    <cellStyle name="Note 10 3 4 8" xfId="23071" xr:uid="{10A7AD08-E145-494C-8C95-E6D3E67B385E}"/>
    <cellStyle name="Note 10 3 4 8 2" xfId="40927" xr:uid="{2128BA9E-69FB-40EA-BBE0-CF015EC12470}"/>
    <cellStyle name="Note 10 3 4 9" xfId="30001" xr:uid="{B7A3DD1D-1379-4C11-807A-7E8FB554A874}"/>
    <cellStyle name="Note 10 3 5" xfId="7515" xr:uid="{BCAA9AF1-2B9D-4C3E-BCBF-DC299B8E5206}"/>
    <cellStyle name="Note 10 3 5 2" xfId="7516" xr:uid="{EE75D747-97C6-4666-9013-BFF30BBFF691}"/>
    <cellStyle name="Note 10 3 5 2 2" xfId="7517" xr:uid="{6F6F6652-5FB9-44C5-A9F9-CEBE4E7296B3}"/>
    <cellStyle name="Note 10 3 5 2 2 2" xfId="19926" xr:uid="{E66CEAD4-634F-4645-A241-D2406E5755E8}"/>
    <cellStyle name="Note 10 3 5 2 2 2 2" xfId="38798" xr:uid="{5FF3F223-8A95-44E6-A5B6-44E03DF428F4}"/>
    <cellStyle name="Note 10 3 5 2 2 3" xfId="32654" xr:uid="{33F73960-C81B-434D-B86D-D969C2D3FFBB}"/>
    <cellStyle name="Note 10 3 5 2 3" xfId="7518" xr:uid="{607EAE94-F0FB-4568-A861-6DFB721349F8}"/>
    <cellStyle name="Note 10 3 5 2 3 2" xfId="36786" xr:uid="{63120EA2-595B-4481-99A2-0841993B9768}"/>
    <cellStyle name="Note 10 3 5 2 4" xfId="23074" xr:uid="{4350F7DA-AF56-4909-8DA7-4FF2C8403D56}"/>
    <cellStyle name="Note 10 3 5 2 4 2" xfId="40930" xr:uid="{989EBE30-979D-4255-86C8-584E2125E3B7}"/>
    <cellStyle name="Note 10 3 5 2 5" xfId="31065" xr:uid="{5A727162-97A3-42DD-B4C1-20DB19B9AD29}"/>
    <cellStyle name="Note 10 3 5 3" xfId="7519" xr:uid="{152F6FC7-C00C-49E6-8660-0A0E03DA4E4F}"/>
    <cellStyle name="Note 10 3 5 3 2" xfId="19232" xr:uid="{C735FF9B-93B7-4645-8054-DF361F88F341}"/>
    <cellStyle name="Note 10 3 5 3 2 2" xfId="37720" xr:uid="{BD8BB5A9-6896-42B5-9ECC-9A99A6DCF467}"/>
    <cellStyle name="Note 10 3 5 3 3" xfId="31987" xr:uid="{2649C84E-7AA5-4448-A0AB-A7DD31F4E2F4}"/>
    <cellStyle name="Note 10 3 5 4" xfId="7520" xr:uid="{1FB73C3C-E8D4-4DC3-9ED9-19F35C894A02}"/>
    <cellStyle name="Note 10 3 5 4 2" xfId="21125" xr:uid="{468261E0-65D7-4B28-9C33-E19F590B90B6}"/>
    <cellStyle name="Note 10 3 5 4 2 2" xfId="39535" xr:uid="{CD500A4F-C842-4402-95D2-72203266CBC2}"/>
    <cellStyle name="Note 10 3 5 4 3" xfId="33382" xr:uid="{C7AA1CD8-00E2-42A7-8F1F-8F6009710730}"/>
    <cellStyle name="Note 10 3 5 5" xfId="7521" xr:uid="{3D7CC483-DF10-4CF4-AF6A-AAD4FB1F2BDB}"/>
    <cellStyle name="Note 10 3 5 5 2" xfId="34032" xr:uid="{6F1751F2-1C73-43C1-AD2E-B8DCBB165D85}"/>
    <cellStyle name="Note 10 3 5 6" xfId="16827" xr:uid="{0DC9B7FC-6C4A-40A8-959A-B28EA133A011}"/>
    <cellStyle name="Note 10 3 5 6 2" xfId="34822" xr:uid="{E41214F2-ECA2-40DE-84C5-C70D09EC8CAC}"/>
    <cellStyle name="Note 10 3 5 7" xfId="17766" xr:uid="{4D79AC41-3205-4D29-90EE-A7D39E70FE47}"/>
    <cellStyle name="Note 10 3 5 7 2" xfId="35810" xr:uid="{1E75A938-F2B8-4B99-BEC6-1DF8AADB05CF}"/>
    <cellStyle name="Note 10 3 5 8" xfId="23073" xr:uid="{B2BE2803-AE68-40B7-A38B-2EB6BD48DB7F}"/>
    <cellStyle name="Note 10 3 5 8 2" xfId="40929" xr:uid="{697A594F-F5E5-40F5-AD9D-7242F69E2C87}"/>
    <cellStyle name="Note 10 3 5 9" xfId="30002" xr:uid="{26D89487-08FB-4AA6-A613-ABAF76034AB9}"/>
    <cellStyle name="Note 10 3 6" xfId="7522" xr:uid="{ACB995E6-4437-44F8-9C31-BA237F6EA6D0}"/>
    <cellStyle name="Note 10 3 6 2" xfId="7523" xr:uid="{7F0EFC74-A91E-41B3-8DBB-E4C8F52823B4}"/>
    <cellStyle name="Note 10 3 6 2 2" xfId="7524" xr:uid="{1FDD1890-1F3C-435D-BA2C-6F14BB195AF1}"/>
    <cellStyle name="Note 10 3 6 2 2 2" xfId="19927" xr:uid="{CE357837-3890-44C8-A45A-600DACB2A3D0}"/>
    <cellStyle name="Note 10 3 6 2 2 2 2" xfId="38799" xr:uid="{B47BE7EE-6A59-41B2-AB21-0CEF7DB720AC}"/>
    <cellStyle name="Note 10 3 6 2 2 3" xfId="32655" xr:uid="{6480F844-0A60-43CD-BAD8-DE0AADC4C377}"/>
    <cellStyle name="Note 10 3 6 2 3" xfId="7525" xr:uid="{8E65249F-2C68-40D4-9F27-6D33184BAEDA}"/>
    <cellStyle name="Note 10 3 6 2 3 2" xfId="36787" xr:uid="{64AF6B45-5690-4446-B058-A93708E39C37}"/>
    <cellStyle name="Note 10 3 6 2 4" xfId="23076" xr:uid="{7EBE3A65-68E1-4827-89D0-8AF62E169DA0}"/>
    <cellStyle name="Note 10 3 6 2 4 2" xfId="40932" xr:uid="{180E4481-AF31-414A-962B-E2963B6A55BD}"/>
    <cellStyle name="Note 10 3 6 2 5" xfId="31066" xr:uid="{5F73C9A4-62A1-4B8C-908A-AF3F436EA498}"/>
    <cellStyle name="Note 10 3 6 3" xfId="7526" xr:uid="{D98C9084-489F-42E1-9A47-B028E616EE7B}"/>
    <cellStyle name="Note 10 3 6 3 2" xfId="19233" xr:uid="{192B2E22-B5FA-4481-894B-B80ACF4756BF}"/>
    <cellStyle name="Note 10 3 6 3 2 2" xfId="37721" xr:uid="{FB39B081-8F50-4405-813D-71771265B132}"/>
    <cellStyle name="Note 10 3 6 3 3" xfId="31988" xr:uid="{B1AB9D05-677B-429A-B5B5-A706EB753525}"/>
    <cellStyle name="Note 10 3 6 4" xfId="7527" xr:uid="{BA6DB3A3-F941-4FBB-BA83-DD76428B53C6}"/>
    <cellStyle name="Note 10 3 6 4 2" xfId="21126" xr:uid="{E9192172-2B5A-4139-839F-636B89E4B90D}"/>
    <cellStyle name="Note 10 3 6 4 2 2" xfId="39536" xr:uid="{56CBF5F9-29A6-4EF6-9F11-DD39E24D522C}"/>
    <cellStyle name="Note 10 3 6 4 3" xfId="33383" xr:uid="{D4AEAED9-A26D-4D77-AF8F-343A93BE1BD4}"/>
    <cellStyle name="Note 10 3 6 5" xfId="7528" xr:uid="{684C4F19-1DD9-4E58-893D-FC795AA8C587}"/>
    <cellStyle name="Note 10 3 6 5 2" xfId="34033" xr:uid="{ACC04E5E-AD70-4AB2-B598-66B6E52ED569}"/>
    <cellStyle name="Note 10 3 6 6" xfId="16828" xr:uid="{A10FC47C-9099-433C-A52D-297FDBD58982}"/>
    <cellStyle name="Note 10 3 6 6 2" xfId="34823" xr:uid="{36B080C3-AE52-48A7-ABA4-772AB4182D3E}"/>
    <cellStyle name="Note 10 3 6 7" xfId="17767" xr:uid="{05CB05F8-769D-4D1E-9C1D-181283984CAE}"/>
    <cellStyle name="Note 10 3 6 7 2" xfId="35811" xr:uid="{A80A4A8D-6BDE-4761-87D2-FB0085E7FF77}"/>
    <cellStyle name="Note 10 3 6 8" xfId="23075" xr:uid="{E611C4D4-A65A-480F-9A47-4498E15D91E6}"/>
    <cellStyle name="Note 10 3 6 8 2" xfId="40931" xr:uid="{A3D0E8BC-F571-4A72-983E-40BC2FB220E6}"/>
    <cellStyle name="Note 10 3 6 9" xfId="30003" xr:uid="{5B7AA27F-632C-48A9-9FA9-887FCC08695A}"/>
    <cellStyle name="Note 10 3 7" xfId="7529" xr:uid="{33195AB4-8D4C-4813-962A-B55F537CA217}"/>
    <cellStyle name="Note 10 3 7 2" xfId="7530" xr:uid="{B46D943A-EF26-4A66-9623-F11CDA4B06ED}"/>
    <cellStyle name="Note 10 3 7 2 2" xfId="19474" xr:uid="{33462E2E-4A85-480F-A1EA-02792DEDC53F}"/>
    <cellStyle name="Note 10 3 7 2 2 2" xfId="38261" xr:uid="{E6A0B38A-290F-40F2-B7D8-C71C89C9CE82}"/>
    <cellStyle name="Note 10 3 7 2 3" xfId="32171" xr:uid="{1654DBDA-BE1A-462F-ACD9-435DE9AF564C}"/>
    <cellStyle name="Note 10 3 7 3" xfId="7531" xr:uid="{E8FE34BD-6160-4AFC-AF57-193612508C89}"/>
    <cellStyle name="Note 10 3 7 3 2" xfId="36345" xr:uid="{AFDA432B-139D-482A-B796-D8CEDD18BA8C}"/>
    <cellStyle name="Note 10 3 7 4" xfId="23077" xr:uid="{5FF6304E-F8A3-403C-BD6F-FC8F3C9F314A}"/>
    <cellStyle name="Note 10 3 7 4 2" xfId="40933" xr:uid="{243F9D82-E8B6-46D4-B8FD-95B772E89275}"/>
    <cellStyle name="Note 10 3 7 5" xfId="30530" xr:uid="{3E9C3C23-0CC6-4302-B44B-130E7926597E}"/>
    <cellStyle name="Note 10 3 8" xfId="7532" xr:uid="{F86F21A8-7F2A-4990-9F28-B6A3ACE51245}"/>
    <cellStyle name="Note 10 3 8 2" xfId="7533" xr:uid="{434431B8-B99F-42F9-B381-FE83D596B6F5}"/>
    <cellStyle name="Note 10 3 8 2 2" xfId="19497" xr:uid="{C9E04DEB-3E7D-4FEA-817C-1016B5A58710}"/>
    <cellStyle name="Note 10 3 8 2 2 2" xfId="38284" xr:uid="{E905F246-3163-4688-8186-5644DB5FD839}"/>
    <cellStyle name="Note 10 3 8 2 3" xfId="32187" xr:uid="{56538EB1-ED4C-4BDF-BE6A-3DBC9F8254EA}"/>
    <cellStyle name="Note 10 3 8 3" xfId="7534" xr:uid="{09411324-C863-4AA9-AA76-D7E6172DED11}"/>
    <cellStyle name="Note 10 3 8 3 2" xfId="36368" xr:uid="{064A9F39-397C-40F0-8FC4-2B11B48C271A}"/>
    <cellStyle name="Note 10 3 8 4" xfId="23078" xr:uid="{E516028F-86D0-404F-AB23-1C1D6F456FC0}"/>
    <cellStyle name="Note 10 3 8 4 2" xfId="40934" xr:uid="{70010BA4-6FA5-44E6-A31D-095C210C7181}"/>
    <cellStyle name="Note 10 3 8 5" xfId="30553" xr:uid="{AB0C06F3-30C5-4B51-B2E0-79D0E71FA841}"/>
    <cellStyle name="Note 10 3 9" xfId="7535" xr:uid="{2B3CFB73-1D83-4D4B-8686-6EF01E5CC325}"/>
    <cellStyle name="Note 10 3 9 2" xfId="34028" xr:uid="{FBAF6C31-6952-49DF-BB78-232C2CDC39CA}"/>
    <cellStyle name="Note 10 30" xfId="28236" xr:uid="{EAE0C143-F164-465D-92B6-5168B43C28B4}"/>
    <cellStyle name="Note 10 30 2" xfId="41602" xr:uid="{ACFA2A72-7E30-4A26-A07F-76E8CF284659}"/>
    <cellStyle name="Note 10 31" xfId="28379" xr:uid="{15416252-5A9F-46DF-95E9-4CD806107FD0}"/>
    <cellStyle name="Note 10 31 2" xfId="41619" xr:uid="{E78DF608-4C94-4BF5-9E12-C4BECB8366C1}"/>
    <cellStyle name="Note 10 32" xfId="29522" xr:uid="{72A8E03F-BDF7-4124-8454-B0D76C9FD21C}"/>
    <cellStyle name="Note 10 4" xfId="7536" xr:uid="{D35ADFD6-29D0-459A-BD64-D92BF79417DB}"/>
    <cellStyle name="Note 10 4 10" xfId="29661" xr:uid="{8BD8AA0E-EBF0-40E6-942F-AD046D98DEAE}"/>
    <cellStyle name="Note 10 4 2" xfId="7537" xr:uid="{1D291C6A-0474-4032-A327-387E23AE5FEB}"/>
    <cellStyle name="Note 10 4 2 2" xfId="7538" xr:uid="{7E14514E-FA7E-474E-BD4E-B571CC33BBBB}"/>
    <cellStyle name="Note 10 4 2 2 2" xfId="7539" xr:uid="{82EBF00D-7062-4FD0-9911-9897EF4B743D}"/>
    <cellStyle name="Note 10 4 2 2 2 2" xfId="19928" xr:uid="{05F03929-177B-4125-897A-D210E377FEF7}"/>
    <cellStyle name="Note 10 4 2 2 2 2 2" xfId="38800" xr:uid="{240926C8-08EE-4ECA-B87A-529C0C32EC74}"/>
    <cellStyle name="Note 10 4 2 2 2 3" xfId="32656" xr:uid="{C7D47B3A-C2D8-483D-8D6F-BBF9E646FF0A}"/>
    <cellStyle name="Note 10 4 2 2 3" xfId="7540" xr:uid="{F90050E9-0B07-4EAD-BFC0-958D69C41164}"/>
    <cellStyle name="Note 10 4 2 2 3 2" xfId="36788" xr:uid="{44F8C6DB-C192-4D5C-A1FA-9BD24D34C25B}"/>
    <cellStyle name="Note 10 4 2 2 4" xfId="23081" xr:uid="{1FB4C219-D569-434C-A73C-322E8C4C9F75}"/>
    <cellStyle name="Note 10 4 2 2 4 2" xfId="40937" xr:uid="{D3B6A85F-1C2F-434F-9971-2E8CA4337B4D}"/>
    <cellStyle name="Note 10 4 2 2 5" xfId="31067" xr:uid="{EC97ED51-B115-4B5B-B2E8-5BB8641132F6}"/>
    <cellStyle name="Note 10 4 2 3" xfId="7541" xr:uid="{3AFD6801-809D-43A6-BD4A-3E358CC1E6F3}"/>
    <cellStyle name="Note 10 4 2 3 2" xfId="19234" xr:uid="{D19CB826-2555-44C5-950F-FC664575D972}"/>
    <cellStyle name="Note 10 4 2 3 2 2" xfId="37722" xr:uid="{34335A69-5ABF-42D5-B1F6-467DBEAC44D3}"/>
    <cellStyle name="Note 10 4 2 3 3" xfId="31989" xr:uid="{839CD114-5B29-43EC-B97C-D4C357AB3EA3}"/>
    <cellStyle name="Note 10 4 2 4" xfId="7542" xr:uid="{5762DB3B-C079-4A05-A407-5F8D6DAAC682}"/>
    <cellStyle name="Note 10 4 2 4 2" xfId="35812" xr:uid="{5FE3693B-A16D-45FD-A8C3-09C89965BEE4}"/>
    <cellStyle name="Note 10 4 2 5" xfId="23080" xr:uid="{942CF657-AFC0-43B4-B21E-0F9DB24E390A}"/>
    <cellStyle name="Note 10 4 2 5 2" xfId="40936" xr:uid="{CD08EA90-7F52-4E71-AC9C-C110EEA378A0}"/>
    <cellStyle name="Note 10 4 2 6" xfId="30004" xr:uid="{28941840-3550-45C9-A172-0EC99BD419A4}"/>
    <cellStyle name="Note 10 4 3" xfId="7543" xr:uid="{29E51F79-FB0F-48D4-B422-994EACC12FAD}"/>
    <cellStyle name="Note 10 4 3 2" xfId="7544" xr:uid="{5DA14A81-0258-485C-9E42-D41000814F83}"/>
    <cellStyle name="Note 10 4 3 2 2" xfId="14511" xr:uid="{943718DD-67FB-49B4-AB4D-205E708A6880}"/>
    <cellStyle name="Note 10 4 3 2 2 2" xfId="38457" xr:uid="{26D45D54-A332-4AB0-97EE-9A39040C2777}"/>
    <cellStyle name="Note 10 4 3 2 3" xfId="32326" xr:uid="{6F88DA4C-829A-4BC0-ACB4-EDA3B216EC47}"/>
    <cellStyle name="Note 10 4 3 3" xfId="7545" xr:uid="{870E2E7E-1919-4FC3-A9E3-101922314185}"/>
    <cellStyle name="Note 10 4 3 3 2" xfId="18405" xr:uid="{E67E780E-10E7-4BD3-B27E-A3B76E64E282}"/>
    <cellStyle name="Note 10 4 3 4" xfId="23082" xr:uid="{3ACD914F-D81D-42C4-94CB-C9340877A8AA}"/>
    <cellStyle name="Note 10 4 3 4 2" xfId="40938" xr:uid="{9AF5E1A8-A5B1-4DD7-A03F-4CE571B92D82}"/>
    <cellStyle name="Note 10 4 3 5" xfId="30724" xr:uid="{372F4AE9-CBBE-467F-AFF5-A82ECA290476}"/>
    <cellStyle name="Note 10 4 4" xfId="7546" xr:uid="{5BB2EB37-3847-4896-9FE5-5ECE5DE4F188}"/>
    <cellStyle name="Note 10 4 4 2" xfId="18744" xr:uid="{5A2DB4D4-1B4B-4E14-A824-5D0A8ECB9751}"/>
    <cellStyle name="Note 10 4 4 2 2" xfId="37339" xr:uid="{262199D4-5A24-4591-B077-CCD0C34C1E55}"/>
    <cellStyle name="Note 10 4 4 3" xfId="31668" xr:uid="{397278CF-15D7-408E-B395-9546BF4A7740}"/>
    <cellStyle name="Note 10 4 5" xfId="7547" xr:uid="{941951BD-0E4E-42C1-B4EA-EFC7B846EAC9}"/>
    <cellStyle name="Note 10 4 5 2" xfId="15233" xr:uid="{AEDCFB31-62FB-48FB-A888-DCA258451FBC}"/>
    <cellStyle name="Note 10 4 5 2 2" xfId="20709" xr:uid="{5D5EFCBF-099C-4FBC-B3B9-220ED7AA91BA}"/>
    <cellStyle name="Note 10 4 5 3" xfId="33384" xr:uid="{DF9CC863-CE75-48BA-BE42-B9247EA8F1A5}"/>
    <cellStyle name="Note 10 4 6" xfId="7548" xr:uid="{0E3747E0-9629-4060-9186-A420EA4B24A0}"/>
    <cellStyle name="Note 10 4 6 2" xfId="15931" xr:uid="{D293D6AC-E184-48F7-A2B6-7584FF30C8D3}"/>
    <cellStyle name="Note 10 4 7" xfId="16829" xr:uid="{DB2C4889-7B9B-49BC-814D-6BAC09EBB6EB}"/>
    <cellStyle name="Note 10 4 7 2" xfId="34824" xr:uid="{932DDC50-C81E-4A12-A817-97972664684E}"/>
    <cellStyle name="Note 10 4 8" xfId="17285" xr:uid="{94827F56-0DC3-4700-8DA4-EF9F40AEB208}"/>
    <cellStyle name="Note 10 4 8 2" xfId="35451" xr:uid="{11936A95-9F9C-4412-BA9F-427EAC7B81C9}"/>
    <cellStyle name="Note 10 4 9" xfId="23079" xr:uid="{9A5D0281-C32C-4A2B-94C8-8A683E76C4B8}"/>
    <cellStyle name="Note 10 4 9 2" xfId="40935" xr:uid="{D8352F8D-C0D1-4ED9-BB40-437C30B71C82}"/>
    <cellStyle name="Note 10 5" xfId="7549" xr:uid="{1DB98F33-AC91-4CD1-AC25-854272B6C75E}"/>
    <cellStyle name="Note 10 5 2" xfId="7550" xr:uid="{C15103ED-8677-4588-8D9D-5A81829B6F55}"/>
    <cellStyle name="Note 10 5 2 2" xfId="7551" xr:uid="{36BC1EC2-141C-4E99-8A55-BAB8BF49D1EB}"/>
    <cellStyle name="Note 10 5 2 2 2" xfId="19929" xr:uid="{B11282C4-93D8-43A4-8E47-5B7B76ED280F}"/>
    <cellStyle name="Note 10 5 2 2 2 2" xfId="38801" xr:uid="{44D0924B-7845-4659-8796-84D2F51114DA}"/>
    <cellStyle name="Note 10 5 2 2 3" xfId="32657" xr:uid="{FC48F723-CFF7-4A27-AF6E-39DAD29FA28C}"/>
    <cellStyle name="Note 10 5 2 3" xfId="7552" xr:uid="{CD7E4275-F931-4736-B6E7-09868E29A75E}"/>
    <cellStyle name="Note 10 5 2 3 2" xfId="36789" xr:uid="{7BFD5939-9502-4DC5-BC65-881287BDD169}"/>
    <cellStyle name="Note 10 5 2 4" xfId="23084" xr:uid="{DE9FC36F-B1FE-4E5A-AA8E-E2FD18EF5FA5}"/>
    <cellStyle name="Note 10 5 2 4 2" xfId="40940" xr:uid="{A0E8A98B-3DE0-4069-9C6A-F6F69F3B8578}"/>
    <cellStyle name="Note 10 5 2 5" xfId="31068" xr:uid="{337A5A1F-3915-4521-B23B-97DDD0E764F0}"/>
    <cellStyle name="Note 10 5 3" xfId="7553" xr:uid="{6EF9337A-8272-4FD5-BFB8-9BA4FDA89BED}"/>
    <cellStyle name="Note 10 5 3 2" xfId="19235" xr:uid="{399F5903-CFCD-4B7F-9E46-380A18738EED}"/>
    <cellStyle name="Note 10 5 3 2 2" xfId="37723" xr:uid="{09219F16-3E1F-49DE-89B4-0431B41B48A9}"/>
    <cellStyle name="Note 10 5 3 3" xfId="31990" xr:uid="{A569C7BA-2308-45A8-85BE-3E01A8031AF2}"/>
    <cellStyle name="Note 10 5 4" xfId="7554" xr:uid="{B231B6CA-6560-4D47-B34C-DF9A180492F5}"/>
    <cellStyle name="Note 10 5 4 2" xfId="21128" xr:uid="{C9A65B5C-CCFA-47E3-97C2-1EBCF2085663}"/>
    <cellStyle name="Note 10 5 4 2 2" xfId="39538" xr:uid="{80B933DD-8975-431B-A1E1-ACD5FC516216}"/>
    <cellStyle name="Note 10 5 4 3" xfId="33385" xr:uid="{5BCF4CB8-2FF6-4870-8C0B-F5D3488E1C78}"/>
    <cellStyle name="Note 10 5 5" xfId="7555" xr:uid="{2E2E3119-498C-4982-B346-737CAB36212C}"/>
    <cellStyle name="Note 10 5 5 2" xfId="34034" xr:uid="{F7DD6895-B051-4BED-9E7C-225FD2CDCBA3}"/>
    <cellStyle name="Note 10 5 6" xfId="16830" xr:uid="{59E64A2B-FAC5-4BCC-B90C-B9964A761607}"/>
    <cellStyle name="Note 10 5 6 2" xfId="34825" xr:uid="{BFCBFDB3-DAA0-4323-B995-24D5EBD82042}"/>
    <cellStyle name="Note 10 5 7" xfId="17768" xr:uid="{6A0F6FF7-DFDD-4D4A-B9CD-A2048A986019}"/>
    <cellStyle name="Note 10 5 7 2" xfId="35813" xr:uid="{A2883536-1D01-45E7-8B63-377FBE31F1AC}"/>
    <cellStyle name="Note 10 5 8" xfId="23083" xr:uid="{33C81BB3-1779-42F1-BE55-4ADEA102D3EA}"/>
    <cellStyle name="Note 10 5 8 2" xfId="40939" xr:uid="{74CB4201-1DAA-457F-A194-2303B8E13C20}"/>
    <cellStyle name="Note 10 5 9" xfId="30005" xr:uid="{1BDC53B1-6B6A-4B58-9830-01FC4E345E71}"/>
    <cellStyle name="Note 10 6" xfId="7556" xr:uid="{F2C15BA1-9F6B-42DC-BE97-6CA71DB8D0A2}"/>
    <cellStyle name="Note 10 6 2" xfId="7557" xr:uid="{9C3B4491-D5CD-4B6A-AF07-853E4DED9765}"/>
    <cellStyle name="Note 10 6 2 2" xfId="7558" xr:uid="{53B97781-FD3F-42A4-813B-721949A57075}"/>
    <cellStyle name="Note 10 6 2 2 2" xfId="19930" xr:uid="{3420DD37-6699-46D8-BABA-CD3FF980E6CC}"/>
    <cellStyle name="Note 10 6 2 2 2 2" xfId="38802" xr:uid="{9856886A-C932-4C30-8B42-9E4918894DF1}"/>
    <cellStyle name="Note 10 6 2 2 3" xfId="32658" xr:uid="{D1617A75-4077-45BD-BCC5-195B33E41FF4}"/>
    <cellStyle name="Note 10 6 2 3" xfId="7559" xr:uid="{012160C8-05B0-444F-98AA-63498AC47077}"/>
    <cellStyle name="Note 10 6 2 3 2" xfId="36790" xr:uid="{FCCE6BCF-CE93-49A0-B938-C89B2F313618}"/>
    <cellStyle name="Note 10 6 2 4" xfId="23086" xr:uid="{AC4284D3-F3D0-4BB3-B01C-85B57380D093}"/>
    <cellStyle name="Note 10 6 2 4 2" xfId="40942" xr:uid="{001B2712-5F7D-4B27-BEE7-33C52D79C068}"/>
    <cellStyle name="Note 10 6 2 5" xfId="31069" xr:uid="{D61352E2-81E1-4464-8FE7-8ABF1E0AB665}"/>
    <cellStyle name="Note 10 6 3" xfId="7560" xr:uid="{2B75AF69-F0E8-435E-8F20-E440FD0BFFF2}"/>
    <cellStyle name="Note 10 6 3 2" xfId="19236" xr:uid="{134E7B97-CAEA-4600-8A18-4493C7E42B7C}"/>
    <cellStyle name="Note 10 6 3 2 2" xfId="37724" xr:uid="{10908305-627E-45C5-B33E-63C308DB4BC8}"/>
    <cellStyle name="Note 10 6 3 3" xfId="31991" xr:uid="{AB5521B9-1766-43A8-961A-9E7EBB6A80F0}"/>
    <cellStyle name="Note 10 6 4" xfId="7561" xr:uid="{0F274D7E-51B5-449D-B0E4-504D71FD8D9E}"/>
    <cellStyle name="Note 10 6 4 2" xfId="21129" xr:uid="{4AB6FC0B-1CDA-4780-BCB9-7EABB4E6C35E}"/>
    <cellStyle name="Note 10 6 4 2 2" xfId="39539" xr:uid="{CB66B05B-2531-4FB9-8E45-56E184A1907B}"/>
    <cellStyle name="Note 10 6 4 3" xfId="33386" xr:uid="{E7972B44-8D2D-4EE9-BFB5-45FAE7104114}"/>
    <cellStyle name="Note 10 6 5" xfId="7562" xr:uid="{75A24C88-B4E5-4844-A9D6-65F4640E308B}"/>
    <cellStyle name="Note 10 6 5 2" xfId="34035" xr:uid="{CCA921D6-1D72-4FB6-8554-DEAD1D25E1B4}"/>
    <cellStyle name="Note 10 6 6" xfId="16831" xr:uid="{51DBCB8D-7EED-4D70-86E4-119BCA8CD331}"/>
    <cellStyle name="Note 10 6 6 2" xfId="34826" xr:uid="{EDFBB5CB-6E3B-4D36-AB12-0F05D0B9ED32}"/>
    <cellStyle name="Note 10 6 7" xfId="17769" xr:uid="{655D8D02-E0DE-427B-9CA2-9120709179CC}"/>
    <cellStyle name="Note 10 6 7 2" xfId="35814" xr:uid="{A455DED6-18E2-456F-BC26-95EF64C27A9B}"/>
    <cellStyle name="Note 10 6 8" xfId="23085" xr:uid="{20BDA6CB-3DAF-481B-ACCC-73D9A7F08A48}"/>
    <cellStyle name="Note 10 6 8 2" xfId="40941" xr:uid="{CF8AED78-C146-4FD3-8F3E-1D14FFB851EC}"/>
    <cellStyle name="Note 10 6 9" xfId="30006" xr:uid="{CED95631-736D-47C7-A1E5-00DA43B790C6}"/>
    <cellStyle name="Note 10 7" xfId="7563" xr:uid="{596C4901-0C73-4F98-ABB0-5FC5168A2D57}"/>
    <cellStyle name="Note 10 7 2" xfId="7564" xr:uid="{572F9F96-5FFF-4245-AD36-0D1F857B8D7C}"/>
    <cellStyle name="Note 10 7 2 2" xfId="14465" xr:uid="{BB9B0977-F1B4-413C-9139-0F44DB010830}"/>
    <cellStyle name="Note 10 7 2 2 2" xfId="38398" xr:uid="{611C3F6C-636F-46C4-B312-689405CF1A94}"/>
    <cellStyle name="Note 10 7 2 3" xfId="32284" xr:uid="{6B2F66D8-9FD8-4283-B1CC-7010591CCDD9}"/>
    <cellStyle name="Note 10 7 3" xfId="7565" xr:uid="{55AF1717-86C8-49C6-AE1B-AC19386EB269}"/>
    <cellStyle name="Note 10 7 3 2" xfId="18355" xr:uid="{FAB458F2-3CAA-4302-8F5F-6CA5D3BF6166}"/>
    <cellStyle name="Note 10 7 4" xfId="23087" xr:uid="{D59BB59E-43B6-4772-A0C0-FA46BD1480A0}"/>
    <cellStyle name="Note 10 7 4 2" xfId="40943" xr:uid="{56963798-97AE-41A6-894A-D06A32D1F8F2}"/>
    <cellStyle name="Note 10 7 5" xfId="30667" xr:uid="{F76BC205-0420-467D-95DE-17AF1CB07BEC}"/>
    <cellStyle name="Note 10 8" xfId="7566" xr:uid="{CC44FB74-7831-4F1C-9C54-FAABE089995C}"/>
    <cellStyle name="Note 10 8 2" xfId="7567" xr:uid="{E950206F-9962-42C2-B954-6A46A2A8C8C6}"/>
    <cellStyle name="Note 10 8 2 2" xfId="37253" xr:uid="{3BB0F7C1-8A8D-496C-941D-CA88FB29006D}"/>
    <cellStyle name="Note 10 8 3" xfId="7568" xr:uid="{3A37EBF5-D483-4677-ADF3-116BA3A5BB37}"/>
    <cellStyle name="Note 10 8 3 2" xfId="40944" xr:uid="{736F5243-7CE1-4662-99B6-BF3AB6064247}"/>
    <cellStyle name="Note 10 8 4" xfId="31605" xr:uid="{55560069-3DA9-4B85-A2FB-8F25B5E73104}"/>
    <cellStyle name="Note 10 9" xfId="7569" xr:uid="{44265FB3-3FF6-427C-BE53-4904B53D32FF}"/>
    <cellStyle name="Note 10 9 2" xfId="18523" xr:uid="{1F948A7E-0D3A-49D4-88C5-CE1C4C569908}"/>
    <cellStyle name="Note 10 9 2 2" xfId="37250" xr:uid="{2BD23888-40F2-4750-9CAD-BC8114AC3386}"/>
    <cellStyle name="Note 10 9 3" xfId="26477" xr:uid="{9B940AC6-5FE6-4D48-9DC5-388DBACAFDBE}"/>
    <cellStyle name="Note 10 9 3 2" xfId="41403" xr:uid="{09AC305D-70E5-42A4-8327-F7034059D386}"/>
    <cellStyle name="Note 10 9 4" xfId="31640" xr:uid="{F1D05DA8-B8AD-4533-BB16-12916EA162EC}"/>
    <cellStyle name="Note 11" xfId="7570" xr:uid="{62FC5256-C78B-4247-95F8-2639AC8DCA3E}"/>
    <cellStyle name="Note 11 10" xfId="7571" xr:uid="{9BBA8CA6-6952-4624-A389-2C1DC1A023B7}"/>
    <cellStyle name="Note 11 10 2" xfId="14696" xr:uid="{21008425-D0E3-423B-A368-A3ADD6A97CCC}"/>
    <cellStyle name="Note 11 10 2 2" xfId="20506" xr:uid="{9C2BB942-F9FC-4DCC-9073-84BD8AFCD2C0}"/>
    <cellStyle name="Note 11 10 3" xfId="25339" xr:uid="{90742F95-4EA0-4912-A475-E5290920F3FB}"/>
    <cellStyle name="Note 11 10 3 2" xfId="41319" xr:uid="{DED93F83-9A1B-4A7F-BA12-6323450022C1}"/>
    <cellStyle name="Note 11 10 4" xfId="32968" xr:uid="{9EB55880-0018-4F86-8B85-214131250792}"/>
    <cellStyle name="Note 11 11" xfId="15047" xr:uid="{59B59EDF-768A-4159-BC1A-F98BAC9C6FC0}"/>
    <cellStyle name="Note 11 11 2" xfId="26582" xr:uid="{15D04107-617A-4C33-94B4-54082084FC92}"/>
    <cellStyle name="Note 11 11 2 2" xfId="41418" xr:uid="{55B06D9E-2D87-4831-8846-F78AA327B97B}"/>
    <cellStyle name="Note 11 11 3" xfId="33072" xr:uid="{2E31758A-7C72-4D49-BF72-65ADB545A0CF}"/>
    <cellStyle name="Note 11 12" xfId="16002" xr:uid="{81EB9324-CAD4-4C81-A8F2-D894AA3F402B}"/>
    <cellStyle name="Note 11 12 2" xfId="25262" xr:uid="{89638D6C-9ADC-4B36-9665-278606A9805E}"/>
    <cellStyle name="Note 11 12 2 2" xfId="41309" xr:uid="{57317CAF-AEA7-456C-B528-A90CA8F65F69}"/>
    <cellStyle name="Note 11 12 3" xfId="34433" xr:uid="{80AC2060-265B-4407-AF0C-8E541E4DA8E6}"/>
    <cellStyle name="Note 11 13" xfId="17038" xr:uid="{9EA32292-B23D-4059-A8C5-AF1609EB4FB0}"/>
    <cellStyle name="Note 11 13 2" xfId="35293" xr:uid="{26322EBD-1B57-428C-9E7C-1BDB0C310A67}"/>
    <cellStyle name="Note 11 14" xfId="20528" xr:uid="{95EDE475-C6C3-4F45-BACB-0063B5A5CD91}"/>
    <cellStyle name="Note 11 14 2" xfId="25178" xr:uid="{C7D82BCE-81DE-4F18-90D9-6071BA7093A5}"/>
    <cellStyle name="Note 11 14 2 2" xfId="41298" xr:uid="{C0CF955F-7041-404E-8B92-D962565BA26F}"/>
    <cellStyle name="Note 11 14 3" xfId="39225" xr:uid="{10E9B76B-5C0E-4DCB-8711-1E83C76D16EE}"/>
    <cellStyle name="Note 11 15" xfId="21985" xr:uid="{B1E5806B-7DFA-48FF-B9AF-AB5515057995}"/>
    <cellStyle name="Note 11 15 2" xfId="26775" xr:uid="{AA6B0CD0-9777-4D6D-B52B-EB931242D49E}"/>
    <cellStyle name="Note 11 15 2 2" xfId="41438" xr:uid="{1C6CB701-FFCD-438B-BA5D-41AD5663D037}"/>
    <cellStyle name="Note 11 16" xfId="25069" xr:uid="{D126ED07-83AB-4E22-B0E2-65E217DE70C5}"/>
    <cellStyle name="Note 11 16 2" xfId="41287" xr:uid="{CD4DEC0F-8C01-4D9E-83ED-411962F6C6A9}"/>
    <cellStyle name="Note 11 17" xfId="26894" xr:uid="{EE313C95-3E8A-48B4-AE40-CDCAB24421EC}"/>
    <cellStyle name="Note 11 17 2" xfId="41452" xr:uid="{AD78C4D5-18ED-4665-BA32-2B8EBFFEC8CF}"/>
    <cellStyle name="Note 11 18" xfId="24944" xr:uid="{C7E0FDEC-DA9D-4373-81C6-AF3A2E981028}"/>
    <cellStyle name="Note 11 18 2" xfId="41270" xr:uid="{34ED33D2-0541-463B-9A06-0261F60CA67A}"/>
    <cellStyle name="Note 11 19" xfId="27026" xr:uid="{7AAB871E-15D9-400B-BD9F-EA8828218135}"/>
    <cellStyle name="Note 11 19 2" xfId="41468" xr:uid="{FBCE379A-4BB9-4F8B-83E8-3F9437B7104E}"/>
    <cellStyle name="Note 11 2" xfId="7572" xr:uid="{DDC98888-68AF-45FE-BD1E-50C9BA8EEC13}"/>
    <cellStyle name="Note 11 2 10" xfId="7573" xr:uid="{EC1BE0DC-6F7D-4BF6-8A98-50A7AE1CF3B0}"/>
    <cellStyle name="Note 11 2 10 2" xfId="34827" xr:uid="{EC1712E7-B68C-4138-9E2F-F20510A443C1}"/>
    <cellStyle name="Note 11 2 11" xfId="17116" xr:uid="{4C9E504E-A563-4784-A9AE-889A1C93E2F3}"/>
    <cellStyle name="Note 11 2 11 2" xfId="35384" xr:uid="{E4DCA83B-02CA-4D73-B37C-F732457184DE}"/>
    <cellStyle name="Note 11 2 12" xfId="18860" xr:uid="{22F7C1E2-0154-4F3C-A1D4-66A512057E78}"/>
    <cellStyle name="Note 11 2 12 2" xfId="37417" xr:uid="{E8ED995B-B7AD-4FDF-B1AB-DA2C07597B39}"/>
    <cellStyle name="Note 11 2 13" xfId="23088" xr:uid="{051782D2-2988-4F5D-90D3-293DB0AA850C}"/>
    <cellStyle name="Note 11 2 13 2" xfId="40945" xr:uid="{EE1B95FD-C0CA-4B50-8275-82F53EBB7A76}"/>
    <cellStyle name="Note 11 2 14" xfId="29605" xr:uid="{7E6108D7-A45A-42C7-B76D-D006C93C9998}"/>
    <cellStyle name="Note 11 2 2" xfId="7574" xr:uid="{688E6A94-F7F9-40E0-9EAF-22F100EAFF75}"/>
    <cellStyle name="Note 11 2 2 2" xfId="7575" xr:uid="{CB609960-AD85-442B-8761-8B5F10CECDBD}"/>
    <cellStyle name="Note 11 2 2 2 2" xfId="7576" xr:uid="{B1CDD7DB-E872-4800-86EF-65661C0D6285}"/>
    <cellStyle name="Note 11 2 2 2 2 2" xfId="19931" xr:uid="{ACEB7A50-D649-495D-9F20-9967629C51DB}"/>
    <cellStyle name="Note 11 2 2 2 2 2 2" xfId="38803" xr:uid="{8DC2A4D3-690A-47E4-BC5F-1DBFF3E76C89}"/>
    <cellStyle name="Note 11 2 2 2 2 3" xfId="32659" xr:uid="{833103DE-B76E-4162-87F0-9EA12EF36577}"/>
    <cellStyle name="Note 11 2 2 2 3" xfId="7577" xr:uid="{DE2DC161-0A61-40C4-87ED-9E082FEF8445}"/>
    <cellStyle name="Note 11 2 2 2 3 2" xfId="36791" xr:uid="{197416B9-4290-484A-B629-4B966732F6EC}"/>
    <cellStyle name="Note 11 2 2 2 4" xfId="23090" xr:uid="{72BF2801-1CBD-4BDC-BA2F-26D0266C1AE5}"/>
    <cellStyle name="Note 11 2 2 2 4 2" xfId="40947" xr:uid="{5C59D5EC-0FB7-4AD3-9277-C86B6AF322A2}"/>
    <cellStyle name="Note 11 2 2 2 5" xfId="31070" xr:uid="{29102BFB-8B3A-455F-BC02-D481C9C94209}"/>
    <cellStyle name="Note 11 2 2 3" xfId="7578" xr:uid="{C82FC37D-9FBE-43E6-BC8E-2693787815E9}"/>
    <cellStyle name="Note 11 2 2 3 2" xfId="19237" xr:uid="{1DF85544-790E-443E-80A9-A7688F0F8E05}"/>
    <cellStyle name="Note 11 2 2 3 2 2" xfId="37725" xr:uid="{B20E306A-C25D-4F2D-B3CA-CD10C851475E}"/>
    <cellStyle name="Note 11 2 2 3 3" xfId="31992" xr:uid="{15FAB153-BEA2-46E2-9A9B-8C5007C5361E}"/>
    <cellStyle name="Note 11 2 2 4" xfId="7579" xr:uid="{502F7C40-E8FB-4AD9-8AA5-D8609885C0FC}"/>
    <cellStyle name="Note 11 2 2 4 2" xfId="21130" xr:uid="{ABE17C14-0137-490E-BF52-59E5727E27F6}"/>
    <cellStyle name="Note 11 2 2 4 2 2" xfId="39540" xr:uid="{225B8ED0-E741-40D2-8210-1C65B3B36093}"/>
    <cellStyle name="Note 11 2 2 4 3" xfId="33387" xr:uid="{2BBF5F3E-3E15-416F-B6BB-5EDB4D74C19E}"/>
    <cellStyle name="Note 11 2 2 5" xfId="7580" xr:uid="{0CD79ADC-991D-493E-BB8E-281F095D80C4}"/>
    <cellStyle name="Note 11 2 2 5 2" xfId="34037" xr:uid="{BC83E1C2-80F6-4A68-84C3-B516704C5172}"/>
    <cellStyle name="Note 11 2 2 6" xfId="16832" xr:uid="{54F5B505-553D-4FFC-AB25-6D66BD029409}"/>
    <cellStyle name="Note 11 2 2 6 2" xfId="34828" xr:uid="{A212BE77-DE84-41A9-9854-19058F4A7EE8}"/>
    <cellStyle name="Note 11 2 2 7" xfId="17770" xr:uid="{BF291DD6-D15E-483F-BCA8-75FCC092AA97}"/>
    <cellStyle name="Note 11 2 2 7 2" xfId="35815" xr:uid="{5E6B5575-F227-477E-9988-DCB93675D474}"/>
    <cellStyle name="Note 11 2 2 8" xfId="23089" xr:uid="{BF49968A-474E-4151-B451-6E6EFE82EA7E}"/>
    <cellStyle name="Note 11 2 2 8 2" xfId="40946" xr:uid="{2D420042-7BA0-4997-898E-21CB6D851117}"/>
    <cellStyle name="Note 11 2 2 9" xfId="30007" xr:uid="{BF496A30-9E12-4A52-A14C-BDC525AB8CB9}"/>
    <cellStyle name="Note 11 2 3" xfId="7581" xr:uid="{68D3926B-2DB8-4DC0-868C-361B9BC5334A}"/>
    <cellStyle name="Note 11 2 3 2" xfId="7582" xr:uid="{1BD40E62-20E6-4561-9FE4-E6AD1FCC12DD}"/>
    <cellStyle name="Note 11 2 3 2 2" xfId="7583" xr:uid="{D0A41998-705E-4840-8F49-1B8B6B2A9439}"/>
    <cellStyle name="Note 11 2 3 2 2 2" xfId="19932" xr:uid="{4F78546F-5436-4882-904D-D0345240AE80}"/>
    <cellStyle name="Note 11 2 3 2 2 2 2" xfId="38804" xr:uid="{3D534ED1-DB2C-471B-AF6E-D5F73E8C595A}"/>
    <cellStyle name="Note 11 2 3 2 2 3" xfId="32660" xr:uid="{68DC5E17-C772-41CE-8394-B183D8AEF232}"/>
    <cellStyle name="Note 11 2 3 2 3" xfId="7584" xr:uid="{4FA1DFDB-CD76-428A-97B3-02D36AD8D81B}"/>
    <cellStyle name="Note 11 2 3 2 3 2" xfId="36792" xr:uid="{3B6B57E9-A338-42B9-AE02-91E9AFF24819}"/>
    <cellStyle name="Note 11 2 3 2 4" xfId="23092" xr:uid="{13611A67-6445-4E1B-90A8-DB46426FC034}"/>
    <cellStyle name="Note 11 2 3 2 4 2" xfId="40949" xr:uid="{E2D54BFE-D1F8-42BE-A2C1-D91327701D5F}"/>
    <cellStyle name="Note 11 2 3 2 5" xfId="31071" xr:uid="{1F1D56EC-3F88-4011-8E02-C51A45A51CD1}"/>
    <cellStyle name="Note 11 2 3 3" xfId="7585" xr:uid="{6D9EE733-9E94-45C8-8937-F1231484CA04}"/>
    <cellStyle name="Note 11 2 3 3 2" xfId="19238" xr:uid="{F29FF827-22AC-4414-93E6-D07C6E516882}"/>
    <cellStyle name="Note 11 2 3 3 2 2" xfId="37726" xr:uid="{1135E21C-1B9C-4E9C-8653-E95CC66A73E2}"/>
    <cellStyle name="Note 11 2 3 3 3" xfId="31993" xr:uid="{6E7F2AB7-9A4C-4E9A-8240-A9200E6315B2}"/>
    <cellStyle name="Note 11 2 3 4" xfId="7586" xr:uid="{3E73F77A-526A-4715-B3FE-0B1CA391CCBA}"/>
    <cellStyle name="Note 11 2 3 4 2" xfId="21131" xr:uid="{3FA819AD-4269-470B-B5CA-CF2F3842D725}"/>
    <cellStyle name="Note 11 2 3 4 2 2" xfId="39541" xr:uid="{C08FCD25-D589-4EBE-875F-D71F16FF3DF7}"/>
    <cellStyle name="Note 11 2 3 4 3" xfId="33388" xr:uid="{17CB446F-58A0-4DA4-8CDC-F5D6F66CE28A}"/>
    <cellStyle name="Note 11 2 3 5" xfId="7587" xr:uid="{30A8844B-1052-4AC3-BDEA-2AAC1827B2EC}"/>
    <cellStyle name="Note 11 2 3 5 2" xfId="34038" xr:uid="{4AA4F9EE-2748-4BAB-BB67-DA5BFCE1A198}"/>
    <cellStyle name="Note 11 2 3 6" xfId="16833" xr:uid="{CD3C5138-CB8A-4252-B5A7-BEA7EEB844F2}"/>
    <cellStyle name="Note 11 2 3 6 2" xfId="34829" xr:uid="{DE202187-2B8F-42D2-AD9B-506CA1A65779}"/>
    <cellStyle name="Note 11 2 3 7" xfId="17771" xr:uid="{55BDEA18-69A7-47BE-ABDE-FE0FF6FBCF58}"/>
    <cellStyle name="Note 11 2 3 7 2" xfId="35816" xr:uid="{75D25D8D-6D9F-42DF-93EF-370BBECD7E79}"/>
    <cellStyle name="Note 11 2 3 8" xfId="23091" xr:uid="{22F0D392-E627-43AA-B9FE-CFC1C48A13F2}"/>
    <cellStyle name="Note 11 2 3 8 2" xfId="40948" xr:uid="{902F670D-4823-46C6-BA94-3F6743010B3D}"/>
    <cellStyle name="Note 11 2 3 9" xfId="30008" xr:uid="{E406C127-3626-41A3-8A79-1DFD23564ACA}"/>
    <cellStyle name="Note 11 2 4" xfId="7588" xr:uid="{15FB59B2-3F55-45E4-8CBF-297320BE6B68}"/>
    <cellStyle name="Note 11 2 4 2" xfId="7589" xr:uid="{2057CC50-170A-43A2-841C-00F679AA0DA6}"/>
    <cellStyle name="Note 11 2 4 2 2" xfId="7590" xr:uid="{46E958CB-8D95-4F82-9055-F1203975E62F}"/>
    <cellStyle name="Note 11 2 4 2 2 2" xfId="19933" xr:uid="{F1BB3D7C-3AC9-4936-BFF3-12DA0BEC7C71}"/>
    <cellStyle name="Note 11 2 4 2 2 2 2" xfId="38805" xr:uid="{9EF6D696-4DA4-4294-A687-642BA8D8CB77}"/>
    <cellStyle name="Note 11 2 4 2 2 3" xfId="32661" xr:uid="{F54B6E9B-5295-47C9-8F8C-54ED8FA167C1}"/>
    <cellStyle name="Note 11 2 4 2 3" xfId="7591" xr:uid="{4E3B4B21-C2D7-4F73-9ECA-28F0ED9C52AC}"/>
    <cellStyle name="Note 11 2 4 2 3 2" xfId="36793" xr:uid="{2F3D4533-9314-4D78-9198-9E7F73FAAE35}"/>
    <cellStyle name="Note 11 2 4 2 4" xfId="23094" xr:uid="{42E64EE7-7868-464C-9BEE-ADDE2FCAA5E3}"/>
    <cellStyle name="Note 11 2 4 2 4 2" xfId="40951" xr:uid="{759B5CB2-E0A4-4317-B53D-3F74B9C79654}"/>
    <cellStyle name="Note 11 2 4 2 5" xfId="31072" xr:uid="{DCD27812-8446-49A3-B823-A03087FAA2F3}"/>
    <cellStyle name="Note 11 2 4 3" xfId="7592" xr:uid="{7599040D-79BD-452B-8809-C88BAA21F604}"/>
    <cellStyle name="Note 11 2 4 3 2" xfId="19239" xr:uid="{D42F7687-DEE7-41E6-85E1-19656CCE9DD8}"/>
    <cellStyle name="Note 11 2 4 3 2 2" xfId="37727" xr:uid="{366D2FAF-5731-4149-9926-2BCA2E122F2B}"/>
    <cellStyle name="Note 11 2 4 3 3" xfId="31994" xr:uid="{0F802E47-5785-4E56-A680-0FE019FD742A}"/>
    <cellStyle name="Note 11 2 4 4" xfId="7593" xr:uid="{652F7770-EAC4-4516-8F3A-A19065A5E709}"/>
    <cellStyle name="Note 11 2 4 4 2" xfId="21132" xr:uid="{5FF13AF1-AC0C-400E-91B1-78BC1326004F}"/>
    <cellStyle name="Note 11 2 4 4 2 2" xfId="39542" xr:uid="{3E900C82-21F9-4C72-B950-72A23ABA4857}"/>
    <cellStyle name="Note 11 2 4 4 3" xfId="33389" xr:uid="{2520A493-1BAB-4D64-81FA-E65472F990CB}"/>
    <cellStyle name="Note 11 2 4 5" xfId="7594" xr:uid="{A37C6914-FA1B-46F2-89F1-F2133C1D4D96}"/>
    <cellStyle name="Note 11 2 4 5 2" xfId="34039" xr:uid="{1EC9F371-520E-4114-83C7-092EDBA4B7C0}"/>
    <cellStyle name="Note 11 2 4 6" xfId="16834" xr:uid="{42A41784-E230-4DBE-87AD-833C7B133ACE}"/>
    <cellStyle name="Note 11 2 4 6 2" xfId="34830" xr:uid="{F89075A4-377F-43D5-A6A2-C9FD7AF3F488}"/>
    <cellStyle name="Note 11 2 4 7" xfId="17772" xr:uid="{43BA8400-18EF-41E5-9D87-DBA155ED10AF}"/>
    <cellStyle name="Note 11 2 4 7 2" xfId="35817" xr:uid="{978C5F95-F4BC-4154-905F-FD52E724017C}"/>
    <cellStyle name="Note 11 2 4 8" xfId="23093" xr:uid="{4CF7E5BA-9882-418F-B646-30FADA260858}"/>
    <cellStyle name="Note 11 2 4 8 2" xfId="40950" xr:uid="{49AB4A9F-CB86-49C1-BEB4-1C2FF713F11A}"/>
    <cellStyle name="Note 11 2 4 9" xfId="30009" xr:uid="{F84D2BE4-AFE9-4D0A-BE5E-082B03217BCA}"/>
    <cellStyle name="Note 11 2 5" xfId="7595" xr:uid="{C0E1C459-7744-4B48-8EA7-595F1375EA61}"/>
    <cellStyle name="Note 11 2 5 2" xfId="7596" xr:uid="{1909C468-A2D8-4713-8749-F55F4F31296C}"/>
    <cellStyle name="Note 11 2 5 2 2" xfId="7597" xr:uid="{BB1A525C-7441-4CED-8C32-7ED825F6BF72}"/>
    <cellStyle name="Note 11 2 5 2 2 2" xfId="19934" xr:uid="{46B30AE4-A7E5-44EE-8A4F-EFBEEA21F283}"/>
    <cellStyle name="Note 11 2 5 2 2 2 2" xfId="38806" xr:uid="{842C62E7-A1E2-49F8-9A0B-5E78193D3537}"/>
    <cellStyle name="Note 11 2 5 2 2 3" xfId="32662" xr:uid="{D5B0A3D8-2E74-4883-87C1-6D79CC8B236B}"/>
    <cellStyle name="Note 11 2 5 2 3" xfId="7598" xr:uid="{7136B997-5D4B-45A9-8588-4E91EB188DD6}"/>
    <cellStyle name="Note 11 2 5 2 3 2" xfId="36794" xr:uid="{399B181E-504E-43BD-A53B-72BB740B6EDE}"/>
    <cellStyle name="Note 11 2 5 2 4" xfId="23096" xr:uid="{27447398-FD64-48DE-AE75-485E20DFB9F8}"/>
    <cellStyle name="Note 11 2 5 2 4 2" xfId="40953" xr:uid="{C787926C-8A9F-47D2-94BC-03CE95105CDB}"/>
    <cellStyle name="Note 11 2 5 2 5" xfId="31073" xr:uid="{15733B05-177A-46A1-B78C-02A3A3FC740D}"/>
    <cellStyle name="Note 11 2 5 3" xfId="7599" xr:uid="{239F5737-B1CB-44F1-B043-473127CD5197}"/>
    <cellStyle name="Note 11 2 5 3 2" xfId="19240" xr:uid="{4484956B-CADB-49ED-B734-046F12B97060}"/>
    <cellStyle name="Note 11 2 5 3 2 2" xfId="37728" xr:uid="{E548FC10-0BD9-49B4-BEAA-FA31EC6FDB5F}"/>
    <cellStyle name="Note 11 2 5 3 3" xfId="31995" xr:uid="{6B9C2242-136D-4D8C-93EC-0A0F6730F9F1}"/>
    <cellStyle name="Note 11 2 5 4" xfId="7600" xr:uid="{3E72089A-25A5-436E-8B8F-9EFF34CDAF2E}"/>
    <cellStyle name="Note 11 2 5 4 2" xfId="21133" xr:uid="{06718AD9-8774-4D02-82B5-22C366730602}"/>
    <cellStyle name="Note 11 2 5 4 2 2" xfId="39543" xr:uid="{7B672700-B6E9-46E3-8FA2-E2380A812A02}"/>
    <cellStyle name="Note 11 2 5 4 3" xfId="33390" xr:uid="{1E12D8BE-3217-4114-BE6C-75345063092B}"/>
    <cellStyle name="Note 11 2 5 5" xfId="7601" xr:uid="{FDE6FA7E-0455-4B4E-B7EA-01C32EF08A6E}"/>
    <cellStyle name="Note 11 2 5 5 2" xfId="34040" xr:uid="{03B8F8F0-7E50-4133-9FC6-CE1E5F0352D2}"/>
    <cellStyle name="Note 11 2 5 6" xfId="16835" xr:uid="{86686344-3450-40E5-95EC-AED12574B95C}"/>
    <cellStyle name="Note 11 2 5 6 2" xfId="34831" xr:uid="{D3D69D0E-A1E3-4692-9626-187207236B46}"/>
    <cellStyle name="Note 11 2 5 7" xfId="17773" xr:uid="{1E189CAF-9C2E-4DE8-9F9A-E3E32E0D6120}"/>
    <cellStyle name="Note 11 2 5 7 2" xfId="35818" xr:uid="{61670F3B-D976-4BFB-985F-1282498269A1}"/>
    <cellStyle name="Note 11 2 5 8" xfId="23095" xr:uid="{D702A98F-1D5F-41E7-9EF3-10C43CD424E6}"/>
    <cellStyle name="Note 11 2 5 8 2" xfId="40952" xr:uid="{68485D43-ED89-421D-96DB-96D046481FD5}"/>
    <cellStyle name="Note 11 2 5 9" xfId="30010" xr:uid="{5A8B84C4-4B5A-4378-87C9-276D5FC97D93}"/>
    <cellStyle name="Note 11 2 6" xfId="7602" xr:uid="{D677ED09-9569-41CA-B4A4-7DC0CCE0CAA7}"/>
    <cellStyle name="Note 11 2 6 2" xfId="7603" xr:uid="{1B1EC547-91B2-4004-83EA-9658408B9D5D}"/>
    <cellStyle name="Note 11 2 6 2 2" xfId="7604" xr:uid="{89A7FA40-16FD-477E-9991-9A2481D24F7C}"/>
    <cellStyle name="Note 11 2 6 2 2 2" xfId="19935" xr:uid="{A5235B22-7EC4-4185-9DB3-8480DE26AA75}"/>
    <cellStyle name="Note 11 2 6 2 2 2 2" xfId="38807" xr:uid="{80BC8C08-AC86-4ABF-81DF-1212A3E6BEA7}"/>
    <cellStyle name="Note 11 2 6 2 2 3" xfId="32663" xr:uid="{9D7EB25C-F1C4-45BD-B634-D54B6C65C7A7}"/>
    <cellStyle name="Note 11 2 6 2 3" xfId="7605" xr:uid="{83FECBE8-8945-43C7-8387-9F6D07A65147}"/>
    <cellStyle name="Note 11 2 6 2 3 2" xfId="36795" xr:uid="{5D27257C-027B-42E3-8330-0E977B35E2FB}"/>
    <cellStyle name="Note 11 2 6 2 4" xfId="23098" xr:uid="{87740FE2-2ADF-41A2-8F13-833458469B05}"/>
    <cellStyle name="Note 11 2 6 2 4 2" xfId="40955" xr:uid="{086D1189-29B3-44AD-B640-F28E48AA5485}"/>
    <cellStyle name="Note 11 2 6 2 5" xfId="31074" xr:uid="{5F1C421C-9D99-489B-9C3A-55B45AED7C34}"/>
    <cellStyle name="Note 11 2 6 3" xfId="7606" xr:uid="{7867BE45-680A-45BD-8E4A-FC9130EF29A4}"/>
    <cellStyle name="Note 11 2 6 3 2" xfId="19241" xr:uid="{0EE3099C-3D5E-4859-AFC1-B5E4B6019A80}"/>
    <cellStyle name="Note 11 2 6 3 2 2" xfId="37729" xr:uid="{451221C5-23A3-44ED-978E-7160790BF8E7}"/>
    <cellStyle name="Note 11 2 6 3 3" xfId="31996" xr:uid="{7BA99C84-7998-4ACE-A9B0-BC1B1D53640A}"/>
    <cellStyle name="Note 11 2 6 4" xfId="7607" xr:uid="{661C1BCF-1F8E-42E2-A8F8-D410DF358159}"/>
    <cellStyle name="Note 11 2 6 4 2" xfId="21134" xr:uid="{C40951FB-DCC9-474F-8744-6AD371B8084A}"/>
    <cellStyle name="Note 11 2 6 4 2 2" xfId="39544" xr:uid="{02D055B9-8062-4F7A-BDB9-44C42DE20598}"/>
    <cellStyle name="Note 11 2 6 4 3" xfId="33391" xr:uid="{6A6B8D4F-5A1D-410E-AE1C-159DBEF8CE5C}"/>
    <cellStyle name="Note 11 2 6 5" xfId="7608" xr:uid="{5C9AEE52-01FB-43F4-93FB-1884BD9CBC54}"/>
    <cellStyle name="Note 11 2 6 5 2" xfId="34041" xr:uid="{4C33D5D9-C1A1-486D-AB54-E5E0190DA7F9}"/>
    <cellStyle name="Note 11 2 6 6" xfId="16836" xr:uid="{3FE69812-E966-4564-9ADD-C2C700A5150A}"/>
    <cellStyle name="Note 11 2 6 6 2" xfId="34832" xr:uid="{B0C49820-3817-41DC-9051-D6C04870C8C0}"/>
    <cellStyle name="Note 11 2 6 7" xfId="17774" xr:uid="{1467EAB2-3E0F-4358-BBCB-BCD050F8DF0F}"/>
    <cellStyle name="Note 11 2 6 7 2" xfId="35819" xr:uid="{D905FD7A-69B8-4161-9DF3-C335B8C1AA44}"/>
    <cellStyle name="Note 11 2 6 8" xfId="23097" xr:uid="{AE97326A-B005-41B8-B55E-081DB2CFA7E6}"/>
    <cellStyle name="Note 11 2 6 8 2" xfId="40954" xr:uid="{1CDF09B6-10C6-4419-BBDE-E3A9C58013B2}"/>
    <cellStyle name="Note 11 2 6 9" xfId="30011" xr:uid="{A7C4D074-2333-4C44-BD23-8BC051ADA591}"/>
    <cellStyle name="Note 11 2 7" xfId="7609" xr:uid="{741AA161-C766-41A7-BE6B-66C138BB40C9}"/>
    <cellStyle name="Note 11 2 7 2" xfId="7610" xr:uid="{F7BD09B5-1E2C-4BAC-AE56-30AF8BAF58CA}"/>
    <cellStyle name="Note 11 2 7 2 2" xfId="19461" xr:uid="{C2172EA4-B8F0-41C4-A260-BF24D96CF993}"/>
    <cellStyle name="Note 11 2 7 2 2 2" xfId="38248" xr:uid="{F491CC60-0F6E-4090-91C1-8DA92819170C}"/>
    <cellStyle name="Note 11 2 7 2 3" xfId="32161" xr:uid="{0934D340-64C0-4119-B134-60F0F63388FA}"/>
    <cellStyle name="Note 11 2 7 3" xfId="7611" xr:uid="{27858565-18BC-41EC-9C1D-5CAB5A5ABCD6}"/>
    <cellStyle name="Note 11 2 7 3 2" xfId="36331" xr:uid="{E96C49AB-BEAD-4203-A328-C861F702A273}"/>
    <cellStyle name="Note 11 2 7 4" xfId="23099" xr:uid="{3349D251-D6D8-4B56-9744-896196754BC9}"/>
    <cellStyle name="Note 11 2 7 4 2" xfId="40956" xr:uid="{321EF8BE-3CE3-49F3-B518-B8ECD20797CC}"/>
    <cellStyle name="Note 11 2 7 5" xfId="30517" xr:uid="{51EA401E-A032-4D18-8871-901A2041513F}"/>
    <cellStyle name="Note 11 2 8" xfId="7612" xr:uid="{6B31ED31-1D5A-4C75-875C-E2AC472CF76C}"/>
    <cellStyle name="Note 11 2 8 2" xfId="7613" xr:uid="{DB31A483-36FD-4D00-9401-4FA60B69C182}"/>
    <cellStyle name="Note 11 2 8 2 2" xfId="19416" xr:uid="{C1E3F844-765C-4DFA-B6F3-3620866EC5D0}"/>
    <cellStyle name="Note 11 2 8 2 2 2" xfId="38203" xr:uid="{CE71CF81-4759-4FE6-BC82-E1C7181D4BF1}"/>
    <cellStyle name="Note 11 2 8 2 3" xfId="32124" xr:uid="{E9A924E9-8AC8-43A5-98AE-3A522D32CC79}"/>
    <cellStyle name="Note 11 2 8 3" xfId="7614" xr:uid="{3CA5CEB2-43D4-40E4-9A5E-A6A13ABC4396}"/>
    <cellStyle name="Note 11 2 8 3 2" xfId="36286" xr:uid="{D264F75C-21DF-42A2-8CDF-AB6A9B6637DE}"/>
    <cellStyle name="Note 11 2 8 4" xfId="23100" xr:uid="{374F6290-3840-404F-83D5-D126156356EF}"/>
    <cellStyle name="Note 11 2 8 4 2" xfId="40957" xr:uid="{B83A328C-AC32-4B14-ACA4-C22C6FF3D482}"/>
    <cellStyle name="Note 11 2 8 5" xfId="30472" xr:uid="{BB88DACA-EBD4-48F6-AD3B-EAA579CA000B}"/>
    <cellStyle name="Note 11 2 9" xfId="7615" xr:uid="{5BA61961-AEE6-4E0C-8243-FF040193C8AD}"/>
    <cellStyle name="Note 11 2 9 2" xfId="34036" xr:uid="{89FDD5DB-B156-406A-8C05-5FCC67E10EF6}"/>
    <cellStyle name="Note 11 20" xfId="24807" xr:uid="{734B4388-35A9-4B12-BAFF-930D0DDBED5F}"/>
    <cellStyle name="Note 11 20 2" xfId="41253" xr:uid="{A7277269-E725-4E1E-AF68-F934E272F6BD}"/>
    <cellStyle name="Note 11 21" xfId="27175" xr:uid="{0A363172-FF61-47FD-9A08-FF089D121401}"/>
    <cellStyle name="Note 11 21 2" xfId="41485" xr:uid="{DC86E41B-8CF0-4175-ABED-EAF5F6B4E02E}"/>
    <cellStyle name="Note 11 22" xfId="24655" xr:uid="{66E8BB52-73EF-4251-B638-ABBDF5632DD2}"/>
    <cellStyle name="Note 11 22 2" xfId="41236" xr:uid="{62A9508F-3947-4221-B534-120B011E6793}"/>
    <cellStyle name="Note 11 23" xfId="27334" xr:uid="{B07E42A1-03BF-43F8-92E6-31AE02A9EE03}"/>
    <cellStyle name="Note 11 23 2" xfId="41502" xr:uid="{0A6DA47D-E1B5-416D-999E-B089B61A9628}"/>
    <cellStyle name="Note 11 24" xfId="23154" xr:uid="{A58EF3CB-3BDA-475F-B00D-0A7CCC92AC46}"/>
    <cellStyle name="Note 11 24 2" xfId="41010" xr:uid="{BCBD55FE-DFCB-41D5-9998-3DF942894BCE}"/>
    <cellStyle name="Note 11 25" xfId="27503" xr:uid="{559B43BD-5C06-41C4-915C-06248CC7EF2A}"/>
    <cellStyle name="Note 11 25 2" xfId="41519" xr:uid="{68705D58-92C4-4B97-A2FC-955A1AE68B51}"/>
    <cellStyle name="Note 11 26" xfId="27668" xr:uid="{9C1DB004-8BCA-4B70-AB2A-90F07E2FFF19}"/>
    <cellStyle name="Note 11 26 2" xfId="41536" xr:uid="{0128E251-B48A-4707-A74D-E176A0359424}"/>
    <cellStyle name="Note 11 27" xfId="27831" xr:uid="{C5D7D622-5BFE-4D66-9F61-9316E11EF94A}"/>
    <cellStyle name="Note 11 27 2" xfId="41553" xr:uid="{545816BE-4017-4BD8-A019-58080727DA8E}"/>
    <cellStyle name="Note 11 28" xfId="27983" xr:uid="{7F967712-4573-4CFF-892F-847D80F560FA}"/>
    <cellStyle name="Note 11 28 2" xfId="41570" xr:uid="{304AEC78-F2F9-4332-841C-3AFA6E3788A7}"/>
    <cellStyle name="Note 11 29" xfId="28132" xr:uid="{6F8055B0-31CA-4F17-B453-703D1C0A685E}"/>
    <cellStyle name="Note 11 29 2" xfId="41587" xr:uid="{FE0E67B4-E7E5-4F62-AA02-241F48C9FF1A}"/>
    <cellStyle name="Note 11 3" xfId="7616" xr:uid="{58667835-7C0F-4B45-9A49-A52EB1B456CE}"/>
    <cellStyle name="Note 11 3 10" xfId="7617" xr:uid="{3F739831-15D9-40BC-ACDF-AE4BD129E8D6}"/>
    <cellStyle name="Note 11 3 10 2" xfId="34833" xr:uid="{94CD56EE-809F-49FE-AE13-0FB2CC8F781B}"/>
    <cellStyle name="Note 11 3 11" xfId="17134" xr:uid="{715B4588-1D67-4FC0-B626-B831799694AA}"/>
    <cellStyle name="Note 11 3 11 2" xfId="35401" xr:uid="{92F97385-B78D-4A0B-9439-A6A647A6ECBC}"/>
    <cellStyle name="Note 11 3 12" xfId="17084" xr:uid="{11A1B6FF-82CB-47AA-81AB-02AA87030B98}"/>
    <cellStyle name="Note 11 3 12 2" xfId="35339" xr:uid="{E3E8D0BE-73A6-4F80-A988-5B721F213BD6}"/>
    <cellStyle name="Note 11 3 13" xfId="23101" xr:uid="{9070EE2F-1CA5-4643-B90D-3CA835166022}"/>
    <cellStyle name="Note 11 3 13 2" xfId="40958" xr:uid="{A75D0380-9629-4D38-8BB8-DAF290FD1994}"/>
    <cellStyle name="Note 11 3 14" xfId="29617" xr:uid="{FAEF1EC6-1294-4FFF-BF8E-86FE331BB8EC}"/>
    <cellStyle name="Note 11 3 2" xfId="7618" xr:uid="{7B05185A-8E92-415F-8237-B99421929DD2}"/>
    <cellStyle name="Note 11 3 2 2" xfId="7619" xr:uid="{03978FBC-23CB-48E7-BD3F-40DE17DE02FB}"/>
    <cellStyle name="Note 11 3 2 2 2" xfId="7620" xr:uid="{860930EC-E3A2-4806-A1B7-B1933F943318}"/>
    <cellStyle name="Note 11 3 2 2 2 2" xfId="19936" xr:uid="{FF57CF84-62B6-45D7-970E-D41DC762E50B}"/>
    <cellStyle name="Note 11 3 2 2 2 2 2" xfId="38808" xr:uid="{537A4580-3B77-4D3E-8B16-3D03C6E13705}"/>
    <cellStyle name="Note 11 3 2 2 2 3" xfId="32664" xr:uid="{CBAD42F6-6D34-4F0D-ACE7-FB95C99E2D29}"/>
    <cellStyle name="Note 11 3 2 2 3" xfId="7621" xr:uid="{10CE2019-5EE4-4A89-867D-A92F37E7F6B1}"/>
    <cellStyle name="Note 11 3 2 2 3 2" xfId="36796" xr:uid="{8A9324ED-E648-4720-9F5D-1856C183A7CE}"/>
    <cellStyle name="Note 11 3 2 2 4" xfId="23103" xr:uid="{B19CF312-86B3-4A36-855A-DD63D149D26C}"/>
    <cellStyle name="Note 11 3 2 2 4 2" xfId="40960" xr:uid="{5A5C6F6B-7E2E-46CF-8866-18AF065F49D1}"/>
    <cellStyle name="Note 11 3 2 2 5" xfId="31075" xr:uid="{28F45328-35A1-4042-B3B7-8CE6F7736DDD}"/>
    <cellStyle name="Note 11 3 2 3" xfId="7622" xr:uid="{B8DF87E1-C916-4555-B6CE-6903B80286BF}"/>
    <cellStyle name="Note 11 3 2 3 2" xfId="19242" xr:uid="{CCA3E4C5-EAF9-40D1-945A-0EE653D37296}"/>
    <cellStyle name="Note 11 3 2 3 2 2" xfId="37730" xr:uid="{D19F89A8-D380-4308-8C4B-C2E25FBAF7D5}"/>
    <cellStyle name="Note 11 3 2 3 3" xfId="31997" xr:uid="{E89B6367-9172-4968-8F52-749239CF0F43}"/>
    <cellStyle name="Note 11 3 2 4" xfId="7623" xr:uid="{0B709D51-FF7D-4C7E-9E69-ED0C4E4D0FB3}"/>
    <cellStyle name="Note 11 3 2 4 2" xfId="21135" xr:uid="{76AD7B2C-CA15-4C79-AD45-86BB85E7AB2C}"/>
    <cellStyle name="Note 11 3 2 4 2 2" xfId="39545" xr:uid="{65A67D6A-0B53-4D16-8A15-DF54B686C9EA}"/>
    <cellStyle name="Note 11 3 2 4 3" xfId="33392" xr:uid="{2BE92A2C-99C9-413C-9F4D-A0F79EBA6F52}"/>
    <cellStyle name="Note 11 3 2 5" xfId="7624" xr:uid="{54FCF35A-171A-4E48-AE89-79A5BFC2D358}"/>
    <cellStyle name="Note 11 3 2 5 2" xfId="34043" xr:uid="{C901D1D5-C839-43C0-A11E-2AC536832A55}"/>
    <cellStyle name="Note 11 3 2 6" xfId="16837" xr:uid="{27968BE8-2CCF-4BF1-8320-0293E0DA8A49}"/>
    <cellStyle name="Note 11 3 2 6 2" xfId="34834" xr:uid="{4A19B562-88EB-4F0B-92F9-2DCF961F3F92}"/>
    <cellStyle name="Note 11 3 2 7" xfId="17775" xr:uid="{04DC5D72-C571-49E1-A924-116B40F50746}"/>
    <cellStyle name="Note 11 3 2 7 2" xfId="35820" xr:uid="{4E62B7C1-3DAA-4679-A258-A2DC9C6F6E76}"/>
    <cellStyle name="Note 11 3 2 8" xfId="23102" xr:uid="{C21128CF-98AE-41A2-86FB-D5F55A0D98FB}"/>
    <cellStyle name="Note 11 3 2 8 2" xfId="40959" xr:uid="{17F9DEC8-F04C-497E-B67D-FD694C1B6031}"/>
    <cellStyle name="Note 11 3 2 9" xfId="30012" xr:uid="{12A073A3-AA09-4628-92A5-8E324B161BA1}"/>
    <cellStyle name="Note 11 3 3" xfId="7625" xr:uid="{1494D779-B5C8-4D64-80B1-1A4BF23AD43F}"/>
    <cellStyle name="Note 11 3 3 2" xfId="7626" xr:uid="{1BF71186-AD27-4415-8B6A-4BC950975AE0}"/>
    <cellStyle name="Note 11 3 3 2 2" xfId="7627" xr:uid="{0C7006F8-C85F-4413-B18C-9158E7621F5C}"/>
    <cellStyle name="Note 11 3 3 2 2 2" xfId="19937" xr:uid="{4A416E74-8416-4FFC-BCA0-17C74AF30605}"/>
    <cellStyle name="Note 11 3 3 2 2 2 2" xfId="38809" xr:uid="{57856479-B954-4A38-A961-034F04AF29F9}"/>
    <cellStyle name="Note 11 3 3 2 2 3" xfId="32665" xr:uid="{17E8EF74-D12B-41EF-A10B-73551A4317BD}"/>
    <cellStyle name="Note 11 3 3 2 3" xfId="7628" xr:uid="{53CC2764-D16F-4483-8A22-A0871C0AF42D}"/>
    <cellStyle name="Note 11 3 3 2 3 2" xfId="36797" xr:uid="{E56D646A-626F-42C5-9D09-BCDB50757621}"/>
    <cellStyle name="Note 11 3 3 2 4" xfId="23105" xr:uid="{A19C5AF2-9A8E-4396-A5C2-1152AD3340AD}"/>
    <cellStyle name="Note 11 3 3 2 4 2" xfId="40962" xr:uid="{7B4AB553-BBDD-4E88-AB47-970D7397CF8A}"/>
    <cellStyle name="Note 11 3 3 2 5" xfId="31076" xr:uid="{8CA0DE4E-6349-4BD7-B9C7-080AF5CB2A6C}"/>
    <cellStyle name="Note 11 3 3 3" xfId="7629" xr:uid="{3BCACE65-1ADE-41F3-8861-4D65F17F7877}"/>
    <cellStyle name="Note 11 3 3 3 2" xfId="19243" xr:uid="{3865C7C2-1852-4A65-828C-D9E0BA49AD6B}"/>
    <cellStyle name="Note 11 3 3 3 2 2" xfId="37731" xr:uid="{D7052D9E-DEB3-4C2E-9474-9632412522CF}"/>
    <cellStyle name="Note 11 3 3 3 3" xfId="31998" xr:uid="{7F16716A-571D-4ABD-B0B4-272854D3F887}"/>
    <cellStyle name="Note 11 3 3 4" xfId="7630" xr:uid="{6055D4F1-E291-46CE-A164-7AAD1944004F}"/>
    <cellStyle name="Note 11 3 3 4 2" xfId="21136" xr:uid="{14946AA8-65AD-4462-A127-1E84E9889813}"/>
    <cellStyle name="Note 11 3 3 4 2 2" xfId="39546" xr:uid="{614AB969-80E9-4780-8D7B-B9B50D30C34E}"/>
    <cellStyle name="Note 11 3 3 4 3" xfId="33393" xr:uid="{69145632-E5F0-479C-91A1-C526D431D577}"/>
    <cellStyle name="Note 11 3 3 5" xfId="7631" xr:uid="{B3033BF7-E041-4FEA-A936-CC8729D90BCB}"/>
    <cellStyle name="Note 11 3 3 5 2" xfId="34044" xr:uid="{A5ABB369-465D-4559-BBAB-E3FEEF57D5C3}"/>
    <cellStyle name="Note 11 3 3 6" xfId="16838" xr:uid="{DAE7D0D9-71F4-42F9-ACB0-DA753A5E4A99}"/>
    <cellStyle name="Note 11 3 3 6 2" xfId="34835" xr:uid="{2A84EAA2-371C-486B-BE8E-322C035A0E91}"/>
    <cellStyle name="Note 11 3 3 7" xfId="17776" xr:uid="{A0D10C87-D01C-423A-AF42-020C73877CA4}"/>
    <cellStyle name="Note 11 3 3 7 2" xfId="35821" xr:uid="{787D63FD-3869-4881-A520-198140264F9C}"/>
    <cellStyle name="Note 11 3 3 8" xfId="23104" xr:uid="{5119C6B9-5868-48F8-9E58-F8B8DC6A8E78}"/>
    <cellStyle name="Note 11 3 3 8 2" xfId="40961" xr:uid="{7422435D-FBE6-45EF-A84E-33C87A11FB5A}"/>
    <cellStyle name="Note 11 3 3 9" xfId="30013" xr:uid="{09E5AD9F-FFD1-4486-AF6D-5B47BB6F5E6F}"/>
    <cellStyle name="Note 11 3 4" xfId="7632" xr:uid="{3D022AAE-31FC-4897-B398-331DDD1A0DCC}"/>
    <cellStyle name="Note 11 3 4 2" xfId="7633" xr:uid="{E0C0C846-DF80-4EB6-B6DC-A6B5576A0541}"/>
    <cellStyle name="Note 11 3 4 2 2" xfId="7634" xr:uid="{F982984C-389F-49B8-AE9D-4EB02509208A}"/>
    <cellStyle name="Note 11 3 4 2 2 2" xfId="19938" xr:uid="{961C22F1-BEEF-49E5-9548-5070A41C5198}"/>
    <cellStyle name="Note 11 3 4 2 2 2 2" xfId="38810" xr:uid="{4DD42DB6-6D95-4D57-942F-9DD5E793735C}"/>
    <cellStyle name="Note 11 3 4 2 2 3" xfId="32666" xr:uid="{540BEE3D-1F32-4FFE-9CC0-4A334078DC39}"/>
    <cellStyle name="Note 11 3 4 2 3" xfId="7635" xr:uid="{BF2CCBCE-CDFE-48DA-A31B-2B833C687C9A}"/>
    <cellStyle name="Note 11 3 4 2 3 2" xfId="36798" xr:uid="{1337656A-212C-4366-BC07-27C62B52B797}"/>
    <cellStyle name="Note 11 3 4 2 4" xfId="23107" xr:uid="{8F377097-7983-47D0-B6FA-77AA9CDDC987}"/>
    <cellStyle name="Note 11 3 4 2 4 2" xfId="40964" xr:uid="{03104F9D-4F69-4298-AC98-7DB6B559FC1D}"/>
    <cellStyle name="Note 11 3 4 2 5" xfId="31077" xr:uid="{0C7CDFA3-F46B-413A-89E2-8631296650A6}"/>
    <cellStyle name="Note 11 3 4 3" xfId="7636" xr:uid="{AC74D9D3-EE16-4F7F-AA38-1B04BFBE30D8}"/>
    <cellStyle name="Note 11 3 4 3 2" xfId="19244" xr:uid="{8503E632-E462-49AF-9EB7-BA9859A6FE33}"/>
    <cellStyle name="Note 11 3 4 3 2 2" xfId="37732" xr:uid="{E4FC047D-CDAC-4D50-9B8D-F22DF43E4178}"/>
    <cellStyle name="Note 11 3 4 3 3" xfId="31999" xr:uid="{B878C3AE-147C-41D8-B953-C21125093242}"/>
    <cellStyle name="Note 11 3 4 4" xfId="7637" xr:uid="{934BC3A5-3E4A-43A1-8287-AFC0590BEEBC}"/>
    <cellStyle name="Note 11 3 4 4 2" xfId="21137" xr:uid="{E6B3A659-7A8F-499D-9029-3305C834F27E}"/>
    <cellStyle name="Note 11 3 4 4 2 2" xfId="39547" xr:uid="{DEC4B7BC-33EE-4E00-A08C-DAA6CEBA3B03}"/>
    <cellStyle name="Note 11 3 4 4 3" xfId="33394" xr:uid="{72F4CD4D-BA59-440B-8192-25EF95A2AA62}"/>
    <cellStyle name="Note 11 3 4 5" xfId="7638" xr:uid="{08885224-59CD-4462-88A0-5AE9CAB87EC6}"/>
    <cellStyle name="Note 11 3 4 5 2" xfId="34045" xr:uid="{0F5314DC-1BBC-4E2A-A6FC-4B02DBA720F4}"/>
    <cellStyle name="Note 11 3 4 6" xfId="16839" xr:uid="{B55DB2FC-0AE1-48AE-9A99-E88266ED40A0}"/>
    <cellStyle name="Note 11 3 4 6 2" xfId="34836" xr:uid="{FF344A9B-51AD-49F4-A940-8C1BE29055A5}"/>
    <cellStyle name="Note 11 3 4 7" xfId="17777" xr:uid="{C409179F-4A54-4218-8E2A-A858C897BBBC}"/>
    <cellStyle name="Note 11 3 4 7 2" xfId="35822" xr:uid="{C78D67C2-B76D-4686-8B27-E138603E037E}"/>
    <cellStyle name="Note 11 3 4 8" xfId="23106" xr:uid="{7BE3F0B8-C92C-4B45-8008-54012AEC87CE}"/>
    <cellStyle name="Note 11 3 4 8 2" xfId="40963" xr:uid="{78893689-00C0-4083-8855-918EFF7D1FC5}"/>
    <cellStyle name="Note 11 3 4 9" xfId="30014" xr:uid="{2E7DECF0-FCFF-4F2C-AE03-D9442DDBC896}"/>
    <cellStyle name="Note 11 3 5" xfId="7639" xr:uid="{1BFD3023-C069-43E1-B199-7497650F5F2D}"/>
    <cellStyle name="Note 11 3 5 2" xfId="7640" xr:uid="{324A48C8-2352-49D8-9BAD-82723043CB3A}"/>
    <cellStyle name="Note 11 3 5 2 2" xfId="7641" xr:uid="{67C0C759-5B7E-4B7E-83AE-FA64A036C7C9}"/>
    <cellStyle name="Note 11 3 5 2 2 2" xfId="19939" xr:uid="{D6A610FA-D84B-4240-B05F-06EA6DFE91D3}"/>
    <cellStyle name="Note 11 3 5 2 2 2 2" xfId="38811" xr:uid="{035D9E69-B101-48C0-A13B-6BBBA9A9DAE7}"/>
    <cellStyle name="Note 11 3 5 2 2 3" xfId="32667" xr:uid="{CEEE8988-B9F1-4C58-8D74-355939D1F134}"/>
    <cellStyle name="Note 11 3 5 2 3" xfId="7642" xr:uid="{9ACB273D-6729-456F-9AA9-907FEEBD6018}"/>
    <cellStyle name="Note 11 3 5 2 3 2" xfId="36799" xr:uid="{938C5974-8E99-4A6C-97EC-9B0A57242D19}"/>
    <cellStyle name="Note 11 3 5 2 4" xfId="23109" xr:uid="{5A024937-2524-4E30-BFBC-7AAFFDAAAC58}"/>
    <cellStyle name="Note 11 3 5 2 4 2" xfId="40966" xr:uid="{AF88B439-FF87-4AF3-97BF-31F30C458589}"/>
    <cellStyle name="Note 11 3 5 2 5" xfId="31078" xr:uid="{353E9A23-AE2E-4434-AF09-203C9C0368A1}"/>
    <cellStyle name="Note 11 3 5 3" xfId="7643" xr:uid="{C82D3D06-BF6D-44C0-B340-183FB99C6CC4}"/>
    <cellStyle name="Note 11 3 5 3 2" xfId="19245" xr:uid="{AFEDBFCB-627B-42CA-AD9A-9F99CC8F4BAF}"/>
    <cellStyle name="Note 11 3 5 3 2 2" xfId="37733" xr:uid="{B4DB99E1-DC91-4312-AF24-D3F20FC9131B}"/>
    <cellStyle name="Note 11 3 5 3 3" xfId="32000" xr:uid="{162A5169-694E-42E0-8559-5165A216F1FB}"/>
    <cellStyle name="Note 11 3 5 4" xfId="7644" xr:uid="{76C4A294-EFA5-4581-9A8B-7AEBB61260F3}"/>
    <cellStyle name="Note 11 3 5 4 2" xfId="21138" xr:uid="{52324C21-7472-4506-983A-14E9863BC022}"/>
    <cellStyle name="Note 11 3 5 4 2 2" xfId="39548" xr:uid="{39C55713-D939-444E-BBD7-DC0EB3BC2651}"/>
    <cellStyle name="Note 11 3 5 4 3" xfId="33395" xr:uid="{34DB6F9A-E4AE-4745-95F5-85DE0BA71710}"/>
    <cellStyle name="Note 11 3 5 5" xfId="7645" xr:uid="{8B60D0CC-8ECC-4ED5-9738-D6B255AD087F}"/>
    <cellStyle name="Note 11 3 5 5 2" xfId="34046" xr:uid="{C83D5623-EBD6-43A8-B89A-2CB39B271BA1}"/>
    <cellStyle name="Note 11 3 5 6" xfId="16840" xr:uid="{810FAE62-636A-42B3-8E3C-25A31877BF88}"/>
    <cellStyle name="Note 11 3 5 6 2" xfId="34837" xr:uid="{038B2F69-765C-4468-B425-1237D6781EE5}"/>
    <cellStyle name="Note 11 3 5 7" xfId="17778" xr:uid="{D9A992F6-3596-4B8C-99F2-A6AD632D8040}"/>
    <cellStyle name="Note 11 3 5 7 2" xfId="35823" xr:uid="{71497A40-255F-44DC-9DF6-34C036F067F9}"/>
    <cellStyle name="Note 11 3 5 8" xfId="23108" xr:uid="{0FF56810-C1F8-4E45-AA7A-F0CE378A9C59}"/>
    <cellStyle name="Note 11 3 5 8 2" xfId="40965" xr:uid="{FBF9A314-ACDC-4B44-A16A-75FF4EC4DE60}"/>
    <cellStyle name="Note 11 3 5 9" xfId="30015" xr:uid="{6220C837-12C5-4216-AB6E-33ABB7696727}"/>
    <cellStyle name="Note 11 3 6" xfId="7646" xr:uid="{2080A57A-313B-41D1-B258-C9D50A1DF62E}"/>
    <cellStyle name="Note 11 3 6 2" xfId="7647" xr:uid="{763841EE-FFE5-435B-B590-109A811FA762}"/>
    <cellStyle name="Note 11 3 6 2 2" xfId="7648" xr:uid="{4678EBB6-8C52-470B-AF27-FAEE6F48694D}"/>
    <cellStyle name="Note 11 3 6 2 2 2" xfId="19940" xr:uid="{83C0854E-9406-4C4B-B57A-3DEE07C17435}"/>
    <cellStyle name="Note 11 3 6 2 2 2 2" xfId="38812" xr:uid="{4C098C5E-32B6-4E83-8986-7CFE04D6A81A}"/>
    <cellStyle name="Note 11 3 6 2 2 3" xfId="32668" xr:uid="{925137FA-E11B-4430-8F9F-87F2D04CA297}"/>
    <cellStyle name="Note 11 3 6 2 3" xfId="7649" xr:uid="{21858AE1-DAF8-461F-A8DB-EFD58C457020}"/>
    <cellStyle name="Note 11 3 6 2 3 2" xfId="36800" xr:uid="{CE965521-D3FA-422D-ABCB-E4C3D426DD18}"/>
    <cellStyle name="Note 11 3 6 2 4" xfId="23111" xr:uid="{D93B5DFC-A112-44D8-ACBD-574C7D5F4170}"/>
    <cellStyle name="Note 11 3 6 2 4 2" xfId="40968" xr:uid="{460DC001-E221-4606-A294-5DFF35D3E846}"/>
    <cellStyle name="Note 11 3 6 2 5" xfId="31079" xr:uid="{9BB069C8-89EA-4735-A478-294F597789EE}"/>
    <cellStyle name="Note 11 3 6 3" xfId="7650" xr:uid="{81F14DB6-0686-4095-83D1-73C507B1D6A8}"/>
    <cellStyle name="Note 11 3 6 3 2" xfId="19246" xr:uid="{44A8D10C-AD4A-4F3B-ACE0-C3901EF87396}"/>
    <cellStyle name="Note 11 3 6 3 2 2" xfId="37734" xr:uid="{2898C1AB-D539-4791-A794-6FE6D1B016B7}"/>
    <cellStyle name="Note 11 3 6 3 3" xfId="32001" xr:uid="{78EE647E-356E-426A-B59B-D9005F6A3DF0}"/>
    <cellStyle name="Note 11 3 6 4" xfId="7651" xr:uid="{F30A0102-AD52-4C4A-BD54-239607A6109C}"/>
    <cellStyle name="Note 11 3 6 4 2" xfId="21139" xr:uid="{610DD83F-7730-43A5-B5FB-176F64258693}"/>
    <cellStyle name="Note 11 3 6 4 2 2" xfId="39549" xr:uid="{CC28A61F-AFC3-495A-9EB0-33B13B50C9C5}"/>
    <cellStyle name="Note 11 3 6 4 3" xfId="33396" xr:uid="{CBFE12A6-4252-468F-BD55-79F738338924}"/>
    <cellStyle name="Note 11 3 6 5" xfId="7652" xr:uid="{17BF7C97-E36B-426A-B471-21D5CD3CCFE6}"/>
    <cellStyle name="Note 11 3 6 5 2" xfId="34047" xr:uid="{5BD3FCB5-9FFD-496C-AB6B-E275F380157F}"/>
    <cellStyle name="Note 11 3 6 6" xfId="16841" xr:uid="{708D71C0-B5E7-4624-99B5-80D4AF46CD65}"/>
    <cellStyle name="Note 11 3 6 6 2" xfId="34838" xr:uid="{EE84A627-A6CE-4F55-8001-E69FBC3892D9}"/>
    <cellStyle name="Note 11 3 6 7" xfId="17779" xr:uid="{AEA6F949-5461-4E5C-BA09-F50D46B6ED0A}"/>
    <cellStyle name="Note 11 3 6 7 2" xfId="35824" xr:uid="{A4D102E5-DBAB-47B3-8531-E5FB2309BB00}"/>
    <cellStyle name="Note 11 3 6 8" xfId="23110" xr:uid="{A14E8238-5B1C-4780-9422-95341012505C}"/>
    <cellStyle name="Note 11 3 6 8 2" xfId="40967" xr:uid="{0B3EF6E8-2826-4F9E-9A4A-6B013FB092E9}"/>
    <cellStyle name="Note 11 3 6 9" xfId="30016" xr:uid="{C7DFA31D-1CA9-45E6-A74F-90E00D133B52}"/>
    <cellStyle name="Note 11 3 7" xfId="7653" xr:uid="{09E2E32D-A1DE-4022-BC9E-4D76A2BAF274}"/>
    <cellStyle name="Note 11 3 7 2" xfId="7654" xr:uid="{CD33F591-E305-4D85-BB6F-4CAB2BDC7FE9}"/>
    <cellStyle name="Note 11 3 7 2 2" xfId="19480" xr:uid="{BC7453DB-49A2-4CB5-9495-F67D64AA767C}"/>
    <cellStyle name="Note 11 3 7 2 2 2" xfId="38267" xr:uid="{25E6D329-089B-42A7-AF50-D5F530B700F0}"/>
    <cellStyle name="Note 11 3 7 2 3" xfId="32176" xr:uid="{D4EEDBFC-34FC-4C33-83D0-02B2049CA300}"/>
    <cellStyle name="Note 11 3 7 3" xfId="7655" xr:uid="{63668DAD-7E30-47A0-BFFA-2E214FFFFD7F}"/>
    <cellStyle name="Note 11 3 7 3 2" xfId="36351" xr:uid="{EACC71B1-106B-4ABC-9254-73E07475F043}"/>
    <cellStyle name="Note 11 3 7 4" xfId="23112" xr:uid="{FC6E0718-4CAA-4DBA-9833-1AC3EA8AE7A7}"/>
    <cellStyle name="Note 11 3 7 4 2" xfId="40969" xr:uid="{87B4816D-AF38-4D68-8CFB-E9C061D5D2C6}"/>
    <cellStyle name="Note 11 3 7 5" xfId="30536" xr:uid="{DEDF22EC-6204-4254-A340-81ABD53BD951}"/>
    <cellStyle name="Note 11 3 8" xfId="7656" xr:uid="{C61BA70B-F655-4ABC-97FE-2AFF71291C5A}"/>
    <cellStyle name="Note 11 3 8 2" xfId="7657" xr:uid="{F585D21A-8FB9-43EA-A518-9F237ECBA81D}"/>
    <cellStyle name="Note 11 3 8 2 2" xfId="19495" xr:uid="{D24E3CBC-27E0-480C-9FB1-6604FD70C3CF}"/>
    <cellStyle name="Note 11 3 8 2 2 2" xfId="38282" xr:uid="{9CD9C1B3-7F55-47B2-B34C-36103AC30C5F}"/>
    <cellStyle name="Note 11 3 8 2 3" xfId="32185" xr:uid="{62334D77-80B7-45E6-B7C5-D545BF5BFA70}"/>
    <cellStyle name="Note 11 3 8 3" xfId="7658" xr:uid="{C09638C0-56C3-4675-86E7-B8033765DB2B}"/>
    <cellStyle name="Note 11 3 8 3 2" xfId="36366" xr:uid="{8FEE2F09-F95D-4BB5-8550-4E43D8F7DFAD}"/>
    <cellStyle name="Note 11 3 8 4" xfId="23113" xr:uid="{82C68CC8-8328-4443-B1A6-D88E978FD9DB}"/>
    <cellStyle name="Note 11 3 8 4 2" xfId="40970" xr:uid="{A76D7C3D-1A3F-4785-A28E-B96F9F3F900B}"/>
    <cellStyle name="Note 11 3 8 5" xfId="30551" xr:uid="{6D54B664-6B0C-45BD-8A0A-8060096C9B9B}"/>
    <cellStyle name="Note 11 3 9" xfId="7659" xr:uid="{8640CF93-E209-4AB8-B75B-E9568A589282}"/>
    <cellStyle name="Note 11 3 9 2" xfId="34042" xr:uid="{28576D72-2FC7-4CA7-958B-B08C70355E4E}"/>
    <cellStyle name="Note 11 30" xfId="28279" xr:uid="{28E82CA1-0C2C-4C93-87F0-B37F3D59CEF5}"/>
    <cellStyle name="Note 11 30 2" xfId="41604" xr:uid="{576C05B7-384F-4ABE-A1E5-DD3D82E88B60}"/>
    <cellStyle name="Note 11 31" xfId="28421" xr:uid="{A7099E98-C37F-4AC0-859C-C726A589A5FF}"/>
    <cellStyle name="Note 11 31 2" xfId="41621" xr:uid="{7376FF1D-7EB2-42FA-BC74-9233E95B3ACF}"/>
    <cellStyle name="Note 11 32" xfId="29528" xr:uid="{FAD74EF0-A10A-4990-A456-7A4BE3F6A568}"/>
    <cellStyle name="Note 11 4" xfId="7660" xr:uid="{30044CBB-C7F7-416B-A460-D7D4C90D313F}"/>
    <cellStyle name="Note 11 4 10" xfId="29664" xr:uid="{343B2A44-646E-4711-BC55-FC5D6E087399}"/>
    <cellStyle name="Note 11 4 2" xfId="7661" xr:uid="{0AEE1B53-4A5E-4C78-90A6-357EDD1EC4D1}"/>
    <cellStyle name="Note 11 4 2 2" xfId="7662" xr:uid="{6EBEC7CD-96CC-400A-9CE5-F605221F67BF}"/>
    <cellStyle name="Note 11 4 2 2 2" xfId="7663" xr:uid="{45F36448-6806-4B1B-A238-10EDAAF871AC}"/>
    <cellStyle name="Note 11 4 2 2 2 2" xfId="19941" xr:uid="{00197C4E-1ADD-4C86-9492-65C77D6D822F}"/>
    <cellStyle name="Note 11 4 2 2 2 2 2" xfId="38813" xr:uid="{184B885F-E679-4A28-B402-D7A1BFEE3C99}"/>
    <cellStyle name="Note 11 4 2 2 2 3" xfId="32669" xr:uid="{670CAF56-62AE-44B7-B881-E8EB44F683AC}"/>
    <cellStyle name="Note 11 4 2 2 3" xfId="7664" xr:uid="{C283CB74-935E-4E14-B640-0466450CC91C}"/>
    <cellStyle name="Note 11 4 2 2 3 2" xfId="36801" xr:uid="{849E39E9-3190-4713-98D2-777A3ABBB89F}"/>
    <cellStyle name="Note 11 4 2 2 4" xfId="23116" xr:uid="{E48D9CAC-A63F-4F1C-B3EA-210672229E6A}"/>
    <cellStyle name="Note 11 4 2 2 4 2" xfId="40973" xr:uid="{4D0E993C-229F-4EAA-BFA3-D83E03635D75}"/>
    <cellStyle name="Note 11 4 2 2 5" xfId="31080" xr:uid="{944AF0C6-596B-4385-8FD1-544D4DDD10EE}"/>
    <cellStyle name="Note 11 4 2 3" xfId="7665" xr:uid="{1E0E82F6-E5A2-4837-B13C-A9E666AB1BCF}"/>
    <cellStyle name="Note 11 4 2 3 2" xfId="19247" xr:uid="{7F95CE60-90E5-4F00-B9E9-C8479EB5E1E0}"/>
    <cellStyle name="Note 11 4 2 3 2 2" xfId="37735" xr:uid="{BD1871A4-F46C-4C95-91A3-6DB72E178DDB}"/>
    <cellStyle name="Note 11 4 2 3 3" xfId="32002" xr:uid="{D2463D18-1CD6-40DB-83C2-56B2EA8B0BA2}"/>
    <cellStyle name="Note 11 4 2 4" xfId="7666" xr:uid="{34BE0EB6-8E42-455B-9B05-AA036AFD068D}"/>
    <cellStyle name="Note 11 4 2 4 2" xfId="35825" xr:uid="{D39E3313-309D-4E98-B001-18612B1D6335}"/>
    <cellStyle name="Note 11 4 2 5" xfId="23115" xr:uid="{F42F33E1-ECB1-49F2-B1A5-802F24E04A67}"/>
    <cellStyle name="Note 11 4 2 5 2" xfId="40972" xr:uid="{530E07B6-8243-4353-991E-05A011F01226}"/>
    <cellStyle name="Note 11 4 2 6" xfId="30017" xr:uid="{EE8C1990-58A6-4A4A-A08D-8ED192A2EDAA}"/>
    <cellStyle name="Note 11 4 3" xfId="7667" xr:uid="{CB6A097B-AF08-4815-995B-D216427D071A}"/>
    <cellStyle name="Note 11 4 3 2" xfId="7668" xr:uid="{311A95B9-CD50-43FD-AF03-CBDFE6A5DAB0}"/>
    <cellStyle name="Note 11 4 3 2 2" xfId="14514" xr:uid="{F73E1A0C-13B8-475A-9EE1-0226CAEDF0C6}"/>
    <cellStyle name="Note 11 4 3 2 2 2" xfId="38460" xr:uid="{1C369C8F-6D00-4619-8B3C-9E2D324DF6A3}"/>
    <cellStyle name="Note 11 4 3 2 3" xfId="32328" xr:uid="{DC1030E0-33D4-4C24-AA1B-C03720AC835A}"/>
    <cellStyle name="Note 11 4 3 3" xfId="7669" xr:uid="{793C6DEB-92CE-4433-963E-7B03339E82C5}"/>
    <cellStyle name="Note 11 4 3 3 2" xfId="18408" xr:uid="{24F1BA3F-0CA6-462C-8EBD-DF7918A18E67}"/>
    <cellStyle name="Note 11 4 3 4" xfId="23117" xr:uid="{6DE7E981-13DA-4F38-B4D0-F95B36669E7A}"/>
    <cellStyle name="Note 11 4 3 4 2" xfId="40974" xr:uid="{1D71B3F5-2949-4D05-AA21-46DC8AB6D1D6}"/>
    <cellStyle name="Note 11 4 3 5" xfId="30727" xr:uid="{BDA0BC10-8515-41FB-901F-0072CE77394F}"/>
    <cellStyle name="Note 11 4 4" xfId="7670" xr:uid="{C42648DF-F8E2-4E8B-9E23-9A8BF4A6DBF4}"/>
    <cellStyle name="Note 11 4 4 2" xfId="18746" xr:uid="{1B923CD7-740E-4463-91D3-455754F9ABDE}"/>
    <cellStyle name="Note 11 4 4 2 2" xfId="37342" xr:uid="{050FA862-9015-4CFC-8B3E-DC0E4A7BA418}"/>
    <cellStyle name="Note 11 4 4 3" xfId="31669" xr:uid="{1784DBF6-5C72-4EF0-AF82-0606D20DBDB9}"/>
    <cellStyle name="Note 11 4 5" xfId="7671" xr:uid="{D3643BE6-4AE2-4368-87C1-A6F422C63396}"/>
    <cellStyle name="Note 11 4 5 2" xfId="15236" xr:uid="{9F8324A1-8E6E-4F67-8050-ADAC816FC490}"/>
    <cellStyle name="Note 11 4 5 2 2" xfId="20713" xr:uid="{48A66D74-FBB2-45B3-9672-5D7D1D1A3CB9}"/>
    <cellStyle name="Note 11 4 5 3" xfId="33397" xr:uid="{A7A94634-0EB8-472C-93D9-8B7DB53C92F8}"/>
    <cellStyle name="Note 11 4 6" xfId="7672" xr:uid="{09F6251E-D3E7-458C-B223-F619A99BC224}"/>
    <cellStyle name="Note 11 4 6 2" xfId="15932" xr:uid="{9917032A-350B-4284-A966-9CC2FCDFEAFB}"/>
    <cellStyle name="Note 11 4 7" xfId="16842" xr:uid="{B4C28265-BAA5-4868-9AC3-631B7A280AB4}"/>
    <cellStyle name="Note 11 4 7 2" xfId="34839" xr:uid="{C03AD40C-B6EA-40FA-A836-A1002896239E}"/>
    <cellStyle name="Note 11 4 8" xfId="17289" xr:uid="{A3A81C34-87D7-4448-B11F-8BF44F599BEF}"/>
    <cellStyle name="Note 11 4 8 2" xfId="35454" xr:uid="{E3A7C3AE-E238-40CF-9AAE-14EC180A38C7}"/>
    <cellStyle name="Note 11 4 9" xfId="23114" xr:uid="{B515EC5B-A245-46DF-A832-97A1FB96BC2D}"/>
    <cellStyle name="Note 11 4 9 2" xfId="40971" xr:uid="{25D6F6C3-8F79-42FE-B959-4DD5AB648BA2}"/>
    <cellStyle name="Note 11 5" xfId="7673" xr:uid="{F50AB5AB-21FA-471A-87E5-D5DB813940B0}"/>
    <cellStyle name="Note 11 5 2" xfId="7674" xr:uid="{4D036AC4-47EF-4340-BEE2-B0ECE8BAA12E}"/>
    <cellStyle name="Note 11 5 2 2" xfId="7675" xr:uid="{E5C71814-3FC8-46F1-A092-75C335299964}"/>
    <cellStyle name="Note 11 5 2 2 2" xfId="19942" xr:uid="{998C0D99-6B4E-4666-B63C-F6A03B1DD8C0}"/>
    <cellStyle name="Note 11 5 2 2 2 2" xfId="38814" xr:uid="{02F8DB67-EC0F-4C28-AB7E-C4D13536C18E}"/>
    <cellStyle name="Note 11 5 2 2 3" xfId="32670" xr:uid="{19C10222-5DFB-4A3D-B727-3BE8A6392B7D}"/>
    <cellStyle name="Note 11 5 2 3" xfId="7676" xr:uid="{CEEF6882-7B23-47F0-B9CB-B060D06A0501}"/>
    <cellStyle name="Note 11 5 2 3 2" xfId="36802" xr:uid="{C40B7A60-5F1F-4C26-8566-70313228168F}"/>
    <cellStyle name="Note 11 5 2 4" xfId="23119" xr:uid="{1A4DB565-5BD7-40D8-921D-3A786F58C237}"/>
    <cellStyle name="Note 11 5 2 4 2" xfId="40976" xr:uid="{517664EF-50AF-4642-BAC2-336486458F36}"/>
    <cellStyle name="Note 11 5 2 5" xfId="31081" xr:uid="{8DE5854E-9E17-4E59-8509-90C090FD9F04}"/>
    <cellStyle name="Note 11 5 3" xfId="7677" xr:uid="{E6DE3DCC-3572-44A6-947A-12E039EE131F}"/>
    <cellStyle name="Note 11 5 3 2" xfId="19248" xr:uid="{BDD65A10-0D1B-45EE-B44C-912B719A409C}"/>
    <cellStyle name="Note 11 5 3 2 2" xfId="37736" xr:uid="{F00AD99D-EDE8-4370-919F-62516BBE07E2}"/>
    <cellStyle name="Note 11 5 3 3" xfId="32003" xr:uid="{55A6B0B2-6255-4B82-BDC0-DDAD409CC39D}"/>
    <cellStyle name="Note 11 5 4" xfId="7678" xr:uid="{F4441B73-B4BE-4305-88B1-591DAC4A7E89}"/>
    <cellStyle name="Note 11 5 4 2" xfId="21141" xr:uid="{DA72B268-480D-4C9F-9BF3-E13CD1D9BC3C}"/>
    <cellStyle name="Note 11 5 4 2 2" xfId="39550" xr:uid="{7C45ADD1-A87E-4600-9090-CAC2404D9649}"/>
    <cellStyle name="Note 11 5 4 3" xfId="33398" xr:uid="{F3D514EA-380A-4117-9E6C-C93D50871B51}"/>
    <cellStyle name="Note 11 5 5" xfId="7679" xr:uid="{5819D4A4-3CCC-434A-9155-DA9369915DFB}"/>
    <cellStyle name="Note 11 5 5 2" xfId="34048" xr:uid="{42FEA55F-F7FC-4CFB-894E-5B6479A8110C}"/>
    <cellStyle name="Note 11 5 6" xfId="16843" xr:uid="{986E7441-30CD-4C42-BC88-28A0E54FF603}"/>
    <cellStyle name="Note 11 5 6 2" xfId="34840" xr:uid="{C9D89DCF-1A6D-43C6-A293-8091565D6674}"/>
    <cellStyle name="Note 11 5 7" xfId="17780" xr:uid="{6C4B9EA8-9727-48E9-BBCB-F6A0160B9A37}"/>
    <cellStyle name="Note 11 5 7 2" xfId="35826" xr:uid="{B266BCA0-73E9-4248-9C33-6B2CA960481A}"/>
    <cellStyle name="Note 11 5 8" xfId="23118" xr:uid="{CD33A822-14A3-4CCD-9E23-2C6E80BDF29A}"/>
    <cellStyle name="Note 11 5 8 2" xfId="40975" xr:uid="{E3956EF2-6BE8-4EC0-8637-F6F6540EEBDD}"/>
    <cellStyle name="Note 11 5 9" xfId="30018" xr:uid="{20C53F60-21F2-4170-B551-49690CF20485}"/>
    <cellStyle name="Note 11 6" xfId="7680" xr:uid="{83832BE7-D77A-44E8-9DAD-A3028AE7BEA7}"/>
    <cellStyle name="Note 11 6 2" xfId="7681" xr:uid="{79EE4371-CA99-4A0C-8FF3-F0329C343040}"/>
    <cellStyle name="Note 11 6 2 2" xfId="7682" xr:uid="{7B04AA4D-3F0F-43B3-B70D-0B4D033A41CE}"/>
    <cellStyle name="Note 11 6 2 2 2" xfId="19943" xr:uid="{108E2BA5-CE6D-46CE-8322-52C35BBC8CA8}"/>
    <cellStyle name="Note 11 6 2 2 2 2" xfId="38815" xr:uid="{BE584C97-63E3-45C9-B879-A54655B5F0D4}"/>
    <cellStyle name="Note 11 6 2 2 3" xfId="32671" xr:uid="{8A59AC48-4AAD-4B9C-BBF7-2D38D28A4F58}"/>
    <cellStyle name="Note 11 6 2 3" xfId="7683" xr:uid="{4D52A452-97FD-4399-BB34-DA3E18EF146A}"/>
    <cellStyle name="Note 11 6 2 3 2" xfId="36803" xr:uid="{0E7FEFA9-A2C9-47C7-92F6-B8F5B27EA543}"/>
    <cellStyle name="Note 11 6 2 4" xfId="23121" xr:uid="{54A61098-5544-4B3C-9417-4EAB60D6CF7C}"/>
    <cellStyle name="Note 11 6 2 4 2" xfId="40978" xr:uid="{C5C2C0EB-A7A7-4959-B40E-61A9FCD5D597}"/>
    <cellStyle name="Note 11 6 2 5" xfId="31082" xr:uid="{7E387633-FA7E-44B9-BCB3-7AD18F39FC24}"/>
    <cellStyle name="Note 11 6 3" xfId="7684" xr:uid="{5A4F8B4C-0CE5-4FC0-8D07-001756C6AAE8}"/>
    <cellStyle name="Note 11 6 3 2" xfId="19249" xr:uid="{C00F350A-965F-4C38-8DAA-FD61C29A21B0}"/>
    <cellStyle name="Note 11 6 3 2 2" xfId="37737" xr:uid="{A7AD506D-5776-4FF7-9BE6-5F4D76A90495}"/>
    <cellStyle name="Note 11 6 3 3" xfId="32004" xr:uid="{45335575-27B1-4303-B5DF-6913F9519EE8}"/>
    <cellStyle name="Note 11 6 4" xfId="7685" xr:uid="{6C6DEBDB-EEDB-4944-8DBA-FCBB958C1498}"/>
    <cellStyle name="Note 11 6 4 2" xfId="21142" xr:uid="{0788B542-B067-4422-8C2B-76E0DF570840}"/>
    <cellStyle name="Note 11 6 4 2 2" xfId="39551" xr:uid="{75FB50BE-72F4-497B-A558-7473FB2868CC}"/>
    <cellStyle name="Note 11 6 4 3" xfId="33399" xr:uid="{BB6E9E81-7A93-4BAA-AE4C-2574E8F0C1DC}"/>
    <cellStyle name="Note 11 6 5" xfId="7686" xr:uid="{ABEF852F-13F1-47EB-B1D7-CA9CDBCCF436}"/>
    <cellStyle name="Note 11 6 5 2" xfId="34049" xr:uid="{FA242C4E-1A8E-4D6E-BF8E-B69A94B48DE6}"/>
    <cellStyle name="Note 11 6 6" xfId="16844" xr:uid="{34F57755-1FD3-4723-824E-4E96B4845282}"/>
    <cellStyle name="Note 11 6 6 2" xfId="34841" xr:uid="{A9EF4ECE-FDF6-4293-B57C-52B6F18746AA}"/>
    <cellStyle name="Note 11 6 7" xfId="17781" xr:uid="{FE221444-F285-4273-B8E1-B945BDFB37A1}"/>
    <cellStyle name="Note 11 6 7 2" xfId="35827" xr:uid="{6C6FBABE-D7BE-4138-AF5E-4B91718273A4}"/>
    <cellStyle name="Note 11 6 8" xfId="23120" xr:uid="{53561B46-17AD-4834-88F0-A78511D5CF10}"/>
    <cellStyle name="Note 11 6 8 2" xfId="40977" xr:uid="{29FAEA73-0566-4728-96DC-BF583D869483}"/>
    <cellStyle name="Note 11 6 9" xfId="30019" xr:uid="{D1E5E6F4-2A66-417D-9773-E4517E43A71E}"/>
    <cellStyle name="Note 11 7" xfId="7687" xr:uid="{63612AB3-BF8E-458A-9E0A-419764C8E93E}"/>
    <cellStyle name="Note 11 7 2" xfId="7688" xr:uid="{8B9668DA-AFEA-4676-A25B-08F5E0482A79}"/>
    <cellStyle name="Note 11 7 2 2" xfId="14468" xr:uid="{8B30675C-671F-4C80-A095-45DCAF013474}"/>
    <cellStyle name="Note 11 7 2 2 2" xfId="38403" xr:uid="{E7AEC1E4-58CA-4261-836D-A06A85DFA021}"/>
    <cellStyle name="Note 11 7 2 3" xfId="32288" xr:uid="{ABBF56F1-C77A-4254-BFDE-08EE0B7035B9}"/>
    <cellStyle name="Note 11 7 3" xfId="7689" xr:uid="{8E879338-EEB2-4A4C-89FA-25263714363E}"/>
    <cellStyle name="Note 11 7 3 2" xfId="18358" xr:uid="{51D487C5-4483-4CF0-A045-501E6E99D276}"/>
    <cellStyle name="Note 11 7 4" xfId="23122" xr:uid="{75ADCECD-4F19-4980-80B5-6DAA56FE2DF9}"/>
    <cellStyle name="Note 11 7 4 2" xfId="40979" xr:uid="{F54FEF49-9B88-4964-B5B6-90FE0A8DD346}"/>
    <cellStyle name="Note 11 7 5" xfId="30672" xr:uid="{6ECC7B70-1965-426C-9A64-0880EEF220D9}"/>
    <cellStyle name="Note 11 8" xfId="7690" xr:uid="{012291CF-B05C-46D0-A107-7DCFD6D16452}"/>
    <cellStyle name="Note 11 8 2" xfId="7691" xr:uid="{6C0FE1E5-88EB-44F3-BAEB-30677358F807}"/>
    <cellStyle name="Note 11 8 2 2" xfId="37263" xr:uid="{81AD918D-5DEA-4267-8843-242A4063557F}"/>
    <cellStyle name="Note 11 8 3" xfId="7692" xr:uid="{06A1C673-9ECA-4140-B44C-6EB6F983EA5D}"/>
    <cellStyle name="Note 11 8 3 2" xfId="40980" xr:uid="{1C1275CC-4D72-4290-9638-E92A133110CF}"/>
    <cellStyle name="Note 11 8 4" xfId="31606" xr:uid="{7883BB62-2FAC-4458-AE73-D21C311C261D}"/>
    <cellStyle name="Note 11 9" xfId="7693" xr:uid="{EBB48480-A52C-479E-9291-ED6C9DB2C2D2}"/>
    <cellStyle name="Note 11 9 2" xfId="18728" xr:uid="{2ED569E7-DBE0-4690-9707-A048517C5FE0}"/>
    <cellStyle name="Note 11 9 2 2" xfId="37323" xr:uid="{095E9768-C9BD-463E-910C-92B0DB43D2B9}"/>
    <cellStyle name="Note 11 9 3" xfId="26506" xr:uid="{22301DBA-6B17-42B3-9B7B-3C771B12A0B4}"/>
    <cellStyle name="Note 11 9 3 2" xfId="41404" xr:uid="{2D2B9719-65A6-44EB-845E-E5A8707463B4}"/>
    <cellStyle name="Note 11 9 4" xfId="31643" xr:uid="{4F9AF737-B777-410B-9171-0F42838A24E6}"/>
    <cellStyle name="Note 12" xfId="7694" xr:uid="{7F137C44-7273-4D39-9F01-7D38E058F917}"/>
    <cellStyle name="Note 12 10" xfId="7695" xr:uid="{335FDA0F-3B76-4E25-A12D-183E2768498B}"/>
    <cellStyle name="Note 12 10 2" xfId="14903" xr:uid="{74E18FAA-7588-43D8-A19A-BBD38F3B9454}"/>
    <cellStyle name="Note 12 10 2 2" xfId="25326" xr:uid="{B5309351-F48D-45AF-BDE4-0B145BC5FB63}"/>
    <cellStyle name="Note 12 10 3" xfId="33032" xr:uid="{AA8D775C-0AAF-4971-9CAC-677967CCE5FC}"/>
    <cellStyle name="Note 12 11" xfId="15058" xr:uid="{437BA227-F1E3-49A7-A927-05A772A7EDCD}"/>
    <cellStyle name="Note 12 11 2" xfId="20511" xr:uid="{5E4744A1-9040-4269-AEA2-DD2ABB7357A1}"/>
    <cellStyle name="Note 12 11 2 2" xfId="39220" xr:uid="{8E456DAB-B67F-4501-8D92-D189B0B47D45}"/>
    <cellStyle name="Note 12 11 3" xfId="26597" xr:uid="{D44110F3-4AB8-4FEE-A8EB-E3E677220902}"/>
    <cellStyle name="Note 12 11 3 2" xfId="41420" xr:uid="{747AD490-92A2-458D-A4C1-0D92ED8C5B8B}"/>
    <cellStyle name="Note 12 11 4" xfId="33089" xr:uid="{97085B67-A6A2-41F4-A98A-C62519DA7CEB}"/>
    <cellStyle name="Note 12 12" xfId="17048" xr:uid="{BB59BB07-0992-4328-82BB-CED49A9D5E19}"/>
    <cellStyle name="Note 12 12 2" xfId="35300" xr:uid="{6245605F-A1F3-4A56-A11B-11B1020D8157}"/>
    <cellStyle name="Note 12 13" xfId="21540" xr:uid="{52C4FF67-5265-4A76-B070-8161B76C846C}"/>
    <cellStyle name="Note 12 13 2" xfId="26691" xr:uid="{9F6FB190-682D-423F-AD60-C7BED30B16A8}"/>
    <cellStyle name="Note 12 13 2 2" xfId="41431" xr:uid="{03D869CB-C1A3-4BC5-86E5-C856037D6456}"/>
    <cellStyle name="Note 12 13 3" xfId="39923" xr:uid="{BB0884C2-ABB8-43C5-B63B-ABEE20AEC578}"/>
    <cellStyle name="Note 12 14" xfId="21986" xr:uid="{5CE609B1-7A8D-4B28-94A2-CF5D95407AD8}"/>
    <cellStyle name="Note 12 14 2" xfId="25156" xr:uid="{E50DE3D1-D325-4ECF-BC2D-55A7255ACB33}"/>
    <cellStyle name="Note 12 14 2 2" xfId="41296" xr:uid="{3D98F6CC-025D-48B7-9B0F-B6757C725FF6}"/>
    <cellStyle name="Note 12 15" xfId="26797" xr:uid="{B2831C0F-482E-4FC4-8E92-AD0D9C1874B6}"/>
    <cellStyle name="Note 12 15 2" xfId="41440" xr:uid="{0B8E0C79-5D72-43E3-BA78-9774B2DF2156}"/>
    <cellStyle name="Note 12 16" xfId="25046" xr:uid="{5C706E17-19BF-44D9-82BE-1B3EA310C1AC}"/>
    <cellStyle name="Note 12 16 2" xfId="41284" xr:uid="{766EEF02-AF00-4250-87FA-03BC73FEF2C2}"/>
    <cellStyle name="Note 12 17" xfId="26918" xr:uid="{21A92F6E-CAC1-4246-AD0E-881229B6803B}"/>
    <cellStyle name="Note 12 17 2" xfId="41454" xr:uid="{8665DF9E-D531-4601-BA43-FE883FD162B8}"/>
    <cellStyle name="Note 12 18" xfId="24918" xr:uid="{7C927E2B-E01A-4AFC-8C6C-8BA3BEA2F80B}"/>
    <cellStyle name="Note 12 18 2" xfId="41267" xr:uid="{3FC3083A-F1DF-4FBD-A24F-6C1A88B4F0B2}"/>
    <cellStyle name="Note 12 19" xfId="27052" xr:uid="{CD1A0250-951C-4B18-9CC9-D3F8F451C987}"/>
    <cellStyle name="Note 12 19 2" xfId="41471" xr:uid="{33B33287-55DC-4527-9B90-12B27A21C30D}"/>
    <cellStyle name="Note 12 2" xfId="7696" xr:uid="{E90A4475-D16A-4A5B-B430-3C652F933C7A}"/>
    <cellStyle name="Note 12 2 10" xfId="23123" xr:uid="{E7BDBD8E-59FC-4141-9FCD-59D734FE27D4}"/>
    <cellStyle name="Note 12 2 10 2" xfId="26798" xr:uid="{8BF8D946-28BD-4E7C-96AF-451DDCD543D4}"/>
    <cellStyle name="Note 12 2 10 2 2" xfId="41441" xr:uid="{5FB17A3B-FDDB-4731-B45E-5D827FC412C9}"/>
    <cellStyle name="Note 12 2 10 3" xfId="40981" xr:uid="{E7326E06-2781-4483-BFD9-9CACCF339E5D}"/>
    <cellStyle name="Note 12 2 11" xfId="25045" xr:uid="{B836510A-CB8C-44F3-8B32-30B6CAC456B9}"/>
    <cellStyle name="Note 12 2 11 2" xfId="41283" xr:uid="{2C4B593D-A49A-4D74-9134-39D28F397D32}"/>
    <cellStyle name="Note 12 2 12" xfId="26919" xr:uid="{6328B91E-0852-42D4-976C-85CC21819043}"/>
    <cellStyle name="Note 12 2 12 2" xfId="41455" xr:uid="{38BE8B38-311A-48FD-88ED-593D4666C61B}"/>
    <cellStyle name="Note 12 2 13" xfId="24917" xr:uid="{CD3EE624-A4DF-4F90-999C-A229D79B4FBB}"/>
    <cellStyle name="Note 12 2 13 2" xfId="41266" xr:uid="{5F91AD2C-91C3-41D7-BD3D-E6EF2CDFB3C1}"/>
    <cellStyle name="Note 12 2 14" xfId="27053" xr:uid="{85DB0223-DB02-457A-BCF5-D4BEBC508F12}"/>
    <cellStyle name="Note 12 2 14 2" xfId="41472" xr:uid="{31D11B18-219B-403D-BD25-CBBFC3BA9D5E}"/>
    <cellStyle name="Note 12 2 15" xfId="24779" xr:uid="{4A2CD268-9D5D-4B57-8431-324753155EC1}"/>
    <cellStyle name="Note 12 2 15 2" xfId="41249" xr:uid="{87E468A9-8536-43F2-908D-D6426A32FCDA}"/>
    <cellStyle name="Note 12 2 16" xfId="27206" xr:uid="{B782EDDB-95DC-4675-B2B5-193E15808522}"/>
    <cellStyle name="Note 12 2 16 2" xfId="41489" xr:uid="{E4E052E5-96D6-4B63-9F50-EAC3F040A814}"/>
    <cellStyle name="Note 12 2 17" xfId="24624" xr:uid="{0463FA96-F95D-446A-B8D4-758FAEB9CF21}"/>
    <cellStyle name="Note 12 2 17 2" xfId="41232" xr:uid="{60D7BA07-207D-4B3E-9460-3485987A57AD}"/>
    <cellStyle name="Note 12 2 18" xfId="27367" xr:uid="{7EF1276F-13B4-493C-B43C-0D7875E3ABE1}"/>
    <cellStyle name="Note 12 2 18 2" xfId="41506" xr:uid="{D5C6578E-BB82-4F2F-ABB1-67514A4E9227}"/>
    <cellStyle name="Note 12 2 19" xfId="27537" xr:uid="{1961CAB6-3B9F-4B7C-AD08-50971CB6F660}"/>
    <cellStyle name="Note 12 2 19 2" xfId="41523" xr:uid="{5F0B75F2-4466-4D0A-B239-8FBB70AD0AD7}"/>
    <cellStyle name="Note 12 2 2" xfId="7697" xr:uid="{226928E4-4A7F-446D-9580-CFBE031D4E29}"/>
    <cellStyle name="Note 12 2 2 10" xfId="25044" xr:uid="{DDEC4432-4776-484A-8400-41AB1C47664B}"/>
    <cellStyle name="Note 12 2 2 10 2" xfId="41282" xr:uid="{C6007F5E-D8B6-4B96-8222-F9B011D47A0C}"/>
    <cellStyle name="Note 12 2 2 11" xfId="26920" xr:uid="{2BA045AA-0B32-48E9-AF4C-3522B1E1BEE9}"/>
    <cellStyle name="Note 12 2 2 11 2" xfId="41456" xr:uid="{175CA228-367A-42BA-8203-112E1EB41E72}"/>
    <cellStyle name="Note 12 2 2 12" xfId="24916" xr:uid="{C029E254-E9B9-496E-98DD-0B063FB90984}"/>
    <cellStyle name="Note 12 2 2 12 2" xfId="41265" xr:uid="{EF9AE46A-6604-419E-9D14-725E0FA6A15B}"/>
    <cellStyle name="Note 12 2 2 13" xfId="27054" xr:uid="{55B256B5-FAB8-4533-8322-6A8873BE7909}"/>
    <cellStyle name="Note 12 2 2 13 2" xfId="41473" xr:uid="{5E32D9B3-9A5F-47C7-A19B-9DD18232B287}"/>
    <cellStyle name="Note 12 2 2 14" xfId="24778" xr:uid="{146B78A3-C931-44F0-9724-CCBF3F7485BE}"/>
    <cellStyle name="Note 12 2 2 14 2" xfId="41248" xr:uid="{A6DB44FE-48F8-4E60-BCF5-FD84B6D04896}"/>
    <cellStyle name="Note 12 2 2 15" xfId="27207" xr:uid="{D67E9AC5-E546-4B74-80FC-633A434D6819}"/>
    <cellStyle name="Note 12 2 2 15 2" xfId="41490" xr:uid="{460A11B7-1793-4EC4-BFF5-0C72C8AED29E}"/>
    <cellStyle name="Note 12 2 2 16" xfId="24623" xr:uid="{B2BF9114-80DB-429D-97D0-5E2684831603}"/>
    <cellStyle name="Note 12 2 2 16 2" xfId="41231" xr:uid="{01B6649A-CBAE-42EA-93AF-29C020E89DEC}"/>
    <cellStyle name="Note 12 2 2 17" xfId="27368" xr:uid="{ED24099C-9821-469A-A9B1-9DBEE0D1A96F}"/>
    <cellStyle name="Note 12 2 2 17 2" xfId="41507" xr:uid="{63038CFF-BF07-4B88-8F43-A38158D7F4DA}"/>
    <cellStyle name="Note 12 2 2 18" xfId="27538" xr:uid="{D4431B88-3909-4D18-B74F-1A484F7D66B1}"/>
    <cellStyle name="Note 12 2 2 18 2" xfId="41524" xr:uid="{8E1A1BC9-7988-4141-9FB4-B4A8B4030041}"/>
    <cellStyle name="Note 12 2 2 19" xfId="27703" xr:uid="{10B3F605-6247-49CF-9729-1AC683E1440F}"/>
    <cellStyle name="Note 12 2 2 19 2" xfId="41541" xr:uid="{7528C496-45FA-4F62-8888-181EAA01D46A}"/>
    <cellStyle name="Note 12 2 2 2" xfId="7698" xr:uid="{55ED5FF0-4E9D-4E44-A100-D51FE7EF2B50}"/>
    <cellStyle name="Note 12 2 2 2 2" xfId="7699" xr:uid="{5A4CEA40-FA4F-4A25-B9E4-F98CCF0D2B7A}"/>
    <cellStyle name="Note 12 2 2 2 2 2" xfId="19944" xr:uid="{7178CD5E-06E9-4E1D-AA4D-34879E5EA61C}"/>
    <cellStyle name="Note 12 2 2 2 2 2 2" xfId="38816" xr:uid="{F7BD53EB-E5C8-4E32-A250-2F3718AE0F72}"/>
    <cellStyle name="Note 12 2 2 2 2 3" xfId="32672" xr:uid="{97F74A1F-9F6B-42B5-AF7E-B8BAC10A5303}"/>
    <cellStyle name="Note 12 2 2 2 3" xfId="7700" xr:uid="{FB06E02F-43D7-4570-9A80-A29FE2D7A16D}"/>
    <cellStyle name="Note 12 2 2 2 3 2" xfId="36804" xr:uid="{CEA445D1-F504-486E-970E-A96FF36DE41D}"/>
    <cellStyle name="Note 12 2 2 2 4" xfId="23125" xr:uid="{4D2297D5-2704-48A0-97AB-1C636689060C}"/>
    <cellStyle name="Note 12 2 2 2 4 2" xfId="40983" xr:uid="{7FCC1041-3C27-4C35-AB86-22EE7D9B3924}"/>
    <cellStyle name="Note 12 2 2 2 5" xfId="31083" xr:uid="{7538D2AC-2C7B-4C4D-A152-C25064746223}"/>
    <cellStyle name="Note 12 2 2 20" xfId="27866" xr:uid="{903CAD7F-AA2B-469D-9642-5A54C0E017CF}"/>
    <cellStyle name="Note 12 2 2 20 2" xfId="41558" xr:uid="{1A0D922F-4CBD-4791-BA3D-D6F73137BF27}"/>
    <cellStyle name="Note 12 2 2 21" xfId="28017" xr:uid="{1892098D-567F-4DB4-981C-BB3F52C8EE07}"/>
    <cellStyle name="Note 12 2 2 21 2" xfId="41575" xr:uid="{073B9A70-CDDF-4DB4-81C8-AD50C4E00BBE}"/>
    <cellStyle name="Note 12 2 2 22" xfId="28165" xr:uid="{3089F1F7-A44E-4A12-BC7F-0FC00F35D455}"/>
    <cellStyle name="Note 12 2 2 22 2" xfId="41592" xr:uid="{E7FB12EF-54B3-4502-BDEB-7CBC30528A1F}"/>
    <cellStyle name="Note 12 2 2 23" xfId="28312" xr:uid="{6E0260B2-2F3E-446B-BA8C-FF9B0AAFD25E}"/>
    <cellStyle name="Note 12 2 2 23 2" xfId="41609" xr:uid="{6BC87C4E-17AA-42D0-AA55-FC7BBFC8A5B4}"/>
    <cellStyle name="Note 12 2 2 24" xfId="28448" xr:uid="{18D0DB99-A1B7-460E-B018-B038A30C9DD6}"/>
    <cellStyle name="Note 12 2 2 24 2" xfId="41626" xr:uid="{C0B37D08-FE03-4C8B-B067-1E76806932FE}"/>
    <cellStyle name="Note 12 2 2 25" xfId="28570" xr:uid="{9668696A-EC5B-4C4A-8188-3494793EECD9}"/>
    <cellStyle name="Note 12 2 2 25 2" xfId="41640" xr:uid="{8525613A-1A16-4AA9-AC54-F85C1B92D299}"/>
    <cellStyle name="Note 12 2 2 26" xfId="30020" xr:uid="{11744DB5-2F28-4205-8C83-EDC1762B92D9}"/>
    <cellStyle name="Note 12 2 2 3" xfId="7701" xr:uid="{DA84ED3B-B5D2-4680-AF26-F80D5FE8D71D}"/>
    <cellStyle name="Note 12 2 2 3 2" xfId="19250" xr:uid="{38327AE1-48D4-4D9A-94FE-46686F1C6EF9}"/>
    <cellStyle name="Note 12 2 2 3 2 2" xfId="37738" xr:uid="{4243AB92-EECC-49E9-B997-B33327B77320}"/>
    <cellStyle name="Note 12 2 2 3 3" xfId="26521" xr:uid="{1F2A81EB-6E91-4CAC-804A-B68E3003ECE7}"/>
    <cellStyle name="Note 12 2 2 3 3 2" xfId="41407" xr:uid="{C3B02179-2E73-48D6-B6A6-E874E4F2AC98}"/>
    <cellStyle name="Note 12 2 2 3 4" xfId="32005" xr:uid="{D06398F1-FBC9-4A93-ABAE-17F5691A4F19}"/>
    <cellStyle name="Note 12 2 2 4" xfId="7702" xr:uid="{2F43699F-0050-4541-96F3-2CE52FE9D6B6}"/>
    <cellStyle name="Note 12 2 2 4 2" xfId="35828" xr:uid="{BF8628AE-F8E1-4DC3-8C0B-AFCDC81FAAA9}"/>
    <cellStyle name="Note 12 2 2 5" xfId="23124" xr:uid="{09E91B8C-C568-4944-BA36-438FEE52383A}"/>
    <cellStyle name="Note 12 2 2 5 2" xfId="26599" xr:uid="{7272163F-8487-4BDD-BFBE-87CCB6688DCC}"/>
    <cellStyle name="Note 12 2 2 5 2 2" xfId="41422" xr:uid="{3A84E41C-9D52-4D2E-925A-470309E35957}"/>
    <cellStyle name="Note 12 2 2 5 3" xfId="40982" xr:uid="{AC082951-80F2-4921-B23B-95BEABF3EA9B}"/>
    <cellStyle name="Note 12 2 2 6" xfId="25246" xr:uid="{41648D44-237B-45E6-B57F-D2095417AEDE}"/>
    <cellStyle name="Note 12 2 2 6 2" xfId="41306" xr:uid="{41182096-29D7-4E30-A287-FE1E81BAF492}"/>
    <cellStyle name="Note 12 2 2 7" xfId="26692" xr:uid="{3B1BC61C-17E3-4F52-8BC4-FDBDC02036B9}"/>
    <cellStyle name="Note 12 2 2 7 2" xfId="41432" xr:uid="{E5F26E71-13A7-45EC-9110-CC19A3BA6247}"/>
    <cellStyle name="Note 12 2 2 8" xfId="25154" xr:uid="{C1307645-AB68-4347-9199-336A3C725E5E}"/>
    <cellStyle name="Note 12 2 2 8 2" xfId="41294" xr:uid="{6D954703-0BEE-4A29-AB71-2E4ECF371D23}"/>
    <cellStyle name="Note 12 2 2 9" xfId="26799" xr:uid="{C4A8D423-6566-499A-9F12-D97AD31E6F50}"/>
    <cellStyle name="Note 12 2 2 9 2" xfId="41442" xr:uid="{954320AE-03C2-4976-8D29-0DDBB3A2DE2E}"/>
    <cellStyle name="Note 12 2 20" xfId="27702" xr:uid="{1958248E-F2D4-4619-B6BB-4AC5F0F294C9}"/>
    <cellStyle name="Note 12 2 20 2" xfId="41540" xr:uid="{899AE945-FC8B-4061-BE80-5A3135818239}"/>
    <cellStyle name="Note 12 2 21" xfId="27865" xr:uid="{07F2B82E-6992-4940-A1E4-8DC191EC5435}"/>
    <cellStyle name="Note 12 2 21 2" xfId="41557" xr:uid="{888227DF-9A1A-495C-9D46-5AAB557110CD}"/>
    <cellStyle name="Note 12 2 22" xfId="28016" xr:uid="{17BD5CB0-A199-4B57-8068-106D8AFE9E43}"/>
    <cellStyle name="Note 12 2 22 2" xfId="41574" xr:uid="{0A82F822-B7B3-4EB5-8CA4-C7C2A140638E}"/>
    <cellStyle name="Note 12 2 23" xfId="28164" xr:uid="{97F1B336-3FA9-4ABA-AE32-7F9CECBF3ED3}"/>
    <cellStyle name="Note 12 2 23 2" xfId="41591" xr:uid="{C24F59F8-2071-4F0D-9CFC-7B83C6682722}"/>
    <cellStyle name="Note 12 2 24" xfId="28311" xr:uid="{356C0D1F-982E-46E5-AB88-A0580EA12541}"/>
    <cellStyle name="Note 12 2 24 2" xfId="41608" xr:uid="{79BE20D2-9006-42BB-A0CF-83315B941376}"/>
    <cellStyle name="Note 12 2 25" xfId="28447" xr:uid="{2C968C75-39D5-4D35-9C8D-D7E6579D8244}"/>
    <cellStyle name="Note 12 2 25 2" xfId="41625" xr:uid="{B3BE7C9C-738D-4B11-B8DF-FCD32A9560AC}"/>
    <cellStyle name="Note 12 2 26" xfId="28569" xr:uid="{1126084F-BF88-4869-BD59-437AEDA77ABF}"/>
    <cellStyle name="Note 12 2 26 2" xfId="41639" xr:uid="{13DCC63C-E7DB-4171-8014-22846BF99E6E}"/>
    <cellStyle name="Note 12 2 27" xfId="29667" xr:uid="{75A2A8DA-D132-485A-9770-B2EE8B3551C1}"/>
    <cellStyle name="Note 12 2 3" xfId="7703" xr:uid="{D2978CA1-CC8B-4F47-9791-A887229AD999}"/>
    <cellStyle name="Note 12 2 3 2" xfId="7704" xr:uid="{6B73CB8E-8DA0-490C-8501-63CB9C364A83}"/>
    <cellStyle name="Note 12 2 3 2 2" xfId="14515" xr:uid="{043B52A0-E38B-43E6-A489-4EE478A92C78}"/>
    <cellStyle name="Note 12 2 3 2 2 2" xfId="38463" xr:uid="{4877F301-42EC-4C4E-B487-AC2B928752BA}"/>
    <cellStyle name="Note 12 2 3 2 3" xfId="32331" xr:uid="{2E259627-2F5C-490A-BD08-2F7809240BD1}"/>
    <cellStyle name="Note 12 2 3 3" xfId="7705" xr:uid="{68FFE2D0-2A17-493A-AA76-E9C2B5EADA53}"/>
    <cellStyle name="Note 12 2 3 3 2" xfId="18409" xr:uid="{E9F57AB9-4C97-4D67-B9D5-8429C00547A8}"/>
    <cellStyle name="Note 12 2 3 4" xfId="23127" xr:uid="{CC7A0159-AD02-4FA1-9B03-725DB9CA7BE1}"/>
    <cellStyle name="Note 12 2 3 4 2" xfId="40984" xr:uid="{86F12C0B-CBA6-46F7-9B54-A363E208212C}"/>
    <cellStyle name="Note 12 2 3 5" xfId="30730" xr:uid="{CA36580A-1A4C-4605-8B75-C35F115943FE}"/>
    <cellStyle name="Note 12 2 4" xfId="7706" xr:uid="{1C91A119-622A-44E6-A2C8-3A0D68C09435}"/>
    <cellStyle name="Note 12 2 4 2" xfId="18750" xr:uid="{71011450-B459-4669-A8B4-C9AC6AF061A8}"/>
    <cellStyle name="Note 12 2 4 2 2" xfId="37345" xr:uid="{78D684C6-3B39-45F2-974D-543B2031B98C}"/>
    <cellStyle name="Note 12 2 4 3" xfId="26520" xr:uid="{303C89FF-40D0-4B3F-B6D1-64BE688BF161}"/>
    <cellStyle name="Note 12 2 4 3 2" xfId="41406" xr:uid="{FC4D690A-A88C-4470-A9DE-96C1D29769A6}"/>
    <cellStyle name="Note 12 2 4 4" xfId="31672" xr:uid="{30E68E5A-5DDD-44B1-A233-FBF7DAC0CD57}"/>
    <cellStyle name="Note 12 2 5" xfId="7707" xr:uid="{424372B0-1324-496D-B5B0-6C075003763E}"/>
    <cellStyle name="Note 12 2 5 2" xfId="15237" xr:uid="{D3F1082F-D793-439F-BBF1-7F987594A240}"/>
    <cellStyle name="Note 12 2 5 2 2" xfId="37209" xr:uid="{42F195A1-1E28-49D2-AFC4-88647EDB039A}"/>
    <cellStyle name="Note 12 2 5 3" xfId="25325" xr:uid="{E22F2F02-C9C6-4DEE-A116-ACBECFBA1E78}"/>
    <cellStyle name="Note 12 2 5 3 2" xfId="41318" xr:uid="{801F5622-30EC-43A1-8F08-5F2F27D92670}"/>
    <cellStyle name="Note 12 2 5 4" xfId="33400" xr:uid="{C5AC7F12-18BF-4D49-9035-9398CDB42992}"/>
    <cellStyle name="Note 12 2 6" xfId="7708" xr:uid="{68D4EA44-AC52-41C5-8571-1488FFD12AD1}"/>
    <cellStyle name="Note 12 2 6 2" xfId="15933" xr:uid="{EAC82030-8031-4F41-B72E-4F5EB6BE524C}"/>
    <cellStyle name="Note 12 2 6 2 2" xfId="20716" xr:uid="{CBDB8E09-75DB-406C-8854-63449F8A7DBE}"/>
    <cellStyle name="Note 12 2 6 3" xfId="26598" xr:uid="{19E5D9BB-BF7B-4DB4-9481-A42C52978451}"/>
    <cellStyle name="Note 12 2 6 3 2" xfId="41421" xr:uid="{69CCF0A3-DEE4-4611-8DCE-EBC32E61AFF9}"/>
    <cellStyle name="Note 12 2 6 4" xfId="34050" xr:uid="{BBFB5DA0-B828-433F-BC43-D329C762A1DE}"/>
    <cellStyle name="Note 12 2 7" xfId="16845" xr:uid="{BF2AAA62-AC77-4B0C-B106-5D60C0492E3D}"/>
    <cellStyle name="Note 12 2 7 2" xfId="25247" xr:uid="{66CBAF9D-CCE3-47D2-9373-77D328B339D7}"/>
    <cellStyle name="Note 12 2 7 2 2" xfId="41307" xr:uid="{F3A76E85-33BD-4949-B3D3-47EA5BC36EE6}"/>
    <cellStyle name="Note 12 2 7 3" xfId="34842" xr:uid="{A1528DED-1800-410D-A33C-C85578F76A00}"/>
    <cellStyle name="Note 12 2 8" xfId="17294" xr:uid="{A12232D1-FD76-4B16-831C-492D7F0846CE}"/>
    <cellStyle name="Note 12 2 8 2" xfId="35457" xr:uid="{6389C953-F22D-4804-84E5-7C1A5652DFB2}"/>
    <cellStyle name="Note 12 2 9" xfId="21641" xr:uid="{908559D0-B648-4BAD-A25E-D5266194C035}"/>
    <cellStyle name="Note 12 2 9 2" xfId="25155" xr:uid="{BF089B3B-5EAA-4473-8ACF-A60CF8C99133}"/>
    <cellStyle name="Note 12 2 9 2 2" xfId="41295" xr:uid="{63BF1FA2-BA7F-4D2B-B278-A2E818126542}"/>
    <cellStyle name="Note 12 2 9 3" xfId="39944" xr:uid="{A4B53E99-F60A-4D2B-9075-72F4AF3A0F82}"/>
    <cellStyle name="Note 12 20" xfId="24780" xr:uid="{7FF0F63E-E47C-4F54-B03E-FA312E82FC3A}"/>
    <cellStyle name="Note 12 20 2" xfId="41250" xr:uid="{D6468686-F082-4746-83D6-FBA206F9C718}"/>
    <cellStyle name="Note 12 21" xfId="27205" xr:uid="{77603D50-D645-4E0D-A21C-C38269430E0A}"/>
    <cellStyle name="Note 12 21 2" xfId="41488" xr:uid="{381D933D-799D-4601-A006-4A98C426296A}"/>
    <cellStyle name="Note 12 22" xfId="24625" xr:uid="{3E3CD7E1-F80C-43DB-B5D5-21F11F693A83}"/>
    <cellStyle name="Note 12 22 2" xfId="41233" xr:uid="{268513E1-FF23-4B0D-91E6-3B6CE2632067}"/>
    <cellStyle name="Note 12 23" xfId="27366" xr:uid="{6E4257A5-11DF-47E1-AD57-366ED80DAB0A}"/>
    <cellStyle name="Note 12 23 2" xfId="41505" xr:uid="{AB1C0218-78ED-446F-B3AD-F4B31EF7566C}"/>
    <cellStyle name="Note 12 24" xfId="27536" xr:uid="{5CC444B8-5E2C-4A46-B5FD-038E47F67EB4}"/>
    <cellStyle name="Note 12 24 2" xfId="41522" xr:uid="{95752776-C102-41B6-AFDE-4AF9E300A570}"/>
    <cellStyle name="Note 12 25" xfId="27701" xr:uid="{02E161DC-F7AC-4AF1-9E49-29B24A9196EE}"/>
    <cellStyle name="Note 12 25 2" xfId="41539" xr:uid="{0A978422-16ED-4BC5-9887-28CC7552A415}"/>
    <cellStyle name="Note 12 26" xfId="27864" xr:uid="{DF1DC220-57AE-4CCD-83C3-BC94CA918C6C}"/>
    <cellStyle name="Note 12 26 2" xfId="41556" xr:uid="{983ED799-70B9-4327-AE20-96594A87D7C3}"/>
    <cellStyle name="Note 12 27" xfId="28015" xr:uid="{5AC0ACC6-2B06-4268-A0E8-06409499CEDE}"/>
    <cellStyle name="Note 12 27 2" xfId="41573" xr:uid="{ABE88797-D52C-4AF5-B0DF-53E078338ADD}"/>
    <cellStyle name="Note 12 28" xfId="28163" xr:uid="{363D53DA-A72A-4C74-8A01-752E9D9876E5}"/>
    <cellStyle name="Note 12 28 2" xfId="41590" xr:uid="{5171A615-BA7C-4D19-8295-C68A2CF59FCB}"/>
    <cellStyle name="Note 12 29" xfId="28310" xr:uid="{B95E81D5-C4FF-45BC-93E4-BF8BE7D8217B}"/>
    <cellStyle name="Note 12 29 2" xfId="41607" xr:uid="{CFA550FD-CAC5-4AE0-87F9-759788288CB2}"/>
    <cellStyle name="Note 12 3" xfId="7709" xr:uid="{6396B984-087B-4052-9BAD-B777CC93CBDC}"/>
    <cellStyle name="Note 12 3 2" xfId="7710" xr:uid="{AA3B4B5A-D870-452B-AFB6-C483AF59973B}"/>
    <cellStyle name="Note 12 3 2 2" xfId="7711" xr:uid="{E4D65648-FFBF-40FE-BAB1-FBDE5B26A4E8}"/>
    <cellStyle name="Note 12 3 2 2 2" xfId="19945" xr:uid="{1F5F93B0-6062-4798-A691-C803F723814F}"/>
    <cellStyle name="Note 12 3 2 2 2 2" xfId="38817" xr:uid="{6EB36F87-C65C-4D6D-89F9-9A9764D984B6}"/>
    <cellStyle name="Note 12 3 2 2 3" xfId="32673" xr:uid="{90971DE0-C833-471C-9BF5-670797A465A4}"/>
    <cellStyle name="Note 12 3 2 3" xfId="7712" xr:uid="{0F1188E0-C69C-4F3B-BB13-A923F7171473}"/>
    <cellStyle name="Note 12 3 2 3 2" xfId="36805" xr:uid="{28F767CA-EEA6-4215-A3C5-BEBCABAFC2AA}"/>
    <cellStyle name="Note 12 3 2 4" xfId="23129" xr:uid="{6540CE93-4F83-4538-98ED-FB4CEAAC08FC}"/>
    <cellStyle name="Note 12 3 2 4 2" xfId="40986" xr:uid="{91FA58F1-BCA2-4D59-8BEA-D6D1741AE83C}"/>
    <cellStyle name="Note 12 3 2 5" xfId="31084" xr:uid="{A84B10A5-A13D-4291-AA71-0A699C2987E5}"/>
    <cellStyle name="Note 12 3 3" xfId="7713" xr:uid="{D7C04699-3E25-4C5D-861F-40D40C23FE79}"/>
    <cellStyle name="Note 12 3 3 2" xfId="19251" xr:uid="{D44AAF10-1508-4F01-AAAE-BB97C3637B4E}"/>
    <cellStyle name="Note 12 3 3 2 2" xfId="37739" xr:uid="{AD6EC22F-CD45-4DB2-B4CE-D4E654D77347}"/>
    <cellStyle name="Note 12 3 3 3" xfId="32006" xr:uid="{0DF4FBA8-597E-4BAA-9AB7-E502EFDFB53A}"/>
    <cellStyle name="Note 12 3 4" xfId="7714" xr:uid="{77745ADA-FE53-4FEF-8901-277AD3A1EB29}"/>
    <cellStyle name="Note 12 3 4 2" xfId="21143" xr:uid="{8C7E249C-CB00-4A9D-A28F-94A9F5952ACB}"/>
    <cellStyle name="Note 12 3 4 2 2" xfId="39552" xr:uid="{422EC1BD-9A9B-4EA5-B3F6-B70DDAD4B283}"/>
    <cellStyle name="Note 12 3 4 3" xfId="33401" xr:uid="{609BBEDF-39EA-46A6-A4B3-F553311501FE}"/>
    <cellStyle name="Note 12 3 5" xfId="7715" xr:uid="{1F16125F-1400-4E14-9869-A733BCE82864}"/>
    <cellStyle name="Note 12 3 5 2" xfId="34051" xr:uid="{17339D86-7D91-429D-9145-B86048ED3284}"/>
    <cellStyle name="Note 12 3 6" xfId="16846" xr:uid="{D987774C-94B3-45AA-8A7E-8EE1496863F5}"/>
    <cellStyle name="Note 12 3 6 2" xfId="34843" xr:uid="{0D02D7E3-81FE-48A8-8A32-9D35CE626BA7}"/>
    <cellStyle name="Note 12 3 7" xfId="17782" xr:uid="{F090ABE6-2D3C-4F9E-80B1-0AB8D0D1A5DE}"/>
    <cellStyle name="Note 12 3 7 2" xfId="35829" xr:uid="{16C571E1-AAB7-49B3-9D5A-0CA5DCDFA880}"/>
    <cellStyle name="Note 12 3 8" xfId="23128" xr:uid="{A3F798B1-6A2F-4B18-B4F9-95085B006835}"/>
    <cellStyle name="Note 12 3 8 2" xfId="40985" xr:uid="{2891B6B4-F39A-4AF3-AFAB-8FE79D4416CB}"/>
    <cellStyle name="Note 12 3 9" xfId="30021" xr:uid="{684CB3F1-5170-46A1-8AE3-E4BF04B382E7}"/>
    <cellStyle name="Note 12 30" xfId="28446" xr:uid="{0EEAF2FB-7E5D-4807-AD09-A9A3A1FAA448}"/>
    <cellStyle name="Note 12 30 2" xfId="41624" xr:uid="{DF5DF7B6-651C-4CFF-BE2D-34913710D981}"/>
    <cellStyle name="Note 12 31" xfId="28568" xr:uid="{9C889517-0247-4E90-86D5-6ABCC8BB4A87}"/>
    <cellStyle name="Note 12 31 2" xfId="41638" xr:uid="{3DF4CCC4-6C00-4235-A946-B3C0059CDB85}"/>
    <cellStyle name="Note 12 32" xfId="29533" xr:uid="{75CB7965-ACF8-4394-AB2C-0D00733CE610}"/>
    <cellStyle name="Note 12 4" xfId="7716" xr:uid="{03D6E47A-FE0D-4EBF-B807-EF163C3FC620}"/>
    <cellStyle name="Note 12 4 2" xfId="7717" xr:uid="{AA5970C7-8FD6-471E-BFBE-2D870E37C669}"/>
    <cellStyle name="Note 12 4 2 2" xfId="7718" xr:uid="{87C18691-DC7E-49D9-A66C-8EE30AC24A5F}"/>
    <cellStyle name="Note 12 4 2 2 2" xfId="19946" xr:uid="{488FE9E9-627F-4980-ABA3-7581867E7F58}"/>
    <cellStyle name="Note 12 4 2 2 2 2" xfId="38818" xr:uid="{C3A12CEA-223B-4646-AACB-D80680A41218}"/>
    <cellStyle name="Note 12 4 2 2 3" xfId="32674" xr:uid="{73B6BB40-D833-47C3-972F-852695555371}"/>
    <cellStyle name="Note 12 4 2 3" xfId="7719" xr:uid="{FE47ABFD-7DA0-43EA-BBDC-AA9860B66D63}"/>
    <cellStyle name="Note 12 4 2 3 2" xfId="36806" xr:uid="{857B238E-71B6-4D1E-8560-1E37F858DAEA}"/>
    <cellStyle name="Note 12 4 2 4" xfId="23131" xr:uid="{35BA63BD-D58C-4D21-9867-7F48228E6EDC}"/>
    <cellStyle name="Note 12 4 2 4 2" xfId="40988" xr:uid="{8C94FF7D-C0F8-4B34-A781-BE43E5AF86D2}"/>
    <cellStyle name="Note 12 4 2 5" xfId="31085" xr:uid="{11D480E7-AAE1-4331-83D7-DE0CA8C8052C}"/>
    <cellStyle name="Note 12 4 3" xfId="7720" xr:uid="{39535606-C9D6-4DF2-9713-ABD2B8ED6EF9}"/>
    <cellStyle name="Note 12 4 3 2" xfId="19252" xr:uid="{EAE63ABF-BD73-4ECA-9FE6-0D27E1427ADF}"/>
    <cellStyle name="Note 12 4 3 2 2" xfId="37740" xr:uid="{22977C21-B44B-4384-B3B5-0AE6DB35D89C}"/>
    <cellStyle name="Note 12 4 3 3" xfId="32007" xr:uid="{D2F931CB-B034-4D14-9CF9-331860648F79}"/>
    <cellStyle name="Note 12 4 4" xfId="7721" xr:uid="{4194A964-0099-402F-8A0F-C38F16913A9D}"/>
    <cellStyle name="Note 12 4 4 2" xfId="21144" xr:uid="{9FAEC6EA-732B-493B-979D-588E378CBB67}"/>
    <cellStyle name="Note 12 4 4 2 2" xfId="39553" xr:uid="{0D5C4486-560C-4A33-B733-35CAAD921C10}"/>
    <cellStyle name="Note 12 4 4 3" xfId="33402" xr:uid="{FCB8006C-4B97-425F-A48B-53EB5CE1FFCF}"/>
    <cellStyle name="Note 12 4 5" xfId="7722" xr:uid="{781F5630-481C-42EC-A3AC-5C25B394A77C}"/>
    <cellStyle name="Note 12 4 5 2" xfId="34052" xr:uid="{60E8BD8E-BE51-48FB-95CE-2D34A5959827}"/>
    <cellStyle name="Note 12 4 6" xfId="16847" xr:uid="{BCE5F8C7-5D3F-4A80-BD7E-95D08F97EE52}"/>
    <cellStyle name="Note 12 4 6 2" xfId="34844" xr:uid="{BF354712-3148-404F-AD74-CB94B847E0A7}"/>
    <cellStyle name="Note 12 4 7" xfId="17783" xr:uid="{087CBE05-AA37-4C32-98B2-5B757EBAA342}"/>
    <cellStyle name="Note 12 4 7 2" xfId="35830" xr:uid="{29AE35ED-01E2-42F6-B158-CEACE36BB93F}"/>
    <cellStyle name="Note 12 4 8" xfId="23130" xr:uid="{17299844-7662-4831-B18D-AAED7712DF04}"/>
    <cellStyle name="Note 12 4 8 2" xfId="40987" xr:uid="{3AF5FC5A-B294-4D97-9EDA-08E9A8938489}"/>
    <cellStyle name="Note 12 4 9" xfId="30022" xr:uid="{33D6D2D1-DCCA-496B-BBAF-C58E5816A673}"/>
    <cellStyle name="Note 12 5" xfId="7723" xr:uid="{BB784D23-9BE2-4751-9F91-E90A3504F8FF}"/>
    <cellStyle name="Note 12 5 2" xfId="7724" xr:uid="{CC54FD23-AF29-46D0-A257-1D497BBE5B2C}"/>
    <cellStyle name="Note 12 5 2 2" xfId="7725" xr:uid="{AFB8F495-2A1B-4D29-A54B-9553D31F5327}"/>
    <cellStyle name="Note 12 5 2 2 2" xfId="19947" xr:uid="{811A3D0D-E734-4A7F-81BB-A4AA3D658415}"/>
    <cellStyle name="Note 12 5 2 2 2 2" xfId="38819" xr:uid="{3A0A27ED-C08B-4A10-AAA0-5EB563ED806A}"/>
    <cellStyle name="Note 12 5 2 2 3" xfId="32675" xr:uid="{BACF7972-F2BE-43AB-A3C1-E9E5D5534642}"/>
    <cellStyle name="Note 12 5 2 3" xfId="7726" xr:uid="{4DD4326E-D511-4BC8-A775-A2F997EE43B1}"/>
    <cellStyle name="Note 12 5 2 3 2" xfId="36807" xr:uid="{826716BB-4528-49E4-804A-F3809779DDD5}"/>
    <cellStyle name="Note 12 5 2 4" xfId="23133" xr:uid="{9C0BED94-4C39-4AAD-AC7B-C71B2F325CB1}"/>
    <cellStyle name="Note 12 5 2 4 2" xfId="40990" xr:uid="{C5739D52-1383-4ACD-8133-8113CFD104D9}"/>
    <cellStyle name="Note 12 5 2 5" xfId="31086" xr:uid="{0CFD6C8B-28F8-4142-924A-B32305E88AD5}"/>
    <cellStyle name="Note 12 5 3" xfId="7727" xr:uid="{0FACB4CA-D7E6-4158-8A52-BFC8834F1788}"/>
    <cellStyle name="Note 12 5 3 2" xfId="19253" xr:uid="{7E52FDC9-034F-4422-84DC-ACA3D028E602}"/>
    <cellStyle name="Note 12 5 3 2 2" xfId="37741" xr:uid="{8A2E83C6-52B9-47B7-9AC9-12384F3B1D4D}"/>
    <cellStyle name="Note 12 5 3 3" xfId="32008" xr:uid="{22321D9E-26F5-4D24-8948-E49A8B9DC8D9}"/>
    <cellStyle name="Note 12 5 4" xfId="7728" xr:uid="{D39FBFAF-F2E6-4BB0-A91A-5C851A003F8B}"/>
    <cellStyle name="Note 12 5 4 2" xfId="21145" xr:uid="{D39C6CC8-AB1A-40E2-85FA-C59896694DFC}"/>
    <cellStyle name="Note 12 5 4 2 2" xfId="39554" xr:uid="{2796EAEB-4CE8-4F32-A79F-9C4A93CFC188}"/>
    <cellStyle name="Note 12 5 4 3" xfId="33403" xr:uid="{A71CDF7B-40A6-4D16-A98A-753823D9B20F}"/>
    <cellStyle name="Note 12 5 5" xfId="7729" xr:uid="{3CDEBE4E-C2C1-4438-97A0-662A492F97AA}"/>
    <cellStyle name="Note 12 5 5 2" xfId="34053" xr:uid="{B771E988-63EC-4D80-8A27-BBECC80441AD}"/>
    <cellStyle name="Note 12 5 6" xfId="16848" xr:uid="{17232822-22AB-4750-9CBC-31DF5CB35055}"/>
    <cellStyle name="Note 12 5 6 2" xfId="34845" xr:uid="{8813F1DD-D356-4E8A-A565-4868DA1C2298}"/>
    <cellStyle name="Note 12 5 7" xfId="17784" xr:uid="{E89E7932-6FCE-47CB-8523-31858C8403FB}"/>
    <cellStyle name="Note 12 5 7 2" xfId="35831" xr:uid="{A5B6F437-78CF-45C9-A144-3B8C0EA7FC7E}"/>
    <cellStyle name="Note 12 5 8" xfId="23132" xr:uid="{E45D2A81-527B-490C-A3CE-85B22AD629FB}"/>
    <cellStyle name="Note 12 5 8 2" xfId="40989" xr:uid="{DABD91C4-518E-4E37-9F55-49ADBBA85C35}"/>
    <cellStyle name="Note 12 5 9" xfId="30023" xr:uid="{40509674-9FAE-47DB-8789-AB47A050E593}"/>
    <cellStyle name="Note 12 6" xfId="7730" xr:uid="{1FB23800-6755-4425-9A4A-49A64C647480}"/>
    <cellStyle name="Note 12 6 2" xfId="7731" xr:uid="{97E7A8BA-C424-4B54-A33A-337D4AA981B0}"/>
    <cellStyle name="Note 12 6 2 2" xfId="7732" xr:uid="{6068BBD8-8CFD-4420-8072-18FEBCA95CFB}"/>
    <cellStyle name="Note 12 6 2 2 2" xfId="19948" xr:uid="{DECAF1E3-B1B7-4357-85B4-F452108236B5}"/>
    <cellStyle name="Note 12 6 2 2 2 2" xfId="38820" xr:uid="{A88C4A3B-334E-4A1C-A25B-2115E5FAE8A6}"/>
    <cellStyle name="Note 12 6 2 2 3" xfId="32676" xr:uid="{5309ADB2-4EAA-41CE-9AC7-C465AC177DD4}"/>
    <cellStyle name="Note 12 6 2 3" xfId="7733" xr:uid="{1271630E-FA7F-456B-863C-AD3DB4B50AAA}"/>
    <cellStyle name="Note 12 6 2 3 2" xfId="36808" xr:uid="{96254BB2-E452-4A1F-B083-AB30ADE6B362}"/>
    <cellStyle name="Note 12 6 2 4" xfId="23135" xr:uid="{48F380A6-F0EF-41DF-8AF4-EB05B6B2DD60}"/>
    <cellStyle name="Note 12 6 2 4 2" xfId="40992" xr:uid="{48B29B00-0213-43E7-BF83-C7BE2C3F6EB2}"/>
    <cellStyle name="Note 12 6 2 5" xfId="31087" xr:uid="{FC8BDC48-85CB-4055-B81D-54CF154A04EA}"/>
    <cellStyle name="Note 12 6 3" xfId="7734" xr:uid="{152C3F98-2112-4AEA-8A74-C7D196837A8B}"/>
    <cellStyle name="Note 12 6 3 2" xfId="19254" xr:uid="{7F202E30-9F1E-49AC-A482-3E5319E94C1B}"/>
    <cellStyle name="Note 12 6 3 2 2" xfId="37742" xr:uid="{8787AD44-1E32-4A60-886C-9A6338FA213E}"/>
    <cellStyle name="Note 12 6 3 3" xfId="32009" xr:uid="{C5C053BA-BB36-41E2-86A2-683F667949E7}"/>
    <cellStyle name="Note 12 6 4" xfId="7735" xr:uid="{AD20F0BB-5849-45EB-A49A-4A72C808AD4C}"/>
    <cellStyle name="Note 12 6 4 2" xfId="21146" xr:uid="{42C53989-B5ED-4083-8FF6-3318F9C80DE7}"/>
    <cellStyle name="Note 12 6 4 2 2" xfId="39555" xr:uid="{1B6E193D-D7B8-4AB6-B139-DDFF474A3742}"/>
    <cellStyle name="Note 12 6 4 3" xfId="33404" xr:uid="{A4459926-ADCE-4886-A4C7-FEDE490E2F49}"/>
    <cellStyle name="Note 12 6 5" xfId="7736" xr:uid="{94FCCF2F-0779-42DC-8E1D-09343D9583AA}"/>
    <cellStyle name="Note 12 6 5 2" xfId="34054" xr:uid="{7BE5AF21-6AD8-4500-A651-7FB8D6D7B863}"/>
    <cellStyle name="Note 12 6 6" xfId="16849" xr:uid="{78E81C88-4B1C-4513-B0AB-A95F7A551504}"/>
    <cellStyle name="Note 12 6 6 2" xfId="34846" xr:uid="{6CC425CB-121C-4ABB-91F4-8AEB63014B21}"/>
    <cellStyle name="Note 12 6 7" xfId="17785" xr:uid="{39CD78E0-9094-4160-9DA9-31CC69CECFF9}"/>
    <cellStyle name="Note 12 6 7 2" xfId="35832" xr:uid="{EA9A7A99-6ADF-44F4-A201-02E272A46481}"/>
    <cellStyle name="Note 12 6 8" xfId="23134" xr:uid="{B3C2E44E-3A42-42D7-A737-46CEC0661E9B}"/>
    <cellStyle name="Note 12 6 8 2" xfId="40991" xr:uid="{3342FE04-879C-4949-98BE-E881B6AD6D4E}"/>
    <cellStyle name="Note 12 6 9" xfId="30024" xr:uid="{F4B3D6A6-D6B6-4DA0-8AB2-F3D1E5B86B79}"/>
    <cellStyle name="Note 12 7" xfId="7737" xr:uid="{F4DFA662-0392-437B-B96E-BB60D50917C0}"/>
    <cellStyle name="Note 12 7 2" xfId="7738" xr:uid="{FA410416-4729-458F-A032-7CA3EC9E9989}"/>
    <cellStyle name="Note 12 7 2 2" xfId="14374" xr:uid="{C90D0A31-093A-449F-92F7-8B007EFE0527}"/>
    <cellStyle name="Note 12 7 2 2 2" xfId="38154" xr:uid="{D191906D-2117-4E82-ABF9-CE1D13020198}"/>
    <cellStyle name="Note 12 7 2 3" xfId="32086" xr:uid="{BC8701E7-B26D-4324-BFD5-385235C005BE}"/>
    <cellStyle name="Note 12 7 3" xfId="7739" xr:uid="{57CE99FA-C80C-4CD6-82F9-C448E0CC2F66}"/>
    <cellStyle name="Note 12 7 3 2" xfId="18253" xr:uid="{8D168320-141B-4426-B039-D74D1F197455}"/>
    <cellStyle name="Note 12 7 4" xfId="23136" xr:uid="{9677D998-DBC9-45EB-B95E-ECC40AFDAD33}"/>
    <cellStyle name="Note 12 7 4 2" xfId="40993" xr:uid="{D79E0344-EB56-4A90-8BF0-E565D97DA6D0}"/>
    <cellStyle name="Note 12 7 5" xfId="30423" xr:uid="{205D45D7-F6A9-419E-990A-0BE71AE0D4FF}"/>
    <cellStyle name="Note 12 8" xfId="7740" xr:uid="{8A4F2AA7-FC88-4B6C-92CF-E8F49B3E7043}"/>
    <cellStyle name="Note 12 8 2" xfId="7741" xr:uid="{D48E232F-C182-4697-8C8D-5144A7CC16AA}"/>
    <cellStyle name="Note 12 8 2 2" xfId="19487" xr:uid="{7CA68DBE-6136-4EC7-9434-18EB4224A478}"/>
    <cellStyle name="Note 12 8 2 2 2" xfId="38274" xr:uid="{BF24B618-0E8B-44B0-8EAA-9396032AEFA5}"/>
    <cellStyle name="Note 12 8 2 3" xfId="32179" xr:uid="{32A11780-79CC-473A-8834-3B9DA789CF2F}"/>
    <cellStyle name="Note 12 8 3" xfId="7742" xr:uid="{F2594FE6-3713-4ECA-A6DC-AEAF42A24469}"/>
    <cellStyle name="Note 12 8 3 2" xfId="36358" xr:uid="{A91F7D1E-815F-4430-B7AF-E535B147FC22}"/>
    <cellStyle name="Note 12 8 4" xfId="23137" xr:uid="{6675CFD0-A091-4FAF-99DE-A89C23237E94}"/>
    <cellStyle name="Note 12 8 4 2" xfId="40994" xr:uid="{4B0FF6BF-4130-4B45-B454-05091DA0B414}"/>
    <cellStyle name="Note 12 8 5" xfId="30543" xr:uid="{96927AF9-83C8-4051-8E13-238919869103}"/>
    <cellStyle name="Note 12 9" xfId="7743" xr:uid="{ADCE1ED8-6416-4189-9D6E-083B32B7AD70}"/>
    <cellStyle name="Note 12 9 2" xfId="14729" xr:uid="{C288F5DC-8CA2-48B7-AC9D-C1AA3BDC5B98}"/>
    <cellStyle name="Note 12 9 2 2" xfId="18536" xr:uid="{F375D08A-3B32-49CB-8CA0-289CDE684106}"/>
    <cellStyle name="Note 12 9 3" xfId="26519" xr:uid="{BD371462-DE01-40E5-A6E4-8B0337CD38A4}"/>
    <cellStyle name="Note 12 9 3 2" xfId="41405" xr:uid="{61AC204C-762F-4E07-A0AE-ED4BE86A2F12}"/>
    <cellStyle name="Note 12 9 4" xfId="32980" xr:uid="{7920CAD1-EE01-46F4-B338-AA8E64D4700C}"/>
    <cellStyle name="Note 13" xfId="7744" xr:uid="{19C37940-3A55-49B1-A1B9-FE4A76BA38BB}"/>
    <cellStyle name="Note 13 10" xfId="7745" xr:uid="{0D0E3919-F359-45C4-B0AD-46409DEF7925}"/>
    <cellStyle name="Note 13 10 2" xfId="14840" xr:uid="{529FFC6B-ACEF-4648-96ED-BF8E5265E6FF}"/>
    <cellStyle name="Note 13 10 2 2" xfId="25317" xr:uid="{61AFCBA0-9D05-4591-80CC-C4A786AFB8B2}"/>
    <cellStyle name="Note 13 10 3" xfId="33010" xr:uid="{8D562BD1-13D2-40FB-B90C-5D40632F51A8}"/>
    <cellStyle name="Note 13 11" xfId="14833" xr:uid="{149E611D-2365-4E3C-839A-9738357010B5}"/>
    <cellStyle name="Note 13 11 2" xfId="20521" xr:uid="{69F9956E-99B2-4EC2-B6A6-E34B4464E6D1}"/>
    <cellStyle name="Note 13 11 2 2" xfId="39223" xr:uid="{6F2AF79F-D83F-4A3C-9AE9-87C9A69922E2}"/>
    <cellStyle name="Note 13 11 3" xfId="26608" xr:uid="{B7FF4FC2-7806-4EC1-9A94-156790B2FBCE}"/>
    <cellStyle name="Note 13 11 3 2" xfId="41424" xr:uid="{F7E877F8-70A8-4049-8928-B816CD54FBE4}"/>
    <cellStyle name="Note 13 11 4" xfId="33007" xr:uid="{FEF6D170-7164-49F9-8A3C-8D99986CE6FC}"/>
    <cellStyle name="Note 13 12" xfId="17060" xr:uid="{564D9A95-EFDC-4315-A73A-73551B0B6077}"/>
    <cellStyle name="Note 13 12 2" xfId="35309" xr:uid="{1C822979-FD69-4B07-8A70-724F71986433}"/>
    <cellStyle name="Note 13 13" xfId="21676" xr:uid="{36AB6801-6D70-4D70-A2AF-70979D55276F}"/>
    <cellStyle name="Note 13 13 2" xfId="26700" xr:uid="{E3035867-91C8-468B-A31E-81794A056AB1}"/>
    <cellStyle name="Note 13 13 2 2" xfId="41434" xr:uid="{734243FB-2638-4344-B768-64C460D7D875}"/>
    <cellStyle name="Note 13 13 3" xfId="39956" xr:uid="{387C9791-C570-423E-853C-9BA4C98B88DB}"/>
    <cellStyle name="Note 13 14" xfId="21987" xr:uid="{A5F1FC79-EA05-4DD0-8269-81DC88BD64E5}"/>
    <cellStyle name="Note 13 14 2" xfId="25146" xr:uid="{343EEDCC-EC46-4F90-BBDB-A1238C746A73}"/>
    <cellStyle name="Note 13 14 2 2" xfId="41292" xr:uid="{FB55A4FB-1DB6-4FAE-B2F3-E74D37CCF4DA}"/>
    <cellStyle name="Note 13 15" xfId="26808" xr:uid="{A3E51C83-5F17-44BD-A753-7C7B7CA93E4A}"/>
    <cellStyle name="Note 13 15 2" xfId="41443" xr:uid="{D0E60220-D6A4-494B-9530-09927152332F}"/>
    <cellStyle name="Note 13 16" xfId="25034" xr:uid="{E6CE1D07-037B-4A27-98C7-C1F13B6D3B7B}"/>
    <cellStyle name="Note 13 16 2" xfId="41281" xr:uid="{D6A24778-55F5-413E-A6FE-9B12BB122905}"/>
    <cellStyle name="Note 13 17" xfId="26931" xr:uid="{8CE1A287-C4E1-46C6-9862-187FEDA2EF54}"/>
    <cellStyle name="Note 13 17 2" xfId="41457" xr:uid="{4778EEFB-BD72-40A5-8483-976A048AE277}"/>
    <cellStyle name="Note 13 18" xfId="24904" xr:uid="{7273BE3E-7CD6-4B23-AA4B-0E3BB4739A7B}"/>
    <cellStyle name="Note 13 18 2" xfId="41264" xr:uid="{BAD5CAC5-E194-4200-B6F0-771240514064}"/>
    <cellStyle name="Note 13 19" xfId="27067" xr:uid="{53AC933C-4AAD-4047-93E3-05BB2B0B6388}"/>
    <cellStyle name="Note 13 19 2" xfId="41474" xr:uid="{6077BBE0-21D7-4CE0-BD19-547CE84A3F85}"/>
    <cellStyle name="Note 13 2" xfId="7746" xr:uid="{3F9919A0-944F-40A5-B2C5-6961AAD4B547}"/>
    <cellStyle name="Note 13 2 10" xfId="23138" xr:uid="{A031530D-AD44-44B8-9BF9-D52F3248F8D9}"/>
    <cellStyle name="Note 13 2 10 2" xfId="26809" xr:uid="{98116D32-64EF-41D0-AE83-670C5791354B}"/>
    <cellStyle name="Note 13 2 10 2 2" xfId="41444" xr:uid="{6873F7B0-A5B9-4B3D-A329-AE7B28E7E946}"/>
    <cellStyle name="Note 13 2 10 3" xfId="40995" xr:uid="{6B9C7E39-C220-4E63-A1CC-A8DF9E5055CD}"/>
    <cellStyle name="Note 13 2 11" xfId="25033" xr:uid="{9B44C530-7372-427B-B57D-FEEA955A2329}"/>
    <cellStyle name="Note 13 2 11 2" xfId="41280" xr:uid="{33EFC040-3D9A-47D3-9F51-68470E5FEF8F}"/>
    <cellStyle name="Note 13 2 12" xfId="26932" xr:uid="{1AC30188-33B2-4BEE-BAC7-28370578AC5C}"/>
    <cellStyle name="Note 13 2 12 2" xfId="41458" xr:uid="{4DE158CC-7EE3-46A9-B132-9D2DA98B3E08}"/>
    <cellStyle name="Note 13 2 13" xfId="24903" xr:uid="{0CB9A075-3CB4-4B69-B9A8-363281273538}"/>
    <cellStyle name="Note 13 2 13 2" xfId="41263" xr:uid="{35C366A3-BAD6-45F9-B9EE-4A3FA17B3DA9}"/>
    <cellStyle name="Note 13 2 14" xfId="27068" xr:uid="{14B92682-3DD1-4404-9269-E2ACA5EB927D}"/>
    <cellStyle name="Note 13 2 14 2" xfId="41475" xr:uid="{00A53B93-0A03-4551-B7B5-18ED83CBF7A9}"/>
    <cellStyle name="Note 13 2 15" xfId="24764" xr:uid="{05710727-513F-4E67-AE9F-F83728F1B9C7}"/>
    <cellStyle name="Note 13 2 15 2" xfId="41246" xr:uid="{24FE0D84-5AD1-4100-B945-B06EDD81AF72}"/>
    <cellStyle name="Note 13 2 16" xfId="27220" xr:uid="{75A49A6E-178A-4B95-BB6F-296D4C962405}"/>
    <cellStyle name="Note 13 2 16 2" xfId="41492" xr:uid="{AE86886E-78AF-4ABF-AEF2-4FC6119A393E}"/>
    <cellStyle name="Note 13 2 17" xfId="24610" xr:uid="{24BAFDC9-BF3E-45A9-A844-E368CFE66C26}"/>
    <cellStyle name="Note 13 2 17 2" xfId="41229" xr:uid="{BA8D75AF-BA0A-4288-9DCC-4205CAA5D910}"/>
    <cellStyle name="Note 13 2 18" xfId="27383" xr:uid="{1CB63082-3643-475D-B0BF-218250A00A25}"/>
    <cellStyle name="Note 13 2 18 2" xfId="41509" xr:uid="{F36E9D58-DE2C-42F3-A9E4-7AA9D02C7A90}"/>
    <cellStyle name="Note 13 2 19" xfId="27553" xr:uid="{77C238D3-80E4-48CD-B084-CC645F501391}"/>
    <cellStyle name="Note 13 2 19 2" xfId="41526" xr:uid="{1E21C481-A73A-4479-B377-5DB7A17DECC8}"/>
    <cellStyle name="Note 13 2 2" xfId="7747" xr:uid="{28983B68-92A2-4970-A927-B66AF6C9ECF7}"/>
    <cellStyle name="Note 13 2 2 10" xfId="25032" xr:uid="{862C9332-8039-4B87-8D00-A847239D77E8}"/>
    <cellStyle name="Note 13 2 2 10 2" xfId="41279" xr:uid="{57B7D57E-47E7-4B5C-8BE7-8C1D19C08C07}"/>
    <cellStyle name="Note 13 2 2 11" xfId="26933" xr:uid="{F3A61D4F-26FE-4E2A-82D2-598ED59BE205}"/>
    <cellStyle name="Note 13 2 2 11 2" xfId="41459" xr:uid="{4255789D-F47F-4AF1-A811-230A7BE9E5CC}"/>
    <cellStyle name="Note 13 2 2 12" xfId="24902" xr:uid="{1D9E835B-EDA8-4185-BFF3-58E71FD85062}"/>
    <cellStyle name="Note 13 2 2 12 2" xfId="41262" xr:uid="{F57B3827-B0A6-4D8E-A1EC-37946D0BEA88}"/>
    <cellStyle name="Note 13 2 2 13" xfId="27069" xr:uid="{2E5C8F78-F2C5-4A22-910C-4B4A172396B9}"/>
    <cellStyle name="Note 13 2 2 13 2" xfId="41476" xr:uid="{2B4CA08A-AC3E-4093-8863-50B69341C25E}"/>
    <cellStyle name="Note 13 2 2 14" xfId="24763" xr:uid="{7D53889F-AED9-487A-9E79-A813206223E1}"/>
    <cellStyle name="Note 13 2 2 14 2" xfId="41245" xr:uid="{80141F60-46C9-405E-A3DC-AF7508E4AFF2}"/>
    <cellStyle name="Note 13 2 2 15" xfId="27221" xr:uid="{B20E7536-D479-4DED-A3B8-B20149176319}"/>
    <cellStyle name="Note 13 2 2 15 2" xfId="41493" xr:uid="{17246EA2-CFDE-4872-A4B3-9B84D63A545E}"/>
    <cellStyle name="Note 13 2 2 16" xfId="24609" xr:uid="{0C824052-9A48-42A6-8192-2901DE7CE03D}"/>
    <cellStyle name="Note 13 2 2 16 2" xfId="41228" xr:uid="{CB2C72F1-CE07-45E3-8B75-2931E8E2C968}"/>
    <cellStyle name="Note 13 2 2 17" xfId="27384" xr:uid="{044C3104-363E-475A-9915-B51CBB587922}"/>
    <cellStyle name="Note 13 2 2 17 2" xfId="41510" xr:uid="{F307CE8F-48CC-4BE1-AD37-FA5004865E70}"/>
    <cellStyle name="Note 13 2 2 18" xfId="27554" xr:uid="{E93BABBD-CDD5-4302-8126-290ACEC5253E}"/>
    <cellStyle name="Note 13 2 2 18 2" xfId="41527" xr:uid="{59787843-B000-425E-B2A7-3D843C535711}"/>
    <cellStyle name="Note 13 2 2 19" xfId="27719" xr:uid="{37634149-FA8A-45C9-8EFF-7B1E25F9B683}"/>
    <cellStyle name="Note 13 2 2 19 2" xfId="41544" xr:uid="{D08D8A5D-83C7-4731-812A-4D36D4EF6E34}"/>
    <cellStyle name="Note 13 2 2 2" xfId="7748" xr:uid="{EBC4B219-8405-4953-B0C2-BD0BF8BCF605}"/>
    <cellStyle name="Note 13 2 2 2 2" xfId="7749" xr:uid="{024EB130-7D47-4B16-A467-E6C7C4557865}"/>
    <cellStyle name="Note 13 2 2 2 2 2" xfId="19949" xr:uid="{8AF4D72E-680E-436C-96E1-55EC4E857FE9}"/>
    <cellStyle name="Note 13 2 2 2 2 2 2" xfId="38821" xr:uid="{A5727BEE-07C3-45BC-B318-94C827465C08}"/>
    <cellStyle name="Note 13 2 2 2 2 3" xfId="32677" xr:uid="{F2FA1826-60BF-4D08-AB28-42B58E114539}"/>
    <cellStyle name="Note 13 2 2 2 3" xfId="7750" xr:uid="{AFDD3B95-7EB1-4295-B689-F6CEE848D1DA}"/>
    <cellStyle name="Note 13 2 2 2 3 2" xfId="36809" xr:uid="{53D5CCDE-8C27-429B-9D73-02286770DADB}"/>
    <cellStyle name="Note 13 2 2 2 4" xfId="23140" xr:uid="{E3E9549D-9F1F-4F98-97A3-DC34EEF07081}"/>
    <cellStyle name="Note 13 2 2 2 4 2" xfId="40997" xr:uid="{C300540C-B0AA-495A-9D2A-07701EB3393A}"/>
    <cellStyle name="Note 13 2 2 2 5" xfId="31088" xr:uid="{83497CD5-B0B9-4E91-B2E1-9DC95B788A85}"/>
    <cellStyle name="Note 13 2 2 20" xfId="27882" xr:uid="{18B0B4A6-1CDF-4024-9942-9252F1AB4CA1}"/>
    <cellStyle name="Note 13 2 2 20 2" xfId="41561" xr:uid="{F60DF372-0D72-4BDD-A556-3A86F3F84A0D}"/>
    <cellStyle name="Note 13 2 2 21" xfId="28034" xr:uid="{759EB4D4-3B70-48AC-AC43-4438B355B67E}"/>
    <cellStyle name="Note 13 2 2 21 2" xfId="41578" xr:uid="{B083B86F-EB25-4219-B204-DCC8F2312508}"/>
    <cellStyle name="Note 13 2 2 22" xfId="28182" xr:uid="{535F01B5-3E5D-4E0E-831F-2927F25748D0}"/>
    <cellStyle name="Note 13 2 2 22 2" xfId="41595" xr:uid="{F019D35E-F814-4660-8717-1151A049F12D}"/>
    <cellStyle name="Note 13 2 2 23" xfId="28329" xr:uid="{8E3201F8-3A32-42F9-955F-2BC5B6545F14}"/>
    <cellStyle name="Note 13 2 2 23 2" xfId="41612" xr:uid="{AC02DB29-4750-4011-9F97-76471AEB955E}"/>
    <cellStyle name="Note 13 2 2 24" xfId="28463" xr:uid="{3C904097-965D-4BD4-A721-02933D8A7138}"/>
    <cellStyle name="Note 13 2 2 24 2" xfId="41629" xr:uid="{7C57D5E4-5F0B-4786-8400-EA75B936E64D}"/>
    <cellStyle name="Note 13 2 2 25" xfId="28585" xr:uid="{3F32DCA8-E828-4AA9-B53C-3E987C2AF8B0}"/>
    <cellStyle name="Note 13 2 2 25 2" xfId="41643" xr:uid="{C57006A0-9A3C-439C-A58C-A894871ABD77}"/>
    <cellStyle name="Note 13 2 2 26" xfId="30025" xr:uid="{35796E07-016E-4362-9CA7-258700BE4655}"/>
    <cellStyle name="Note 13 2 2 3" xfId="7751" xr:uid="{FA36A013-82C4-440F-A394-F10FE4BD3427}"/>
    <cellStyle name="Note 13 2 2 3 2" xfId="19255" xr:uid="{DC7DCD7A-3406-4820-89BE-CB5E4B630689}"/>
    <cellStyle name="Note 13 2 2 3 2 2" xfId="37743" xr:uid="{180368A5-47A0-4B57-9778-7ED2F51F8A68}"/>
    <cellStyle name="Note 13 2 2 3 3" xfId="26530" xr:uid="{5E9AF79B-CD75-4680-9A0B-6E246858F19D}"/>
    <cellStyle name="Note 13 2 2 3 3 2" xfId="41411" xr:uid="{6C2AF597-C492-44AD-873A-CA1489E9729B}"/>
    <cellStyle name="Note 13 2 2 3 4" xfId="32010" xr:uid="{445B41A6-6736-4A9D-994B-20DBC814C7F5}"/>
    <cellStyle name="Note 13 2 2 4" xfId="7752" xr:uid="{66B255A2-F9AB-4E0D-B7C9-9FCC0B5C848A}"/>
    <cellStyle name="Note 13 2 2 4 2" xfId="35833" xr:uid="{6009195E-ACD6-4AC8-963A-76A53C74BD81}"/>
    <cellStyle name="Note 13 2 2 5" xfId="23139" xr:uid="{E37C3120-BA98-4A9B-BE8E-B2042B785455}"/>
    <cellStyle name="Note 13 2 2 5 2" xfId="26610" xr:uid="{EB20D017-2761-402F-8C9E-9E2D82FCE7B8}"/>
    <cellStyle name="Note 13 2 2 5 2 2" xfId="41426" xr:uid="{1F706846-E816-4E2B-93EF-8FCE9E6B2020}"/>
    <cellStyle name="Note 13 2 2 5 3" xfId="40996" xr:uid="{26FC4F46-C743-4D3D-8900-1135D4B39C29}"/>
    <cellStyle name="Note 13 2 2 6" xfId="25237" xr:uid="{C561AEF8-6BEF-403C-B716-768210FD7E4C}"/>
    <cellStyle name="Note 13 2 2 6 2" xfId="41303" xr:uid="{C373714C-CA7C-4FC6-8B2B-CDDB240B1BD7}"/>
    <cellStyle name="Note 13 2 2 7" xfId="26701" xr:uid="{F9D9AFE0-025C-4806-A14F-77F57DED1E75}"/>
    <cellStyle name="Note 13 2 2 7 2" xfId="41435" xr:uid="{A408BA6E-22B5-4F12-BC0A-E51E538A4283}"/>
    <cellStyle name="Note 13 2 2 8" xfId="25144" xr:uid="{81196BF5-65FB-477D-A2ED-19EFA3151368}"/>
    <cellStyle name="Note 13 2 2 8 2" xfId="41290" xr:uid="{BDC89C31-AC92-473A-BD3A-5BA55D1CA5B2}"/>
    <cellStyle name="Note 13 2 2 9" xfId="26810" xr:uid="{E2C88353-5484-4D93-9C89-0A46B5E59AC5}"/>
    <cellStyle name="Note 13 2 2 9 2" xfId="41445" xr:uid="{B8037F4F-26AF-48AA-96B6-AF4726B16F97}"/>
    <cellStyle name="Note 13 2 20" xfId="27718" xr:uid="{041D9CD1-3275-4050-847B-5889E463C75E}"/>
    <cellStyle name="Note 13 2 20 2" xfId="41543" xr:uid="{8F736321-ED8D-408A-B8F3-29CB8570D783}"/>
    <cellStyle name="Note 13 2 21" xfId="27881" xr:uid="{B8D5AE42-9940-4233-B3FB-2351D8AB2213}"/>
    <cellStyle name="Note 13 2 21 2" xfId="41560" xr:uid="{55C87707-C24B-4222-9DAF-1DD707B7F48A}"/>
    <cellStyle name="Note 13 2 22" xfId="28033" xr:uid="{4EAB3FAC-B67F-454B-9B61-DFD838A2238B}"/>
    <cellStyle name="Note 13 2 22 2" xfId="41577" xr:uid="{A9A66FEC-615B-4599-B808-2E966F61B2BD}"/>
    <cellStyle name="Note 13 2 23" xfId="28181" xr:uid="{8EC08E4C-9A03-4781-B285-423A04A09197}"/>
    <cellStyle name="Note 13 2 23 2" xfId="41594" xr:uid="{5D50D727-A4E7-402B-8D3F-901E4A26A292}"/>
    <cellStyle name="Note 13 2 24" xfId="28328" xr:uid="{A714DE8B-A36F-473D-BF07-F97DEEB00C7F}"/>
    <cellStyle name="Note 13 2 24 2" xfId="41611" xr:uid="{E9C5BF04-D46B-4555-800F-C68EC3637DD5}"/>
    <cellStyle name="Note 13 2 25" xfId="28462" xr:uid="{A77BB924-E9E2-44E5-BAE7-A9ED6DF38934}"/>
    <cellStyle name="Note 13 2 25 2" xfId="41628" xr:uid="{51E84A10-1F96-4589-B111-22E3FDFF02EB}"/>
    <cellStyle name="Note 13 2 26" xfId="28584" xr:uid="{E62CF248-1A34-4375-8808-D47A06177C45}"/>
    <cellStyle name="Note 13 2 26 2" xfId="41642" xr:uid="{46F606E8-C83B-4572-87A4-6E536CC8CB0D}"/>
    <cellStyle name="Note 13 2 27" xfId="29672" xr:uid="{BFC6F86D-F44E-4C96-B745-5232D9E90B70}"/>
    <cellStyle name="Note 13 2 3" xfId="7753" xr:uid="{67424EEC-10F2-4011-BA33-D2B90A32F7A1}"/>
    <cellStyle name="Note 13 2 3 2" xfId="7754" xr:uid="{805C5F72-6D5B-4636-BF70-49A78758150C}"/>
    <cellStyle name="Note 13 2 3 2 2" xfId="14516" xr:uid="{3B0E0DB8-D061-4972-8864-5DFE585FD55A}"/>
    <cellStyle name="Note 13 2 3 2 2 2" xfId="38468" xr:uid="{30787C6B-BB0E-4783-9B0B-13BBA0EE6384}"/>
    <cellStyle name="Note 13 2 3 2 3" xfId="32335" xr:uid="{DD60C540-FABC-4FC0-9407-6BC636D34F35}"/>
    <cellStyle name="Note 13 2 3 3" xfId="7755" xr:uid="{7312486A-D0F6-4611-9B5C-4BE7832F6880}"/>
    <cellStyle name="Note 13 2 3 3 2" xfId="18410" xr:uid="{F07EB618-A351-47C9-8E28-6E0616ECB7F8}"/>
    <cellStyle name="Note 13 2 3 4" xfId="23141" xr:uid="{80CF32AA-D634-4D0E-97E2-36F927540D5A}"/>
    <cellStyle name="Note 13 2 3 4 2" xfId="40998" xr:uid="{1FFFDF3B-6800-49D0-8EEE-5631A9ADACC7}"/>
    <cellStyle name="Note 13 2 3 5" xfId="30735" xr:uid="{84F36304-EE41-490D-86D0-7273E2C35019}"/>
    <cellStyle name="Note 13 2 4" xfId="7756" xr:uid="{86C5CCB2-D3AA-48E6-BE42-10C5B7AD2134}"/>
    <cellStyle name="Note 13 2 4 2" xfId="18753" xr:uid="{A6803B13-1A1C-40EE-B236-733F13EEC402}"/>
    <cellStyle name="Note 13 2 4 2 2" xfId="37350" xr:uid="{6B35B4AE-28F3-42EE-8BD7-DA65631C5131}"/>
    <cellStyle name="Note 13 2 4 3" xfId="26529" xr:uid="{16711554-331D-4ADF-961D-DFADA5F34471}"/>
    <cellStyle name="Note 13 2 4 3 2" xfId="41410" xr:uid="{A8C0F0BB-8DA2-45F2-82B2-5F3D8DB7C5ED}"/>
    <cellStyle name="Note 13 2 4 4" xfId="31675" xr:uid="{EEB93EBA-BC1E-4F41-AED9-D3C19277520D}"/>
    <cellStyle name="Note 13 2 5" xfId="7757" xr:uid="{40C2A0AE-9320-459A-BAB9-B0A5A763F96B}"/>
    <cellStyle name="Note 13 2 5 2" xfId="15238" xr:uid="{C0318576-80C1-409E-A0BB-6BCAECC22F06}"/>
    <cellStyle name="Note 13 2 5 2 2" xfId="38138" xr:uid="{3EF0D975-56D1-4B53-BEEE-FB4A187693D9}"/>
    <cellStyle name="Note 13 2 5 3" xfId="25316" xr:uid="{42BA13E1-E611-43C9-BF36-0F32A7A1B095}"/>
    <cellStyle name="Note 13 2 5 3 2" xfId="41316" xr:uid="{DB7E50C3-10CC-46B5-9501-BADA10F15FC1}"/>
    <cellStyle name="Note 13 2 5 4" xfId="33405" xr:uid="{08403EF7-49EB-459E-B673-4D1DA42FE2ED}"/>
    <cellStyle name="Note 13 2 6" xfId="7758" xr:uid="{073E221D-A434-4DBC-A659-9BF1702B133C}"/>
    <cellStyle name="Note 13 2 6 2" xfId="15934" xr:uid="{3EDB5302-30E3-45B8-BDDC-42183C0A8C21}"/>
    <cellStyle name="Note 13 2 6 2 2" xfId="20722" xr:uid="{CC2AF075-9C37-4A4E-AA16-8F5795202AF4}"/>
    <cellStyle name="Note 13 2 6 3" xfId="26609" xr:uid="{0BE50A0A-EBF4-44D7-A6FC-ACD313602977}"/>
    <cellStyle name="Note 13 2 6 3 2" xfId="41425" xr:uid="{A381C447-C867-4089-8F0A-F551B4A3698C}"/>
    <cellStyle name="Note 13 2 6 4" xfId="34055" xr:uid="{1A7B3D4F-3FF9-471C-9E5D-03B8A27FD0D3}"/>
    <cellStyle name="Note 13 2 7" xfId="16850" xr:uid="{19A3CA4D-A36E-4286-9275-73B75130F44E}"/>
    <cellStyle name="Note 13 2 7 2" xfId="25238" xr:uid="{7CEFB0EF-8069-4BA2-A5B7-2633DCF2E6C0}"/>
    <cellStyle name="Note 13 2 7 2 2" xfId="41304" xr:uid="{89441A13-DEF5-4BD4-AF01-AFC7D53EAC4B}"/>
    <cellStyle name="Note 13 2 7 3" xfId="34847" xr:uid="{56B5BE6F-B50A-4494-814A-BE20FFC687AF}"/>
    <cellStyle name="Note 13 2 8" xfId="17301" xr:uid="{740F05BC-67F6-4F55-A490-06190BE9AB62}"/>
    <cellStyle name="Note 13 2 8 2" xfId="35462" xr:uid="{9D969051-AA2B-4176-9CD1-40714B09C01B}"/>
    <cellStyle name="Note 13 2 9" xfId="17320" xr:uid="{269BD0BF-A7DA-49CE-B9C9-E8B8997DE3BD}"/>
    <cellStyle name="Note 13 2 9 2" xfId="25145" xr:uid="{A5102349-8B90-472D-9FE0-55DB61311B7C}"/>
    <cellStyle name="Note 13 2 9 2 2" xfId="41291" xr:uid="{4C187013-9443-4FC8-BC6B-2EC1F0A4F10B}"/>
    <cellStyle name="Note 13 2 9 3" xfId="35475" xr:uid="{A3317C56-17A1-42A9-8050-3972B80B68F0}"/>
    <cellStyle name="Note 13 20" xfId="24765" xr:uid="{21C914C4-0B2E-4682-92D5-45B5A5DBACA7}"/>
    <cellStyle name="Note 13 20 2" xfId="41247" xr:uid="{201B8B69-4481-4FA8-A79C-B705DFE1B7F8}"/>
    <cellStyle name="Note 13 21" xfId="27219" xr:uid="{0E389904-1F08-4601-BD65-439D3D8FF797}"/>
    <cellStyle name="Note 13 21 2" xfId="41491" xr:uid="{8E3CEE2D-58CC-4755-81CB-156CE8398D62}"/>
    <cellStyle name="Note 13 22" xfId="24611" xr:uid="{D1AB8479-8443-4138-BA39-E35244E9BFF8}"/>
    <cellStyle name="Note 13 22 2" xfId="41230" xr:uid="{151EB452-CF37-4483-A62D-F0131B87953D}"/>
    <cellStyle name="Note 13 23" xfId="27382" xr:uid="{8A5E32F9-301B-44FA-B088-3511535DB852}"/>
    <cellStyle name="Note 13 23 2" xfId="41508" xr:uid="{31543E20-305E-42FF-A2C7-A32C6728EA8E}"/>
    <cellStyle name="Note 13 24" xfId="27552" xr:uid="{5D742D74-E094-42FB-A3F3-D16A3C5190DF}"/>
    <cellStyle name="Note 13 24 2" xfId="41525" xr:uid="{E01F1D8D-87B4-4CCE-8E77-034B53B59043}"/>
    <cellStyle name="Note 13 25" xfId="27717" xr:uid="{2EAAF5E8-C067-4B6D-B336-CC8477C7691E}"/>
    <cellStyle name="Note 13 25 2" xfId="41542" xr:uid="{2BB8A892-0D83-4FE2-AEE6-A5507E6668B2}"/>
    <cellStyle name="Note 13 26" xfId="27880" xr:uid="{DEECEDBA-F31D-4122-B2BD-DF821036D8E6}"/>
    <cellStyle name="Note 13 26 2" xfId="41559" xr:uid="{71A9E96E-F8E2-43C4-B90F-B7BFA23C6AC6}"/>
    <cellStyle name="Note 13 27" xfId="28032" xr:uid="{A83EA91E-7600-41B0-9DE3-58600EFD131D}"/>
    <cellStyle name="Note 13 27 2" xfId="41576" xr:uid="{DF96BCEC-8448-4463-A40F-FBD5B1CC7FBA}"/>
    <cellStyle name="Note 13 28" xfId="28180" xr:uid="{23D04F28-EDC5-43C1-8630-2B103D7ECF2B}"/>
    <cellStyle name="Note 13 28 2" xfId="41593" xr:uid="{4FC6EC30-5279-4EB9-B49F-517D79AA3D73}"/>
    <cellStyle name="Note 13 29" xfId="28327" xr:uid="{021796C8-22B6-4E29-8575-4E369D67C4C9}"/>
    <cellStyle name="Note 13 29 2" xfId="41610" xr:uid="{8E15C783-AA81-4D07-A98B-AD4A9DCF2F10}"/>
    <cellStyle name="Note 13 3" xfId="7759" xr:uid="{457097B9-FA74-44AD-9F66-D6E7A40CB8CC}"/>
    <cellStyle name="Note 13 3 2" xfId="7760" xr:uid="{22F1EF47-709A-4ED0-9E94-54A8D5E9AAA4}"/>
    <cellStyle name="Note 13 3 2 2" xfId="7761" xr:uid="{AAE8C010-6DA2-4646-9DAA-9FFE990A6218}"/>
    <cellStyle name="Note 13 3 2 2 2" xfId="19950" xr:uid="{E2E0C56C-73DE-4BCA-A569-E12A35E92E33}"/>
    <cellStyle name="Note 13 3 2 2 2 2" xfId="38822" xr:uid="{819CABD3-F2B0-4E82-80FE-30FA516E9C5F}"/>
    <cellStyle name="Note 13 3 2 2 3" xfId="32678" xr:uid="{E77547AB-CE1F-4B0C-A30C-4B78E325A734}"/>
    <cellStyle name="Note 13 3 2 3" xfId="7762" xr:uid="{AFA87C09-593D-4CB7-9886-EEF76034DABE}"/>
    <cellStyle name="Note 13 3 2 3 2" xfId="36810" xr:uid="{1B9F5B69-B639-41B3-8B2F-7A446F17BBE0}"/>
    <cellStyle name="Note 13 3 2 4" xfId="23143" xr:uid="{DD456D5B-5C72-43D2-9158-44F7291C39F3}"/>
    <cellStyle name="Note 13 3 2 4 2" xfId="41000" xr:uid="{70B29069-412F-4D64-841E-9CA2E682C497}"/>
    <cellStyle name="Note 13 3 2 5" xfId="31089" xr:uid="{54D2E099-5B52-48F6-86D0-3495D36440EF}"/>
    <cellStyle name="Note 13 3 3" xfId="7763" xr:uid="{549A2971-0241-41E3-8639-38AC0FE61CF5}"/>
    <cellStyle name="Note 13 3 3 2" xfId="19256" xr:uid="{2CA4D5B5-17DA-40C0-A27E-EE0A9E60D367}"/>
    <cellStyle name="Note 13 3 3 2 2" xfId="37744" xr:uid="{5FA6BD05-9022-4F60-97B4-C655DCF50862}"/>
    <cellStyle name="Note 13 3 3 3" xfId="32011" xr:uid="{267D8412-506B-4BFA-B0C6-207019ECFC5E}"/>
    <cellStyle name="Note 13 3 4" xfId="7764" xr:uid="{DD1EB260-1F9F-486A-AC2C-99FD416D44C5}"/>
    <cellStyle name="Note 13 3 4 2" xfId="21147" xr:uid="{B2BBCC0B-ECF4-4241-AB8B-04A83E133529}"/>
    <cellStyle name="Note 13 3 4 2 2" xfId="39556" xr:uid="{BE7E4267-CB89-46ED-ADEA-E01F4A43742B}"/>
    <cellStyle name="Note 13 3 4 3" xfId="33406" xr:uid="{239569BF-3A53-461F-A385-DF72D4238608}"/>
    <cellStyle name="Note 13 3 5" xfId="7765" xr:uid="{A9A791A0-1DA7-4CB1-958E-A140C1896A9D}"/>
    <cellStyle name="Note 13 3 5 2" xfId="34056" xr:uid="{53EA25EF-3C3C-42BF-B82C-FC964858C510}"/>
    <cellStyle name="Note 13 3 6" xfId="16851" xr:uid="{D216321A-62A6-4FB4-831C-0A20EF3D9340}"/>
    <cellStyle name="Note 13 3 6 2" xfId="34848" xr:uid="{66178B5B-979E-4D59-9ACB-EEDDE05A7A57}"/>
    <cellStyle name="Note 13 3 7" xfId="17786" xr:uid="{178F2622-9264-418E-9397-0FB59C296506}"/>
    <cellStyle name="Note 13 3 7 2" xfId="35834" xr:uid="{E30EB80E-2F02-42F4-A47E-2BFEA44EDC30}"/>
    <cellStyle name="Note 13 3 8" xfId="23142" xr:uid="{C33BFB48-950F-4CF8-A60E-A5BF0D3A8B65}"/>
    <cellStyle name="Note 13 3 8 2" xfId="40999" xr:uid="{028C5ABE-C5DC-4E89-AB31-7EC957420280}"/>
    <cellStyle name="Note 13 3 9" xfId="30026" xr:uid="{03CADC33-1854-4B49-9C27-B0F902E3A3F0}"/>
    <cellStyle name="Note 13 30" xfId="28461" xr:uid="{FD9B252C-5ACD-4827-8AA9-41968C04D2BA}"/>
    <cellStyle name="Note 13 30 2" xfId="41627" xr:uid="{5EFEBDF3-E6F6-4A6A-B93F-36CC9397CCB3}"/>
    <cellStyle name="Note 13 31" xfId="28583" xr:uid="{28F3B9BB-4369-4B71-8B8E-19C571BD5102}"/>
    <cellStyle name="Note 13 31 2" xfId="41641" xr:uid="{B2994757-DA8A-40E2-B52D-CBBE6662122F}"/>
    <cellStyle name="Note 13 32" xfId="29544" xr:uid="{BE6DC033-D234-442A-912E-B4440A3F49FC}"/>
    <cellStyle name="Note 13 4" xfId="7766" xr:uid="{EE2FEAC7-C2E3-4BC8-BE82-6E456469ECAA}"/>
    <cellStyle name="Note 13 4 2" xfId="7767" xr:uid="{2B79980E-771B-4A93-A048-4A68A9A47063}"/>
    <cellStyle name="Note 13 4 2 2" xfId="7768" xr:uid="{471946CD-9574-440B-A6D3-544E7FB6A4D1}"/>
    <cellStyle name="Note 13 4 2 2 2" xfId="19951" xr:uid="{4F7ABD31-99A4-403A-8BC1-A29F7525CDB8}"/>
    <cellStyle name="Note 13 4 2 2 2 2" xfId="38823" xr:uid="{80046F5F-B0A3-4B2B-9A30-5123E20E395D}"/>
    <cellStyle name="Note 13 4 2 2 3" xfId="32679" xr:uid="{1BBE1723-9556-479B-8497-55E1C7282147}"/>
    <cellStyle name="Note 13 4 2 3" xfId="7769" xr:uid="{0C4B4DFE-2594-4C35-AF38-1CDB7CD19F6E}"/>
    <cellStyle name="Note 13 4 2 3 2" xfId="36811" xr:uid="{F93731A6-4C8A-40DB-AE3C-A1A46652B15D}"/>
    <cellStyle name="Note 13 4 2 4" xfId="23145" xr:uid="{7A360F32-7547-4D55-9813-FBF8F472FD7D}"/>
    <cellStyle name="Note 13 4 2 4 2" xfId="41002" xr:uid="{A02E7D44-C187-4C59-90AA-2375D7911C63}"/>
    <cellStyle name="Note 13 4 2 5" xfId="31090" xr:uid="{AFA75BC5-E39A-47C8-B867-BDB0CD9B191D}"/>
    <cellStyle name="Note 13 4 3" xfId="7770" xr:uid="{0A22C5FB-615E-4146-AB01-6D4A84B0B540}"/>
    <cellStyle name="Note 13 4 3 2" xfId="19257" xr:uid="{093A6182-1032-49D5-A7D5-1C7D9A70F2CE}"/>
    <cellStyle name="Note 13 4 3 2 2" xfId="37745" xr:uid="{AEDBA913-CD20-4F46-A29A-6ED26591AD7C}"/>
    <cellStyle name="Note 13 4 3 3" xfId="32012" xr:uid="{DE99DA3E-3AD3-4386-BE24-5C55FFB188BF}"/>
    <cellStyle name="Note 13 4 4" xfId="7771" xr:uid="{B073CCD1-34DB-4F9B-8DD8-FB59EBF176BF}"/>
    <cellStyle name="Note 13 4 4 2" xfId="21148" xr:uid="{5C4CF263-251F-404B-A2D1-26623DB168C1}"/>
    <cellStyle name="Note 13 4 4 2 2" xfId="39557" xr:uid="{C59AEDEF-0660-448D-A8E2-8989D37C7421}"/>
    <cellStyle name="Note 13 4 4 3" xfId="33407" xr:uid="{CD1F9E5D-7551-483B-A18B-179586A54BF1}"/>
    <cellStyle name="Note 13 4 5" xfId="7772" xr:uid="{69046E3B-5EA2-42BC-926E-CEE9E70D6E55}"/>
    <cellStyle name="Note 13 4 5 2" xfId="34057" xr:uid="{F61F0130-8629-4447-871C-03EB2C492B19}"/>
    <cellStyle name="Note 13 4 6" xfId="16852" xr:uid="{183DBFE3-DD30-4935-BDFE-B9677E3767D3}"/>
    <cellStyle name="Note 13 4 6 2" xfId="34849" xr:uid="{AB56A65C-6E7C-47AD-B4B3-476D6990C586}"/>
    <cellStyle name="Note 13 4 7" xfId="17787" xr:uid="{54195CEA-24DB-421F-89CC-77E0D856B27F}"/>
    <cellStyle name="Note 13 4 7 2" xfId="35835" xr:uid="{99E88FDA-90D9-4BF2-8CA2-D7E27AFB008C}"/>
    <cellStyle name="Note 13 4 8" xfId="23144" xr:uid="{AE081383-39C7-4AA8-943B-B53A47C1AF05}"/>
    <cellStyle name="Note 13 4 8 2" xfId="41001" xr:uid="{037F9348-E399-4FFF-8E00-B27E56AC17C9}"/>
    <cellStyle name="Note 13 4 9" xfId="30027" xr:uid="{38E0E3A9-0069-4052-A81C-372FF83D0A7C}"/>
    <cellStyle name="Note 13 5" xfId="7773" xr:uid="{E7E7646F-1C73-4A08-80A6-C821CD1B1CC0}"/>
    <cellStyle name="Note 13 5 2" xfId="7774" xr:uid="{241D79B1-3DBB-45E5-BF83-15ABBDBE3072}"/>
    <cellStyle name="Note 13 5 2 2" xfId="7775" xr:uid="{5988F668-D792-4E4F-95A1-D79C08B74F63}"/>
    <cellStyle name="Note 13 5 2 2 2" xfId="19952" xr:uid="{5A3B1ADA-12FC-4922-A308-AA1340669A88}"/>
    <cellStyle name="Note 13 5 2 2 2 2" xfId="38824" xr:uid="{50C7D806-1FA5-48B3-B4EE-4828878BEEE8}"/>
    <cellStyle name="Note 13 5 2 2 3" xfId="32680" xr:uid="{2563EC78-FDCF-4BE1-A10C-B67DC0A66087}"/>
    <cellStyle name="Note 13 5 2 3" xfId="7776" xr:uid="{FE0BDF17-67DC-45EF-B10F-A67C92BD382B}"/>
    <cellStyle name="Note 13 5 2 3 2" xfId="36812" xr:uid="{22446425-0323-4734-8BBF-BA5F9E008315}"/>
    <cellStyle name="Note 13 5 2 4" xfId="23147" xr:uid="{66F8CE32-7D0E-4053-858A-060BC90AEAF7}"/>
    <cellStyle name="Note 13 5 2 4 2" xfId="41004" xr:uid="{DA9AC2E6-CE26-4A8C-A32A-CA2A59FFB3A6}"/>
    <cellStyle name="Note 13 5 2 5" xfId="31091" xr:uid="{ACC331CF-A2BD-4B6E-BF1B-E566BC174066}"/>
    <cellStyle name="Note 13 5 3" xfId="7777" xr:uid="{821AA99E-6404-46AF-BCA3-7F7E89DB6795}"/>
    <cellStyle name="Note 13 5 3 2" xfId="19258" xr:uid="{E60B7F97-0B89-452B-9FB2-80E9B6C478D9}"/>
    <cellStyle name="Note 13 5 3 2 2" xfId="37746" xr:uid="{307E9D51-57FF-42C2-9AAD-E565860E6583}"/>
    <cellStyle name="Note 13 5 3 3" xfId="32013" xr:uid="{31255491-3623-4DDE-84E8-356B089AD19D}"/>
    <cellStyle name="Note 13 5 4" xfId="7778" xr:uid="{5921AF8D-5B45-4E28-8491-80975110F277}"/>
    <cellStyle name="Note 13 5 4 2" xfId="21149" xr:uid="{F5701C2D-A0AF-40FE-A0CF-C670AFBD155E}"/>
    <cellStyle name="Note 13 5 4 2 2" xfId="39558" xr:uid="{1D1AA4F1-2BCC-4913-9A88-4D4233159CAF}"/>
    <cellStyle name="Note 13 5 4 3" xfId="33408" xr:uid="{A516DB92-BB8F-44BF-9253-07384DB915FF}"/>
    <cellStyle name="Note 13 5 5" xfId="7779" xr:uid="{7FD8FA36-0AAE-4A4C-BA34-9C9489E4DEB0}"/>
    <cellStyle name="Note 13 5 5 2" xfId="34058" xr:uid="{FC946B0B-269B-409F-8B08-8C2D51F6E539}"/>
    <cellStyle name="Note 13 5 6" xfId="16853" xr:uid="{BE75BBA7-6BD6-422F-8F49-5B806BF46103}"/>
    <cellStyle name="Note 13 5 6 2" xfId="34850" xr:uid="{DEE7F306-28FE-47D6-9E82-CA93F4B21863}"/>
    <cellStyle name="Note 13 5 7" xfId="17788" xr:uid="{9168F942-352A-41B7-862D-C3368A17A363}"/>
    <cellStyle name="Note 13 5 7 2" xfId="35836" xr:uid="{D4E236D4-459A-4E7E-9685-64F361FCCC9B}"/>
    <cellStyle name="Note 13 5 8" xfId="23146" xr:uid="{F72EB8A4-6FDB-46E0-811E-4D3044D8CA7B}"/>
    <cellStyle name="Note 13 5 8 2" xfId="41003" xr:uid="{C4876DC5-9DA1-4A28-A58B-9DAB5EECB794}"/>
    <cellStyle name="Note 13 5 9" xfId="30028" xr:uid="{656B2C12-FBD8-483F-A2E1-11DDC940F12E}"/>
    <cellStyle name="Note 13 6" xfId="7780" xr:uid="{78D0A555-3EC4-4B1D-839F-97B8948581EF}"/>
    <cellStyle name="Note 13 6 2" xfId="7781" xr:uid="{B8F82333-0A22-4798-AF28-9D060A28AE9C}"/>
    <cellStyle name="Note 13 6 2 2" xfId="7782" xr:uid="{167C79B4-3D74-4C9B-8ED0-0031FAAC8B18}"/>
    <cellStyle name="Note 13 6 2 2 2" xfId="19953" xr:uid="{DC56F6CD-384F-4B22-A112-E631A06F95B6}"/>
    <cellStyle name="Note 13 6 2 2 2 2" xfId="38825" xr:uid="{8AD69573-7346-4514-8EC9-15EFAFC2DFEE}"/>
    <cellStyle name="Note 13 6 2 2 3" xfId="32681" xr:uid="{2F03788F-2988-479A-9D4C-98A15BD1864E}"/>
    <cellStyle name="Note 13 6 2 3" xfId="7783" xr:uid="{261A37EA-CFC6-44E8-AB20-DF421ADDB3A5}"/>
    <cellStyle name="Note 13 6 2 3 2" xfId="36813" xr:uid="{72BEA65F-520E-4AB7-98FC-0B302FD82BC2}"/>
    <cellStyle name="Note 13 6 2 4" xfId="23149" xr:uid="{0792906E-FCF7-4875-9D0F-8D17431FB0B2}"/>
    <cellStyle name="Note 13 6 2 4 2" xfId="41006" xr:uid="{19C0DEBD-104D-4404-88EA-4FB194424A3B}"/>
    <cellStyle name="Note 13 6 2 5" xfId="31092" xr:uid="{3DC0714E-F74E-4185-AFAA-8FECD22D9B0E}"/>
    <cellStyle name="Note 13 6 3" xfId="7784" xr:uid="{707BE985-702B-4DDB-A4EE-7FC672EC6997}"/>
    <cellStyle name="Note 13 6 3 2" xfId="19259" xr:uid="{EC7D1495-BB0E-4E28-AC45-37E460291282}"/>
    <cellStyle name="Note 13 6 3 2 2" xfId="37747" xr:uid="{12607A2E-EC08-403D-8C35-CAB573182E86}"/>
    <cellStyle name="Note 13 6 3 3" xfId="32014" xr:uid="{4A817A52-70BC-4A79-9C18-1C6C898E0358}"/>
    <cellStyle name="Note 13 6 4" xfId="7785" xr:uid="{00A0ECBB-DFF6-421D-8B5B-51515AC2B2CF}"/>
    <cellStyle name="Note 13 6 4 2" xfId="21150" xr:uid="{0BA8DEAB-2968-43D4-B457-81DE9CA564E8}"/>
    <cellStyle name="Note 13 6 4 2 2" xfId="39559" xr:uid="{2DED42EF-90AE-47BA-843E-800B90D64528}"/>
    <cellStyle name="Note 13 6 4 3" xfId="33409" xr:uid="{0DBD5151-26A2-4A04-8726-FC90E5236692}"/>
    <cellStyle name="Note 13 6 5" xfId="7786" xr:uid="{E09676B1-1919-4E02-ACD2-EB86717AACA2}"/>
    <cellStyle name="Note 13 6 5 2" xfId="34059" xr:uid="{27D5DE49-2EDC-49DB-8A08-0C994821CE14}"/>
    <cellStyle name="Note 13 6 6" xfId="16854" xr:uid="{CD55575C-6C71-4205-9319-32DC0847331E}"/>
    <cellStyle name="Note 13 6 6 2" xfId="34851" xr:uid="{B1CBAC20-D098-42A0-A719-51298919B5E0}"/>
    <cellStyle name="Note 13 6 7" xfId="17789" xr:uid="{79001D6B-6FBA-436D-90F8-1AA0FE1FC059}"/>
    <cellStyle name="Note 13 6 7 2" xfId="35837" xr:uid="{DDEC8455-D337-435A-B6BE-15B91B6B598B}"/>
    <cellStyle name="Note 13 6 8" xfId="23148" xr:uid="{79272BF2-6A7F-482B-BF85-4442E2CB3A85}"/>
    <cellStyle name="Note 13 6 8 2" xfId="41005" xr:uid="{3898200B-5F83-4DFD-9035-ECF53217C3D2}"/>
    <cellStyle name="Note 13 6 9" xfId="30029" xr:uid="{138F6C13-FA02-4D72-8128-38D5E781C157}"/>
    <cellStyle name="Note 13 7" xfId="7787" xr:uid="{56C1E132-3BDA-48D9-9770-4A5FE4D7F272}"/>
    <cellStyle name="Note 13 7 2" xfId="7788" xr:uid="{5F53FFA7-B584-4B63-8556-55548CF000D3}"/>
    <cellStyle name="Note 13 7 2 2" xfId="14375" xr:uid="{5FE5C3E4-6419-46BD-85FF-EC51750BB965}"/>
    <cellStyle name="Note 13 7 2 2 2" xfId="38169" xr:uid="{9D8E858B-79DB-433A-A9CF-07EC84866376}"/>
    <cellStyle name="Note 13 7 2 3" xfId="32097" xr:uid="{E8AF710E-7A00-4EB0-9F3D-D5BCA7F84E26}"/>
    <cellStyle name="Note 13 7 3" xfId="7789" xr:uid="{618D1BDB-1200-4004-9FB1-994F2EA81EF9}"/>
    <cellStyle name="Note 13 7 3 2" xfId="18254" xr:uid="{6861E4F6-B492-4996-8699-89438F0B5C86}"/>
    <cellStyle name="Note 13 7 4" xfId="23150" xr:uid="{607B6FBA-9A13-40EB-98DE-AC8982AB93F9}"/>
    <cellStyle name="Note 13 7 4 2" xfId="41007" xr:uid="{813C95B3-6DF7-4B4C-9081-D44B1EDBD1F6}"/>
    <cellStyle name="Note 13 7 5" xfId="30438" xr:uid="{D55BCE05-8864-4EC8-BC34-723B0D336AA9}"/>
    <cellStyle name="Note 13 8" xfId="7790" xr:uid="{8632A0A9-B009-4E2A-AA81-8CABE060A155}"/>
    <cellStyle name="Note 13 8 2" xfId="7791" xr:uid="{08BF1378-6F0C-492D-9C6C-3D98C366B300}"/>
    <cellStyle name="Note 13 8 2 2" xfId="19556" xr:uid="{2DA051DC-B26A-4494-AD04-17F9080B262D}"/>
    <cellStyle name="Note 13 8 2 2 2" xfId="38343" xr:uid="{A22744BE-432A-4BFB-ADE2-044FC6E3427D}"/>
    <cellStyle name="Note 13 8 2 3" xfId="32239" xr:uid="{380278F9-A6D2-4A4D-865B-C272EB3374AF}"/>
    <cellStyle name="Note 13 8 3" xfId="7792" xr:uid="{5AA38B85-F41D-4413-92A0-1B6E528BFE16}"/>
    <cellStyle name="Note 13 8 3 2" xfId="36427" xr:uid="{EE7C097B-75F1-4DC3-A6B1-C1C564F9AEA1}"/>
    <cellStyle name="Note 13 8 4" xfId="23151" xr:uid="{0F4DF3A5-E696-4042-8C81-4DD67DCC40ED}"/>
    <cellStyle name="Note 13 8 4 2" xfId="41008" xr:uid="{556952FC-40A0-48C0-A6D1-EEFF69F91A77}"/>
    <cellStyle name="Note 13 8 5" xfId="30612" xr:uid="{75B10E21-B400-4CEE-801D-49DBF7CA8132}"/>
    <cellStyle name="Note 13 9" xfId="7793" xr:uid="{8F9E2A61-4401-4503-B11C-B098727CB323}"/>
    <cellStyle name="Note 13 9 2" xfId="14762" xr:uid="{EC583BF5-4A65-41B3-AAC8-5CB41402F902}"/>
    <cellStyle name="Note 13 9 2 2" xfId="18547" xr:uid="{1ACBE9A7-72E0-4EC6-ACF1-AD6C1F5BA4C0}"/>
    <cellStyle name="Note 13 9 3" xfId="26528" xr:uid="{C3CB96FE-102C-4072-9C30-A9C72B1F8483}"/>
    <cellStyle name="Note 13 9 3 2" xfId="41409" xr:uid="{202AACB4-4463-4382-B656-8901C3F4FC84}"/>
    <cellStyle name="Note 13 9 4" xfId="32988" xr:uid="{78843E65-A9F1-44A0-A80E-17E9C9D880C0}"/>
    <cellStyle name="Note 14" xfId="7794" xr:uid="{DC39035B-2FD4-4DE2-9725-204D21826188}"/>
    <cellStyle name="Note 14 10" xfId="21988" xr:uid="{BEDD5205-360C-405D-B031-1EA5BAF40E66}"/>
    <cellStyle name="Note 14 10 2" xfId="26826" xr:uid="{2BB0AC54-CFAD-4897-847B-B927733255C0}"/>
    <cellStyle name="Note 14 10 2 2" xfId="41446" xr:uid="{3EAE31EE-227C-4112-9FF0-6B76CC9F3568}"/>
    <cellStyle name="Note 14 11" xfId="25014" xr:uid="{D7741D37-ECCF-48D2-A64A-41B1D65A1A23}"/>
    <cellStyle name="Note 14 11 2" xfId="41277" xr:uid="{B150B5F6-B2AD-4371-B977-22511A088D7D}"/>
    <cellStyle name="Note 14 12" xfId="26952" xr:uid="{B5945A6C-753B-4A72-9EA6-3BA5283E87FA}"/>
    <cellStyle name="Note 14 12 2" xfId="41461" xr:uid="{C26F5041-81D1-4CC7-8B7C-6A8D9553629E}"/>
    <cellStyle name="Note 14 13" xfId="24882" xr:uid="{86398D59-FE21-479A-9BD2-2E7085269BC7}"/>
    <cellStyle name="Note 14 13 2" xfId="41260" xr:uid="{B7D63B84-B797-40F3-9FDD-4A25C5B992CE}"/>
    <cellStyle name="Note 14 14" xfId="27092" xr:uid="{206F0C19-DB18-4C85-906D-822E6EA20B24}"/>
    <cellStyle name="Note 14 14 2" xfId="41478" xr:uid="{0F048C9E-5382-46B5-A125-AA9C8EA551DE}"/>
    <cellStyle name="Note 14 15" xfId="24740" xr:uid="{E98C3A1B-52FB-4A0F-87E8-CD309214F856}"/>
    <cellStyle name="Note 14 15 2" xfId="41243" xr:uid="{77C9A197-B1F7-433E-932A-AA4C6AEAA49A}"/>
    <cellStyle name="Note 14 16" xfId="27244" xr:uid="{910DF6F4-0BDB-46EE-9D3A-7B4693AE8E09}"/>
    <cellStyle name="Note 14 16 2" xfId="41495" xr:uid="{43AE94F7-C841-4450-B40A-2F8456190EC0}"/>
    <cellStyle name="Note 14 17" xfId="24587" xr:uid="{B5D4B9F1-6158-4F58-AA09-681A4735ED36}"/>
    <cellStyle name="Note 14 17 2" xfId="41226" xr:uid="{8BCD5485-AA36-4429-95D3-76DFB1E3CE4F}"/>
    <cellStyle name="Note 14 18" xfId="27408" xr:uid="{2117F698-17D4-4B6F-99C0-18DEB6AAC434}"/>
    <cellStyle name="Note 14 18 2" xfId="41512" xr:uid="{C0CAA91F-5A6E-4BCC-BF5E-2A0640B7218F}"/>
    <cellStyle name="Note 14 19" xfId="27577" xr:uid="{D3E6A175-F80D-4931-9A2B-7A2A2450B382}"/>
    <cellStyle name="Note 14 19 2" xfId="41529" xr:uid="{94EBD165-AC49-4AD1-A49F-C66AECF3BCBF}"/>
    <cellStyle name="Note 14 2" xfId="7795" xr:uid="{B9725AAC-7851-4D5D-9329-7F36AB50EEE5}"/>
    <cellStyle name="Note 14 2 10" xfId="26827" xr:uid="{60D8662B-191D-497E-9B8F-5FADEB3FA78F}"/>
    <cellStyle name="Note 14 2 11" xfId="25013" xr:uid="{AD415A4E-C310-4C70-A2D3-01BDB93AD19F}"/>
    <cellStyle name="Note 14 2 12" xfId="26953" xr:uid="{E8670B3C-5510-4F65-BA04-67BFA426CC40}"/>
    <cellStyle name="Note 14 2 13" xfId="24881" xr:uid="{72E921EB-781A-400F-9A74-B6123DE84DE1}"/>
    <cellStyle name="Note 14 2 14" xfId="27095" xr:uid="{0E264B58-D5B1-48C7-804F-2030A0D7656A}"/>
    <cellStyle name="Note 14 2 15" xfId="24737" xr:uid="{BB6AD488-0E4E-4B33-B7BF-9A8910C2CFE5}"/>
    <cellStyle name="Note 14 2 16" xfId="27247" xr:uid="{F8261D9F-4A0E-429F-A402-FB8A4EEA688B}"/>
    <cellStyle name="Note 14 2 17" xfId="24584" xr:uid="{06E0BBFB-AB8F-49F8-9F74-2BCB633EB1CD}"/>
    <cellStyle name="Note 14 2 18" xfId="27411" xr:uid="{DCCF8E5B-8402-4765-9A2B-761BE9EB42A7}"/>
    <cellStyle name="Note 14 2 19" xfId="27580" xr:uid="{538DABAC-B3D1-4018-9B24-824050C21B83}"/>
    <cellStyle name="Note 14 2 2" xfId="7796" xr:uid="{A8183497-E3FE-4358-B8E2-E05D520F5136}"/>
    <cellStyle name="Note 14 2 2 2" xfId="13636" xr:uid="{E1A67F1A-DC67-4A65-95CB-9CDBF31C02CD}"/>
    <cellStyle name="Note 14 2 2 3" xfId="18279" xr:uid="{D930B5CA-0538-46C5-8D5D-B2D8FE69A345}"/>
    <cellStyle name="Note 14 2 2 4" xfId="23153" xr:uid="{34B10449-2D17-4C00-9D88-5B39F9C0CD40}"/>
    <cellStyle name="Note 14 2 20" xfId="27745" xr:uid="{B8AEB97E-F402-49EC-9BB6-D4146C335512}"/>
    <cellStyle name="Note 14 2 21" xfId="27908" xr:uid="{D2D12825-9A4C-4A81-8C15-CAF6AFF3F875}"/>
    <cellStyle name="Note 14 2 22" xfId="28060" xr:uid="{BB8179B4-CA0B-4394-B3CA-E63BF7F57C77}"/>
    <cellStyle name="Note 14 2 23" xfId="28208" xr:uid="{20C514D2-D70A-4F19-A451-96CE1E32906B}"/>
    <cellStyle name="Note 14 2 24" xfId="28355" xr:uid="{66C74BF0-9055-4422-9CEF-9D0FEFC74570}"/>
    <cellStyle name="Note 14 2 25" xfId="28486" xr:uid="{E8DD9DB6-2AC7-466F-8AFD-696B76F9F031}"/>
    <cellStyle name="Note 14 2 26" xfId="28607" xr:uid="{3D26BD05-BC79-4D42-B45D-215189C04ABF}"/>
    <cellStyle name="Note 14 2 3" xfId="7797" xr:uid="{B074D699-9511-4E84-9C66-B836EF4330B6}"/>
    <cellStyle name="Note 14 2 3 2" xfId="13602" xr:uid="{09C3EC58-1CE2-4DC1-9EB8-C9C329252ABB}"/>
    <cellStyle name="Note 14 2 3 3" xfId="18270" xr:uid="{0EDD3AFE-B874-4385-B177-DBF8C744153D}"/>
    <cellStyle name="Note 14 2 3 4" xfId="23155" xr:uid="{8AD5B006-6211-48EF-B604-DA2E9A52F3C2}"/>
    <cellStyle name="Note 14 2 4" xfId="7798" xr:uid="{82E5C3F4-F537-418B-A61D-FC8943698374}"/>
    <cellStyle name="Note 14 2 4 2" xfId="26537" xr:uid="{4EB7E1A9-1420-4DD2-9E3D-2BAAD399436A}"/>
    <cellStyle name="Note 14 2 5" xfId="7799" xr:uid="{CAFA50B1-81BF-48E4-BDE7-0F24FDEF0B4C}"/>
    <cellStyle name="Note 14 2 5 2" xfId="25309" xr:uid="{CBFC6801-6EB4-4DA8-900A-8BAE8EEE38AD}"/>
    <cellStyle name="Note 14 2 6" xfId="13513" xr:uid="{AB3A094D-8981-4C09-8041-FEB597994936}"/>
    <cellStyle name="Note 14 2 6 2" xfId="26620" xr:uid="{A4364BFF-66A0-4984-BA1D-36AB0BF3622F}"/>
    <cellStyle name="Note 14 2 7" xfId="16952" xr:uid="{7D623AF8-F9DC-465B-A997-ABA7457AD7AD}"/>
    <cellStyle name="Note 14 2 7 2" xfId="25227" xr:uid="{6D7E5049-D010-45F6-B3FE-492CFB096189}"/>
    <cellStyle name="Note 14 2 8" xfId="18155" xr:uid="{FC53E672-CD2D-43B4-B50B-F2F7730B03B4}"/>
    <cellStyle name="Note 14 2 8 2" xfId="26717" xr:uid="{BCA85D85-DB7B-4336-8F93-01BE5CF87797}"/>
    <cellStyle name="Note 14 2 9" xfId="23152" xr:uid="{AABEE4D5-CDD5-4E96-9941-A28EC503518B}"/>
    <cellStyle name="Note 14 2 9 2" xfId="25128" xr:uid="{9B86F32B-FFC7-400E-A61E-90B14EAB4662}"/>
    <cellStyle name="Note 14 2 9 3" xfId="41009" xr:uid="{00AD531A-B0D2-4BC1-BB14-003984F1C9A9}"/>
    <cellStyle name="Note 14 20" xfId="27742" xr:uid="{FC5F3BCD-C244-47DC-8D26-655CB5661990}"/>
    <cellStyle name="Note 14 20 2" xfId="41546" xr:uid="{94B41437-D6E6-40FA-8FF8-A0E5A87B0BA7}"/>
    <cellStyle name="Note 14 21" xfId="27905" xr:uid="{E6D06713-E2CC-447A-BD49-3C29F4DC42B0}"/>
    <cellStyle name="Note 14 21 2" xfId="41563" xr:uid="{CC896BD8-C3F0-4184-A868-E0CBCF92B8E3}"/>
    <cellStyle name="Note 14 22" xfId="28057" xr:uid="{B733A129-D475-43A5-A3C2-24F8ECEB7A10}"/>
    <cellStyle name="Note 14 22 2" xfId="41580" xr:uid="{E1819CEF-9D8B-45D6-B735-6ED9CFB8FC7C}"/>
    <cellStyle name="Note 14 23" xfId="28205" xr:uid="{936E3505-7CC1-4789-9ABA-AA6F96D1AE26}"/>
    <cellStyle name="Note 14 23 2" xfId="41597" xr:uid="{99CFC3F2-B124-4A6B-AD66-3C059AC5E2FB}"/>
    <cellStyle name="Note 14 24" xfId="28352" xr:uid="{F2855862-0346-47AD-9819-510F21DDC625}"/>
    <cellStyle name="Note 14 24 2" xfId="41614" xr:uid="{5D2FCA1E-2564-4EF8-8EAA-5BF8E46662FF}"/>
    <cellStyle name="Note 14 25" xfId="28483" xr:uid="{58342B74-CEFD-484D-B781-5AAE09452B56}"/>
    <cellStyle name="Note 14 25 2" xfId="41631" xr:uid="{FC464297-7B7F-41A9-8F16-EC3F2602AABE}"/>
    <cellStyle name="Note 14 26" xfId="28604" xr:uid="{A823F2DA-6280-4363-891E-CA01934E5A34}"/>
    <cellStyle name="Note 14 26 2" xfId="41645" xr:uid="{3475E9E4-ADD8-4C22-A8E8-73A9C62D3A8D}"/>
    <cellStyle name="Note 14 27" xfId="29677" xr:uid="{E0D9A132-5860-4C3E-B1B3-0441DD13871A}"/>
    <cellStyle name="Note 14 3" xfId="7800" xr:uid="{31891DD7-F161-48EA-866C-561ADCFF78AD}"/>
    <cellStyle name="Note 14 3 2" xfId="7801" xr:uid="{1C5405B8-BC81-43AF-995A-BBD5EEF6DDCF}"/>
    <cellStyle name="Note 14 3 2 2" xfId="19601" xr:uid="{490A4714-9E4F-4725-8F9F-830318FCC272}"/>
    <cellStyle name="Note 14 3 2 2 2" xfId="38473" xr:uid="{63B63087-7462-4BB7-9B17-3BB84836E34A}"/>
    <cellStyle name="Note 14 3 2 3" xfId="32339" xr:uid="{EB960B82-909B-498D-9550-A4BC691530C0}"/>
    <cellStyle name="Note 14 3 3" xfId="7802" xr:uid="{70DACA8C-13D1-41D2-B539-6A58C776672D}"/>
    <cellStyle name="Note 14 3 3 2" xfId="36461" xr:uid="{14AE0E0C-D78F-43E2-84BA-B45DFE6E78CB}"/>
    <cellStyle name="Note 14 3 4" xfId="23156" xr:uid="{2B54B6EE-29AA-43EB-B413-FA3C72C97090}"/>
    <cellStyle name="Note 14 3 4 2" xfId="41011" xr:uid="{163F9D61-67C4-4655-AD6C-D29CDD4B15F8}"/>
    <cellStyle name="Note 14 3 5" xfId="30740" xr:uid="{600C78F6-E1BC-49CA-BE2C-4066C4D81477}"/>
    <cellStyle name="Note 14 4" xfId="7803" xr:uid="{D7EF739C-83B6-4FC2-871E-2229F4241986}"/>
    <cellStyle name="Note 14 4 2" xfId="18761" xr:uid="{612CEA24-90E4-4ACE-B974-C71461835DD3}"/>
    <cellStyle name="Note 14 4 2 2" xfId="37357" xr:uid="{728E265A-B34D-48B4-94E0-41B02309ABCB}"/>
    <cellStyle name="Note 14 4 3" xfId="26536" xr:uid="{D42DF91E-6C09-49A0-BD87-5E18F722E76C}"/>
    <cellStyle name="Note 14 4 3 2" xfId="41412" xr:uid="{86A42224-DB8F-4725-A053-FC22DD4EBA0A}"/>
    <cellStyle name="Note 14 4 4" xfId="31678" xr:uid="{A4F8C3A3-F44D-45EC-8DA1-A5C072FE50AE}"/>
    <cellStyle name="Note 14 5" xfId="7804" xr:uid="{D2A5C830-9A47-4B90-BA92-8017EAB8BCB1}"/>
    <cellStyle name="Note 14 5 2" xfId="18741" xr:uid="{A1A84F78-6873-41F5-AA4B-5F7118CC0098}"/>
    <cellStyle name="Note 14 5 2 2" xfId="37337" xr:uid="{FB4F6066-20A8-420E-B19A-F7EA061DCE5B}"/>
    <cellStyle name="Note 14 5 3" xfId="25310" xr:uid="{FC5D9104-E3C8-4499-9EBE-135CDBA6319E}"/>
    <cellStyle name="Note 14 5 3 2" xfId="41315" xr:uid="{ED678B7C-C3DC-4964-9F6A-75F8D9BD3EA0}"/>
    <cellStyle name="Note 14 5 4" xfId="32996" xr:uid="{97AB550F-3C69-4780-B3AD-2BCFD1BB3207}"/>
    <cellStyle name="Note 14 6" xfId="7805" xr:uid="{673F10EF-1565-40B9-B23F-F3A396F5B98F}"/>
    <cellStyle name="Note 14 6 2" xfId="33001" xr:uid="{034C8AE3-0C18-4EE6-A37B-4009CEE0660C}"/>
    <cellStyle name="Note 14 7" xfId="15454" xr:uid="{D3105B69-621B-47B8-BB8F-88551DA536C8}"/>
    <cellStyle name="Note 14 7 2" xfId="33692" xr:uid="{D38A66BE-0196-4540-A183-59742D184911}"/>
    <cellStyle name="Note 14 8" xfId="17311" xr:uid="{9499CE31-016E-4A91-A189-AA7682E04530}"/>
    <cellStyle name="Note 14 8 2" xfId="35468" xr:uid="{554AA3B1-861A-4A05-8006-144CA683938B}"/>
    <cellStyle name="Note 14 9" xfId="21574" xr:uid="{DEB69CCA-81F8-44DE-9B0B-0F96F26BCECB}"/>
    <cellStyle name="Note 14 9 2" xfId="39933" xr:uid="{B188AF9F-E1C8-4252-BB36-895794842AAA}"/>
    <cellStyle name="Note 15" xfId="7806" xr:uid="{320EC45F-CC24-4DE5-B770-61F857B0F499}"/>
    <cellStyle name="Note 15 10" xfId="21989" xr:uid="{99B7FB91-6109-4947-8968-3A8583007E8E}"/>
    <cellStyle name="Note 15 10 2" xfId="26831" xr:uid="{266A4718-C5ED-41E3-B160-917A74453029}"/>
    <cellStyle name="Note 15 10 2 2" xfId="41447" xr:uid="{CB54EF19-D6C3-4F5A-96C3-520EA18BA461}"/>
    <cellStyle name="Note 15 11" xfId="25009" xr:uid="{68380425-859A-41FC-B9E4-0D6F18513A03}"/>
    <cellStyle name="Note 15 11 2" xfId="41276" xr:uid="{9C8699BB-BA68-4436-BC98-D9BEE048837C}"/>
    <cellStyle name="Note 15 12" xfId="26957" xr:uid="{339DCD04-DD2B-45F8-B515-AA43D0F62956}"/>
    <cellStyle name="Note 15 12 2" xfId="41462" xr:uid="{D0CA36AE-6AF4-46F0-B407-39CDCB22F257}"/>
    <cellStyle name="Note 15 13" xfId="24877" xr:uid="{7CA09167-AFA6-4C1B-B9F2-71BC05E248BB}"/>
    <cellStyle name="Note 15 13 2" xfId="41259" xr:uid="{BCB7EF79-5A9B-4CF0-ACF4-7FD60FB1391E}"/>
    <cellStyle name="Note 15 14" xfId="27100" xr:uid="{6EEEB4E9-E12C-402A-ACCC-DDA8E9972225}"/>
    <cellStyle name="Note 15 14 2" xfId="41479" xr:uid="{45ACA573-8CA4-4AD3-ADAD-089252B17574}"/>
    <cellStyle name="Note 15 15" xfId="24732" xr:uid="{6ABAB8DE-90D8-4CFA-995E-F104F3189794}"/>
    <cellStyle name="Note 15 15 2" xfId="41242" xr:uid="{5F4AE631-276A-4F44-B0DE-5DC486D0E75C}"/>
    <cellStyle name="Note 15 16" xfId="27252" xr:uid="{E20ADCE1-3DE5-4482-8989-D7C82A387258}"/>
    <cellStyle name="Note 15 16 2" xfId="41496" xr:uid="{54E4F9A8-989A-4AAB-96C0-3AAC64DA5EDE}"/>
    <cellStyle name="Note 15 17" xfId="24581" xr:uid="{D82B9B88-D278-43C0-8A66-4A48874D4AE2}"/>
    <cellStyle name="Note 15 17 2" xfId="41225" xr:uid="{DEC6FAD6-257D-48E4-9F41-0093AB6F90D5}"/>
    <cellStyle name="Note 15 18" xfId="27414" xr:uid="{3DA91EF0-BE00-475F-BAB2-28ACE0DA84B9}"/>
    <cellStyle name="Note 15 18 2" xfId="41513" xr:uid="{5D68BD52-7345-4AE3-A98D-42A6BA1E711F}"/>
    <cellStyle name="Note 15 19" xfId="27583" xr:uid="{A2684051-7381-43DC-A24A-C245A67E44BC}"/>
    <cellStyle name="Note 15 19 2" xfId="41530" xr:uid="{4E069784-2B49-4910-AAC5-1D2883BD49A3}"/>
    <cellStyle name="Note 15 2" xfId="7807" xr:uid="{6E2E9744-B708-4EA1-83C4-074B6EFF3DB0}"/>
    <cellStyle name="Note 15 2 10" xfId="26832" xr:uid="{6D59B32F-47E5-4162-AFFE-DB0F31E2C6A0}"/>
    <cellStyle name="Note 15 2 11" xfId="25008" xr:uid="{FFDBE327-5A85-40F3-BFFA-FF5ADF141FEA}"/>
    <cellStyle name="Note 15 2 12" xfId="26958" xr:uid="{30BFA535-FC21-495E-9E40-DEF3FFB8D39A}"/>
    <cellStyle name="Note 15 2 13" xfId="24876" xr:uid="{9E25AE91-6EA3-45DD-898D-56091C646B96}"/>
    <cellStyle name="Note 15 2 14" xfId="27101" xr:uid="{11256734-6FD0-4FF8-BCB9-6E946F1B044A}"/>
    <cellStyle name="Note 15 2 15" xfId="24731" xr:uid="{64C5F0D0-AE69-463E-AC3D-521330C5396D}"/>
    <cellStyle name="Note 15 2 16" xfId="27253" xr:uid="{C359766F-F73F-4003-8633-55DD578D8B46}"/>
    <cellStyle name="Note 15 2 17" xfId="24580" xr:uid="{FBEC5BAF-77C5-40D5-A2CA-2A47A450C342}"/>
    <cellStyle name="Note 15 2 18" xfId="27415" xr:uid="{66E7D6D6-54F5-429F-871A-C214F7EB5AF9}"/>
    <cellStyle name="Note 15 2 19" xfId="27584" xr:uid="{E8B95DE0-8337-4003-88F4-4CF10A27F792}"/>
    <cellStyle name="Note 15 2 2" xfId="7808" xr:uid="{4C737C52-8E16-407A-87D1-C5146A50F24C}"/>
    <cellStyle name="Note 15 2 2 2" xfId="13637" xr:uid="{E33765B2-9C96-415D-820A-9C03D1EED8FC}"/>
    <cellStyle name="Note 15 2 2 3" xfId="18294" xr:uid="{90B22F03-6A49-4473-98D7-F8D145C74008}"/>
    <cellStyle name="Note 15 2 2 4" xfId="23158" xr:uid="{BC06A2D8-2714-4609-A54A-1D5410C160EC}"/>
    <cellStyle name="Note 15 2 20" xfId="27749" xr:uid="{AEFF71D9-C274-4321-A89A-DAC8A27EC0BE}"/>
    <cellStyle name="Note 15 2 21" xfId="27912" xr:uid="{19A7FB10-FECD-47B2-ACEE-B7324FBD0285}"/>
    <cellStyle name="Note 15 2 22" xfId="28064" xr:uid="{2255CE35-2D5E-44FB-A3CC-25B623E49B24}"/>
    <cellStyle name="Note 15 2 23" xfId="28212" xr:uid="{261EE9BD-B71A-4D8D-8FFA-882A8AF2ED09}"/>
    <cellStyle name="Note 15 2 24" xfId="28359" xr:uid="{94F623A3-10DC-406F-B23C-8DA62EEE00F7}"/>
    <cellStyle name="Note 15 2 25" xfId="28490" xr:uid="{9D36B242-ED1F-44A7-B8B0-D7197EEC3260}"/>
    <cellStyle name="Note 15 2 26" xfId="28611" xr:uid="{F7A9204E-6BE7-473F-9ABD-7616506EB10B}"/>
    <cellStyle name="Note 15 2 3" xfId="7809" xr:uid="{5C90752A-21CF-4DAB-BC0D-83C28B851BA0}"/>
    <cellStyle name="Note 15 2 3 2" xfId="14035" xr:uid="{2EE5B4F1-5847-423D-A6B2-48DB8EB06192}"/>
    <cellStyle name="Note 15 2 3 3" xfId="18424" xr:uid="{5AD4CA28-F5B9-44DC-8819-88EA6914ABCD}"/>
    <cellStyle name="Note 15 2 3 4" xfId="23159" xr:uid="{58971657-DF80-4335-B029-E33C6044D993}"/>
    <cellStyle name="Note 15 2 4" xfId="7810" xr:uid="{BE4DA3F5-DD82-4164-A05B-72B6B090193C}"/>
    <cellStyle name="Note 15 2 4 2" xfId="26541" xr:uid="{59264130-A304-466D-B863-F6790E915FFE}"/>
    <cellStyle name="Note 15 2 5" xfId="7811" xr:uid="{69F62CFA-3F79-4596-B2E7-C6371565B71E}"/>
    <cellStyle name="Note 15 2 5 2" xfId="25305" xr:uid="{6D58112C-229C-4F05-AD5B-4B85F3430742}"/>
    <cellStyle name="Note 15 2 6" xfId="13519" xr:uid="{27C4582A-CCB8-4003-988E-0EF08550926B}"/>
    <cellStyle name="Note 15 2 6 2" xfId="26624" xr:uid="{FC8BBEB2-5BA1-4FAC-9466-E6E5A5113F63}"/>
    <cellStyle name="Note 15 2 7" xfId="16980" xr:uid="{0D65ED87-B844-4078-AFE4-342A245D0A8D}"/>
    <cellStyle name="Note 15 2 7 2" xfId="25223" xr:uid="{AC732010-D7F2-434E-ACD7-21AC32E9DE6A}"/>
    <cellStyle name="Note 15 2 8" xfId="18173" xr:uid="{70FD0926-E0AF-4A0B-B011-5F70E40C191C}"/>
    <cellStyle name="Note 15 2 8 2" xfId="26721" xr:uid="{1E5BD2E3-1434-4810-9ADA-F9C2A3C0BEE6}"/>
    <cellStyle name="Note 15 2 9" xfId="23157" xr:uid="{C1E792FF-CE99-4F8F-A7F6-63FBD70E3B9C}"/>
    <cellStyle name="Note 15 2 9 2" xfId="25124" xr:uid="{FAC4B69F-B459-47D7-BC1F-585346B2F81A}"/>
    <cellStyle name="Note 15 2 9 3" xfId="41012" xr:uid="{FF224648-13A3-4AEB-8AD8-3C7DEFF6451C}"/>
    <cellStyle name="Note 15 20" xfId="27748" xr:uid="{CF7F004C-18CE-4A65-A406-10FDFAEB4607}"/>
    <cellStyle name="Note 15 20 2" xfId="41547" xr:uid="{9772411A-710C-4742-A5FB-C2959AD26729}"/>
    <cellStyle name="Note 15 21" xfId="27911" xr:uid="{78528C97-6201-47E9-AC88-DA443400BC67}"/>
    <cellStyle name="Note 15 21 2" xfId="41564" xr:uid="{1FC26FF7-29A3-4C1A-94BE-1B626B5308DC}"/>
    <cellStyle name="Note 15 22" xfId="28063" xr:uid="{A35FFF00-634B-4045-9867-4AE7E162BEDD}"/>
    <cellStyle name="Note 15 22 2" xfId="41581" xr:uid="{2D9291DE-DE6C-4988-B70D-BD57F0D0A768}"/>
    <cellStyle name="Note 15 23" xfId="28211" xr:uid="{615531CB-B83A-4082-B766-94F67B3749AC}"/>
    <cellStyle name="Note 15 23 2" xfId="41598" xr:uid="{F1674D5B-B697-4B51-B639-C8AA64645851}"/>
    <cellStyle name="Note 15 24" xfId="28358" xr:uid="{45A14A18-B18A-4342-B0C3-2BFD57196056}"/>
    <cellStyle name="Note 15 24 2" xfId="41615" xr:uid="{AF56A157-77E9-47D0-9C16-8E563C494B76}"/>
    <cellStyle name="Note 15 25" xfId="28489" xr:uid="{C1CB90EA-E3AC-4B13-9658-17D13D394B18}"/>
    <cellStyle name="Note 15 25 2" xfId="41632" xr:uid="{F448135B-B957-4D0D-B80B-C21E8E12FD1C}"/>
    <cellStyle name="Note 15 26" xfId="28610" xr:uid="{FE65105F-61A4-4013-9528-93C34BEB61CC}"/>
    <cellStyle name="Note 15 26 2" xfId="41646" xr:uid="{4F0287FF-7509-4FDA-B3F2-6374ED6226C4}"/>
    <cellStyle name="Note 15 27" xfId="29682" xr:uid="{BC589C96-B15D-49A3-8222-5DFFD3CB8C49}"/>
    <cellStyle name="Note 15 3" xfId="7812" xr:uid="{222B78BC-AA79-4A64-81CA-AAA2189634E1}"/>
    <cellStyle name="Note 15 3 2" xfId="7813" xr:uid="{21DBBC71-A43C-4DBC-B920-36DD82AA1E80}"/>
    <cellStyle name="Note 15 3 2 2" xfId="19606" xr:uid="{83569A02-A390-44F2-8701-C9E633C2B358}"/>
    <cellStyle name="Note 15 3 2 2 2" xfId="38478" xr:uid="{0B6F2790-A1E8-44C9-9B32-5CE082B09E95}"/>
    <cellStyle name="Note 15 3 2 3" xfId="32343" xr:uid="{B24F4746-6B39-4C3A-BAC4-4D3CB0ED095B}"/>
    <cellStyle name="Note 15 3 3" xfId="7814" xr:uid="{20EDD81C-7D49-4F86-BF1D-239D1E5168A4}"/>
    <cellStyle name="Note 15 3 3 2" xfId="36466" xr:uid="{195E4220-9DCE-4C8A-913E-BD86477A06DC}"/>
    <cellStyle name="Note 15 3 4" xfId="23160" xr:uid="{D55B2E9D-748C-4FB2-A6F2-2404DD0848D6}"/>
    <cellStyle name="Note 15 3 4 2" xfId="41013" xr:uid="{BE855B5D-63B6-4FD9-8900-C6AEEC1EE727}"/>
    <cellStyle name="Note 15 3 5" xfId="30745" xr:uid="{B4238E2B-C7AF-47F6-9173-7D0286F3E288}"/>
    <cellStyle name="Note 15 4" xfId="7815" xr:uid="{4C4431C0-EE75-4184-87C9-4586F1591220}"/>
    <cellStyle name="Note 15 4 2" xfId="18771" xr:uid="{66785165-90E7-4775-9378-4517DA1CB6A3}"/>
    <cellStyle name="Note 15 4 2 2" xfId="37368" xr:uid="{3E1F614B-4737-4972-8639-AE386FA1A465}"/>
    <cellStyle name="Note 15 4 3" xfId="26540" xr:uid="{6DF2F540-E202-43CD-BFA4-D231989F3AD5}"/>
    <cellStyle name="Note 15 4 3 2" xfId="41413" xr:uid="{9F0C34F8-6EA7-4E46-91D6-858BCEA81EB0}"/>
    <cellStyle name="Note 15 4 4" xfId="31681" xr:uid="{7ECAF29A-780E-4287-8AC0-28545B199E6F}"/>
    <cellStyle name="Note 15 5" xfId="7816" xr:uid="{FEADF169-A706-473A-A370-AAEB06B11DF0}"/>
    <cellStyle name="Note 15 5 2" xfId="18552" xr:uid="{37327F79-3D7F-4885-88F8-701ED20C17A4}"/>
    <cellStyle name="Note 15 5 2 2" xfId="37271" xr:uid="{E32C7E23-7415-424F-9850-AE6C91F854FC}"/>
    <cellStyle name="Note 15 5 3" xfId="25306" xr:uid="{C35D0A0C-DD3B-4605-B13C-DB5E596E11AA}"/>
    <cellStyle name="Note 15 5 3 2" xfId="41314" xr:uid="{585667F2-DEFD-47F1-940B-FB7DC655A076}"/>
    <cellStyle name="Note 15 5 4" xfId="33005" xr:uid="{2A9BBE13-7D01-407C-9376-BD4F5A15D346}"/>
    <cellStyle name="Note 15 6" xfId="7817" xr:uid="{FFDACE88-966E-4C16-9DDD-A2186A81D645}"/>
    <cellStyle name="Note 15 6 2" xfId="32975" xr:uid="{459041AE-9A01-40DC-ACE7-0F4EAB2BEB80}"/>
    <cellStyle name="Note 15 7" xfId="15354" xr:uid="{78E18596-2832-4854-A93D-5DA3260D7CC0}"/>
    <cellStyle name="Note 15 7 2" xfId="33662" xr:uid="{66798196-F872-4FE7-8084-677D1843299D}"/>
    <cellStyle name="Note 15 8" xfId="17321" xr:uid="{CF578F41-D54E-40DD-AA2D-CC741D4268A5}"/>
    <cellStyle name="Note 15 8 2" xfId="35476" xr:uid="{31A1C1FD-F020-4968-8A75-CACA86DD0D02}"/>
    <cellStyle name="Note 15 9" xfId="21576" xr:uid="{4C92EDAA-FDC6-4604-998F-C6D507ACC4CD}"/>
    <cellStyle name="Note 15 9 2" xfId="39934" xr:uid="{3EC8DEC8-82A8-41EE-B4E0-CA80C352D007}"/>
    <cellStyle name="Note 16" xfId="7818" xr:uid="{B3F8F5A7-6903-4F1D-88B9-AF58E2C5D1EF}"/>
    <cellStyle name="Note 16 10" xfId="25006" xr:uid="{5AB5280C-C9A2-4E61-B00A-BDE7BAEC3BFD}"/>
    <cellStyle name="Note 16 10 2" xfId="41275" xr:uid="{EFE79C84-29D2-4D3B-8848-734D1BCB16A8}"/>
    <cellStyle name="Note 16 11" xfId="26960" xr:uid="{1F4BC4B1-B3EE-4C48-9752-D1368215E346}"/>
    <cellStyle name="Note 16 11 2" xfId="41463" xr:uid="{FA34760C-B75B-4693-82F5-EFEC133FCEEF}"/>
    <cellStyle name="Note 16 12" xfId="24874" xr:uid="{E2BC0B8D-D1BF-4152-8643-A8E406C0D0C7}"/>
    <cellStyle name="Note 16 12 2" xfId="41258" xr:uid="{718A661C-B600-454C-B72E-D10C5C9D86C8}"/>
    <cellStyle name="Note 16 13" xfId="27103" xr:uid="{0690C062-F771-4024-BB60-099FC78CE667}"/>
    <cellStyle name="Note 16 13 2" xfId="41480" xr:uid="{CDC358C8-6C18-479E-9796-20F50BF3D349}"/>
    <cellStyle name="Note 16 14" xfId="24729" xr:uid="{0ED19FE9-D8B0-4A34-A554-6033F5BBC3FE}"/>
    <cellStyle name="Note 16 14 2" xfId="41241" xr:uid="{0813056A-F2EE-4583-ACFE-8318BEAAB726}"/>
    <cellStyle name="Note 16 15" xfId="27255" xr:uid="{8677D3AA-840B-4FB2-85C4-4BEABF1E76B9}"/>
    <cellStyle name="Note 16 15 2" xfId="41497" xr:uid="{31309F13-E76E-49B4-B226-6CB2D9C2549B}"/>
    <cellStyle name="Note 16 16" xfId="24578" xr:uid="{E7186FB6-2926-42DE-9E6C-B144281C9499}"/>
    <cellStyle name="Note 16 16 2" xfId="41224" xr:uid="{35948E24-9C1D-42ED-BC75-74803ABB3796}"/>
    <cellStyle name="Note 16 17" xfId="27417" xr:uid="{B35E01CA-64EC-4A80-B8BC-FC91FFDD58AD}"/>
    <cellStyle name="Note 16 17 2" xfId="41514" xr:uid="{BF30D1EF-3A05-41E8-9E54-4391BEBE5662}"/>
    <cellStyle name="Note 16 18" xfId="27586" xr:uid="{1408DE97-7B1A-49D3-86DC-75B144828701}"/>
    <cellStyle name="Note 16 18 2" xfId="41531" xr:uid="{509DA383-090B-4F8D-B0FC-E721A60E79E6}"/>
    <cellStyle name="Note 16 19" xfId="27751" xr:uid="{2D0CF3BB-2E5A-4CD9-A0C4-06DCDD5269B9}"/>
    <cellStyle name="Note 16 19 2" xfId="41548" xr:uid="{FB82C9B8-656D-4771-977E-FAED86358E05}"/>
    <cellStyle name="Note 16 2" xfId="7819" xr:uid="{8B0E8CF1-806D-4D69-8876-6F1ECFDC7922}"/>
    <cellStyle name="Note 16 2 2" xfId="7820" xr:uid="{42FDAC4B-E1EE-4133-BDA5-26E599635962}"/>
    <cellStyle name="Note 16 2 2 2" xfId="19611" xr:uid="{C25CCB6B-2A1B-442C-8986-DC90EBEEFE0A}"/>
    <cellStyle name="Note 16 2 2 2 2" xfId="38483" xr:uid="{4033FC18-FFC7-43B6-82EA-E35B9FC27B42}"/>
    <cellStyle name="Note 16 2 2 3" xfId="32347" xr:uid="{AE041FC9-7FB2-469B-B0E5-9487A3186395}"/>
    <cellStyle name="Note 16 2 3" xfId="7821" xr:uid="{746315DC-7616-4AE7-9308-977DDE565B78}"/>
    <cellStyle name="Note 16 2 3 2" xfId="36471" xr:uid="{CA4BD95C-D189-4494-B6EF-A7FF4ACCB7EF}"/>
    <cellStyle name="Note 16 2 4" xfId="23161" xr:uid="{B44E7E8E-6394-45BF-846D-879541B4B7E9}"/>
    <cellStyle name="Note 16 2 4 2" xfId="41014" xr:uid="{DEF966E7-AB1B-46B3-86D1-EE842B085AF6}"/>
    <cellStyle name="Note 16 2 5" xfId="30750" xr:uid="{07416104-A433-42F3-8127-2607FE25B277}"/>
    <cellStyle name="Note 16 20" xfId="27914" xr:uid="{544CC5D7-8044-4BA6-B7C3-465766204341}"/>
    <cellStyle name="Note 16 20 2" xfId="41565" xr:uid="{459260D0-B235-4344-9DAA-6BE886EC44D2}"/>
    <cellStyle name="Note 16 21" xfId="28066" xr:uid="{18BDEE35-09A3-4CED-B262-B65EDF1B9A5E}"/>
    <cellStyle name="Note 16 21 2" xfId="41582" xr:uid="{D33F5BE8-A2C9-450F-81CB-1B163A43E0F9}"/>
    <cellStyle name="Note 16 22" xfId="28214" xr:uid="{40772207-833C-4A78-8929-00A27559271E}"/>
    <cellStyle name="Note 16 22 2" xfId="41599" xr:uid="{B63DC25C-FD07-4AF5-86EC-C5881F23B3C9}"/>
    <cellStyle name="Note 16 23" xfId="28361" xr:uid="{6D8F8D79-4845-46B0-93BD-498949F2989B}"/>
    <cellStyle name="Note 16 23 2" xfId="41616" xr:uid="{283A18BE-C8A7-4A7B-9334-B111D18B075F}"/>
    <cellStyle name="Note 16 24" xfId="28491" xr:uid="{066A32CD-BD9A-4EAC-A380-1179DECE71D7}"/>
    <cellStyle name="Note 16 24 2" xfId="41633" xr:uid="{98D2235B-39E4-4148-97C4-D423E04A2C5E}"/>
    <cellStyle name="Note 16 25" xfId="28612" xr:uid="{7CB60578-10D7-42E9-963D-98B384B070BA}"/>
    <cellStyle name="Note 16 25 2" xfId="41647" xr:uid="{B759F7A9-53B2-444F-8F85-A1BF74ACFDDC}"/>
    <cellStyle name="Note 16 26" xfId="29687" xr:uid="{A4D7BEE7-D0E2-40D5-85B2-0C9973A6B3B8}"/>
    <cellStyle name="Note 16 3" xfId="7822" xr:uid="{405D1CD4-A7B3-4215-8F11-3F0A3BE15465}"/>
    <cellStyle name="Note 16 3 2" xfId="18779" xr:uid="{6ADA9132-6DD0-426A-BB34-FFD1F4AC9D92}"/>
    <cellStyle name="Note 16 3 2 2" xfId="37375" xr:uid="{4753787A-3A89-4ECB-8C95-9CDF1F86B3DA}"/>
    <cellStyle name="Note 16 3 3" xfId="26542" xr:uid="{10549411-F15B-4911-AA8D-06930A178DE1}"/>
    <cellStyle name="Note 16 3 3 2" xfId="41414" xr:uid="{66B03AED-DE3A-4CD8-95AF-5938DCD5A48E}"/>
    <cellStyle name="Note 16 3 4" xfId="31684" xr:uid="{EBF5A0D2-E160-419A-AEC1-912B0C7437A4}"/>
    <cellStyle name="Note 16 4" xfId="7823" xr:uid="{DAB86F0B-77CE-4E76-93B7-54A0756E9D95}"/>
    <cellStyle name="Note 16 4 2" xfId="18734" xr:uid="{27C0DB5E-8398-42B1-9B19-F2C360CD19C9}"/>
    <cellStyle name="Note 16 4 2 2" xfId="37328" xr:uid="{50E193AF-A105-43B5-86D5-32263BAC183D}"/>
    <cellStyle name="Note 16 4 3" xfId="25304" xr:uid="{EA63AC23-349F-47B0-A51E-56548EF03073}"/>
    <cellStyle name="Note 16 4 3 2" xfId="41313" xr:uid="{01B47A02-55C0-4506-83F7-CD4B0962113C}"/>
    <cellStyle name="Note 16 4 4" xfId="33013" xr:uid="{11A77210-7792-48D0-8C09-C6F4AB615226}"/>
    <cellStyle name="Note 16 5" xfId="7824" xr:uid="{40D325CA-31CF-4F5C-9C48-AEB71984679D}"/>
    <cellStyle name="Note 16 5 2" xfId="33008" xr:uid="{7CADADE2-FA90-4732-92EC-08595FBBA206}"/>
    <cellStyle name="Note 16 6" xfId="16052" xr:uid="{CBC6D49D-870A-4D1B-BC35-1786A90DA067}"/>
    <cellStyle name="Note 16 6 2" xfId="34441" xr:uid="{D8BC0742-EB79-406C-AAAB-B72CBACCE6A0}"/>
    <cellStyle name="Note 16 7" xfId="17329" xr:uid="{F4E08F68-9784-4BA6-8BD5-DA0A9DE1A398}"/>
    <cellStyle name="Note 16 7 2" xfId="35481" xr:uid="{17DA8B48-F723-4C5A-A597-6E3834A6D7D1}"/>
    <cellStyle name="Note 16 8" xfId="21635" xr:uid="{D52E6ED9-BE9E-482D-8197-757023C7CC83}"/>
    <cellStyle name="Note 16 8 2" xfId="39943" xr:uid="{53D86749-966E-4636-8569-47FCB39A2BE8}"/>
    <cellStyle name="Note 16 9" xfId="23051" xr:uid="{B6345929-0F3E-418A-AECD-1DE6DCA449CE}"/>
    <cellStyle name="Note 16 9 2" xfId="26834" xr:uid="{300F3E9D-E20F-4A1C-B979-53F3734E1F79}"/>
    <cellStyle name="Note 16 9 2 2" xfId="41448" xr:uid="{D0764C13-EB99-4D2C-A806-C117E1F8040C}"/>
    <cellStyle name="Note 16 9 3" xfId="40908" xr:uid="{721D54E0-B452-4011-88E9-49840109E47E}"/>
    <cellStyle name="Note 17" xfId="7825" xr:uid="{ED0DBAF8-7672-4780-8F72-7FC8AEF950A7}"/>
    <cellStyle name="Note 17 10" xfId="29692" xr:uid="{89866649-7E33-4172-AEEF-D3998A35BD87}"/>
    <cellStyle name="Note 17 2" xfId="7826" xr:uid="{F0FF807A-B596-4077-87C8-04DC8994692A}"/>
    <cellStyle name="Note 17 2 2" xfId="7827" xr:uid="{488A2865-620B-475D-B1F7-DF3A8D1D1A96}"/>
    <cellStyle name="Note 17 2 2 2" xfId="19616" xr:uid="{EC03CF47-043D-4418-95FC-61B5E6F17CFA}"/>
    <cellStyle name="Note 17 2 2 2 2" xfId="38488" xr:uid="{97003377-0B8C-49B1-A042-1091922E8D10}"/>
    <cellStyle name="Note 17 2 2 3" xfId="32351" xr:uid="{6376CF9C-10CC-461A-BDC5-FE6ACC7AF1DD}"/>
    <cellStyle name="Note 17 2 3" xfId="7828" xr:uid="{EDF79C3D-069C-41FC-89CA-D51A9F1D8203}"/>
    <cellStyle name="Note 17 2 3 2" xfId="36476" xr:uid="{048D8687-BE7F-431E-9923-E8E190472507}"/>
    <cellStyle name="Note 17 2 4" xfId="23163" xr:uid="{794C291D-5A4E-4615-8AD0-EFBF3B3585A4}"/>
    <cellStyle name="Note 17 2 4 2" xfId="41016" xr:uid="{0D614805-E401-4A62-877A-73AAFCD56079}"/>
    <cellStyle name="Note 17 2 5" xfId="30755" xr:uid="{FEF06845-151A-4FD7-B14B-8726E847E913}"/>
    <cellStyle name="Note 17 3" xfId="7829" xr:uid="{8D9B7F75-3DEB-4768-B29C-FFC3A0D546A7}"/>
    <cellStyle name="Note 17 3 2" xfId="18788" xr:uid="{E9448FEF-D02E-482B-8931-D1426C894ED3}"/>
    <cellStyle name="Note 17 3 2 2" xfId="37383" xr:uid="{EEC374B9-B5C1-478B-AA85-001C6B69BEF6}"/>
    <cellStyle name="Note 17 3 3" xfId="31687" xr:uid="{5DA95954-C8D0-46FA-90A4-9E451C3E1DBD}"/>
    <cellStyle name="Note 17 4" xfId="7830" xr:uid="{914EC998-398D-406D-ADF2-E18848412646}"/>
    <cellStyle name="Note 17 4 2" xfId="18891" xr:uid="{1FCDBE01-4282-4A8A-9C55-AE1493FD7F8B}"/>
    <cellStyle name="Note 17 4 2 2" xfId="37424" xr:uid="{6AF1484E-357E-4956-B170-F16119077E43}"/>
    <cellStyle name="Note 17 4 3" xfId="33025" xr:uid="{6CE01C75-E051-43FE-AE01-261079B8656B}"/>
    <cellStyle name="Note 17 5" xfId="7831" xr:uid="{F415F3FD-0475-4F87-859C-B38643A1313C}"/>
    <cellStyle name="Note 17 5 2" xfId="33046" xr:uid="{E7B23201-FF30-49E9-AA9C-797B747A72CB}"/>
    <cellStyle name="Note 17 6" xfId="16075" xr:uid="{AB8FFC84-E3D2-475F-8682-BADF1F19EB08}"/>
    <cellStyle name="Note 17 6 2" xfId="34448" xr:uid="{7ADF6D9C-292C-4C16-B337-A451EBCCD8F0}"/>
    <cellStyle name="Note 17 7" xfId="17336" xr:uid="{EC0CA13E-4664-454D-8CFD-D0D2F1EACD45}"/>
    <cellStyle name="Note 17 7 2" xfId="35486" xr:uid="{89B85B45-DBED-4136-B22F-A63682690C6C}"/>
    <cellStyle name="Note 17 8" xfId="21555" xr:uid="{2DC10C2D-001C-4CCE-A104-2F9F7DAB92F4}"/>
    <cellStyle name="Note 17 8 2" xfId="39928" xr:uid="{2261849A-9217-4A92-BBA3-6CBCEAD9C12A}"/>
    <cellStyle name="Note 17 9" xfId="23162" xr:uid="{8692A474-90E5-4B1A-8514-10CBD52BF2BE}"/>
    <cellStyle name="Note 17 9 2" xfId="41015" xr:uid="{10F16302-1605-452E-857D-8F2153A92A99}"/>
    <cellStyle name="Note 18" xfId="7832" xr:uid="{CE0C1886-55DC-4E79-92B3-1AA8FA03F37A}"/>
    <cellStyle name="Note 18 10" xfId="29697" xr:uid="{23E5DDFE-E463-4E2E-8FA0-7030CD44A7BC}"/>
    <cellStyle name="Note 18 2" xfId="7833" xr:uid="{47DAFBD9-59B6-4050-91C6-709C8CF88744}"/>
    <cellStyle name="Note 18 2 2" xfId="7834" xr:uid="{49CD49CF-746D-4ED5-B3E3-4601B45563C7}"/>
    <cellStyle name="Note 18 2 2 2" xfId="19621" xr:uid="{D897BD82-B26E-4155-8383-BC0121E3C98B}"/>
    <cellStyle name="Note 18 2 2 2 2" xfId="38493" xr:uid="{938BE306-7211-401C-B88E-7A67CB3AD92C}"/>
    <cellStyle name="Note 18 2 2 3" xfId="32355" xr:uid="{C43674AD-2EB4-44E4-9E4C-AF9821093147}"/>
    <cellStyle name="Note 18 2 3" xfId="7835" xr:uid="{90AEC0E4-215D-4856-86A1-6775DAD17BC1}"/>
    <cellStyle name="Note 18 2 3 2" xfId="36481" xr:uid="{95638E53-DC0D-498E-A05D-13C308E00EED}"/>
    <cellStyle name="Note 18 2 4" xfId="23165" xr:uid="{E6CA9DE6-A6B8-4D24-AF40-B5C9D5986F90}"/>
    <cellStyle name="Note 18 2 4 2" xfId="41018" xr:uid="{C50CF164-AFEF-400E-A81F-B8DE862EBF9D}"/>
    <cellStyle name="Note 18 2 5" xfId="30760" xr:uid="{26B1DB9A-7480-4B79-9C65-6702A280F2B9}"/>
    <cellStyle name="Note 18 3" xfId="7836" xr:uid="{06AAECDF-CD40-467F-B9DF-56855E40C37C}"/>
    <cellStyle name="Note 18 3 2" xfId="18796" xr:uid="{2DB2AEA4-D88D-4261-BC70-20EDD5096153}"/>
    <cellStyle name="Note 18 3 2 2" xfId="37389" xr:uid="{7E7A9DA0-166D-4428-B8E1-0C150D05457A}"/>
    <cellStyle name="Note 18 3 3" xfId="31690" xr:uid="{A6957D19-FBE3-48AF-840D-8D3EF6CB6205}"/>
    <cellStyle name="Note 18 4" xfId="7837" xr:uid="{3E23D76F-F28E-4465-8956-7E2D4D3AA04F}"/>
    <cellStyle name="Note 18 4 2" xfId="19337" xr:uid="{61599D39-BAD0-4275-B92D-5F8D52245151}"/>
    <cellStyle name="Note 18 4 2 2" xfId="38136" xr:uid="{601400DA-9CE5-4224-BFAC-56BCFBD584DC}"/>
    <cellStyle name="Note 18 4 3" xfId="33036" xr:uid="{32894E1B-5B44-46DE-9C4A-FEC56894C4CD}"/>
    <cellStyle name="Note 18 5" xfId="7838" xr:uid="{BE36A463-A074-4639-BDD4-152B19AFD1F6}"/>
    <cellStyle name="Note 18 5 2" xfId="32979" xr:uid="{C10C59DA-9059-4E4F-BE81-CB14DF3BBAD8}"/>
    <cellStyle name="Note 18 6" xfId="16096" xr:uid="{CA6C2259-98BA-4DA7-95E8-DAEE61497CB4}"/>
    <cellStyle name="Note 18 6 2" xfId="34459" xr:uid="{99238DB8-3F77-42C0-A507-F1A3684305FF}"/>
    <cellStyle name="Note 18 7" xfId="17345" xr:uid="{67EA536D-9462-4A44-9DB0-1DFE7FE89B52}"/>
    <cellStyle name="Note 18 7 2" xfId="35493" xr:uid="{095C5598-1BE7-4425-833B-3A3E6432FF80}"/>
    <cellStyle name="Note 18 8" xfId="21787" xr:uid="{F13DD31C-D370-4DB7-9F4C-7F8543A0F7C9}"/>
    <cellStyle name="Note 18 8 2" xfId="39989" xr:uid="{EB175FA3-7D34-4C8C-8D5D-9A7713CE3ADA}"/>
    <cellStyle name="Note 18 9" xfId="23164" xr:uid="{88401934-4F44-4683-9EDB-4CE6E315ADB5}"/>
    <cellStyle name="Note 18 9 2" xfId="41017" xr:uid="{FE2BC1F6-5558-4E6B-A890-8BA100F56491}"/>
    <cellStyle name="Note 19" xfId="7839" xr:uid="{0F59D6F0-6917-4C4A-A7E0-9241A9A3DD3D}"/>
    <cellStyle name="Note 19 10" xfId="29702" xr:uid="{3D85DDD5-D31B-4707-BF5E-049E6DD2E592}"/>
    <cellStyle name="Note 19 2" xfId="7840" xr:uid="{ECB73353-A763-4F07-A706-9D96EB853B29}"/>
    <cellStyle name="Note 19 2 2" xfId="7841" xr:uid="{3D9CD358-D65C-40EB-B1D2-F602EE0CB198}"/>
    <cellStyle name="Note 19 2 2 2" xfId="19626" xr:uid="{39C65ECB-847F-4A2C-A2DE-B1B316C634D0}"/>
    <cellStyle name="Note 19 2 2 2 2" xfId="38498" xr:uid="{5603BF1B-0060-4FE2-9520-47FB3D27E499}"/>
    <cellStyle name="Note 19 2 2 3" xfId="32359" xr:uid="{85569A82-3C55-4992-AC03-90C5350E5911}"/>
    <cellStyle name="Note 19 2 3" xfId="7842" xr:uid="{B9326BE6-3040-43BF-977B-166D2F916BA0}"/>
    <cellStyle name="Note 19 2 3 2" xfId="36486" xr:uid="{0499CC53-161F-4643-89CE-6E411411BBE0}"/>
    <cellStyle name="Note 19 2 4" xfId="23167" xr:uid="{FDFB41F4-3780-4C05-924F-89E6FA723544}"/>
    <cellStyle name="Note 19 2 4 2" xfId="41020" xr:uid="{B7E6E631-E915-4F45-AF9E-119037D112A4}"/>
    <cellStyle name="Note 19 2 5" xfId="30765" xr:uid="{2520CAF1-DCFF-4EE9-A035-5514CA24D8A8}"/>
    <cellStyle name="Note 19 3" xfId="7843" xr:uid="{E8BFB31E-E80B-44A9-B246-F35CCA98E8E1}"/>
    <cellStyle name="Note 19 3 2" xfId="18805" xr:uid="{5639AA08-0771-4BB6-B3BC-45343194D0C8}"/>
    <cellStyle name="Note 19 3 2 2" xfId="37397" xr:uid="{8FE1A81F-4D3B-4C45-AED5-E311D8E75FF0}"/>
    <cellStyle name="Note 19 3 3" xfId="31693" xr:uid="{5A3BEF12-CA23-4F7F-B00D-2130C5CD557D}"/>
    <cellStyle name="Note 19 4" xfId="7844" xr:uid="{29399F32-C341-49F8-B21D-B190F2F2478E}"/>
    <cellStyle name="Note 19 4 2" xfId="18886" xr:uid="{8C9A9D8A-39C0-49DF-A60F-83013C20CF63}"/>
    <cellStyle name="Note 19 4 2 2" xfId="37423" xr:uid="{A8E57DC0-2F80-47FB-87D5-2F7CC0BCC9F1}"/>
    <cellStyle name="Note 19 4 3" xfId="33044" xr:uid="{2EC92AB6-A8E8-4BA0-84A8-CACACB8EA91A}"/>
    <cellStyle name="Note 19 5" xfId="7845" xr:uid="{052CAB8F-E8AF-42A0-8209-DCF778282A1E}"/>
    <cellStyle name="Note 19 5 2" xfId="33676" xr:uid="{C21F1957-7B1A-4842-B36F-5EEA0BA3E58F}"/>
    <cellStyle name="Note 19 6" xfId="16114" xr:uid="{3A492539-E3A0-4A5C-8938-D377321A71E5}"/>
    <cellStyle name="Note 19 6 2" xfId="34464" xr:uid="{6E71AB65-7BCF-4E33-BD9F-9B9787C85A45}"/>
    <cellStyle name="Note 19 7" xfId="17354" xr:uid="{436B4F98-7B16-4EAF-96AD-68282397DCBB}"/>
    <cellStyle name="Note 19 7 2" xfId="35498" xr:uid="{2F315227-064A-408B-A3C5-56B61EFEC5A5}"/>
    <cellStyle name="Note 19 8" xfId="21769" xr:uid="{6FB3B4F4-A497-4149-84ED-7BAAE27AFD5F}"/>
    <cellStyle name="Note 19 8 2" xfId="39980" xr:uid="{4F6D52D8-0909-4206-B616-56DFC6DD512F}"/>
    <cellStyle name="Note 19 9" xfId="23166" xr:uid="{F1940E72-AAAB-40AD-B2C2-DD2944655CC5}"/>
    <cellStyle name="Note 19 9 2" xfId="41019" xr:uid="{18BE0553-1FBD-4B31-A853-3B384F8120D8}"/>
    <cellStyle name="Note 2" xfId="338" xr:uid="{00000000-0005-0000-0000-0000B5010000}"/>
    <cellStyle name="Note 2 10" xfId="7846" xr:uid="{2E1D96F4-A386-4C38-BD4C-F2A0F34DD2B1}"/>
    <cellStyle name="Note 2 10 2" xfId="14588" xr:uid="{2A1028F8-4B03-422A-A4BC-B24FC9F5850E}"/>
    <cellStyle name="Note 2 10 2 2" xfId="20382" xr:uid="{5B262B36-9E86-4096-BE5E-D9C50B86B68C}"/>
    <cellStyle name="Note 2 10 3" xfId="25298" xr:uid="{7033BB2A-46F8-4BFD-9CF4-95D265586F8B}"/>
    <cellStyle name="Note 2 10 3 2" xfId="41312" xr:uid="{33409983-40EA-4232-95BF-9FE712860AD6}"/>
    <cellStyle name="Note 2 10 4" xfId="32926" xr:uid="{32D1E063-ED39-4024-913C-517B57E4709A}"/>
    <cellStyle name="Note 2 11" xfId="7847" xr:uid="{013D8345-B214-4928-B14B-9A04A81B98AB}"/>
    <cellStyle name="Note 2 11 2" xfId="14612" xr:uid="{152E70E2-EFA8-4549-B2D6-CEA1843EAE71}"/>
    <cellStyle name="Note 2 11 2 2" xfId="26632" xr:uid="{E6437EE3-865B-4E1E-B960-DDA6A21485E2}"/>
    <cellStyle name="Note 2 11 3" xfId="32936" xr:uid="{61A87D0A-D7FD-4ED6-81FC-A80E350BD8D5}"/>
    <cellStyle name="Note 2 12" xfId="7848" xr:uid="{EDD91311-8BE3-4657-BA05-28BA3304EDDF}"/>
    <cellStyle name="Note 2 12 2" xfId="16043" xr:uid="{20106BE5-E7CC-4144-83A2-DF46741D9000}"/>
    <cellStyle name="Note 2 12 2 2" xfId="25217" xr:uid="{FAF84F4C-6566-4B91-9900-4E962BD52E64}"/>
    <cellStyle name="Note 2 12 3" xfId="34438" xr:uid="{54487263-A39A-4842-A953-89DFB6620B24}"/>
    <cellStyle name="Note 2 13" xfId="12918" xr:uid="{CCB596BE-3D53-4407-A5B7-33328FF5C896}"/>
    <cellStyle name="Note 2 13 2" xfId="16565" xr:uid="{4583ACFD-DED5-4F67-9313-B30D6A2226CC}"/>
    <cellStyle name="Note 2 13 2 2" xfId="26729" xr:uid="{D8301561-4F5C-4066-B03C-C964D4642124}"/>
    <cellStyle name="Note 2 14" xfId="21596" xr:uid="{F8F6B9EA-9711-4780-816D-E8B3C4DCD903}"/>
    <cellStyle name="Note 2 14 2" xfId="39938" xr:uid="{E72E2B56-180F-4BCA-9794-765B5E97DE4A}"/>
    <cellStyle name="Note 2 15" xfId="21990" xr:uid="{2D1DA658-1809-4DEF-9F78-8750D1F94E44}"/>
    <cellStyle name="Note 2 15 2" xfId="26841" xr:uid="{38AD760A-63DD-4D36-A9E9-3002BDBF03F6}"/>
    <cellStyle name="Note 2 15 2 2" xfId="41449" xr:uid="{05ACCD98-A5D7-4822-9FFC-1A56FEA3DE10}"/>
    <cellStyle name="Note 2 16" xfId="24998" xr:uid="{F69E6FA5-5170-4A6B-8480-DE03F95B059A}"/>
    <cellStyle name="Note 2 16 2" xfId="41274" xr:uid="{40550775-34CD-4E62-99F4-CECA6E36009C}"/>
    <cellStyle name="Note 2 17" xfId="26970" xr:uid="{FCB4EAF0-ABCF-414F-B7FF-13D5827BF287}"/>
    <cellStyle name="Note 2 17 2" xfId="41464" xr:uid="{54B5FF8C-B1BC-4802-9C92-8F98A8D474C3}"/>
    <cellStyle name="Note 2 18" xfId="24864" xr:uid="{EB966065-DE30-4249-8C45-BEAF4A7B03D2}"/>
    <cellStyle name="Note 2 18 2" xfId="41257" xr:uid="{5C9E4886-F9F4-4889-ADAD-EE1CAC12043E}"/>
    <cellStyle name="Note 2 19" xfId="27113" xr:uid="{FAB8940B-A2AF-41BC-9802-B39F593788CD}"/>
    <cellStyle name="Note 2 19 2" xfId="41481" xr:uid="{F21DA155-0B91-4090-9E93-DAFDD42379EE}"/>
    <cellStyle name="Note 2 2" xfId="459" xr:uid="{00000000-0005-0000-0000-0000B6010000}"/>
    <cellStyle name="Note 2 2 10" xfId="7850" xr:uid="{1834AFAD-F2E7-4CFB-A73D-39A6FADE7675}"/>
    <cellStyle name="Note 2 2 10 2" xfId="19348" xr:uid="{ED7B616A-2BEA-4DC4-83CF-0FB71BB9F1FD}"/>
    <cellStyle name="Note 2 2 10 2 2" xfId="38139" xr:uid="{888FFC70-E1CD-4212-8FD5-C530D7F4CB56}"/>
    <cellStyle name="Note 2 2 10 3" xfId="34852" xr:uid="{F520D3A9-957E-4CF1-ACD8-B20747D6915A}"/>
    <cellStyle name="Note 2 2 11" xfId="16993" xr:uid="{ED4747C9-E331-4585-ADEB-AEDDDD17923B}"/>
    <cellStyle name="Note 2 2 11 2" xfId="35274" xr:uid="{848F57D8-62AA-4E86-B22B-C7A5E68AA108}"/>
    <cellStyle name="Note 2 2 12" xfId="21655" xr:uid="{964284B8-2A7A-4711-8C65-8FD84223042A}"/>
    <cellStyle name="Note 2 2 12 2" xfId="39950" xr:uid="{AE891E94-2D28-4632-9602-9EB2A5B2155E}"/>
    <cellStyle name="Note 2 2 13" xfId="23168" xr:uid="{220CF8DA-A0AB-4DE3-8E53-410020BC459C}"/>
    <cellStyle name="Note 2 2 13 2" xfId="41021" xr:uid="{B3EEB1BC-0D1E-4676-A48C-C869360D4B4A}"/>
    <cellStyle name="Note 2 2 14" xfId="29539" xr:uid="{70455C6F-C9F0-4786-8518-2DDE416A7655}"/>
    <cellStyle name="Note 2 2 15" xfId="7849" xr:uid="{9ACFD13E-FA71-4179-93E3-551BA1078C73}"/>
    <cellStyle name="Note 2 2 2" xfId="7851" xr:uid="{568ADDE8-A080-4DBE-B673-24C9141F3037}"/>
    <cellStyle name="Note 2 2 2 10" xfId="30030" xr:uid="{80BF7BF9-FE09-43B6-AEAA-3F16B89F2B53}"/>
    <cellStyle name="Note 2 2 2 2" xfId="7852" xr:uid="{728A4A39-9960-4727-A903-A54E456EB5EA}"/>
    <cellStyle name="Note 2 2 2 2 2" xfId="7853" xr:uid="{C36EB972-1685-45D9-AAE3-4BCDBFDE57DC}"/>
    <cellStyle name="Note 2 2 2 2 2 2" xfId="19954" xr:uid="{68D8ECF2-1604-4551-9098-9A9C4A1D83DB}"/>
    <cellStyle name="Note 2 2 2 2 2 2 2" xfId="38826" xr:uid="{50D88E66-5AEF-4D74-A916-496B9CFCF5DD}"/>
    <cellStyle name="Note 2 2 2 2 2 3" xfId="32682" xr:uid="{6C5DA77B-0F38-414C-8E82-88825E267B99}"/>
    <cellStyle name="Note 2 2 2 2 3" xfId="7854" xr:uid="{DB71B467-CE7A-432F-B887-26CC41543705}"/>
    <cellStyle name="Note 2 2 2 2 3 2" xfId="36814" xr:uid="{4DBF8BE1-2CFF-4111-9EC0-D68A130C89C1}"/>
    <cellStyle name="Note 2 2 2 2 4" xfId="23170" xr:uid="{8C9238B6-BAAC-4AA8-B4CC-18EE2FBEEEDC}"/>
    <cellStyle name="Note 2 2 2 2 4 2" xfId="41023" xr:uid="{91EC7D82-1295-4D23-A6A7-0C38A505AF8D}"/>
    <cellStyle name="Note 2 2 2 2 5" xfId="31093" xr:uid="{1BC0FBC6-BAD5-48DC-A856-633BA7A205FB}"/>
    <cellStyle name="Note 2 2 2 3" xfId="7855" xr:uid="{7E24CE3C-5078-49F0-BD42-2C79163A9D12}"/>
    <cellStyle name="Note 2 2 2 3 2" xfId="19260" xr:uid="{AA1C03EB-A789-4F28-ACBC-37A064768F6A}"/>
    <cellStyle name="Note 2 2 2 3 2 2" xfId="37748" xr:uid="{101669F9-7CF0-4F98-A3EC-303E74562F95}"/>
    <cellStyle name="Note 2 2 2 3 3" xfId="32015" xr:uid="{34664E62-A3CE-435A-89E3-CA74EFCA2733}"/>
    <cellStyle name="Note 2 2 2 4" xfId="7856" xr:uid="{FD1B7027-2A1B-47C3-B74C-6DDD9678F116}"/>
    <cellStyle name="Note 2 2 2 4 2" xfId="18518" xr:uid="{8B92D0F2-692F-457A-93DC-96519AA6F0E6}"/>
    <cellStyle name="Note 2 2 2 4 2 2" xfId="37239" xr:uid="{78896DC0-BD05-449C-87A8-FDF902B77F4F}"/>
    <cellStyle name="Note 2 2 2 4 3" xfId="33410" xr:uid="{3A2EB7AB-6103-4ABB-8703-EBC98A796951}"/>
    <cellStyle name="Note 2 2 2 5" xfId="7857" xr:uid="{573DA585-B7E9-4112-8D80-FC0317F68408}"/>
    <cellStyle name="Note 2 2 2 5 2" xfId="34061" xr:uid="{866A09CB-975E-4C66-9566-B0B60879A0FC}"/>
    <cellStyle name="Note 2 2 2 6" xfId="16855" xr:uid="{AD2549C8-BB84-4D83-BF59-DD8099316304}"/>
    <cellStyle name="Note 2 2 2 6 2" xfId="34853" xr:uid="{4C828AF8-EBAD-460B-8535-BA78E26047CC}"/>
    <cellStyle name="Note 2 2 2 7" xfId="17790" xr:uid="{F9AE6035-6288-4FF4-881F-233DF340455C}"/>
    <cellStyle name="Note 2 2 2 7 2" xfId="35838" xr:uid="{5769839F-09FA-476A-9506-C5927628DA84}"/>
    <cellStyle name="Note 2 2 2 8" xfId="18256" xr:uid="{5810A794-1878-4FB9-BEE1-6FEF5372F030}"/>
    <cellStyle name="Note 2 2 2 8 2" xfId="36337" xr:uid="{C759EDEA-D014-4B68-8333-986691D46310}"/>
    <cellStyle name="Note 2 2 2 9" xfId="23169" xr:uid="{681B6851-57F9-4244-A5FE-1DB615AB13BF}"/>
    <cellStyle name="Note 2 2 2 9 2" xfId="41022" xr:uid="{EDEA7388-F30B-4F01-86B4-52C1B1EB96D3}"/>
    <cellStyle name="Note 2 2 3" xfId="7858" xr:uid="{D151C76D-FD25-4F8F-B4BA-7B6F21727997}"/>
    <cellStyle name="Note 2 2 3 2" xfId="7859" xr:uid="{15053C43-CC8B-40CA-B919-4B1A1F922832}"/>
    <cellStyle name="Note 2 2 3 2 2" xfId="7860" xr:uid="{6B5C82A6-8B78-40AD-BF67-22C1852006EF}"/>
    <cellStyle name="Note 2 2 3 2 2 2" xfId="19955" xr:uid="{3B582E47-68B2-45DB-9BDB-36AB6618339F}"/>
    <cellStyle name="Note 2 2 3 2 2 2 2" xfId="38827" xr:uid="{62C2CB54-5C73-48DE-A6E9-057953C55DAD}"/>
    <cellStyle name="Note 2 2 3 2 2 3" xfId="32683" xr:uid="{32C98045-64C2-4BF6-9967-7802D888590C}"/>
    <cellStyle name="Note 2 2 3 2 3" xfId="7861" xr:uid="{4F73C75D-ACB5-400C-9A5B-D1861157CAB7}"/>
    <cellStyle name="Note 2 2 3 2 3 2" xfId="36815" xr:uid="{DBA4777E-EBBF-4E96-9A84-B5202A572C2E}"/>
    <cellStyle name="Note 2 2 3 2 4" xfId="23172" xr:uid="{AD14293D-3948-4B51-A33B-C7FFFDE96067}"/>
    <cellStyle name="Note 2 2 3 2 4 2" xfId="41025" xr:uid="{C99F5D45-C6DF-41BF-BD23-43E04EF7E496}"/>
    <cellStyle name="Note 2 2 3 2 5" xfId="31094" xr:uid="{C97BDD61-8030-4E29-9E61-EFA0882316AD}"/>
    <cellStyle name="Note 2 2 3 3" xfId="7862" xr:uid="{3AA64779-D0D9-49B3-A810-0BD8AAA89939}"/>
    <cellStyle name="Note 2 2 3 3 2" xfId="19261" xr:uid="{DFB80ED8-AFB0-4B3A-AA34-68078F8BDB7E}"/>
    <cellStyle name="Note 2 2 3 3 2 2" xfId="37749" xr:uid="{650CEB6C-EA1B-4D2F-91F8-50774E3F8DAB}"/>
    <cellStyle name="Note 2 2 3 3 3" xfId="32016" xr:uid="{8EF7159C-E64D-4FF7-883A-21995D70F230}"/>
    <cellStyle name="Note 2 2 3 4" xfId="7863" xr:uid="{E91D847A-68C6-4022-93E8-71E42772B8DC}"/>
    <cellStyle name="Note 2 2 3 4 2" xfId="21152" xr:uid="{8361485A-44CE-44FC-A63C-6AF7A58F3849}"/>
    <cellStyle name="Note 2 2 3 4 2 2" xfId="39561" xr:uid="{89918F63-5AC0-462A-A26B-B4FB6859C3DE}"/>
    <cellStyle name="Note 2 2 3 4 3" xfId="33411" xr:uid="{07ABD1C0-1A1C-41E9-B93C-23479449A018}"/>
    <cellStyle name="Note 2 2 3 5" xfId="7864" xr:uid="{6BD8D715-1022-4D7B-80A7-BDDC95A889B0}"/>
    <cellStyle name="Note 2 2 3 5 2" xfId="34062" xr:uid="{68B8CC73-4165-43F0-A3E0-280D6F1B8A20}"/>
    <cellStyle name="Note 2 2 3 6" xfId="16856" xr:uid="{DD32AAEF-5DC5-42B9-B0A7-66828B6ADD8F}"/>
    <cellStyle name="Note 2 2 3 6 2" xfId="34854" xr:uid="{98D8D836-61A5-4988-8228-33AA5B1E1BA9}"/>
    <cellStyle name="Note 2 2 3 7" xfId="17791" xr:uid="{ED6A96D4-9A31-426E-9E4A-B3F506FAC91B}"/>
    <cellStyle name="Note 2 2 3 7 2" xfId="35839" xr:uid="{13CFD6DA-F7E8-47C4-A7D4-9AC23353CC80}"/>
    <cellStyle name="Note 2 2 3 8" xfId="23171" xr:uid="{4EE3707E-0038-4730-9B8E-D87FBE147F73}"/>
    <cellStyle name="Note 2 2 3 8 2" xfId="41024" xr:uid="{A95CBF5F-3082-42F9-A552-9DC3585EFAB1}"/>
    <cellStyle name="Note 2 2 3 9" xfId="30031" xr:uid="{64B20958-0A23-4878-A80B-A0D7B711B9B8}"/>
    <cellStyle name="Note 2 2 4" xfId="7865" xr:uid="{5E0F2177-256E-4A2E-96B3-3070951132B9}"/>
    <cellStyle name="Note 2 2 4 2" xfId="7866" xr:uid="{7FBF543D-F682-4528-A57F-A7EA02DB35C2}"/>
    <cellStyle name="Note 2 2 4 2 2" xfId="7867" xr:uid="{59C5F715-9937-46CE-A388-C272F74A8F96}"/>
    <cellStyle name="Note 2 2 4 2 2 2" xfId="19956" xr:uid="{5D5C3EA0-EAA6-4D72-9B33-59DF15C85E66}"/>
    <cellStyle name="Note 2 2 4 2 2 2 2" xfId="38828" xr:uid="{41DECDD6-5FD9-49E7-ACCE-1F6B04B333CF}"/>
    <cellStyle name="Note 2 2 4 2 2 3" xfId="32684" xr:uid="{11F3A83E-4985-4749-8175-656A5A388BC8}"/>
    <cellStyle name="Note 2 2 4 2 3" xfId="7868" xr:uid="{FAA3FB9A-36C6-4A24-A8A7-0893025B76B8}"/>
    <cellStyle name="Note 2 2 4 2 3 2" xfId="36816" xr:uid="{B375495E-159B-4EC2-8EDE-0756854E33D8}"/>
    <cellStyle name="Note 2 2 4 2 4" xfId="23174" xr:uid="{A859DD06-A179-43A1-B533-D183895C581F}"/>
    <cellStyle name="Note 2 2 4 2 4 2" xfId="41027" xr:uid="{AEA793C5-F4CF-49F6-BB88-8611F2D847C3}"/>
    <cellStyle name="Note 2 2 4 2 5" xfId="31095" xr:uid="{7C2BFDCD-2D8A-4297-A747-8499DBCB9718}"/>
    <cellStyle name="Note 2 2 4 3" xfId="7869" xr:uid="{82DF55CD-EA4C-462F-9536-C9DACE8E617A}"/>
    <cellStyle name="Note 2 2 4 3 2" xfId="19262" xr:uid="{6069C3BC-E6E1-49A8-9EF1-84CC63446349}"/>
    <cellStyle name="Note 2 2 4 3 2 2" xfId="37750" xr:uid="{D317E71C-698B-4460-A017-34097FF44A87}"/>
    <cellStyle name="Note 2 2 4 3 3" xfId="32017" xr:uid="{86148D0F-1F23-4397-B6B0-E67961926AC1}"/>
    <cellStyle name="Note 2 2 4 4" xfId="7870" xr:uid="{2C625E38-3717-4CE0-9525-5C13629D556D}"/>
    <cellStyle name="Note 2 2 4 4 2" xfId="21153" xr:uid="{02739832-D832-4D55-AB5E-FD71B533F376}"/>
    <cellStyle name="Note 2 2 4 4 2 2" xfId="39562" xr:uid="{BB5DEC94-1A3B-4133-AC6C-7C962F2CB3FD}"/>
    <cellStyle name="Note 2 2 4 4 3" xfId="33412" xr:uid="{8BDB55FC-00E9-4152-AEC3-01A1916402FE}"/>
    <cellStyle name="Note 2 2 4 5" xfId="7871" xr:uid="{B8061E5B-C862-4EBA-AF8C-4E4ED92DD8AE}"/>
    <cellStyle name="Note 2 2 4 5 2" xfId="34063" xr:uid="{6A8146CB-D3F9-428C-B61B-9103A64B63CA}"/>
    <cellStyle name="Note 2 2 4 6" xfId="16857" xr:uid="{DE7ACE87-D9F8-4A2E-803D-7590EC07C1D7}"/>
    <cellStyle name="Note 2 2 4 6 2" xfId="34855" xr:uid="{6047541D-0985-4544-915F-AD1090DD7472}"/>
    <cellStyle name="Note 2 2 4 7" xfId="17792" xr:uid="{AFF27B48-A4EE-40CC-912D-2E02AF9E4963}"/>
    <cellStyle name="Note 2 2 4 7 2" xfId="35840" xr:uid="{A499426E-B265-4DAE-BECA-95FF66B3F9F8}"/>
    <cellStyle name="Note 2 2 4 8" xfId="23173" xr:uid="{30D9E5B5-3AD5-4A5A-8FF9-7959455E5CE0}"/>
    <cellStyle name="Note 2 2 4 8 2" xfId="41026" xr:uid="{032F1CAA-C9B7-4B0E-8841-3280D8960470}"/>
    <cellStyle name="Note 2 2 4 9" xfId="30032" xr:uid="{713E2E9C-6F0F-423F-AC2E-86A15593018C}"/>
    <cellStyle name="Note 2 2 5" xfId="7872" xr:uid="{4C44B113-AEEB-4FFC-91BA-FF1648E96AE8}"/>
    <cellStyle name="Note 2 2 5 2" xfId="7873" xr:uid="{8EB2CD0A-F8D4-43CF-9714-9016FD8D8EFD}"/>
    <cellStyle name="Note 2 2 5 2 2" xfId="7874" xr:uid="{F28C2F3B-F69B-4251-9F69-B0F8E0A1D858}"/>
    <cellStyle name="Note 2 2 5 2 2 2" xfId="19957" xr:uid="{52790261-21CA-4A4D-AC25-A31B23B361C4}"/>
    <cellStyle name="Note 2 2 5 2 2 2 2" xfId="38829" xr:uid="{028A649E-0D5C-4211-8B92-F8D930133945}"/>
    <cellStyle name="Note 2 2 5 2 2 3" xfId="32685" xr:uid="{0B05D13F-A363-47E2-AD5F-36E6AF9FC536}"/>
    <cellStyle name="Note 2 2 5 2 3" xfId="7875" xr:uid="{86DB5CEB-3942-4CAE-999B-1BEEDBF56DFE}"/>
    <cellStyle name="Note 2 2 5 2 3 2" xfId="36817" xr:uid="{5053C312-858E-457B-BB1A-1F4765F90399}"/>
    <cellStyle name="Note 2 2 5 2 4" xfId="23176" xr:uid="{E390D237-D4B0-458D-B607-6BC870743C47}"/>
    <cellStyle name="Note 2 2 5 2 4 2" xfId="41029" xr:uid="{15464889-99DF-4BA6-BE2F-E3CB0130E03C}"/>
    <cellStyle name="Note 2 2 5 2 5" xfId="31096" xr:uid="{23EB2D9E-F9F9-4E07-B89A-AB43C2ABC7E0}"/>
    <cellStyle name="Note 2 2 5 3" xfId="7876" xr:uid="{F2531F35-12C7-435A-BF28-EE9898ABA224}"/>
    <cellStyle name="Note 2 2 5 3 2" xfId="19263" xr:uid="{1F1B93AD-1684-40FD-AD1B-4B52BC7AFEEC}"/>
    <cellStyle name="Note 2 2 5 3 2 2" xfId="37751" xr:uid="{D0E0E61C-0CEB-4AC0-AC3D-4ADC4501673E}"/>
    <cellStyle name="Note 2 2 5 3 3" xfId="32018" xr:uid="{0C30A6A6-3A20-4321-A0AB-180BD13B70F3}"/>
    <cellStyle name="Note 2 2 5 4" xfId="7877" xr:uid="{BBB44D68-C8A1-4F90-A185-15DAE4A36618}"/>
    <cellStyle name="Note 2 2 5 4 2" xfId="21154" xr:uid="{93BF537C-3200-4858-B50B-D678932DEB42}"/>
    <cellStyle name="Note 2 2 5 4 2 2" xfId="39563" xr:uid="{657A600D-B1AB-40E2-A78B-654B15EB7145}"/>
    <cellStyle name="Note 2 2 5 4 3" xfId="33413" xr:uid="{C2639739-E16F-4E0E-B084-986BF2D5F787}"/>
    <cellStyle name="Note 2 2 5 5" xfId="7878" xr:uid="{7C10F074-0312-4270-BB4B-048690AD970D}"/>
    <cellStyle name="Note 2 2 5 5 2" xfId="34064" xr:uid="{C6B8DD67-95F3-47DA-88AF-97156F3B9CD3}"/>
    <cellStyle name="Note 2 2 5 6" xfId="16858" xr:uid="{0E91D499-FD22-4243-907A-42633B5970D3}"/>
    <cellStyle name="Note 2 2 5 6 2" xfId="34856" xr:uid="{A76E0607-6146-4576-BF9D-6E2FFE707C0E}"/>
    <cellStyle name="Note 2 2 5 7" xfId="17793" xr:uid="{C4246DA0-98B9-44B3-AD99-42D0139897BE}"/>
    <cellStyle name="Note 2 2 5 7 2" xfId="35841" xr:uid="{4C58BF5E-7532-4677-B546-D9CD05192DAA}"/>
    <cellStyle name="Note 2 2 5 8" xfId="23175" xr:uid="{8E9DB101-77F5-4F90-92F3-72AB5B7A31C4}"/>
    <cellStyle name="Note 2 2 5 8 2" xfId="41028" xr:uid="{C42BFDAF-F820-41B3-90F6-0ABBAAFD269E}"/>
    <cellStyle name="Note 2 2 5 9" xfId="30033" xr:uid="{B4E76554-4ADB-47BC-9787-7952D7B50DD9}"/>
    <cellStyle name="Note 2 2 6" xfId="7879" xr:uid="{C2029CF5-0FD3-4B99-AA64-5C050116DDFC}"/>
    <cellStyle name="Note 2 2 6 2" xfId="7880" xr:uid="{9E07FEF5-404C-4D2B-84B4-1E8A8C907E1B}"/>
    <cellStyle name="Note 2 2 6 2 2" xfId="7881" xr:uid="{9A59C482-B2D3-4C5C-B538-54C1496FEB9E}"/>
    <cellStyle name="Note 2 2 6 2 2 2" xfId="19958" xr:uid="{154F625D-C05A-4A2E-8750-B8213A30F44E}"/>
    <cellStyle name="Note 2 2 6 2 2 2 2" xfId="38830" xr:uid="{99C4ECB6-3141-49CE-AFCC-6568AA0C6E7C}"/>
    <cellStyle name="Note 2 2 6 2 2 3" xfId="32686" xr:uid="{4BF5636A-7F0B-4214-8851-4F66A868D3BC}"/>
    <cellStyle name="Note 2 2 6 2 3" xfId="7882" xr:uid="{413594CF-E31A-4288-AA23-1F5CC7B7E47F}"/>
    <cellStyle name="Note 2 2 6 2 3 2" xfId="36818" xr:uid="{94E3E661-413F-4CC5-AE35-9C076851E855}"/>
    <cellStyle name="Note 2 2 6 2 4" xfId="23178" xr:uid="{8E670D0B-C13D-4021-9E08-1241D1FC6244}"/>
    <cellStyle name="Note 2 2 6 2 4 2" xfId="41031" xr:uid="{23E99C56-57F0-4CC5-90F6-B669D16CDAFA}"/>
    <cellStyle name="Note 2 2 6 2 5" xfId="31097" xr:uid="{B48E04FF-E984-4E7A-BA6D-2AE998644266}"/>
    <cellStyle name="Note 2 2 6 3" xfId="7883" xr:uid="{37DA6A88-44B4-48C7-9AD9-CD422D1EBEE6}"/>
    <cellStyle name="Note 2 2 6 3 2" xfId="19264" xr:uid="{73EC74CD-6583-4FA1-9135-6F17E547E6BD}"/>
    <cellStyle name="Note 2 2 6 3 2 2" xfId="37752" xr:uid="{A1F4D5DF-7C97-4711-A968-8616DC09FCBD}"/>
    <cellStyle name="Note 2 2 6 3 3" xfId="32019" xr:uid="{D2856BA4-B6D8-4BFB-960F-2260CD13B9B7}"/>
    <cellStyle name="Note 2 2 6 4" xfId="7884" xr:uid="{F68F434A-CD39-45FB-8FB1-454B51226804}"/>
    <cellStyle name="Note 2 2 6 4 2" xfId="21155" xr:uid="{6A085CD2-CB4A-4C72-AEED-87CF241D0D40}"/>
    <cellStyle name="Note 2 2 6 4 2 2" xfId="39564" xr:uid="{79B287D7-6224-44B8-ABCD-679B471DD9A9}"/>
    <cellStyle name="Note 2 2 6 4 3" xfId="33414" xr:uid="{E07DE6BF-4042-44D7-AD5C-D71B81D8578B}"/>
    <cellStyle name="Note 2 2 6 5" xfId="7885" xr:uid="{BEBF7914-1817-45AB-978B-145FFFABF44F}"/>
    <cellStyle name="Note 2 2 6 5 2" xfId="34065" xr:uid="{7CEE1341-847A-491C-9C66-A83D0CEC5E81}"/>
    <cellStyle name="Note 2 2 6 6" xfId="16859" xr:uid="{37368274-1A52-4EBE-8384-C2E5822B3943}"/>
    <cellStyle name="Note 2 2 6 6 2" xfId="34857" xr:uid="{AE523684-26EB-457E-8977-64D4B21EBCBA}"/>
    <cellStyle name="Note 2 2 6 7" xfId="17794" xr:uid="{D961A04A-A8DE-4889-81BE-69DECBBB3B1B}"/>
    <cellStyle name="Note 2 2 6 7 2" xfId="35842" xr:uid="{1E210FE6-300A-411C-8367-6A605253FF49}"/>
    <cellStyle name="Note 2 2 6 8" xfId="23177" xr:uid="{8D8359D1-CFDA-4050-8B78-A40114E29026}"/>
    <cellStyle name="Note 2 2 6 8 2" xfId="41030" xr:uid="{B7D6D1F8-8DC8-4851-8B9B-2C7CAE4CFF5D}"/>
    <cellStyle name="Note 2 2 6 9" xfId="30034" xr:uid="{47CC310C-55BC-492F-A170-026CE80D8649}"/>
    <cellStyle name="Note 2 2 7" xfId="7886" xr:uid="{8CC4B1B3-3265-41CB-89A8-0924C5D852A4}"/>
    <cellStyle name="Note 2 2 7 2" xfId="7887" xr:uid="{4370A187-CB62-4BB2-B3CA-DA0A5EF5E734}"/>
    <cellStyle name="Note 2 2 7 2 2" xfId="19376" xr:uid="{6B94E619-A221-4D0A-81C8-A4B63F17A2F2}"/>
    <cellStyle name="Note 2 2 7 2 2 2" xfId="38162" xr:uid="{E06ACE34-FB0B-492F-9471-E9A44C33514B}"/>
    <cellStyle name="Note 2 2 7 2 3" xfId="32092" xr:uid="{17EC0073-5BF5-469F-AB31-4DBC1762B238}"/>
    <cellStyle name="Note 2 2 7 3" xfId="7888" xr:uid="{8117FF52-3403-47D8-BCF1-D0284C47A6AF}"/>
    <cellStyle name="Note 2 2 7 3 2" xfId="36246" xr:uid="{DB15CDA8-EBEB-46CF-BC3F-F3F5CB23041A}"/>
    <cellStyle name="Note 2 2 7 4" xfId="23179" xr:uid="{C6005588-FACF-4326-93B8-2A351F7B7FA5}"/>
    <cellStyle name="Note 2 2 7 4 2" xfId="41032" xr:uid="{3E2BCAB3-A521-4663-8B22-91B095F1A4FD}"/>
    <cellStyle name="Note 2 2 7 5" xfId="30431" xr:uid="{871C40D6-3463-4DBA-B777-532D7B1BCB33}"/>
    <cellStyle name="Note 2 2 8" xfId="7889" xr:uid="{8CCBD77D-A4E9-4715-BAD0-DECD7E9BAF79}"/>
    <cellStyle name="Note 2 2 8 2" xfId="7890" xr:uid="{F05E6E20-8FF3-4FF6-B28F-9B09A73B2C2C}"/>
    <cellStyle name="Note 2 2 8 2 2" xfId="19561" xr:uid="{0D58DA35-6E96-46FA-86DA-316C837CE1FD}"/>
    <cellStyle name="Note 2 2 8 2 2 2" xfId="38348" xr:uid="{81616B45-1290-4FC8-A3AB-6FD61745A6A9}"/>
    <cellStyle name="Note 2 2 8 2 3" xfId="32243" xr:uid="{C51DD07F-420C-4B3E-82AA-D9309D7C99A3}"/>
    <cellStyle name="Note 2 2 8 3" xfId="7891" xr:uid="{E17A81CB-0215-4B99-9801-7ACE1CE01D3B}"/>
    <cellStyle name="Note 2 2 8 3 2" xfId="36432" xr:uid="{A55A7F82-A362-4AFA-B4EF-4D5269C8F9D4}"/>
    <cellStyle name="Note 2 2 8 4" xfId="23180" xr:uid="{7B44AE79-85D8-4B84-BAFC-D92B75E841CF}"/>
    <cellStyle name="Note 2 2 8 4 2" xfId="41033" xr:uid="{69B7B389-70E5-4D85-81A7-0BAE245F38EA}"/>
    <cellStyle name="Note 2 2 8 5" xfId="30617" xr:uid="{A19A033C-AEF5-4C53-AC55-FE00D8A47BC3}"/>
    <cellStyle name="Note 2 2 9" xfId="7892" xr:uid="{58DE6ED7-68F0-4550-8327-C0867AFAA760}"/>
    <cellStyle name="Note 2 2 9 2" xfId="34060" xr:uid="{284B2C56-A042-427F-BD2D-7A562CC05AF2}"/>
    <cellStyle name="Note 2 20" xfId="24718" xr:uid="{521A633E-A29A-4944-B8DF-27DE0F651C8F}"/>
    <cellStyle name="Note 2 20 2" xfId="41240" xr:uid="{E719F9B1-984B-498E-8D1D-CC2CD1FB26B5}"/>
    <cellStyle name="Note 2 21" xfId="27269" xr:uid="{F936C7E5-0AF1-4D9A-BEEC-18EB07003DCB}"/>
    <cellStyle name="Note 2 21 2" xfId="41498" xr:uid="{E7866884-517A-4255-B209-57B0D0F7656A}"/>
    <cellStyle name="Note 2 22" xfId="24563" xr:uid="{2467935C-6BEE-466B-B33C-01FF417CF783}"/>
    <cellStyle name="Note 2 22 2" xfId="41223" xr:uid="{A60169C1-26AE-4461-A54E-59EB9BD9126A}"/>
    <cellStyle name="Note 2 23" xfId="27434" xr:uid="{1AA786AA-592C-4214-ADB7-ACF3F06B644D}"/>
    <cellStyle name="Note 2 23 2" xfId="41515" xr:uid="{84F994DC-4923-40B2-83FB-7B7C94FB5195}"/>
    <cellStyle name="Note 2 24" xfId="27603" xr:uid="{5AB818DE-43A4-487D-99F4-79281ED158A8}"/>
    <cellStyle name="Note 2 24 2" xfId="41532" xr:uid="{A7140491-EE2C-41A5-80D7-6BDF1D0105D5}"/>
    <cellStyle name="Note 2 25" xfId="27769" xr:uid="{7CA4EEBC-76D1-4915-B31F-324C8B5A0A17}"/>
    <cellStyle name="Note 2 25 2" xfId="41549" xr:uid="{3D42D171-D4F5-4FA6-B6A9-F9DE985766F2}"/>
    <cellStyle name="Note 2 26" xfId="27931" xr:uid="{DA9725F7-9C35-49BC-8696-EFB483DEDA57}"/>
    <cellStyle name="Note 2 26 2" xfId="41566" xr:uid="{CE94AD83-CFA1-4620-8FC0-749E01106B49}"/>
    <cellStyle name="Note 2 27" xfId="28084" xr:uid="{DB909319-94AE-40C1-8496-CA2B7CEC182A}"/>
    <cellStyle name="Note 2 27 2" xfId="41583" xr:uid="{4A89F0AC-8A5B-4642-B8D8-DC774A4228F9}"/>
    <cellStyle name="Note 2 28" xfId="28232" xr:uid="{52198E23-F38D-4D6F-8E06-2B249F163E08}"/>
    <cellStyle name="Note 2 28 2" xfId="41600" xr:uid="{D99DF9D1-6C0F-4516-8701-4516D6465BE3}"/>
    <cellStyle name="Note 2 29" xfId="28375" xr:uid="{6A716F02-BAFD-4DBB-830A-92B53BFB824E}"/>
    <cellStyle name="Note 2 29 2" xfId="41617" xr:uid="{DB4CEFDA-88C6-4057-BC89-0B3AADC42A96}"/>
    <cellStyle name="Note 2 3" xfId="7893" xr:uid="{BFD0C6D6-E5D8-4767-BB33-B01278C10692}"/>
    <cellStyle name="Note 2 3 10" xfId="7894" xr:uid="{72CF22F0-8058-42EF-9198-14FFE2A92910}"/>
    <cellStyle name="Note 2 3 10 2" xfId="34858" xr:uid="{1EE6D11D-A9AF-4E5D-BCA8-C2F8BE4D7328}"/>
    <cellStyle name="Note 2 3 11" xfId="17088" xr:uid="{09C2EC60-E330-4C58-888A-64067EE4B7A3}"/>
    <cellStyle name="Note 2 3 11 2" xfId="35344" xr:uid="{6D1CB28C-81A3-41B6-AF44-42B53C10F079}"/>
    <cellStyle name="Note 2 3 12" xfId="17026" xr:uid="{0A68F08F-F355-4B25-96B8-18891D599B93}"/>
    <cellStyle name="Note 2 3 12 2" xfId="35286" xr:uid="{01C4BCEB-8AA1-4BEF-B219-A82259DC94FC}"/>
    <cellStyle name="Note 2 3 13" xfId="23181" xr:uid="{EE2CCC1A-B3A8-4D1F-848E-B18E252DA665}"/>
    <cellStyle name="Note 2 3 13 2" xfId="41034" xr:uid="{69BDC5EF-1BCB-4FD6-9F6C-2253EA694FA6}"/>
    <cellStyle name="Note 2 3 14" xfId="29573" xr:uid="{99804E9E-30F6-422A-936D-9AA19339659E}"/>
    <cellStyle name="Note 2 3 2" xfId="7895" xr:uid="{FC100C33-EB42-435E-91CC-297AFCEB928F}"/>
    <cellStyle name="Note 2 3 2 2" xfId="7896" xr:uid="{5179E361-35E4-47ED-9ADA-2D347E3D878D}"/>
    <cellStyle name="Note 2 3 2 2 2" xfId="7897" xr:uid="{5FFAFFC3-7D11-47AD-838F-20DFEDF19550}"/>
    <cellStyle name="Note 2 3 2 2 2 2" xfId="19959" xr:uid="{4F79CD1B-F576-4B3D-9D3F-101C90894BE0}"/>
    <cellStyle name="Note 2 3 2 2 2 2 2" xfId="38831" xr:uid="{43973C67-2524-432A-B02E-FCD145658936}"/>
    <cellStyle name="Note 2 3 2 2 2 3" xfId="32687" xr:uid="{0772A00D-2639-45BF-B52F-4D4558046218}"/>
    <cellStyle name="Note 2 3 2 2 3" xfId="7898" xr:uid="{FEA420D3-DB69-47D4-8CB0-9792765EC521}"/>
    <cellStyle name="Note 2 3 2 2 3 2" xfId="36819" xr:uid="{3EE95DB0-9BA6-4F26-A37E-4A31EC0A1305}"/>
    <cellStyle name="Note 2 3 2 2 4" xfId="23183" xr:uid="{A55B2388-9B45-4BB2-97CA-6FDAA5E62093}"/>
    <cellStyle name="Note 2 3 2 2 4 2" xfId="41036" xr:uid="{C03610DD-1991-471C-9B1A-D7C7873938D2}"/>
    <cellStyle name="Note 2 3 2 2 5" xfId="31098" xr:uid="{3A8149F9-6523-46D2-8ED3-AF2FA27090F4}"/>
    <cellStyle name="Note 2 3 2 3" xfId="7899" xr:uid="{5AFDAC6D-A5B4-47A9-AF4E-D363B474ADBA}"/>
    <cellStyle name="Note 2 3 2 3 2" xfId="19265" xr:uid="{85C8D63A-EB53-42E4-A49B-9DDD07E57C1E}"/>
    <cellStyle name="Note 2 3 2 3 2 2" xfId="37753" xr:uid="{8B23BFFF-38F5-4E02-85D8-164D8AE51D02}"/>
    <cellStyle name="Note 2 3 2 3 3" xfId="32020" xr:uid="{ABC0A5C8-60CA-4B5D-B6B4-84801CA51AA6}"/>
    <cellStyle name="Note 2 3 2 4" xfId="7900" xr:uid="{9C706DD3-D35A-4162-A00D-21965CD5BA88}"/>
    <cellStyle name="Note 2 3 2 4 2" xfId="21156" xr:uid="{43E2E5A3-21A4-4C79-819D-06B8963B4E83}"/>
    <cellStyle name="Note 2 3 2 4 2 2" xfId="39565" xr:uid="{859B019B-E3EE-481B-99A7-1652F699E82D}"/>
    <cellStyle name="Note 2 3 2 4 3" xfId="33415" xr:uid="{6D92560F-D94D-4888-B162-463C4CDC6440}"/>
    <cellStyle name="Note 2 3 2 5" xfId="7901" xr:uid="{13BA04F0-592D-45AB-AAD8-B893ADCB512D}"/>
    <cellStyle name="Note 2 3 2 5 2" xfId="34067" xr:uid="{400E5748-633B-4041-AB98-39F75D772C64}"/>
    <cellStyle name="Note 2 3 2 6" xfId="16860" xr:uid="{57973F29-8152-4F94-AB8C-7579ED81BD44}"/>
    <cellStyle name="Note 2 3 2 6 2" xfId="34859" xr:uid="{F501FE94-71CD-4CBB-A3C1-C2CD7D649C37}"/>
    <cellStyle name="Note 2 3 2 7" xfId="17795" xr:uid="{ED8E75D7-86E1-4266-8F90-323A9AECD6E0}"/>
    <cellStyle name="Note 2 3 2 7 2" xfId="35843" xr:uid="{3FB48841-AC2D-460A-9072-8ED792457149}"/>
    <cellStyle name="Note 2 3 2 8" xfId="23182" xr:uid="{15C031EA-8EC3-46DE-809C-629EC426E857}"/>
    <cellStyle name="Note 2 3 2 8 2" xfId="41035" xr:uid="{F2F434A1-1848-4F02-92AE-A48F1C7F65B7}"/>
    <cellStyle name="Note 2 3 2 9" xfId="30035" xr:uid="{D5A9BF60-A6A1-49B8-878F-6F62784D8918}"/>
    <cellStyle name="Note 2 3 3" xfId="7902" xr:uid="{474EE283-BF52-42B7-9E6A-E970023EF7BB}"/>
    <cellStyle name="Note 2 3 3 2" xfId="7903" xr:uid="{BF22383D-CC0F-48FC-BF01-9543C967CAFF}"/>
    <cellStyle name="Note 2 3 3 2 2" xfId="7904" xr:uid="{D99BBC6B-0116-4F66-B017-A35F5A4F43FA}"/>
    <cellStyle name="Note 2 3 3 2 2 2" xfId="19960" xr:uid="{9D55639C-3A33-49D6-80EF-4F3A4146B1E1}"/>
    <cellStyle name="Note 2 3 3 2 2 2 2" xfId="38832" xr:uid="{8725DBB1-6EA1-4C3F-BE5B-3CD7C98C4EF6}"/>
    <cellStyle name="Note 2 3 3 2 2 3" xfId="32688" xr:uid="{800EE84E-9209-4FB1-BAD3-5E360F10C8F1}"/>
    <cellStyle name="Note 2 3 3 2 3" xfId="7905" xr:uid="{B79A8058-6348-423B-95FB-637738D4244D}"/>
    <cellStyle name="Note 2 3 3 2 3 2" xfId="36820" xr:uid="{EA25A19E-A0C5-4E7F-929A-ED59C75854E3}"/>
    <cellStyle name="Note 2 3 3 2 4" xfId="23185" xr:uid="{092CCF98-2C98-4290-A594-EE8B07A3D9C2}"/>
    <cellStyle name="Note 2 3 3 2 4 2" xfId="41038" xr:uid="{9A2A6A2D-B970-410B-8CE5-32E7784D98F5}"/>
    <cellStyle name="Note 2 3 3 2 5" xfId="31099" xr:uid="{35A3DECC-7352-41B8-A34E-2ED3CC8A53B1}"/>
    <cellStyle name="Note 2 3 3 3" xfId="7906" xr:uid="{5BA07348-168C-4163-BA0F-FD9CA97BBFFF}"/>
    <cellStyle name="Note 2 3 3 3 2" xfId="19266" xr:uid="{6CBB327B-0C4C-4F38-B784-E0CC353D63A9}"/>
    <cellStyle name="Note 2 3 3 3 2 2" xfId="37754" xr:uid="{1C8CD8DC-3462-4D28-AA04-6F33B1D8D137}"/>
    <cellStyle name="Note 2 3 3 3 3" xfId="32021" xr:uid="{3C50545C-0AE3-465A-AFC2-336CEAF31F20}"/>
    <cellStyle name="Note 2 3 3 4" xfId="7907" xr:uid="{3FABC246-11BB-4C47-A3C6-30D1A955EA8B}"/>
    <cellStyle name="Note 2 3 3 4 2" xfId="21157" xr:uid="{30B262AF-D1FC-42FD-83B1-B429B0484617}"/>
    <cellStyle name="Note 2 3 3 4 2 2" xfId="39566" xr:uid="{AB0F0E32-83F8-4683-AC71-973BF506C1F5}"/>
    <cellStyle name="Note 2 3 3 4 3" xfId="33416" xr:uid="{8F3E8168-B311-497B-98D1-F3C1C6D0BCA1}"/>
    <cellStyle name="Note 2 3 3 5" xfId="7908" xr:uid="{48FD6605-F5C9-4059-8027-216598FDB1B3}"/>
    <cellStyle name="Note 2 3 3 5 2" xfId="34068" xr:uid="{8873A6E5-34CD-4594-8466-A44076D1DE16}"/>
    <cellStyle name="Note 2 3 3 6" xfId="16861" xr:uid="{2010530D-F2E1-4D1C-8F05-3FE21A1A57CD}"/>
    <cellStyle name="Note 2 3 3 6 2" xfId="34860" xr:uid="{124811D8-3DC4-4163-B638-AEFC68BD6A18}"/>
    <cellStyle name="Note 2 3 3 7" xfId="17796" xr:uid="{8C9419B1-917B-41DA-B621-0B589E2CB65C}"/>
    <cellStyle name="Note 2 3 3 7 2" xfId="35844" xr:uid="{B79F318E-C94E-45A6-880B-1C8EDE83CFDE}"/>
    <cellStyle name="Note 2 3 3 8" xfId="23184" xr:uid="{5D8C4480-12CC-4B99-97E0-03F139101BD2}"/>
    <cellStyle name="Note 2 3 3 8 2" xfId="41037" xr:uid="{4F39B907-10BA-49ED-A92A-1216097BF9AF}"/>
    <cellStyle name="Note 2 3 3 9" xfId="30036" xr:uid="{2374BAD2-BDB3-4447-82E5-6F76CBCFE170}"/>
    <cellStyle name="Note 2 3 4" xfId="7909" xr:uid="{B5487A40-8751-4563-BDF9-612E306FD666}"/>
    <cellStyle name="Note 2 3 4 2" xfId="7910" xr:uid="{85BD3EB9-ABE8-41F8-BF48-87A45EF0CB04}"/>
    <cellStyle name="Note 2 3 4 2 2" xfId="7911" xr:uid="{2442329B-327F-4220-B5F0-AEFE9B9716D1}"/>
    <cellStyle name="Note 2 3 4 2 2 2" xfId="19961" xr:uid="{1FF66B60-AACF-49ED-8ED3-15ACF5FA0CD4}"/>
    <cellStyle name="Note 2 3 4 2 2 2 2" xfId="38833" xr:uid="{35AA1C36-60C7-446D-9D47-07CA892A0FC9}"/>
    <cellStyle name="Note 2 3 4 2 2 3" xfId="32689" xr:uid="{0781DA91-D350-4755-8AAE-1F141054647D}"/>
    <cellStyle name="Note 2 3 4 2 3" xfId="7912" xr:uid="{FD2DBB24-B620-4977-AB35-01EDDEF3B981}"/>
    <cellStyle name="Note 2 3 4 2 3 2" xfId="36821" xr:uid="{AD05EFDE-1DE5-402B-A6C3-23E164A413B4}"/>
    <cellStyle name="Note 2 3 4 2 4" xfId="23187" xr:uid="{37F2B305-0C36-4EB0-9B36-5F86048076BB}"/>
    <cellStyle name="Note 2 3 4 2 4 2" xfId="41040" xr:uid="{5BAAD111-B262-4D79-8DAC-F4B6BAFFE9F4}"/>
    <cellStyle name="Note 2 3 4 2 5" xfId="31100" xr:uid="{99364F96-32E6-4943-9499-C3BB7D073284}"/>
    <cellStyle name="Note 2 3 4 3" xfId="7913" xr:uid="{2E6C9175-FBB8-4091-96DA-2A7896D84663}"/>
    <cellStyle name="Note 2 3 4 3 2" xfId="19267" xr:uid="{36888E76-8609-44F2-8B8E-A52DE03F33A0}"/>
    <cellStyle name="Note 2 3 4 3 2 2" xfId="37755" xr:uid="{B6177865-5AA4-405D-96EB-DE6E274CE8AE}"/>
    <cellStyle name="Note 2 3 4 3 3" xfId="32022" xr:uid="{3B7FCB2E-A45C-4DAE-8959-A24254DC851B}"/>
    <cellStyle name="Note 2 3 4 4" xfId="7914" xr:uid="{081CF0E0-3291-4D9A-9484-4C90CBE8F7A2}"/>
    <cellStyle name="Note 2 3 4 4 2" xfId="21158" xr:uid="{B90B6061-EB6F-470E-B9B5-F8D64E7B61C5}"/>
    <cellStyle name="Note 2 3 4 4 2 2" xfId="39567" xr:uid="{F7369BBB-BC07-48C3-81D6-0ED93F207E13}"/>
    <cellStyle name="Note 2 3 4 4 3" xfId="33417" xr:uid="{2B9404B5-00FA-4C7A-9778-209163E5EBE8}"/>
    <cellStyle name="Note 2 3 4 5" xfId="7915" xr:uid="{75742201-EEFD-41E1-9BFB-89ACA285AF06}"/>
    <cellStyle name="Note 2 3 4 5 2" xfId="34069" xr:uid="{2A6B686F-60A0-4DE4-833A-EA8F3561E42F}"/>
    <cellStyle name="Note 2 3 4 6" xfId="16862" xr:uid="{B5E7C46A-2ED7-46F5-B21C-C063B52DA13E}"/>
    <cellStyle name="Note 2 3 4 6 2" xfId="34861" xr:uid="{A29FC3FD-32CC-4A34-BC82-F846436582BD}"/>
    <cellStyle name="Note 2 3 4 7" xfId="17797" xr:uid="{8757075F-F101-4B6A-8CD5-5C868C1BE663}"/>
    <cellStyle name="Note 2 3 4 7 2" xfId="35845" xr:uid="{0839EEC2-2FF5-426E-90F0-A3882903D350}"/>
    <cellStyle name="Note 2 3 4 8" xfId="23186" xr:uid="{7E6535A1-CAE1-4E7E-86CC-55B6A09A6408}"/>
    <cellStyle name="Note 2 3 4 8 2" xfId="41039" xr:uid="{D1A7365A-2A99-449E-9072-4B751E291A3D}"/>
    <cellStyle name="Note 2 3 4 9" xfId="30037" xr:uid="{4106FDDA-B246-4979-8E31-9F9A504F33FB}"/>
    <cellStyle name="Note 2 3 5" xfId="7916" xr:uid="{40A4B199-2ED7-46E0-8AAF-564741716366}"/>
    <cellStyle name="Note 2 3 5 2" xfId="7917" xr:uid="{33B550DF-8DC0-4FE1-B234-86280DEDD910}"/>
    <cellStyle name="Note 2 3 5 2 2" xfId="7918" xr:uid="{7A1F579B-0A07-499C-B8E7-7395BF9722B0}"/>
    <cellStyle name="Note 2 3 5 2 2 2" xfId="19962" xr:uid="{885B593B-586C-44AF-B90F-459B456FDF54}"/>
    <cellStyle name="Note 2 3 5 2 2 2 2" xfId="38834" xr:uid="{BD610A20-59BD-4BD1-8B94-5670B34DAF9A}"/>
    <cellStyle name="Note 2 3 5 2 2 3" xfId="32690" xr:uid="{A0015211-2FB0-4345-A7A6-3A8A7219C9F9}"/>
    <cellStyle name="Note 2 3 5 2 3" xfId="7919" xr:uid="{48C0F2EB-59EA-4B46-A67B-9E27D8474FB4}"/>
    <cellStyle name="Note 2 3 5 2 3 2" xfId="36822" xr:uid="{327945DB-2E7F-4A2E-BFCB-EB7D961CF3F0}"/>
    <cellStyle name="Note 2 3 5 2 4" xfId="23189" xr:uid="{44482CB2-5E17-49A2-AF9F-E4694BDA2DD4}"/>
    <cellStyle name="Note 2 3 5 2 4 2" xfId="41042" xr:uid="{459706DD-C383-454A-A1B6-A62691A70B22}"/>
    <cellStyle name="Note 2 3 5 2 5" xfId="31101" xr:uid="{9202C01A-7691-4556-A617-96385A9432B8}"/>
    <cellStyle name="Note 2 3 5 3" xfId="7920" xr:uid="{75230A77-5DBB-4779-B697-AD48212CA056}"/>
    <cellStyle name="Note 2 3 5 3 2" xfId="19268" xr:uid="{8EB2E94B-D4C4-45B6-99CC-6D7BC4B060E2}"/>
    <cellStyle name="Note 2 3 5 3 2 2" xfId="37756" xr:uid="{C3424776-4D62-4F83-8661-ED6C43672325}"/>
    <cellStyle name="Note 2 3 5 3 3" xfId="32023" xr:uid="{134ED91F-84C7-4213-B5A9-19B2E96AA9DA}"/>
    <cellStyle name="Note 2 3 5 4" xfId="7921" xr:uid="{F03006E1-640F-44B3-84C0-936CFA34CA43}"/>
    <cellStyle name="Note 2 3 5 4 2" xfId="21159" xr:uid="{A8A71116-38E9-498C-A5FE-33DAF73D1989}"/>
    <cellStyle name="Note 2 3 5 4 2 2" xfId="39568" xr:uid="{E0A1CFB6-779C-42AB-A275-F1C6FAB847A3}"/>
    <cellStyle name="Note 2 3 5 4 3" xfId="33418" xr:uid="{85E885DB-F875-44AF-8080-DE3BDC47B661}"/>
    <cellStyle name="Note 2 3 5 5" xfId="7922" xr:uid="{718B280F-4B1B-42C6-88ED-D13103A0D385}"/>
    <cellStyle name="Note 2 3 5 5 2" xfId="34070" xr:uid="{26EADB99-3DA5-49A7-ACD5-34DC3F1D166B}"/>
    <cellStyle name="Note 2 3 5 6" xfId="16863" xr:uid="{ED036546-27C6-41A2-8CDB-20A7C632C88D}"/>
    <cellStyle name="Note 2 3 5 6 2" xfId="34862" xr:uid="{D1767EE7-5611-486D-BBEA-C685B9DFDFFD}"/>
    <cellStyle name="Note 2 3 5 7" xfId="17798" xr:uid="{619A50E8-F850-4A37-AE81-CA097EA140FD}"/>
    <cellStyle name="Note 2 3 5 7 2" xfId="35846" xr:uid="{C2E9E02E-127C-47D2-986D-CBA15CDDBB21}"/>
    <cellStyle name="Note 2 3 5 8" xfId="23188" xr:uid="{FF10B81A-5145-46AB-9706-74EE3C831041}"/>
    <cellStyle name="Note 2 3 5 8 2" xfId="41041" xr:uid="{5A610F37-FCA1-4B16-A414-DDB097649C84}"/>
    <cellStyle name="Note 2 3 5 9" xfId="30038" xr:uid="{6EF323FA-FB70-4803-A770-16643ADE4A5D}"/>
    <cellStyle name="Note 2 3 6" xfId="7923" xr:uid="{AA2D28E9-83CB-45D8-95DD-39052D214BE7}"/>
    <cellStyle name="Note 2 3 6 2" xfId="7924" xr:uid="{7C136B14-BB7E-492C-88C7-91D78D9E938A}"/>
    <cellStyle name="Note 2 3 6 2 2" xfId="7925" xr:uid="{70E62F40-CB3A-43B0-B918-C7A423D476B6}"/>
    <cellStyle name="Note 2 3 6 2 2 2" xfId="19963" xr:uid="{0AF5845E-3854-4252-AD30-73C1DA0EB699}"/>
    <cellStyle name="Note 2 3 6 2 2 2 2" xfId="38835" xr:uid="{8EDC0926-B706-48F7-A4D9-77F02EBFC955}"/>
    <cellStyle name="Note 2 3 6 2 2 3" xfId="32691" xr:uid="{809F4B4B-C474-4F8E-AA3B-71CD71CFE58A}"/>
    <cellStyle name="Note 2 3 6 2 3" xfId="7926" xr:uid="{16E47AE3-8BB8-45D7-AF82-70D873087F14}"/>
    <cellStyle name="Note 2 3 6 2 3 2" xfId="36823" xr:uid="{6E8779B1-8008-4A02-8084-C249F8208DAA}"/>
    <cellStyle name="Note 2 3 6 2 4" xfId="23191" xr:uid="{50D921CB-FFBC-48EF-BF97-97D1B598D935}"/>
    <cellStyle name="Note 2 3 6 2 4 2" xfId="41044" xr:uid="{3208AD1D-A62F-47DB-9656-767A6303A09C}"/>
    <cellStyle name="Note 2 3 6 2 5" xfId="31102" xr:uid="{9126B2CA-6761-4A49-9C9D-63C61FC5E1F7}"/>
    <cellStyle name="Note 2 3 6 3" xfId="7927" xr:uid="{2311C38D-3417-43B3-B491-AA7AC26848B9}"/>
    <cellStyle name="Note 2 3 6 3 2" xfId="19269" xr:uid="{D06B1E23-119B-460F-91BD-266D37DC3F11}"/>
    <cellStyle name="Note 2 3 6 3 2 2" xfId="37757" xr:uid="{B10C1738-9A76-43C9-9827-13142B777A57}"/>
    <cellStyle name="Note 2 3 6 3 3" xfId="32024" xr:uid="{A6726D0E-200B-4ED9-84B7-5E2E4284D7D2}"/>
    <cellStyle name="Note 2 3 6 4" xfId="7928" xr:uid="{CC6E0DF9-4239-4D7A-90AE-3E4D5677F78A}"/>
    <cellStyle name="Note 2 3 6 4 2" xfId="21160" xr:uid="{4F02228D-A7EE-4BB7-B4A8-442A7DB88FD3}"/>
    <cellStyle name="Note 2 3 6 4 2 2" xfId="39569" xr:uid="{DDFE22C3-DC7C-4568-99F8-9079ABC8EC2E}"/>
    <cellStyle name="Note 2 3 6 4 3" xfId="33419" xr:uid="{9FC9D8F9-4307-4CE4-8E3D-03FAFB00683C}"/>
    <cellStyle name="Note 2 3 6 5" xfId="7929" xr:uid="{41005D8B-7E3C-4541-A0A9-88B68B6F92C4}"/>
    <cellStyle name="Note 2 3 6 5 2" xfId="34071" xr:uid="{7BCD7086-A522-4E74-B4BD-90346FB272E6}"/>
    <cellStyle name="Note 2 3 6 6" xfId="16864" xr:uid="{2C6586D0-E3B4-4ED0-A8DF-F4BDBDE347F6}"/>
    <cellStyle name="Note 2 3 6 6 2" xfId="34863" xr:uid="{66C1CB19-6980-4A9D-8B45-BE3A64BA58F0}"/>
    <cellStyle name="Note 2 3 6 7" xfId="17799" xr:uid="{4E5582C3-0B5C-4AAD-B4BE-436007B43EF3}"/>
    <cellStyle name="Note 2 3 6 7 2" xfId="35847" xr:uid="{53300317-6A77-43ED-ADE9-61BB01EC20D4}"/>
    <cellStyle name="Note 2 3 6 8" xfId="23190" xr:uid="{7A65A84C-38B9-40CB-AD2B-2C1FB641B27A}"/>
    <cellStyle name="Note 2 3 6 8 2" xfId="41043" xr:uid="{1A8FCFEB-598D-43CB-BEC6-4F1B3C57572B}"/>
    <cellStyle name="Note 2 3 6 9" xfId="30039" xr:uid="{EB70FAA7-BF11-4C7F-B042-6A77E501603D}"/>
    <cellStyle name="Note 2 3 7" xfId="7930" xr:uid="{F99AB212-5FCC-4C1B-B29E-525C6A9F293D}"/>
    <cellStyle name="Note 2 3 7 2" xfId="7931" xr:uid="{E2A325C0-DA4E-49B3-8BB1-6456D159BDA4}"/>
    <cellStyle name="Note 2 3 7 2 2" xfId="19421" xr:uid="{E902456A-BFFA-4456-9E93-C7FBC22BDE59}"/>
    <cellStyle name="Note 2 3 7 2 2 2" xfId="38208" xr:uid="{CA3EAD4D-FAA6-4BF1-BC3D-48F20853741C}"/>
    <cellStyle name="Note 2 3 7 2 3" xfId="32128" xr:uid="{FF615834-1B8D-4780-9A1D-F3AFDD84D77B}"/>
    <cellStyle name="Note 2 3 7 3" xfId="7932" xr:uid="{313C23B9-BF22-4B11-A84F-9C92A30FC5F7}"/>
    <cellStyle name="Note 2 3 7 3 2" xfId="36291" xr:uid="{F6F40F82-99A5-41E0-A4D0-2E81E76F66CC}"/>
    <cellStyle name="Note 2 3 7 4" xfId="23192" xr:uid="{3B9F2C2A-B531-46A4-A602-24506C80925C}"/>
    <cellStyle name="Note 2 3 7 4 2" xfId="41045" xr:uid="{AAD6C97F-9477-406D-A3C0-F7A8D80C7898}"/>
    <cellStyle name="Note 2 3 7 5" xfId="30477" xr:uid="{C8153E91-FFBA-4EEA-935B-683543C0B6FC}"/>
    <cellStyle name="Note 2 3 8" xfId="7933" xr:uid="{FCFB5194-57AB-49D8-8154-5D9C047DAA1A}"/>
    <cellStyle name="Note 2 3 8 2" xfId="7934" xr:uid="{BB2B9A69-A19B-4880-A158-DC7DBC6B3C0A}"/>
    <cellStyle name="Note 2 3 8 2 2" xfId="19492" xr:uid="{11875138-FA13-4D57-9FA6-C3D35FD5DE39}"/>
    <cellStyle name="Note 2 3 8 2 2 2" xfId="38279" xr:uid="{44170B1C-AFF6-4DA3-AC89-651E9D477A92}"/>
    <cellStyle name="Note 2 3 8 2 3" xfId="32184" xr:uid="{B70D2BC3-6208-4574-AA1A-F8D18686768B}"/>
    <cellStyle name="Note 2 3 8 3" xfId="7935" xr:uid="{FACDA0DC-51B9-4D31-8669-55620329EBD5}"/>
    <cellStyle name="Note 2 3 8 3 2" xfId="36363" xr:uid="{4C05E287-FD23-4D51-BBB5-5C333116C3BF}"/>
    <cellStyle name="Note 2 3 8 4" xfId="23193" xr:uid="{82494727-7F12-43C5-96B0-43B5F110FD5D}"/>
    <cellStyle name="Note 2 3 8 4 2" xfId="41046" xr:uid="{45F9ED78-5DC6-48BC-9014-19D8B8AD4AB1}"/>
    <cellStyle name="Note 2 3 8 5" xfId="30548" xr:uid="{AA703C44-8F4B-4158-B646-BD23F8CD57EF}"/>
    <cellStyle name="Note 2 3 9" xfId="7936" xr:uid="{59120E59-413B-4654-BBD3-670F07C0C0C3}"/>
    <cellStyle name="Note 2 3 9 2" xfId="34066" xr:uid="{31E2C0BC-7277-46B5-A69D-344884172758}"/>
    <cellStyle name="Note 2 30" xfId="28504" xr:uid="{85E2B8EF-4CFC-4A71-95A2-B97195A8C3CB}"/>
    <cellStyle name="Note 2 30 2" xfId="41634" xr:uid="{BCEA06BD-40E6-40F9-9D3F-134A3193BB61}"/>
    <cellStyle name="Note 2 31" xfId="28625" xr:uid="{D840CC02-1500-4C10-A3CA-63E74A96EB26}"/>
    <cellStyle name="Note 2 31 2" xfId="41648" xr:uid="{76F80250-4F18-436A-B3A2-5BD3146F76BA}"/>
    <cellStyle name="Note 2 32" xfId="29482" xr:uid="{173AF8F3-3462-4233-9C51-C0364081E0EE}"/>
    <cellStyle name="Note 2 4" xfId="7937" xr:uid="{659F09F1-5EDF-4848-8B44-4BC735C1ED1F}"/>
    <cellStyle name="Note 2 4 10" xfId="29621" xr:uid="{A3303105-AD36-413E-919B-5AD8AF0CD278}"/>
    <cellStyle name="Note 2 4 2" xfId="7938" xr:uid="{B58E8B82-6361-4AB1-B40F-6DBED8FA44F9}"/>
    <cellStyle name="Note 2 4 2 2" xfId="7939" xr:uid="{794AF07D-2A2B-4D8F-9961-770B52E58A89}"/>
    <cellStyle name="Note 2 4 2 2 2" xfId="7940" xr:uid="{B59CEF1E-00BB-4867-912B-B57EAE2B3ED2}"/>
    <cellStyle name="Note 2 4 2 2 2 2" xfId="19964" xr:uid="{058A5A29-F265-41F6-ABB1-8D39B9BD4B9B}"/>
    <cellStyle name="Note 2 4 2 2 2 2 2" xfId="38836" xr:uid="{04914A2B-625D-4D37-B251-A5F251755B51}"/>
    <cellStyle name="Note 2 4 2 2 2 3" xfId="32692" xr:uid="{FCDE388C-D15C-4632-B7E7-02CD563AEBF8}"/>
    <cellStyle name="Note 2 4 2 2 3" xfId="7941" xr:uid="{7EAC691B-FD72-4283-BCFF-A1941EDA99B4}"/>
    <cellStyle name="Note 2 4 2 2 3 2" xfId="36824" xr:uid="{802694B3-5C2A-4ECA-9301-50862817C6CF}"/>
    <cellStyle name="Note 2 4 2 2 4" xfId="23196" xr:uid="{38FE3268-D316-4697-81BA-E3BEA4D67D82}"/>
    <cellStyle name="Note 2 4 2 2 4 2" xfId="41049" xr:uid="{AF782352-B920-4DF9-A7F0-C37C38E4550C}"/>
    <cellStyle name="Note 2 4 2 2 5" xfId="31103" xr:uid="{5AF4643F-367F-4232-9F16-15C5BE3AE615}"/>
    <cellStyle name="Note 2 4 2 3" xfId="7942" xr:uid="{8385797F-9381-4299-A9C6-4B8CE5D9D9F6}"/>
    <cellStyle name="Note 2 4 2 3 2" xfId="19270" xr:uid="{0E889808-4324-4FE2-B0A7-F57E6EB1762A}"/>
    <cellStyle name="Note 2 4 2 3 2 2" xfId="37758" xr:uid="{03D9D815-E7AF-4F3E-8F3E-6B2663BE447F}"/>
    <cellStyle name="Note 2 4 2 3 3" xfId="32025" xr:uid="{B824A725-59B1-4EED-893B-FE1ECA57E48D}"/>
    <cellStyle name="Note 2 4 2 4" xfId="7943" xr:uid="{77F01BD3-1582-4347-A81C-193F56328F1E}"/>
    <cellStyle name="Note 2 4 2 4 2" xfId="35848" xr:uid="{D761A1C6-3E5C-4545-A61D-079A1213C41B}"/>
    <cellStyle name="Note 2 4 2 5" xfId="23195" xr:uid="{EA1C102F-DE6C-4FA1-8072-59290E356571}"/>
    <cellStyle name="Note 2 4 2 5 2" xfId="41048" xr:uid="{278C66FD-D14B-4BCC-84E6-558CFE2C606E}"/>
    <cellStyle name="Note 2 4 2 6" xfId="30040" xr:uid="{CE3837AE-61AD-4B88-A8E6-2328CAAFD1BD}"/>
    <cellStyle name="Note 2 4 3" xfId="7944" xr:uid="{22EBE324-5B28-4687-AE99-F4DA16193FC7}"/>
    <cellStyle name="Note 2 4 3 2" xfId="7945" xr:uid="{85D198EB-B57C-405A-92C7-CFA828247927}"/>
    <cellStyle name="Note 2 4 3 2 2" xfId="14471" xr:uid="{DE9754B0-5FAD-4EB4-816C-51B40BABE804}"/>
    <cellStyle name="Note 2 4 3 2 2 2" xfId="38417" xr:uid="{E9C002CF-BA4A-4320-AA22-0C0E0FD4F428}"/>
    <cellStyle name="Note 2 4 3 2 3" xfId="32294" xr:uid="{30466F39-7394-42A3-AF74-A2C4E42750AB}"/>
    <cellStyle name="Note 2 4 3 3" xfId="7946" xr:uid="{1AF24F8E-AA55-4AB3-93E3-AAD01A8A3156}"/>
    <cellStyle name="Note 2 4 3 3 2" xfId="18365" xr:uid="{FF6D357E-6157-4F7D-A251-6AF668476B06}"/>
    <cellStyle name="Note 2 4 3 4" xfId="23197" xr:uid="{C958A144-8588-4CC8-86DC-4B4203EF0404}"/>
    <cellStyle name="Note 2 4 3 4 2" xfId="41050" xr:uid="{4C8E5B9F-BDE8-49D6-9A81-436CA71CCC10}"/>
    <cellStyle name="Note 2 4 3 5" xfId="30684" xr:uid="{62C86AD0-727B-463D-BADA-317CDB474FCD}"/>
    <cellStyle name="Note 2 4 4" xfId="7947" xr:uid="{732974CF-F306-47C8-9AA7-F592A76D8543}"/>
    <cellStyle name="Note 2 4 4 2" xfId="18636" xr:uid="{6FDC7819-9E6E-474D-B83E-A4A3DE0C0037}"/>
    <cellStyle name="Note 2 4 4 2 2" xfId="37282" xr:uid="{4881DA6D-37FD-4918-B440-805F293C574E}"/>
    <cellStyle name="Note 2 4 4 3" xfId="31648" xr:uid="{80F79815-D7BF-4856-8506-521B6DA3BB66}"/>
    <cellStyle name="Note 2 4 5" xfId="7948" xr:uid="{D02A3A91-F858-4AE0-BF92-A9307A7D20BD}"/>
    <cellStyle name="Note 2 4 5 2" xfId="15241" xr:uid="{6AE56D6D-802F-4ACD-A24C-A03831BFFD07}"/>
    <cellStyle name="Note 2 4 5 2 2" xfId="20603" xr:uid="{B6074E79-D903-4D38-9646-C7D1296B1A82}"/>
    <cellStyle name="Note 2 4 5 3" xfId="33420" xr:uid="{529276A7-85BF-46DB-86D2-5BB71EA6CDC0}"/>
    <cellStyle name="Note 2 4 6" xfId="7949" xr:uid="{56C206B7-910D-405A-8985-38F704C40C74}"/>
    <cellStyle name="Note 2 4 6 2" xfId="15935" xr:uid="{350CE221-DC65-4905-A3F9-FAD8665639A9}"/>
    <cellStyle name="Note 2 4 7" xfId="16865" xr:uid="{69E0EDB7-EAFC-479B-BE57-2BE694EE821B}"/>
    <cellStyle name="Note 2 4 7 2" xfId="34864" xr:uid="{689D0AD7-305B-4D7F-8FEC-8E1B6552D653}"/>
    <cellStyle name="Note 2 4 8" xfId="17172" xr:uid="{AD4C4CC1-4FF7-4B42-8280-78CD94D0328F}"/>
    <cellStyle name="Note 2 4 8 2" xfId="35407" xr:uid="{1A75F6E7-2E41-443B-95EE-B01F41356A75}"/>
    <cellStyle name="Note 2 4 9" xfId="23194" xr:uid="{906B9783-2F63-4379-81D0-5AF5569D36C7}"/>
    <cellStyle name="Note 2 4 9 2" xfId="41047" xr:uid="{6B7408EA-D512-4334-BB56-A1C87A45B040}"/>
    <cellStyle name="Note 2 5" xfId="7950" xr:uid="{F5412A2A-3B50-44E0-A53D-0D345448E699}"/>
    <cellStyle name="Note 2 5 2" xfId="7951" xr:uid="{A026DBC6-35EF-4DBA-A62A-C6B275DD271E}"/>
    <cellStyle name="Note 2 5 2 2" xfId="7952" xr:uid="{AE4AD75C-F86E-44A5-A4E6-378127E19513}"/>
    <cellStyle name="Note 2 5 2 2 2" xfId="19965" xr:uid="{F4564336-940C-4BF9-B6D9-13E0EDA9DF75}"/>
    <cellStyle name="Note 2 5 2 2 2 2" xfId="38837" xr:uid="{5EE5801C-184F-4DC1-9C70-80F233539EE8}"/>
    <cellStyle name="Note 2 5 2 2 3" xfId="32693" xr:uid="{D1A30AC7-3C4A-4F83-8738-1183BEAE706D}"/>
    <cellStyle name="Note 2 5 2 3" xfId="7953" xr:uid="{3E7E35C9-0133-4384-B0DD-49BD13F3541D}"/>
    <cellStyle name="Note 2 5 2 3 2" xfId="36825" xr:uid="{AA13CB6D-A2BD-409C-B51A-6B0378958035}"/>
    <cellStyle name="Note 2 5 2 4" xfId="23199" xr:uid="{14EB5EA5-DAB9-4A4F-94BE-08D45B0FF2A6}"/>
    <cellStyle name="Note 2 5 2 4 2" xfId="41052" xr:uid="{54C9E56B-3220-4C24-806B-C0F13EBAEC8C}"/>
    <cellStyle name="Note 2 5 2 5" xfId="31104" xr:uid="{51F0CA48-2C16-4738-AD0C-EF7C4F72F864}"/>
    <cellStyle name="Note 2 5 3" xfId="7954" xr:uid="{F30E98E9-D9B9-4922-BDE3-C64EA86864D1}"/>
    <cellStyle name="Note 2 5 3 2" xfId="19271" xr:uid="{2031FCAA-4095-447D-B8FF-4BE0D9D1D060}"/>
    <cellStyle name="Note 2 5 3 2 2" xfId="37759" xr:uid="{675D5449-386B-4638-9E49-A878EC1FA250}"/>
    <cellStyle name="Note 2 5 3 3" xfId="32026" xr:uid="{2DB74B8F-544E-4314-B7CC-76D45F5D31E2}"/>
    <cellStyle name="Note 2 5 4" xfId="7955" xr:uid="{5B6506FF-C72E-4403-B16B-DB76CAC3C6D7}"/>
    <cellStyle name="Note 2 5 4 2" xfId="21161" xr:uid="{3EB66A91-B2B4-4065-B753-53AC881E455B}"/>
    <cellStyle name="Note 2 5 4 2 2" xfId="39570" xr:uid="{B2B9B29D-B90D-4D50-B936-7AC2C3FAB2E4}"/>
    <cellStyle name="Note 2 5 4 3" xfId="33421" xr:uid="{E0EDB480-D4BA-4BDE-9460-EF9BBBE659B7}"/>
    <cellStyle name="Note 2 5 5" xfId="7956" xr:uid="{CFA1DACD-1FC8-4DE3-958D-4791D5EB6927}"/>
    <cellStyle name="Note 2 5 5 2" xfId="34072" xr:uid="{BDBEE56D-259E-43BB-8020-75579FEDDA9B}"/>
    <cellStyle name="Note 2 5 6" xfId="16866" xr:uid="{E3C0B445-6712-4F72-A09D-9E0ECC2C5715}"/>
    <cellStyle name="Note 2 5 6 2" xfId="34865" xr:uid="{417C7DEA-D4DC-4A6D-82CB-3E0336B42AB3}"/>
    <cellStyle name="Note 2 5 7" xfId="17800" xr:uid="{12ABFF12-AA31-4E34-95D5-37D1B2E48779}"/>
    <cellStyle name="Note 2 5 7 2" xfId="35849" xr:uid="{20FEB9F0-2C92-4B8C-BA68-F06663D06C22}"/>
    <cellStyle name="Note 2 5 8" xfId="23198" xr:uid="{5DFB7186-2392-4C41-922C-551AFFD8A272}"/>
    <cellStyle name="Note 2 5 8 2" xfId="41051" xr:uid="{DEE4E12A-7A5D-438F-8765-A63C80B07BD9}"/>
    <cellStyle name="Note 2 5 9" xfId="30041" xr:uid="{5BC7054F-74E3-40A9-BCFD-C4111FDC7084}"/>
    <cellStyle name="Note 2 6" xfId="7957" xr:uid="{B45B33C3-156D-46B4-A457-8E156486DD2E}"/>
    <cellStyle name="Note 2 6 2" xfId="7958" xr:uid="{7D5F3352-4797-4332-928C-37B7C8D5D296}"/>
    <cellStyle name="Note 2 6 2 2" xfId="7959" xr:uid="{B972B55B-4412-45C0-98C9-19CC83D4E2E9}"/>
    <cellStyle name="Note 2 6 2 2 2" xfId="19966" xr:uid="{63A92E64-A2C3-4BAD-A3D9-79FE7A337199}"/>
    <cellStyle name="Note 2 6 2 2 2 2" xfId="38838" xr:uid="{AEFC96AA-D6A7-4E43-B62C-9401CE66640C}"/>
    <cellStyle name="Note 2 6 2 2 3" xfId="32694" xr:uid="{C7F9119E-595B-4BE0-9CFA-7CD0ACEE3BEF}"/>
    <cellStyle name="Note 2 6 2 3" xfId="7960" xr:uid="{A4AE1D83-FCD9-4CED-8ADE-B8BDD2219217}"/>
    <cellStyle name="Note 2 6 2 3 2" xfId="36826" xr:uid="{2065D9C1-3B20-4819-B99F-11984996353E}"/>
    <cellStyle name="Note 2 6 2 4" xfId="23201" xr:uid="{7E853D1A-1E6A-4BA4-BA6C-E90D77529E1D}"/>
    <cellStyle name="Note 2 6 2 4 2" xfId="41054" xr:uid="{8956DFB9-A989-47C8-AD56-A5901E916AC1}"/>
    <cellStyle name="Note 2 6 2 5" xfId="31105" xr:uid="{B2CED67C-6E1A-41CA-A9FD-035373397197}"/>
    <cellStyle name="Note 2 6 3" xfId="7961" xr:uid="{90194AB4-D66E-41CD-AD7D-0FD924A899F7}"/>
    <cellStyle name="Note 2 6 3 2" xfId="19272" xr:uid="{2EB8FE4E-FA1D-4765-9451-1136A18D1789}"/>
    <cellStyle name="Note 2 6 3 2 2" xfId="37760" xr:uid="{325C1261-6C9C-4D1F-A8CA-33B87F4ADE1D}"/>
    <cellStyle name="Note 2 6 3 3" xfId="32027" xr:uid="{7A21D3E6-7ADB-4B40-A628-7E3A696F11D6}"/>
    <cellStyle name="Note 2 6 4" xfId="7962" xr:uid="{ACD16652-21D9-4FC8-8A4A-A1D0DF3940AC}"/>
    <cellStyle name="Note 2 6 4 2" xfId="21162" xr:uid="{6B2E50A6-1D16-4C84-BEFD-E40132F24009}"/>
    <cellStyle name="Note 2 6 4 2 2" xfId="39571" xr:uid="{5EF3E66F-BC6B-4232-9D03-42E8992B6788}"/>
    <cellStyle name="Note 2 6 4 3" xfId="33422" xr:uid="{478696F0-F336-4D25-B221-FB4297554647}"/>
    <cellStyle name="Note 2 6 5" xfId="7963" xr:uid="{7AFCB77E-0C83-40FD-9124-4A933B94C010}"/>
    <cellStyle name="Note 2 6 5 2" xfId="34073" xr:uid="{6B5A2C4A-D1C5-4ACF-9E67-D74FA078BB0F}"/>
    <cellStyle name="Note 2 6 6" xfId="16867" xr:uid="{54A22097-7FDD-4747-B5AC-A08323EBCEE5}"/>
    <cellStyle name="Note 2 6 6 2" xfId="34866" xr:uid="{0BE15B17-2B9C-4120-87C5-97C3DBDAC65B}"/>
    <cellStyle name="Note 2 6 7" xfId="17801" xr:uid="{5E8EB536-0183-4FC2-8E16-F68F5A9C82EC}"/>
    <cellStyle name="Note 2 6 7 2" xfId="35850" xr:uid="{6737F4C5-DE58-4DDF-B5B1-F40EFA202117}"/>
    <cellStyle name="Note 2 6 8" xfId="23200" xr:uid="{E26ADA07-C3B9-4666-A154-DE9B43936B80}"/>
    <cellStyle name="Note 2 6 8 2" xfId="41053" xr:uid="{A9A8EFDC-22EA-4318-A3C5-69765EE197FD}"/>
    <cellStyle name="Note 2 6 9" xfId="30042" xr:uid="{B5D7E99B-0B08-4CCA-BD3C-33E43EDC4CE6}"/>
    <cellStyle name="Note 2 7" xfId="7964" xr:uid="{D3A5BB3D-B9E7-4D94-BC35-CD15CCFAB13A}"/>
    <cellStyle name="Note 2 7 2" xfId="7965" xr:uid="{B6D0ED5D-DD9A-45AE-84C3-AA95926D9439}"/>
    <cellStyle name="Note 2 7 2 2" xfId="14425" xr:uid="{3826295A-069B-4741-9BE9-787E7D00EF58}"/>
    <cellStyle name="Note 2 7 2 2 2" xfId="38358" xr:uid="{6D1E45AD-33A6-46AA-A303-EB1FCE3B7BD6}"/>
    <cellStyle name="Note 2 7 2 3" xfId="32252" xr:uid="{1A11829C-444F-44BF-8C65-BF6A27D34D30}"/>
    <cellStyle name="Note 2 7 3" xfId="7966" xr:uid="{5C758D81-D6CA-4381-99CB-08EC736F3532}"/>
    <cellStyle name="Note 2 7 3 2" xfId="18315" xr:uid="{7FEB8E4C-A8E4-4254-A1B4-D457872C8623}"/>
    <cellStyle name="Note 2 7 4" xfId="23202" xr:uid="{489B42D1-B852-474B-AC94-4B95F84D0C96}"/>
    <cellStyle name="Note 2 7 4 2" xfId="41055" xr:uid="{071F1BEE-6EB2-4F3E-8906-B66F5FEBFCCC}"/>
    <cellStyle name="Note 2 7 5" xfId="30627" xr:uid="{18F6D28C-68D5-4C35-93A7-7441090B82DA}"/>
    <cellStyle name="Note 2 8" xfId="7967" xr:uid="{3B081B8F-E5DD-49C6-9796-BB41A1E14C29}"/>
    <cellStyle name="Note 2 8 2" xfId="7968" xr:uid="{FEF712E3-B82E-49EB-B426-B26F3676E47C}"/>
    <cellStyle name="Note 2 8 2 2" xfId="36224" xr:uid="{BA37B9F5-AC11-485A-831D-01BE11F1DD3A}"/>
    <cellStyle name="Note 2 8 3" xfId="7969" xr:uid="{0122A925-65F5-4BC1-A8F2-7D720A81A121}"/>
    <cellStyle name="Note 2 8 3 2" xfId="41056" xr:uid="{3B81D111-CDDE-4ECE-8332-0DDCEE3ABD5F}"/>
    <cellStyle name="Note 2 8 4" xfId="31607" xr:uid="{17F76809-95A6-4F4A-904B-25181255002A}"/>
    <cellStyle name="Note 2 9" xfId="7970" xr:uid="{39E34B99-6B29-4451-8F50-70721867850D}"/>
    <cellStyle name="Note 2 9 2" xfId="18780" xr:uid="{E874AFB5-2DCB-4C50-8961-9B2642E7D842}"/>
    <cellStyle name="Note 2 9 2 2" xfId="37377" xr:uid="{5A70D8CD-D3B3-4AA3-99E0-B8200030A2BA}"/>
    <cellStyle name="Note 2 9 3" xfId="26548" xr:uid="{75090877-8194-463F-9697-EFCCC299EFB7}"/>
    <cellStyle name="Note 2 9 3 2" xfId="41415" xr:uid="{BECE7DE8-8BC4-4A7D-B449-B3FD562AC59D}"/>
    <cellStyle name="Note 2 9 4" xfId="31616" xr:uid="{ACAF3681-A0E0-4EA6-99F7-8C785C9B6A61}"/>
    <cellStyle name="Note 20" xfId="7971" xr:uid="{D02DC652-E3A5-4C5A-B256-5C122F8684F7}"/>
    <cellStyle name="Note 20 10" xfId="29707" xr:uid="{D1918886-19FB-49D7-A9CD-09D746EE0AFD}"/>
    <cellStyle name="Note 20 2" xfId="7972" xr:uid="{F9ABE3D2-D950-4764-8BC0-4C4F33560069}"/>
    <cellStyle name="Note 20 2 2" xfId="7973" xr:uid="{2294D27C-0657-446A-BA16-7579E4753F3C}"/>
    <cellStyle name="Note 20 2 2 2" xfId="19631" xr:uid="{F3F0ED25-6F96-4ECC-80DD-7BC6E4909CD8}"/>
    <cellStyle name="Note 20 2 2 2 2" xfId="38503" xr:uid="{7C073C99-8249-4B16-AB6D-8DE3247D62A2}"/>
    <cellStyle name="Note 20 2 2 3" xfId="32363" xr:uid="{110DB28B-F5E4-4148-9366-376246147556}"/>
    <cellStyle name="Note 20 2 3" xfId="7974" xr:uid="{C66B33DA-F7DE-4679-8090-3C7CAF1DF14E}"/>
    <cellStyle name="Note 20 2 3 2" xfId="36491" xr:uid="{4406B3F5-2A28-4469-9A62-2899B1E81B6A}"/>
    <cellStyle name="Note 20 2 4" xfId="23204" xr:uid="{98A49147-2CA7-4FD0-AACC-5385B3DEF939}"/>
    <cellStyle name="Note 20 2 4 2" xfId="41058" xr:uid="{F4CC8BBB-7AEA-4C29-90A9-F35D9D45C505}"/>
    <cellStyle name="Note 20 2 5" xfId="30770" xr:uid="{3740B0B5-E88E-4D16-B24D-F9C9C4633A12}"/>
    <cellStyle name="Note 20 3" xfId="7975" xr:uid="{4FACB5A4-6A2E-4F76-B98D-B8ACAA6814D4}"/>
    <cellStyle name="Note 20 3 2" xfId="18815" xr:uid="{898E8ABD-36E7-4E25-A24F-DBFBFFEA42F6}"/>
    <cellStyle name="Note 20 3 2 2" xfId="37405" xr:uid="{1A65D74A-F1E6-44DA-975B-65C57CAFAB3A}"/>
    <cellStyle name="Note 20 3 3" xfId="31696" xr:uid="{E899797A-E797-4463-A058-C579994484FD}"/>
    <cellStyle name="Note 20 4" xfId="7976" xr:uid="{3A51070C-A51E-43AB-B398-B9AE819BAC68}"/>
    <cellStyle name="Note 20 4 2" xfId="18883" xr:uid="{07AB5376-0423-4829-A47E-B93BF627EC1D}"/>
    <cellStyle name="Note 20 4 2 2" xfId="37422" xr:uid="{B8DAD132-DB4A-465F-9837-E39F56AB5C45}"/>
    <cellStyle name="Note 20 4 3" xfId="33054" xr:uid="{EB34F7B0-DC02-4761-9D7A-47CF59308D83}"/>
    <cellStyle name="Note 20 5" xfId="7977" xr:uid="{5417A532-9A95-4F91-ACB8-4EA10888B931}"/>
    <cellStyle name="Note 20 5 2" xfId="33689" xr:uid="{C1A560A2-B9D3-449D-8287-52D983A22010}"/>
    <cellStyle name="Note 20 6" xfId="16134" xr:uid="{8A4B4A55-597F-4B72-B4F8-9F6CC144B76F}"/>
    <cellStyle name="Note 20 6 2" xfId="34473" xr:uid="{A8332D9E-72FE-44ED-A2B4-A1EE8FC91196}"/>
    <cellStyle name="Note 20 7" xfId="17363" xr:uid="{9C65E7BC-EAB1-4558-820E-906E9BD72EBA}"/>
    <cellStyle name="Note 20 7 2" xfId="35503" xr:uid="{6972EEDA-DA07-462B-999E-C259E240D1F7}"/>
    <cellStyle name="Note 20 8" xfId="21619" xr:uid="{47451977-3227-4737-A181-8CC54D5AED64}"/>
    <cellStyle name="Note 20 8 2" xfId="39940" xr:uid="{4E73B6CB-973D-4C84-B87B-21823341C31F}"/>
    <cellStyle name="Note 20 9" xfId="23203" xr:uid="{76714A15-1505-4A1C-A2CE-7181ADE5AFC9}"/>
    <cellStyle name="Note 20 9 2" xfId="41057" xr:uid="{398CC784-A421-4377-92AC-517184BCB11A}"/>
    <cellStyle name="Note 21" xfId="7978" xr:uid="{AAB36AC6-B9EE-46DD-BE5B-C8BD3E30C6F8}"/>
    <cellStyle name="Note 21 10" xfId="29712" xr:uid="{D2E2B8AD-1355-4B77-A50B-E1DB57B4A442}"/>
    <cellStyle name="Note 21 2" xfId="7979" xr:uid="{9903418D-5283-4E8C-A31E-F415CC02D204}"/>
    <cellStyle name="Note 21 2 2" xfId="7980" xr:uid="{4A21C0A8-E967-4544-B2FE-E27A48D36E79}"/>
    <cellStyle name="Note 21 2 2 2" xfId="19636" xr:uid="{40A22048-ECCF-4ECC-B4B0-0EAD1F537EC5}"/>
    <cellStyle name="Note 21 2 2 2 2" xfId="38508" xr:uid="{C9E11CF8-7434-4DA1-97FE-BE4595AFA3A7}"/>
    <cellStyle name="Note 21 2 2 3" xfId="32367" xr:uid="{3E0F8288-7CFF-4273-A708-D832CCA3F309}"/>
    <cellStyle name="Note 21 2 3" xfId="7981" xr:uid="{36BAF108-C3F9-43FD-B43D-81ADC7DF9626}"/>
    <cellStyle name="Note 21 2 3 2" xfId="36496" xr:uid="{C401DDBD-4467-4E5E-86C8-9F62EFAEA83F}"/>
    <cellStyle name="Note 21 2 4" xfId="23206" xr:uid="{60DE5F14-6E6A-4431-9816-78EEC26E7D3D}"/>
    <cellStyle name="Note 21 2 4 2" xfId="41060" xr:uid="{A3EE84CA-42D7-4DC2-B10A-EA9E40F4E92F}"/>
    <cellStyle name="Note 21 2 5" xfId="30775" xr:uid="{B6185DE1-4AC4-4F34-82EE-48F935477582}"/>
    <cellStyle name="Note 21 3" xfId="7982" xr:uid="{FBD4A626-CBB5-41DA-82C4-81E4D308390A}"/>
    <cellStyle name="Note 21 3 2" xfId="18824" xr:uid="{C8895187-C78A-4B61-A5B6-D2FD6D7CF831}"/>
    <cellStyle name="Note 21 3 2 2" xfId="37413" xr:uid="{1F8BA726-A728-4834-BF3A-2376700BCBBE}"/>
    <cellStyle name="Note 21 3 3" xfId="31699" xr:uid="{671A40EC-ED5D-44E4-A3F6-A67A15EA5CD0}"/>
    <cellStyle name="Note 21 4" xfId="7983" xr:uid="{C9BC8382-DC28-4B6A-BA62-F578413AEF3B}"/>
    <cellStyle name="Note 21 4 2" xfId="18504" xr:uid="{803C08D7-705B-4255-BF9D-C3B57E7159B8}"/>
    <cellStyle name="Note 21 4 2 2" xfId="37222" xr:uid="{0E1323FE-CF49-4E3C-9525-1EEBC860D0FD}"/>
    <cellStyle name="Note 21 4 3" xfId="33064" xr:uid="{4E2D93EE-AC51-4720-9E67-869609BE7D48}"/>
    <cellStyle name="Note 21 5" xfId="7984" xr:uid="{88AAE264-1CF2-4E9F-B00B-EB10969C9F4B}"/>
    <cellStyle name="Note 21 5 2" xfId="33698" xr:uid="{AA853162-D0B5-414A-886D-D8AFE32BA678}"/>
    <cellStyle name="Note 21 6" xfId="16151" xr:uid="{19231AD7-B1D5-43D0-941E-275EAB86A1BE}"/>
    <cellStyle name="Note 21 6 2" xfId="34482" xr:uid="{5DE50A88-9FB1-4F6A-8B6D-E0C82AE6542C}"/>
    <cellStyle name="Note 21 7" xfId="17372" xr:uid="{E76220E2-441B-48EE-8649-62719ACB6E63}"/>
    <cellStyle name="Note 21 7 2" xfId="35509" xr:uid="{AB2F1805-90BE-420B-B723-A0BBD47DE0EB}"/>
    <cellStyle name="Note 21 8" xfId="21780" xr:uid="{00DC4707-0508-4A0A-9C29-D34FBE92EDA3}"/>
    <cellStyle name="Note 21 8 2" xfId="39983" xr:uid="{90FA73C8-4939-4544-A5C4-E9C0BE4C0681}"/>
    <cellStyle name="Note 21 9" xfId="23205" xr:uid="{281A5E4E-B914-4CF4-AEA2-4B002A549074}"/>
    <cellStyle name="Note 21 9 2" xfId="41059" xr:uid="{F2AAE311-7C79-4C27-8937-AD1494A97F32}"/>
    <cellStyle name="Note 22" xfId="7985" xr:uid="{369A30CC-A635-4695-86E7-4F9C48754145}"/>
    <cellStyle name="Note 22 2" xfId="7986" xr:uid="{859D4B4F-1CCB-40E6-B69E-088E38628D7D}"/>
    <cellStyle name="Note 22 2 2" xfId="7987" xr:uid="{D0551F85-FBB3-4704-A2CE-02A1852A9C44}"/>
    <cellStyle name="Note 22 2 2 2" xfId="19917" xr:uid="{223C2D50-C110-4DA4-986C-97FEC67DD19F}"/>
    <cellStyle name="Note 22 2 2 2 2" xfId="38789" xr:uid="{4456D9A0-F654-4A1A-9B4B-62B491590DCB}"/>
    <cellStyle name="Note 22 2 2 3" xfId="32645" xr:uid="{9840A499-CC04-424F-8522-663CD3D5FB41}"/>
    <cellStyle name="Note 22 2 3" xfId="7988" xr:uid="{E6B62198-3CBB-4EF2-99E9-8A32E098B921}"/>
    <cellStyle name="Note 22 2 3 2" xfId="36777" xr:uid="{E0FD4900-728D-4E08-8FFA-023848302005}"/>
    <cellStyle name="Note 22 2 4" xfId="23208" xr:uid="{52CCA395-307A-456D-B02D-F34D11A282BF}"/>
    <cellStyle name="Note 22 2 4 2" xfId="41062" xr:uid="{56BF85EF-E68B-4AA3-8B34-EBA21F7C56FC}"/>
    <cellStyle name="Note 22 2 5" xfId="31056" xr:uid="{DDFBF06A-9B77-49C9-920E-DFCE21284EA1}"/>
    <cellStyle name="Note 22 3" xfId="7989" xr:uid="{6D89A259-4F40-4ED8-A117-B2679C58CA1B}"/>
    <cellStyle name="Note 22 3 2" xfId="19223" xr:uid="{99E51894-F697-4025-9BCB-86C13AB61B38}"/>
    <cellStyle name="Note 22 3 2 2" xfId="37711" xr:uid="{75AD40B5-DD3C-4AEA-AD41-16F0E5FC63D3}"/>
    <cellStyle name="Note 22 3 3" xfId="31978" xr:uid="{F3C87652-2F40-40DB-85C9-42E93AC70AF4}"/>
    <cellStyle name="Note 22 4" xfId="7990" xr:uid="{6B137303-3125-4907-A0DE-2D1805307C9D}"/>
    <cellStyle name="Note 22 4 2" xfId="21116" xr:uid="{0889F9C5-A93D-402F-93BD-D72BACB27227}"/>
    <cellStyle name="Note 22 4 2 2" xfId="39526" xr:uid="{8B176A66-2CC2-4F49-A66A-9C7DF3B50307}"/>
    <cellStyle name="Note 22 4 3" xfId="33373" xr:uid="{08075FA1-F7F5-4031-94EE-A84AAA95C413}"/>
    <cellStyle name="Note 22 5" xfId="7991" xr:uid="{F19FF2E7-F649-44CE-8D54-9B991D2A1F2F}"/>
    <cellStyle name="Note 22 5 2" xfId="34021" xr:uid="{69D374DA-D294-422A-BE2D-BF00BAB0BB17}"/>
    <cellStyle name="Note 22 6" xfId="16818" xr:uid="{3A1E37C4-EE06-45BA-A65C-398FEDFFBE73}"/>
    <cellStyle name="Note 22 6 2" xfId="34811" xr:uid="{ED787115-7F99-42BE-A622-8FF993BE31AB}"/>
    <cellStyle name="Note 22 7" xfId="17757" xr:uid="{B4E5A70B-9F9C-4070-985D-3EEEF096816D}"/>
    <cellStyle name="Note 22 7 2" xfId="35801" xr:uid="{35BEEC75-EB79-41A6-8C67-BC13856FE9EF}"/>
    <cellStyle name="Note 22 8" xfId="23207" xr:uid="{EA07DE8C-EC56-4501-BA65-F6FB24176891}"/>
    <cellStyle name="Note 22 8 2" xfId="41061" xr:uid="{3CCA70A4-FA79-4284-8E3B-3D87451861D1}"/>
    <cellStyle name="Note 22 9" xfId="29993" xr:uid="{DCC8EAF1-CA7F-49AF-B348-DEC0FDB7EE75}"/>
    <cellStyle name="Note 23" xfId="7992" xr:uid="{F2627792-069A-4EC5-A5AA-73FA1DB9107C}"/>
    <cellStyle name="Note 23 2" xfId="7993" xr:uid="{BA63F5B4-65F5-4ABA-8A1A-46952C894EDB}"/>
    <cellStyle name="Note 23 2 2" xfId="13640" xr:uid="{2C8319AA-805D-41EF-9B57-1FE4AB59277A}"/>
    <cellStyle name="Note 23 2 3" xfId="18314" xr:uid="{8786E2DE-A01D-4929-BD61-C2410588B69E}"/>
    <cellStyle name="Note 23 2 4" xfId="23210" xr:uid="{0A532983-6643-4EC3-8A89-BAE8F26EC479}"/>
    <cellStyle name="Note 23 3" xfId="7994" xr:uid="{8D0EDCC4-E18E-4E65-B557-334E0AC5A3D4}"/>
    <cellStyle name="Note 23 3 2" xfId="14037" xr:uid="{6BF2C7A2-7F3E-4001-82F3-1592B364AE0F}"/>
    <cellStyle name="Note 23 3 3" xfId="18442" xr:uid="{555D7167-D7D9-40D1-AA51-D26A2D19B339}"/>
    <cellStyle name="Note 23 3 4" xfId="23211" xr:uid="{AEF439A5-9D78-4108-88BC-BB3CDF5F973B}"/>
    <cellStyle name="Note 23 4" xfId="7995" xr:uid="{31B245FB-7744-4CAC-A1FC-9A360259945A}"/>
    <cellStyle name="Note 23 4 2" xfId="14360" xr:uid="{E3880DD3-BE03-4E41-8C36-D93BC2514490}"/>
    <cellStyle name="Note 23 5" xfId="7996" xr:uid="{29C53185-2A92-49A5-B5A2-C5A4C0912747}"/>
    <cellStyle name="Note 23 5 2" xfId="18222" xr:uid="{AFF6A181-90F0-4D8F-B396-97FEE551C72E}"/>
    <cellStyle name="Note 23 6" xfId="13528" xr:uid="{3E24D94A-36DA-436F-99B5-CBABAE6473D2}"/>
    <cellStyle name="Note 23 6 2" xfId="23209" xr:uid="{B66FAEA4-013C-4E4A-8DA2-CDB129D39748}"/>
    <cellStyle name="Note 24" xfId="7997" xr:uid="{C4F47E09-5A12-4EBA-8D1D-FE363A497DB7}"/>
    <cellStyle name="Note 24 2" xfId="7998" xr:uid="{293E5FFE-D59F-4737-9244-2AC33AA838C2}"/>
    <cellStyle name="Note 24 2 2" xfId="13639" xr:uid="{F33EF387-4307-4B56-8E87-C986C06B71B1}"/>
    <cellStyle name="Note 24 2 3" xfId="18312" xr:uid="{44D60CBD-04CA-48E9-A423-9B2CE31D8E4B}"/>
    <cellStyle name="Note 24 2 4" xfId="23213" xr:uid="{027B1816-C4BC-4E5D-A6B7-94702115424C}"/>
    <cellStyle name="Note 24 3" xfId="7999" xr:uid="{6EBF5537-AA67-42AE-903A-1E726639EF19}"/>
    <cellStyle name="Note 24 3 2" xfId="14036" xr:uid="{2B431B7D-1C33-422B-B3E1-8BD2A64218BA}"/>
    <cellStyle name="Note 24 3 3" xfId="18440" xr:uid="{10FD549B-F275-4A13-8253-B65CC207CE7A}"/>
    <cellStyle name="Note 24 3 4" xfId="23214" xr:uid="{D25CEAE5-7963-4C50-835A-79687D47E80E}"/>
    <cellStyle name="Note 24 4" xfId="13526" xr:uid="{594536AB-19C9-4277-9CA1-AC8D089E5321}"/>
    <cellStyle name="Note 24 5" xfId="18220" xr:uid="{11C52B70-DF8F-4D6A-93DE-8A88DA5525E8}"/>
    <cellStyle name="Note 24 6" xfId="23212" xr:uid="{D6A1804A-9971-49ED-A051-2547DDAF71F4}"/>
    <cellStyle name="Note 25" xfId="8000" xr:uid="{27854341-0C70-4535-97A8-E2DCA9FD3506}"/>
    <cellStyle name="Note 25 2" xfId="20748" xr:uid="{BB6C7CD0-1CC8-4B29-BF15-08065D97F13D}"/>
    <cellStyle name="Note 25 3" xfId="23215" xr:uid="{D7B92E34-DE93-49D4-B9C1-4D8B9EDE22B8}"/>
    <cellStyle name="Note 25 3 2" xfId="41063" xr:uid="{51DACB7B-4CA2-43F6-AE85-EB5711F5862E}"/>
    <cellStyle name="Note 25 4" xfId="31477" xr:uid="{CB39B1C6-CAED-407D-AF24-2BE315874797}"/>
    <cellStyle name="Note 26" xfId="8001" xr:uid="{F5C484BB-7250-4549-AD21-9E41576BA9E3}"/>
    <cellStyle name="Note 26 2" xfId="20953" xr:uid="{D5611A68-91EA-4FF2-8D88-2A148EA93B00}"/>
    <cellStyle name="Note 26 2 2" xfId="39392" xr:uid="{7DF754F8-1FBF-48F8-9324-85AF455C3AFC}"/>
    <cellStyle name="Note 26 3" xfId="23216" xr:uid="{C37FCE8B-B0F3-43D6-BC09-DB522BE51001}"/>
    <cellStyle name="Note 26 3 2" xfId="41064" xr:uid="{C3AC0A26-85AA-442C-95BF-175AECB51B95}"/>
    <cellStyle name="Note 26 4" xfId="31480" xr:uid="{3EFBD080-E97A-4DE7-9C5E-E603D9501221}"/>
    <cellStyle name="Note 27" xfId="8002" xr:uid="{862186F3-18BA-493A-8FF3-893FDED59222}"/>
    <cellStyle name="Note 27 2" xfId="20478" xr:uid="{DACFAB05-66E8-4866-AC44-B2ED79769711}"/>
    <cellStyle name="Note 27 2 2" xfId="39211" xr:uid="{0259024C-16E8-4722-8E63-498F5825604E}"/>
    <cellStyle name="Note 27 3" xfId="23217" xr:uid="{15CC601E-1BF5-40BB-B7DD-0277BAA96082}"/>
    <cellStyle name="Note 27 3 2" xfId="41065" xr:uid="{7D835921-B091-4EF9-9131-F7B436E4BF3C}"/>
    <cellStyle name="Note 27 4" xfId="31484" xr:uid="{81970458-D2C3-4494-BA5B-247A8430773D}"/>
    <cellStyle name="Note 28" xfId="8003" xr:uid="{990CAB14-697C-4026-8D0C-462CACFDDE3F}"/>
    <cellStyle name="Note 28 2" xfId="20673" xr:uid="{5B10EC98-4DB1-4C6A-8A65-548C9F5BB5AF}"/>
    <cellStyle name="Note 28 2 2" xfId="39234" xr:uid="{2A9DDC8E-0FC1-4981-9171-92B3BF4BE101}"/>
    <cellStyle name="Note 28 3" xfId="23218" xr:uid="{89601DCC-B7F5-413C-81F7-443B9D97C770}"/>
    <cellStyle name="Note 28 3 2" xfId="41066" xr:uid="{445BF3F7-1B06-4E63-AFDB-B61D98541F95}"/>
    <cellStyle name="Note 28 4" xfId="31488" xr:uid="{FEE5FCC2-6D8F-4167-9C14-91FC363A59CF}"/>
    <cellStyle name="Note 29" xfId="8004" xr:uid="{9E4F8223-930D-41FB-B638-9BE02802AA17}"/>
    <cellStyle name="Note 29 2" xfId="20784" xr:uid="{BA43E47A-FB1C-450D-A19B-9711691B9268}"/>
    <cellStyle name="Note 29 2 2" xfId="39256" xr:uid="{3BA3E073-3E62-4A21-9933-F5FD165092C2}"/>
    <cellStyle name="Note 29 3" xfId="23219" xr:uid="{2475069E-6CF9-464B-9030-26D2B4029770}"/>
    <cellStyle name="Note 29 3 2" xfId="41067" xr:uid="{85073DE5-D21C-4D6A-A788-57EE3EDCB1B6}"/>
    <cellStyle name="Note 29 4" xfId="31492" xr:uid="{AC9D26AD-DC51-4943-ABEB-28577225D506}"/>
    <cellStyle name="Note 3" xfId="360" xr:uid="{00000000-0005-0000-0000-0000B7010000}"/>
    <cellStyle name="Note 3 10" xfId="8006" xr:uid="{0425B00A-1EBD-4C41-85CB-4A6E1DB283FC}"/>
    <cellStyle name="Note 3 10 2" xfId="14599" xr:uid="{8F109C92-D5B5-487E-9004-EEFBCA08E35A}"/>
    <cellStyle name="Note 3 10 2 2" xfId="20425" xr:uid="{6CC8F683-11EC-434B-8F62-6CC5A7AB5E79}"/>
    <cellStyle name="Note 3 10 3" xfId="25257" xr:uid="{B4D01D74-66AA-4678-A13F-B925C38341D6}"/>
    <cellStyle name="Note 3 10 3 2" xfId="41308" xr:uid="{86366308-FB22-48A4-8F40-26DEDFE953A8}"/>
    <cellStyle name="Note 3 10 4" xfId="32930" xr:uid="{DB92B14C-9947-49D4-A76B-C66CBEC4CF0B}"/>
    <cellStyle name="Note 3 11" xfId="8007" xr:uid="{96202319-4463-4967-A160-FFDDF0E576F7}"/>
    <cellStyle name="Note 3 11 2" xfId="15255" xr:uid="{E05EF6E3-93D7-4A2D-B27C-FE71328BD840}"/>
    <cellStyle name="Note 3 11 2 2" xfId="26676" xr:uid="{E118D7CF-EFC1-416D-8669-253116F71501}"/>
    <cellStyle name="Note 3 11 3" xfId="33480" xr:uid="{2C1FE1B9-2839-424C-BAAE-7C459ECAF45D}"/>
    <cellStyle name="Note 3 12" xfId="8008" xr:uid="{27B8532A-122D-4B3D-9DD0-46BFEFD8FC41}"/>
    <cellStyle name="Note 3 12 2" xfId="15898" xr:uid="{0F71B6F1-AA2F-4A92-BC22-1B8FA651997C}"/>
    <cellStyle name="Note 3 12 2 2" xfId="25171" xr:uid="{62A80452-AAD3-414E-B7A0-69CDFC67773A}"/>
    <cellStyle name="Note 3 12 3" xfId="34018" xr:uid="{FEC0D2CA-7FC3-41F9-8D43-B26EE09BCCEF}"/>
    <cellStyle name="Note 3 13" xfId="12925" xr:uid="{354EBE1B-E818-4BA1-8BBD-6D671475E0F2}"/>
    <cellStyle name="Note 3 13 2" xfId="16067" xr:uid="{B568E5A1-54A9-4DF7-BC85-B5D8B52067D0}"/>
    <cellStyle name="Note 3 13 2 2" xfId="26782" xr:uid="{043DA172-EBA2-4D37-8CDA-EC0B72853E5E}"/>
    <cellStyle name="Note 3 14" xfId="21938" xr:uid="{9D9B2B24-0862-49AC-BC89-B89580CFC050}"/>
    <cellStyle name="Note 3 14 2" xfId="25062" xr:uid="{17F63EA4-7C90-4CA8-B926-5DFC0A037449}"/>
    <cellStyle name="Note 3 14 2 2" xfId="41285" xr:uid="{C3DA3BB0-DFAD-4585-B143-75BD54F1740A}"/>
    <cellStyle name="Note 3 14 3" xfId="40028" xr:uid="{D0168008-6D32-4D13-B763-20B12C9C0445}"/>
    <cellStyle name="Note 3 15" xfId="21991" xr:uid="{03CBB839-1FA5-4B21-91FF-34355B4BD700}"/>
    <cellStyle name="Note 3 15 2" xfId="26900" xr:uid="{D2FFC438-5E82-4E7C-AF1F-6D6C3CDFF27E}"/>
    <cellStyle name="Note 3 15 2 2" xfId="41453" xr:uid="{CDF45FC9-B430-4B58-AC72-1AC38AE70802}"/>
    <cellStyle name="Note 3 16" xfId="24936" xr:uid="{EBE8BC15-A8FE-4E0A-AE3C-2F3E600C09B1}"/>
    <cellStyle name="Note 3 16 2" xfId="41268" xr:uid="{99CC2F26-79CE-4689-9D75-CD4A343A70F4}"/>
    <cellStyle name="Note 3 17" xfId="27034" xr:uid="{8DD83117-CF28-45D2-A5E0-3A095F71309C}"/>
    <cellStyle name="Note 3 17 2" xfId="41470" xr:uid="{2B7C33B7-695C-4E1A-A668-45D1EE65C90C}"/>
    <cellStyle name="Note 3 18" xfId="24799" xr:uid="{EF43C0A0-C381-49C4-9A39-88CE3591C6D7}"/>
    <cellStyle name="Note 3 18 2" xfId="41251" xr:uid="{DD95A449-97D1-4FFA-9F74-00D4CA10940D}"/>
    <cellStyle name="Note 3 19" xfId="27183" xr:uid="{65FD39C4-CDBF-4339-9E42-7D4394FF8A83}"/>
    <cellStyle name="Note 3 19 2" xfId="41487" xr:uid="{EFA94599-77D3-422D-8530-31602D7537E0}"/>
    <cellStyle name="Note 3 2" xfId="8009" xr:uid="{6C90F3D4-5834-4452-A41C-ED2EF8D29120}"/>
    <cellStyle name="Note 3 2 10" xfId="8010" xr:uid="{6C238702-DDB7-4E20-828C-563C20AB1FCE}"/>
    <cellStyle name="Note 3 2 10 2" xfId="34867" xr:uid="{4DEC8F81-272F-4007-A09C-58725F591B04}"/>
    <cellStyle name="Note 3 2 11" xfId="16138" xr:uid="{1D570120-CD30-4ABE-9C3B-D14DC9CA54D9}"/>
    <cellStyle name="Note 3 2 11 2" xfId="34478" xr:uid="{234CEB8F-12A0-40E7-8785-7526C2679BF9}"/>
    <cellStyle name="Note 3 2 12" xfId="20561" xr:uid="{94D3B4D4-D31F-45FA-BB11-E34977457649}"/>
    <cellStyle name="Note 3 2 12 2" xfId="39231" xr:uid="{4B82172E-0678-4CEA-AE19-F431ADCE6731}"/>
    <cellStyle name="Note 3 2 13" xfId="23220" xr:uid="{9A2B93C1-7FD8-4D78-AFA2-267A711F0FC3}"/>
    <cellStyle name="Note 3 2 13 2" xfId="41068" xr:uid="{09D2236C-004C-43E3-B6B5-5BF596750F0B}"/>
    <cellStyle name="Note 3 2 14" xfId="29546" xr:uid="{FD6D920F-3A69-4236-9F5F-565B81D45C3C}"/>
    <cellStyle name="Note 3 2 2" xfId="8011" xr:uid="{BA6FB4AF-F884-4FD3-BDE1-955F94FDA451}"/>
    <cellStyle name="Note 3 2 2 2" xfId="8012" xr:uid="{4ECB7886-53A4-42F6-BA82-46B168001F92}"/>
    <cellStyle name="Note 3 2 2 2 2" xfId="8013" xr:uid="{51909BC1-D510-4EE1-B143-57A6E1C2BD76}"/>
    <cellStyle name="Note 3 2 2 2 2 2" xfId="19967" xr:uid="{B87BD3B6-BB36-46F5-9F8C-1CC35521B5EE}"/>
    <cellStyle name="Note 3 2 2 2 2 2 2" xfId="38839" xr:uid="{CB9614E1-83B6-46F1-B1EF-C4A9531648FB}"/>
    <cellStyle name="Note 3 2 2 2 2 3" xfId="32695" xr:uid="{B8B2AFED-A347-4EFF-B20D-345D4FAE3638}"/>
    <cellStyle name="Note 3 2 2 2 3" xfId="8014" xr:uid="{A1AC8E28-3481-41F6-87BC-279F6035ABFD}"/>
    <cellStyle name="Note 3 2 2 2 3 2" xfId="36827" xr:uid="{64306050-5FC9-4BA7-87B6-49A6ABA36B6E}"/>
    <cellStyle name="Note 3 2 2 2 4" xfId="23223" xr:uid="{66621C23-4AD5-454C-814F-E1AE0BC4D5FF}"/>
    <cellStyle name="Note 3 2 2 2 4 2" xfId="41071" xr:uid="{B3AD53A3-5B78-4F03-8D3D-1965E51A0749}"/>
    <cellStyle name="Note 3 2 2 2 5" xfId="31106" xr:uid="{3E8F2BDD-FD27-4FDB-A32E-DF4A07B4751E}"/>
    <cellStyle name="Note 3 2 2 3" xfId="8015" xr:uid="{6022F156-87CC-4C12-B28E-261178225709}"/>
    <cellStyle name="Note 3 2 2 3 2" xfId="19273" xr:uid="{1C111AEF-1751-4EC3-9C6B-FDE1A8573DD1}"/>
    <cellStyle name="Note 3 2 2 3 2 2" xfId="37761" xr:uid="{D67923C7-DA03-46EA-8E43-55E486E6D077}"/>
    <cellStyle name="Note 3 2 2 3 3" xfId="32028" xr:uid="{8014E329-0AB4-4AB9-AFC3-00DEDB9B476A}"/>
    <cellStyle name="Note 3 2 2 4" xfId="8016" xr:uid="{DEE16821-C50F-48E4-B159-7A02148D057D}"/>
    <cellStyle name="Note 3 2 2 4 2" xfId="21163" xr:uid="{B9A56895-76DD-4646-9A3E-B54380BE7B26}"/>
    <cellStyle name="Note 3 2 2 4 2 2" xfId="39572" xr:uid="{9393FF20-891A-46F7-A337-85819D635C36}"/>
    <cellStyle name="Note 3 2 2 4 3" xfId="33423" xr:uid="{CF8D8874-7DB5-4FE3-A72C-834F50A251FA}"/>
    <cellStyle name="Note 3 2 2 5" xfId="8017" xr:uid="{1167524F-0518-43F1-8266-38BB4A87E1B8}"/>
    <cellStyle name="Note 3 2 2 5 2" xfId="34075" xr:uid="{FE195B91-1A9E-414A-9D78-C09FD4267295}"/>
    <cellStyle name="Note 3 2 2 6" xfId="16868" xr:uid="{64AE6E30-6D49-4866-9843-E3EE0084A267}"/>
    <cellStyle name="Note 3 2 2 6 2" xfId="34868" xr:uid="{94D077AC-BBEB-4121-AE60-DD0E13B50336}"/>
    <cellStyle name="Note 3 2 2 7" xfId="17802" xr:uid="{78D778A6-852B-4CD8-999A-3483798C3442}"/>
    <cellStyle name="Note 3 2 2 7 2" xfId="35851" xr:uid="{68F04AFB-E4C7-4552-B540-34BEC45C0197}"/>
    <cellStyle name="Note 3 2 2 8" xfId="23222" xr:uid="{65B93C4B-F537-4787-807A-6D11AC9A71F4}"/>
    <cellStyle name="Note 3 2 2 8 2" xfId="41070" xr:uid="{61CEC6F8-B89C-43AB-BF8F-C7078DA16BB7}"/>
    <cellStyle name="Note 3 2 2 9" xfId="30043" xr:uid="{51D8731C-CF5C-4193-AD8E-C6FDC0989307}"/>
    <cellStyle name="Note 3 2 3" xfId="8018" xr:uid="{E64BF402-2A82-4166-9F60-625172AA7BA0}"/>
    <cellStyle name="Note 3 2 3 2" xfId="8019" xr:uid="{40F7767A-DA66-4B9A-80E0-E50CAC4DFE14}"/>
    <cellStyle name="Note 3 2 3 2 2" xfId="8020" xr:uid="{4E15E098-F1D7-4B07-B69B-E890F83E935C}"/>
    <cellStyle name="Note 3 2 3 2 2 2" xfId="19968" xr:uid="{A406A809-006E-412A-B2EB-CB5820F6513E}"/>
    <cellStyle name="Note 3 2 3 2 2 2 2" xfId="38840" xr:uid="{6E4B420D-5E0D-4B20-8501-802B00480317}"/>
    <cellStyle name="Note 3 2 3 2 2 3" xfId="32696" xr:uid="{134C3816-3DAE-4344-862B-CCC66AD511F3}"/>
    <cellStyle name="Note 3 2 3 2 3" xfId="8021" xr:uid="{32E7FD76-F3E0-4862-A838-5F86BD532C52}"/>
    <cellStyle name="Note 3 2 3 2 3 2" xfId="36828" xr:uid="{D62BF976-B878-4AA0-A3A2-C7384CBCB347}"/>
    <cellStyle name="Note 3 2 3 2 4" xfId="23225" xr:uid="{F1B67ED0-16CE-4F5F-849D-B47CE7853508}"/>
    <cellStyle name="Note 3 2 3 2 4 2" xfId="41073" xr:uid="{E36C0D20-E4D8-4551-96A0-BE04AE064FEA}"/>
    <cellStyle name="Note 3 2 3 2 5" xfId="31107" xr:uid="{2AA67A3C-9CA9-4E36-ABB7-552133561666}"/>
    <cellStyle name="Note 3 2 3 3" xfId="8022" xr:uid="{C7BB47BB-CA43-4B58-8E02-217588831683}"/>
    <cellStyle name="Note 3 2 3 3 2" xfId="19274" xr:uid="{7C56D921-097B-473F-B3B7-2BE52094C372}"/>
    <cellStyle name="Note 3 2 3 3 2 2" xfId="37762" xr:uid="{3A6318F6-63EF-46FF-A955-4A4CDC241337}"/>
    <cellStyle name="Note 3 2 3 3 3" xfId="32029" xr:uid="{977D0AD8-085B-45D5-AF37-EC3DD3550BF7}"/>
    <cellStyle name="Note 3 2 3 4" xfId="8023" xr:uid="{853228EF-6454-4DC6-916F-2340D3580FCA}"/>
    <cellStyle name="Note 3 2 3 4 2" xfId="21164" xr:uid="{6067928D-290C-4492-A3E3-BAA8AF36F89F}"/>
    <cellStyle name="Note 3 2 3 4 2 2" xfId="39573" xr:uid="{E9C4FDCB-DC9E-46BF-9BB1-1D5DB89F517D}"/>
    <cellStyle name="Note 3 2 3 4 3" xfId="33424" xr:uid="{D6B47BEF-2543-4725-A1BF-DC20D92E6B50}"/>
    <cellStyle name="Note 3 2 3 5" xfId="8024" xr:uid="{00D666DF-E1B9-440C-A283-326166310F47}"/>
    <cellStyle name="Note 3 2 3 5 2" xfId="34076" xr:uid="{E647377A-9301-4F6D-B529-04570871FAAA}"/>
    <cellStyle name="Note 3 2 3 6" xfId="16869" xr:uid="{2D951B4C-3F43-4E65-8D45-60C64B47328D}"/>
    <cellStyle name="Note 3 2 3 6 2" xfId="34869" xr:uid="{9B672EA3-EA7B-4CD1-A77F-EC43EBAFFA24}"/>
    <cellStyle name="Note 3 2 3 7" xfId="17803" xr:uid="{DCF5A481-08BD-45CD-BAF3-EB6F95DEB452}"/>
    <cellStyle name="Note 3 2 3 7 2" xfId="35852" xr:uid="{0D2CA372-5392-4859-9EE0-23A824E3C5B4}"/>
    <cellStyle name="Note 3 2 3 8" xfId="23224" xr:uid="{04BE7DDA-7090-41DB-9114-3A0C82B78515}"/>
    <cellStyle name="Note 3 2 3 8 2" xfId="41072" xr:uid="{39AB4529-766F-4277-AA9A-739CE5B9F1F0}"/>
    <cellStyle name="Note 3 2 3 9" xfId="30044" xr:uid="{A80D5EB1-7A9A-45AC-B12E-5016E4E44F59}"/>
    <cellStyle name="Note 3 2 4" xfId="8025" xr:uid="{4A1D3297-FA3B-4AF2-90EA-FBB83FCE7BC8}"/>
    <cellStyle name="Note 3 2 4 2" xfId="8026" xr:uid="{142A2DA7-7879-447B-BAAC-A8728C14F6E2}"/>
    <cellStyle name="Note 3 2 4 2 2" xfId="8027" xr:uid="{B2D19729-2310-4B81-8C67-9ACDF915542D}"/>
    <cellStyle name="Note 3 2 4 2 2 2" xfId="19969" xr:uid="{E950DE6C-14D9-4A49-94A1-DC8521541169}"/>
    <cellStyle name="Note 3 2 4 2 2 2 2" xfId="38841" xr:uid="{3A7E1886-5389-4019-B2A5-5EDEC6B7F0BD}"/>
    <cellStyle name="Note 3 2 4 2 2 3" xfId="32697" xr:uid="{6219D1C4-8CFB-460B-B645-41B97B22B165}"/>
    <cellStyle name="Note 3 2 4 2 3" xfId="8028" xr:uid="{4161C262-2193-43C7-8874-149A5EF7F689}"/>
    <cellStyle name="Note 3 2 4 2 3 2" xfId="36829" xr:uid="{7776720F-03D7-406D-92C1-BFD4B3432F58}"/>
    <cellStyle name="Note 3 2 4 2 4" xfId="23227" xr:uid="{43AED996-E396-4677-8648-1F58FB7FBCE1}"/>
    <cellStyle name="Note 3 2 4 2 4 2" xfId="41075" xr:uid="{27AEC529-6572-4C74-92E8-F566290A8738}"/>
    <cellStyle name="Note 3 2 4 2 5" xfId="31108" xr:uid="{92ECAA60-467E-4A75-8194-CFC33102ED11}"/>
    <cellStyle name="Note 3 2 4 3" xfId="8029" xr:uid="{428DA1EF-B964-4D54-A5D1-D2AC87E6FB9F}"/>
    <cellStyle name="Note 3 2 4 3 2" xfId="19275" xr:uid="{53A1096D-D052-44F6-9294-EF46537F648C}"/>
    <cellStyle name="Note 3 2 4 3 2 2" xfId="37763" xr:uid="{FCD59755-7F69-4D82-AE21-E95825EE5B12}"/>
    <cellStyle name="Note 3 2 4 3 3" xfId="32030" xr:uid="{471DC3D7-9292-47D7-BE67-C2082093BF89}"/>
    <cellStyle name="Note 3 2 4 4" xfId="8030" xr:uid="{655EDB02-7F33-4D6F-9EA1-E5DA27E7246F}"/>
    <cellStyle name="Note 3 2 4 4 2" xfId="21165" xr:uid="{85C3E0BE-4F08-4039-9B05-3C555B71AC93}"/>
    <cellStyle name="Note 3 2 4 4 2 2" xfId="39574" xr:uid="{EE6D81A1-4120-4416-B1F1-648613E0EE63}"/>
    <cellStyle name="Note 3 2 4 4 3" xfId="33425" xr:uid="{AE656610-A9F7-4DE4-B455-166E43B059B1}"/>
    <cellStyle name="Note 3 2 4 5" xfId="8031" xr:uid="{117DA9A2-C72C-4DF1-8719-1A3F2F57166D}"/>
    <cellStyle name="Note 3 2 4 5 2" xfId="34077" xr:uid="{E91E4B00-F321-4459-B17B-AB252587EA6E}"/>
    <cellStyle name="Note 3 2 4 6" xfId="16870" xr:uid="{C2B55C47-51A2-4AFB-BFB4-E0BAAAFC3D0B}"/>
    <cellStyle name="Note 3 2 4 6 2" xfId="34870" xr:uid="{ABC07FC2-F25C-46DC-824A-D23818F1D991}"/>
    <cellStyle name="Note 3 2 4 7" xfId="17804" xr:uid="{C2E6D744-82B8-40D7-A717-EB4AEE85CEF5}"/>
    <cellStyle name="Note 3 2 4 7 2" xfId="35853" xr:uid="{272CDA36-DB6F-4736-AC46-7CD219D6424E}"/>
    <cellStyle name="Note 3 2 4 8" xfId="23226" xr:uid="{3B6600EF-D0E5-4239-9C57-C12E512979E6}"/>
    <cellStyle name="Note 3 2 4 8 2" xfId="41074" xr:uid="{D1D0C716-F3C8-4870-925F-6DA9EBEBD814}"/>
    <cellStyle name="Note 3 2 4 9" xfId="30045" xr:uid="{F5CBFB96-9119-4030-A3CC-055D70A32B9A}"/>
    <cellStyle name="Note 3 2 5" xfId="8032" xr:uid="{FA4F462B-382B-446A-BFF0-C88093D3C835}"/>
    <cellStyle name="Note 3 2 5 2" xfId="8033" xr:uid="{115C1E8F-D812-433F-A519-87B041609E7F}"/>
    <cellStyle name="Note 3 2 5 2 2" xfId="8034" xr:uid="{6278686C-1D61-4BBF-9595-2B9072D082A2}"/>
    <cellStyle name="Note 3 2 5 2 2 2" xfId="19970" xr:uid="{192B888A-DFD9-400F-B43D-A24FAAC80FBC}"/>
    <cellStyle name="Note 3 2 5 2 2 2 2" xfId="38842" xr:uid="{A1C556BC-9CEA-4BD0-9AED-C20B5A9CD415}"/>
    <cellStyle name="Note 3 2 5 2 2 3" xfId="32698" xr:uid="{6CE64691-E03D-41EB-BC7C-ADEA161783B2}"/>
    <cellStyle name="Note 3 2 5 2 3" xfId="8035" xr:uid="{8226F845-4948-4A21-A58C-98950CA197D8}"/>
    <cellStyle name="Note 3 2 5 2 3 2" xfId="36830" xr:uid="{24363108-6A08-4589-B1F9-C40FE4FE0FB3}"/>
    <cellStyle name="Note 3 2 5 2 4" xfId="23229" xr:uid="{C81E12B0-E10C-474C-BD10-73039DA2B1A8}"/>
    <cellStyle name="Note 3 2 5 2 4 2" xfId="41077" xr:uid="{73FB5661-E6B2-4B19-951D-F9F7DB375EF9}"/>
    <cellStyle name="Note 3 2 5 2 5" xfId="31109" xr:uid="{B7D39EA2-F415-4698-B9BE-E7A9739FB39A}"/>
    <cellStyle name="Note 3 2 5 3" xfId="8036" xr:uid="{657AE70B-001D-4025-B1EC-E5448B22795B}"/>
    <cellStyle name="Note 3 2 5 3 2" xfId="19276" xr:uid="{D8B0935B-4D19-4CF2-A334-F4D1F1EFF652}"/>
    <cellStyle name="Note 3 2 5 3 2 2" xfId="37764" xr:uid="{D49F5050-1983-497E-8CA6-E936646A1784}"/>
    <cellStyle name="Note 3 2 5 3 3" xfId="32031" xr:uid="{37A83CEE-3B13-491B-8094-349646303D4C}"/>
    <cellStyle name="Note 3 2 5 4" xfId="8037" xr:uid="{73DAAF1E-FFBB-4788-BB14-836AB8E02F27}"/>
    <cellStyle name="Note 3 2 5 4 2" xfId="21166" xr:uid="{94DE3114-06F5-455C-9229-5D4E1D5377C3}"/>
    <cellStyle name="Note 3 2 5 4 2 2" xfId="39575" xr:uid="{1AB9D464-E1E1-4C6E-B7BF-18A3D43DB38F}"/>
    <cellStyle name="Note 3 2 5 4 3" xfId="33426" xr:uid="{BD02DD9F-1970-4422-B3D4-284D3E4138DB}"/>
    <cellStyle name="Note 3 2 5 5" xfId="8038" xr:uid="{BA3445EB-6D28-46BD-8EF5-A0F3B1CD1235}"/>
    <cellStyle name="Note 3 2 5 5 2" xfId="34078" xr:uid="{B4F8A4B2-2740-4CF4-BE78-A862E44789F0}"/>
    <cellStyle name="Note 3 2 5 6" xfId="16871" xr:uid="{7729A694-2BFB-4E38-A995-33562342DA7F}"/>
    <cellStyle name="Note 3 2 5 6 2" xfId="34871" xr:uid="{B4C5F582-8EC7-4B1F-8903-510BE4919097}"/>
    <cellStyle name="Note 3 2 5 7" xfId="17805" xr:uid="{FFF19590-9E73-41A3-950B-CEDE74138EAF}"/>
    <cellStyle name="Note 3 2 5 7 2" xfId="35854" xr:uid="{9DA7A659-6147-44B9-A323-7A08458EA213}"/>
    <cellStyle name="Note 3 2 5 8" xfId="23228" xr:uid="{0F8EAFDE-D16C-470C-A2A4-A0EB96B0D461}"/>
    <cellStyle name="Note 3 2 5 8 2" xfId="41076" xr:uid="{3481DE5D-578A-42ED-A3BB-169B34000816}"/>
    <cellStyle name="Note 3 2 5 9" xfId="30046" xr:uid="{895385C0-F421-4EFC-B46C-304E8E8B2BC6}"/>
    <cellStyle name="Note 3 2 6" xfId="8039" xr:uid="{E0EC72C4-12B4-4B65-B9BD-BC0DA9E3A12E}"/>
    <cellStyle name="Note 3 2 6 2" xfId="8040" xr:uid="{8D9B01B0-4325-432A-9B1C-C9D9F696CB1F}"/>
    <cellStyle name="Note 3 2 6 2 2" xfId="8041" xr:uid="{9954BCA3-4A75-4D1B-8788-F72B30780A81}"/>
    <cellStyle name="Note 3 2 6 2 2 2" xfId="19971" xr:uid="{E326A05C-538B-482C-955F-6EE6E6C4D2A8}"/>
    <cellStyle name="Note 3 2 6 2 2 2 2" xfId="38843" xr:uid="{A678BE66-9746-4981-AA5C-A81368B70B5E}"/>
    <cellStyle name="Note 3 2 6 2 2 3" xfId="32699" xr:uid="{D59676C7-0643-4DF4-A763-C737D7067144}"/>
    <cellStyle name="Note 3 2 6 2 3" xfId="8042" xr:uid="{C596D61D-F440-4AA0-8B46-CECFDD55B5CC}"/>
    <cellStyle name="Note 3 2 6 2 3 2" xfId="36831" xr:uid="{D023D138-7851-43EE-999C-C915F3AF64ED}"/>
    <cellStyle name="Note 3 2 6 2 4" xfId="23231" xr:uid="{0ED4E264-32F9-4FEF-94A3-79D454C6D10A}"/>
    <cellStyle name="Note 3 2 6 2 4 2" xfId="41079" xr:uid="{E5379736-3F37-4B72-BD5F-99C34F84E9CE}"/>
    <cellStyle name="Note 3 2 6 2 5" xfId="31110" xr:uid="{03AE45E9-F441-4D97-8E37-713B046FEB26}"/>
    <cellStyle name="Note 3 2 6 3" xfId="8043" xr:uid="{F068C4B8-7DCB-4C36-9345-92B362029EFA}"/>
    <cellStyle name="Note 3 2 6 3 2" xfId="19277" xr:uid="{8EF15381-5A25-4A21-91A8-DF86B2CA4605}"/>
    <cellStyle name="Note 3 2 6 3 2 2" xfId="37765" xr:uid="{78C6E405-0B26-473A-846D-4E6FA3D1FAAB}"/>
    <cellStyle name="Note 3 2 6 3 3" xfId="32032" xr:uid="{7FA9F53A-06AC-4662-8EAC-8B0B92B8A596}"/>
    <cellStyle name="Note 3 2 6 4" xfId="8044" xr:uid="{C68A35D8-E41E-431C-B2F5-9F3D13747B24}"/>
    <cellStyle name="Note 3 2 6 4 2" xfId="21167" xr:uid="{481CFB7E-7B8E-4341-94AA-6875C4CDB920}"/>
    <cellStyle name="Note 3 2 6 4 2 2" xfId="39576" xr:uid="{1570011F-6674-43F3-8CBF-8EC4858F3925}"/>
    <cellStyle name="Note 3 2 6 4 3" xfId="33427" xr:uid="{E735ED4D-0509-4D11-B4C9-06EBEEA94D13}"/>
    <cellStyle name="Note 3 2 6 5" xfId="8045" xr:uid="{88CDC7C4-7C31-4649-832C-4B6F6C7A9A88}"/>
    <cellStyle name="Note 3 2 6 5 2" xfId="34079" xr:uid="{6A887732-C68B-4649-8878-F45E3C94C7D2}"/>
    <cellStyle name="Note 3 2 6 6" xfId="16872" xr:uid="{B7848751-B750-43D1-A3BD-749C2DCB5E02}"/>
    <cellStyle name="Note 3 2 6 6 2" xfId="34872" xr:uid="{B98A3EC6-5595-4523-8016-F55E736978C9}"/>
    <cellStyle name="Note 3 2 6 7" xfId="17806" xr:uid="{A7093458-BCCD-4151-8A81-04CAB85BCD3A}"/>
    <cellStyle name="Note 3 2 6 7 2" xfId="35855" xr:uid="{213527B0-692A-4C81-A228-8EE80F0C174D}"/>
    <cellStyle name="Note 3 2 6 8" xfId="23230" xr:uid="{175A07D9-C8BD-4EAE-A1DB-771B589849AD}"/>
    <cellStyle name="Note 3 2 6 8 2" xfId="41078" xr:uid="{055BF120-0A83-4097-BCE0-0EFD135843A1}"/>
    <cellStyle name="Note 3 2 6 9" xfId="30047" xr:uid="{C0CFDDAF-E463-4F60-BA67-A03F9DB53780}"/>
    <cellStyle name="Note 3 2 7" xfId="8046" xr:uid="{5096AA4F-7E5C-4D46-A1CE-85BFC8B2D23B}"/>
    <cellStyle name="Note 3 2 7 2" xfId="8047" xr:uid="{FF4BAAA5-205F-48A5-B074-2177074601EC}"/>
    <cellStyle name="Note 3 2 7 2 2" xfId="19384" xr:uid="{2C92BA0C-F081-4719-8ACB-DFBEEB10B4A5}"/>
    <cellStyle name="Note 3 2 7 2 2 2" xfId="38171" xr:uid="{26970601-B95D-4319-8E13-6E38A365DC51}"/>
    <cellStyle name="Note 3 2 7 2 3" xfId="32099" xr:uid="{30992B83-26DF-4355-A809-03120D8FBEB4}"/>
    <cellStyle name="Note 3 2 7 3" xfId="8048" xr:uid="{86974412-DBDB-4E65-810D-460B5949128C}"/>
    <cellStyle name="Note 3 2 7 3 2" xfId="36254" xr:uid="{8D74B265-BA33-470F-B1FC-BB30D8A8BF80}"/>
    <cellStyle name="Note 3 2 7 4" xfId="23232" xr:uid="{0B263533-1568-4C88-873B-A894229EECD0}"/>
    <cellStyle name="Note 3 2 7 4 2" xfId="41080" xr:uid="{ED85083D-8252-40ED-A441-3C8D3270D4D5}"/>
    <cellStyle name="Note 3 2 7 5" xfId="30440" xr:uid="{59FB7E92-B2D8-4460-A914-ABDC6B9663D9}"/>
    <cellStyle name="Note 3 2 8" xfId="8049" xr:uid="{A8C802A8-3A6D-478D-BE74-7422D2458DD5}"/>
    <cellStyle name="Note 3 2 8 2" xfId="8050" xr:uid="{D7526615-BB1D-4343-8152-0DD255EB1C24}"/>
    <cellStyle name="Note 3 2 8 2 2" xfId="19554" xr:uid="{63614726-14F3-43C9-8D43-8ADEBE69C83C}"/>
    <cellStyle name="Note 3 2 8 2 2 2" xfId="38341" xr:uid="{97295884-9068-4A23-AA8E-B11F734D792C}"/>
    <cellStyle name="Note 3 2 8 2 3" xfId="32237" xr:uid="{2B47C13E-95D5-4399-AA06-4ACFBC61CD57}"/>
    <cellStyle name="Note 3 2 8 3" xfId="8051" xr:uid="{95BB3C8D-2E3A-4AD3-82E7-D7874857ED20}"/>
    <cellStyle name="Note 3 2 8 3 2" xfId="36425" xr:uid="{10D00733-85BD-4752-BF30-32FA491EFA21}"/>
    <cellStyle name="Note 3 2 8 4" xfId="23233" xr:uid="{50131B70-ABE2-4BA8-9C16-A881366E98B5}"/>
    <cellStyle name="Note 3 2 8 4 2" xfId="41081" xr:uid="{7AB42654-DF56-420F-9DD1-A7A1357B9C1D}"/>
    <cellStyle name="Note 3 2 8 5" xfId="30610" xr:uid="{DDFAF1F8-04F3-4681-ADF1-6CC6EA89DE4B}"/>
    <cellStyle name="Note 3 2 9" xfId="8052" xr:uid="{1CD85C37-F74A-4988-A9F5-F5481EAA9580}"/>
    <cellStyle name="Note 3 2 9 2" xfId="34074" xr:uid="{E452D449-3D59-4327-9AF5-17DC3EDDF509}"/>
    <cellStyle name="Note 3 20" xfId="24647" xr:uid="{35425BC2-F494-45FD-BA6A-DB5CAA12E4B8}"/>
    <cellStyle name="Note 3 20 2" xfId="41234" xr:uid="{509A6F18-2011-4907-8B13-2F42A548F256}"/>
    <cellStyle name="Note 3 21" xfId="27344" xr:uid="{D4C6A395-07CA-4EC7-8AC2-9520CF7DC9DB}"/>
    <cellStyle name="Note 3 21 2" xfId="41504" xr:uid="{A1C60BD2-158A-44E0-B6DE-315DB9278318}"/>
    <cellStyle name="Note 3 22" xfId="27514" xr:uid="{454B24DD-2AAC-459F-9CCB-28303348620F}"/>
    <cellStyle name="Note 3 22 2" xfId="41521" xr:uid="{0E6F2B4D-2780-45F0-B364-180C9C8EED95}"/>
    <cellStyle name="Note 3 23" xfId="27678" xr:uid="{957B32F7-72B0-4C5C-B508-406842758293}"/>
    <cellStyle name="Note 3 23 2" xfId="41538" xr:uid="{8FCF4996-2265-4AEA-BCCA-C5E15AD188FD}"/>
    <cellStyle name="Note 3 24" xfId="27841" xr:uid="{50C17EDF-DE3E-4CD3-B15F-2DD4A2C708C9}"/>
    <cellStyle name="Note 3 24 2" xfId="41555" xr:uid="{9AD82673-81F5-437B-A5CF-DAF1F53C06BE}"/>
    <cellStyle name="Note 3 25" xfId="27993" xr:uid="{1D8FDF03-CB3F-4101-87A9-D7D886A36F71}"/>
    <cellStyle name="Note 3 25 2" xfId="41572" xr:uid="{4DB7BF8E-7E8D-48F9-877A-2FB78A307995}"/>
    <cellStyle name="Note 3 26" xfId="28142" xr:uid="{0CA0FADE-BDF0-4A83-99B7-B64546F12007}"/>
    <cellStyle name="Note 3 26 2" xfId="41589" xr:uid="{0BDDA573-922D-4933-AB6D-473EFC4A4219}"/>
    <cellStyle name="Note 3 27" xfId="28289" xr:uid="{66CD6334-EF90-4BCA-B692-96FB02F93BCE}"/>
    <cellStyle name="Note 3 27 2" xfId="41606" xr:uid="{3E497335-368E-4D9D-B705-F1C27A124BCC}"/>
    <cellStyle name="Note 3 28" xfId="28431" xr:uid="{8F46AD81-D888-4C1E-8F1B-DA8E8398B907}"/>
    <cellStyle name="Note 3 28 2" xfId="41623" xr:uid="{41D51392-6F77-4B85-A3AF-8B6A69800FF5}"/>
    <cellStyle name="Note 3 29" xfId="28557" xr:uid="{5077FBBF-DC12-4913-B0BB-37B02C2585C2}"/>
    <cellStyle name="Note 3 29 2" xfId="41637" xr:uid="{3DBB6CF5-0AC7-4395-BA96-38938B7ED246}"/>
    <cellStyle name="Note 3 3" xfId="8053" xr:uid="{5CE631E4-723A-4786-B574-92FE901A9CEF}"/>
    <cellStyle name="Note 3 3 10" xfId="8054" xr:uid="{4CCFB9F0-95B5-4352-9B73-99580682A6DD}"/>
    <cellStyle name="Note 3 3 10 2" xfId="34873" xr:uid="{1A71A23D-CC73-46BC-BA93-84A0427E193E}"/>
    <cellStyle name="Note 3 3 11" xfId="17053" xr:uid="{943AC5B8-097D-4BE2-9B22-EA8E0D27DD21}"/>
    <cellStyle name="Note 3 3 11 2" xfId="35306" xr:uid="{C929CAA8-16C1-42F9-BD7C-5132E84B396F}"/>
    <cellStyle name="Note 3 3 12" xfId="21697" xr:uid="{5AF6C619-D556-46E2-B6FB-8A159FEF6364}"/>
    <cellStyle name="Note 3 3 12 2" xfId="39962" xr:uid="{88955C75-C0C9-4EE1-955F-E80F2D460E8F}"/>
    <cellStyle name="Note 3 3 13" xfId="23234" xr:uid="{EF26F251-FBAA-42C5-88EA-DF019B3DADD3}"/>
    <cellStyle name="Note 3 3 13 2" xfId="41082" xr:uid="{EACDD49A-9F5C-472C-918D-45BA6A9BA2E7}"/>
    <cellStyle name="Note 3 3 14" xfId="29537" xr:uid="{20D962D7-5DE2-4813-97CF-5CC0E48CCF6F}"/>
    <cellStyle name="Note 3 3 2" xfId="8055" xr:uid="{D3E45ADE-1A02-4B1A-BC63-AA32A9FAA23B}"/>
    <cellStyle name="Note 3 3 2 2" xfId="8056" xr:uid="{9E09F724-74FF-4368-8E69-F96CC37F0BFA}"/>
    <cellStyle name="Note 3 3 2 2 2" xfId="8057" xr:uid="{90A15574-22D8-4E8D-B362-9B1389B7F16B}"/>
    <cellStyle name="Note 3 3 2 2 2 2" xfId="19972" xr:uid="{E5BDCB7E-4587-40BD-B38F-2E69DE27BEC2}"/>
    <cellStyle name="Note 3 3 2 2 2 2 2" xfId="38844" xr:uid="{D4D5AC6C-CBD8-4803-BD47-0AA22911DE10}"/>
    <cellStyle name="Note 3 3 2 2 2 3" xfId="32700" xr:uid="{3F82E60C-60E3-493A-AB67-5F62842304DC}"/>
    <cellStyle name="Note 3 3 2 2 3" xfId="8058" xr:uid="{C3B0D6B8-E40E-487A-A9D0-BB4FCDEEF024}"/>
    <cellStyle name="Note 3 3 2 2 3 2" xfId="36832" xr:uid="{8F6D0FD1-53C1-41FC-92B7-C18E1B570EE0}"/>
    <cellStyle name="Note 3 3 2 2 4" xfId="23236" xr:uid="{2BB8D4F9-0D78-4F5B-B535-70DC64C3A126}"/>
    <cellStyle name="Note 3 3 2 2 4 2" xfId="41084" xr:uid="{7CC56C28-9B9E-4B1A-8717-9512C10D7998}"/>
    <cellStyle name="Note 3 3 2 2 5" xfId="31111" xr:uid="{560459DE-7696-4A27-B866-B211F2C1813B}"/>
    <cellStyle name="Note 3 3 2 3" xfId="8059" xr:uid="{BF1E00E2-036B-4465-957C-C4D15EC60983}"/>
    <cellStyle name="Note 3 3 2 3 2" xfId="19278" xr:uid="{6805FC33-3BB6-475D-8B92-DB748DBF0606}"/>
    <cellStyle name="Note 3 3 2 3 2 2" xfId="37766" xr:uid="{AA8767E2-B96F-4B44-9864-87E265DFE423}"/>
    <cellStyle name="Note 3 3 2 3 3" xfId="32033" xr:uid="{103D43F5-9047-4A68-ACF7-22302E833E98}"/>
    <cellStyle name="Note 3 3 2 4" xfId="8060" xr:uid="{13717FA6-8742-4913-9988-A2041B840D05}"/>
    <cellStyle name="Note 3 3 2 4 2" xfId="21168" xr:uid="{81AA2B40-3767-4AE0-94A9-B8F3A3113D50}"/>
    <cellStyle name="Note 3 3 2 4 2 2" xfId="39577" xr:uid="{B25123CF-75EE-48EA-B18D-44C0D748E6D4}"/>
    <cellStyle name="Note 3 3 2 4 3" xfId="33428" xr:uid="{89F9175A-7693-47A5-9914-2EDC4C345E94}"/>
    <cellStyle name="Note 3 3 2 5" xfId="8061" xr:uid="{3A5A5034-E1DD-4B15-A726-021F6E36970C}"/>
    <cellStyle name="Note 3 3 2 5 2" xfId="34081" xr:uid="{2361718E-3D24-40B9-8FD4-DA049821651B}"/>
    <cellStyle name="Note 3 3 2 6" xfId="16873" xr:uid="{EA871932-FED2-455A-A14E-B103CF278ED2}"/>
    <cellStyle name="Note 3 3 2 6 2" xfId="34874" xr:uid="{A0D41367-639C-47BA-8841-E35003971E5A}"/>
    <cellStyle name="Note 3 3 2 7" xfId="17807" xr:uid="{509536F9-B2D1-4DD0-9C5A-89D6198496F4}"/>
    <cellStyle name="Note 3 3 2 7 2" xfId="35856" xr:uid="{8BAE2127-1D60-4F1A-9154-F551E917F0A9}"/>
    <cellStyle name="Note 3 3 2 8" xfId="23235" xr:uid="{F4EBDDC1-51A3-456C-BAB7-DEBEC7A2076E}"/>
    <cellStyle name="Note 3 3 2 8 2" xfId="41083" xr:uid="{B3DBB230-0F2A-48CA-BAE5-CFE0B0010A05}"/>
    <cellStyle name="Note 3 3 2 9" xfId="30048" xr:uid="{19BA5218-7923-47FE-BCED-3559E92BCBA1}"/>
    <cellStyle name="Note 3 3 3" xfId="8062" xr:uid="{593D34F6-29C4-4A86-9AB8-0A9D629ABB8B}"/>
    <cellStyle name="Note 3 3 3 2" xfId="8063" xr:uid="{21C775D5-B85B-4B82-A472-5AC55D99DB94}"/>
    <cellStyle name="Note 3 3 3 2 2" xfId="8064" xr:uid="{86012DE6-03BC-469F-87BB-876D153009D9}"/>
    <cellStyle name="Note 3 3 3 2 2 2" xfId="19973" xr:uid="{217949F9-1A2A-4592-9841-1F48D0B4147D}"/>
    <cellStyle name="Note 3 3 3 2 2 2 2" xfId="38845" xr:uid="{FB5C814B-8A7D-43D6-A856-1AF0DB4896C4}"/>
    <cellStyle name="Note 3 3 3 2 2 3" xfId="32701" xr:uid="{AFD558BD-C7F6-481C-B395-A3E50F186D80}"/>
    <cellStyle name="Note 3 3 3 2 3" xfId="8065" xr:uid="{4A52E06A-136E-4255-9740-627FCE5352DC}"/>
    <cellStyle name="Note 3 3 3 2 3 2" xfId="36833" xr:uid="{B089F82D-B5AA-49D8-BDD9-3290382C70D8}"/>
    <cellStyle name="Note 3 3 3 2 4" xfId="23238" xr:uid="{CD910563-CAFA-4C6B-829A-86037FE9362A}"/>
    <cellStyle name="Note 3 3 3 2 4 2" xfId="41086" xr:uid="{FA4F8C24-64A4-4BA1-8A8E-D403A59509E0}"/>
    <cellStyle name="Note 3 3 3 2 5" xfId="31112" xr:uid="{F1109F86-6996-44D0-A0C9-BAC54935DF0C}"/>
    <cellStyle name="Note 3 3 3 3" xfId="8066" xr:uid="{DC223047-158D-45C3-930D-BC8CD51F8202}"/>
    <cellStyle name="Note 3 3 3 3 2" xfId="19279" xr:uid="{4117AB8F-1134-4020-B912-F746D2CFF840}"/>
    <cellStyle name="Note 3 3 3 3 2 2" xfId="37767" xr:uid="{D19110E4-379A-4AF8-9C40-D4DEC61B00CF}"/>
    <cellStyle name="Note 3 3 3 3 3" xfId="32034" xr:uid="{763B9940-6EC2-47E8-AF3E-2935AF130F98}"/>
    <cellStyle name="Note 3 3 3 4" xfId="8067" xr:uid="{20FBC809-DC80-4FAA-8A28-1B648FEAE113}"/>
    <cellStyle name="Note 3 3 3 4 2" xfId="21169" xr:uid="{A84A0368-011C-429F-9FDF-ED853644F213}"/>
    <cellStyle name="Note 3 3 3 4 2 2" xfId="39578" xr:uid="{A109066C-7C0D-4FD9-8503-209D1A782427}"/>
    <cellStyle name="Note 3 3 3 4 3" xfId="33429" xr:uid="{D4DD4FA3-F05D-4A4E-B907-EBE3E5A94F5B}"/>
    <cellStyle name="Note 3 3 3 5" xfId="8068" xr:uid="{5B09DA20-B21C-4415-ADEF-14BF1D3C2589}"/>
    <cellStyle name="Note 3 3 3 5 2" xfId="34082" xr:uid="{4A5836FE-15EA-4A28-8EFC-98E1C9979ADA}"/>
    <cellStyle name="Note 3 3 3 6" xfId="16874" xr:uid="{BB82CBDF-B9FA-462F-83C8-6C66538E0271}"/>
    <cellStyle name="Note 3 3 3 6 2" xfId="34875" xr:uid="{72D249DB-A821-4581-AD14-64C839B96A15}"/>
    <cellStyle name="Note 3 3 3 7" xfId="17808" xr:uid="{25AF1B99-8C57-41A3-9BFA-6001C2601D3C}"/>
    <cellStyle name="Note 3 3 3 7 2" xfId="35857" xr:uid="{3DAF9D73-4D88-45E5-826C-CDCE88068661}"/>
    <cellStyle name="Note 3 3 3 8" xfId="23237" xr:uid="{0E162525-35C2-4BAA-882A-2C77C895590F}"/>
    <cellStyle name="Note 3 3 3 8 2" xfId="41085" xr:uid="{2E06DF9A-34C5-4049-9DB4-32327BEC9688}"/>
    <cellStyle name="Note 3 3 3 9" xfId="30049" xr:uid="{2052349E-BB37-41CC-8676-7EF6C96CAA73}"/>
    <cellStyle name="Note 3 3 4" xfId="8069" xr:uid="{0823D05F-D7EA-43C3-BA3E-0CBE61D89267}"/>
    <cellStyle name="Note 3 3 4 2" xfId="8070" xr:uid="{FBF90DBC-8778-4B98-A839-02C77CED091A}"/>
    <cellStyle name="Note 3 3 4 2 2" xfId="8071" xr:uid="{EEF6DEA8-A1E3-4FDE-9FD5-2B8A75323795}"/>
    <cellStyle name="Note 3 3 4 2 2 2" xfId="19974" xr:uid="{57EB23AD-34BC-430B-8B22-FF03F34FBA42}"/>
    <cellStyle name="Note 3 3 4 2 2 2 2" xfId="38846" xr:uid="{428082A9-0749-49D9-83A4-F183811F972D}"/>
    <cellStyle name="Note 3 3 4 2 2 3" xfId="32702" xr:uid="{F851D8C6-8070-4BCE-8249-206F0040115A}"/>
    <cellStyle name="Note 3 3 4 2 3" xfId="8072" xr:uid="{006563AE-FF25-456B-9C81-FE76F5784714}"/>
    <cellStyle name="Note 3 3 4 2 3 2" xfId="36834" xr:uid="{9463697C-1D55-4451-B019-539914999428}"/>
    <cellStyle name="Note 3 3 4 2 4" xfId="23240" xr:uid="{18A95D85-2B35-4334-B47B-CB43F11ECA09}"/>
    <cellStyle name="Note 3 3 4 2 4 2" xfId="41088" xr:uid="{68B72E53-B870-4C3C-9EEE-227173803B78}"/>
    <cellStyle name="Note 3 3 4 2 5" xfId="31113" xr:uid="{D3F72F25-63B6-4FE3-8276-2FCC00F0D879}"/>
    <cellStyle name="Note 3 3 4 3" xfId="8073" xr:uid="{B6FA15D5-9689-4634-9794-7F87569BB492}"/>
    <cellStyle name="Note 3 3 4 3 2" xfId="19280" xr:uid="{6E94CEF2-34DF-4026-871B-1569D18AB804}"/>
    <cellStyle name="Note 3 3 4 3 2 2" xfId="37768" xr:uid="{BB792B76-04CC-4622-99C8-B0DF3A4EBD8C}"/>
    <cellStyle name="Note 3 3 4 3 3" xfId="32035" xr:uid="{AACBC06C-FC3C-4CF3-A4E5-7C083CCEA558}"/>
    <cellStyle name="Note 3 3 4 4" xfId="8074" xr:uid="{3CC5C4E7-2EEA-436F-A9B3-946DC4F36DD0}"/>
    <cellStyle name="Note 3 3 4 4 2" xfId="21170" xr:uid="{201B73CE-38BD-45BC-B73C-D23E0507DE17}"/>
    <cellStyle name="Note 3 3 4 4 2 2" xfId="39579" xr:uid="{ABBEB9D4-CAB8-4AE7-B3A7-9CCEBDE0F634}"/>
    <cellStyle name="Note 3 3 4 4 3" xfId="33430" xr:uid="{EF267F67-308C-4CA7-9E69-9D8E8C11057E}"/>
    <cellStyle name="Note 3 3 4 5" xfId="8075" xr:uid="{D09AE319-3911-4301-854D-A79F7362BD85}"/>
    <cellStyle name="Note 3 3 4 5 2" xfId="34083" xr:uid="{C54C20B9-6621-44BA-8B5D-1A6B334E9E63}"/>
    <cellStyle name="Note 3 3 4 6" xfId="16875" xr:uid="{F7E4B1A8-CBC5-4CBE-AA81-47A8F997C127}"/>
    <cellStyle name="Note 3 3 4 6 2" xfId="34876" xr:uid="{4A23D94D-7F3F-41AC-88DA-484F2C080D5B}"/>
    <cellStyle name="Note 3 3 4 7" xfId="17809" xr:uid="{8781F8B8-DD6C-4F37-A24A-23EFA94A39E5}"/>
    <cellStyle name="Note 3 3 4 7 2" xfId="35858" xr:uid="{8416BF36-D87F-4735-81CE-020EAEA3D466}"/>
    <cellStyle name="Note 3 3 4 8" xfId="23239" xr:uid="{6152B461-536B-48E6-A2F4-0E5DC814A2C5}"/>
    <cellStyle name="Note 3 3 4 8 2" xfId="41087" xr:uid="{AF3BFD7E-3EC7-4460-9AC2-D12DBB172AE8}"/>
    <cellStyle name="Note 3 3 4 9" xfId="30050" xr:uid="{290D5AF0-8A2E-4A58-95F0-0F5BE4EF80C6}"/>
    <cellStyle name="Note 3 3 5" xfId="8076" xr:uid="{82A58AD6-2F04-4DAA-A1A2-EA0C2857FAA5}"/>
    <cellStyle name="Note 3 3 5 2" xfId="8077" xr:uid="{59D43F59-01B1-41B7-8548-940A6E5501C0}"/>
    <cellStyle name="Note 3 3 5 2 2" xfId="8078" xr:uid="{CFB1CCFB-39DC-401E-A674-8FAF6B79F7C9}"/>
    <cellStyle name="Note 3 3 5 2 2 2" xfId="19975" xr:uid="{FAE9001C-CF76-4265-9842-51E8171D6F78}"/>
    <cellStyle name="Note 3 3 5 2 2 2 2" xfId="38847" xr:uid="{C391367F-6E88-4CF6-BA9B-7ED503E58E7E}"/>
    <cellStyle name="Note 3 3 5 2 2 3" xfId="32703" xr:uid="{072347C8-56BF-40EE-B413-7E15D430F5D4}"/>
    <cellStyle name="Note 3 3 5 2 3" xfId="8079" xr:uid="{A2AA986D-2970-485F-8011-C6AF0582A63D}"/>
    <cellStyle name="Note 3 3 5 2 3 2" xfId="36835" xr:uid="{F840DDC6-53BE-47B1-A48D-9CB8B743CF89}"/>
    <cellStyle name="Note 3 3 5 2 4" xfId="23242" xr:uid="{65818EE6-CFA1-47DC-BFC9-0B229B4D1562}"/>
    <cellStyle name="Note 3 3 5 2 4 2" xfId="41090" xr:uid="{BE2E5420-A812-4B0B-9C33-E9701E484D6C}"/>
    <cellStyle name="Note 3 3 5 2 5" xfId="31114" xr:uid="{F40887B0-EA04-4BC4-9C9A-7B5CE791A968}"/>
    <cellStyle name="Note 3 3 5 3" xfId="8080" xr:uid="{75B318FE-CF66-48E7-BAA4-D31FAC198037}"/>
    <cellStyle name="Note 3 3 5 3 2" xfId="19281" xr:uid="{32196954-D4CF-4BD1-BC62-1F8A2EA94E70}"/>
    <cellStyle name="Note 3 3 5 3 2 2" xfId="37769" xr:uid="{A1CDA9A4-4E10-43EF-84F9-92117EFAE968}"/>
    <cellStyle name="Note 3 3 5 3 3" xfId="32036" xr:uid="{2C21D666-3FBA-4B87-A0E5-6619D61620AB}"/>
    <cellStyle name="Note 3 3 5 4" xfId="8081" xr:uid="{EFA47A1A-18F4-480C-ABDE-E58751EB0DC1}"/>
    <cellStyle name="Note 3 3 5 4 2" xfId="21171" xr:uid="{F1158C5F-01D6-48A7-9FF9-5A78A8319AD2}"/>
    <cellStyle name="Note 3 3 5 4 2 2" xfId="39580" xr:uid="{1BBB3B71-62B1-4DEA-A228-82023A36EF52}"/>
    <cellStyle name="Note 3 3 5 4 3" xfId="33431" xr:uid="{AE8E59D3-F047-4518-8580-7F2DF4F36B28}"/>
    <cellStyle name="Note 3 3 5 5" xfId="8082" xr:uid="{34F40F8D-B1DC-4E1C-8C48-F656B8BFBE5E}"/>
    <cellStyle name="Note 3 3 5 5 2" xfId="34084" xr:uid="{409E0675-6C28-4632-923A-88E300A4E21E}"/>
    <cellStyle name="Note 3 3 5 6" xfId="16876" xr:uid="{682415B1-74E5-4834-BC43-C0ADF9C606E3}"/>
    <cellStyle name="Note 3 3 5 6 2" xfId="34877" xr:uid="{AA4F1EF5-7C5B-4E37-83C9-4B7A31EDFEAD}"/>
    <cellStyle name="Note 3 3 5 7" xfId="17810" xr:uid="{2B361F91-0C36-435D-8577-E3412B268BF3}"/>
    <cellStyle name="Note 3 3 5 7 2" xfId="35859" xr:uid="{484AD024-4CE3-4F89-9FDD-674E04AFF020}"/>
    <cellStyle name="Note 3 3 5 8" xfId="23241" xr:uid="{66DCA5FB-5DB2-4EC1-8515-231620748A95}"/>
    <cellStyle name="Note 3 3 5 8 2" xfId="41089" xr:uid="{CEF0B592-8DAE-43F4-BD1D-78FF44361CF9}"/>
    <cellStyle name="Note 3 3 5 9" xfId="30051" xr:uid="{A67DC86F-A2E2-42E5-BAB2-4EBC74A9BF41}"/>
    <cellStyle name="Note 3 3 6" xfId="8083" xr:uid="{CFE482FA-2F34-4702-B369-5C2F8D9339E5}"/>
    <cellStyle name="Note 3 3 6 2" xfId="8084" xr:uid="{00772226-2773-4DDC-8DD0-589667B09652}"/>
    <cellStyle name="Note 3 3 6 2 2" xfId="8085" xr:uid="{5BE7759E-C0B2-4127-836B-E7D8B55E96A2}"/>
    <cellStyle name="Note 3 3 6 2 2 2" xfId="19976" xr:uid="{8904A93A-C7D3-4319-ADFA-A28E081738CC}"/>
    <cellStyle name="Note 3 3 6 2 2 2 2" xfId="38848" xr:uid="{97564C9E-DC73-4D09-8389-8D9F0C688D12}"/>
    <cellStyle name="Note 3 3 6 2 2 3" xfId="32704" xr:uid="{61DBCEFA-895C-43D8-B9BD-A0A72DD68A77}"/>
    <cellStyle name="Note 3 3 6 2 3" xfId="8086" xr:uid="{E46A1AC4-947F-41D9-B994-9E6062D1B23C}"/>
    <cellStyle name="Note 3 3 6 2 3 2" xfId="36836" xr:uid="{9EB8461D-DE03-470D-95C1-45511DBB6846}"/>
    <cellStyle name="Note 3 3 6 2 4" xfId="23244" xr:uid="{43A1D395-E96B-4894-8D53-212052444A21}"/>
    <cellStyle name="Note 3 3 6 2 4 2" xfId="41092" xr:uid="{0F0FFB2F-2796-4BE8-B517-D50381CE45C1}"/>
    <cellStyle name="Note 3 3 6 2 5" xfId="31115" xr:uid="{5B9081D5-60ED-43BC-8870-28EF3E31209F}"/>
    <cellStyle name="Note 3 3 6 3" xfId="8087" xr:uid="{274D4693-3A5F-47D3-B81A-BD886C5AA645}"/>
    <cellStyle name="Note 3 3 6 3 2" xfId="19282" xr:uid="{B9FA5B74-3C47-4A67-8AF9-F9792335A42C}"/>
    <cellStyle name="Note 3 3 6 3 2 2" xfId="37770" xr:uid="{96F30198-37F4-4039-B96D-F9AAC4612346}"/>
    <cellStyle name="Note 3 3 6 3 3" xfId="32037" xr:uid="{F6CD0F45-FB64-4A53-A67B-185C02DB1BDD}"/>
    <cellStyle name="Note 3 3 6 4" xfId="8088" xr:uid="{1157FE96-3D73-4487-B20E-1B5E7BC2E642}"/>
    <cellStyle name="Note 3 3 6 4 2" xfId="21172" xr:uid="{9F0CF814-3B42-49E1-81B9-475743BDF7E2}"/>
    <cellStyle name="Note 3 3 6 4 2 2" xfId="39581" xr:uid="{679C4AEE-143C-4FA4-B7EC-FC721816D798}"/>
    <cellStyle name="Note 3 3 6 4 3" xfId="33432" xr:uid="{A648F7E1-13C0-42EF-8F78-25BD0F134FFC}"/>
    <cellStyle name="Note 3 3 6 5" xfId="8089" xr:uid="{FA4491A0-AAC9-4CF2-9C11-71F8E1B0313F}"/>
    <cellStyle name="Note 3 3 6 5 2" xfId="34085" xr:uid="{B34A6C97-05C4-4A62-B4E1-344197D73BDE}"/>
    <cellStyle name="Note 3 3 6 6" xfId="16877" xr:uid="{0233E017-A457-4E0C-990E-B5C146A0E9E3}"/>
    <cellStyle name="Note 3 3 6 6 2" xfId="34878" xr:uid="{B9A2F8E5-B6ED-4082-A7EC-CC5C1A34896C}"/>
    <cellStyle name="Note 3 3 6 7" xfId="17811" xr:uid="{A78CA759-6DA9-40A1-98F3-2145E61BB029}"/>
    <cellStyle name="Note 3 3 6 7 2" xfId="35860" xr:uid="{B748EF55-3E0E-4151-BBF2-01B4E96E6D4B}"/>
    <cellStyle name="Note 3 3 6 8" xfId="23243" xr:uid="{72BBFB5B-A820-48BB-B0CC-255D88674270}"/>
    <cellStyle name="Note 3 3 6 8 2" xfId="41091" xr:uid="{74DFB800-CD0E-41E9-8C8B-51EF7DFD5964}"/>
    <cellStyle name="Note 3 3 6 9" xfId="30052" xr:uid="{945C8EB2-5F97-40FC-87E0-8AC9C4494ADD}"/>
    <cellStyle name="Note 3 3 7" xfId="8090" xr:uid="{39A134CA-C861-47A8-83BA-3F369E74F577}"/>
    <cellStyle name="Note 3 3 7 2" xfId="8091" xr:uid="{9FE5CAA3-341A-4B66-9378-1BB906FC2ACD}"/>
    <cellStyle name="Note 3 3 7 2 2" xfId="19374" xr:uid="{0C35C76F-AC65-443A-8652-7EB50829FB4E}"/>
    <cellStyle name="Note 3 3 7 2 2 2" xfId="38160" xr:uid="{B7E01657-22E6-466C-8054-0E9849B34A44}"/>
    <cellStyle name="Note 3 3 7 2 3" xfId="32090" xr:uid="{F2777208-47C0-477B-9A5F-160A17132DF1}"/>
    <cellStyle name="Note 3 3 7 3" xfId="8092" xr:uid="{0CD02F18-C226-4E22-9934-3F8CCBF14F2E}"/>
    <cellStyle name="Note 3 3 7 3 2" xfId="36244" xr:uid="{259B6E2C-5555-4C5E-88F0-76F07A426BD7}"/>
    <cellStyle name="Note 3 3 7 4" xfId="23245" xr:uid="{12506D25-081B-4B7E-A714-2FD449889FB9}"/>
    <cellStyle name="Note 3 3 7 4 2" xfId="41093" xr:uid="{0AB96F72-7726-49D3-BB1F-7B7E63A6622E}"/>
    <cellStyle name="Note 3 3 7 5" xfId="30429" xr:uid="{1BC0B3B7-500F-469C-A95D-CA34DC3CA8B0}"/>
    <cellStyle name="Note 3 3 8" xfId="8093" xr:uid="{6945BFCD-5505-4481-A8C8-339A3832B19C}"/>
    <cellStyle name="Note 3 3 8 2" xfId="8094" xr:uid="{47E1A083-BBFE-4977-8A9E-3892A49999D3}"/>
    <cellStyle name="Note 3 3 8 2 2" xfId="19563" xr:uid="{6EA27CA3-A31B-4509-BA06-6DF97B9AE303}"/>
    <cellStyle name="Note 3 3 8 2 2 2" xfId="38350" xr:uid="{13E6DA92-4613-4801-8DDC-485ACAB92ECA}"/>
    <cellStyle name="Note 3 3 8 2 3" xfId="32245" xr:uid="{2158065A-8ED8-4CF9-9EA6-D01BAD91B5CB}"/>
    <cellStyle name="Note 3 3 8 3" xfId="8095" xr:uid="{8720DEFB-231D-40C5-B40E-2C2CAE6E61A3}"/>
    <cellStyle name="Note 3 3 8 3 2" xfId="36434" xr:uid="{73E0805E-A8A1-4CCE-B961-01B75CE1408A}"/>
    <cellStyle name="Note 3 3 8 4" xfId="23246" xr:uid="{A6EB6B76-6B29-48BE-ABCB-37A821AC24F7}"/>
    <cellStyle name="Note 3 3 8 4 2" xfId="41094" xr:uid="{B202B8A4-32DF-48B0-A491-889E13F76E47}"/>
    <cellStyle name="Note 3 3 8 5" xfId="30619" xr:uid="{AB6B45BD-4155-4DE5-AFC0-64B4D2EAD1AA}"/>
    <cellStyle name="Note 3 3 9" xfId="8096" xr:uid="{A365A0B3-A350-47A9-B861-FF78FAE7A9A2}"/>
    <cellStyle name="Note 3 3 9 2" xfId="34080" xr:uid="{B633443E-76A2-4F25-BE8F-F77EE11FF3FD}"/>
    <cellStyle name="Note 3 30" xfId="28673" xr:uid="{64ABDA87-DA3D-4163-9360-B246C74F643C}"/>
    <cellStyle name="Note 3 30 2" xfId="41651" xr:uid="{734B9BF5-47F4-4BAC-8614-FA830B83A99E}"/>
    <cellStyle name="Note 3 31" xfId="28777" xr:uid="{5B6624A9-83F3-4F1C-ABCB-689F49A74CF1}"/>
    <cellStyle name="Note 3 31 2" xfId="41655" xr:uid="{00BC21B4-048A-4AF2-BDFE-50B82CDDAEC3}"/>
    <cellStyle name="Note 3 32" xfId="29487" xr:uid="{F3C113C4-3565-4BDC-A0F1-E9DB36EF24D5}"/>
    <cellStyle name="Note 3 33" xfId="8005" xr:uid="{99E3ABF9-0C44-4A97-BE2A-BCE13AD1F6D7}"/>
    <cellStyle name="Note 3 4" xfId="8097" xr:uid="{38210E9D-E97C-4E89-A90B-BBBE9996369D}"/>
    <cellStyle name="Note 3 4 10" xfId="29626" xr:uid="{DDC97772-881F-4AD5-969A-091B40619C7D}"/>
    <cellStyle name="Note 3 4 2" xfId="8098" xr:uid="{10DFA140-4C8E-4E8C-A20D-ED85A9D28667}"/>
    <cellStyle name="Note 3 4 2 2" xfId="8099" xr:uid="{AFAE66D5-A714-4F0E-8D8B-5390B7470F41}"/>
    <cellStyle name="Note 3 4 2 2 2" xfId="8100" xr:uid="{598D6D6E-A6CD-49DB-BD08-52DDEC53FFCD}"/>
    <cellStyle name="Note 3 4 2 2 2 2" xfId="19977" xr:uid="{4E620254-41C7-459F-BB4F-9937C5840415}"/>
    <cellStyle name="Note 3 4 2 2 2 2 2" xfId="38849" xr:uid="{30FFA23A-8CC0-4D22-9CB9-16147448FB20}"/>
    <cellStyle name="Note 3 4 2 2 2 3" xfId="32705" xr:uid="{8C003FEC-F82E-43EE-AC8C-8451A32FA793}"/>
    <cellStyle name="Note 3 4 2 2 3" xfId="8101" xr:uid="{B20C4128-A9AA-42A4-B467-5D40249EBA70}"/>
    <cellStyle name="Note 3 4 2 2 3 2" xfId="36837" xr:uid="{96C141AD-1D03-4E3B-BF7D-B93F6FB4A030}"/>
    <cellStyle name="Note 3 4 2 2 4" xfId="23249" xr:uid="{025493E1-3468-4644-A426-79DC1082EBF6}"/>
    <cellStyle name="Note 3 4 2 2 4 2" xfId="41097" xr:uid="{66D73D70-6388-4E30-B06A-CA518E5DC07A}"/>
    <cellStyle name="Note 3 4 2 2 5" xfId="31116" xr:uid="{A852A435-A4D9-4ED3-BAEE-5A50571C215C}"/>
    <cellStyle name="Note 3 4 2 3" xfId="8102" xr:uid="{118C6770-EABA-4F98-9C7D-4985D6FD78E4}"/>
    <cellStyle name="Note 3 4 2 3 2" xfId="19283" xr:uid="{4D3D91E4-709E-4672-AFA4-0992C05C084D}"/>
    <cellStyle name="Note 3 4 2 3 2 2" xfId="37771" xr:uid="{3EF673E5-B67E-4B16-9118-AC9F214250D7}"/>
    <cellStyle name="Note 3 4 2 3 3" xfId="32038" xr:uid="{AA41C272-5B95-4CB4-9FD7-A8E0C0117685}"/>
    <cellStyle name="Note 3 4 2 4" xfId="8103" xr:uid="{FFE93E9E-54A5-42F8-AEB5-88304D70C0D9}"/>
    <cellStyle name="Note 3 4 2 4 2" xfId="35861" xr:uid="{1E441FCF-5D95-4CE5-8559-B43C6EA60AB5}"/>
    <cellStyle name="Note 3 4 2 5" xfId="23248" xr:uid="{90136610-C230-49B6-A62E-17B697F79FF2}"/>
    <cellStyle name="Note 3 4 2 5 2" xfId="41096" xr:uid="{91B07046-F01E-4D8E-9C31-3733467F72D2}"/>
    <cellStyle name="Note 3 4 2 6" xfId="30053" xr:uid="{CE587955-B7A9-4F83-9C3A-8BDE51A2A259}"/>
    <cellStyle name="Note 3 4 3" xfId="8104" xr:uid="{A1BC8D08-1DA7-4550-8710-29AEF53F0CEF}"/>
    <cellStyle name="Note 3 4 3 2" xfId="8105" xr:uid="{BE6C38CA-DE9E-4D59-A2F1-99CE0B90DCD7}"/>
    <cellStyle name="Note 3 4 3 2 2" xfId="14476" xr:uid="{3831A16D-9999-4A7B-BB91-56B79DAB8B83}"/>
    <cellStyle name="Note 3 4 3 2 2 2" xfId="38422" xr:uid="{89905154-4FF6-42DD-B69A-C9CCF2911079}"/>
    <cellStyle name="Note 3 4 3 2 3" xfId="32298" xr:uid="{02F09897-D6AA-481B-B781-AE91A0066F44}"/>
    <cellStyle name="Note 3 4 3 3" xfId="8106" xr:uid="{62A752B3-A33E-4934-8BD2-A6D606E90A90}"/>
    <cellStyle name="Note 3 4 3 3 2" xfId="18370" xr:uid="{CB35DFD1-6394-46A8-ADD8-ECA18F2F9C01}"/>
    <cellStyle name="Note 3 4 3 4" xfId="23250" xr:uid="{64A26880-A13C-4F4E-A561-34030F374AB5}"/>
    <cellStyle name="Note 3 4 3 4 2" xfId="41098" xr:uid="{83E7A0EA-DF46-495D-B67E-8B0D88EAACA1}"/>
    <cellStyle name="Note 3 4 3 5" xfId="30689" xr:uid="{0BDBFF22-BCF3-4FC8-ACE5-F3711A29E6CB}"/>
    <cellStyle name="Note 3 4 4" xfId="8107" xr:uid="{9C06EAEC-7F55-450C-8D2C-B7EDFEDCE7E0}"/>
    <cellStyle name="Note 3 4 4 2" xfId="18674" xr:uid="{05571D0B-0ECE-4A57-B692-343FA327A567}"/>
    <cellStyle name="Note 3 4 4 2 2" xfId="37287" xr:uid="{D963ADB2-43D6-4B72-97C0-1BD0235880E8}"/>
    <cellStyle name="Note 3 4 4 3" xfId="31651" xr:uid="{2C1B90BC-C40A-4DAB-BFAE-7A4DD7ABA400}"/>
    <cellStyle name="Note 3 4 5" xfId="8108" xr:uid="{AC6483BA-EDD4-409A-8523-118C1575BAD9}"/>
    <cellStyle name="Note 3 4 5 2" xfId="15244" xr:uid="{FC35CE3F-8C6E-4522-8CC2-9A620789E7DC}"/>
    <cellStyle name="Note 3 4 5 2 2" xfId="20643" xr:uid="{F459BF18-CCFC-4DD7-97F1-847B9B54118D}"/>
    <cellStyle name="Note 3 4 5 3" xfId="33433" xr:uid="{201EEAEF-E517-409D-A7EA-9397A32C792A}"/>
    <cellStyle name="Note 3 4 6" xfId="8109" xr:uid="{DBEB3509-1424-43AC-B2CF-CF6E6BCF20AE}"/>
    <cellStyle name="Note 3 4 6 2" xfId="15936" xr:uid="{78909CA9-7E8E-4B39-9E3E-CEC1A6EC2517}"/>
    <cellStyle name="Note 3 4 7" xfId="16878" xr:uid="{B97C8C29-27B4-416B-84AA-D2ACD7E06598}"/>
    <cellStyle name="Note 3 4 7 2" xfId="34879" xr:uid="{7A06CBD8-5411-4228-BE6D-5E422C8AA37B}"/>
    <cellStyle name="Note 3 4 8" xfId="17212" xr:uid="{2189BBED-263F-4FB9-942E-DD074E9F5825}"/>
    <cellStyle name="Note 3 4 8 2" xfId="35412" xr:uid="{7EA08030-3CB4-430F-A6F9-992A4A40B935}"/>
    <cellStyle name="Note 3 4 9" xfId="23247" xr:uid="{6A12D247-C71A-40FC-943D-9A052ADE7774}"/>
    <cellStyle name="Note 3 4 9 2" xfId="41095" xr:uid="{59AB97D4-EE89-497B-AD59-18908E213F5A}"/>
    <cellStyle name="Note 3 5" xfId="8110" xr:uid="{7D5CCE3B-1EAC-447D-923E-DE5CFFA63897}"/>
    <cellStyle name="Note 3 5 2" xfId="8111" xr:uid="{1DDE7C44-378F-4D60-9473-338F32689E4D}"/>
    <cellStyle name="Note 3 5 2 2" xfId="8112" xr:uid="{2AA9D3AC-26D1-45AF-94CB-95B4AA48E351}"/>
    <cellStyle name="Note 3 5 2 2 2" xfId="19978" xr:uid="{E715A6DA-56D8-481A-BC3E-F4DFB3A8A0D8}"/>
    <cellStyle name="Note 3 5 2 2 2 2" xfId="38850" xr:uid="{EDA2AA68-E722-4D91-8295-5DC311D094B4}"/>
    <cellStyle name="Note 3 5 2 2 3" xfId="32706" xr:uid="{D97C2436-8E7F-4D66-9FF4-7EFC40E0957C}"/>
    <cellStyle name="Note 3 5 2 3" xfId="8113" xr:uid="{3C8083F1-48FD-4483-9A24-2B2BFA1BABE4}"/>
    <cellStyle name="Note 3 5 2 3 2" xfId="36838" xr:uid="{DB3912C0-6F83-4AB0-869A-496850322D01}"/>
    <cellStyle name="Note 3 5 2 4" xfId="23252" xr:uid="{81B0B35C-4CED-4575-A1FB-A3690F04D6A5}"/>
    <cellStyle name="Note 3 5 2 4 2" xfId="41100" xr:uid="{D9F16A59-DD1D-4ABE-B914-9EDC8E3D21DB}"/>
    <cellStyle name="Note 3 5 2 5" xfId="31117" xr:uid="{2D7F0ED7-B179-44AC-A871-43E483056D11}"/>
    <cellStyle name="Note 3 5 3" xfId="8114" xr:uid="{4339B772-6AD0-4BD9-9C2D-E6B92F6A4447}"/>
    <cellStyle name="Note 3 5 3 2" xfId="19284" xr:uid="{B60CE1FA-36E0-4661-A466-8F46574AD6C6}"/>
    <cellStyle name="Note 3 5 3 2 2" xfId="37772" xr:uid="{65DEEF26-6A9D-4C42-8FDA-D172D58CE1A6}"/>
    <cellStyle name="Note 3 5 3 3" xfId="32039" xr:uid="{778B9C87-E1A4-47FB-9592-922646DD47D3}"/>
    <cellStyle name="Note 3 5 4" xfId="8115" xr:uid="{F0742616-BE10-4D7A-AF18-C979888BF512}"/>
    <cellStyle name="Note 3 5 4 2" xfId="21173" xr:uid="{555A4FAC-2E06-4F05-9E3F-C515D37EA632}"/>
    <cellStyle name="Note 3 5 4 2 2" xfId="39582" xr:uid="{B2030293-A987-4563-88D6-626F07BA55A8}"/>
    <cellStyle name="Note 3 5 4 3" xfId="33434" xr:uid="{4084E810-DB6C-429A-8B38-86303EA2591C}"/>
    <cellStyle name="Note 3 5 5" xfId="8116" xr:uid="{941D271D-3356-4678-901E-D7C507628880}"/>
    <cellStyle name="Note 3 5 5 2" xfId="34086" xr:uid="{A6BD31DC-C3DC-4411-AE23-2164077A9775}"/>
    <cellStyle name="Note 3 5 6" xfId="16879" xr:uid="{7E327510-77A1-40B2-A171-EE9D4AF08CC5}"/>
    <cellStyle name="Note 3 5 6 2" xfId="34880" xr:uid="{C8A82B27-B842-4511-A12B-9207EF2FE9F4}"/>
    <cellStyle name="Note 3 5 7" xfId="17812" xr:uid="{C58D87A8-F4EF-49A7-B4CB-796D8666304C}"/>
    <cellStyle name="Note 3 5 7 2" xfId="35862" xr:uid="{330A4D6E-8FB1-4F2B-8E15-25101DE51582}"/>
    <cellStyle name="Note 3 5 8" xfId="23251" xr:uid="{3E5DF300-0E28-4D43-8F53-98290D8230A8}"/>
    <cellStyle name="Note 3 5 8 2" xfId="41099" xr:uid="{D9C00C5C-DD59-4464-8DA0-D11F16EBCB62}"/>
    <cellStyle name="Note 3 5 9" xfId="30054" xr:uid="{31D8708C-9CA3-493F-A77D-EFBA306445A5}"/>
    <cellStyle name="Note 3 6" xfId="8117" xr:uid="{B38B5BE1-54C8-47C0-A87F-967FF06ECA9D}"/>
    <cellStyle name="Note 3 6 2" xfId="8118" xr:uid="{ADEB7078-AAC7-40AA-8E9B-795D0851530E}"/>
    <cellStyle name="Note 3 6 2 2" xfId="8119" xr:uid="{4429F0C3-8098-4D3B-8FA0-54A166A35B25}"/>
    <cellStyle name="Note 3 6 2 2 2" xfId="19979" xr:uid="{DFEFF1D5-D103-4342-8386-B32C59BB7F6C}"/>
    <cellStyle name="Note 3 6 2 2 2 2" xfId="38851" xr:uid="{BDFF037B-B865-489B-9045-4D11BF114591}"/>
    <cellStyle name="Note 3 6 2 2 3" xfId="32707" xr:uid="{E32C6E82-0565-4FBD-BFE4-C0FFB3ED0987}"/>
    <cellStyle name="Note 3 6 2 3" xfId="8120" xr:uid="{B084EC95-1BB8-45FC-960C-11EFF18F366F}"/>
    <cellStyle name="Note 3 6 2 3 2" xfId="36839" xr:uid="{29DB2E95-09C2-49CC-99BA-898CFFA1035D}"/>
    <cellStyle name="Note 3 6 2 4" xfId="23254" xr:uid="{DE944572-7032-4BE9-91A7-86F5C17A555E}"/>
    <cellStyle name="Note 3 6 2 4 2" xfId="41102" xr:uid="{0C61BCDB-8E8C-42BF-BC0A-73F4556691A0}"/>
    <cellStyle name="Note 3 6 2 5" xfId="31118" xr:uid="{F6EAE119-083D-465F-BC5E-1889C6BA9EA2}"/>
    <cellStyle name="Note 3 6 3" xfId="8121" xr:uid="{9F89E648-D0C5-4E7C-A91F-568E5E46EF6F}"/>
    <cellStyle name="Note 3 6 3 2" xfId="19285" xr:uid="{9F35D837-22F2-401C-8A91-E16BFF5A2AE4}"/>
    <cellStyle name="Note 3 6 3 2 2" xfId="37773" xr:uid="{5E8BAE43-1B28-405B-B942-DE770C2887B9}"/>
    <cellStyle name="Note 3 6 3 3" xfId="32040" xr:uid="{C6760FC4-92EA-4907-B4BA-6839F994C3D5}"/>
    <cellStyle name="Note 3 6 4" xfId="8122" xr:uid="{F1B70853-6781-480D-BE7D-2F7A234E0772}"/>
    <cellStyle name="Note 3 6 4 2" xfId="21174" xr:uid="{D9DC9AC4-635C-4488-A276-6586F8372DAC}"/>
    <cellStyle name="Note 3 6 4 2 2" xfId="39583" xr:uid="{32EB6059-504D-4247-A73D-ACEEBB433629}"/>
    <cellStyle name="Note 3 6 4 3" xfId="33435" xr:uid="{D3241134-FDCF-42DF-8C1F-A5A654F32A41}"/>
    <cellStyle name="Note 3 6 5" xfId="8123" xr:uid="{98E0643A-A46D-4EE7-A1DB-9C06DF214126}"/>
    <cellStyle name="Note 3 6 5 2" xfId="34087" xr:uid="{DB88DF51-7FF3-4755-8AF5-E9E6170D4BB9}"/>
    <cellStyle name="Note 3 6 6" xfId="16880" xr:uid="{CFA1B455-241D-4E9C-9684-B579E2269A7B}"/>
    <cellStyle name="Note 3 6 6 2" xfId="34881" xr:uid="{13F16EE4-DC24-4394-AEE3-0F76F6B72ABD}"/>
    <cellStyle name="Note 3 6 7" xfId="17813" xr:uid="{27D90EE4-0C3A-4399-AA32-548DE6061358}"/>
    <cellStyle name="Note 3 6 7 2" xfId="35863" xr:uid="{EEB75085-6205-496E-B1E9-4845757D53BA}"/>
    <cellStyle name="Note 3 6 8" xfId="23253" xr:uid="{C340DAE9-00D5-4E5B-82D7-0E3A07412AD2}"/>
    <cellStyle name="Note 3 6 8 2" xfId="41101" xr:uid="{F9B51F7E-0311-44A2-9DC8-76023D08FA08}"/>
    <cellStyle name="Note 3 6 9" xfId="30055" xr:uid="{89389006-9961-4A87-92BA-76BF6CA1B760}"/>
    <cellStyle name="Note 3 7" xfId="8124" xr:uid="{C206C875-369A-48C5-A1ED-D3DA4A736987}"/>
    <cellStyle name="Note 3 7 2" xfId="8125" xr:uid="{0097B3A7-7BEE-42A0-AAEA-E87D2106643C}"/>
    <cellStyle name="Note 3 7 2 2" xfId="14430" xr:uid="{08C48462-4EC5-41DC-B4FE-70FF2ED6C23A}"/>
    <cellStyle name="Note 3 7 2 2 2" xfId="38363" xr:uid="{6645A1DE-8F0F-47CE-8E13-49FE42ED8C2C}"/>
    <cellStyle name="Note 3 7 2 3" xfId="32256" xr:uid="{6EBCB7DD-BAFE-46FB-AF6E-E83218AB96D5}"/>
    <cellStyle name="Note 3 7 3" xfId="8126" xr:uid="{561915FE-EF55-4014-B628-74564BEA788E}"/>
    <cellStyle name="Note 3 7 3 2" xfId="18320" xr:uid="{EDC8C891-20D8-45FA-8916-BB25C44805AA}"/>
    <cellStyle name="Note 3 7 4" xfId="23255" xr:uid="{6ED0EC0D-E87D-4D33-90A2-752DC2D112F4}"/>
    <cellStyle name="Note 3 7 4 2" xfId="41103" xr:uid="{3CA38C89-019F-4741-972C-3FCE21D394AF}"/>
    <cellStyle name="Note 3 7 5" xfId="30632" xr:uid="{3F3CE51F-DF82-464E-AD95-9F5B72A58FE9}"/>
    <cellStyle name="Note 3 8" xfId="8127" xr:uid="{759619BA-5EE2-470A-B218-8B2551C9AB93}"/>
    <cellStyle name="Note 3 8 2" xfId="8128" xr:uid="{620330EA-1AFA-4448-9C0C-08A2B8C09D04}"/>
    <cellStyle name="Note 3 8 2 2" xfId="37198" xr:uid="{9BDDBBD3-776C-4008-8ADB-254C96E70C25}"/>
    <cellStyle name="Note 3 8 3" xfId="8129" xr:uid="{2852E7CA-56B1-40AD-8012-A3A48D735817}"/>
    <cellStyle name="Note 3 8 3 2" xfId="41104" xr:uid="{E2F55CBE-6E91-4943-AF84-05F54C450B36}"/>
    <cellStyle name="Note 3 8 4" xfId="31608" xr:uid="{0C43912C-1F26-40ED-8D9E-BBD8CBA8A742}"/>
    <cellStyle name="Note 3 9" xfId="8130" xr:uid="{E5DF8BB0-282D-41C9-8025-781228B152B0}"/>
    <cellStyle name="Note 3 9 2" xfId="19361" xr:uid="{8A8BF747-BCA6-4020-A9CD-17D683DCEA7B}"/>
    <cellStyle name="Note 3 9 2 2" xfId="38148" xr:uid="{35F97474-CE2C-4EA6-97AF-1939A802C297}"/>
    <cellStyle name="Note 3 9 3" xfId="26587" xr:uid="{A3DFEB20-1604-4906-89C9-112027CA3CF5}"/>
    <cellStyle name="Note 3 9 3 2" xfId="41419" xr:uid="{9BE3295A-7C87-4047-81CE-78C4766C4D44}"/>
    <cellStyle name="Note 3 9 4" xfId="31619" xr:uid="{431A6DC0-2BE3-430F-8246-BC10F548B4AB}"/>
    <cellStyle name="Note 30" xfId="8131" xr:uid="{B43333A8-EAA6-4CB1-B644-E10415F7A476}"/>
    <cellStyle name="Note 30 2" xfId="20467" xr:uid="{45935AE1-A470-41D9-9B8C-7354A7859EDC}"/>
    <cellStyle name="Note 30 2 2" xfId="39210" xr:uid="{2A68BE18-69FE-418B-9B59-3E5C9AB6E003}"/>
    <cellStyle name="Note 30 3" xfId="23256" xr:uid="{195D3789-421F-4A74-B9E3-55E42E913E31}"/>
    <cellStyle name="Note 30 3 2" xfId="41105" xr:uid="{45F03904-C813-4600-8624-F33F4830C3CA}"/>
    <cellStyle name="Note 30 4" xfId="31496" xr:uid="{6BE547EA-0EB7-4276-BB9B-FB4596CD62AD}"/>
    <cellStyle name="Note 31" xfId="8132" xr:uid="{EA836224-9ED6-4835-81B3-D1312220590E}"/>
    <cellStyle name="Note 31 2" xfId="20489" xr:uid="{512EACED-9FE0-4EE4-A4A6-F2FB97613A76}"/>
    <cellStyle name="Note 31 2 2" xfId="39214" xr:uid="{6578E9DB-056B-457C-B159-5A8AC2E0B145}"/>
    <cellStyle name="Note 31 3" xfId="23257" xr:uid="{06678E31-2183-47AF-889B-4F1035DCCB5E}"/>
    <cellStyle name="Note 31 3 2" xfId="41106" xr:uid="{48FD3FEA-F945-447B-92EF-03682A47AF90}"/>
    <cellStyle name="Note 31 4" xfId="31500" xr:uid="{BD940CC3-D45B-4BB6-A3A5-944FEA26669A}"/>
    <cellStyle name="Note 32" xfId="8133" xr:uid="{42E3719B-3276-437A-8F05-C4242F7880EC}"/>
    <cellStyle name="Note 32 2" xfId="23258" xr:uid="{A7719CEF-F257-47DB-9CDB-A09261B568D6}"/>
    <cellStyle name="Note 32 2 2" xfId="41107" xr:uid="{04B70BD0-B8FF-497A-8BBC-31F5F61C0B09}"/>
    <cellStyle name="Note 32 3" xfId="31504" xr:uid="{7D84016D-C586-4020-AB3B-CF2D38EC9D1A}"/>
    <cellStyle name="Note 33" xfId="8134" xr:uid="{B27486F3-5231-44AF-9DF2-E46C058FD4ED}"/>
    <cellStyle name="Note 33 2" xfId="23259" xr:uid="{88042AD1-B6E1-4A64-8E51-F7958BB7A0FA}"/>
    <cellStyle name="Note 33 2 2" xfId="41108" xr:uid="{57B75026-E3C0-4F59-B976-338C2A5079CC}"/>
    <cellStyle name="Note 33 3" xfId="31508" xr:uid="{28CC5E91-82F0-462B-8566-410433B9C0B7}"/>
    <cellStyle name="Note 34" xfId="8135" xr:uid="{50088E99-CCAA-446E-9162-ACA4A98D4325}"/>
    <cellStyle name="Note 34 2" xfId="23260" xr:uid="{EBAC2A6C-DCEA-451F-AE3F-BFA7DD033F77}"/>
    <cellStyle name="Note 34 2 2" xfId="41109" xr:uid="{D88BBA8E-E37B-4114-BBAE-07C3D39D6ECD}"/>
    <cellStyle name="Note 34 3" xfId="31512" xr:uid="{B1D5F859-2782-4406-B8D9-78752BA448E3}"/>
    <cellStyle name="Note 35" xfId="8136" xr:uid="{E66208D9-7B1F-444D-8CFA-3CDA619927AE}"/>
    <cellStyle name="Note 35 2" xfId="23261" xr:uid="{91AFEA23-82AB-446F-84BB-FD59469DFCF9}"/>
    <cellStyle name="Note 35 2 2" xfId="41110" xr:uid="{B6F6DA02-1660-465F-8D26-D71D0FAB124A}"/>
    <cellStyle name="Note 35 3" xfId="31516" xr:uid="{560160E8-3863-44BF-84F7-AA7020EA8440}"/>
    <cellStyle name="Note 36" xfId="8137" xr:uid="{8E124AB6-FFCD-42BF-81D9-1390B235BF0E}"/>
    <cellStyle name="Note 36 2" xfId="23262" xr:uid="{170E6553-47E5-4DFF-81EF-1B2F47A68FD5}"/>
    <cellStyle name="Note 36 2 2" xfId="41111" xr:uid="{62D79206-4359-4D5F-BAE4-9F452274BAE5}"/>
    <cellStyle name="Note 36 3" xfId="31520" xr:uid="{503BE2DD-348A-417B-A7CC-AE73F37AB668}"/>
    <cellStyle name="Note 37" xfId="8138" xr:uid="{FD3EE880-9086-4B2C-9163-DDE7A3D4BADF}"/>
    <cellStyle name="Note 37 2" xfId="23263" xr:uid="{494140EB-EE29-4D7F-90E6-55A5ABA18A26}"/>
    <cellStyle name="Note 37 2 2" xfId="41112" xr:uid="{F4DAA5F4-DCB7-4D62-86BC-6B02A2B31BE3}"/>
    <cellStyle name="Note 37 3" xfId="31524" xr:uid="{A6DEFDF0-C79C-4794-AC17-8E54604DAAD7}"/>
    <cellStyle name="Note 38" xfId="8139" xr:uid="{4F5D162E-4696-4CAA-B1EE-B6B336D97C8C}"/>
    <cellStyle name="Note 38 2" xfId="23264" xr:uid="{4BF77F36-53F7-4C0C-AF21-A4186AD47E15}"/>
    <cellStyle name="Note 38 2 2" xfId="41113" xr:uid="{1B7E5069-5926-49F5-BF91-C671D06AF720}"/>
    <cellStyle name="Note 38 3" xfId="31528" xr:uid="{DAD873EC-709D-485D-928F-FE98007133A3}"/>
    <cellStyle name="Note 39" xfId="8140" xr:uid="{C68E460E-2393-4252-8679-25656B435973}"/>
    <cellStyle name="Note 39 2" xfId="23265" xr:uid="{B1E9ADEB-702F-408D-9CB8-D99A7672E07B}"/>
    <cellStyle name="Note 39 2 2" xfId="41114" xr:uid="{813E35E4-16D4-4C06-8F51-037B2EF22116}"/>
    <cellStyle name="Note 39 3" xfId="31532" xr:uid="{8CE2271B-1976-4F40-BF03-52EA27D8DE15}"/>
    <cellStyle name="Note 4" xfId="393" xr:uid="{00000000-0005-0000-0000-0000B8010000}"/>
    <cellStyle name="Note 4 10" xfId="8142" xr:uid="{45B9C45D-23DA-4256-A6EB-AE4D69D009FD}"/>
    <cellStyle name="Note 4 10 2" xfId="14609" xr:uid="{D6C70242-C696-4B9D-97B3-234D7286C6BC}"/>
    <cellStyle name="Note 4 10 2 2" xfId="20435" xr:uid="{B6ECA5C1-0DB8-401C-BFCE-213C54A2DD0F}"/>
    <cellStyle name="Note 4 10 3" xfId="25235" xr:uid="{97FCB852-EBCA-4D7D-A465-28F5082BDEF3}"/>
    <cellStyle name="Note 4 10 3 2" xfId="41302" xr:uid="{50520A5C-7661-4347-B5EF-537DF1E32F28}"/>
    <cellStyle name="Note 4 10 4" xfId="32935" xr:uid="{84667E40-8920-472B-94A6-262002FA5F30}"/>
    <cellStyle name="Note 4 11" xfId="8143" xr:uid="{498723B5-D1F7-4442-8CA2-7611BBFCFB05}"/>
    <cellStyle name="Note 4 11 2" xfId="15207" xr:uid="{1E64C904-C437-4B3C-BCFA-355E9DE074DF}"/>
    <cellStyle name="Note 4 11 2 2" xfId="26703" xr:uid="{5EEA7374-3B84-4185-9299-763D4BE3EBE8}"/>
    <cellStyle name="Note 4 11 3" xfId="33370" xr:uid="{A1999DA7-5EBA-4AF2-8322-AD3B684FF8D9}"/>
    <cellStyle name="Note 4 12" xfId="8144" xr:uid="{DB1F6B0B-7BA9-4834-A68E-5E5471EA77D4}"/>
    <cellStyle name="Note 4 12 2" xfId="15449" xr:uid="{A28EA06E-101C-4C16-A3A1-2B92A8899848}"/>
    <cellStyle name="Note 4 12 2 2" xfId="25142" xr:uid="{9077E229-39BA-4500-9299-5B53572713BE}"/>
    <cellStyle name="Note 4 12 3" xfId="33688" xr:uid="{99C5E018-9136-4619-97BC-9BCB0E64E6D8}"/>
    <cellStyle name="Note 4 13" xfId="12931" xr:uid="{C048795C-D1F4-467E-90C5-3B7A68E60EEF}"/>
    <cellStyle name="Note 4 13 2" xfId="33017" xr:uid="{3FAAC7A5-79B1-49A3-A7DE-B7E9335F67D5}"/>
    <cellStyle name="Note 4 14" xfId="18808" xr:uid="{E4435BC1-68EE-4E6C-B5FB-69026405E6D7}"/>
    <cellStyle name="Note 4 14 2" xfId="25030" xr:uid="{E0BC269D-1F10-412C-A38C-B682D970E09C}"/>
    <cellStyle name="Note 4 14 2 2" xfId="41278" xr:uid="{187DDED0-0B23-4BD2-833F-16BEA1DBAF94}"/>
    <cellStyle name="Note 4 14 3" xfId="37400" xr:uid="{4D174AFA-4D3C-444F-BF52-D458C1F351F0}"/>
    <cellStyle name="Note 4 15" xfId="21992" xr:uid="{FE9EC747-CDFF-41F5-927B-A6D6CD84C035}"/>
    <cellStyle name="Note 4 15 2" xfId="26935" xr:uid="{ED326F20-09A7-4DA9-ABF9-E8005AFE02E4}"/>
    <cellStyle name="Note 4 15 2 2" xfId="41460" xr:uid="{37FF127B-E655-471F-9B0C-5ACD7240FBBF}"/>
    <cellStyle name="Note 4 16" xfId="24900" xr:uid="{7FE50FCB-6082-46A2-93AF-60F18544F854}"/>
    <cellStyle name="Note 4 16 2" xfId="41261" xr:uid="{ED6EEE7A-5205-4484-AD49-9984F8AF6125}"/>
    <cellStyle name="Note 4 17" xfId="27071" xr:uid="{EB6496C4-B33D-489C-9909-FA0DCA0D8BED}"/>
    <cellStyle name="Note 4 17 2" xfId="41477" xr:uid="{2D67C7A4-F147-405C-80D3-DD2FCE8D692C}"/>
    <cellStyle name="Note 4 18" xfId="24761" xr:uid="{3987558F-E77C-4053-B9F8-21E44587FD2C}"/>
    <cellStyle name="Note 4 18 2" xfId="41244" xr:uid="{FD277D2A-5595-4E6C-B52C-B552F8A00FA9}"/>
    <cellStyle name="Note 4 19" xfId="27223" xr:uid="{79B0BFC9-44A9-4CFC-BE33-E1C02EE57B2B}"/>
    <cellStyle name="Note 4 19 2" xfId="41494" xr:uid="{0AC7273E-766B-4ADF-9DA8-4679E5E85BC9}"/>
    <cellStyle name="Note 4 2" xfId="8145" xr:uid="{38C2DBEF-1CAF-4D0D-98F0-9D29D2077FAE}"/>
    <cellStyle name="Note 4 2 10" xfId="8146" xr:uid="{47168805-2C99-4670-AAC9-7429A1B99DF9}"/>
    <cellStyle name="Note 4 2 10 2" xfId="34882" xr:uid="{43726454-8CFC-423E-A8CF-72C258D861D1}"/>
    <cellStyle name="Note 4 2 11" xfId="17068" xr:uid="{8DCF5739-0882-43AD-BED2-C88683E1003D}"/>
    <cellStyle name="Note 4 2 11 2" xfId="35317" xr:uid="{B25821F3-EAA3-4DEC-93CC-5C2FB0A1FF69}"/>
    <cellStyle name="Note 4 2 12" xfId="17725" xr:uid="{B037602F-D4C6-46BE-9730-35AD2DE4CF27}"/>
    <cellStyle name="Note 4 2 12 2" xfId="35791" xr:uid="{D52D9DED-E97F-4B6E-BBDD-5A7C021F1EB2}"/>
    <cellStyle name="Note 4 2 13" xfId="23266" xr:uid="{544FFDAD-66FB-45B1-B666-CC7323A1F055}"/>
    <cellStyle name="Note 4 2 13 2" xfId="41115" xr:uid="{6889AEB8-C4E1-43BB-AC16-4FBEA173A42A}"/>
    <cellStyle name="Note 4 2 14" xfId="29553" xr:uid="{3B93E0A6-4082-4805-9D15-C583598EAA2C}"/>
    <cellStyle name="Note 4 2 2" xfId="8147" xr:uid="{BD1EE59D-0902-46B5-A975-074E608E317B}"/>
    <cellStyle name="Note 4 2 2 2" xfId="8148" xr:uid="{3E6CF352-D19A-405D-9A2F-6B06A4753930}"/>
    <cellStyle name="Note 4 2 2 2 2" xfId="8149" xr:uid="{30956A08-9F99-41CC-8981-AEDCA336AB8A}"/>
    <cellStyle name="Note 4 2 2 2 2 2" xfId="19980" xr:uid="{7E316401-F4D4-4109-9D93-BF36462CF085}"/>
    <cellStyle name="Note 4 2 2 2 2 2 2" xfId="38852" xr:uid="{5112E90B-7A32-46A3-AD4A-20DAAA816492}"/>
    <cellStyle name="Note 4 2 2 2 2 3" xfId="32708" xr:uid="{56DC86DC-4CD8-41DE-8DFA-C52C31B9173E}"/>
    <cellStyle name="Note 4 2 2 2 3" xfId="8150" xr:uid="{9F26309B-EB10-4011-A5E8-170D99F2A77F}"/>
    <cellStyle name="Note 4 2 2 2 3 2" xfId="36840" xr:uid="{95B8A9A9-B053-416D-BD6A-BE6DF0288044}"/>
    <cellStyle name="Note 4 2 2 2 4" xfId="23269" xr:uid="{2F40500A-BC1A-4C11-AB46-C29FA1D3BF15}"/>
    <cellStyle name="Note 4 2 2 2 4 2" xfId="41117" xr:uid="{CAC6CBDB-BCFD-4EED-9540-D9025923BBBA}"/>
    <cellStyle name="Note 4 2 2 2 5" xfId="31119" xr:uid="{6470D176-E120-40E6-911F-252171A0905A}"/>
    <cellStyle name="Note 4 2 2 3" xfId="8151" xr:uid="{BB944CE0-8A61-432F-A641-71D219CF808C}"/>
    <cellStyle name="Note 4 2 2 3 2" xfId="19286" xr:uid="{02803E17-E1E5-40D6-9412-66AB49555C82}"/>
    <cellStyle name="Note 4 2 2 3 2 2" xfId="37774" xr:uid="{C3ADBC1B-5668-438C-A50C-D48599C8BFF6}"/>
    <cellStyle name="Note 4 2 2 3 3" xfId="32041" xr:uid="{E0B898DD-0F30-46B9-AF5D-864204C75FBD}"/>
    <cellStyle name="Note 4 2 2 4" xfId="8152" xr:uid="{E0A030F6-B886-403E-B099-88F436F28252}"/>
    <cellStyle name="Note 4 2 2 4 2" xfId="21175" xr:uid="{F529A01A-D462-4B5C-9624-8DE673E3C61D}"/>
    <cellStyle name="Note 4 2 2 4 2 2" xfId="39584" xr:uid="{EDCFDC6B-4695-4CEF-AAD9-0DFA2FEE763C}"/>
    <cellStyle name="Note 4 2 2 4 3" xfId="33436" xr:uid="{86B7ADA9-369C-43FB-A1A2-9D9199BD734D}"/>
    <cellStyle name="Note 4 2 2 5" xfId="8153" xr:uid="{BD048E8E-F2CF-489C-AAF5-BC237D701F0D}"/>
    <cellStyle name="Note 4 2 2 5 2" xfId="34089" xr:uid="{0B6FB260-2AB3-4A01-B0ED-5F640EA1C8D4}"/>
    <cellStyle name="Note 4 2 2 6" xfId="16881" xr:uid="{63FC6F20-C961-410A-9D8F-A8129FF5C29B}"/>
    <cellStyle name="Note 4 2 2 6 2" xfId="34883" xr:uid="{43AEA572-178A-4C29-8C1A-76012C33B181}"/>
    <cellStyle name="Note 4 2 2 7" xfId="17814" xr:uid="{F98D4E40-8FC9-45B0-BE91-EAF354E99AF8}"/>
    <cellStyle name="Note 4 2 2 7 2" xfId="35864" xr:uid="{F64B7FA9-8051-4D7E-BBB3-1227BCFEF1F7}"/>
    <cellStyle name="Note 4 2 2 8" xfId="23268" xr:uid="{A206C832-75EF-4D89-80ED-0BF48702ECB3}"/>
    <cellStyle name="Note 4 2 2 8 2" xfId="41116" xr:uid="{D0C73D63-32D6-4CA3-875E-4EA3042CF7AE}"/>
    <cellStyle name="Note 4 2 2 9" xfId="30056" xr:uid="{F7579E4B-962B-4B84-A4EF-F3B01BF8B2A0}"/>
    <cellStyle name="Note 4 2 3" xfId="8154" xr:uid="{F640A4C3-7C93-46A6-9863-21C3680EB8D9}"/>
    <cellStyle name="Note 4 2 3 2" xfId="8155" xr:uid="{9053E5F0-4E78-4F5D-9868-B79C2909F337}"/>
    <cellStyle name="Note 4 2 3 2 2" xfId="8156" xr:uid="{FD5B6245-2C5B-42F9-88AC-9125CA9D8F69}"/>
    <cellStyle name="Note 4 2 3 2 2 2" xfId="19981" xr:uid="{597C0EA0-80D6-40CA-A4A0-24206BE56FBD}"/>
    <cellStyle name="Note 4 2 3 2 2 2 2" xfId="38853" xr:uid="{84546710-65CD-45D3-A07F-C6FA5DB2649C}"/>
    <cellStyle name="Note 4 2 3 2 2 3" xfId="32709" xr:uid="{0869078F-A3B9-4862-817F-A2BE895D8BA6}"/>
    <cellStyle name="Note 4 2 3 2 3" xfId="8157" xr:uid="{FC7E0DE2-6278-46C2-B3B3-05EBB8D63773}"/>
    <cellStyle name="Note 4 2 3 2 3 2" xfId="36841" xr:uid="{835908B6-252D-4D10-9671-96EB3F621A4A}"/>
    <cellStyle name="Note 4 2 3 2 4" xfId="23271" xr:uid="{BCCF7AB2-E44A-46C2-9A4E-C38A81DD121E}"/>
    <cellStyle name="Note 4 2 3 2 4 2" xfId="41119" xr:uid="{5E99DAE4-5819-48EC-91DB-8102F8F4EBD2}"/>
    <cellStyle name="Note 4 2 3 2 5" xfId="31120" xr:uid="{9C271017-9076-4C7D-992A-8EC139F64412}"/>
    <cellStyle name="Note 4 2 3 3" xfId="8158" xr:uid="{0C2CD666-1AF4-4E07-A337-F3C0DA60E60D}"/>
    <cellStyle name="Note 4 2 3 3 2" xfId="19287" xr:uid="{79FBC8DD-9E19-4D08-9921-CB90434A3153}"/>
    <cellStyle name="Note 4 2 3 3 2 2" xfId="37775" xr:uid="{90BF80A9-A6B9-477E-8BDB-4059ADC43655}"/>
    <cellStyle name="Note 4 2 3 3 3" xfId="32042" xr:uid="{65171B2A-B7C0-4824-8994-B1DD62AE48F3}"/>
    <cellStyle name="Note 4 2 3 4" xfId="8159" xr:uid="{97C80A71-EFBC-4F2A-8F1F-A6E77612EE7B}"/>
    <cellStyle name="Note 4 2 3 4 2" xfId="21176" xr:uid="{E23BD801-A3F0-4569-BB71-8B005F783A9A}"/>
    <cellStyle name="Note 4 2 3 4 2 2" xfId="39585" xr:uid="{DB3A8B4D-0161-4497-9FBF-BAEC41EF8C03}"/>
    <cellStyle name="Note 4 2 3 4 3" xfId="33437" xr:uid="{91447720-E5DB-4489-B801-C2A009781B62}"/>
    <cellStyle name="Note 4 2 3 5" xfId="8160" xr:uid="{FD80C92A-110A-4999-8231-99A31F24B0E3}"/>
    <cellStyle name="Note 4 2 3 5 2" xfId="34090" xr:uid="{7AFAAED8-B320-482C-BE8B-A13387830BBD}"/>
    <cellStyle name="Note 4 2 3 6" xfId="16882" xr:uid="{0776F8D8-0CE8-4B2F-9E3C-44001E2329EA}"/>
    <cellStyle name="Note 4 2 3 6 2" xfId="34884" xr:uid="{E5FFC4A6-B707-4A27-BDB7-87E09E88D8BF}"/>
    <cellStyle name="Note 4 2 3 7" xfId="17815" xr:uid="{67B1AA0C-5440-401E-ABC5-74FBF78B4DD5}"/>
    <cellStyle name="Note 4 2 3 7 2" xfId="35865" xr:uid="{5EC8007F-7084-4C35-8C99-7249939DF325}"/>
    <cellStyle name="Note 4 2 3 8" xfId="23270" xr:uid="{33253364-A857-4FF6-92B0-930C3C4F7B2C}"/>
    <cellStyle name="Note 4 2 3 8 2" xfId="41118" xr:uid="{67E1F170-9CA3-47AD-BBC0-58DA3905E607}"/>
    <cellStyle name="Note 4 2 3 9" xfId="30057" xr:uid="{9679B775-14BD-4CB7-A20D-52FCEF938990}"/>
    <cellStyle name="Note 4 2 4" xfId="8161" xr:uid="{10C2A875-209E-4394-B282-CC970AD4CED7}"/>
    <cellStyle name="Note 4 2 4 2" xfId="8162" xr:uid="{39CE4571-5D7C-41FA-A942-E760C8617788}"/>
    <cellStyle name="Note 4 2 4 2 2" xfId="8163" xr:uid="{6DA9275E-8D4E-46B1-9B1D-058471287DC8}"/>
    <cellStyle name="Note 4 2 4 2 2 2" xfId="19982" xr:uid="{BDF89BC6-176D-459D-B7D8-F40DE7D47498}"/>
    <cellStyle name="Note 4 2 4 2 2 2 2" xfId="38854" xr:uid="{9D8A37BD-2EB4-4310-919E-02746E3E91E5}"/>
    <cellStyle name="Note 4 2 4 2 2 3" xfId="32710" xr:uid="{C81D1408-697D-49EC-B6B3-600CBF90FCF3}"/>
    <cellStyle name="Note 4 2 4 2 3" xfId="8164" xr:uid="{E88AE427-11EB-4F55-9F06-BB61CD7EB30E}"/>
    <cellStyle name="Note 4 2 4 2 3 2" xfId="36842" xr:uid="{0334CD1C-1A84-428F-BC3E-A71345E47171}"/>
    <cellStyle name="Note 4 2 4 2 4" xfId="23273" xr:uid="{07084462-E6B3-4BAA-A9DA-1152B063D5AA}"/>
    <cellStyle name="Note 4 2 4 2 4 2" xfId="41121" xr:uid="{6BA13620-88FD-456B-868C-979F9EC3F7BE}"/>
    <cellStyle name="Note 4 2 4 2 5" xfId="31121" xr:uid="{D764FF57-AECA-41C3-B3D8-801CD3A78C3F}"/>
    <cellStyle name="Note 4 2 4 3" xfId="8165" xr:uid="{F95ECDFC-62C4-48C0-B58D-3928D53ACA52}"/>
    <cellStyle name="Note 4 2 4 3 2" xfId="19288" xr:uid="{68DE71F8-B4F3-4525-8471-BF64F4D44D66}"/>
    <cellStyle name="Note 4 2 4 3 2 2" xfId="37776" xr:uid="{9BFB7820-E8AA-4146-A68C-65EC4AD50CCB}"/>
    <cellStyle name="Note 4 2 4 3 3" xfId="32043" xr:uid="{F409332B-5100-4701-A0F6-4DE161F55845}"/>
    <cellStyle name="Note 4 2 4 4" xfId="8166" xr:uid="{9E410FAA-DAD7-4373-B0DD-6081961BE6CA}"/>
    <cellStyle name="Note 4 2 4 4 2" xfId="21177" xr:uid="{EF45F845-C7C8-4E50-B21D-868F50ECDBE3}"/>
    <cellStyle name="Note 4 2 4 4 2 2" xfId="39586" xr:uid="{CF7AF8CC-4218-4DEB-A7E1-B38ADA1247EE}"/>
    <cellStyle name="Note 4 2 4 4 3" xfId="33438" xr:uid="{8CECD517-A63F-4FF6-834C-0035020A23AC}"/>
    <cellStyle name="Note 4 2 4 5" xfId="8167" xr:uid="{607DC86A-BABA-4CDC-A4B3-1AC48A28DCA1}"/>
    <cellStyle name="Note 4 2 4 5 2" xfId="34091" xr:uid="{3AC993CB-24EF-4D90-9750-2EDA133A9A6A}"/>
    <cellStyle name="Note 4 2 4 6" xfId="16883" xr:uid="{97B50C1E-A830-4CBE-9922-6CC25B23DFCB}"/>
    <cellStyle name="Note 4 2 4 6 2" xfId="34885" xr:uid="{F9D54370-EDBC-48B9-9310-07CCC309EF9C}"/>
    <cellStyle name="Note 4 2 4 7" xfId="17816" xr:uid="{4AD85478-953F-4C25-9AEB-F4F9F98F1669}"/>
    <cellStyle name="Note 4 2 4 7 2" xfId="35866" xr:uid="{26378774-CB3F-4498-89FD-AC30290FA66C}"/>
    <cellStyle name="Note 4 2 4 8" xfId="23272" xr:uid="{986FF9EA-3901-453D-9405-624E7ECE8C48}"/>
    <cellStyle name="Note 4 2 4 8 2" xfId="41120" xr:uid="{FD770A8F-35EB-4050-A19D-DD01AD4A650B}"/>
    <cellStyle name="Note 4 2 4 9" xfId="30058" xr:uid="{8265D3F8-E539-4492-8855-8E23A7F89259}"/>
    <cellStyle name="Note 4 2 5" xfId="8168" xr:uid="{79C164A3-C0BF-42D6-81D9-52F9446B14D9}"/>
    <cellStyle name="Note 4 2 5 2" xfId="8169" xr:uid="{E4FCF5C9-C0E7-4569-862E-C8BB3BE02141}"/>
    <cellStyle name="Note 4 2 5 2 2" xfId="8170" xr:uid="{B2476084-C9EF-4F84-B09F-7E79716A8DAB}"/>
    <cellStyle name="Note 4 2 5 2 2 2" xfId="19983" xr:uid="{CD11AF1D-DDA2-4CAD-BD8E-B97D331EC71D}"/>
    <cellStyle name="Note 4 2 5 2 2 2 2" xfId="38855" xr:uid="{9662E164-FC74-422D-9AC3-1B83745E7F0C}"/>
    <cellStyle name="Note 4 2 5 2 2 3" xfId="32711" xr:uid="{D107C4D8-4B35-47DC-996D-1FEB6527317D}"/>
    <cellStyle name="Note 4 2 5 2 3" xfId="8171" xr:uid="{627DAD44-5089-459D-9E19-D6D77997D7B4}"/>
    <cellStyle name="Note 4 2 5 2 3 2" xfId="36843" xr:uid="{6647188E-3028-4DCE-A217-BE49B247FACE}"/>
    <cellStyle name="Note 4 2 5 2 4" xfId="23275" xr:uid="{BA7A7772-1291-4DE2-AFD3-F7BA56C7146A}"/>
    <cellStyle name="Note 4 2 5 2 4 2" xfId="41123" xr:uid="{C603D92F-4C45-4C72-84D1-C55FC5AC750D}"/>
    <cellStyle name="Note 4 2 5 2 5" xfId="31122" xr:uid="{AA568F0A-C009-412F-B926-4AE788A79786}"/>
    <cellStyle name="Note 4 2 5 3" xfId="8172" xr:uid="{2CBE3609-3CA9-4271-8A94-6F050E95771B}"/>
    <cellStyle name="Note 4 2 5 3 2" xfId="19289" xr:uid="{2DAB0615-6A01-4554-8E34-C395F2F072FA}"/>
    <cellStyle name="Note 4 2 5 3 2 2" xfId="37777" xr:uid="{59A2BD1F-4234-413D-A2E9-AB0D5C11C8BD}"/>
    <cellStyle name="Note 4 2 5 3 3" xfId="32044" xr:uid="{22C93BA8-3A61-4506-AE6B-F20EAEA12EC5}"/>
    <cellStyle name="Note 4 2 5 4" xfId="8173" xr:uid="{8E5C8B77-9043-4435-BAE1-BB0B7D876385}"/>
    <cellStyle name="Note 4 2 5 4 2" xfId="21178" xr:uid="{1C84566C-6F1A-425B-BD8C-B4CA6EB1ADA2}"/>
    <cellStyle name="Note 4 2 5 4 2 2" xfId="39587" xr:uid="{2C2BDB77-B4EB-4449-95EE-FB0CEC27898C}"/>
    <cellStyle name="Note 4 2 5 4 3" xfId="33439" xr:uid="{8E430A34-FB91-4D88-BA17-6B98B7F31743}"/>
    <cellStyle name="Note 4 2 5 5" xfId="8174" xr:uid="{22522372-0C69-492F-99E2-ADC298B09218}"/>
    <cellStyle name="Note 4 2 5 5 2" xfId="34092" xr:uid="{2A916CD0-F27B-4F9E-B61C-B655645AD424}"/>
    <cellStyle name="Note 4 2 5 6" xfId="16884" xr:uid="{E746B00E-F1BA-42EA-B315-71F25F6A5375}"/>
    <cellStyle name="Note 4 2 5 6 2" xfId="34886" xr:uid="{8896A1BB-9318-4A1F-9A4B-60BA3E483F38}"/>
    <cellStyle name="Note 4 2 5 7" xfId="17817" xr:uid="{4A4BD79E-2F4D-40AC-A3F5-75831AD8A231}"/>
    <cellStyle name="Note 4 2 5 7 2" xfId="35867" xr:uid="{388C0E7B-E2CD-4F80-987B-C87B59F9BFE0}"/>
    <cellStyle name="Note 4 2 5 8" xfId="23274" xr:uid="{F166B4DA-8E16-41EA-91E8-936ECC5A11D0}"/>
    <cellStyle name="Note 4 2 5 8 2" xfId="41122" xr:uid="{87083C14-CFCE-4694-A89F-6E3E264E48B3}"/>
    <cellStyle name="Note 4 2 5 9" xfId="30059" xr:uid="{22314F63-A72C-4A7C-A5E8-B9A3E2F78EB5}"/>
    <cellStyle name="Note 4 2 6" xfId="8175" xr:uid="{EC289024-8DBD-4C22-9506-62B3549D3B1D}"/>
    <cellStyle name="Note 4 2 6 2" xfId="8176" xr:uid="{32111DB8-AE25-4D6E-A483-C2B90646628C}"/>
    <cellStyle name="Note 4 2 6 2 2" xfId="8177" xr:uid="{99FD6441-D439-4513-89A1-E25E8C10C94E}"/>
    <cellStyle name="Note 4 2 6 2 2 2" xfId="19984" xr:uid="{D33C5617-972A-4723-8663-7C0ACA2B90D2}"/>
    <cellStyle name="Note 4 2 6 2 2 2 2" xfId="38856" xr:uid="{0643A574-18AA-487F-841A-83FAB3C34F29}"/>
    <cellStyle name="Note 4 2 6 2 2 3" xfId="32712" xr:uid="{CE2FA6DB-5A94-4100-9D8B-AEC3146FF9E7}"/>
    <cellStyle name="Note 4 2 6 2 3" xfId="8178" xr:uid="{4C6A18FB-E1F7-4918-B6ED-4BDBE3CDFFD5}"/>
    <cellStyle name="Note 4 2 6 2 3 2" xfId="36844" xr:uid="{3F3DAF03-4458-4399-AEB0-779CAA46E801}"/>
    <cellStyle name="Note 4 2 6 2 4" xfId="23277" xr:uid="{3C515FBF-EE77-4111-9DE4-07EFCE60B2B6}"/>
    <cellStyle name="Note 4 2 6 2 4 2" xfId="41125" xr:uid="{961E8923-93C3-4CC8-AAD6-92414AEDD001}"/>
    <cellStyle name="Note 4 2 6 2 5" xfId="31123" xr:uid="{6C2ADD87-FA78-4920-9EDA-86F1B05C67D0}"/>
    <cellStyle name="Note 4 2 6 3" xfId="8179" xr:uid="{3DF30D27-CC88-4895-A640-3112434D5D3C}"/>
    <cellStyle name="Note 4 2 6 3 2" xfId="19290" xr:uid="{3E9C8253-6A5F-4643-A28F-24B52C60E3C4}"/>
    <cellStyle name="Note 4 2 6 3 2 2" xfId="37778" xr:uid="{B4B09808-CE3C-4748-9EBC-7F48C66823E1}"/>
    <cellStyle name="Note 4 2 6 3 3" xfId="32045" xr:uid="{8DE64EDE-CA10-4BA3-8B4A-C8847F1D71EC}"/>
    <cellStyle name="Note 4 2 6 4" xfId="8180" xr:uid="{ECB2DE3E-4102-4CDE-A6A4-3A3DD40D7517}"/>
    <cellStyle name="Note 4 2 6 4 2" xfId="21179" xr:uid="{93B7F5DA-57A7-43E2-9B19-F4C26E0B3269}"/>
    <cellStyle name="Note 4 2 6 4 2 2" xfId="39588" xr:uid="{18CFC62C-7E09-4128-A5D3-92554941F53B}"/>
    <cellStyle name="Note 4 2 6 4 3" xfId="33440" xr:uid="{DFEA35D5-30CF-4071-A3C0-FF172D8FFDAB}"/>
    <cellStyle name="Note 4 2 6 5" xfId="8181" xr:uid="{0B707BAB-F170-4361-9FE0-5B0CE8521F1B}"/>
    <cellStyle name="Note 4 2 6 5 2" xfId="34093" xr:uid="{EAC4F410-8546-46F1-9D65-C56D15B1EB9D}"/>
    <cellStyle name="Note 4 2 6 6" xfId="16885" xr:uid="{EBD015A0-6FBD-4D87-884F-1A8D13B178DA}"/>
    <cellStyle name="Note 4 2 6 6 2" xfId="34887" xr:uid="{790D3527-E397-438A-BF96-34F8EB6BBF07}"/>
    <cellStyle name="Note 4 2 6 7" xfId="17818" xr:uid="{40E89818-EB8A-480B-B705-B5CB142C153B}"/>
    <cellStyle name="Note 4 2 6 7 2" xfId="35868" xr:uid="{E5DCEA31-233C-409E-B128-C186BBD26F25}"/>
    <cellStyle name="Note 4 2 6 8" xfId="23276" xr:uid="{4451219B-8513-42BA-B1CA-5110DB3D14AF}"/>
    <cellStyle name="Note 4 2 6 8 2" xfId="41124" xr:uid="{BF86B2AD-7516-4E1A-8D22-94EB7E7F9989}"/>
    <cellStyle name="Note 4 2 6 9" xfId="30060" xr:uid="{71BD4D65-8FB7-4C18-8312-73F15F404263}"/>
    <cellStyle name="Note 4 2 7" xfId="8182" xr:uid="{07D10E73-62DE-4FC8-8024-12883F615D77}"/>
    <cellStyle name="Note 4 2 7 2" xfId="8183" xr:uid="{A0AA95B4-5381-40DA-899B-FAA199B81AC4}"/>
    <cellStyle name="Note 4 2 7 2 2" xfId="19394" xr:uid="{CD6DDC18-5B5C-429B-8BF3-9A16E747E8AD}"/>
    <cellStyle name="Note 4 2 7 2 2 2" xfId="38181" xr:uid="{AFE79A2B-E4D1-4E13-A4A3-14C8E443A8BF}"/>
    <cellStyle name="Note 4 2 7 2 3" xfId="32106" xr:uid="{8CB12587-F8FF-4083-A9BC-C7F36F1C946D}"/>
    <cellStyle name="Note 4 2 7 3" xfId="8184" xr:uid="{4C101330-1824-4D15-9829-080AE08D8D7E}"/>
    <cellStyle name="Note 4 2 7 3 2" xfId="36264" xr:uid="{0A623731-730C-4DB3-AC48-CAF5D432943E}"/>
    <cellStyle name="Note 4 2 7 4" xfId="23278" xr:uid="{E559E5E0-FAA4-4D27-8217-6B4752516F76}"/>
    <cellStyle name="Note 4 2 7 4 2" xfId="41126" xr:uid="{1E3B28F9-A22B-429B-BCDD-BE1BEE7525DF}"/>
    <cellStyle name="Note 4 2 7 5" xfId="30450" xr:uid="{7F6C2876-1E70-4092-BA38-85E184A05865}"/>
    <cellStyle name="Note 4 2 8" xfId="8185" xr:uid="{95C37FDC-3458-42CA-AE58-794DDE896E2E}"/>
    <cellStyle name="Note 4 2 8 2" xfId="8186" xr:uid="{4C67B212-D3E9-4308-8705-ED8E6F4C7B34}"/>
    <cellStyle name="Note 4 2 8 2 2" xfId="19548" xr:uid="{DFB32B6E-2EDF-4BC0-8FB0-BAA66E71FA67}"/>
    <cellStyle name="Note 4 2 8 2 2 2" xfId="38335" xr:uid="{452BEFD3-43D2-42E6-8213-0639470CC8FF}"/>
    <cellStyle name="Note 4 2 8 2 3" xfId="32231" xr:uid="{E6561BBB-BA51-4D4D-B8DB-700B196B00E7}"/>
    <cellStyle name="Note 4 2 8 3" xfId="8187" xr:uid="{4D80F27B-A80F-481F-8A73-21698D7D658B}"/>
    <cellStyle name="Note 4 2 8 3 2" xfId="36419" xr:uid="{AB61C80E-E9EB-4903-97BF-0215BC1BC064}"/>
    <cellStyle name="Note 4 2 8 4" xfId="23279" xr:uid="{E199BA20-7A21-4FCF-96C5-F4DFB0FB22A2}"/>
    <cellStyle name="Note 4 2 8 4 2" xfId="41127" xr:uid="{808F6512-4B26-484D-B8BD-4FBD86A0A957}"/>
    <cellStyle name="Note 4 2 8 5" xfId="30604" xr:uid="{0EEA299C-A5E9-4AAB-B74E-DE1C19D49726}"/>
    <cellStyle name="Note 4 2 9" xfId="8188" xr:uid="{8DC59BAD-842C-43F3-9541-E4955325E858}"/>
    <cellStyle name="Note 4 2 9 2" xfId="34088" xr:uid="{BCE89DC0-FA79-4201-A7B6-829AA89B16F1}"/>
    <cellStyle name="Note 4 20" xfId="24607" xr:uid="{99E8E62E-66EB-40D9-A340-E684EC5612AB}"/>
    <cellStyle name="Note 4 20 2" xfId="41227" xr:uid="{E1D079AD-23F3-4DD3-BD7E-714A4A5852B8}"/>
    <cellStyle name="Note 4 21" xfId="27387" xr:uid="{3E825027-B12E-42A1-A398-ED16E9C842E3}"/>
    <cellStyle name="Note 4 21 2" xfId="41511" xr:uid="{BFA3F35F-C43C-4BD1-A459-521C80DB798C}"/>
    <cellStyle name="Note 4 22" xfId="27557" xr:uid="{D7E7B844-BB87-4D6C-8EE5-6EFAA4C979C9}"/>
    <cellStyle name="Note 4 22 2" xfId="41528" xr:uid="{CEDD6695-1BAE-48D8-9B2D-06B47DB68F31}"/>
    <cellStyle name="Note 4 23" xfId="27722" xr:uid="{060AD1DD-CDFF-4D29-809B-D2958945336B}"/>
    <cellStyle name="Note 4 23 2" xfId="41545" xr:uid="{F17B3856-7C94-419D-823F-EC1DBE273C76}"/>
    <cellStyle name="Note 4 24" xfId="27885" xr:uid="{4DDEE555-4459-46FB-87C7-2F80552CB91E}"/>
    <cellStyle name="Note 4 24 2" xfId="41562" xr:uid="{21A4CB17-6E98-477E-814D-16CB4BFC04E9}"/>
    <cellStyle name="Note 4 25" xfId="28037" xr:uid="{108B3B53-12C0-4A72-B541-968C78DC7F4B}"/>
    <cellStyle name="Note 4 25 2" xfId="41579" xr:uid="{5F1F8EDA-76AB-4FF8-BF92-67B235F7D422}"/>
    <cellStyle name="Note 4 26" xfId="28185" xr:uid="{BA85CED6-36DF-47A4-8AD0-C0218F48B1E6}"/>
    <cellStyle name="Note 4 26 2" xfId="41596" xr:uid="{5733D295-6955-4C2B-99C2-2D3B09843E73}"/>
    <cellStyle name="Note 4 27" xfId="28332" xr:uid="{B103EECA-D7A3-4F82-9BBF-35215F189811}"/>
    <cellStyle name="Note 4 27 2" xfId="41613" xr:uid="{657B56F5-F878-46E2-850D-6A8C948AB943}"/>
    <cellStyle name="Note 4 28" xfId="28466" xr:uid="{15B1AEEE-27D4-45A8-BB48-9BD8F3FFEFF2}"/>
    <cellStyle name="Note 4 28 2" xfId="41630" xr:uid="{C8F18B2B-6E15-4350-9F79-323B11E906C8}"/>
    <cellStyle name="Note 4 29" xfId="28587" xr:uid="{086E1B31-5528-4003-97A2-ADA9822DE4AA}"/>
    <cellStyle name="Note 4 29 2" xfId="41644" xr:uid="{E32B7BAE-49ED-4F1F-B2A2-88EB5BB1AF18}"/>
    <cellStyle name="Note 4 3" xfId="8189" xr:uid="{876298F2-9E2E-48AB-9772-CDC8EF41984E}"/>
    <cellStyle name="Note 4 3 10" xfId="8190" xr:uid="{DCF2359F-E77F-4A8C-B504-7F604C9AC1CE}"/>
    <cellStyle name="Note 4 3 10 2" xfId="34888" xr:uid="{5F850234-F500-4564-9A6D-5B7BA3DA14A0}"/>
    <cellStyle name="Note 4 3 11" xfId="17079" xr:uid="{23DD70E6-10A9-44EB-94BF-EB1B96A442B8}"/>
    <cellStyle name="Note 4 3 11 2" xfId="35333" xr:uid="{9468D70F-D56D-431A-A8D8-F5FFF50C66A4}"/>
    <cellStyle name="Note 4 3 12" xfId="18524" xr:uid="{DB4E37D5-1799-4E47-89BD-E84F30E40F7D}"/>
    <cellStyle name="Note 4 3 12 2" xfId="37252" xr:uid="{C7416BE7-83A6-455E-9A5E-CE14FA8B59B3}"/>
    <cellStyle name="Note 4 3 13" xfId="23280" xr:uid="{5E15D2E1-F903-4D30-92C9-6A3D01988956}"/>
    <cellStyle name="Note 4 3 13 2" xfId="41128" xr:uid="{4BE6BE39-3C95-4BA1-BA0F-B31145641446}"/>
    <cellStyle name="Note 4 3 14" xfId="29566" xr:uid="{932B3847-DF93-42AA-A97D-987888703B33}"/>
    <cellStyle name="Note 4 3 2" xfId="8191" xr:uid="{4C64CB49-879C-412B-9988-371DC5674C71}"/>
    <cellStyle name="Note 4 3 2 2" xfId="8192" xr:uid="{6FE60FBF-BE96-4917-B331-22EAA79B5326}"/>
    <cellStyle name="Note 4 3 2 2 2" xfId="8193" xr:uid="{09ED9FF4-6FD8-4D5B-8EE6-9CE51039E34D}"/>
    <cellStyle name="Note 4 3 2 2 2 2" xfId="19985" xr:uid="{B60BB58D-5C4C-454D-91A7-93E550DAB61B}"/>
    <cellStyle name="Note 4 3 2 2 2 2 2" xfId="38857" xr:uid="{8876511E-F591-47D3-A32D-84548D75B342}"/>
    <cellStyle name="Note 4 3 2 2 2 3" xfId="32713" xr:uid="{049684C5-3589-4611-B062-ED71E2AD4AEE}"/>
    <cellStyle name="Note 4 3 2 2 3" xfId="8194" xr:uid="{35A8D4FE-D54E-4270-B52F-EB4C46D228D9}"/>
    <cellStyle name="Note 4 3 2 2 3 2" xfId="36845" xr:uid="{12AB9DF4-E428-4A38-8158-F93E1B7A372A}"/>
    <cellStyle name="Note 4 3 2 2 4" xfId="23282" xr:uid="{4430BF00-B5C3-40FE-84C3-C3E8EB97200F}"/>
    <cellStyle name="Note 4 3 2 2 4 2" xfId="41130" xr:uid="{7AE0D846-9376-4FEB-9768-AD54BF218239}"/>
    <cellStyle name="Note 4 3 2 2 5" xfId="31124" xr:uid="{B19F327E-24D1-4120-A2C7-9FBDF9ADB43E}"/>
    <cellStyle name="Note 4 3 2 3" xfId="8195" xr:uid="{03F722B4-B385-4680-9C3A-8B85648E93CF}"/>
    <cellStyle name="Note 4 3 2 3 2" xfId="19291" xr:uid="{EDF7A34B-E084-41E0-9917-7008B4B86B27}"/>
    <cellStyle name="Note 4 3 2 3 2 2" xfId="37779" xr:uid="{296B18C5-73D0-41D1-A74B-D10F18B0D875}"/>
    <cellStyle name="Note 4 3 2 3 3" xfId="32046" xr:uid="{D6BF0626-8195-4ABC-8595-98DEB82D0E0D}"/>
    <cellStyle name="Note 4 3 2 4" xfId="8196" xr:uid="{3B017E92-674A-4DF0-BCD2-752649CC06F0}"/>
    <cellStyle name="Note 4 3 2 4 2" xfId="21180" xr:uid="{C821F2B8-9F60-4FFC-80FE-646834AFF2A8}"/>
    <cellStyle name="Note 4 3 2 4 2 2" xfId="39589" xr:uid="{5D050B38-0CC8-4EDF-8882-1D397CB82CC9}"/>
    <cellStyle name="Note 4 3 2 4 3" xfId="33441" xr:uid="{E1DFFEA8-FDFB-4CC8-83DB-18910E6E558D}"/>
    <cellStyle name="Note 4 3 2 5" xfId="8197" xr:uid="{4552FE38-7C0D-4032-A1EF-FE8C139D0F50}"/>
    <cellStyle name="Note 4 3 2 5 2" xfId="34095" xr:uid="{787384C0-EE20-4835-81C5-2851F891CEE0}"/>
    <cellStyle name="Note 4 3 2 6" xfId="16886" xr:uid="{ABC69B93-7968-419C-9D0B-BF5EB68830D1}"/>
    <cellStyle name="Note 4 3 2 6 2" xfId="34889" xr:uid="{9E05E61C-A88F-45B1-A845-8ED21066BB34}"/>
    <cellStyle name="Note 4 3 2 7" xfId="17819" xr:uid="{99C51736-6268-4194-A51E-EDCA3C49D182}"/>
    <cellStyle name="Note 4 3 2 7 2" xfId="35869" xr:uid="{8D7F8BE0-8FFA-42CE-8234-A9A409C2B1AC}"/>
    <cellStyle name="Note 4 3 2 8" xfId="23281" xr:uid="{21FAD8C8-101A-47C2-ADF6-50DC384C35FF}"/>
    <cellStyle name="Note 4 3 2 8 2" xfId="41129" xr:uid="{A7CFBEB9-F40D-43F1-9229-5A1C320E8A8B}"/>
    <cellStyle name="Note 4 3 2 9" xfId="30061" xr:uid="{96582389-7450-4ED2-A67C-89A8EF19005E}"/>
    <cellStyle name="Note 4 3 3" xfId="8198" xr:uid="{E7178347-3300-4829-B285-73A4E6FF63BF}"/>
    <cellStyle name="Note 4 3 3 2" xfId="8199" xr:uid="{6265AE73-3F73-4D8B-A277-80F79B9F6AC9}"/>
    <cellStyle name="Note 4 3 3 2 2" xfId="8200" xr:uid="{F46A8490-5A44-4CF9-B0F2-5C2E68777D09}"/>
    <cellStyle name="Note 4 3 3 2 2 2" xfId="19986" xr:uid="{5AC45F60-6D4D-42D8-AA4C-42598BAD12B3}"/>
    <cellStyle name="Note 4 3 3 2 2 2 2" xfId="38858" xr:uid="{95FAE757-569B-4803-994D-D8BFDEC4676A}"/>
    <cellStyle name="Note 4 3 3 2 2 3" xfId="32714" xr:uid="{4A038EF5-AA61-403C-98C2-B75C34286929}"/>
    <cellStyle name="Note 4 3 3 2 3" xfId="8201" xr:uid="{4D5AAD24-8DEC-4429-85DC-C34B37537E61}"/>
    <cellStyle name="Note 4 3 3 2 3 2" xfId="36846" xr:uid="{FA2A3942-5830-4D4A-87AD-B9594E0F64ED}"/>
    <cellStyle name="Note 4 3 3 2 4" xfId="23284" xr:uid="{2FC248B1-1911-459F-B18A-95C358DC015C}"/>
    <cellStyle name="Note 4 3 3 2 4 2" xfId="41132" xr:uid="{B341A12C-9352-4394-8631-9D819FB10EC6}"/>
    <cellStyle name="Note 4 3 3 2 5" xfId="31125" xr:uid="{6A3FBF49-AF35-4C66-9D2B-6AAEB0254DA2}"/>
    <cellStyle name="Note 4 3 3 3" xfId="8202" xr:uid="{64B1C8F2-4E50-45E0-A466-24560892BD84}"/>
    <cellStyle name="Note 4 3 3 3 2" xfId="19292" xr:uid="{8753637B-EC48-4612-8592-81A198515A67}"/>
    <cellStyle name="Note 4 3 3 3 2 2" xfId="37780" xr:uid="{88829B2E-86B9-4F42-B165-05156D6F3434}"/>
    <cellStyle name="Note 4 3 3 3 3" xfId="32047" xr:uid="{FF4F86BC-93DB-45D5-A412-647ED1B97A07}"/>
    <cellStyle name="Note 4 3 3 4" xfId="8203" xr:uid="{013A15FC-C553-4B41-A31D-8D5648D1C908}"/>
    <cellStyle name="Note 4 3 3 4 2" xfId="21181" xr:uid="{5DAA5582-387A-47C1-9D09-9ED750D18B44}"/>
    <cellStyle name="Note 4 3 3 4 2 2" xfId="39590" xr:uid="{AC57A5DC-CA1D-4C6A-8174-DB3FD3B13C68}"/>
    <cellStyle name="Note 4 3 3 4 3" xfId="33442" xr:uid="{5DA0F8C1-E759-498E-BD76-F2FF6EF62D1F}"/>
    <cellStyle name="Note 4 3 3 5" xfId="8204" xr:uid="{DD43D395-0FC7-4947-A620-940946617840}"/>
    <cellStyle name="Note 4 3 3 5 2" xfId="34096" xr:uid="{2916E78F-F87F-4037-A9F5-2E3AC4F4E467}"/>
    <cellStyle name="Note 4 3 3 6" xfId="16887" xr:uid="{4437312B-D15E-4DB4-B1CE-297C425B9E86}"/>
    <cellStyle name="Note 4 3 3 6 2" xfId="34890" xr:uid="{6CF6A273-3F2B-4CE8-A081-874608BCA186}"/>
    <cellStyle name="Note 4 3 3 7" xfId="17820" xr:uid="{D249F510-7926-4C24-AFFB-8A84786AF979}"/>
    <cellStyle name="Note 4 3 3 7 2" xfId="35870" xr:uid="{5EB81EC4-D276-4CAE-8181-ED39E47A70FF}"/>
    <cellStyle name="Note 4 3 3 8" xfId="23283" xr:uid="{E937B29C-564F-4785-9D40-87B6BC38C8E8}"/>
    <cellStyle name="Note 4 3 3 8 2" xfId="41131" xr:uid="{ECCF9B28-DAF3-4F50-979D-033283570194}"/>
    <cellStyle name="Note 4 3 3 9" xfId="30062" xr:uid="{646CF1FD-0F2C-41F1-B6A6-10BA46B0053D}"/>
    <cellStyle name="Note 4 3 4" xfId="8205" xr:uid="{EBD4C638-DE7E-41C8-A1B1-3DFC8AC2D284}"/>
    <cellStyle name="Note 4 3 4 2" xfId="8206" xr:uid="{E2E00C08-B682-495F-A3CF-617D9101949C}"/>
    <cellStyle name="Note 4 3 4 2 2" xfId="8207" xr:uid="{7016588A-2595-4D84-BFAC-7F95DF13F8DA}"/>
    <cellStyle name="Note 4 3 4 2 2 2" xfId="19987" xr:uid="{63C1A858-2A37-484B-AFB1-A97277EEC6A0}"/>
    <cellStyle name="Note 4 3 4 2 2 2 2" xfId="38859" xr:uid="{67EF8E00-CF5D-4179-8B81-D7AF034A3A1E}"/>
    <cellStyle name="Note 4 3 4 2 2 3" xfId="32715" xr:uid="{0C92252B-B20D-4CAF-9094-BE8459A89090}"/>
    <cellStyle name="Note 4 3 4 2 3" xfId="8208" xr:uid="{5D97333E-B723-4FFE-8DA0-ECA12129D631}"/>
    <cellStyle name="Note 4 3 4 2 3 2" xfId="36847" xr:uid="{A83E4CC0-CCF6-402F-B839-1528FC7CF92D}"/>
    <cellStyle name="Note 4 3 4 2 4" xfId="23286" xr:uid="{0AA6C1A4-D3C8-4680-A127-CA02F6EB4F63}"/>
    <cellStyle name="Note 4 3 4 2 4 2" xfId="41134" xr:uid="{3E14A9B9-AC71-4EC8-ABDC-1BA9821BCBAA}"/>
    <cellStyle name="Note 4 3 4 2 5" xfId="31126" xr:uid="{6CB9F274-E8DB-4AEE-B7ED-423CA7CD0D5B}"/>
    <cellStyle name="Note 4 3 4 3" xfId="8209" xr:uid="{01E9CB5C-A738-40A2-8F3B-CA34B108325B}"/>
    <cellStyle name="Note 4 3 4 3 2" xfId="19293" xr:uid="{2F7D71BF-9F6B-46B3-B61F-4ADD8750FF9E}"/>
    <cellStyle name="Note 4 3 4 3 2 2" xfId="37781" xr:uid="{5BC649C9-51B3-43D5-A42D-092DE44A0D6C}"/>
    <cellStyle name="Note 4 3 4 3 3" xfId="32048" xr:uid="{2C55A7F4-92E4-4505-A949-5DDC7C19D364}"/>
    <cellStyle name="Note 4 3 4 4" xfId="8210" xr:uid="{F3CD21C2-61DD-4190-925F-6BA6C0021E0F}"/>
    <cellStyle name="Note 4 3 4 4 2" xfId="21182" xr:uid="{7A0314EF-21E8-4682-B416-1A92808145A9}"/>
    <cellStyle name="Note 4 3 4 4 2 2" xfId="39591" xr:uid="{6FC9CAD2-90CB-4267-BCDB-C70D48A52F7C}"/>
    <cellStyle name="Note 4 3 4 4 3" xfId="33443" xr:uid="{E67730E0-7640-4A69-A73E-65A3DD745C18}"/>
    <cellStyle name="Note 4 3 4 5" xfId="8211" xr:uid="{0FE8D706-03FC-4214-9255-ED05FAE1E574}"/>
    <cellStyle name="Note 4 3 4 5 2" xfId="34097" xr:uid="{7DCBA2C8-32A0-4DED-912E-6AA3749BAC8A}"/>
    <cellStyle name="Note 4 3 4 6" xfId="16888" xr:uid="{A37C0A4D-8F1B-41E5-94EB-53723896E538}"/>
    <cellStyle name="Note 4 3 4 6 2" xfId="34891" xr:uid="{4F8ED19C-2749-45A8-95B2-488ECEDA0331}"/>
    <cellStyle name="Note 4 3 4 7" xfId="17821" xr:uid="{9071A74F-BB62-4BE0-A270-BCD8B58826B7}"/>
    <cellStyle name="Note 4 3 4 7 2" xfId="35871" xr:uid="{A5F8AF1A-5AD2-4934-9E2E-B853BA187B23}"/>
    <cellStyle name="Note 4 3 4 8" xfId="23285" xr:uid="{3FB35DB7-CF99-4F7F-9449-2472477C6118}"/>
    <cellStyle name="Note 4 3 4 8 2" xfId="41133" xr:uid="{0B10248B-235B-48AA-B91C-91F513E20402}"/>
    <cellStyle name="Note 4 3 4 9" xfId="30063" xr:uid="{C8BD0D5F-983F-4814-BD6B-1F7CCA3FBE6D}"/>
    <cellStyle name="Note 4 3 5" xfId="8212" xr:uid="{D5F67442-72C6-4061-862E-7DC91854E900}"/>
    <cellStyle name="Note 4 3 5 2" xfId="8213" xr:uid="{19DB8D53-02A4-433F-A6A5-7D9F610212E4}"/>
    <cellStyle name="Note 4 3 5 2 2" xfId="8214" xr:uid="{F7C81E25-19DE-428C-8523-6CC1C74A380E}"/>
    <cellStyle name="Note 4 3 5 2 2 2" xfId="19988" xr:uid="{250A7657-5F2F-4468-9318-A62ABED25546}"/>
    <cellStyle name="Note 4 3 5 2 2 2 2" xfId="38860" xr:uid="{26B7DA05-358C-4C6C-A514-04C7BB5411C2}"/>
    <cellStyle name="Note 4 3 5 2 2 3" xfId="32716" xr:uid="{6CAA2FFE-3721-4A45-9632-27E62DD77CB1}"/>
    <cellStyle name="Note 4 3 5 2 3" xfId="8215" xr:uid="{E59CEA68-3356-49D8-B808-0418B6F7D510}"/>
    <cellStyle name="Note 4 3 5 2 3 2" xfId="36848" xr:uid="{C22AF081-45A7-4C04-931A-40D08007EDFE}"/>
    <cellStyle name="Note 4 3 5 2 4" xfId="23288" xr:uid="{39B58B68-B43C-41A1-BE05-5BF3FC91EF97}"/>
    <cellStyle name="Note 4 3 5 2 4 2" xfId="41136" xr:uid="{200665AB-E1AC-4D8B-87F1-C8A001CD8956}"/>
    <cellStyle name="Note 4 3 5 2 5" xfId="31127" xr:uid="{B8FA2474-5557-4E39-8397-CFE7D4988187}"/>
    <cellStyle name="Note 4 3 5 3" xfId="8216" xr:uid="{27349ADC-C1CC-486C-8827-24E58F876245}"/>
    <cellStyle name="Note 4 3 5 3 2" xfId="19294" xr:uid="{0084799D-F59F-44B0-B303-88FA122E0276}"/>
    <cellStyle name="Note 4 3 5 3 2 2" xfId="37782" xr:uid="{E665B30D-CDC4-4156-B349-40D088162F7B}"/>
    <cellStyle name="Note 4 3 5 3 3" xfId="32049" xr:uid="{7C8F515C-426A-4FE7-8EC3-B67E4DA6A8CB}"/>
    <cellStyle name="Note 4 3 5 4" xfId="8217" xr:uid="{B4D67020-8F78-43DB-A616-064F388C5AB0}"/>
    <cellStyle name="Note 4 3 5 4 2" xfId="21183" xr:uid="{A072F3B3-D66A-4E4A-BB0D-F20275273080}"/>
    <cellStyle name="Note 4 3 5 4 2 2" xfId="39592" xr:uid="{63CCF495-2873-421C-84C7-8A5075B43097}"/>
    <cellStyle name="Note 4 3 5 4 3" xfId="33444" xr:uid="{5F4EA64A-DB18-4B39-BFE7-D8065FCB1533}"/>
    <cellStyle name="Note 4 3 5 5" xfId="8218" xr:uid="{2FBD684A-D659-4905-82F6-37DF7443192D}"/>
    <cellStyle name="Note 4 3 5 5 2" xfId="34098" xr:uid="{9A3C7515-9FC8-4A8E-8766-AA96D4B3D9F4}"/>
    <cellStyle name="Note 4 3 5 6" xfId="16889" xr:uid="{C6E271CD-30C4-472D-A28D-A6CD685ED9D8}"/>
    <cellStyle name="Note 4 3 5 6 2" xfId="34892" xr:uid="{63D1EB4E-2CA4-454F-AE6F-370FFD6F01B1}"/>
    <cellStyle name="Note 4 3 5 7" xfId="17822" xr:uid="{686922BE-F045-428C-AA12-017F5A75EA0C}"/>
    <cellStyle name="Note 4 3 5 7 2" xfId="35872" xr:uid="{6F650865-BE1B-4034-B158-A33AAD07BA54}"/>
    <cellStyle name="Note 4 3 5 8" xfId="23287" xr:uid="{4483762E-D054-4056-ADBB-14BD41C2AF1C}"/>
    <cellStyle name="Note 4 3 5 8 2" xfId="41135" xr:uid="{6B95B432-C4A1-49D0-9975-ED7AB1E1F1AA}"/>
    <cellStyle name="Note 4 3 5 9" xfId="30064" xr:uid="{C072845B-3E35-49A0-8F81-FA310CEEA040}"/>
    <cellStyle name="Note 4 3 6" xfId="8219" xr:uid="{B97F8137-8EB0-4D48-A49C-2AAD049F5C79}"/>
    <cellStyle name="Note 4 3 6 2" xfId="8220" xr:uid="{AFEE7254-3209-4657-9AE1-9159AE7A9C4C}"/>
    <cellStyle name="Note 4 3 6 2 2" xfId="8221" xr:uid="{ADCAF7A7-5733-43F0-BE9E-27CB87A1A1B5}"/>
    <cellStyle name="Note 4 3 6 2 2 2" xfId="19989" xr:uid="{F60CB266-104A-4238-B04A-6ECE6BDE3224}"/>
    <cellStyle name="Note 4 3 6 2 2 2 2" xfId="38861" xr:uid="{5028F797-66B0-4A57-B420-92FCF8703DE6}"/>
    <cellStyle name="Note 4 3 6 2 2 3" xfId="32717" xr:uid="{C30372D9-9889-4E44-8AA2-5083DB1C0325}"/>
    <cellStyle name="Note 4 3 6 2 3" xfId="8222" xr:uid="{9C35F053-5A30-43FA-A427-A4EA2A880C14}"/>
    <cellStyle name="Note 4 3 6 2 3 2" xfId="36849" xr:uid="{A682174D-265C-40B5-A429-2F6A9A8D0E36}"/>
    <cellStyle name="Note 4 3 6 2 4" xfId="23290" xr:uid="{1FC0F4B8-DB42-439C-871E-3F32CD2D16B6}"/>
    <cellStyle name="Note 4 3 6 2 4 2" xfId="41138" xr:uid="{10FC4130-EB24-4A4E-AA9A-DF32C2D30D5A}"/>
    <cellStyle name="Note 4 3 6 2 5" xfId="31128" xr:uid="{2A7FD5A1-F9E4-4CA7-A0C0-43B2673252A1}"/>
    <cellStyle name="Note 4 3 6 3" xfId="8223" xr:uid="{15D12A09-DF1E-4E8E-84FB-C80ECECE86F8}"/>
    <cellStyle name="Note 4 3 6 3 2" xfId="19295" xr:uid="{59670FB1-5FF5-46DF-AFA7-54C0EE20624C}"/>
    <cellStyle name="Note 4 3 6 3 2 2" xfId="37783" xr:uid="{E52CE85B-05F7-4FD4-838E-BB65BF9790CC}"/>
    <cellStyle name="Note 4 3 6 3 3" xfId="32050" xr:uid="{8D4DFE51-33AE-467E-A410-6DA7687132EA}"/>
    <cellStyle name="Note 4 3 6 4" xfId="8224" xr:uid="{72B5EF11-B403-4D30-BF1D-004AEED68DC2}"/>
    <cellStyle name="Note 4 3 6 4 2" xfId="21184" xr:uid="{659616C5-93BA-47C4-B482-1CCE66544F0D}"/>
    <cellStyle name="Note 4 3 6 4 2 2" xfId="39593" xr:uid="{708C7E64-54B0-4B1B-A6AB-3F35D7450826}"/>
    <cellStyle name="Note 4 3 6 4 3" xfId="33445" xr:uid="{87E4939E-6659-4980-85EC-4C5603539472}"/>
    <cellStyle name="Note 4 3 6 5" xfId="8225" xr:uid="{AA997E3B-C0D7-497F-B692-3932E79008A2}"/>
    <cellStyle name="Note 4 3 6 5 2" xfId="34099" xr:uid="{9B8EE235-37F6-4AAA-988A-331463E413B9}"/>
    <cellStyle name="Note 4 3 6 6" xfId="16890" xr:uid="{F674B89A-3959-4D94-B3D0-85F513F77E76}"/>
    <cellStyle name="Note 4 3 6 6 2" xfId="34893" xr:uid="{85A080F8-9EA6-4B05-BAC2-5BF2160704C2}"/>
    <cellStyle name="Note 4 3 6 7" xfId="17823" xr:uid="{361B159A-41CD-4CA0-BB75-BEC2E9977352}"/>
    <cellStyle name="Note 4 3 6 7 2" xfId="35873" xr:uid="{C3E4C8CB-EAE5-45BF-B221-F5971C15CF4B}"/>
    <cellStyle name="Note 4 3 6 8" xfId="23289" xr:uid="{2E8A7A66-5B9D-4BCC-9A14-5ACAF724279B}"/>
    <cellStyle name="Note 4 3 6 8 2" xfId="41137" xr:uid="{89AF46D9-6754-4A2E-BE22-2C0CD0415BC3}"/>
    <cellStyle name="Note 4 3 6 9" xfId="30065" xr:uid="{BB7F8C1D-AC9D-435F-8258-5B13CD407AFB}"/>
    <cellStyle name="Note 4 3 7" xfId="8226" xr:uid="{772DFBA0-EE4A-4939-9E7E-1FF6AEA12C1D}"/>
    <cellStyle name="Note 4 3 7 2" xfId="8227" xr:uid="{9353F8EE-5713-4FB7-AE6D-CAFA0445CF8E}"/>
    <cellStyle name="Note 4 3 7 2 2" xfId="19411" xr:uid="{4DDC1D49-C4FA-4692-8F92-4068FCC2A656}"/>
    <cellStyle name="Note 4 3 7 2 2 2" xfId="38198" xr:uid="{C4E9F68F-B99F-4AE0-AE03-52DCB95FC532}"/>
    <cellStyle name="Note 4 3 7 2 3" xfId="32120" xr:uid="{73F75DE9-FC27-4DE4-A42A-E95368A38082}"/>
    <cellStyle name="Note 4 3 7 3" xfId="8228" xr:uid="{18443E71-95FC-4F46-BA92-3C8C3AABFF82}"/>
    <cellStyle name="Note 4 3 7 3 2" xfId="36281" xr:uid="{079DCF97-9A7B-4A8D-A555-283F0F52DBB6}"/>
    <cellStyle name="Note 4 3 7 4" xfId="23291" xr:uid="{9CC7BAA7-0A4C-4747-9BBC-D2522534D75F}"/>
    <cellStyle name="Note 4 3 7 4 2" xfId="41139" xr:uid="{090513DF-9A3B-48B2-9385-223078954242}"/>
    <cellStyle name="Note 4 3 7 5" xfId="30467" xr:uid="{E9F1F6A3-534E-41F9-AF2B-B739A50CC71F}"/>
    <cellStyle name="Note 4 3 8" xfId="8229" xr:uid="{116FE6A5-1F04-4A14-AEE0-6DA1BE43E29E}"/>
    <cellStyle name="Note 4 3 8 2" xfId="8230" xr:uid="{B8A54328-A14F-4CA3-90A3-238C72A8082B}"/>
    <cellStyle name="Note 4 3 8 2 2" xfId="19538" xr:uid="{FECA46F7-C792-4412-8DED-6D2E0E44A29D}"/>
    <cellStyle name="Note 4 3 8 2 2 2" xfId="38325" xr:uid="{D2632D4F-1315-4131-8DCB-1412071AEEB7}"/>
    <cellStyle name="Note 4 3 8 2 3" xfId="32221" xr:uid="{40528630-8FC8-40A1-8D20-D6683C246B87}"/>
    <cellStyle name="Note 4 3 8 3" xfId="8231" xr:uid="{2F3EA741-816D-4237-B436-41262506B78F}"/>
    <cellStyle name="Note 4 3 8 3 2" xfId="36409" xr:uid="{4C17A803-2D8F-46D4-9EDC-363CF1D86DD9}"/>
    <cellStyle name="Note 4 3 8 4" xfId="23292" xr:uid="{0678B669-427F-4EF2-90F8-44FD08E567F0}"/>
    <cellStyle name="Note 4 3 8 4 2" xfId="41140" xr:uid="{32D3E035-8849-4087-B194-FA30FCA6CBAF}"/>
    <cellStyle name="Note 4 3 8 5" xfId="30594" xr:uid="{D554445F-12E8-44FC-B32B-479370053EB3}"/>
    <cellStyle name="Note 4 3 9" xfId="8232" xr:uid="{2E244865-4FEA-44D9-8109-40ECB7459972}"/>
    <cellStyle name="Note 4 3 9 2" xfId="34094" xr:uid="{C8C6A39B-30AE-471B-9674-270505F4B4C1}"/>
    <cellStyle name="Note 4 30" xfId="28697" xr:uid="{61DD7F68-86F2-449E-BBF7-A8BD8D16A7E2}"/>
    <cellStyle name="Note 4 30 2" xfId="41652" xr:uid="{156FE9BB-9350-4E24-B8B2-D851FC026558}"/>
    <cellStyle name="Note 4 31" xfId="28801" xr:uid="{33B8CCF4-6CF6-4D84-9372-3865DF342F44}"/>
    <cellStyle name="Note 4 31 2" xfId="41656" xr:uid="{2B0AD98D-DAFD-489F-8CA0-F5FE849237CA}"/>
    <cellStyle name="Note 4 32" xfId="29492" xr:uid="{363A40E4-C1D5-4A36-9DD5-E0F894ED1984}"/>
    <cellStyle name="Note 4 33" xfId="8141" xr:uid="{4C26E2DC-E16C-4523-88DD-4466ED5972CD}"/>
    <cellStyle name="Note 4 4" xfId="8233" xr:uid="{AC0D1091-E2E2-4C9C-AD5E-60C0DC9FBAFD}"/>
    <cellStyle name="Note 4 4 10" xfId="29631" xr:uid="{18A6C1D6-A411-423C-889A-52A00908F715}"/>
    <cellStyle name="Note 4 4 2" xfId="8234" xr:uid="{B854CCCE-7417-4FB3-9EDC-1776DA88212D}"/>
    <cellStyle name="Note 4 4 2 2" xfId="8235" xr:uid="{A75EA740-4011-45EB-AAE9-A1FDE3E918E6}"/>
    <cellStyle name="Note 4 4 2 2 2" xfId="8236" xr:uid="{C0F6F68D-94A1-41CF-B4AA-5EDABA3F9FDD}"/>
    <cellStyle name="Note 4 4 2 2 2 2" xfId="19990" xr:uid="{969A5CFD-02C1-40B6-A146-A6F369D785C0}"/>
    <cellStyle name="Note 4 4 2 2 2 2 2" xfId="38862" xr:uid="{D558F0AA-A01B-4867-BD91-278624CFA901}"/>
    <cellStyle name="Note 4 4 2 2 2 3" xfId="32718" xr:uid="{B31E34E4-04B7-411D-BE1F-99E23B491101}"/>
    <cellStyle name="Note 4 4 2 2 3" xfId="8237" xr:uid="{5B5BCAB3-812A-43EE-BF9D-CDD9DCD64BEB}"/>
    <cellStyle name="Note 4 4 2 2 3 2" xfId="36850" xr:uid="{0479E3A8-A20A-4E30-AFB7-6335E9BB990F}"/>
    <cellStyle name="Note 4 4 2 2 4" xfId="23295" xr:uid="{9244CC2C-B48D-429B-B66F-D5AC7C3FCA9C}"/>
    <cellStyle name="Note 4 4 2 2 4 2" xfId="41143" xr:uid="{D9942EBB-2627-40F0-9BEE-40771CEA7385}"/>
    <cellStyle name="Note 4 4 2 2 5" xfId="31129" xr:uid="{C644C665-EBE1-4284-9EE6-39D1912DE9A0}"/>
    <cellStyle name="Note 4 4 2 3" xfId="8238" xr:uid="{C47852E7-93B4-4A20-A9CC-E35E7F392B63}"/>
    <cellStyle name="Note 4 4 2 3 2" xfId="19296" xr:uid="{D88FB304-70DA-405F-AEB7-764452E09C2C}"/>
    <cellStyle name="Note 4 4 2 3 2 2" xfId="37784" xr:uid="{459065CE-8F80-4A80-8663-DAA8BCB1C0B7}"/>
    <cellStyle name="Note 4 4 2 3 3" xfId="32051" xr:uid="{0EEE2BBE-AE2C-463A-8717-763D14ACA5ED}"/>
    <cellStyle name="Note 4 4 2 4" xfId="8239" xr:uid="{351FFFB8-D34F-48DF-B6D4-BB0D99B574BA}"/>
    <cellStyle name="Note 4 4 2 4 2" xfId="35874" xr:uid="{BC5E006C-274D-4660-B29B-5630F552DD7D}"/>
    <cellStyle name="Note 4 4 2 5" xfId="23294" xr:uid="{CE5E9E02-A99D-44FC-B76E-366948AC3F43}"/>
    <cellStyle name="Note 4 4 2 5 2" xfId="41142" xr:uid="{208BD1B5-22D1-41CF-A4D3-4572E5EF8130}"/>
    <cellStyle name="Note 4 4 2 6" xfId="30066" xr:uid="{80CD6DDE-D8BE-4C33-8630-AE5A423C7792}"/>
    <cellStyle name="Note 4 4 3" xfId="8240" xr:uid="{4E305BED-18BB-4E90-80DA-87C5FEBF5E64}"/>
    <cellStyle name="Note 4 4 3 2" xfId="8241" xr:uid="{C0A8ECC8-E6A9-4F3A-83AB-E1A10BB73C6D}"/>
    <cellStyle name="Note 4 4 3 2 2" xfId="14481" xr:uid="{1170E7D9-4A74-4950-91D1-3D9B60F909A6}"/>
    <cellStyle name="Note 4 4 3 2 2 2" xfId="38427" xr:uid="{B2CEDE98-89B8-4710-8659-773A3913F1C5}"/>
    <cellStyle name="Note 4 4 3 2 3" xfId="32302" xr:uid="{E29B6974-8800-4950-AE05-AA17519AD3B3}"/>
    <cellStyle name="Note 4 4 3 3" xfId="8242" xr:uid="{68BEA819-7F27-4EAB-81F8-16D2D4910603}"/>
    <cellStyle name="Note 4 4 3 3 2" xfId="18375" xr:uid="{39A01D38-351C-482B-B74B-888E686D8A7E}"/>
    <cellStyle name="Note 4 4 3 4" xfId="23296" xr:uid="{CF9F8F95-3D51-49D7-92FB-62F8EC79CF2E}"/>
    <cellStyle name="Note 4 4 3 4 2" xfId="41144" xr:uid="{ACA083F0-970E-4279-BF4F-76AE39966ED2}"/>
    <cellStyle name="Note 4 4 3 5" xfId="30694" xr:uid="{DE65F523-D13C-43AA-ACB5-0E578310D4B4}"/>
    <cellStyle name="Note 4 4 4" xfId="8243" xr:uid="{AAC67B90-2C6E-459B-9367-71D5E9AFFBCF}"/>
    <cellStyle name="Note 4 4 4 2" xfId="18688" xr:uid="{723C057E-394D-4DF5-B1FE-E098FCB07AE1}"/>
    <cellStyle name="Note 4 4 4 2 2" xfId="37293" xr:uid="{01D619B6-8765-465B-A49F-6F71D0DA01D1}"/>
    <cellStyle name="Note 4 4 4 3" xfId="31654" xr:uid="{C9C8A94E-14AC-4963-8BF3-32BB62F6BFE0}"/>
    <cellStyle name="Note 4 4 5" xfId="8244" xr:uid="{A691C6E2-52F8-4A59-B561-D551795BE005}"/>
    <cellStyle name="Note 4 4 5 2" xfId="15247" xr:uid="{C49E2A91-C86F-4AEB-BBF8-CD3B846A894F}"/>
    <cellStyle name="Note 4 4 5 2 2" xfId="20654" xr:uid="{077D15E3-B126-4142-A705-96A0EABD567B}"/>
    <cellStyle name="Note 4 4 5 3" xfId="33446" xr:uid="{4011417A-D6D2-4E0B-A068-F5529F774CAC}"/>
    <cellStyle name="Note 4 4 6" xfId="8245" xr:uid="{DA9C173F-A8B5-4B05-9FDB-989DDC8928A5}"/>
    <cellStyle name="Note 4 4 6 2" xfId="15937" xr:uid="{865FC483-1120-4C8E-A1ED-0207688F597E}"/>
    <cellStyle name="Note 4 4 7" xfId="16891" xr:uid="{AFC5C019-C8C2-4157-8608-98D616115878}"/>
    <cellStyle name="Note 4 4 7 2" xfId="34894" xr:uid="{ED06F45D-73A3-4279-8600-B7FEB17266C8}"/>
    <cellStyle name="Note 4 4 8" xfId="17226" xr:uid="{DD0D352E-2A21-4AE4-BF88-A9E282D297A9}"/>
    <cellStyle name="Note 4 4 8 2" xfId="35418" xr:uid="{471C8096-4E21-4895-A9BC-485BA0124264}"/>
    <cellStyle name="Note 4 4 9" xfId="23293" xr:uid="{A5E4F15E-BB5B-48F0-AF29-7834405D0DCA}"/>
    <cellStyle name="Note 4 4 9 2" xfId="41141" xr:uid="{B86DBFE0-06E5-47EB-B1D6-045E2F78E2A1}"/>
    <cellStyle name="Note 4 5" xfId="8246" xr:uid="{976BBFCA-1F0B-4CC5-BCE0-81D3E21091F7}"/>
    <cellStyle name="Note 4 5 2" xfId="8247" xr:uid="{0BE2A033-48FB-4517-86CC-7FEC62C0C095}"/>
    <cellStyle name="Note 4 5 2 2" xfId="8248" xr:uid="{A8C9901A-4F28-4D5F-8E35-9B5DC4944887}"/>
    <cellStyle name="Note 4 5 2 2 2" xfId="19991" xr:uid="{A681DC04-D623-41BF-8D15-7B955CCA5F41}"/>
    <cellStyle name="Note 4 5 2 2 2 2" xfId="38863" xr:uid="{F1D533B2-8F49-46CA-9073-B098EC737D04}"/>
    <cellStyle name="Note 4 5 2 2 3" xfId="32719" xr:uid="{5FFA19BB-2F2B-41EB-8A7B-A184192B53B7}"/>
    <cellStyle name="Note 4 5 2 3" xfId="8249" xr:uid="{EA133934-12D4-478F-9F09-EA2A0DD66D74}"/>
    <cellStyle name="Note 4 5 2 3 2" xfId="36851" xr:uid="{F0B96D6D-548D-4819-99BE-292606B36E28}"/>
    <cellStyle name="Note 4 5 2 4" xfId="23298" xr:uid="{B6EE0FC3-752C-4C1F-9B6B-408569C47E32}"/>
    <cellStyle name="Note 4 5 2 4 2" xfId="41146" xr:uid="{696EB6F4-1020-4AFF-AC1E-C8C1FE513C6C}"/>
    <cellStyle name="Note 4 5 2 5" xfId="31130" xr:uid="{DF8C26B7-5219-47F0-91B8-B81531924772}"/>
    <cellStyle name="Note 4 5 3" xfId="8250" xr:uid="{6F3FF2FC-E160-4B92-BF87-93AEAF34B4DC}"/>
    <cellStyle name="Note 4 5 3 2" xfId="19297" xr:uid="{C3A18DA7-BA46-4030-811D-302F533235DB}"/>
    <cellStyle name="Note 4 5 3 2 2" xfId="37785" xr:uid="{C699193E-421C-4FCF-A9B9-B861B0A12240}"/>
    <cellStyle name="Note 4 5 3 3" xfId="32052" xr:uid="{C096C5F1-0268-4C0D-A606-E42D37EA2BCE}"/>
    <cellStyle name="Note 4 5 4" xfId="8251" xr:uid="{4A832F09-7252-4C58-A327-AE8976F2396A}"/>
    <cellStyle name="Note 4 5 4 2" xfId="21186" xr:uid="{9E7BC563-15C7-47EE-B1DC-47C7D3C09F6E}"/>
    <cellStyle name="Note 4 5 4 2 2" xfId="39595" xr:uid="{4D10FA80-B2F4-450C-9DD3-81AEC3E6DD20}"/>
    <cellStyle name="Note 4 5 4 3" xfId="33447" xr:uid="{8B213F20-3576-4014-81AB-80F42C653F8B}"/>
    <cellStyle name="Note 4 5 5" xfId="8252" xr:uid="{2C9D75EC-5AEF-4723-A6CF-BBA2FDEB933B}"/>
    <cellStyle name="Note 4 5 5 2" xfId="34100" xr:uid="{283DCD8C-58A1-4F23-AEEA-81B520557955}"/>
    <cellStyle name="Note 4 5 6" xfId="16892" xr:uid="{037D9027-65CC-40FE-8D6C-F1636F035863}"/>
    <cellStyle name="Note 4 5 6 2" xfId="34895" xr:uid="{A6F1B9FF-0001-4A4E-97BC-4141A34A1E7E}"/>
    <cellStyle name="Note 4 5 7" xfId="17824" xr:uid="{02046FF4-2FD2-49E0-9595-D90C9E1D7417}"/>
    <cellStyle name="Note 4 5 7 2" xfId="35875" xr:uid="{39F42AED-8292-4322-928D-3CE78C7E89B8}"/>
    <cellStyle name="Note 4 5 8" xfId="23297" xr:uid="{13E4F073-E9B0-4A1F-9546-4AB3FBAF667D}"/>
    <cellStyle name="Note 4 5 8 2" xfId="41145" xr:uid="{3A8D8524-A5CB-4B66-8F9D-A97CBC5FE8A5}"/>
    <cellStyle name="Note 4 5 9" xfId="30067" xr:uid="{1B6E017E-C541-4B82-9986-5EDDF95F6DC0}"/>
    <cellStyle name="Note 4 6" xfId="8253" xr:uid="{5EF8CDED-155D-467F-9EED-E0F063C7470D}"/>
    <cellStyle name="Note 4 6 2" xfId="8254" xr:uid="{EA8A94FB-A163-4C6C-B6DC-3CAA91246541}"/>
    <cellStyle name="Note 4 6 2 2" xfId="8255" xr:uid="{033F6065-8645-42E5-9CA3-E0AAF5D177F1}"/>
    <cellStyle name="Note 4 6 2 2 2" xfId="19992" xr:uid="{1FDB6768-6B5C-40EE-8E54-9E5E7E36CC28}"/>
    <cellStyle name="Note 4 6 2 2 2 2" xfId="38864" xr:uid="{5E37D5E8-241E-4E15-B5D2-B6C2E1A4FDAD}"/>
    <cellStyle name="Note 4 6 2 2 3" xfId="32720" xr:uid="{870F69A7-8FB7-4F96-A6C9-67905242257C}"/>
    <cellStyle name="Note 4 6 2 3" xfId="8256" xr:uid="{D721D3EF-1770-4550-8F70-8D26CFFC5054}"/>
    <cellStyle name="Note 4 6 2 3 2" xfId="36852" xr:uid="{AE53E1E6-CF06-41BB-8FB8-1F498948C951}"/>
    <cellStyle name="Note 4 6 2 4" xfId="23300" xr:uid="{2C7BF477-8747-4158-B02F-3CB8B7B258A2}"/>
    <cellStyle name="Note 4 6 2 4 2" xfId="41148" xr:uid="{4F028F60-D402-4200-A043-6529512B8A42}"/>
    <cellStyle name="Note 4 6 2 5" xfId="31131" xr:uid="{A5B73BF9-1AF3-4DE9-8DE6-DE5CA0B5E4C1}"/>
    <cellStyle name="Note 4 6 3" xfId="8257" xr:uid="{D41A3960-F152-433F-B910-5841BED93D65}"/>
    <cellStyle name="Note 4 6 3 2" xfId="19298" xr:uid="{14571678-91BB-4721-9376-9E5422C4247B}"/>
    <cellStyle name="Note 4 6 3 2 2" xfId="37786" xr:uid="{AC7EB2C5-D748-47D5-BB6F-D96F9EBC8038}"/>
    <cellStyle name="Note 4 6 3 3" xfId="32053" xr:uid="{3F3A62F0-BB39-4D75-8B66-3358D0C129E8}"/>
    <cellStyle name="Note 4 6 4" xfId="8258" xr:uid="{20453996-A760-466E-8BB1-C0783787A636}"/>
    <cellStyle name="Note 4 6 4 2" xfId="21187" xr:uid="{906F04B8-C5CA-42D0-847E-B8F9E0397B34}"/>
    <cellStyle name="Note 4 6 4 2 2" xfId="39596" xr:uid="{0632D249-CE09-4922-A873-D13800E39F87}"/>
    <cellStyle name="Note 4 6 4 3" xfId="33448" xr:uid="{5FA135B9-62B5-4B4A-82B2-A2D6C3FA9715}"/>
    <cellStyle name="Note 4 6 5" xfId="8259" xr:uid="{B9835492-34B9-4E7A-8F83-CE06850F88F8}"/>
    <cellStyle name="Note 4 6 5 2" xfId="34101" xr:uid="{B3FF0781-EF24-4471-AD98-BD381DF20287}"/>
    <cellStyle name="Note 4 6 6" xfId="16893" xr:uid="{B5E944AF-C312-4600-93CF-822A6283FCE9}"/>
    <cellStyle name="Note 4 6 6 2" xfId="34896" xr:uid="{718AA9F7-7865-4211-8D40-E12F73FF9154}"/>
    <cellStyle name="Note 4 6 7" xfId="17825" xr:uid="{ABDE0E06-F6D6-470B-869E-6C84E7D30415}"/>
    <cellStyle name="Note 4 6 7 2" xfId="35876" xr:uid="{393B626F-212C-4253-A781-FD307F7CD683}"/>
    <cellStyle name="Note 4 6 8" xfId="23299" xr:uid="{CB1AC6A0-DEBB-4AA9-8172-8EB5069CC20D}"/>
    <cellStyle name="Note 4 6 8 2" xfId="41147" xr:uid="{48AD7665-BAFC-4CCB-968B-0C15577AE45F}"/>
    <cellStyle name="Note 4 6 9" xfId="30068" xr:uid="{16275E0E-72EF-4433-9197-6122740636B5}"/>
    <cellStyle name="Note 4 7" xfId="8260" xr:uid="{215745B3-FBB4-4D07-8407-0F9216130BF9}"/>
    <cellStyle name="Note 4 7 2" xfId="8261" xr:uid="{E348A719-C325-4831-9C74-023D02EF44D0}"/>
    <cellStyle name="Note 4 7 2 2" xfId="14435" xr:uid="{01F9B871-77EE-4622-BA1E-B1AD69358D62}"/>
    <cellStyle name="Note 4 7 2 2 2" xfId="38368" xr:uid="{557C2F8E-290B-46AC-A4F3-E89A4DBE5682}"/>
    <cellStyle name="Note 4 7 2 3" xfId="32260" xr:uid="{D431C057-4BB2-4A6B-AFE0-E27A68CB10E0}"/>
    <cellStyle name="Note 4 7 3" xfId="8262" xr:uid="{4A8967BE-2F15-430E-85C1-F2578E7A0BE7}"/>
    <cellStyle name="Note 4 7 3 2" xfId="18325" xr:uid="{24CC6A44-04AD-4CEA-B8CB-277766A47607}"/>
    <cellStyle name="Note 4 7 4" xfId="23301" xr:uid="{CA52F72A-FD15-4357-B8EA-6F765FC4C04E}"/>
    <cellStyle name="Note 4 7 4 2" xfId="41149" xr:uid="{525F4C6C-339F-4932-9424-9BCEAD9831CC}"/>
    <cellStyle name="Note 4 7 5" xfId="30637" xr:uid="{4BF7A58A-050B-4A45-8966-510A416EBC84}"/>
    <cellStyle name="Note 4 8" xfId="8263" xr:uid="{C223DC61-F10E-46AA-91F2-D7656CB4B4B0}"/>
    <cellStyle name="Note 4 8 2" xfId="8264" xr:uid="{E6FD618D-30FB-410F-B4CD-A2E395208F61}"/>
    <cellStyle name="Note 4 8 2 2" xfId="37206" xr:uid="{E695326C-4943-4BB7-B711-F1F431A2A0EF}"/>
    <cellStyle name="Note 4 8 3" xfId="8265" xr:uid="{AB4B53D1-62C7-4EEC-850F-9F7692B4917E}"/>
    <cellStyle name="Note 4 8 3 2" xfId="41150" xr:uid="{404C70C6-825A-4C13-990E-32747108CE73}"/>
    <cellStyle name="Note 4 8 4" xfId="31609" xr:uid="{C40480F5-C858-4E56-832D-B70977DD72B0}"/>
    <cellStyle name="Note 4 9" xfId="8266" xr:uid="{F002F298-AA0E-4F6B-8311-6585BB516A90}"/>
    <cellStyle name="Note 4 9 2" xfId="18593" xr:uid="{25B9BCFE-EAFC-4122-85E8-897068220060}"/>
    <cellStyle name="Note 4 9 2 2" xfId="37277" xr:uid="{BE3DC3DC-CE88-4EDC-B38D-8211C3351AD6}"/>
    <cellStyle name="Note 4 9 3" xfId="26612" xr:uid="{6030CF87-BDE4-418B-B23F-062B15A04CFD}"/>
    <cellStyle name="Note 4 9 3 2" xfId="41427" xr:uid="{81D0999F-4D7B-4CC1-8040-4DE8BB26D622}"/>
    <cellStyle name="Note 4 9 4" xfId="31622" xr:uid="{ECA33FCC-C15B-4244-AF2E-E4D6F26F252E}"/>
    <cellStyle name="Note 40" xfId="8267" xr:uid="{0A186CFA-A0D9-4983-B9EB-F19A4D638FD7}"/>
    <cellStyle name="Note 40 2" xfId="23302" xr:uid="{73ACB3AC-3E5D-4C0D-B60D-C8AC3BAB3EC8}"/>
    <cellStyle name="Note 40 2 2" xfId="41151" xr:uid="{CB9DA5AD-3C19-401C-B445-DDEEC138785E}"/>
    <cellStyle name="Note 40 3" xfId="31536" xr:uid="{2838E7A5-EBDE-46A0-9475-8283C1E38F9F}"/>
    <cellStyle name="Note 41" xfId="8268" xr:uid="{D3FE5CC8-A4BC-4167-93A2-CB6CF47578BC}"/>
    <cellStyle name="Note 41 2" xfId="23303" xr:uid="{4DA61D4B-A063-4C14-948C-6C5D8C692E80}"/>
    <cellStyle name="Note 41 2 2" xfId="41152" xr:uid="{50056A3F-33C6-49B0-B863-0C550AD76F87}"/>
    <cellStyle name="Note 41 3" xfId="31540" xr:uid="{1128D353-577E-405E-A848-7023BCD8781C}"/>
    <cellStyle name="Note 42" xfId="8269" xr:uid="{FECE4A24-9061-473E-A3D9-7CD6F5B83B49}"/>
    <cellStyle name="Note 42 2" xfId="23304" xr:uid="{A5F2DC47-54F6-42E0-B757-2912DF8602F0}"/>
    <cellStyle name="Note 42 2 2" xfId="41153" xr:uid="{E806B4FB-95B6-4673-988B-7DC0367A6D36}"/>
    <cellStyle name="Note 42 3" xfId="31544" xr:uid="{09EC903E-2184-44A4-BEF6-0C5E879CC5B8}"/>
    <cellStyle name="Note 43" xfId="8270" xr:uid="{4B7CFE0A-C242-4947-967C-32F2780900EA}"/>
    <cellStyle name="Note 43 2" xfId="23305" xr:uid="{B9AFBB6F-8C35-4593-A542-53F02FC14209}"/>
    <cellStyle name="Note 43 2 2" xfId="41154" xr:uid="{3C8B2F58-BE3B-4124-BCCC-74973AF4EF0B}"/>
    <cellStyle name="Note 43 3" xfId="31548" xr:uid="{04E4FF89-52C2-4B0F-B053-D51904E9E5CB}"/>
    <cellStyle name="Note 44" xfId="8271" xr:uid="{28171489-F95E-48E4-BE0E-39332D700A57}"/>
    <cellStyle name="Note 44 2" xfId="23306" xr:uid="{3F7135A6-4C7C-4C35-A374-96C6E8D913D9}"/>
    <cellStyle name="Note 44 2 2" xfId="41155" xr:uid="{082D7FAA-4C0E-4938-ADFA-3EEA5A5F3F4F}"/>
    <cellStyle name="Note 44 3" xfId="31552" xr:uid="{E4AF2C7F-50A3-46CE-A2B3-4207B5B6E57C}"/>
    <cellStyle name="Note 45" xfId="8272" xr:uid="{5BBC90C9-881A-4F53-9CF6-E43F4413A761}"/>
    <cellStyle name="Note 45 2" xfId="23307" xr:uid="{38D191A8-9DDF-461F-9F5F-06F23874674B}"/>
    <cellStyle name="Note 45 2 2" xfId="41156" xr:uid="{14389899-8228-4E81-90EA-49A9711ED728}"/>
    <cellStyle name="Note 45 3" xfId="31556" xr:uid="{19C82AF1-9661-4735-AC06-C3D61EF49846}"/>
    <cellStyle name="Note 46" xfId="8273" xr:uid="{F5642F04-5786-46F5-A798-E8B395F78319}"/>
    <cellStyle name="Note 46 2" xfId="23308" xr:uid="{B98700F7-0E5F-4653-B6FA-845AB76BEBAC}"/>
    <cellStyle name="Note 46 2 2" xfId="41157" xr:uid="{E0CE402D-B0F5-4221-A98A-570A0CAA696F}"/>
    <cellStyle name="Note 46 3" xfId="31560" xr:uid="{6D698450-CAC3-40A6-8816-04088C7B51F6}"/>
    <cellStyle name="Note 47" xfId="8274" xr:uid="{567B045E-B546-49DF-8251-5424696705E0}"/>
    <cellStyle name="Note 47 2" xfId="23309" xr:uid="{41D40BB2-DC12-4915-94DE-28103CAB022D}"/>
    <cellStyle name="Note 47 2 2" xfId="41158" xr:uid="{CE4AD75E-AFE9-4E0F-9EEE-F5C43127D5B4}"/>
    <cellStyle name="Note 47 3" xfId="31564" xr:uid="{9E976B1F-8A4F-4754-83F5-E7B44B08219E}"/>
    <cellStyle name="Note 48" xfId="8275" xr:uid="{493293ED-8CED-47BC-8038-D27CC8ED7A9F}"/>
    <cellStyle name="Note 48 2" xfId="23310" xr:uid="{B43B816F-82A1-4235-BA78-FA013F49ED0F}"/>
    <cellStyle name="Note 48 2 2" xfId="41159" xr:uid="{AB79220D-9A7C-49D0-A0C7-0076AC423133}"/>
    <cellStyle name="Note 48 3" xfId="31568" xr:uid="{FDF37A1D-69AF-4108-9D2A-14DC45538BAE}"/>
    <cellStyle name="Note 49" xfId="8276" xr:uid="{C7B25945-678C-4A40-9731-E9BC4C963FE4}"/>
    <cellStyle name="Note 49 2" xfId="23311" xr:uid="{7F22E4F6-6EAA-4C41-B74D-778FB5557B88}"/>
    <cellStyle name="Note 49 2 2" xfId="41160" xr:uid="{7B6C441A-9716-4B7B-AAD8-D3AF0705F0D0}"/>
    <cellStyle name="Note 49 3" xfId="31572" xr:uid="{CA309839-BBE3-42B1-9E05-820779088262}"/>
    <cellStyle name="Note 5" xfId="8277" xr:uid="{BE0F19AC-D6B8-4ADE-BB6F-94018980A0F7}"/>
    <cellStyle name="Note 5 10" xfId="8278" xr:uid="{C6475BFF-DB37-46BC-B30B-1EC947E98194}"/>
    <cellStyle name="Note 5 10 2" xfId="14619" xr:uid="{00BA4529-E422-4366-A205-7C787A83AF5D}"/>
    <cellStyle name="Note 5 10 2 2" xfId="20448" xr:uid="{82F367DA-942C-45FD-AB95-5D8BA6CB9A9A}"/>
    <cellStyle name="Note 5 10 3" xfId="25207" xr:uid="{45776D0A-F3C1-46FB-9F9F-D65D29EC2E99}"/>
    <cellStyle name="Note 5 10 3 2" xfId="41299" xr:uid="{80FF2596-B621-4B67-B3B9-ABD22DCCB437}"/>
    <cellStyle name="Note 5 10 4" xfId="32940" xr:uid="{B03E32F9-38F7-4CAE-AB80-3251D8D19A84}"/>
    <cellStyle name="Note 5 11" xfId="8279" xr:uid="{F44DFC49-2A41-49F3-936C-EFD845B2D13B}"/>
    <cellStyle name="Note 5 11 2" xfId="15176" xr:uid="{1A14BB88-8B2C-43CF-86DF-74A517ACE260}"/>
    <cellStyle name="Note 5 11 2 2" xfId="26739" xr:uid="{B4E1EC14-A10F-4A4D-AFC9-630B6A63C96F}"/>
    <cellStyle name="Note 5 11 3" xfId="33367" xr:uid="{6CB6EAEE-3EB6-4774-95E2-9B63C5185882}"/>
    <cellStyle name="Note 5 12" xfId="8280" xr:uid="{21FDAF38-282A-4CC1-918A-1E48797FE1C4}"/>
    <cellStyle name="Note 5 12 2" xfId="15446" xr:uid="{DB0F8DBC-FB22-41EA-8B58-52D211F88D96}"/>
    <cellStyle name="Note 5 12 2 2" xfId="25107" xr:uid="{A39FACBE-9CE6-4FFF-854E-9F644FB8B726}"/>
    <cellStyle name="Note 5 12 3" xfId="33686" xr:uid="{6A66D70C-82AC-40D4-B93C-CC92196F3C1F}"/>
    <cellStyle name="Note 5 13" xfId="12938" xr:uid="{CD87D456-4755-4746-90C5-995568E796B8}"/>
    <cellStyle name="Note 5 13 2" xfId="34477" xr:uid="{088AC976-73F4-4ED9-BF81-F31013B2D8ED}"/>
    <cellStyle name="Note 5 14" xfId="21897" xr:uid="{08244D4E-DD39-412A-8D73-5B08E705B3F0}"/>
    <cellStyle name="Note 5 14 2" xfId="24986" xr:uid="{3C64375C-D10B-412A-8E1A-99DE2EFAA5E0}"/>
    <cellStyle name="Note 5 14 2 2" xfId="41271" xr:uid="{3703A02F-2654-496C-8721-AB65656EDA26}"/>
    <cellStyle name="Note 5 14 3" xfId="40022" xr:uid="{4268415F-CA86-4BEC-854B-6A4D36001D1D}"/>
    <cellStyle name="Note 5 15" xfId="21993" xr:uid="{4A94177F-7276-40CE-851F-8DD898A79FF4}"/>
    <cellStyle name="Note 5 15 2" xfId="26982" xr:uid="{3A4AD17B-294C-42A5-8411-6603D0891FA6}"/>
    <cellStyle name="Note 5 15 2 2" xfId="41467" xr:uid="{EE2C4665-A5C0-48B4-8E31-4F81612A45A3}"/>
    <cellStyle name="Note 5 16" xfId="24852" xr:uid="{5ADA412C-D49A-48A5-9586-9FC2552EA337}"/>
    <cellStyle name="Note 5 16 2" xfId="41254" xr:uid="{4AB3B5BB-CD76-49DD-9AB0-28BCC292E5DA}"/>
    <cellStyle name="Note 5 17" xfId="27125" xr:uid="{1E9275DF-B0EB-49DD-BD8D-208968EB4487}"/>
    <cellStyle name="Note 5 17 2" xfId="41484" xr:uid="{7B6B9BDA-F78C-46D0-813E-6DA99B13A4D9}"/>
    <cellStyle name="Note 5 18" xfId="24706" xr:uid="{7DE90B8E-25EB-4FFE-A6AF-B31C613077B5}"/>
    <cellStyle name="Note 5 18 2" xfId="41237" xr:uid="{CC7B115A-FF4B-4359-A177-FDB862988E2B}"/>
    <cellStyle name="Note 5 19" xfId="27281" xr:uid="{18A25A0B-9410-42BD-82DD-D573D845A3DD}"/>
    <cellStyle name="Note 5 19 2" xfId="41501" xr:uid="{2B91A1FC-4019-400E-894F-C1F906E22D00}"/>
    <cellStyle name="Note 5 2" xfId="8281" xr:uid="{002FBD7E-DD4C-49CB-8ADF-DA308676DA4D}"/>
    <cellStyle name="Note 5 2 10" xfId="8282" xr:uid="{6BAD49DD-1278-49D8-8BBF-0EB8919DBB8F}"/>
    <cellStyle name="Note 5 2 10 2" xfId="34897" xr:uid="{94AE9C6D-2425-4A6F-A876-0B0F6C12EB17}"/>
    <cellStyle name="Note 5 2 11" xfId="17075" xr:uid="{E556D2E9-3604-4FAD-857C-EB75F0D3E738}"/>
    <cellStyle name="Note 5 2 11 2" xfId="35327" xr:uid="{60F490AB-552C-4DFB-AD5F-281036F7233A}"/>
    <cellStyle name="Note 5 2 12" xfId="17746" xr:uid="{87B00299-F613-4301-AD03-21DEDED4B41B}"/>
    <cellStyle name="Note 5 2 12 2" xfId="35797" xr:uid="{F6266A37-8727-4B31-94DB-4802DA49CE83}"/>
    <cellStyle name="Note 5 2 13" xfId="23312" xr:uid="{418A378E-9154-4E35-9DB1-3F172A7E8E45}"/>
    <cellStyle name="Note 5 2 13 2" xfId="41161" xr:uid="{AD35CD57-897D-4F92-981E-3B0AF16C3317}"/>
    <cellStyle name="Note 5 2 14" xfId="29561" xr:uid="{F09F066D-1311-4D96-A002-85EC80B0B9DD}"/>
    <cellStyle name="Note 5 2 2" xfId="8283" xr:uid="{E8772A8B-6AF0-4206-AEF3-EE181AF02E33}"/>
    <cellStyle name="Note 5 2 2 2" xfId="8284" xr:uid="{02397138-1E31-4D2C-95FD-3A687208DDF0}"/>
    <cellStyle name="Note 5 2 2 2 2" xfId="8285" xr:uid="{16320A50-8892-4A2C-9E0B-19687D7BD97F}"/>
    <cellStyle name="Note 5 2 2 2 2 2" xfId="19993" xr:uid="{F75C23F7-69E8-47AB-A01E-8AAA7C5F405B}"/>
    <cellStyle name="Note 5 2 2 2 2 2 2" xfId="38865" xr:uid="{8DBA3A4D-BE31-423A-A7CD-FD67D8DBD915}"/>
    <cellStyle name="Note 5 2 2 2 2 3" xfId="32721" xr:uid="{61A0931D-CEE9-4AFD-90A6-9C13B24D01D8}"/>
    <cellStyle name="Note 5 2 2 2 3" xfId="8286" xr:uid="{0B7663EB-91DD-48D2-9728-693727115B4E}"/>
    <cellStyle name="Note 5 2 2 2 3 2" xfId="36853" xr:uid="{91DFEA42-4AC1-4B39-A766-3324AC8B12D7}"/>
    <cellStyle name="Note 5 2 2 2 4" xfId="23314" xr:uid="{ADB25BFC-D3C5-4D6D-8073-5FF90F4B9C2F}"/>
    <cellStyle name="Note 5 2 2 2 4 2" xfId="41163" xr:uid="{43251D8B-50D8-40F2-BDCF-A25D758F90A1}"/>
    <cellStyle name="Note 5 2 2 2 5" xfId="31132" xr:uid="{39E8A3D0-ED27-4940-A39E-FC5A3A43033D}"/>
    <cellStyle name="Note 5 2 2 3" xfId="8287" xr:uid="{49A98F09-5825-4087-9238-DCEE3095B0AC}"/>
    <cellStyle name="Note 5 2 2 3 2" xfId="19299" xr:uid="{F0291E0B-BB0C-47F3-B874-D3B73B97AD82}"/>
    <cellStyle name="Note 5 2 2 3 2 2" xfId="37787" xr:uid="{32DA45DD-5BC0-4A1E-9CBF-E85196D55B26}"/>
    <cellStyle name="Note 5 2 2 3 3" xfId="32054" xr:uid="{A0C5EF3B-7D63-4FD0-BF3B-64EF8B36070A}"/>
    <cellStyle name="Note 5 2 2 4" xfId="8288" xr:uid="{72654456-A23F-4FA6-85D1-6609BCE8E9BF}"/>
    <cellStyle name="Note 5 2 2 4 2" xfId="21188" xr:uid="{5159DB67-F6F7-4AB4-A979-2A75E139A062}"/>
    <cellStyle name="Note 5 2 2 4 2 2" xfId="39597" xr:uid="{D4BCCB77-8964-4334-9FA5-1BA9B1729FB8}"/>
    <cellStyle name="Note 5 2 2 4 3" xfId="33449" xr:uid="{2053301B-6189-4E9F-AA18-6076CBB4E0D5}"/>
    <cellStyle name="Note 5 2 2 5" xfId="8289" xr:uid="{55D1CE42-A6FA-48F0-AC85-A7C742970058}"/>
    <cellStyle name="Note 5 2 2 5 2" xfId="34103" xr:uid="{FDC38615-AF36-420B-B2B9-7A467DE966CB}"/>
    <cellStyle name="Note 5 2 2 6" xfId="16894" xr:uid="{DFA42DCC-08D4-429D-A0FF-E4E34D552D29}"/>
    <cellStyle name="Note 5 2 2 6 2" xfId="34898" xr:uid="{9B6489F3-6D77-4BA8-8F92-C7D35C74DA50}"/>
    <cellStyle name="Note 5 2 2 7" xfId="17826" xr:uid="{2992AD03-D41C-45E2-97FA-69183132C263}"/>
    <cellStyle name="Note 5 2 2 7 2" xfId="35877" xr:uid="{3D6F4843-B7E3-4E5E-BA2E-DD5D7BC24B46}"/>
    <cellStyle name="Note 5 2 2 8" xfId="23313" xr:uid="{1DABC43D-D2EE-4777-9C9C-78434703F0A6}"/>
    <cellStyle name="Note 5 2 2 8 2" xfId="41162" xr:uid="{40D8943B-F1E1-46B7-84A9-CF259DF3ECBD}"/>
    <cellStyle name="Note 5 2 2 9" xfId="30069" xr:uid="{F46EEC70-E64F-44DA-9FA5-4F623DCA4B9D}"/>
    <cellStyle name="Note 5 2 3" xfId="8290" xr:uid="{1D0BD500-0364-4CA9-8ACE-A4CD1024DEB0}"/>
    <cellStyle name="Note 5 2 3 2" xfId="8291" xr:uid="{E86C9C71-0BDB-4203-AD0E-953898C1F62D}"/>
    <cellStyle name="Note 5 2 3 2 2" xfId="8292" xr:uid="{91001BD8-5807-496A-B486-99A6B8406758}"/>
    <cellStyle name="Note 5 2 3 2 2 2" xfId="19994" xr:uid="{DED42D2B-3AB9-4772-9F58-983BFC54659C}"/>
    <cellStyle name="Note 5 2 3 2 2 2 2" xfId="38866" xr:uid="{4A9F4945-8162-4F98-BAB4-6B71D3724833}"/>
    <cellStyle name="Note 5 2 3 2 2 3" xfId="32722" xr:uid="{084B55D8-7F48-443F-857F-41C69B5B0CCA}"/>
    <cellStyle name="Note 5 2 3 2 3" xfId="8293" xr:uid="{C595593E-F611-4DB8-B3F6-89BD936289FC}"/>
    <cellStyle name="Note 5 2 3 2 3 2" xfId="36854" xr:uid="{681AD5C0-A3B8-42AE-8C16-41677201092D}"/>
    <cellStyle name="Note 5 2 3 2 4" xfId="23316" xr:uid="{AA133C7B-915E-4464-96E0-3F35EA03DFB2}"/>
    <cellStyle name="Note 5 2 3 2 4 2" xfId="41165" xr:uid="{7D9DD93E-05EB-42BC-BEF6-DE075BF1A7BE}"/>
    <cellStyle name="Note 5 2 3 2 5" xfId="31133" xr:uid="{FB7F4E31-671B-4D15-9505-C4126E8DFEC7}"/>
    <cellStyle name="Note 5 2 3 3" xfId="8294" xr:uid="{C87B3815-763E-4121-89B0-B41E9437C575}"/>
    <cellStyle name="Note 5 2 3 3 2" xfId="19300" xr:uid="{27802D6C-F973-4091-A450-59B6DFBE47D1}"/>
    <cellStyle name="Note 5 2 3 3 2 2" xfId="37788" xr:uid="{56856C40-8C06-432C-BC56-F360F1E07F2F}"/>
    <cellStyle name="Note 5 2 3 3 3" xfId="32055" xr:uid="{F12BA5BE-374F-492D-9BB1-E5AE080FB2C1}"/>
    <cellStyle name="Note 5 2 3 4" xfId="8295" xr:uid="{00B15BD2-3E3D-41AF-87BA-DDA328F31E90}"/>
    <cellStyle name="Note 5 2 3 4 2" xfId="21189" xr:uid="{8079C5E5-7DAE-4D6B-8705-E2A12DB7AF20}"/>
    <cellStyle name="Note 5 2 3 4 2 2" xfId="39598" xr:uid="{80E0F32F-7E4A-4FDA-BCA7-3F84CA962F80}"/>
    <cellStyle name="Note 5 2 3 4 3" xfId="33450" xr:uid="{3280DBEA-CBDA-4485-A95D-AFD80880B3AD}"/>
    <cellStyle name="Note 5 2 3 5" xfId="8296" xr:uid="{7B6F3FE1-B551-4552-B620-78E5362D0624}"/>
    <cellStyle name="Note 5 2 3 5 2" xfId="34104" xr:uid="{723DCEA0-D85B-4BA6-A7B5-DA9AD141F246}"/>
    <cellStyle name="Note 5 2 3 6" xfId="16895" xr:uid="{A8A49BB9-91CE-48AF-9267-254076666D77}"/>
    <cellStyle name="Note 5 2 3 6 2" xfId="34899" xr:uid="{C201C01D-016D-4265-AE64-7A051FD3EB7C}"/>
    <cellStyle name="Note 5 2 3 7" xfId="17827" xr:uid="{148C3410-0213-47E3-A063-046968E85009}"/>
    <cellStyle name="Note 5 2 3 7 2" xfId="35878" xr:uid="{598102E8-FC8D-4FC2-90D4-0D2F9334F0EB}"/>
    <cellStyle name="Note 5 2 3 8" xfId="23315" xr:uid="{8AEF9356-1E67-4C8E-88A1-C71995CFC00C}"/>
    <cellStyle name="Note 5 2 3 8 2" xfId="41164" xr:uid="{1757F9E5-CC25-4C06-84D8-03FF072BD454}"/>
    <cellStyle name="Note 5 2 3 9" xfId="30070" xr:uid="{76395144-86C4-4BF2-821E-EAA62C39EB34}"/>
    <cellStyle name="Note 5 2 4" xfId="8297" xr:uid="{AE04F9A4-EC8D-4EE2-8BF8-50054FD61387}"/>
    <cellStyle name="Note 5 2 4 2" xfId="8298" xr:uid="{5C54333B-A2F3-4A4B-B050-FC621C0CE701}"/>
    <cellStyle name="Note 5 2 4 2 2" xfId="8299" xr:uid="{DCDF7D15-4579-4B47-8259-6A01FC64C12A}"/>
    <cellStyle name="Note 5 2 4 2 2 2" xfId="19995" xr:uid="{84EFC2B4-7FAA-4B31-A742-997E33BB1790}"/>
    <cellStyle name="Note 5 2 4 2 2 2 2" xfId="38867" xr:uid="{EECDC848-262B-4AE8-A7DE-D48EABEE5D52}"/>
    <cellStyle name="Note 5 2 4 2 2 3" xfId="32723" xr:uid="{6FF943E2-B610-42D5-87DB-3B29DE3EEEEF}"/>
    <cellStyle name="Note 5 2 4 2 3" xfId="8300" xr:uid="{8AE8828D-9F0F-4A68-87D2-E5AEB7239DCF}"/>
    <cellStyle name="Note 5 2 4 2 3 2" xfId="36855" xr:uid="{978D1700-7E18-4040-9FE8-C286A76223D8}"/>
    <cellStyle name="Note 5 2 4 2 4" xfId="23318" xr:uid="{7A6E466B-DDE5-4589-BFBA-50381ABA4015}"/>
    <cellStyle name="Note 5 2 4 2 4 2" xfId="41167" xr:uid="{682F58BA-F64B-42B7-A262-CAC11278B65B}"/>
    <cellStyle name="Note 5 2 4 2 5" xfId="31134" xr:uid="{0D4CF001-8668-482B-B0F3-01FCED0ACA2F}"/>
    <cellStyle name="Note 5 2 4 3" xfId="8301" xr:uid="{8F2251D0-22A8-4570-8C38-55E2D4F7BDFC}"/>
    <cellStyle name="Note 5 2 4 3 2" xfId="19301" xr:uid="{5E6EAE0F-E42D-4747-B64A-E96BEB5827FA}"/>
    <cellStyle name="Note 5 2 4 3 2 2" xfId="37789" xr:uid="{5FC40B51-4678-4780-97A7-40491E9A3F66}"/>
    <cellStyle name="Note 5 2 4 3 3" xfId="32056" xr:uid="{67FE73D4-2067-4254-81F8-2747D990A1A2}"/>
    <cellStyle name="Note 5 2 4 4" xfId="8302" xr:uid="{57AC2B4A-1711-4FAE-8EEB-2E5E0C7DDFC3}"/>
    <cellStyle name="Note 5 2 4 4 2" xfId="21190" xr:uid="{5223C9B3-7DCF-476C-BA84-9AB665ACA836}"/>
    <cellStyle name="Note 5 2 4 4 2 2" xfId="39599" xr:uid="{496DDE67-48EC-4D5B-ABC0-C7DB7ED9BE3C}"/>
    <cellStyle name="Note 5 2 4 4 3" xfId="33451" xr:uid="{FFD2B112-411A-4141-8A29-8F03910B2305}"/>
    <cellStyle name="Note 5 2 4 5" xfId="8303" xr:uid="{923510FA-51ED-499D-B07A-58D60430131D}"/>
    <cellStyle name="Note 5 2 4 5 2" xfId="34105" xr:uid="{48483871-C652-4501-B44D-0FDC312908E2}"/>
    <cellStyle name="Note 5 2 4 6" xfId="16896" xr:uid="{BA9DB990-B259-4A5A-BA17-9ED2C7F40008}"/>
    <cellStyle name="Note 5 2 4 6 2" xfId="34900" xr:uid="{B398FC43-0EED-4BE1-9825-086DBCD52BE1}"/>
    <cellStyle name="Note 5 2 4 7" xfId="17828" xr:uid="{6F488450-62C9-4D31-9195-84E84378CC4B}"/>
    <cellStyle name="Note 5 2 4 7 2" xfId="35879" xr:uid="{F2876088-2542-4516-980A-13A58F68F92A}"/>
    <cellStyle name="Note 5 2 4 8" xfId="23317" xr:uid="{701330E5-DB22-4C1D-9603-131EEA0CB02E}"/>
    <cellStyle name="Note 5 2 4 8 2" xfId="41166" xr:uid="{E460C1DF-EEE9-4BBE-82AD-DE5615DC48A9}"/>
    <cellStyle name="Note 5 2 4 9" xfId="30071" xr:uid="{89DACDC0-FB51-41CD-B16F-9E0C5A565D02}"/>
    <cellStyle name="Note 5 2 5" xfId="8304" xr:uid="{6F6A9178-A262-4B5D-8BA1-CA6A78E9C05E}"/>
    <cellStyle name="Note 5 2 5 2" xfId="8305" xr:uid="{3F7DF14F-AAB4-4A2B-9FD5-3938F98C7499}"/>
    <cellStyle name="Note 5 2 5 2 2" xfId="8306" xr:uid="{96014159-5BDC-4BF1-8D9F-5F69A7A3851D}"/>
    <cellStyle name="Note 5 2 5 2 2 2" xfId="19996" xr:uid="{42D1B7E5-2567-4657-A962-B5E3D4DE7937}"/>
    <cellStyle name="Note 5 2 5 2 2 2 2" xfId="38868" xr:uid="{6FC43119-1E6B-441D-B9DD-D8784C8710AB}"/>
    <cellStyle name="Note 5 2 5 2 2 3" xfId="32724" xr:uid="{6517A3C2-16B6-4816-8E6B-078D44C35F7F}"/>
    <cellStyle name="Note 5 2 5 2 3" xfId="8307" xr:uid="{77F50649-9219-4AED-85EC-360EB90408F5}"/>
    <cellStyle name="Note 5 2 5 2 3 2" xfId="36856" xr:uid="{098044C5-0853-4D92-BB86-E5EE058F62CE}"/>
    <cellStyle name="Note 5 2 5 2 4" xfId="23320" xr:uid="{300F0D00-17CB-4299-9A52-F5C20AE0E1E8}"/>
    <cellStyle name="Note 5 2 5 2 4 2" xfId="41169" xr:uid="{0324AD6C-F9DD-4D60-A38B-845F9C22C4F7}"/>
    <cellStyle name="Note 5 2 5 2 5" xfId="31135" xr:uid="{E0F61328-4365-450A-8F10-06D09634CF1F}"/>
    <cellStyle name="Note 5 2 5 3" xfId="8308" xr:uid="{0EADFA92-0D5B-4D7E-9370-97CA3F95D1FE}"/>
    <cellStyle name="Note 5 2 5 3 2" xfId="19302" xr:uid="{BBC84AE6-2B69-4BCE-BCCF-0C6BFE91841D}"/>
    <cellStyle name="Note 5 2 5 3 2 2" xfId="37790" xr:uid="{A997AF81-08B3-4DB8-AB01-ADC5CEB73C8C}"/>
    <cellStyle name="Note 5 2 5 3 3" xfId="32057" xr:uid="{612E6556-29CF-4C01-BAF3-9EE14943991E}"/>
    <cellStyle name="Note 5 2 5 4" xfId="8309" xr:uid="{6C10BFA9-74A5-4CA6-8F40-C532BADFB3CA}"/>
    <cellStyle name="Note 5 2 5 4 2" xfId="21191" xr:uid="{3AC2BC1C-7193-4E04-8776-4E04DC80F191}"/>
    <cellStyle name="Note 5 2 5 4 2 2" xfId="39600" xr:uid="{269105A2-AC77-458C-B66D-BF2C9BFAD1C0}"/>
    <cellStyle name="Note 5 2 5 4 3" xfId="33452" xr:uid="{099F1EBD-3090-4E1E-B1CC-98FDCF6A47C9}"/>
    <cellStyle name="Note 5 2 5 5" xfId="8310" xr:uid="{6C8BD0FF-6290-4130-84E7-EBC7A603C33F}"/>
    <cellStyle name="Note 5 2 5 5 2" xfId="34106" xr:uid="{FD0D7D6B-2639-4F29-9D1B-A434D1D16A8F}"/>
    <cellStyle name="Note 5 2 5 6" xfId="16897" xr:uid="{E3BF4CD0-B8F2-4DD4-9943-B83B5D4D873F}"/>
    <cellStyle name="Note 5 2 5 6 2" xfId="34901" xr:uid="{B44CC010-2A68-455D-9CA6-F650340C3FC1}"/>
    <cellStyle name="Note 5 2 5 7" xfId="17829" xr:uid="{456F7619-E679-464E-BD0F-0C2EAC886CB3}"/>
    <cellStyle name="Note 5 2 5 7 2" xfId="35880" xr:uid="{EA8EA4B2-B5FA-4E67-8843-AF65B0CB41BA}"/>
    <cellStyle name="Note 5 2 5 8" xfId="23319" xr:uid="{7A6E5455-6C24-40CC-820A-02FC6495FE31}"/>
    <cellStyle name="Note 5 2 5 8 2" xfId="41168" xr:uid="{FFABA5B0-83C5-46E4-A0B3-664724BDA356}"/>
    <cellStyle name="Note 5 2 5 9" xfId="30072" xr:uid="{12457D65-4A3E-43C6-BDDF-D6F6DC70B334}"/>
    <cellStyle name="Note 5 2 6" xfId="8311" xr:uid="{881463AB-AFED-4FDB-A56F-E08F478D0ADD}"/>
    <cellStyle name="Note 5 2 6 2" xfId="8312" xr:uid="{EAAAD220-9FA3-4861-BC8E-50C4E4A23576}"/>
    <cellStyle name="Note 5 2 6 2 2" xfId="8313" xr:uid="{833ED607-E628-43E4-A59B-EEEB0E9293A1}"/>
    <cellStyle name="Note 5 2 6 2 2 2" xfId="19997" xr:uid="{F9992E0B-C145-40A8-B6DE-BF0C8383612A}"/>
    <cellStyle name="Note 5 2 6 2 2 2 2" xfId="38869" xr:uid="{80460474-F663-4B14-87BE-4D23D85AFB15}"/>
    <cellStyle name="Note 5 2 6 2 2 3" xfId="32725" xr:uid="{96374FE2-F9B9-4494-BE08-EE27F4BD9D14}"/>
    <cellStyle name="Note 5 2 6 2 3" xfId="8314" xr:uid="{472B2F71-7090-4DED-BC96-D604C449A142}"/>
    <cellStyle name="Note 5 2 6 2 3 2" xfId="36857" xr:uid="{367B478A-B52A-4C4F-9F2F-FF9936912D50}"/>
    <cellStyle name="Note 5 2 6 2 4" xfId="23322" xr:uid="{094C9AB5-5AE7-46DF-8ABF-1ABA3C66D0DF}"/>
    <cellStyle name="Note 5 2 6 2 4 2" xfId="41171" xr:uid="{221810D3-4646-4A4D-A075-1F933B461D0E}"/>
    <cellStyle name="Note 5 2 6 2 5" xfId="31136" xr:uid="{918908A1-7BBC-49E6-A97E-04D6097B5379}"/>
    <cellStyle name="Note 5 2 6 3" xfId="8315" xr:uid="{C285AC7E-150B-4E18-B700-840963E9D90B}"/>
    <cellStyle name="Note 5 2 6 3 2" xfId="19303" xr:uid="{9466C40B-C06C-4665-9DB7-3F196082629D}"/>
    <cellStyle name="Note 5 2 6 3 2 2" xfId="37791" xr:uid="{5EA8B798-D66D-4FB4-A338-36ABDCD5CA2D}"/>
    <cellStyle name="Note 5 2 6 3 3" xfId="32058" xr:uid="{05C33CC2-A4E5-4EE5-B712-8988EDF5EDE8}"/>
    <cellStyle name="Note 5 2 6 4" xfId="8316" xr:uid="{D5E7F09D-56F0-4138-8027-84FCE08B4A80}"/>
    <cellStyle name="Note 5 2 6 4 2" xfId="21192" xr:uid="{317219B4-3C0F-41EC-86AA-03AFE7914FFA}"/>
    <cellStyle name="Note 5 2 6 4 2 2" xfId="39601" xr:uid="{5ABCE6D1-E094-4D2C-BE40-DF5711B4013A}"/>
    <cellStyle name="Note 5 2 6 4 3" xfId="33453" xr:uid="{1057B8CD-BEEB-4C47-8D4F-F1ADCC707951}"/>
    <cellStyle name="Note 5 2 6 5" xfId="8317" xr:uid="{1BEF2B4B-0BFD-41E6-947C-D3A4A97735C4}"/>
    <cellStyle name="Note 5 2 6 5 2" xfId="34107" xr:uid="{9D05C2F0-3A42-47D7-A44D-6C8F7CC61946}"/>
    <cellStyle name="Note 5 2 6 6" xfId="16898" xr:uid="{C7D8809C-B4FF-4F17-B7F0-0CB6F7941361}"/>
    <cellStyle name="Note 5 2 6 6 2" xfId="34902" xr:uid="{24D18303-D375-4047-9D03-E31AAA7ACACB}"/>
    <cellStyle name="Note 5 2 6 7" xfId="17830" xr:uid="{37899B1D-788A-4071-9072-C9582D5CA76D}"/>
    <cellStyle name="Note 5 2 6 7 2" xfId="35881" xr:uid="{36301EDF-8982-46B2-A396-0FE44D49B7DF}"/>
    <cellStyle name="Note 5 2 6 8" xfId="23321" xr:uid="{4DA3DFFD-69EA-42D9-9782-D73F9733346C}"/>
    <cellStyle name="Note 5 2 6 8 2" xfId="41170" xr:uid="{6916CC27-67FD-4FAF-A5C3-82F383286592}"/>
    <cellStyle name="Note 5 2 6 9" xfId="30073" xr:uid="{2DF3F9C8-7D1E-4109-97D9-D626A46A3C14}"/>
    <cellStyle name="Note 5 2 7" xfId="8318" xr:uid="{D8E07F88-8E67-406C-9A0D-18B77D2EC6F4}"/>
    <cellStyle name="Note 5 2 7 2" xfId="8319" xr:uid="{42650D33-3093-46E6-AD82-162116923AA4}"/>
    <cellStyle name="Note 5 2 7 2 2" xfId="19404" xr:uid="{760E168C-3A8B-4BBF-B03A-4178CB475250}"/>
    <cellStyle name="Note 5 2 7 2 2 2" xfId="38191" xr:uid="{749CD71E-5DDB-4EE9-A812-07E71C7FDF09}"/>
    <cellStyle name="Note 5 2 7 2 3" xfId="32114" xr:uid="{619E2F92-EEC3-45B1-9CDD-3698064FEEB9}"/>
    <cellStyle name="Note 5 2 7 3" xfId="8320" xr:uid="{F50A914D-0C04-4687-AEFE-32217924DD84}"/>
    <cellStyle name="Note 5 2 7 3 2" xfId="36274" xr:uid="{4F8ECA11-7F09-4281-9926-AFE7A05A580B}"/>
    <cellStyle name="Note 5 2 7 4" xfId="23323" xr:uid="{91E32BA0-4865-4408-82A7-D3FE84724F59}"/>
    <cellStyle name="Note 5 2 7 4 2" xfId="41172" xr:uid="{F4E515CB-70A6-4491-8443-2ADF86DBC75B}"/>
    <cellStyle name="Note 5 2 7 5" xfId="30460" xr:uid="{B28325DA-B5FB-42A1-88A1-C2AC51AAC677}"/>
    <cellStyle name="Note 5 2 8" xfId="8321" xr:uid="{6C243E45-67B3-41AF-AC09-24B2D78EB8CD}"/>
    <cellStyle name="Note 5 2 8 2" xfId="8322" xr:uid="{EDB6D250-6256-456D-ACCE-FB148AD8BD54}"/>
    <cellStyle name="Note 5 2 8 2 2" xfId="19543" xr:uid="{9B862F60-4FCB-48A2-97B6-CDE6EEC461FA}"/>
    <cellStyle name="Note 5 2 8 2 2 2" xfId="38330" xr:uid="{35FFF105-AC40-4651-A292-7FF9AB930044}"/>
    <cellStyle name="Note 5 2 8 2 3" xfId="32226" xr:uid="{0E5DA119-9497-4679-98D7-7F4846577F14}"/>
    <cellStyle name="Note 5 2 8 3" xfId="8323" xr:uid="{B226A1DD-3C01-4A60-82ED-2E055D60B98F}"/>
    <cellStyle name="Note 5 2 8 3 2" xfId="36414" xr:uid="{E9F00EF1-CCE2-4E14-AEE0-4A9C44476634}"/>
    <cellStyle name="Note 5 2 8 4" xfId="23324" xr:uid="{C00225B9-1A55-45C4-A5C1-1DE35DDA9CBB}"/>
    <cellStyle name="Note 5 2 8 4 2" xfId="41173" xr:uid="{0DF9ED4F-E032-4CFE-A044-BFD8ABFA04B0}"/>
    <cellStyle name="Note 5 2 8 5" xfId="30599" xr:uid="{9E7CA505-6CAF-45BC-9800-AC441AC19B22}"/>
    <cellStyle name="Note 5 2 9" xfId="8324" xr:uid="{29AD1C6F-3271-43C2-8D3A-E76C3C6353BC}"/>
    <cellStyle name="Note 5 2 9 2" xfId="34102" xr:uid="{58A6F03A-249C-44F4-A7FF-9686595C0967}"/>
    <cellStyle name="Note 5 20" xfId="24551" xr:uid="{43CF05F5-8D7B-4544-AC05-7B6B37550306}"/>
    <cellStyle name="Note 5 20 2" xfId="41220" xr:uid="{A50F153D-C552-4E72-B84A-DD15B0B8810A}"/>
    <cellStyle name="Note 5 21" xfId="27443" xr:uid="{1890623D-C12B-473B-B1F9-6DF897B59327}"/>
    <cellStyle name="Note 5 21 2" xfId="41518" xr:uid="{8CCCA137-ECDA-470F-9EE9-BA8B8C45E07C}"/>
    <cellStyle name="Note 5 22" xfId="27611" xr:uid="{68C88D1F-16AE-46F8-BC82-7543A72593D1}"/>
    <cellStyle name="Note 5 22 2" xfId="41535" xr:uid="{4217A6DD-41ED-4CA3-9255-ACB74B531987}"/>
    <cellStyle name="Note 5 23" xfId="27777" xr:uid="{C471908F-4250-45DD-AE9B-082FCFF523BE}"/>
    <cellStyle name="Note 5 23 2" xfId="41552" xr:uid="{1EB3F3A9-53D4-4FAB-A932-E4B3BD1FE674}"/>
    <cellStyle name="Note 5 24" xfId="27938" xr:uid="{3034713C-7A4C-4543-BA35-EEFDD2F6B7DF}"/>
    <cellStyle name="Note 5 24 2" xfId="41569" xr:uid="{11CE1D22-9F06-4633-B81D-B1BEB650C3B2}"/>
    <cellStyle name="Note 5 25" xfId="28091" xr:uid="{8CBC1A22-8F8E-43FB-AE5E-A0535E9EBD15}"/>
    <cellStyle name="Note 5 25 2" xfId="41586" xr:uid="{5D1F208A-6F9A-4F8D-913C-BA3C0F733C6C}"/>
    <cellStyle name="Note 5 26" xfId="28239" xr:uid="{3BDD0679-D3A9-44AC-83A0-8EC0F4F4AF1B}"/>
    <cellStyle name="Note 5 26 2" xfId="41603" xr:uid="{87A51D04-E2EF-4D9A-8317-65F7EFEC46CD}"/>
    <cellStyle name="Note 5 27" xfId="28382" xr:uid="{3EE9BB3D-9C75-4A71-B2EC-EBF7BFFB0F25}"/>
    <cellStyle name="Note 5 27 2" xfId="41620" xr:uid="{19DC77FA-4248-4A55-9188-E5575100E38C}"/>
    <cellStyle name="Note 5 28" xfId="28509" xr:uid="{9B1E890A-4D8F-4B28-89E8-B0D86EB8D83D}"/>
    <cellStyle name="Note 5 28 2" xfId="41635" xr:uid="{782C1A6A-6A44-413E-89A9-536B207FCD7C}"/>
    <cellStyle name="Note 5 29" xfId="28630" xr:uid="{84539258-E400-40E1-B6D3-21258D724036}"/>
    <cellStyle name="Note 5 29 2" xfId="41649" xr:uid="{51A68688-CD63-465B-B7AE-57414EABD625}"/>
    <cellStyle name="Note 5 3" xfId="8325" xr:uid="{EBCFB50B-3FD3-43A0-AC05-F5AE5ADAB100}"/>
    <cellStyle name="Note 5 3 10" xfId="8326" xr:uid="{821CCC7E-C96B-472E-B74A-4FC14F01BBB4}"/>
    <cellStyle name="Note 5 3 10 2" xfId="34903" xr:uid="{CC57BEA6-0350-4A46-87F1-9A7E656AF2D4}"/>
    <cellStyle name="Note 5 3 11" xfId="17096" xr:uid="{E64CE748-EC32-4E5F-A6D8-1898B8A4C3D6}"/>
    <cellStyle name="Note 5 3 11 2" xfId="35360" xr:uid="{EF8D2368-A5FB-4271-A586-3A842006C83B}"/>
    <cellStyle name="Note 5 3 12" xfId="17308" xr:uid="{1FD515C6-A824-4027-B7C8-D36DA0FBD602}"/>
    <cellStyle name="Note 5 3 12 2" xfId="35467" xr:uid="{C2AE7FE3-EACA-4B9F-87B2-17FA84939134}"/>
    <cellStyle name="Note 5 3 13" xfId="23325" xr:uid="{8A6893B9-A275-472B-A403-A6122870C85F}"/>
    <cellStyle name="Note 5 3 13 2" xfId="41174" xr:uid="{FE2FBD52-A595-4A3D-93D9-5ADE40A8D8E1}"/>
    <cellStyle name="Note 5 3 14" xfId="29585" xr:uid="{855FEB9C-68B1-47F3-B003-46560C581D51}"/>
    <cellStyle name="Note 5 3 2" xfId="8327" xr:uid="{0119D0E2-0B0B-4F35-9E49-6B73AA449658}"/>
    <cellStyle name="Note 5 3 2 2" xfId="8328" xr:uid="{F06C9B4B-7E53-4A12-95FD-A58EBE17ADB1}"/>
    <cellStyle name="Note 5 3 2 2 2" xfId="8329" xr:uid="{66144C6D-4BA6-4EF1-9F63-80FADE177197}"/>
    <cellStyle name="Note 5 3 2 2 2 2" xfId="19998" xr:uid="{DB9854B6-222F-4384-9BE2-E241BF5C82E3}"/>
    <cellStyle name="Note 5 3 2 2 2 2 2" xfId="38870" xr:uid="{AFA9BBE0-3A72-4D6D-8139-350FA582B92D}"/>
    <cellStyle name="Note 5 3 2 2 2 3" xfId="32726" xr:uid="{DE3D6F78-3EDC-4227-8623-9BD6197DE3AF}"/>
    <cellStyle name="Note 5 3 2 2 3" xfId="8330" xr:uid="{B949C3C6-5CA1-4BC0-9800-D79E0DEA37A8}"/>
    <cellStyle name="Note 5 3 2 2 3 2" xfId="36858" xr:uid="{F2136AA3-1048-45F5-83C2-527CF41DE8A1}"/>
    <cellStyle name="Note 5 3 2 2 4" xfId="23327" xr:uid="{DAC48F2C-F2EF-4017-B80F-20EE88D2272A}"/>
    <cellStyle name="Note 5 3 2 2 4 2" xfId="41176" xr:uid="{CCFB529F-DECD-4E7D-ACA3-2A31B6FA34F8}"/>
    <cellStyle name="Note 5 3 2 2 5" xfId="31137" xr:uid="{DEA57B42-DF0C-4ECF-AA16-4AC1125818AA}"/>
    <cellStyle name="Note 5 3 2 3" xfId="8331" xr:uid="{69AFC743-056B-4655-92EB-AB20E020EEFF}"/>
    <cellStyle name="Note 5 3 2 3 2" xfId="19304" xr:uid="{C11B97AD-8B7B-4B60-A3B2-C493D3E06681}"/>
    <cellStyle name="Note 5 3 2 3 2 2" xfId="37792" xr:uid="{E95DE003-D640-42B8-AAA7-16BC899473C1}"/>
    <cellStyle name="Note 5 3 2 3 3" xfId="32059" xr:uid="{D96B7809-4E5C-46E1-AD97-F2D4360F770C}"/>
    <cellStyle name="Note 5 3 2 4" xfId="8332" xr:uid="{79050000-36F2-4CA1-9FFD-BE0587879D13}"/>
    <cellStyle name="Note 5 3 2 4 2" xfId="21193" xr:uid="{99AA736F-FF09-4C73-8D5B-E529A502F067}"/>
    <cellStyle name="Note 5 3 2 4 2 2" xfId="39602" xr:uid="{4232E8D1-04B3-4833-B92D-F4128201684C}"/>
    <cellStyle name="Note 5 3 2 4 3" xfId="33454" xr:uid="{6520C6AB-74AC-4D69-B349-E630CE7F4DC4}"/>
    <cellStyle name="Note 5 3 2 5" xfId="8333" xr:uid="{F66FB2DF-612A-42DE-A440-A055491647FB}"/>
    <cellStyle name="Note 5 3 2 5 2" xfId="34109" xr:uid="{87FBCE41-A712-4614-A0C6-8E4352FF7F38}"/>
    <cellStyle name="Note 5 3 2 6" xfId="16899" xr:uid="{B1FEFA64-881A-4BB3-88BC-7A3F043ED7FD}"/>
    <cellStyle name="Note 5 3 2 6 2" xfId="34904" xr:uid="{774F16D6-805C-495B-86F7-F04C05AF2D11}"/>
    <cellStyle name="Note 5 3 2 7" xfId="17831" xr:uid="{FB1F00E3-91D0-4374-8E85-D6CF702ADC95}"/>
    <cellStyle name="Note 5 3 2 7 2" xfId="35882" xr:uid="{687E8375-060D-44EA-82D7-FE89FAC1DECB}"/>
    <cellStyle name="Note 5 3 2 8" xfId="23326" xr:uid="{2F27261D-6439-4F24-A689-769375739355}"/>
    <cellStyle name="Note 5 3 2 8 2" xfId="41175" xr:uid="{B312D8B2-7F52-4B0D-86C9-90CEBF069EDD}"/>
    <cellStyle name="Note 5 3 2 9" xfId="30074" xr:uid="{B6E482C9-2C73-42C1-91C9-6BEF870A8DBF}"/>
    <cellStyle name="Note 5 3 3" xfId="8334" xr:uid="{82FB5013-3DED-4393-B2AD-7833F8685DFA}"/>
    <cellStyle name="Note 5 3 3 2" xfId="8335" xr:uid="{C408AD1C-0096-4EB8-95DD-2484CE1C32F3}"/>
    <cellStyle name="Note 5 3 3 2 2" xfId="8336" xr:uid="{A51E3E9C-6978-4EB7-B97C-0B0D3B6E3E8F}"/>
    <cellStyle name="Note 5 3 3 2 2 2" xfId="19999" xr:uid="{032794BF-C750-4D55-B43F-E8F792368D89}"/>
    <cellStyle name="Note 5 3 3 2 2 2 2" xfId="38871" xr:uid="{BF564DE9-55AC-4231-A64C-7638E7E6EA81}"/>
    <cellStyle name="Note 5 3 3 2 2 3" xfId="32727" xr:uid="{15192804-81F5-4A6B-A2E3-FDFD386BB799}"/>
    <cellStyle name="Note 5 3 3 2 3" xfId="8337" xr:uid="{AD696D0A-0393-4E8F-ACD4-268D6BFA5357}"/>
    <cellStyle name="Note 5 3 3 2 3 2" xfId="36859" xr:uid="{03897E5F-35BC-48B5-8FF1-6B905E72C2D2}"/>
    <cellStyle name="Note 5 3 3 2 4" xfId="23329" xr:uid="{FC9DCA0E-CC76-4BB2-9D86-1C94AA134060}"/>
    <cellStyle name="Note 5 3 3 2 4 2" xfId="41178" xr:uid="{90B3816C-A0E0-4E29-AEE6-47F573B20FFB}"/>
    <cellStyle name="Note 5 3 3 2 5" xfId="31138" xr:uid="{689DE24B-DEB1-4639-84DC-74F6F7E55318}"/>
    <cellStyle name="Note 5 3 3 3" xfId="8338" xr:uid="{F640697F-FAC5-45F8-ACD9-80FB8F19446F}"/>
    <cellStyle name="Note 5 3 3 3 2" xfId="19305" xr:uid="{4067BA1B-8701-400B-B353-D2C3371CC020}"/>
    <cellStyle name="Note 5 3 3 3 2 2" xfId="37793" xr:uid="{8A960565-5197-4048-96C2-566A98DFF708}"/>
    <cellStyle name="Note 5 3 3 3 3" xfId="32060" xr:uid="{0190987C-637D-4874-85D1-A4A12B64818C}"/>
    <cellStyle name="Note 5 3 3 4" xfId="8339" xr:uid="{F0EC7FFA-36A1-47E5-84D5-4E8B661C2F1B}"/>
    <cellStyle name="Note 5 3 3 4 2" xfId="21194" xr:uid="{99543799-484D-4B4C-AB42-9273F9C2EB09}"/>
    <cellStyle name="Note 5 3 3 4 2 2" xfId="39603" xr:uid="{2730F990-F533-4AE6-BDC0-145845E3674B}"/>
    <cellStyle name="Note 5 3 3 4 3" xfId="33455" xr:uid="{DE7A97FC-D2C4-4520-AC0E-5474A61CBAA6}"/>
    <cellStyle name="Note 5 3 3 5" xfId="8340" xr:uid="{77017782-D786-41CC-8DE3-1C2D2E88C3DA}"/>
    <cellStyle name="Note 5 3 3 5 2" xfId="34110" xr:uid="{2CD70A91-CD05-4B39-8815-9FFF77E254C4}"/>
    <cellStyle name="Note 5 3 3 6" xfId="16900" xr:uid="{406239DD-E27B-4B54-9993-7FA863EBA500}"/>
    <cellStyle name="Note 5 3 3 6 2" xfId="34905" xr:uid="{DB626F26-6CEF-4FEC-A04B-3181162A05F2}"/>
    <cellStyle name="Note 5 3 3 7" xfId="17832" xr:uid="{E58E641E-BFA1-4B3F-A794-592D2DB3D860}"/>
    <cellStyle name="Note 5 3 3 7 2" xfId="35883" xr:uid="{53BF293D-7750-4F9A-A06E-555F55B59AFA}"/>
    <cellStyle name="Note 5 3 3 8" xfId="23328" xr:uid="{4144D10F-3E38-4423-8D74-F274B1E49907}"/>
    <cellStyle name="Note 5 3 3 8 2" xfId="41177" xr:uid="{D140B155-EAB8-4842-9089-54BE825BDD09}"/>
    <cellStyle name="Note 5 3 3 9" xfId="30075" xr:uid="{611BFBF1-F9F4-41CD-8DD7-DB11D76904AB}"/>
    <cellStyle name="Note 5 3 4" xfId="8341" xr:uid="{19313915-2D17-45AC-8370-616B2780A090}"/>
    <cellStyle name="Note 5 3 4 2" xfId="8342" xr:uid="{F1F2DA4A-755B-45EF-9CD0-AFB58DABB155}"/>
    <cellStyle name="Note 5 3 4 2 2" xfId="8343" xr:uid="{FDCB6325-D601-4723-8FC7-FC206635399F}"/>
    <cellStyle name="Note 5 3 4 2 2 2" xfId="20000" xr:uid="{153E7213-9054-4F6A-A0DE-3FEBB02611A7}"/>
    <cellStyle name="Note 5 3 4 2 2 2 2" xfId="38872" xr:uid="{B836678F-A02C-483A-8DD1-B18D69E1E986}"/>
    <cellStyle name="Note 5 3 4 2 2 3" xfId="32728" xr:uid="{A8898EB5-C9A8-472A-8AF0-7393224179B1}"/>
    <cellStyle name="Note 5 3 4 2 3" xfId="8344" xr:uid="{2146ACEE-AAA7-44F3-B157-0CF6008896F2}"/>
    <cellStyle name="Note 5 3 4 2 3 2" xfId="36860" xr:uid="{8ED2592E-3422-42AD-B6B0-6645164899B8}"/>
    <cellStyle name="Note 5 3 4 2 4" xfId="23331" xr:uid="{ADC46C18-7D6C-4961-A829-D1D0D41643B4}"/>
    <cellStyle name="Note 5 3 4 2 4 2" xfId="41180" xr:uid="{02FB9AA1-5592-4B80-9873-BD812780E9DD}"/>
    <cellStyle name="Note 5 3 4 2 5" xfId="31139" xr:uid="{3BCA1ADE-1F90-4C59-8B2A-86F8763728FD}"/>
    <cellStyle name="Note 5 3 4 3" xfId="8345" xr:uid="{86ED60EB-3EE7-4E23-BB27-6C380FDA8B65}"/>
    <cellStyle name="Note 5 3 4 3 2" xfId="19306" xr:uid="{1DD0614D-DBA9-42CC-954F-57B99FEF5F8B}"/>
    <cellStyle name="Note 5 3 4 3 2 2" xfId="37794" xr:uid="{730C8773-591D-4C9F-85FD-BF984F1C59F6}"/>
    <cellStyle name="Note 5 3 4 3 3" xfId="32061" xr:uid="{E2978656-8114-4ABC-A01C-9C46E710F16A}"/>
    <cellStyle name="Note 5 3 4 4" xfId="8346" xr:uid="{78B96DB6-1AD5-4428-A22B-A4C9B6736692}"/>
    <cellStyle name="Note 5 3 4 4 2" xfId="21195" xr:uid="{9C7A2919-A33C-4E2E-8A96-060F8B42D967}"/>
    <cellStyle name="Note 5 3 4 4 2 2" xfId="39604" xr:uid="{D16C0AC5-6F81-412B-BEE7-88C0FBB9D924}"/>
    <cellStyle name="Note 5 3 4 4 3" xfId="33456" xr:uid="{2E165F97-73BB-42BC-A402-68B79CDE6870}"/>
    <cellStyle name="Note 5 3 4 5" xfId="8347" xr:uid="{810B5CA2-A601-4360-A438-CD6C21EF3898}"/>
    <cellStyle name="Note 5 3 4 5 2" xfId="34111" xr:uid="{8BF9ABB2-9B85-4602-9066-E945BCDA9F38}"/>
    <cellStyle name="Note 5 3 4 6" xfId="16901" xr:uid="{1C5B5CAA-0190-4AE4-B682-2AC7CF627E6F}"/>
    <cellStyle name="Note 5 3 4 6 2" xfId="34906" xr:uid="{5ED532E3-BB53-455B-A005-8338EA274558}"/>
    <cellStyle name="Note 5 3 4 7" xfId="17833" xr:uid="{D4F8417C-2C10-451A-B2DC-D9F2B1067DC6}"/>
    <cellStyle name="Note 5 3 4 7 2" xfId="35884" xr:uid="{E0D40E88-56A3-403B-96BD-1CB2B0E730D8}"/>
    <cellStyle name="Note 5 3 4 8" xfId="23330" xr:uid="{20C5DA30-8E06-4E1A-8F50-31358A4E7959}"/>
    <cellStyle name="Note 5 3 4 8 2" xfId="41179" xr:uid="{9E944D97-66AC-46FC-ABE9-19E51C816FA6}"/>
    <cellStyle name="Note 5 3 4 9" xfId="30076" xr:uid="{5F0FA84E-79F2-4828-AD78-25AA9B7AA7E2}"/>
    <cellStyle name="Note 5 3 5" xfId="8348" xr:uid="{46E24561-D775-4DBC-8706-42D9E73DE0CA}"/>
    <cellStyle name="Note 5 3 5 2" xfId="8349" xr:uid="{5880332D-35A9-4A91-81CF-5D96ADA0EE66}"/>
    <cellStyle name="Note 5 3 5 2 2" xfId="8350" xr:uid="{65D13D33-92E2-4139-8CAE-147A04E13C46}"/>
    <cellStyle name="Note 5 3 5 2 2 2" xfId="20001" xr:uid="{E3CF1869-07E3-4E51-A9C6-B434D3F9CED9}"/>
    <cellStyle name="Note 5 3 5 2 2 2 2" xfId="38873" xr:uid="{114EE200-06DB-44DD-AA5D-798278D2954D}"/>
    <cellStyle name="Note 5 3 5 2 2 3" xfId="32729" xr:uid="{28202A38-1A6A-4F2D-9F8F-AE91B0FC070F}"/>
    <cellStyle name="Note 5 3 5 2 3" xfId="8351" xr:uid="{D2D96BAB-64E7-4088-AFFD-1AF6355C9DB8}"/>
    <cellStyle name="Note 5 3 5 2 3 2" xfId="36861" xr:uid="{E485FB28-A2A2-40A0-AE14-A15BD094F977}"/>
    <cellStyle name="Note 5 3 5 2 4" xfId="23333" xr:uid="{FB49D0AE-E339-41EB-8B1A-52FF2B540361}"/>
    <cellStyle name="Note 5 3 5 2 4 2" xfId="41182" xr:uid="{51890395-1A0C-4ABA-8E50-BE64755FE738}"/>
    <cellStyle name="Note 5 3 5 2 5" xfId="31140" xr:uid="{F744549B-E43D-451D-9BCC-86435FB86961}"/>
    <cellStyle name="Note 5 3 5 3" xfId="8352" xr:uid="{7EAABFE2-0BA8-4F3C-9C30-8FB562550ACF}"/>
    <cellStyle name="Note 5 3 5 3 2" xfId="19307" xr:uid="{14E3FEE3-1DD2-43B2-BEB2-E59DD97BDEB2}"/>
    <cellStyle name="Note 5 3 5 3 2 2" xfId="37795" xr:uid="{8B34EB4F-3993-4573-9B80-5E19D3B2F242}"/>
    <cellStyle name="Note 5 3 5 3 3" xfId="32062" xr:uid="{93718D76-DCE5-43EC-9F02-02423472058B}"/>
    <cellStyle name="Note 5 3 5 4" xfId="8353" xr:uid="{CA183E67-8341-4376-866D-A21075D3A985}"/>
    <cellStyle name="Note 5 3 5 4 2" xfId="21196" xr:uid="{159D8549-9D9A-4661-B1EB-9D48F870B8A8}"/>
    <cellStyle name="Note 5 3 5 4 2 2" xfId="39605" xr:uid="{2DDAC327-7E4B-4196-895C-8F433B822CC9}"/>
    <cellStyle name="Note 5 3 5 4 3" xfId="33457" xr:uid="{CA6D28A5-3675-4A56-A537-6CA2E8EFD506}"/>
    <cellStyle name="Note 5 3 5 5" xfId="8354" xr:uid="{FF6F1EC0-7E2F-401E-B293-42C0D5C3350B}"/>
    <cellStyle name="Note 5 3 5 5 2" xfId="34112" xr:uid="{6B722902-C38D-46F0-A7CF-E4199412815E}"/>
    <cellStyle name="Note 5 3 5 6" xfId="16902" xr:uid="{240A43F1-FCA5-47B9-89E7-7C9DCAD1994E}"/>
    <cellStyle name="Note 5 3 5 6 2" xfId="34907" xr:uid="{9F4D844C-D550-4A4A-BA9B-68C2D33BCCE8}"/>
    <cellStyle name="Note 5 3 5 7" xfId="17834" xr:uid="{611BD690-A38B-4C4D-B2E0-D4FB5400C89E}"/>
    <cellStyle name="Note 5 3 5 7 2" xfId="35885" xr:uid="{63EFB5C3-4E30-42AA-866B-88BBD805BDB4}"/>
    <cellStyle name="Note 5 3 5 8" xfId="23332" xr:uid="{23688984-B851-4D3C-85BD-4A983110DEED}"/>
    <cellStyle name="Note 5 3 5 8 2" xfId="41181" xr:uid="{82E2AD2A-7FE8-4DA4-BF44-3B745A094033}"/>
    <cellStyle name="Note 5 3 5 9" xfId="30077" xr:uid="{C6E71860-3C29-4467-AC86-8AA3CC2F6665}"/>
    <cellStyle name="Note 5 3 6" xfId="8355" xr:uid="{18F4764C-37EE-471C-ADA5-E49299CFA2C7}"/>
    <cellStyle name="Note 5 3 6 2" xfId="8356" xr:uid="{34564B3E-1EEF-4B25-BBAF-D13DFE8A5A87}"/>
    <cellStyle name="Note 5 3 6 2 2" xfId="8357" xr:uid="{57241D01-25E6-4C1C-AECC-5E8E89A69D8E}"/>
    <cellStyle name="Note 5 3 6 2 2 2" xfId="20002" xr:uid="{44B22A5C-1307-4B52-8C58-CF79B57F95FC}"/>
    <cellStyle name="Note 5 3 6 2 2 2 2" xfId="38874" xr:uid="{A56807A8-8CE5-486C-B810-A3E739BA8259}"/>
    <cellStyle name="Note 5 3 6 2 2 3" xfId="32730" xr:uid="{7997EAA9-E543-445D-AC2E-5B5E0BCD96BE}"/>
    <cellStyle name="Note 5 3 6 2 3" xfId="8358" xr:uid="{05FE637A-F6DD-4BBF-B2A6-449DB72318F4}"/>
    <cellStyle name="Note 5 3 6 2 3 2" xfId="36862" xr:uid="{04304CB9-9E65-45AD-961E-8B35C3899991}"/>
    <cellStyle name="Note 5 3 6 2 4" xfId="23335" xr:uid="{5E28EEC9-30E1-43F3-B631-DB7D4F89B85D}"/>
    <cellStyle name="Note 5 3 6 2 4 2" xfId="41184" xr:uid="{8F365180-2BDB-467B-A6BF-C7A00C09F23F}"/>
    <cellStyle name="Note 5 3 6 2 5" xfId="31141" xr:uid="{E7B15414-6C25-4D46-9872-7B26DFC97E2D}"/>
    <cellStyle name="Note 5 3 6 3" xfId="8359" xr:uid="{108CEB1A-91DE-44C1-91E3-BCF318648CD3}"/>
    <cellStyle name="Note 5 3 6 3 2" xfId="19308" xr:uid="{E1C071BB-0088-4E80-85F0-5E05405F6CFE}"/>
    <cellStyle name="Note 5 3 6 3 2 2" xfId="37796" xr:uid="{5B438E7D-C61D-4757-BEE2-3BA5D0AB0074}"/>
    <cellStyle name="Note 5 3 6 3 3" xfId="32063" xr:uid="{2C228B0C-32B0-48F2-9955-9385AFFCF24C}"/>
    <cellStyle name="Note 5 3 6 4" xfId="8360" xr:uid="{1F0AFD86-A333-490B-B113-E10CA31F3525}"/>
    <cellStyle name="Note 5 3 6 4 2" xfId="21197" xr:uid="{FD97ACFC-2383-4701-A451-5010F8F2EC3F}"/>
    <cellStyle name="Note 5 3 6 4 2 2" xfId="39606" xr:uid="{700BCF0A-9220-4690-8B7B-E077154952C2}"/>
    <cellStyle name="Note 5 3 6 4 3" xfId="33458" xr:uid="{27F5CEA0-F844-45DE-9F7F-C954F89A8068}"/>
    <cellStyle name="Note 5 3 6 5" xfId="8361" xr:uid="{D3241D24-2919-4F78-AF8D-6B8BAD0AA636}"/>
    <cellStyle name="Note 5 3 6 5 2" xfId="34113" xr:uid="{73C75CE2-B332-4438-A0AE-04AEA112881E}"/>
    <cellStyle name="Note 5 3 6 6" xfId="16903" xr:uid="{1F69CAD5-F176-4BF7-877F-3E702E65CE15}"/>
    <cellStyle name="Note 5 3 6 6 2" xfId="34908" xr:uid="{550EDF10-038A-4D36-912D-2BFF24DB1F62}"/>
    <cellStyle name="Note 5 3 6 7" xfId="17835" xr:uid="{D4D3A532-3491-4C70-99A1-1F99C2EC23EC}"/>
    <cellStyle name="Note 5 3 6 7 2" xfId="35886" xr:uid="{581575E1-5B31-468A-B674-B5E413B3F05A}"/>
    <cellStyle name="Note 5 3 6 8" xfId="23334" xr:uid="{61EF91E3-153F-4E6A-B3EB-1E09C8B2BF6E}"/>
    <cellStyle name="Note 5 3 6 8 2" xfId="41183" xr:uid="{5F071979-1D8A-4BA6-A22A-B2F46D43E273}"/>
    <cellStyle name="Note 5 3 6 9" xfId="30078" xr:uid="{DAC9C623-1BDD-4B7F-855E-BC1A93189D45}"/>
    <cellStyle name="Note 5 3 7" xfId="8362" xr:uid="{A7AB6087-8E52-4972-8CEA-8099F4562AD2}"/>
    <cellStyle name="Note 5 3 7 2" xfId="8363" xr:uid="{DA498B7A-CD7D-4062-B1D7-06E4577B2C36}"/>
    <cellStyle name="Note 5 3 7 2 2" xfId="19436" xr:uid="{4F15F536-9934-4C6C-A031-C5E64B2CE3E5}"/>
    <cellStyle name="Note 5 3 7 2 2 2" xfId="38223" xr:uid="{56B689E1-C72C-4AE4-94CC-E3E6683124C8}"/>
    <cellStyle name="Note 5 3 7 2 3" xfId="32140" xr:uid="{EB8E5263-F458-4C43-941D-072D1A5989F8}"/>
    <cellStyle name="Note 5 3 7 3" xfId="8364" xr:uid="{A1705AB4-0108-4571-81EF-54C70EE36582}"/>
    <cellStyle name="Note 5 3 7 3 2" xfId="36306" xr:uid="{D27CB5B8-820E-463F-AE80-DD32A128F45A}"/>
    <cellStyle name="Note 5 3 7 4" xfId="23336" xr:uid="{397D9DB1-392F-4689-BA60-D12BA05B5C7D}"/>
    <cellStyle name="Note 5 3 7 4 2" xfId="41185" xr:uid="{7779E7AF-F00D-4F52-913A-E4D24DCC4FBA}"/>
    <cellStyle name="Note 5 3 7 5" xfId="30492" xr:uid="{A9505141-3C23-4940-9FFB-0868EB4AC6CE}"/>
    <cellStyle name="Note 5 3 8" xfId="8365" xr:uid="{26C87DE5-5F3D-40D1-BFCC-27AC3108190B}"/>
    <cellStyle name="Note 5 3 8 2" xfId="8366" xr:uid="{CB724B10-BCC0-48F4-9E54-4B3CEC3BAC72}"/>
    <cellStyle name="Note 5 3 8 2 2" xfId="19523" xr:uid="{97088471-DDC6-43BA-8CFA-0388FFEC136E}"/>
    <cellStyle name="Note 5 3 8 2 2 2" xfId="38310" xr:uid="{9E158D13-F4ED-4D09-973E-B8FF0E4667B5}"/>
    <cellStyle name="Note 5 3 8 2 3" xfId="32207" xr:uid="{934E44D7-B3A1-4EA7-8C0E-36D8E741CC8C}"/>
    <cellStyle name="Note 5 3 8 3" xfId="8367" xr:uid="{63D6A074-1926-48D7-A7AB-B7D0539216F0}"/>
    <cellStyle name="Note 5 3 8 3 2" xfId="36394" xr:uid="{043B7D8C-DC13-4C57-89D3-C09410EEDFAA}"/>
    <cellStyle name="Note 5 3 8 4" xfId="23337" xr:uid="{1826F70D-28B1-44D9-B6C3-5FB9AE1DBF71}"/>
    <cellStyle name="Note 5 3 8 4 2" xfId="41186" xr:uid="{26CA59B2-E876-4236-A7DD-DC8158F71305}"/>
    <cellStyle name="Note 5 3 8 5" xfId="30579" xr:uid="{04670FD9-51C3-4690-8630-4281E7B051DD}"/>
    <cellStyle name="Note 5 3 9" xfId="8368" xr:uid="{0FFA4923-D0DE-4BC0-B5B8-C5464FC4E817}"/>
    <cellStyle name="Note 5 3 9 2" xfId="34108" xr:uid="{B50383E0-82CB-4E51-A939-2EDBECC15A92}"/>
    <cellStyle name="Note 5 30" xfId="28734" xr:uid="{41A1C9E6-1A8D-407C-870A-ED2D52CF9AE6}"/>
    <cellStyle name="Note 5 30 2" xfId="41653" xr:uid="{A6DC2123-975A-45B7-894F-4F4E52A3BD80}"/>
    <cellStyle name="Note 5 31" xfId="28833" xr:uid="{BF86F8D2-F806-478E-9D91-2D14EC4B4583}"/>
    <cellStyle name="Note 5 31 2" xfId="41657" xr:uid="{56A5FF92-4673-4AE2-82B9-F60EF8219024}"/>
    <cellStyle name="Note 5 32" xfId="29497" xr:uid="{F4775D50-C5B2-40E0-9018-47511A2175E7}"/>
    <cellStyle name="Note 5 4" xfId="8369" xr:uid="{9A6DCB8F-DACE-4FA3-91ED-B4563AB9FEF2}"/>
    <cellStyle name="Note 5 4 10" xfId="29636" xr:uid="{DC93BEE5-EE19-4574-A7FB-BC34AD789E20}"/>
    <cellStyle name="Note 5 4 2" xfId="8370" xr:uid="{31230618-8EF9-4E5D-9E0B-1884DCD0254D}"/>
    <cellStyle name="Note 5 4 2 2" xfId="8371" xr:uid="{5E9C7555-A9B6-4DCA-850C-29C915791867}"/>
    <cellStyle name="Note 5 4 2 2 2" xfId="8372" xr:uid="{6E636DD8-3AF4-4689-B5BC-138132B5ED1C}"/>
    <cellStyle name="Note 5 4 2 2 2 2" xfId="20003" xr:uid="{84ADDF20-7D94-4B70-84D4-62D916EDA8F7}"/>
    <cellStyle name="Note 5 4 2 2 2 2 2" xfId="38875" xr:uid="{D2502DE7-46A4-46FF-AE02-69E15BA919CE}"/>
    <cellStyle name="Note 5 4 2 2 2 3" xfId="32731" xr:uid="{028B7C33-DEB1-40B9-AE44-4E3E6273975F}"/>
    <cellStyle name="Note 5 4 2 2 3" xfId="8373" xr:uid="{6CC06C67-BFC4-4576-AF42-3634F41C0B6B}"/>
    <cellStyle name="Note 5 4 2 2 3 2" xfId="36863" xr:uid="{712CA4F8-FF18-415A-9222-926BDAF2CE7C}"/>
    <cellStyle name="Note 5 4 2 2 4" xfId="23340" xr:uid="{A871B936-A3D0-4DBD-8D41-83B7D4A83379}"/>
    <cellStyle name="Note 5 4 2 2 4 2" xfId="41189" xr:uid="{989DBED3-E460-485F-8170-3E032A3D4F01}"/>
    <cellStyle name="Note 5 4 2 2 5" xfId="31142" xr:uid="{951FC595-A9E9-4B57-B78F-2ED24A926F93}"/>
    <cellStyle name="Note 5 4 2 3" xfId="8374" xr:uid="{319D0914-92D5-4D16-B3C3-A967C48FFBA8}"/>
    <cellStyle name="Note 5 4 2 3 2" xfId="19309" xr:uid="{40440B29-46F6-4039-B1C0-1CCB6BE68DD6}"/>
    <cellStyle name="Note 5 4 2 3 2 2" xfId="37797" xr:uid="{9E6C8E60-108C-45D8-BEAA-F3C30BF3BCD5}"/>
    <cellStyle name="Note 5 4 2 3 3" xfId="32064" xr:uid="{42AED07C-8BAF-4A61-A361-CB1B63C4BA20}"/>
    <cellStyle name="Note 5 4 2 4" xfId="8375" xr:uid="{0B57E8C0-E18E-4DE9-A2B1-704BB83C554B}"/>
    <cellStyle name="Note 5 4 2 4 2" xfId="35887" xr:uid="{A86A15B9-D64F-4AF1-AFF6-C7C11EBE6C5F}"/>
    <cellStyle name="Note 5 4 2 5" xfId="23339" xr:uid="{516FD669-DE78-4781-8BE8-9A32B215FF36}"/>
    <cellStyle name="Note 5 4 2 5 2" xfId="41188" xr:uid="{BEC7DE66-0EA1-4E38-9D8C-EDC12B222D52}"/>
    <cellStyle name="Note 5 4 2 6" xfId="30079" xr:uid="{395B563E-C012-4DAB-97BA-1373EB6829C8}"/>
    <cellStyle name="Note 5 4 3" xfId="8376" xr:uid="{C652DCFF-B7F5-4AF0-B99E-6DEB0689F2A1}"/>
    <cellStyle name="Note 5 4 3 2" xfId="8377" xr:uid="{9CC92804-8296-4D60-9D8C-FC5B8075A9E9}"/>
    <cellStyle name="Note 5 4 3 2 2" xfId="14486" xr:uid="{83FF31B4-570A-4D78-A263-C180538E1EDA}"/>
    <cellStyle name="Note 5 4 3 2 2 2" xfId="38432" xr:uid="{179B0872-1B55-4031-A4DC-91F5B9A1DB4F}"/>
    <cellStyle name="Note 5 4 3 2 3" xfId="32306" xr:uid="{6EE721FB-28B9-45D9-8C93-C5298BB48C61}"/>
    <cellStyle name="Note 5 4 3 3" xfId="8378" xr:uid="{9FE05DF3-C8F5-4FF5-9E45-775433EB7CB0}"/>
    <cellStyle name="Note 5 4 3 3 2" xfId="18380" xr:uid="{04B55D47-C5C3-4861-A3CB-7BE48C437797}"/>
    <cellStyle name="Note 5 4 3 4" xfId="23341" xr:uid="{33EC0918-DFD3-4EDA-AC8C-21C1CAFACA3B}"/>
    <cellStyle name="Note 5 4 3 4 2" xfId="41190" xr:uid="{56773CF2-3F0E-4F1C-9AAA-146C32817D0C}"/>
    <cellStyle name="Note 5 4 3 5" xfId="30699" xr:uid="{681C430D-8E43-435C-9477-2FF320B47EEF}"/>
    <cellStyle name="Note 5 4 4" xfId="8379" xr:uid="{D11EC7D8-6CB7-4C7D-956A-6FD787DBD267}"/>
    <cellStyle name="Note 5 4 4 2" xfId="18701" xr:uid="{FFBE120C-BB98-4D94-9894-EC9B29CA3F9B}"/>
    <cellStyle name="Note 5 4 4 2 2" xfId="37299" xr:uid="{6065CD02-8CAE-40F5-9720-3CD94234F7A6}"/>
    <cellStyle name="Note 5 4 4 3" xfId="31657" xr:uid="{12832F21-1ECF-4489-BD94-516A002F7C95}"/>
    <cellStyle name="Note 5 4 5" xfId="8380" xr:uid="{78908AF1-B06E-4197-B5D8-71E13C85F510}"/>
    <cellStyle name="Note 5 4 5 2" xfId="15250" xr:uid="{72628BAE-0F05-40CA-AFA6-C4CF15586129}"/>
    <cellStyle name="Note 5 4 5 2 2" xfId="20666" xr:uid="{5C80A812-2967-4F5B-BCAF-470E5BD4A5F0}"/>
    <cellStyle name="Note 5 4 5 3" xfId="33459" xr:uid="{34A9C2F5-439D-42CF-85AD-A9B2C6B74AEA}"/>
    <cellStyle name="Note 5 4 6" xfId="8381" xr:uid="{1520CA73-692E-48BB-9C37-519E8CD454D1}"/>
    <cellStyle name="Note 5 4 6 2" xfId="15938" xr:uid="{AE945216-5DA5-4C9C-80C3-907DE6B9F38E}"/>
    <cellStyle name="Note 5 4 7" xfId="16904" xr:uid="{946B6D61-BC99-4621-B0B6-730D62394951}"/>
    <cellStyle name="Note 5 4 7 2" xfId="34909" xr:uid="{4289B2E8-4110-4710-9526-EF2CB4967141}"/>
    <cellStyle name="Note 5 4 8" xfId="17239" xr:uid="{4A4F634E-D8F2-4094-A845-8516B1408731}"/>
    <cellStyle name="Note 5 4 8 2" xfId="35424" xr:uid="{613E03C7-E9C3-4067-8C36-395A74BC7AD6}"/>
    <cellStyle name="Note 5 4 9" xfId="23338" xr:uid="{9A7FA060-CFBE-4521-8872-BD9B90279C35}"/>
    <cellStyle name="Note 5 4 9 2" xfId="41187" xr:uid="{A63DAC19-F4EE-4869-904B-AD8DFFA090E1}"/>
    <cellStyle name="Note 5 5" xfId="8382" xr:uid="{6BDA794B-A091-401A-AAAA-A00D16A09F5D}"/>
    <cellStyle name="Note 5 5 2" xfId="8383" xr:uid="{1B73B93C-E002-4691-9E65-4645C0DF59D6}"/>
    <cellStyle name="Note 5 5 2 2" xfId="8384" xr:uid="{0B32265B-0154-4C5E-9A70-D32CAF1526BD}"/>
    <cellStyle name="Note 5 5 2 2 2" xfId="20004" xr:uid="{00FC8A70-06FF-469C-B1EB-55CDC5EF43AA}"/>
    <cellStyle name="Note 5 5 2 2 2 2" xfId="38876" xr:uid="{B8B02221-55DD-483B-AB77-DE4E7CAD451C}"/>
    <cellStyle name="Note 5 5 2 2 3" xfId="32732" xr:uid="{6847FB96-DC1F-45C8-8285-1E078F90787C}"/>
    <cellStyle name="Note 5 5 2 3" xfId="8385" xr:uid="{44CA21E1-653C-4C2B-BD14-6ACA44E73A1A}"/>
    <cellStyle name="Note 5 5 2 3 2" xfId="36864" xr:uid="{D120956F-FFF0-4FC0-954C-70CAFD36F0D3}"/>
    <cellStyle name="Note 5 5 2 4" xfId="23343" xr:uid="{535C5544-8527-466B-A9B7-93D646A94472}"/>
    <cellStyle name="Note 5 5 2 4 2" xfId="41192" xr:uid="{D6B65820-5CCC-4913-BCC9-B749D5EA2364}"/>
    <cellStyle name="Note 5 5 2 5" xfId="31143" xr:uid="{E968F0A5-7D7E-4940-B02D-C78332878299}"/>
    <cellStyle name="Note 5 5 3" xfId="8386" xr:uid="{D27AD0A3-7F13-47AB-9FC7-A614BFD7CCD5}"/>
    <cellStyle name="Note 5 5 3 2" xfId="19310" xr:uid="{38B494F8-F85B-410A-BF91-4289AB0FD550}"/>
    <cellStyle name="Note 5 5 3 2 2" xfId="37798" xr:uid="{22489077-8083-4EB9-9386-3DDD13DF51D4}"/>
    <cellStyle name="Note 5 5 3 3" xfId="32065" xr:uid="{9FEE12AD-123C-46BA-9EA0-12AADBCE31F9}"/>
    <cellStyle name="Note 5 5 4" xfId="8387" xr:uid="{580652E3-CD30-4A6C-BDD3-4E3BBD7B24D1}"/>
    <cellStyle name="Note 5 5 4 2" xfId="21198" xr:uid="{94E54C0F-5BA7-46EF-9E91-300D0C844F42}"/>
    <cellStyle name="Note 5 5 4 2 2" xfId="39607" xr:uid="{346D66E8-0EE0-4749-9F2D-56AD6CD16E77}"/>
    <cellStyle name="Note 5 5 4 3" xfId="33460" xr:uid="{72592AE4-CBDA-4080-BB98-6A927A9738A1}"/>
    <cellStyle name="Note 5 5 5" xfId="8388" xr:uid="{312C5478-8831-48EC-8AD3-331B9EB5FDFA}"/>
    <cellStyle name="Note 5 5 5 2" xfId="34114" xr:uid="{A58EA87F-E219-407F-B29C-CFBEAA48CF96}"/>
    <cellStyle name="Note 5 5 6" xfId="16905" xr:uid="{1D037D9C-B059-4FCB-91E3-5FE90BF82C9A}"/>
    <cellStyle name="Note 5 5 6 2" xfId="34910" xr:uid="{895FE64C-8926-492E-8FE1-1BA920B8FF98}"/>
    <cellStyle name="Note 5 5 7" xfId="17836" xr:uid="{3D0F36E0-FE92-42CE-81A5-2B29251D46FF}"/>
    <cellStyle name="Note 5 5 7 2" xfId="35888" xr:uid="{D011AF89-F0C1-47A2-AE2C-4014C9088B2A}"/>
    <cellStyle name="Note 5 5 8" xfId="23342" xr:uid="{7AC8C24A-45B2-4D73-AF26-6EC6C12FA79A}"/>
    <cellStyle name="Note 5 5 8 2" xfId="41191" xr:uid="{9231C369-9BFE-4887-AC3A-6A9C56E5B78B}"/>
    <cellStyle name="Note 5 5 9" xfId="30080" xr:uid="{48997359-09B4-4D54-98DB-547C953C3173}"/>
    <cellStyle name="Note 5 6" xfId="8389" xr:uid="{A3F3CAD2-03E9-4D70-A639-22DE40838EFB}"/>
    <cellStyle name="Note 5 6 2" xfId="8390" xr:uid="{ACCE7D8B-0BCE-406F-92B3-02B40B1692AD}"/>
    <cellStyle name="Note 5 6 2 2" xfId="8391" xr:uid="{445D92EF-0C0A-4BC4-93B7-AEFB957E0C81}"/>
    <cellStyle name="Note 5 6 2 2 2" xfId="20005" xr:uid="{762AA7FB-FDB5-4A17-B858-C05DB01DAFFA}"/>
    <cellStyle name="Note 5 6 2 2 2 2" xfId="38877" xr:uid="{2458B3DC-069F-48CF-A8A7-00E7B1D58112}"/>
    <cellStyle name="Note 5 6 2 2 3" xfId="32733" xr:uid="{905D858C-19AC-4535-B4C2-E0532B0FA473}"/>
    <cellStyle name="Note 5 6 2 3" xfId="8392" xr:uid="{16DEAD16-4ED5-4B84-B318-0A9F0E26455D}"/>
    <cellStyle name="Note 5 6 2 3 2" xfId="36865" xr:uid="{0FBFADB3-69B3-44BA-9C7E-524342AC4E11}"/>
    <cellStyle name="Note 5 6 2 4" xfId="23345" xr:uid="{605893DF-4246-49F8-8155-7BC714155FFD}"/>
    <cellStyle name="Note 5 6 2 4 2" xfId="41194" xr:uid="{AB181FDF-270F-4E5D-8745-F992ADD6B4BC}"/>
    <cellStyle name="Note 5 6 2 5" xfId="31144" xr:uid="{AD949CF4-26B4-49AC-8CF6-6F76642EFF26}"/>
    <cellStyle name="Note 5 6 3" xfId="8393" xr:uid="{FACFD053-15A9-48E7-8A54-83C266CF6406}"/>
    <cellStyle name="Note 5 6 3 2" xfId="19311" xr:uid="{DA3CBC78-75EF-40C6-937E-BCFCB5C8DB69}"/>
    <cellStyle name="Note 5 6 3 2 2" xfId="37799" xr:uid="{92451AD7-6326-4019-9C87-23DD20CA4126}"/>
    <cellStyle name="Note 5 6 3 3" xfId="32066" xr:uid="{A357C6B8-E76A-410C-BE27-70AB1723B2F0}"/>
    <cellStyle name="Note 5 6 4" xfId="8394" xr:uid="{29111517-377A-42EE-8587-E41A6DB96F1D}"/>
    <cellStyle name="Note 5 6 4 2" xfId="21199" xr:uid="{C76FC7EF-2A7B-4CA1-8FD1-4794AF557BBB}"/>
    <cellStyle name="Note 5 6 4 2 2" xfId="39608" xr:uid="{2B006F67-1DDB-4227-8C5E-CEC6CB9D5BED}"/>
    <cellStyle name="Note 5 6 4 3" xfId="33461" xr:uid="{4A8A9C19-11C4-4CED-BD17-F9CFD26EDE40}"/>
    <cellStyle name="Note 5 6 5" xfId="8395" xr:uid="{B25B194D-D1C6-4913-BA96-7D3F4DE5509F}"/>
    <cellStyle name="Note 5 6 5 2" xfId="34115" xr:uid="{019E0CF0-1021-4FC7-9D2F-5AC0E2330570}"/>
    <cellStyle name="Note 5 6 6" xfId="16906" xr:uid="{76BFAD2E-F887-43B5-AD81-ED3C46694489}"/>
    <cellStyle name="Note 5 6 6 2" xfId="34911" xr:uid="{DB6BCEA4-60C1-4D99-A4B7-163423B67129}"/>
    <cellStyle name="Note 5 6 7" xfId="17837" xr:uid="{0D7A50A8-7479-4A83-A0D0-E861E38CB4A8}"/>
    <cellStyle name="Note 5 6 7 2" xfId="35889" xr:uid="{11D9CEDB-1F78-4E63-AF55-162CD79AB4DF}"/>
    <cellStyle name="Note 5 6 8" xfId="23344" xr:uid="{642D9D23-26F2-475E-9143-2EAB95B9AF26}"/>
    <cellStyle name="Note 5 6 8 2" xfId="41193" xr:uid="{D688BE59-C553-42B5-9317-AB525795610A}"/>
    <cellStyle name="Note 5 6 9" xfId="30081" xr:uid="{6CED72C6-64AD-4C2E-B39C-2B6BF181614D}"/>
    <cellStyle name="Note 5 7" xfId="8396" xr:uid="{6887921C-C8B1-4108-AD57-B70E074D4330}"/>
    <cellStyle name="Note 5 7 2" xfId="8397" xr:uid="{DD34B6DE-A8F0-457A-AD34-986E5A300751}"/>
    <cellStyle name="Note 5 7 2 2" xfId="14440" xr:uid="{93C43A37-2BE6-4038-BD12-B833370A223E}"/>
    <cellStyle name="Note 5 7 2 2 2" xfId="38373" xr:uid="{6F9788B6-1919-42EE-A8AA-F262B2FDF4A3}"/>
    <cellStyle name="Note 5 7 2 3" xfId="32264" xr:uid="{185AE59B-826F-4D57-80CE-CBEA219F1114}"/>
    <cellStyle name="Note 5 7 3" xfId="8398" xr:uid="{0FDB243F-84C5-4C8F-BD34-D827C63E62F0}"/>
    <cellStyle name="Note 5 7 3 2" xfId="18330" xr:uid="{66CDD487-424D-40A6-97E3-8D58E7F6603E}"/>
    <cellStyle name="Note 5 7 4" xfId="23346" xr:uid="{A3859A93-93EA-4760-8BD9-6EBB985BE3BA}"/>
    <cellStyle name="Note 5 7 4 2" xfId="41195" xr:uid="{205356E4-972B-42D3-A157-285AA978F012}"/>
    <cellStyle name="Note 5 7 5" xfId="30642" xr:uid="{C7A736F5-EB82-470B-8FA8-AA03ACEA3B02}"/>
    <cellStyle name="Note 5 8" xfId="8399" xr:uid="{57A24DE1-FC99-4865-8C3E-84F67CFD9E88}"/>
    <cellStyle name="Note 5 8 2" xfId="8400" xr:uid="{110D9034-CC91-48E2-A844-9DCB6E585FA9}"/>
    <cellStyle name="Note 5 8 2 2" xfId="37212" xr:uid="{14F62DED-326F-4B30-B572-F500D9137C86}"/>
    <cellStyle name="Note 5 8 3" xfId="8401" xr:uid="{386D8C18-6109-43CA-B304-356DE683E753}"/>
    <cellStyle name="Note 5 8 3 2" xfId="41196" xr:uid="{8EE17FCB-1042-439C-8059-83DDA4F200DB}"/>
    <cellStyle name="Note 5 8 4" xfId="31610" xr:uid="{47885713-5CC9-48E1-96D6-11819C45D854}"/>
    <cellStyle name="Note 5 9" xfId="8402" xr:uid="{962A4C77-AE5C-4A77-A541-1ABF26BD8A28}"/>
    <cellStyle name="Note 5 9 2" xfId="19213" xr:uid="{9CEECC44-EAB2-4FBE-9EDC-49206DD9623C}"/>
    <cellStyle name="Note 5 9 2 2" xfId="37708" xr:uid="{E1571EAD-AE49-4435-8EA2-609F90433D2B}"/>
    <cellStyle name="Note 5 9 3" xfId="26641" xr:uid="{216D20DC-18CB-4E44-B9DB-BA43F082C4EF}"/>
    <cellStyle name="Note 5 9 3 2" xfId="41429" xr:uid="{DA27D131-F723-4BED-8A34-0228ADD4EC4E}"/>
    <cellStyle name="Note 5 9 4" xfId="31625" xr:uid="{8F4858F7-5236-418A-9BD4-925CD4F5B58A}"/>
    <cellStyle name="Note 50" xfId="8403" xr:uid="{B224D999-3DB6-4115-9EC2-E9E3AE35334F}"/>
    <cellStyle name="Note 50 2" xfId="23347" xr:uid="{9827D087-903D-4200-AB8F-56368AC17F74}"/>
    <cellStyle name="Note 50 2 2" xfId="41197" xr:uid="{2FBCB2E9-125A-4A1A-AB14-D2F2D9DBBF82}"/>
    <cellStyle name="Note 50 3" xfId="31576" xr:uid="{E026476E-436F-41CB-BD8E-3DC7B5582E06}"/>
    <cellStyle name="Note 51" xfId="8404" xr:uid="{617B2B6D-8639-486D-9D08-46E31C68166B}"/>
    <cellStyle name="Note 51 2" xfId="23348" xr:uid="{B7FDCD4C-419B-4F27-AA8A-EE4F1216FD09}"/>
    <cellStyle name="Note 51 2 2" xfId="41198" xr:uid="{2727585C-5927-4E86-8EF2-2B308BE58294}"/>
    <cellStyle name="Note 51 3" xfId="31580" xr:uid="{E9785786-D848-4D6A-BA0B-CAB0FFABD9CD}"/>
    <cellStyle name="Note 52" xfId="8405" xr:uid="{B3BA6FA9-5C90-4962-A379-D7944268C344}"/>
    <cellStyle name="Note 52 2" xfId="23349" xr:uid="{296AE6DC-E449-433C-99F8-27E0F76BFC0F}"/>
    <cellStyle name="Note 52 2 2" xfId="41199" xr:uid="{BAAE69CE-DC56-458F-8B4D-E42E49B63170}"/>
    <cellStyle name="Note 52 3" xfId="31604" xr:uid="{5C10A411-316C-404C-BFE6-0B8E4FF17437}"/>
    <cellStyle name="Note 53" xfId="14229" xr:uid="{460386BD-25FF-474E-B2CB-DA5DC16A994B}"/>
    <cellStyle name="Note 53 2" xfId="26476" xr:uid="{53586331-1650-4729-874C-FCB65CB9C93F}"/>
    <cellStyle name="Note 53 2 2" xfId="41402" xr:uid="{488D2A39-5C5A-4BD6-A830-06D7DBEBAAF1}"/>
    <cellStyle name="Note 53 3" xfId="31614" xr:uid="{CCAE6E56-D0C6-4D79-891D-39D70F154039}"/>
    <cellStyle name="Note 54" xfId="25368" xr:uid="{A5B1F1DC-EACF-4246-B6C9-8A89596AB645}"/>
    <cellStyle name="Note 54 2" xfId="41321" xr:uid="{F347CC42-794A-45EF-BBF5-5B55656A452B}"/>
    <cellStyle name="Note 55" xfId="26549" xr:uid="{BA8AFD93-1A0E-4319-82FD-802EFFA5E584}"/>
    <cellStyle name="Note 55 2" xfId="41416" xr:uid="{CE34C13C-74C4-448A-9F85-207360B23BD5}"/>
    <cellStyle name="Note 56" xfId="25297" xr:uid="{66891381-BB3A-4173-90A8-A7E78C77CD30}"/>
    <cellStyle name="Note 56 2" xfId="41311" xr:uid="{C3093EAA-8BBB-4251-9F17-D71A2A8B6D66}"/>
    <cellStyle name="Note 57" xfId="26633" xr:uid="{3A942047-E6C4-4202-8DA6-260F8C73D2DE}"/>
    <cellStyle name="Note 57 2" xfId="41428" xr:uid="{BB55A337-1B2B-4EF6-B0BD-BC3D2B3236F4}"/>
    <cellStyle name="Note 58" xfId="25216" xr:uid="{511EC1CB-D393-4AE8-981B-49EE50909F8C}"/>
    <cellStyle name="Note 58 2" xfId="41301" xr:uid="{F3E625B4-CA32-407B-A87F-E71CCC4795A7}"/>
    <cellStyle name="Note 59" xfId="26730" xr:uid="{903538E8-42DE-41A2-AC52-A19845DF5943}"/>
    <cellStyle name="Note 59 2" xfId="41436" xr:uid="{0A482A77-E9E2-42CB-8008-731352378704}"/>
    <cellStyle name="Note 6" xfId="8406" xr:uid="{A6A9A7B5-3EA9-4B85-9700-FB5F81EFC2E6}"/>
    <cellStyle name="Note 6 10" xfId="8407" xr:uid="{F462AB27-7970-4D43-AD4E-4CA830AAC462}"/>
    <cellStyle name="Note 6 10 2" xfId="14629" xr:uid="{DDB906C6-9682-4A37-8F6D-91D8F1AFFF44}"/>
    <cellStyle name="Note 6 10 2 2" xfId="20462" xr:uid="{BAD9BD88-17DD-464D-B156-25CD61E557C8}"/>
    <cellStyle name="Note 6 10 3" xfId="25176" xr:uid="{D8D2B4A3-8CF1-4DA1-8D29-A2E6502CA489}"/>
    <cellStyle name="Note 6 10 3 2" xfId="41297" xr:uid="{02C5A8DB-E2EE-49F1-A62F-B0D6C71472F8}"/>
    <cellStyle name="Note 6 10 4" xfId="32944" xr:uid="{6E246A46-5D57-4B4B-8956-B29D9163DFDB}"/>
    <cellStyle name="Note 6 11" xfId="15150" xr:uid="{B981F4F6-BCCD-48D3-B6C4-9D867E45C9B6}"/>
    <cellStyle name="Note 6 11 2" xfId="26777" xr:uid="{27FDEE89-70EA-4209-A86C-ABDDE71618E3}"/>
    <cellStyle name="Note 6 11 2 2" xfId="41439" xr:uid="{8061C37A-0CA0-4B4B-86E0-9D6B80129314}"/>
    <cellStyle name="Note 6 11 3" xfId="33274" xr:uid="{808BCC4D-CABA-4085-B605-91456B61E0A9}"/>
    <cellStyle name="Note 6 12" xfId="14699" xr:uid="{220C192C-C19F-422F-BC9C-7CB5EF1D22EE}"/>
    <cellStyle name="Note 6 12 2" xfId="25067" xr:uid="{27C37346-345A-4C5A-BD23-AE8E1A1FA4C1}"/>
    <cellStyle name="Note 6 12 2 2" xfId="41286" xr:uid="{749793B5-3473-430E-AC26-39233165FE10}"/>
    <cellStyle name="Note 6 12 3" xfId="32971" xr:uid="{4191985C-1EA4-4073-AB74-D93E62BAB6CB}"/>
    <cellStyle name="Note 6 13" xfId="15988" xr:uid="{205AFFDD-5C31-4C68-989F-B36417758B29}"/>
    <cellStyle name="Note 6 13 2" xfId="34430" xr:uid="{A1A14DF8-7A50-4F97-9199-05D3894A7DBF}"/>
    <cellStyle name="Note 6 14" xfId="21884" xr:uid="{5631D4EE-E9CF-409C-9388-092FB640203A}"/>
    <cellStyle name="Note 6 14 2" xfId="24942" xr:uid="{3F5AFCD5-0C8E-4E24-A881-9C8D592B1441}"/>
    <cellStyle name="Note 6 14 2 2" xfId="41269" xr:uid="{85F0BC09-A4FB-4484-935D-036C0D2A2AE4}"/>
    <cellStyle name="Note 6 14 3" xfId="40020" xr:uid="{D3E39F23-AB54-440F-96F3-662374B671DB}"/>
    <cellStyle name="Note 6 15" xfId="21994" xr:uid="{FFBBDF19-3EC6-4C6A-867B-F1B3A6AEEF3D}"/>
    <cellStyle name="Note 6 15 2" xfId="27027" xr:uid="{19554883-93BF-4FCA-B932-9BE7A64FD219}"/>
    <cellStyle name="Note 6 15 2 2" xfId="41469" xr:uid="{BF63EB64-B290-4B54-AD7E-5969332EC6DE}"/>
    <cellStyle name="Note 6 16" xfId="24806" xr:uid="{79A271C2-F3DB-43E3-988A-BAFE0B64828B}"/>
    <cellStyle name="Note 6 16 2" xfId="41252" xr:uid="{50BA681F-97B6-4AF2-B2BA-33816E0EE73B}"/>
    <cellStyle name="Note 6 17" xfId="27176" xr:uid="{6E999A9B-0477-4A3C-B8E7-28F1AAD4EE4D}"/>
    <cellStyle name="Note 6 17 2" xfId="41486" xr:uid="{E6C14C3E-7F46-47BB-90AC-20A727DE8CD3}"/>
    <cellStyle name="Note 6 18" xfId="24654" xr:uid="{DE0DAA71-1067-4097-9F55-C7A538C7263A}"/>
    <cellStyle name="Note 6 18 2" xfId="41235" xr:uid="{AAB2BADB-8838-4DCF-BE3E-1B0CA2DE0D55}"/>
    <cellStyle name="Note 6 19" xfId="27335" xr:uid="{195989CC-ACD6-4DD0-ABE7-84C6231A376D}"/>
    <cellStyle name="Note 6 19 2" xfId="41503" xr:uid="{C25234A6-A594-4DD9-87BF-9D5B29EC1074}"/>
    <cellStyle name="Note 6 2" xfId="8408" xr:uid="{68BABCCB-3113-43B5-9021-7F5EF5368ABA}"/>
    <cellStyle name="Note 6 2 10" xfId="8409" xr:uid="{919FEC75-F0B1-4D43-B340-3C3C74D460AB}"/>
    <cellStyle name="Note 6 2 10 2" xfId="34912" xr:uid="{4E41E907-ABB3-478C-B2F1-27861965BA00}"/>
    <cellStyle name="Note 6 2 11" xfId="17085" xr:uid="{BE00F514-A2BC-46E0-A904-98DB6DBDEB62}"/>
    <cellStyle name="Note 6 2 11 2" xfId="35340" xr:uid="{DEABD1B1-00B6-40A0-A2D2-7D1EFB3F42DA}"/>
    <cellStyle name="Note 6 2 12" xfId="21692" xr:uid="{A2983648-8FBE-4D25-815F-8CC0720507EA}"/>
    <cellStyle name="Note 6 2 12 2" xfId="39959" xr:uid="{EFB381E9-C69A-4E83-9A85-8656ED3181C0}"/>
    <cellStyle name="Note 6 2 13" xfId="23350" xr:uid="{BD8FCA63-CEF4-49C2-950C-BB1C6C936749}"/>
    <cellStyle name="Note 6 2 13 2" xfId="41200" xr:uid="{E54896CA-E7A8-4A1E-A3C9-A41C5B45ECD7}"/>
    <cellStyle name="Note 6 2 14" xfId="29570" xr:uid="{592A80F1-DCF8-4674-A455-078D4C07BED1}"/>
    <cellStyle name="Note 6 2 2" xfId="8410" xr:uid="{62DB3234-196E-443D-A0AD-3AA419E8E9E4}"/>
    <cellStyle name="Note 6 2 2 2" xfId="8411" xr:uid="{45CE6B53-E978-45A3-A530-30252E21F218}"/>
    <cellStyle name="Note 6 2 2 2 2" xfId="8412" xr:uid="{765E5C96-9830-4CF0-BE13-7A5DC790FC2A}"/>
    <cellStyle name="Note 6 2 2 2 2 2" xfId="20006" xr:uid="{7C5628D0-94F7-4779-A37C-E751AD4538B3}"/>
    <cellStyle name="Note 6 2 2 2 2 2 2" xfId="38878" xr:uid="{EA45E07E-8B7F-44AA-B691-59C598E66ED2}"/>
    <cellStyle name="Note 6 2 2 2 2 3" xfId="32734" xr:uid="{A4761FFE-EF04-4CEB-8C4B-CA5122ADDE7A}"/>
    <cellStyle name="Note 6 2 2 2 3" xfId="8413" xr:uid="{F2B79F47-D89D-4C28-8D52-D511828B660B}"/>
    <cellStyle name="Note 6 2 2 2 3 2" xfId="36866" xr:uid="{979799F6-4F07-404E-A0F0-FB2B9DCD648C}"/>
    <cellStyle name="Note 6 2 2 2 4" xfId="23352" xr:uid="{5D06B9BF-557C-4A8E-9F29-E47462BA7999}"/>
    <cellStyle name="Note 6 2 2 2 4 2" xfId="41202" xr:uid="{30B36395-BFE9-474D-A922-868FBF7C41CC}"/>
    <cellStyle name="Note 6 2 2 2 5" xfId="31145" xr:uid="{6338D143-02F6-4B45-97B6-7615517E2C50}"/>
    <cellStyle name="Note 6 2 2 3" xfId="8414" xr:uid="{58174A7B-5392-479C-B6FC-1A3FC8430E99}"/>
    <cellStyle name="Note 6 2 2 3 2" xfId="19312" xr:uid="{08E3F7ED-436E-4965-B374-318542998A8B}"/>
    <cellStyle name="Note 6 2 2 3 2 2" xfId="37800" xr:uid="{13EA9816-3FC6-4EBD-8692-76BC0EC7FDB2}"/>
    <cellStyle name="Note 6 2 2 3 3" xfId="32067" xr:uid="{33B978A7-F2AC-4E67-992F-1F4EF52E055D}"/>
    <cellStyle name="Note 6 2 2 4" xfId="8415" xr:uid="{3A132AC4-76A6-430E-80F9-178EF61A6262}"/>
    <cellStyle name="Note 6 2 2 4 2" xfId="21200" xr:uid="{EF127918-4A94-42A8-A442-3C4559879289}"/>
    <cellStyle name="Note 6 2 2 4 2 2" xfId="39609" xr:uid="{50A95A1A-BDE3-4376-A311-2BAB94147034}"/>
    <cellStyle name="Note 6 2 2 4 3" xfId="33462" xr:uid="{67838982-37DC-480C-83C0-2A9A4FFD0608}"/>
    <cellStyle name="Note 6 2 2 5" xfId="8416" xr:uid="{F89A496C-5C4F-4E8A-9DF9-BE4576B904D2}"/>
    <cellStyle name="Note 6 2 2 5 2" xfId="34117" xr:uid="{22433874-64A6-48E4-807A-18A8A3C732DE}"/>
    <cellStyle name="Note 6 2 2 6" xfId="16907" xr:uid="{1676601F-9AC6-4236-BA4D-5CE52671BAC0}"/>
    <cellStyle name="Note 6 2 2 6 2" xfId="34913" xr:uid="{E1EB14BE-09E1-40BE-A04E-BAA5B05B0587}"/>
    <cellStyle name="Note 6 2 2 7" xfId="17838" xr:uid="{7B40B8B3-0D04-452F-B9AF-DBF71AA4453D}"/>
    <cellStyle name="Note 6 2 2 7 2" xfId="35890" xr:uid="{8EB7AC13-086C-48D7-8EDC-42C6FC486E6B}"/>
    <cellStyle name="Note 6 2 2 8" xfId="23351" xr:uid="{BA216091-292A-4727-B80C-748E54F24777}"/>
    <cellStyle name="Note 6 2 2 8 2" xfId="41201" xr:uid="{F38A5B41-CD5E-44A5-B290-37702290C4E4}"/>
    <cellStyle name="Note 6 2 2 9" xfId="30082" xr:uid="{9E0CDD1F-2BDD-42D5-875F-D9641B32C166}"/>
    <cellStyle name="Note 6 2 3" xfId="8417" xr:uid="{F9E18AC9-D377-4C2A-A5D8-CB9C982FA9AB}"/>
    <cellStyle name="Note 6 2 3 2" xfId="8418" xr:uid="{135D2F3E-E009-4632-89BA-FEB0C1D646A2}"/>
    <cellStyle name="Note 6 2 3 2 2" xfId="8419" xr:uid="{DC7A7B12-8A28-4671-9B4C-9BC0988DCFDE}"/>
    <cellStyle name="Note 6 2 3 2 2 2" xfId="20007" xr:uid="{6DCA16AF-F224-4A7E-8E35-A8BBD8818CDA}"/>
    <cellStyle name="Note 6 2 3 2 2 2 2" xfId="38879" xr:uid="{A4EF61A4-9A3B-42AE-8E21-A1BD7B9FD613}"/>
    <cellStyle name="Note 6 2 3 2 2 3" xfId="32735" xr:uid="{2B2F4FC3-6B71-4822-8852-314093F79330}"/>
    <cellStyle name="Note 6 2 3 2 3" xfId="8420" xr:uid="{4AE3F6FF-7DAE-4FAA-B0DB-37296F122427}"/>
    <cellStyle name="Note 6 2 3 2 3 2" xfId="36867" xr:uid="{4D98CBF8-A8F6-4022-BFF3-B521CAE5D828}"/>
    <cellStyle name="Note 6 2 3 2 4" xfId="23354" xr:uid="{4FF033E4-D3E1-4F8B-9AD4-225AF532F8CC}"/>
    <cellStyle name="Note 6 2 3 2 4 2" xfId="41204" xr:uid="{67D24C9B-4F16-40B5-9183-F6F8624DE83D}"/>
    <cellStyle name="Note 6 2 3 2 5" xfId="31146" xr:uid="{F62406CC-A4AC-4FF5-99CA-06C624138361}"/>
    <cellStyle name="Note 6 2 3 3" xfId="8421" xr:uid="{16D4B886-33CB-4AE4-9433-716183CD9468}"/>
    <cellStyle name="Note 6 2 3 3 2" xfId="19313" xr:uid="{BE60B526-8EBE-4023-BBFE-79FF6C815292}"/>
    <cellStyle name="Note 6 2 3 3 2 2" xfId="37801" xr:uid="{785E6028-7C96-4C6B-A589-826E7784516A}"/>
    <cellStyle name="Note 6 2 3 3 3" xfId="32068" xr:uid="{DE204182-7AFB-4A1F-BFE5-52C528F6A220}"/>
    <cellStyle name="Note 6 2 3 4" xfId="8422" xr:uid="{A1E3F3B0-BDCD-4A88-A71F-D6185B7729BB}"/>
    <cellStyle name="Note 6 2 3 4 2" xfId="21201" xr:uid="{6EDAA2A9-3B67-4B2A-B310-AF8BE2C6D959}"/>
    <cellStyle name="Note 6 2 3 4 2 2" xfId="39610" xr:uid="{0C2DD918-4DBA-41E3-874D-122CD2E9A3AB}"/>
    <cellStyle name="Note 6 2 3 4 3" xfId="33463" xr:uid="{63E7A30C-0706-4FF7-927F-2A102BFBAFB2}"/>
    <cellStyle name="Note 6 2 3 5" xfId="8423" xr:uid="{4B32AE19-F36B-43B8-B2F3-5E80CFC27BF1}"/>
    <cellStyle name="Note 6 2 3 5 2" xfId="34118" xr:uid="{10969CA6-4168-436B-BEA7-EAAC15DB4A95}"/>
    <cellStyle name="Note 6 2 3 6" xfId="16908" xr:uid="{D5CD5AD4-3C78-46C8-BEB3-7EF81BAC2F67}"/>
    <cellStyle name="Note 6 2 3 6 2" xfId="34914" xr:uid="{77CED688-848A-4C56-8B06-EE9E32471E00}"/>
    <cellStyle name="Note 6 2 3 7" xfId="17839" xr:uid="{7CE52D46-DD7E-406F-9665-82CD33608AA1}"/>
    <cellStyle name="Note 6 2 3 7 2" xfId="35891" xr:uid="{D63CC2B6-8B79-4602-8F52-42FDF7A150CD}"/>
    <cellStyle name="Note 6 2 3 8" xfId="23353" xr:uid="{51E71D1C-43D7-4A82-96B1-01409250A5DE}"/>
    <cellStyle name="Note 6 2 3 8 2" xfId="41203" xr:uid="{537E70D6-623D-42FC-9F67-DEC92730E6F9}"/>
    <cellStyle name="Note 6 2 3 9" xfId="30083" xr:uid="{CA9AAE52-337B-40DC-9DD4-C08063C24C92}"/>
    <cellStyle name="Note 6 2 4" xfId="8424" xr:uid="{6B00557C-6F5D-4EA4-B4F4-380457184CFB}"/>
    <cellStyle name="Note 6 2 4 2" xfId="8425" xr:uid="{3FBE88AD-9053-4DAB-AEC7-EB1F3AADC001}"/>
    <cellStyle name="Note 6 2 4 2 2" xfId="8426" xr:uid="{B8EFCD22-B63B-401E-B8BB-AD9251CC3F6C}"/>
    <cellStyle name="Note 6 2 4 2 2 2" xfId="20008" xr:uid="{F3727ECA-1ABB-4468-9C99-4B04851AC768}"/>
    <cellStyle name="Note 6 2 4 2 2 2 2" xfId="38880" xr:uid="{C0440831-3181-452B-AEA0-74D22219A18B}"/>
    <cellStyle name="Note 6 2 4 2 2 3" xfId="32736" xr:uid="{B98BADA8-E4B2-4A89-A741-3095D30F0BEC}"/>
    <cellStyle name="Note 6 2 4 2 3" xfId="8427" xr:uid="{AA696B96-B23E-4593-8666-6B27A54A0BEF}"/>
    <cellStyle name="Note 6 2 4 2 3 2" xfId="36868" xr:uid="{D639AF63-7C82-449C-BF11-73DE77C00FA2}"/>
    <cellStyle name="Note 6 2 4 2 4" xfId="23356" xr:uid="{88B60A8F-86AD-474D-AFFE-C67B4158DBC1}"/>
    <cellStyle name="Note 6 2 4 2 4 2" xfId="41206" xr:uid="{13BEAA95-EC88-4944-8F29-2BA52B50E49A}"/>
    <cellStyle name="Note 6 2 4 2 5" xfId="31147" xr:uid="{A9BBC422-EACB-47B8-B19E-D4B93FEA213A}"/>
    <cellStyle name="Note 6 2 4 3" xfId="8428" xr:uid="{9FF478D6-35FE-4721-A6BC-0C8C2A0C87D2}"/>
    <cellStyle name="Note 6 2 4 3 2" xfId="19314" xr:uid="{BAEABCDB-5D4B-411A-B37E-8E71D918039B}"/>
    <cellStyle name="Note 6 2 4 3 2 2" xfId="37802" xr:uid="{0CF2C0E3-37ED-4301-AB41-320F4F6784BA}"/>
    <cellStyle name="Note 6 2 4 3 3" xfId="32069" xr:uid="{E9A48DC7-A657-469F-875B-89E66009FD51}"/>
    <cellStyle name="Note 6 2 4 4" xfId="8429" xr:uid="{FEB67AED-092B-4927-9C6C-7909C5128840}"/>
    <cellStyle name="Note 6 2 4 4 2" xfId="21202" xr:uid="{7C541F87-B09C-4C39-BEE5-4D8750E21C6C}"/>
    <cellStyle name="Note 6 2 4 4 2 2" xfId="39611" xr:uid="{942496F1-03B1-4F74-89DA-4856828E5057}"/>
    <cellStyle name="Note 6 2 4 4 3" xfId="33464" xr:uid="{73684379-FB34-4888-8A1F-84928FF9E4B0}"/>
    <cellStyle name="Note 6 2 4 5" xfId="8430" xr:uid="{1F80A489-2022-4B7D-8331-EDACC2D73F52}"/>
    <cellStyle name="Note 6 2 4 5 2" xfId="34119" xr:uid="{A445753D-FBBD-496B-9AB0-9EB865B508CE}"/>
    <cellStyle name="Note 6 2 4 6" xfId="16909" xr:uid="{E7B3B3E4-4CE6-408D-9DC5-1AF7D2801F55}"/>
    <cellStyle name="Note 6 2 4 6 2" xfId="34915" xr:uid="{E0810B52-977C-4CFC-927F-70AB7EE7AE2D}"/>
    <cellStyle name="Note 6 2 4 7" xfId="17840" xr:uid="{AB52C469-3D72-4A5B-9337-3F4FF675D743}"/>
    <cellStyle name="Note 6 2 4 7 2" xfId="35892" xr:uid="{97C21E1E-3DE2-448C-9BD0-01C0A3A2D43B}"/>
    <cellStyle name="Note 6 2 4 8" xfId="23355" xr:uid="{CD53AB1A-A9BC-4655-8BB4-529E02C0218A}"/>
    <cellStyle name="Note 6 2 4 8 2" xfId="41205" xr:uid="{46277727-BA3E-430D-9C34-CEFCA552F02E}"/>
    <cellStyle name="Note 6 2 4 9" xfId="30084" xr:uid="{C5C0FB0D-47D5-4D74-B6E3-9C097A1613F2}"/>
    <cellStyle name="Note 6 2 5" xfId="8431" xr:uid="{E127BBEF-27ED-4978-999C-5F7A4FCD4DD5}"/>
    <cellStyle name="Note 6 2 5 2" xfId="8432" xr:uid="{F9B45BA6-CE2E-4C16-A009-B6A4B8F79E96}"/>
    <cellStyle name="Note 6 2 5 2 2" xfId="8433" xr:uid="{F08BC1BA-B823-4CB4-BC03-7512945F64B9}"/>
    <cellStyle name="Note 6 2 5 2 2 2" xfId="20009" xr:uid="{80D8850F-1920-4E8B-A96A-C1DFA07684ED}"/>
    <cellStyle name="Note 6 2 5 2 2 2 2" xfId="38881" xr:uid="{F13FF7AF-86A4-4D1B-BE5B-B09B3A9C99A9}"/>
    <cellStyle name="Note 6 2 5 2 2 3" xfId="32737" xr:uid="{2B40AE28-2CB0-48B9-9AAC-DF2EE59B5C8D}"/>
    <cellStyle name="Note 6 2 5 2 3" xfId="8434" xr:uid="{8D10017D-0B34-45F6-9F41-7827EDBBEEA5}"/>
    <cellStyle name="Note 6 2 5 2 3 2" xfId="36869" xr:uid="{9ADE953B-9290-47BE-B0CE-842EF9B852B3}"/>
    <cellStyle name="Note 6 2 5 2 4" xfId="23358" xr:uid="{F701165B-481C-4860-8414-72E551FC5C0D}"/>
    <cellStyle name="Note 6 2 5 2 4 2" xfId="41208" xr:uid="{CC1BCD50-F12B-4E04-BEB0-3AC27D301A94}"/>
    <cellStyle name="Note 6 2 5 2 5" xfId="31148" xr:uid="{1D660BDD-306E-4B2F-A7DF-45EFDE0774F3}"/>
    <cellStyle name="Note 6 2 5 3" xfId="8435" xr:uid="{87F08555-A52F-4AF1-AD81-A4F057EEBC14}"/>
    <cellStyle name="Note 6 2 5 3 2" xfId="19315" xr:uid="{20155114-A61C-47F5-944E-0954CE6FA9E4}"/>
    <cellStyle name="Note 6 2 5 3 2 2" xfId="37803" xr:uid="{042A503E-8222-4E45-8967-A885906313D3}"/>
    <cellStyle name="Note 6 2 5 3 3" xfId="32070" xr:uid="{FA3C6C54-C23A-4323-8100-3B2C15D11790}"/>
    <cellStyle name="Note 6 2 5 4" xfId="8436" xr:uid="{3BA2180F-3FDA-4D55-8F06-68DF0AE5040A}"/>
    <cellStyle name="Note 6 2 5 4 2" xfId="21203" xr:uid="{BD4303C9-374C-43CE-8307-0D6F222A11E6}"/>
    <cellStyle name="Note 6 2 5 4 2 2" xfId="39612" xr:uid="{E3581DD6-7F10-4DC9-9E57-8FCD924FFB0B}"/>
    <cellStyle name="Note 6 2 5 4 3" xfId="33465" xr:uid="{32854F91-E802-4E63-8CE8-213E81125CFF}"/>
    <cellStyle name="Note 6 2 5 5" xfId="8437" xr:uid="{5F24F8C6-9767-4FDA-85C8-9B11B97C290E}"/>
    <cellStyle name="Note 6 2 5 5 2" xfId="34120" xr:uid="{0EBCAA54-269F-4E64-B70C-4860E6617EF7}"/>
    <cellStyle name="Note 6 2 5 6" xfId="16910" xr:uid="{F5FDC0F5-3FD8-4CE2-87F6-8C52960BF602}"/>
    <cellStyle name="Note 6 2 5 6 2" xfId="34916" xr:uid="{9A8E15BC-D390-4978-9628-3C6AC79AC58D}"/>
    <cellStyle name="Note 6 2 5 7" xfId="17841" xr:uid="{27A1C916-ACAC-41DE-996C-A2B85B995B59}"/>
    <cellStyle name="Note 6 2 5 7 2" xfId="35893" xr:uid="{8F5554D2-587C-4CB6-82FB-72716C8D88FA}"/>
    <cellStyle name="Note 6 2 5 8" xfId="23357" xr:uid="{5E6CECF3-A10C-451E-A881-747498A2A94A}"/>
    <cellStyle name="Note 6 2 5 8 2" xfId="41207" xr:uid="{E3369DB5-4D3B-4935-87C6-7AD3A513C5E4}"/>
    <cellStyle name="Note 6 2 5 9" xfId="30085" xr:uid="{884C3DBC-B8E7-4E3D-B989-2096B2383E0D}"/>
    <cellStyle name="Note 6 2 6" xfId="8438" xr:uid="{1E7EDC29-5C48-4961-B912-1EF340D97629}"/>
    <cellStyle name="Note 6 2 6 2" xfId="8439" xr:uid="{153FEB93-AD6A-4FA8-B171-C71BC961A15E}"/>
    <cellStyle name="Note 6 2 6 2 2" xfId="8440" xr:uid="{58936136-BA9B-4785-AD14-1EC4D40DB43B}"/>
    <cellStyle name="Note 6 2 6 2 2 2" xfId="20010" xr:uid="{CC562441-2AD9-4C29-B41F-4852B2EE28B0}"/>
    <cellStyle name="Note 6 2 6 2 2 2 2" xfId="38882" xr:uid="{FC6C91F1-52C1-4E49-B114-F8116BBBF9A6}"/>
    <cellStyle name="Note 6 2 6 2 2 3" xfId="32738" xr:uid="{F6493C5C-AD4C-4E2C-AF6B-7A67ECBD640C}"/>
    <cellStyle name="Note 6 2 6 2 3" xfId="8441" xr:uid="{A471CC1D-2ABC-44C9-B326-EA2A971B129E}"/>
    <cellStyle name="Note 6 2 6 2 3 2" xfId="36870" xr:uid="{D997AF8A-80E1-4AB8-8B69-50C2DDEC2B5F}"/>
    <cellStyle name="Note 6 2 6 2 4" xfId="23360" xr:uid="{BC2AC7B2-EC77-4A53-BF41-E7548076ABAC}"/>
    <cellStyle name="Note 6 2 6 2 4 2" xfId="41210" xr:uid="{9006CB21-1D30-4405-A203-4984E491C83B}"/>
    <cellStyle name="Note 6 2 6 2 5" xfId="31149" xr:uid="{6178F0D6-BC68-4023-A626-E0A08E6F23F8}"/>
    <cellStyle name="Note 6 2 6 3" xfId="8442" xr:uid="{E069405B-D568-4209-8C33-3687039873A3}"/>
    <cellStyle name="Note 6 2 6 3 2" xfId="19316" xr:uid="{3BCA4417-7711-44E4-B76E-14F0F3F5FF6D}"/>
    <cellStyle name="Note 6 2 6 3 2 2" xfId="37804" xr:uid="{E6CA9683-CFBE-45D4-9A7C-2371E75E7AF7}"/>
    <cellStyle name="Note 6 2 6 3 3" xfId="32071" xr:uid="{D3F63589-A302-45F9-8929-0EEF26010BD2}"/>
    <cellStyle name="Note 6 2 6 4" xfId="8443" xr:uid="{9C5921F2-218C-4FC8-82C6-4236AF99001A}"/>
    <cellStyle name="Note 6 2 6 4 2" xfId="21204" xr:uid="{BBEF8E75-4D9E-4A58-ADD2-746C4811AD65}"/>
    <cellStyle name="Note 6 2 6 4 2 2" xfId="39613" xr:uid="{0147B6F7-90C5-4EE7-9108-94DE603AA4DE}"/>
    <cellStyle name="Note 6 2 6 4 3" xfId="33466" xr:uid="{6CF88D37-14D9-415D-B462-88D09A844AB8}"/>
    <cellStyle name="Note 6 2 6 5" xfId="8444" xr:uid="{9850C096-6333-4229-9FF6-9F4800BD6139}"/>
    <cellStyle name="Note 6 2 6 5 2" xfId="34121" xr:uid="{BD5473AE-0F7B-44E6-8F6E-6AD72606F7C7}"/>
    <cellStyle name="Note 6 2 6 6" xfId="16911" xr:uid="{BF8C1504-D1A4-4749-8A5E-645369768B9A}"/>
    <cellStyle name="Note 6 2 6 6 2" xfId="34917" xr:uid="{B3FCF5C8-D99A-4C5C-93B8-5AF9EE14725F}"/>
    <cellStyle name="Note 6 2 6 7" xfId="17842" xr:uid="{5F1AD92D-F757-42C0-B977-1BB06174F97C}"/>
    <cellStyle name="Note 6 2 6 7 2" xfId="35894" xr:uid="{831E62E8-4842-4987-ABCA-8A3CD849E02D}"/>
    <cellStyle name="Note 6 2 6 8" xfId="23359" xr:uid="{083F8A15-6E46-4A6F-8E52-91B8005F8A97}"/>
    <cellStyle name="Note 6 2 6 8 2" xfId="41209" xr:uid="{5D6939EC-3D30-4959-9BB4-E8F55A941918}"/>
    <cellStyle name="Note 6 2 6 9" xfId="30086" xr:uid="{05447A4B-E498-4F4E-8CA7-A8D0E1182F17}"/>
    <cellStyle name="Note 6 2 7" xfId="8445" xr:uid="{FE7EB8D5-694B-4D02-8DC5-01DF65525246}"/>
    <cellStyle name="Note 6 2 7 2" xfId="8446" xr:uid="{B3E2C16E-6285-4572-BDCD-95FFB153CDA8}"/>
    <cellStyle name="Note 6 2 7 2 2" xfId="19417" xr:uid="{0FF9860C-E2F7-4730-A90A-4C9677258C99}"/>
    <cellStyle name="Note 6 2 7 2 2 2" xfId="38204" xr:uid="{3C8B137D-59C5-442A-8BFF-CAA71E735EC1}"/>
    <cellStyle name="Note 6 2 7 2 3" xfId="32125" xr:uid="{07EDB42C-8612-4670-B971-32743499D192}"/>
    <cellStyle name="Note 6 2 7 3" xfId="8447" xr:uid="{48021AF3-7B0F-4D10-B601-52429CF219C9}"/>
    <cellStyle name="Note 6 2 7 3 2" xfId="36287" xr:uid="{8C8BBE54-0E03-4489-AA06-8FD13411F871}"/>
    <cellStyle name="Note 6 2 7 4" xfId="23361" xr:uid="{5B7FC699-A198-436B-9690-B8BB36489E91}"/>
    <cellStyle name="Note 6 2 7 4 2" xfId="41211" xr:uid="{827E510F-1CAD-409A-95DC-B8C8F55F9FF3}"/>
    <cellStyle name="Note 6 2 7 5" xfId="30473" xr:uid="{34C476D7-B0F9-494A-9CAE-955B3ECB957F}"/>
    <cellStyle name="Note 6 2 8" xfId="8448" xr:uid="{FD25CE16-E153-4C1A-8925-7FF430331C97}"/>
    <cellStyle name="Note 6 2 8 2" xfId="8449" xr:uid="{4CD1E9A1-5D9E-41D9-9791-A82926A4F2A1}"/>
    <cellStyle name="Note 6 2 8 2 2" xfId="19496" xr:uid="{028E7A03-A34F-4A5B-9880-2BC09E54730F}"/>
    <cellStyle name="Note 6 2 8 2 2 2" xfId="38283" xr:uid="{EEBE423A-1895-495B-8800-0C5E578CD956}"/>
    <cellStyle name="Note 6 2 8 2 3" xfId="32186" xr:uid="{B94FF72F-3892-4CF8-90B1-9C4981343154}"/>
    <cellStyle name="Note 6 2 8 3" xfId="8450" xr:uid="{471AC0DA-A001-4DC2-BDB3-E46D9EF11F78}"/>
    <cellStyle name="Note 6 2 8 3 2" xfId="36367" xr:uid="{D20FE3E5-C2AE-4721-8BDB-31081135ED07}"/>
    <cellStyle name="Note 6 2 8 4" xfId="23362" xr:uid="{2846F2FC-D9A2-440E-AEE3-857B18315D82}"/>
    <cellStyle name="Note 6 2 8 4 2" xfId="41212" xr:uid="{A5827265-5061-4E77-8E5C-36D90B5D3306}"/>
    <cellStyle name="Note 6 2 8 5" xfId="30552" xr:uid="{08503CED-7A09-480D-9C86-535FCD91BA34}"/>
    <cellStyle name="Note 6 2 9" xfId="8451" xr:uid="{2D8D41C9-6675-4FD1-9FC2-F83358BF519A}"/>
    <cellStyle name="Note 6 2 9 2" xfId="34116" xr:uid="{BD71295A-6B63-48FE-8F09-D150586103A9}"/>
    <cellStyle name="Note 6 20" xfId="23221" xr:uid="{1609E86E-8EEA-4D0F-94DF-EEFB5DC56F47}"/>
    <cellStyle name="Note 6 20 2" xfId="41069" xr:uid="{D3D46D75-FDB1-464B-A8ED-8B8762D6BAD8}"/>
    <cellStyle name="Note 6 21" xfId="27504" xr:uid="{C8D92DE3-9024-4CEB-AD3E-C350709BDD25}"/>
    <cellStyle name="Note 6 21 2" xfId="41520" xr:uid="{49EE59B9-331A-4D62-8FAB-CE3284255E01}"/>
    <cellStyle name="Note 6 22" xfId="27669" xr:uid="{780844C1-3F4C-49A6-8687-C7E72F3DCAA0}"/>
    <cellStyle name="Note 6 22 2" xfId="41537" xr:uid="{B6ABE7B5-5C3B-4A00-B7FE-7DD78488BF22}"/>
    <cellStyle name="Note 6 23" xfId="27832" xr:uid="{93A2B97A-7D30-4DFD-9EEB-4B2D0AAE5D2C}"/>
    <cellStyle name="Note 6 23 2" xfId="41554" xr:uid="{3261388C-35B2-4C67-BF99-C0F0F675AE62}"/>
    <cellStyle name="Note 6 24" xfId="27984" xr:uid="{6BC73CF4-ABED-4764-A6F7-61410CCDD8B0}"/>
    <cellStyle name="Note 6 24 2" xfId="41571" xr:uid="{E9AF2F51-841E-45F2-87F4-FD62D78EBD38}"/>
    <cellStyle name="Note 6 25" xfId="28133" xr:uid="{5890B672-D5B7-4258-AB4C-1D2D7AA18B69}"/>
    <cellStyle name="Note 6 25 2" xfId="41588" xr:uid="{E8CBF02A-BEF4-4FB7-BCFD-8AEA4B840A8A}"/>
    <cellStyle name="Note 6 26" xfId="28280" xr:uid="{DD375F0E-D1EF-4DC6-A924-74314C34EE04}"/>
    <cellStyle name="Note 6 26 2" xfId="41605" xr:uid="{D125D433-84B1-48E5-B9FB-2ACC8B99E702}"/>
    <cellStyle name="Note 6 27" xfId="28422" xr:uid="{8F6053A7-4813-4FDF-A198-ADD9D5E9C807}"/>
    <cellStyle name="Note 6 27 2" xfId="41622" xr:uid="{A71D352F-E434-4EC8-B6D3-5F7CA0C63423}"/>
    <cellStyle name="Note 6 28" xfId="28548" xr:uid="{92C1BB84-D332-45D0-812A-6E85ADBE4E7F}"/>
    <cellStyle name="Note 6 28 2" xfId="41636" xr:uid="{EDB075A5-6DFD-4D77-B21D-6C1864B6B49F}"/>
    <cellStyle name="Note 6 29" xfId="28665" xr:uid="{6D6DF10F-BDCE-43C7-A0FC-5FA21AE6236E}"/>
    <cellStyle name="Note 6 29 2" xfId="41650" xr:uid="{CAFECAAE-3367-4984-B6E3-53B0DF90C422}"/>
    <cellStyle name="Note 6 3" xfId="8452" xr:uid="{22A6998A-C4FA-4437-A371-88D823B1841F}"/>
    <cellStyle name="Note 6 3 10" xfId="8453" xr:uid="{B3D1E0CB-9C97-4957-9D78-FE78B5F535B5}"/>
    <cellStyle name="Note 6 3 10 2" xfId="34918" xr:uid="{4E9B171A-0EF4-40FD-B970-52FF490005F6}"/>
    <cellStyle name="Note 6 3 11" xfId="17070" xr:uid="{7BE940BD-F596-470E-80BA-7AADBE442443}"/>
    <cellStyle name="Note 6 3 11 2" xfId="35321" xr:uid="{7133CA59-36BF-4688-A1E2-137C04119501}"/>
    <cellStyle name="Note 6 3 12" xfId="17745" xr:uid="{661A99A0-AB1F-42C4-AB0A-E56DA1253AA9}"/>
    <cellStyle name="Note 6 3 12 2" xfId="35796" xr:uid="{044A498E-EA0E-4600-AADE-67E5AF28CDE5}"/>
    <cellStyle name="Note 6 3 13" xfId="23363" xr:uid="{AF23285C-A9FD-4F9E-B63A-FC4697C072CA}"/>
    <cellStyle name="Note 6 3 13 2" xfId="41213" xr:uid="{7CFAF3B7-0585-4DD3-A0F2-1ACF272D1FEC}"/>
    <cellStyle name="Note 6 3 14" xfId="29556" xr:uid="{FFF89B26-DC4B-424F-B1CA-A8550CD6CA8A}"/>
    <cellStyle name="Note 6 3 2" xfId="8454" xr:uid="{B8928956-122B-47D5-B4C8-1CE0FDA5E4A1}"/>
    <cellStyle name="Note 6 3 2 2" xfId="8455" xr:uid="{8F21C654-76F4-4EFF-B23D-1BE31476F141}"/>
    <cellStyle name="Note 6 3 2 2 2" xfId="8456" xr:uid="{C22BB865-FDCA-461C-B624-F79200D4F90B}"/>
    <cellStyle name="Note 6 3 2 2 2 2" xfId="20011" xr:uid="{E0550A8C-5DFF-463F-BB03-EFE1D357B636}"/>
    <cellStyle name="Note 6 3 2 2 2 2 2" xfId="38883" xr:uid="{A8285F88-6F5D-4AF8-86D7-984C4251D750}"/>
    <cellStyle name="Note 6 3 2 2 2 3" xfId="32739" xr:uid="{52179079-9291-4635-AA88-23C44B14BF68}"/>
    <cellStyle name="Note 6 3 2 2 3" xfId="8457" xr:uid="{5A8B989A-A85F-43C3-A211-666D9F8B2E27}"/>
    <cellStyle name="Note 6 3 2 2 3 2" xfId="36871" xr:uid="{CA3CC82C-997D-4E38-9ABE-03B353F25CB6}"/>
    <cellStyle name="Note 6 3 2 2 4" xfId="23365" xr:uid="{4A8C0D0D-6B9E-4921-AB1B-77E7456C43C5}"/>
    <cellStyle name="Note 6 3 2 2 4 2" xfId="41215" xr:uid="{CF67A1D6-D3D1-4775-A83B-E2499106B1F5}"/>
    <cellStyle name="Note 6 3 2 2 5" xfId="31150" xr:uid="{A7C7228E-77E3-47BC-9687-6C17208EA971}"/>
    <cellStyle name="Note 6 3 2 3" xfId="8458" xr:uid="{073B584C-B37C-4D2A-B653-12FF0E0F8A90}"/>
    <cellStyle name="Note 6 3 2 3 2" xfId="19317" xr:uid="{0F528EC6-AB66-4911-BA88-78BD7DED87B6}"/>
    <cellStyle name="Note 6 3 2 3 2 2" xfId="37805" xr:uid="{A77BC975-2F50-4B3A-A73F-E3D86491F527}"/>
    <cellStyle name="Note 6 3 2 3 3" xfId="32072" xr:uid="{7FBD21F3-9664-4600-BB8B-54A420C6B1F9}"/>
    <cellStyle name="Note 6 3 2 4" xfId="8459" xr:uid="{F83EC17A-27C5-4F7C-A001-D0B85C7BD2F9}"/>
    <cellStyle name="Note 6 3 2 4 2" xfId="21205" xr:uid="{956C5FA3-F2FF-4B9A-8892-976730D69716}"/>
    <cellStyle name="Note 6 3 2 4 2 2" xfId="39614" xr:uid="{921CED2D-E6AE-443F-BCE4-19F2758AFD41}"/>
    <cellStyle name="Note 6 3 2 4 3" xfId="33467" xr:uid="{A971DC90-D957-47B7-85E2-8C63989A0A44}"/>
    <cellStyle name="Note 6 3 2 5" xfId="8460" xr:uid="{33CD5F2E-A27F-41E8-B560-E587EC34407D}"/>
    <cellStyle name="Note 6 3 2 5 2" xfId="34123" xr:uid="{88891D8B-D779-4804-AB65-B0A8F468E020}"/>
    <cellStyle name="Note 6 3 2 6" xfId="16912" xr:uid="{4108AEA1-298A-46D8-A879-BD45FCD7119D}"/>
    <cellStyle name="Note 6 3 2 6 2" xfId="34919" xr:uid="{34955E9B-983A-4395-BC6B-D1D33BC10427}"/>
    <cellStyle name="Note 6 3 2 7" xfId="17843" xr:uid="{3BB5D0A5-F380-44BD-A6B1-7E8AF6907514}"/>
    <cellStyle name="Note 6 3 2 7 2" xfId="35895" xr:uid="{C5B712C5-B4F1-423C-A0CC-6D1FC328EF6E}"/>
    <cellStyle name="Note 6 3 2 8" xfId="23364" xr:uid="{412DC4AD-F091-465B-92C1-6756523B670B}"/>
    <cellStyle name="Note 6 3 2 8 2" xfId="41214" xr:uid="{6DEC3662-92C8-4C86-B005-AAF930630BC8}"/>
    <cellStyle name="Note 6 3 2 9" xfId="30087" xr:uid="{35BCCDBB-DC66-4305-A493-0C1F52922C81}"/>
    <cellStyle name="Note 6 3 3" xfId="8461" xr:uid="{4B86B86E-5B06-417C-8698-AD929DE8A35F}"/>
    <cellStyle name="Note 6 3 3 2" xfId="8462" xr:uid="{58457151-6C95-41FB-9DEC-91B813572896}"/>
    <cellStyle name="Note 6 3 3 2 2" xfId="8463" xr:uid="{4D20DAA7-9AE8-47C6-823A-81E4248DFF32}"/>
    <cellStyle name="Note 6 3 3 2 2 2" xfId="20012" xr:uid="{0855BCD7-F46F-45CD-AF73-CA6F6C8025A8}"/>
    <cellStyle name="Note 6 3 3 2 2 2 2" xfId="38884" xr:uid="{C543B6A6-30E9-4E86-A11A-960C8130B360}"/>
    <cellStyle name="Note 6 3 3 2 2 3" xfId="32740" xr:uid="{0FB10AA8-AA76-4AE6-B93D-EBF2521FAB0F}"/>
    <cellStyle name="Note 6 3 3 2 3" xfId="8464" xr:uid="{BB0B992E-AF56-46C8-8F24-21CD707888B4}"/>
    <cellStyle name="Note 6 3 3 2 3 2" xfId="36872" xr:uid="{6395516F-6A9B-42B3-9E7A-D9AEB19F0F58}"/>
    <cellStyle name="Note 6 3 3 2 4" xfId="23367" xr:uid="{69A5E1BD-D32D-42B3-9A82-5BFE71B54918}"/>
    <cellStyle name="Note 6 3 3 2 4 2" xfId="41217" xr:uid="{0E8B534D-140F-4BBB-9C7A-59E489255127}"/>
    <cellStyle name="Note 6 3 3 2 5" xfId="31151" xr:uid="{31D0781C-F9B8-43BF-8EA6-F35A51B464FF}"/>
    <cellStyle name="Note 6 3 3 3" xfId="8465" xr:uid="{DD7DC034-B6C0-47B4-BAC9-888A6F934449}"/>
    <cellStyle name="Note 6 3 3 3 2" xfId="19318" xr:uid="{823A036C-F8C2-42E3-8F41-74ADAA85993E}"/>
    <cellStyle name="Note 6 3 3 3 2 2" xfId="37806" xr:uid="{32638CF9-CF1D-4F9E-B377-AEB2A9172842}"/>
    <cellStyle name="Note 6 3 3 3 3" xfId="32073" xr:uid="{86E159B3-4C84-4CD9-ABBF-AF7D0CF972C1}"/>
    <cellStyle name="Note 6 3 3 4" xfId="8466" xr:uid="{3131FB5D-F40B-429F-8094-271A9AF275EA}"/>
    <cellStyle name="Note 6 3 3 4 2" xfId="21206" xr:uid="{E00E1F7C-F81B-454A-A3D2-732D5FE898D7}"/>
    <cellStyle name="Note 6 3 3 4 2 2" xfId="39615" xr:uid="{AE94E226-DE34-4B5F-AC36-7478B7A0C7E3}"/>
    <cellStyle name="Note 6 3 3 4 3" xfId="33468" xr:uid="{5159EBD7-E320-49BA-B64E-44FCBE037F52}"/>
    <cellStyle name="Note 6 3 3 5" xfId="8467" xr:uid="{43926716-0C99-4CAE-B02B-6F407B997A97}"/>
    <cellStyle name="Note 6 3 3 5 2" xfId="34124" xr:uid="{C52641B0-E66C-4524-9F28-4193FC25DB9C}"/>
    <cellStyle name="Note 6 3 3 6" xfId="16913" xr:uid="{CD7C2D67-C04E-4941-B5F5-8E71D9FC8F4C}"/>
    <cellStyle name="Note 6 3 3 6 2" xfId="34920" xr:uid="{2752A720-0B95-4324-8F9D-242B2D73B54E}"/>
    <cellStyle name="Note 6 3 3 7" xfId="17844" xr:uid="{BDFBF573-BC5E-4EDA-B86C-CABE6F2D6D4C}"/>
    <cellStyle name="Note 6 3 3 7 2" xfId="35896" xr:uid="{0AE97106-5F18-43A4-A299-66AA909E509E}"/>
    <cellStyle name="Note 6 3 3 8" xfId="23366" xr:uid="{543D84F2-2B06-486D-8E4D-97D734E95902}"/>
    <cellStyle name="Note 6 3 3 8 2" xfId="41216" xr:uid="{65936366-F9E8-45ED-B8ED-7EB6B656FF2A}"/>
    <cellStyle name="Note 6 3 3 9" xfId="30088" xr:uid="{EB6BE4F5-838A-46D8-885A-BF9ACC4D8BA0}"/>
    <cellStyle name="Note 6 3 4" xfId="8468" xr:uid="{C457991F-E0CE-47A4-B57E-4D800AAFA5D5}"/>
    <cellStyle name="Note 6 3 4 2" xfId="8469" xr:uid="{72A13F22-F533-4220-83BE-16D651106AD2}"/>
    <cellStyle name="Note 6 3 4 2 2" xfId="8470" xr:uid="{AF50EBA5-1B79-4AC9-AA16-98BB9E486E61}"/>
    <cellStyle name="Note 6 3 4 2 2 2" xfId="20013" xr:uid="{B43B72C8-6F52-47EF-821E-8CEAD0F67B48}"/>
    <cellStyle name="Note 6 3 4 2 2 2 2" xfId="38885" xr:uid="{B9C1D3D7-8F0E-4153-B948-747C0DB66A4F}"/>
    <cellStyle name="Note 6 3 4 2 2 3" xfId="32741" xr:uid="{440BF207-8EFC-4240-8791-61D69F8AA1BF}"/>
    <cellStyle name="Note 6 3 4 2 3" xfId="8471" xr:uid="{60C74E29-EBD6-4EC6-B597-7F28E192148E}"/>
    <cellStyle name="Note 6 3 4 2 3 2" xfId="36873" xr:uid="{92DA2020-5D4E-4CE1-8D0B-0013CD9B7653}"/>
    <cellStyle name="Note 6 3 4 2 4" xfId="23369" xr:uid="{321BF90B-639A-44BB-A697-4B530907F573}"/>
    <cellStyle name="Note 6 3 4 2 4 2" xfId="41219" xr:uid="{EEB7670B-DFCD-4E06-B24B-1B89132F2016}"/>
    <cellStyle name="Note 6 3 4 2 5" xfId="31152" xr:uid="{6F151659-C75D-4985-8BEC-830B5A5676CB}"/>
    <cellStyle name="Note 6 3 4 3" xfId="8472" xr:uid="{60BC3F13-E2BE-4717-BC97-87D47B1A1798}"/>
    <cellStyle name="Note 6 3 4 3 2" xfId="19319" xr:uid="{83A53DA4-8B4F-4209-9000-32CEF6F175D9}"/>
    <cellStyle name="Note 6 3 4 3 2 2" xfId="37807" xr:uid="{8AA7591E-6B90-4200-9DB7-7A227405D297}"/>
    <cellStyle name="Note 6 3 4 3 3" xfId="32074" xr:uid="{7A71CC5F-B706-4CD2-8EA7-EE04A693E984}"/>
    <cellStyle name="Note 6 3 4 4" xfId="8473" xr:uid="{9B4F2E6D-C00E-4D9B-A37D-75C0BE47D498}"/>
    <cellStyle name="Note 6 3 4 4 2" xfId="21207" xr:uid="{855D5B24-51E8-4BE6-BEB3-5EB23B9C848C}"/>
    <cellStyle name="Note 6 3 4 4 2 2" xfId="39616" xr:uid="{8CCB2DE5-9D8B-4148-8042-F8B4EC24462B}"/>
    <cellStyle name="Note 6 3 4 4 3" xfId="33469" xr:uid="{DC14D32A-B301-447E-B223-36DA595A53F1}"/>
    <cellStyle name="Note 6 3 4 5" xfId="8474" xr:uid="{05F38CCF-EED4-489B-B505-C3B203CE8E5F}"/>
    <cellStyle name="Note 6 3 4 5 2" xfId="34125" xr:uid="{582ADDBE-DBB4-4F4C-BCC9-1FA25134DCB3}"/>
    <cellStyle name="Note 6 3 4 6" xfId="16914" xr:uid="{10CEF12A-5C9C-4A40-A26A-0047736F0A81}"/>
    <cellStyle name="Note 6 3 4 6 2" xfId="34921" xr:uid="{C0CAE7DA-76B1-4479-B93A-817E3393EF5C}"/>
    <cellStyle name="Note 6 3 4 7" xfId="17845" xr:uid="{D2DB7DE1-DD44-4139-8096-B875A0B04ACD}"/>
    <cellStyle name="Note 6 3 4 7 2" xfId="35897" xr:uid="{C76B711B-FB7F-4288-947D-81BB08FEB4A7}"/>
    <cellStyle name="Note 6 3 4 8" xfId="23368" xr:uid="{5EC24938-8C95-4A35-AC41-7245AEA9B992}"/>
    <cellStyle name="Note 6 3 4 8 2" xfId="41218" xr:uid="{9D043A93-36C0-44AB-8C4A-D92F99088543}"/>
    <cellStyle name="Note 6 3 4 9" xfId="30089" xr:uid="{CF229A71-131F-4CD1-8EA5-51614C1069FB}"/>
    <cellStyle name="Note 6 3 5" xfId="8475" xr:uid="{68CAA851-F181-41F8-BAEC-4241315B2DB3}"/>
    <cellStyle name="Note 6 3 5 2" xfId="8476" xr:uid="{962273C5-04C0-4FD3-9DD1-FCDB4BC38E51}"/>
    <cellStyle name="Note 6 3 5 2 2" xfId="8477" xr:uid="{D9F3C977-F840-455F-B1BA-46BE330E9CD5}"/>
    <cellStyle name="Note 6 3 5 2 2 2" xfId="20014" xr:uid="{DAAB4B42-6646-4CC6-A248-9A5D3365479B}"/>
    <cellStyle name="Note 6 3 5 2 2 2 2" xfId="38886" xr:uid="{CFEEEBAE-7429-4A61-B078-E51589AEBAD6}"/>
    <cellStyle name="Note 6 3 5 2 2 3" xfId="32742" xr:uid="{6536AD0A-14F6-4437-9FFC-E75BB1593DFD}"/>
    <cellStyle name="Note 6 3 5 2 3" xfId="8478" xr:uid="{94154FC3-CC11-4EBB-A66B-38D84E01597E}"/>
    <cellStyle name="Note 6 3 5 2 3 2" xfId="36874" xr:uid="{387779CA-278E-4AA8-9E9F-647140402B49}"/>
    <cellStyle name="Note 6 3 5 2 4" xfId="13713" xr:uid="{7674BB95-F5A1-40FB-B57F-67158089772C}"/>
    <cellStyle name="Note 6 3 5 2 4 2" xfId="23371" xr:uid="{5C797233-6AA3-4660-AE88-D139D4A65B0B}"/>
    <cellStyle name="Note 6 3 5 2 5" xfId="31153" xr:uid="{0B0CFA92-7BED-48B3-8D4E-CB65CFF5368C}"/>
    <cellStyle name="Note 6 3 5 3" xfId="8479" xr:uid="{8FBD0B1F-CDE2-45CB-AE1C-A96AFD609A1D}"/>
    <cellStyle name="Note 6 3 5 3 2" xfId="8480" xr:uid="{A0C00A23-13FB-448A-A40C-272E9A3A7E4D}"/>
    <cellStyle name="Note 6 3 5 3 2 2" xfId="37808" xr:uid="{B9B06546-CD6A-4538-935D-7A726A31EFF3}"/>
    <cellStyle name="Note 6 3 5 3 3" xfId="8481" xr:uid="{EF0D3F74-3503-49EB-8D2F-B3C16C6FCEF5}"/>
    <cellStyle name="Note 6 3 5 4" xfId="8482" xr:uid="{2EE50577-803B-433C-A138-7FA6D5CFA928}"/>
    <cellStyle name="Note 6 3 5 4 2" xfId="21208" xr:uid="{525FA724-4610-4CDA-B881-35DCAD5767EA}"/>
    <cellStyle name="Note 6 3 5 4 2 2" xfId="39617" xr:uid="{86BBA8D6-7A3A-42EC-8E17-B562363B3DB3}"/>
    <cellStyle name="Note 6 3 5 4 3" xfId="33470" xr:uid="{31F1DD9F-34E8-4F99-A269-C0BAFEAC96B7}"/>
    <cellStyle name="Note 6 3 5 5" xfId="8483" xr:uid="{12BD1435-A2C8-4533-85A7-D3A768653E3C}"/>
    <cellStyle name="Note 6 3 5 5 2" xfId="34126" xr:uid="{62E8CE7D-418B-4E1F-9A4F-006AB4FBFCD5}"/>
    <cellStyle name="Note 6 3 5 6" xfId="13176" xr:uid="{FA7935E3-EBD7-4FD9-A3AB-2784F6ACDB8A}"/>
    <cellStyle name="Note 6 3 5 6 2" xfId="34922" xr:uid="{05275B54-2C23-4706-8CBE-CD537241C7AC}"/>
    <cellStyle name="Note 6 3 5 7" xfId="17846" xr:uid="{3136D83C-D0E1-49EB-82F7-620AD1F4C5EF}"/>
    <cellStyle name="Note 6 3 5 7 2" xfId="35898" xr:uid="{31467109-E7E4-4FF9-8886-1977A0F05106}"/>
    <cellStyle name="Note 6 3 5 8" xfId="23370" xr:uid="{28F8FBED-B883-4E31-9D8F-41E96BDE0322}"/>
    <cellStyle name="Note 6 3 5 9" xfId="30090" xr:uid="{396A3FF8-1AF0-49E7-8714-01FE58519C9F}"/>
    <cellStyle name="Note 6 3 6" xfId="8484" xr:uid="{32B5C56E-D5B8-4341-8AA2-814F63122CEC}"/>
    <cellStyle name="Note 6 3 6 2" xfId="8485" xr:uid="{EAC18553-00ED-42C3-9DB5-6864D01BA0F3}"/>
    <cellStyle name="Note 6 3 6 2 2" xfId="8486" xr:uid="{0BCF7934-AE33-4811-8293-3C9C018BE3A7}"/>
    <cellStyle name="Note 6 3 6 2 2 2" xfId="20015" xr:uid="{9C1F74C5-FF17-46E9-9972-3A116636692E}"/>
    <cellStyle name="Note 6 3 6 2 2 2 2" xfId="38887" xr:uid="{8150C48A-73DC-414F-80E2-90F2152DAA42}"/>
    <cellStyle name="Note 6 3 6 2 2 3" xfId="32743" xr:uid="{D649AE8B-E6BC-48B9-8FA0-A358CE614120}"/>
    <cellStyle name="Note 6 3 6 2 3" xfId="8487" xr:uid="{252C04D6-2E93-4840-A3EE-5D587C8D7620}"/>
    <cellStyle name="Note 6 3 6 2 3 2" xfId="36875" xr:uid="{E64F9473-05BA-4642-B26F-BA149AB2DF50}"/>
    <cellStyle name="Note 6 3 6 2 4" xfId="13714" xr:uid="{EC3F1DE6-EADB-47F9-991F-1D5193EDA3C9}"/>
    <cellStyle name="Note 6 3 6 2 4 2" xfId="23373" xr:uid="{9362DEF9-CC75-4367-8807-213AAF82B36F}"/>
    <cellStyle name="Note 6 3 6 2 5" xfId="31154" xr:uid="{7445D5FA-D9E7-47FF-901F-2679389E4310}"/>
    <cellStyle name="Note 6 3 6 3" xfId="8488" xr:uid="{52463491-4017-4A99-9B4E-8C2E53DF7E13}"/>
    <cellStyle name="Note 6 3 6 3 2" xfId="8489" xr:uid="{52A367F2-17B1-4D25-8039-DE45120BD56D}"/>
    <cellStyle name="Note 6 3 6 3 2 2" xfId="37809" xr:uid="{D51DD935-61C0-44A1-91AA-01FFF08DDCA5}"/>
    <cellStyle name="Note 6 3 6 3 3" xfId="8490" xr:uid="{148BEA5E-F87B-4F97-A7E9-15A0E5232CAE}"/>
    <cellStyle name="Note 6 3 6 4" xfId="8491" xr:uid="{8D6E4080-C3C9-43D1-9D26-788D290C4C14}"/>
    <cellStyle name="Note 6 3 6 4 2" xfId="21209" xr:uid="{0708AC9F-A79E-4917-A2B8-5B9234498D9B}"/>
    <cellStyle name="Note 6 3 6 4 2 2" xfId="39618" xr:uid="{15E483D6-9E43-4D74-AFE5-E30E60E7B1E5}"/>
    <cellStyle name="Note 6 3 6 4 3" xfId="33471" xr:uid="{B9153872-03F7-4DA3-94D0-6A0B35F968DE}"/>
    <cellStyle name="Note 6 3 6 5" xfId="8492" xr:uid="{6E459E7E-F164-4F52-9285-84D870F618A2}"/>
    <cellStyle name="Note 6 3 6 5 2" xfId="34127" xr:uid="{C7E21F51-4F35-4E03-B81B-3D0A63A323B8}"/>
    <cellStyle name="Note 6 3 6 6" xfId="13177" xr:uid="{8CDB41D4-8D04-4094-ACA5-110E57F3F9B9}"/>
    <cellStyle name="Note 6 3 6 6 2" xfId="34923" xr:uid="{3A89800B-12ED-4B73-BBB7-6EEF21EF5CBB}"/>
    <cellStyle name="Note 6 3 6 7" xfId="17847" xr:uid="{AA6FAED4-05E2-4DB1-8033-D35DA24FF765}"/>
    <cellStyle name="Note 6 3 6 7 2" xfId="35899" xr:uid="{3337DD09-4F96-440B-81EC-949BAD2700C4}"/>
    <cellStyle name="Note 6 3 6 8" xfId="23372" xr:uid="{69C29AA8-A886-44B6-80FD-D2EFB711A889}"/>
    <cellStyle name="Note 6 3 6 9" xfId="30091" xr:uid="{3EB08F90-89BC-4E8A-B14D-D36BAC3EB050}"/>
    <cellStyle name="Note 6 3 7" xfId="8493" xr:uid="{E7514B22-231E-456F-B947-35F50707ED17}"/>
    <cellStyle name="Note 6 3 7 2" xfId="8494" xr:uid="{B137840F-2AE8-46CF-ABB9-79AC380A0FDB}"/>
    <cellStyle name="Note 6 3 7 2 2" xfId="19398" xr:uid="{569A586B-70B0-440F-BB7C-A40A8496ED28}"/>
    <cellStyle name="Note 6 3 7 2 2 2" xfId="38185" xr:uid="{C8B88CB4-AE19-428A-8621-B819FB39B72F}"/>
    <cellStyle name="Note 6 3 7 2 3" xfId="32109" xr:uid="{D1AA5340-7A4E-470C-931C-1DF6C434A26A}"/>
    <cellStyle name="Note 6 3 7 3" xfId="8495" xr:uid="{F4BA58E0-FBEA-4A31-97EE-4D162790349C}"/>
    <cellStyle name="Note 6 3 7 3 2" xfId="36268" xr:uid="{3E60A9CD-6129-483A-9C73-66C72E769102}"/>
    <cellStyle name="Note 6 3 7 4" xfId="13554" xr:uid="{D3FD4F9F-417A-4CD8-AB89-99FA30E42F04}"/>
    <cellStyle name="Note 6 3 7 4 2" xfId="23374" xr:uid="{46AC5951-6AE4-4F4B-9A01-B088899D04CB}"/>
    <cellStyle name="Note 6 3 7 5" xfId="30454" xr:uid="{86284890-719E-440C-B0D1-5E4614DAC224}"/>
    <cellStyle name="Note 6 3 8" xfId="8496" xr:uid="{816419F7-ECE7-47F1-A45A-F75042A402D2}"/>
    <cellStyle name="Note 6 3 8 2" xfId="8497" xr:uid="{26A3D057-9FB0-4EA6-B1A1-C89D899D9A79}"/>
    <cellStyle name="Note 6 3 8 2 2" xfId="19354" xr:uid="{9AE18DCA-8872-40A8-A833-D6913CF1E643}"/>
    <cellStyle name="Note 6 3 8 2 2 2" xfId="38143" xr:uid="{A0A7F316-0567-4737-A2E7-55B417CF8F83}"/>
    <cellStyle name="Note 6 3 8 2 3" xfId="32077" xr:uid="{BAFFD9C7-32DE-4CA6-9082-EAD5420147FF}"/>
    <cellStyle name="Note 6 3 8 3" xfId="8498" xr:uid="{2E028842-A1AB-4630-B2B7-2C698B2301D0}"/>
    <cellStyle name="Note 6 3 8 3 2" xfId="36226" xr:uid="{488E7506-86AE-4E6C-A1DD-9200AFA5B682}"/>
    <cellStyle name="Note 6 3 8 4" xfId="13530" xr:uid="{C7087BE0-1C9F-4D85-BAD3-0B344026BE66}"/>
    <cellStyle name="Note 6 3 8 4 2" xfId="23375" xr:uid="{6818B1FB-F32A-4375-AA19-4B13ED7EE926}"/>
    <cellStyle name="Note 6 3 8 5" xfId="30413" xr:uid="{2E9B484F-D1CE-4B03-80E7-937093599406}"/>
    <cellStyle name="Note 6 3 9" xfId="8499" xr:uid="{294823EC-B2AA-4BD9-848A-C50F261B2475}"/>
    <cellStyle name="Note 6 3 9 2" xfId="34122" xr:uid="{2D5731EE-094C-45D0-9349-B4F94EC03030}"/>
    <cellStyle name="Note 6 30" xfId="28769" xr:uid="{D12C2F19-110D-4CF5-A350-A99F7D54F3B8}"/>
    <cellStyle name="Note 6 30 2" xfId="41654" xr:uid="{43791E12-E8B6-4C95-9EE3-292DFABEABFD}"/>
    <cellStyle name="Note 6 31" xfId="28864" xr:uid="{0DD8FA78-DE58-4500-B332-2684C2361222}"/>
    <cellStyle name="Note 6 31 2" xfId="41658" xr:uid="{4E2E6C0A-2457-40A1-8228-856E67944385}"/>
    <cellStyle name="Note 6 32" xfId="29502" xr:uid="{4BC7D19E-E6CA-4589-8F64-1AA94C90EED8}"/>
    <cellStyle name="Note 6 4" xfId="8500" xr:uid="{48901455-3289-4537-A067-0E4291073CE7}"/>
    <cellStyle name="Note 6 4 10" xfId="29641" xr:uid="{8B0CCC03-112A-48FF-B078-9E2323A984EC}"/>
    <cellStyle name="Note 6 4 2" xfId="8501" xr:uid="{5F66BEE4-2382-4FB3-9BDD-61D915406F90}"/>
    <cellStyle name="Note 6 4 2 2" xfId="8502" xr:uid="{601B32AF-4D67-487F-8A06-96BF4433AC1C}"/>
    <cellStyle name="Note 6 4 2 2 2" xfId="8503" xr:uid="{2B56C7B5-7A3C-4445-B723-3998D1DFC646}"/>
    <cellStyle name="Note 6 4 2 2 2 2" xfId="20016" xr:uid="{EB01DAE2-DE35-4EB0-A572-84D6848D51A2}"/>
    <cellStyle name="Note 6 4 2 2 2 2 2" xfId="38888" xr:uid="{64C06B9C-A1CF-419E-AD19-5EF094E47B1A}"/>
    <cellStyle name="Note 6 4 2 2 2 3" xfId="32744" xr:uid="{0A56A1A3-015E-4FFB-87A6-A36CAA995619}"/>
    <cellStyle name="Note 6 4 2 2 3" xfId="8504" xr:uid="{6DBD4335-D4FC-44FA-88C3-4A8588F64521}"/>
    <cellStyle name="Note 6 4 2 2 3 2" xfId="36876" xr:uid="{16157898-052C-41B1-927E-9E899EE3338E}"/>
    <cellStyle name="Note 6 4 2 2 4" xfId="13715" xr:uid="{BA60866C-E682-42E5-84C3-92FB6CE43B1C}"/>
    <cellStyle name="Note 6 4 2 2 4 2" xfId="23378" xr:uid="{3B1074DE-936F-49AB-B3FF-73F16ECE227F}"/>
    <cellStyle name="Note 6 4 2 2 5" xfId="31155" xr:uid="{270AD2E1-FCC4-49BB-9052-32FBFE9D6B4A}"/>
    <cellStyle name="Note 6 4 2 3" xfId="8505" xr:uid="{AE7437CF-FA2A-45E8-995F-020620B1818A}"/>
    <cellStyle name="Note 6 4 2 3 2" xfId="8506" xr:uid="{DAB34282-9065-4338-8450-2CC4CB05FF73}"/>
    <cellStyle name="Note 6 4 2 3 2 2" xfId="37810" xr:uid="{6E5AA701-E7BF-4337-BE74-73354D74ABDC}"/>
    <cellStyle name="Note 6 4 2 3 3" xfId="8507" xr:uid="{CC6F8FCC-5A92-4696-844A-D5AFCA3EB63A}"/>
    <cellStyle name="Note 6 4 2 4" xfId="8508" xr:uid="{09B29BDD-346D-458C-B21A-006A695F68D2}"/>
    <cellStyle name="Note 6 4 2 4 2" xfId="35900" xr:uid="{63C37380-7CF3-47A9-8178-5073D01912EF}"/>
    <cellStyle name="Note 6 4 2 5" xfId="13178" xr:uid="{DF28B2DD-DC7C-427B-A92D-4A6085A63AF6}"/>
    <cellStyle name="Note 6 4 2 5 2" xfId="23377" xr:uid="{1F33A657-3B29-4FE5-87D4-A999182AEFEC}"/>
    <cellStyle name="Note 6 4 2 6" xfId="30092" xr:uid="{E27E081C-A8DB-44C2-AB19-27F5516ECBBB}"/>
    <cellStyle name="Note 6 4 3" xfId="8509" xr:uid="{1B0FA517-1FA4-40B4-B46D-D9B7552B89B6}"/>
    <cellStyle name="Note 6 4 3 2" xfId="8510" xr:uid="{DBF4F0D5-071D-455D-A444-D804D38695F3}"/>
    <cellStyle name="Note 6 4 3 2 2" xfId="14491" xr:uid="{8A2F760E-59EA-4357-8530-2D5D996C0B42}"/>
    <cellStyle name="Note 6 4 3 2 2 2" xfId="38437" xr:uid="{FF33D44B-6868-41DD-BC8E-8FEBB355CE57}"/>
    <cellStyle name="Note 6 4 3 2 3" xfId="32310" xr:uid="{33ACD8AC-4673-4AF5-A586-1A56651D87E9}"/>
    <cellStyle name="Note 6 4 3 3" xfId="8511" xr:uid="{83FBF982-A13C-4B1D-A0B5-5BE95D51EED3}"/>
    <cellStyle name="Note 6 4 3 3 2" xfId="18385" xr:uid="{905F8888-E666-4EBC-B408-1DB58E966C75}"/>
    <cellStyle name="Note 6 4 3 4" xfId="13679" xr:uid="{DDF9A8F6-08EA-4867-8CC0-56C2766F6736}"/>
    <cellStyle name="Note 6 4 3 4 2" xfId="23379" xr:uid="{CFEA6CB9-008B-4812-89F2-5C7926507EF5}"/>
    <cellStyle name="Note 6 4 3 5" xfId="30704" xr:uid="{A4A912A7-B670-4D94-8B4F-8CCADC2E18DB}"/>
    <cellStyle name="Note 6 4 4" xfId="8512" xr:uid="{DAB7B162-C134-4320-8D8B-48218E9A6571}"/>
    <cellStyle name="Note 6 4 4 2" xfId="8513" xr:uid="{28198438-334C-4DAD-9714-AD0E4E7739F9}"/>
    <cellStyle name="Note 6 4 4 2 2" xfId="37308" xr:uid="{557A094E-E10F-40E7-99FF-33CF6CCD4D6F}"/>
    <cellStyle name="Note 6 4 4 3" xfId="8514" xr:uid="{407080DD-64F3-4195-80CF-BB43181DC650}"/>
    <cellStyle name="Note 6 4 5" xfId="8515" xr:uid="{EC0830D6-8AB5-4724-A754-8A4362172263}"/>
    <cellStyle name="Note 6 4 5 2" xfId="15253" xr:uid="{500D0742-AF58-4464-9047-24A3A9F0C36F}"/>
    <cellStyle name="Note 6 4 5 2 2" xfId="20679" xr:uid="{6154FCE6-468D-40B7-9F93-9C78F467FAB2}"/>
    <cellStyle name="Note 6 4 5 3" xfId="33472" xr:uid="{AF3C93F4-81EE-492D-AB1F-88344AD565EF}"/>
    <cellStyle name="Note 6 4 6" xfId="8516" xr:uid="{7286A5C7-57B5-47F9-9A28-7AA2724691FB}"/>
    <cellStyle name="Note 6 4 6 2" xfId="15939" xr:uid="{B00AF8AA-E428-41B7-8774-A7E73A620FB7}"/>
    <cellStyle name="Note 6 4 7" xfId="13097" xr:uid="{B26D735E-F0EE-46D5-B140-A0FCA2717AD8}"/>
    <cellStyle name="Note 6 4 7 2" xfId="16915" xr:uid="{34746083-B3D4-4608-806C-EE32DACE7C65}"/>
    <cellStyle name="Note 6 4 8" xfId="17252" xr:uid="{4A9C6326-C90C-47FB-BA32-79F9E40444DE}"/>
    <cellStyle name="Note 6 4 8 2" xfId="35429" xr:uid="{581A0974-D143-4442-87DC-68A3AC98106A}"/>
    <cellStyle name="Note 6 4 9" xfId="23376" xr:uid="{58A26376-D49A-493B-B502-DFB633C318FE}"/>
    <cellStyle name="Note 6 5" xfId="8517" xr:uid="{2252C92D-3561-4A86-A670-AE42FB921B0C}"/>
    <cellStyle name="Note 6 5 2" xfId="8518" xr:uid="{49474F75-CDDC-46EC-923E-74F6832D2F19}"/>
    <cellStyle name="Note 6 5 2 2" xfId="8519" xr:uid="{F19FF713-C18E-479F-B17F-2FCA39AD621E}"/>
    <cellStyle name="Note 6 5 2 2 2" xfId="20017" xr:uid="{6FB1D42C-333D-4B95-88F0-6C31A0EC9FF3}"/>
    <cellStyle name="Note 6 5 2 2 2 2" xfId="38889" xr:uid="{3313D315-0FB6-436B-9240-63F9C69C9B60}"/>
    <cellStyle name="Note 6 5 2 2 3" xfId="32745" xr:uid="{0840BE49-C36F-4CE9-A2A6-03AD340A0E97}"/>
    <cellStyle name="Note 6 5 2 3" xfId="8520" xr:uid="{3C7A6773-EC58-4A24-8494-2BEEFCD178E4}"/>
    <cellStyle name="Note 6 5 2 3 2" xfId="36877" xr:uid="{52C5E285-9E9B-412C-9BCA-59349CB5A692}"/>
    <cellStyle name="Note 6 5 2 4" xfId="13716" xr:uid="{E5A19784-6288-4DF8-857E-65738E9D469C}"/>
    <cellStyle name="Note 6 5 2 4 2" xfId="23381" xr:uid="{FF34DB59-194D-4D1D-98B1-802B66DE7812}"/>
    <cellStyle name="Note 6 5 2 5" xfId="31156" xr:uid="{149545E0-C27F-403F-B1CB-46B3749D7316}"/>
    <cellStyle name="Note 6 5 3" xfId="8521" xr:uid="{5F9F4E2C-675E-4326-97D8-3CEEA2FF1028}"/>
    <cellStyle name="Note 6 5 3 2" xfId="8522" xr:uid="{6C529EA4-D773-4413-B6AE-12D2385EC01D}"/>
    <cellStyle name="Note 6 5 3 2 2" xfId="37811" xr:uid="{5B24903A-F70F-4AE5-8B66-B467B231B02F}"/>
    <cellStyle name="Note 6 5 3 3" xfId="8523" xr:uid="{180CE6C0-C761-40EC-98DD-63502B3F192A}"/>
    <cellStyle name="Note 6 5 4" xfId="8524" xr:uid="{EF7C9759-AD3E-4095-AFDA-9A7FD7AC63D0}"/>
    <cellStyle name="Note 6 5 4 2" xfId="21210" xr:uid="{FB5CDA23-75F6-4EF6-B235-B181EA72C027}"/>
    <cellStyle name="Note 6 5 4 2 2" xfId="39619" xr:uid="{46F68EB6-FA16-498B-8349-661C54C88E94}"/>
    <cellStyle name="Note 6 5 4 3" xfId="33473" xr:uid="{8E71A747-C262-4BA2-8614-FDEFE41D41E5}"/>
    <cellStyle name="Note 6 5 5" xfId="8525" xr:uid="{68831BED-9BD0-4A81-8C83-C4E20EE9E6D6}"/>
    <cellStyle name="Note 6 5 5 2" xfId="34128" xr:uid="{B87C6367-748D-4189-BDEC-646D0065D9F3}"/>
    <cellStyle name="Note 6 5 6" xfId="13179" xr:uid="{9FF533DF-4ACC-4114-9B71-D0ED5BD9FFD4}"/>
    <cellStyle name="Note 6 5 6 2" xfId="34924" xr:uid="{81ABB178-9DC5-46AA-88DA-DABC065121A3}"/>
    <cellStyle name="Note 6 5 7" xfId="17848" xr:uid="{73AED64D-9BAF-4E46-B010-0C4464290992}"/>
    <cellStyle name="Note 6 5 7 2" xfId="35901" xr:uid="{AFA600B7-4388-4EFD-B883-A5E9BF06079C}"/>
    <cellStyle name="Note 6 5 8" xfId="23380" xr:uid="{18AC813D-B690-4FF1-A7F4-73F37A3863FA}"/>
    <cellStyle name="Note 6 5 9" xfId="30093" xr:uid="{A1B4102F-4B23-437E-BD68-2BBCC73E449B}"/>
    <cellStyle name="Note 6 6" xfId="8526" xr:uid="{4279295A-EB0C-44E8-8E0D-85657734E29E}"/>
    <cellStyle name="Note 6 6 2" xfId="8527" xr:uid="{DAD60614-BF17-4CAD-81ED-336AD99B3DBB}"/>
    <cellStyle name="Note 6 6 2 2" xfId="8528" xr:uid="{49EBEB82-EFCF-487D-B92F-114B11F4A96D}"/>
    <cellStyle name="Note 6 6 2 2 2" xfId="20018" xr:uid="{5AE05F89-6339-4F8B-9B1A-5E6EB10EC6A3}"/>
    <cellStyle name="Note 6 6 2 2 2 2" xfId="38890" xr:uid="{C9F504F8-61FC-4F47-A49B-2BA9E1C92357}"/>
    <cellStyle name="Note 6 6 2 2 3" xfId="32746" xr:uid="{25E61C32-986B-480A-A6E7-8FAF2DDE7854}"/>
    <cellStyle name="Note 6 6 2 3" xfId="8529" xr:uid="{38148A1A-2A6B-4A6A-87F1-FFB80AD14116}"/>
    <cellStyle name="Note 6 6 2 3 2" xfId="36878" xr:uid="{14F7E60E-7C09-43E9-98D3-53066010CCA5}"/>
    <cellStyle name="Note 6 6 2 4" xfId="13717" xr:uid="{3710A943-2F69-4DA9-B30D-1448940C947A}"/>
    <cellStyle name="Note 6 6 2 4 2" xfId="23383" xr:uid="{68390D7A-D2D2-4AD3-8ADB-631731E19D1C}"/>
    <cellStyle name="Note 6 6 2 5" xfId="31157" xr:uid="{2B4D1D02-7E8F-429E-AEFB-8F580B7506E8}"/>
    <cellStyle name="Note 6 6 3" xfId="8530" xr:uid="{1746DE80-831C-4533-9CF7-E4BA4098C817}"/>
    <cellStyle name="Note 6 6 3 2" xfId="8531" xr:uid="{320EFF1B-4EE5-479A-AAA8-ABC165ADFED9}"/>
    <cellStyle name="Note 6 6 3 2 2" xfId="37812" xr:uid="{C7689599-9525-4540-A2A7-E8D57984DFDA}"/>
    <cellStyle name="Note 6 6 3 3" xfId="8532" xr:uid="{F6782A5C-951F-4D9F-8A7C-BB600E54BC09}"/>
    <cellStyle name="Note 6 6 4" xfId="8533" xr:uid="{185744BA-39BC-4D89-BF8B-0136CD3FF958}"/>
    <cellStyle name="Note 6 6 4 2" xfId="21211" xr:uid="{3A8E5B64-CC3A-4EC3-A98D-7C127F12A992}"/>
    <cellStyle name="Note 6 6 4 2 2" xfId="39620" xr:uid="{E38D1219-56C5-4270-B54B-9FDE81EE110F}"/>
    <cellStyle name="Note 6 6 4 3" xfId="33474" xr:uid="{A8EE3EEB-0E5B-4E92-9F91-33CBD4C92330}"/>
    <cellStyle name="Note 6 6 5" xfId="8534" xr:uid="{5E05BA6F-11B7-4125-AF9F-BB42A36BE786}"/>
    <cellStyle name="Note 6 6 5 2" xfId="34129" xr:uid="{DA89107A-A978-44E7-8346-79D29258EC83}"/>
    <cellStyle name="Note 6 6 6" xfId="13180" xr:uid="{D43564BE-8C25-4D70-8ACE-9FEA3E63FE6E}"/>
    <cellStyle name="Note 6 6 6 2" xfId="34925" xr:uid="{38DC6BCA-F5D4-4162-925B-7DB12C96B171}"/>
    <cellStyle name="Note 6 6 7" xfId="17849" xr:uid="{22E98CBD-8C7D-4CD0-8093-35BAA34775D3}"/>
    <cellStyle name="Note 6 6 7 2" xfId="35902" xr:uid="{3C35E8E3-F790-4AA0-9D38-347FB519AA1E}"/>
    <cellStyle name="Note 6 6 8" xfId="23382" xr:uid="{18EE9933-96B3-430D-8600-091A38FF78C0}"/>
    <cellStyle name="Note 6 6 9" xfId="30094" xr:uid="{C8B819EA-E95A-414E-B85F-CB25456ECDC6}"/>
    <cellStyle name="Note 6 7" xfId="8535" xr:uid="{4AE83E58-6484-4A63-B15E-FD29B835BF9B}"/>
    <cellStyle name="Note 6 7 2" xfId="8536" xr:uid="{AFB8751E-B873-429C-BF45-FF1505DB6FA0}"/>
    <cellStyle name="Note 6 7 2 2" xfId="14445" xr:uid="{F9C5C8CE-7178-4E80-BD10-7E88BA507A26}"/>
    <cellStyle name="Note 6 7 2 2 2" xfId="38378" xr:uid="{2EA8DC52-0418-44C9-B824-DE08BBDDAD99}"/>
    <cellStyle name="Note 6 7 2 3" xfId="32268" xr:uid="{770C92A5-538A-4410-A0E9-9EB50F5D8DAF}"/>
    <cellStyle name="Note 6 7 3" xfId="8537" xr:uid="{F3BAE2D5-4363-4C6F-AD36-518FFD6A228C}"/>
    <cellStyle name="Note 6 7 3 2" xfId="18335" xr:uid="{F61BBD82-3C97-4747-8329-1B3A0A759566}"/>
    <cellStyle name="Note 6 7 4" xfId="13649" xr:uid="{2ADFADEA-C8EF-4E1D-A16D-4033074CD972}"/>
    <cellStyle name="Note 6 7 4 2" xfId="23384" xr:uid="{D88A03D0-DDEA-4B41-845A-E135C8C0A771}"/>
    <cellStyle name="Note 6 7 5" xfId="30647" xr:uid="{87964169-34AD-43E2-8130-01A499BB0EB0}"/>
    <cellStyle name="Note 6 8" xfId="8538" xr:uid="{09A9503D-5293-4DF4-B8BE-7FB52F551835}"/>
    <cellStyle name="Note 6 8 2" xfId="8539" xr:uid="{49537779-5B94-48DD-AB89-C6C13156A781}"/>
    <cellStyle name="Note 6 8 2 2" xfId="37219" xr:uid="{90829165-4915-4AD3-B2C7-17FE0E69D148}"/>
    <cellStyle name="Note 6 8 3" xfId="8540" xr:uid="{F2F773DF-73A8-4BA3-86C5-568AD52D2FD3}"/>
    <cellStyle name="Note 6 8 3 2" xfId="23385" xr:uid="{998BC385-C159-497E-B21C-A330339F9C54}"/>
    <cellStyle name="Note 6 8 4" xfId="14161" xr:uid="{1A42C50B-4E18-44CA-B01E-786FE1B6BECA}"/>
    <cellStyle name="Note 6 9" xfId="8541" xr:uid="{6629B866-6D5B-41E7-8F30-A389B94EB8F7}"/>
    <cellStyle name="Note 6 9 2" xfId="18499" xr:uid="{FFD908B5-1DAC-4947-A447-A4D2BCFEFF94}"/>
    <cellStyle name="Note 6 9 2 2" xfId="37218" xr:uid="{B6E567F2-4DA3-4E81-9DFE-1A72705F08AC}"/>
    <cellStyle name="Note 6 9 3" xfId="26671" xr:uid="{FDD24984-A7FA-4C2D-BAB7-AB2F6BD49C04}"/>
    <cellStyle name="Note 6 9 3 2" xfId="41430" xr:uid="{585ACCBD-F12B-4198-8159-B54E2FD66AA1}"/>
    <cellStyle name="Note 6 9 4" xfId="31628" xr:uid="{15FFDEC0-DA5E-433D-BDF2-90B0420D17DF}"/>
    <cellStyle name="Note 60" xfId="25116" xr:uid="{C8DE25DC-73D3-420C-9165-001194290AAB}"/>
    <cellStyle name="Note 60 2" xfId="41289" xr:uid="{F2EB1F7A-E4B7-4F9D-8832-1E31E0E93855}"/>
    <cellStyle name="Note 61" xfId="26844" xr:uid="{7E1316E4-671C-4C9B-94E3-1E62031DAC80}"/>
    <cellStyle name="Note 61 2" xfId="41450" xr:uid="{7ADB7205-74FF-4580-B277-47B3B8A25E0F}"/>
    <cellStyle name="Note 62" xfId="24995" xr:uid="{325633A6-C040-42E9-AD3A-A1BB149E4E79}"/>
    <cellStyle name="Note 62 2" xfId="41273" xr:uid="{D40D2E5F-433E-4696-9D12-415D19E7FC44}"/>
    <cellStyle name="Note 63" xfId="26973" xr:uid="{96EEF27F-E002-4582-8326-0D09C7E4A1A8}"/>
    <cellStyle name="Note 63 2" xfId="41465" xr:uid="{6DC880D6-0B03-480F-877B-F5745833B587}"/>
    <cellStyle name="Note 64" xfId="24861" xr:uid="{9157BEEA-457B-431B-8DAA-3F624FB91772}"/>
    <cellStyle name="Note 64 2" xfId="41256" xr:uid="{6CB5D018-2583-41C1-90AE-992F38F30AE2}"/>
    <cellStyle name="Note 65" xfId="27116" xr:uid="{ADC8EB1F-A69E-4F55-9A41-C2278FFCBAF5}"/>
    <cellStyle name="Note 65 2" xfId="41482" xr:uid="{D4386631-5A35-4856-9709-355B399A7C82}"/>
    <cellStyle name="Note 66" xfId="24715" xr:uid="{0EE91CBA-571B-4DD4-B53D-07A7E89C517F}"/>
    <cellStyle name="Note 66 2" xfId="41239" xr:uid="{63F7C177-353F-4E3E-ABF1-28FC7DBCA8D2}"/>
    <cellStyle name="Note 67" xfId="27272" xr:uid="{9E196290-175C-42C0-A1AE-2B2DC3E2F32A}"/>
    <cellStyle name="Note 67 2" xfId="41499" xr:uid="{D4100ADC-6BAF-4276-B088-308D5A32DB98}"/>
    <cellStyle name="Note 68" xfId="24560" xr:uid="{EDD58AC9-A725-48C1-AB53-6CEEF1198884}"/>
    <cellStyle name="Note 68 2" xfId="41222" xr:uid="{0A336412-05DF-4504-AD49-36202D4A870D}"/>
    <cellStyle name="Note 69" xfId="27437" xr:uid="{4BB500B8-47ED-4762-87AA-0A2AF550B033}"/>
    <cellStyle name="Note 69 2" xfId="41516" xr:uid="{4B9B2D77-247A-4B30-8736-7E8AE6AF24E2}"/>
    <cellStyle name="Note 7" xfId="8542" xr:uid="{4A55B27D-C4DD-4D90-AEB6-543CCB421EC7}"/>
    <cellStyle name="Note 7 10" xfId="8543" xr:uid="{957CDAF2-D1C1-4F9E-9DC6-0D15BA52637C}"/>
    <cellStyle name="Note 7 10 2" xfId="14639" xr:uid="{96186F99-C171-41F6-A341-82256FE9D7FB}"/>
    <cellStyle name="Note 7 10 2 2" xfId="20472" xr:uid="{F5C7647B-A49E-42C8-BAF5-D1F3F9F01CA3}"/>
    <cellStyle name="Note 7 10 3" xfId="25157" xr:uid="{C621F913-A615-42BE-A3A3-7EACF951B50C}"/>
    <cellStyle name="Note 7 10 4" xfId="32948" xr:uid="{031A240D-5008-4656-967B-7B1713935A0A}"/>
    <cellStyle name="Note 7 11" xfId="12949" xr:uid="{9A31296F-F0D2-4C98-9720-4015D2905905}"/>
    <cellStyle name="Note 7 11 2" xfId="14881" xr:uid="{D34A9A01-55B0-4BE9-95D6-9F3F4EAB4DA8}"/>
    <cellStyle name="Note 7 11 2 2" xfId="26796" xr:uid="{2E4B0760-821A-465B-BB69-119AAC7A5E2F}"/>
    <cellStyle name="Note 7 11 3" xfId="33022" xr:uid="{6DA2AD01-DC94-483D-BCD4-4FE4AB9B2F58}"/>
    <cellStyle name="Note 7 12" xfId="15759" xr:uid="{A7021C29-DD31-4132-871F-BA82336B5AFD}"/>
    <cellStyle name="Note 7 12 2" xfId="25047" xr:uid="{E4536BBD-1003-4FA7-9472-ABAD28C51F00}"/>
    <cellStyle name="Note 7 12 3" xfId="33859" xr:uid="{DB1C4460-9DE9-4FDA-8306-07064545329E}"/>
    <cellStyle name="Note 7 13" xfId="16053" xr:uid="{E6D66EF8-EC5E-4443-82FA-0F4295C4E831}"/>
    <cellStyle name="Note 7 13 2" xfId="26917" xr:uid="{6C8D776C-DB3A-4377-A192-34BF309BB565}"/>
    <cellStyle name="Note 7 13 3" xfId="34444" xr:uid="{66EFA5CF-0069-4477-AA29-F41E61854B39}"/>
    <cellStyle name="Note 7 14" xfId="18586" xr:uid="{C748A4E6-01A0-4D46-BB42-0A2FC9B7BAC7}"/>
    <cellStyle name="Note 7 14 2" xfId="24919" xr:uid="{06517442-B836-48DA-9AC9-9663D188D8D7}"/>
    <cellStyle name="Note 7 14 3" xfId="37276" xr:uid="{7FB7C9B7-9991-4932-89F8-FAF74A92E3FF}"/>
    <cellStyle name="Note 7 15" xfId="21995" xr:uid="{57651A3B-56D6-402B-A15F-D3BAFE73C47B}"/>
    <cellStyle name="Note 7 15 2" xfId="27051" xr:uid="{E5994D82-F9DD-4452-B94D-68EA4ABA35F9}"/>
    <cellStyle name="Note 7 16" xfId="24781" xr:uid="{9F1F7E53-A5EE-471B-82A0-F567A3DCA2F0}"/>
    <cellStyle name="Note 7 17" xfId="27204" xr:uid="{8D807E61-2264-4B65-8AB1-160B314B80D3}"/>
    <cellStyle name="Note 7 18" xfId="24626" xr:uid="{096CD00A-3BEA-4DBF-AEEA-268A2ABCBB7D}"/>
    <cellStyle name="Note 7 19" xfId="27365" xr:uid="{28BA52DD-043D-419A-A1BB-C6AA3C6BC3F9}"/>
    <cellStyle name="Note 7 2" xfId="8544" xr:uid="{DE969CDF-E74B-4938-8359-0ED2C5E29A54}"/>
    <cellStyle name="Note 7 2 10" xfId="8545" xr:uid="{EE3FBFE5-C93F-448D-ADD4-959218978048}"/>
    <cellStyle name="Note 7 2 10 2" xfId="34926" xr:uid="{20337EFD-7564-4F7D-8158-3B5EB2F164AA}"/>
    <cellStyle name="Note 7 2 11" xfId="13014" xr:uid="{7AB153D4-3963-4E9C-9C9A-4B2CBD22C404}"/>
    <cellStyle name="Note 7 2 11 2" xfId="35346" xr:uid="{FBF2F088-CA5B-4ABC-9D86-39911E01B388}"/>
    <cellStyle name="Note 7 2 12" xfId="21723" xr:uid="{5F54C407-A328-4AB0-A410-CC902ECAC1B1}"/>
    <cellStyle name="Note 7 2 12 2" xfId="39969" xr:uid="{DBB64AAE-0A91-4986-A5F0-7D91242AB671}"/>
    <cellStyle name="Note 7 2 13" xfId="23386" xr:uid="{6EAD320F-066A-43BB-BD07-81ABE0A6C98F}"/>
    <cellStyle name="Note 7 2 14" xfId="29575" xr:uid="{E5FDAF82-5749-4134-8EEB-261BF4856F0A}"/>
    <cellStyle name="Note 7 2 2" xfId="8546" xr:uid="{1A26072B-03B6-46A6-A996-3AA28C916366}"/>
    <cellStyle name="Note 7 2 2 2" xfId="8547" xr:uid="{8633D0EE-CBCA-400B-B92E-8C222AFBC162}"/>
    <cellStyle name="Note 7 2 2 2 2" xfId="8548" xr:uid="{FEBB99BC-CD03-403B-87CB-02DBF95C656F}"/>
    <cellStyle name="Note 7 2 2 2 2 2" xfId="20019" xr:uid="{1CA2CA34-669F-4259-957C-621BC9F280E5}"/>
    <cellStyle name="Note 7 2 2 2 2 2 2" xfId="38891" xr:uid="{5ADB9CFB-5183-4C81-A815-BC4D7C7826E1}"/>
    <cellStyle name="Note 7 2 2 2 2 3" xfId="32747" xr:uid="{EDCF1212-61AE-4A32-8AE0-B0BBF6E13393}"/>
    <cellStyle name="Note 7 2 2 2 3" xfId="8549" xr:uid="{1F85E566-D6FD-40FF-B168-6B5327CF4476}"/>
    <cellStyle name="Note 7 2 2 2 3 2" xfId="36879" xr:uid="{BF112E04-5216-428C-9542-8A3C2B067DAB}"/>
    <cellStyle name="Note 7 2 2 2 4" xfId="13718" xr:uid="{51465940-C614-4658-9C82-DA4C31E434C4}"/>
    <cellStyle name="Note 7 2 2 2 4 2" xfId="23388" xr:uid="{ECC131A4-ADB0-4D02-8EE8-3782A80457AD}"/>
    <cellStyle name="Note 7 2 2 2 5" xfId="31158" xr:uid="{BF8A27C8-9E44-4A54-A297-9E44AA6D754E}"/>
    <cellStyle name="Note 7 2 2 3" xfId="8550" xr:uid="{A07DF0ED-C601-4FB1-8F3A-DCC0B3FD131D}"/>
    <cellStyle name="Note 7 2 2 3 2" xfId="8551" xr:uid="{AD91650D-64C3-4A7A-947B-935D56B62759}"/>
    <cellStyle name="Note 7 2 2 3 2 2" xfId="37813" xr:uid="{618BA148-E8BB-445F-AF50-1CBE2F894AE0}"/>
    <cellStyle name="Note 7 2 2 3 3" xfId="8552" xr:uid="{115778B1-125E-408A-B4F9-9ECE3F3B2950}"/>
    <cellStyle name="Note 7 2 2 4" xfId="8553" xr:uid="{56C16F3E-2FD4-4200-82F1-AF4EB576D313}"/>
    <cellStyle name="Note 7 2 2 4 2" xfId="21212" xr:uid="{2EBECF72-CA63-483B-8670-67D30019F28A}"/>
    <cellStyle name="Note 7 2 2 4 2 2" xfId="39621" xr:uid="{7777518A-B4D9-4ADF-BE49-F1944209C252}"/>
    <cellStyle name="Note 7 2 2 4 3" xfId="33475" xr:uid="{782F1C94-A690-4E86-B6C4-CB3678018BF2}"/>
    <cellStyle name="Note 7 2 2 5" xfId="8554" xr:uid="{D814A5D4-62E0-460D-A0ED-1BCC8987473B}"/>
    <cellStyle name="Note 7 2 2 5 2" xfId="34130" xr:uid="{E1E15A64-F018-408B-8CD5-925D7B1A8D8E}"/>
    <cellStyle name="Note 7 2 2 6" xfId="13181" xr:uid="{96B3B03C-3FBE-48D1-B366-D77EFF5FC958}"/>
    <cellStyle name="Note 7 2 2 6 2" xfId="34927" xr:uid="{19499959-4B65-417D-9552-74592597DE77}"/>
    <cellStyle name="Note 7 2 2 7" xfId="17850" xr:uid="{E0CA5AFB-E88C-404B-91C5-F9A68D8A539D}"/>
    <cellStyle name="Note 7 2 2 7 2" xfId="35903" xr:uid="{3117B980-3091-47B0-83CF-B733AAEFD034}"/>
    <cellStyle name="Note 7 2 2 8" xfId="23387" xr:uid="{C96CB1D8-474B-4ADA-8367-46654E411C0A}"/>
    <cellStyle name="Note 7 2 2 9" xfId="30095" xr:uid="{C64D2F18-10D1-4FD7-9B65-13D6E07358E2}"/>
    <cellStyle name="Note 7 2 3" xfId="8555" xr:uid="{90F85338-69A0-4289-9F9E-7EF75E638D13}"/>
    <cellStyle name="Note 7 2 3 2" xfId="8556" xr:uid="{A63BC441-2016-4589-AD0C-5E271834961A}"/>
    <cellStyle name="Note 7 2 3 2 2" xfId="8557" xr:uid="{303D8E44-F921-42D6-80BD-8BFCCE739CD9}"/>
    <cellStyle name="Note 7 2 3 2 2 2" xfId="20020" xr:uid="{FB8BA704-AB27-4076-8959-99582ED8B23B}"/>
    <cellStyle name="Note 7 2 3 2 2 2 2" xfId="38892" xr:uid="{463C08B2-8E47-411B-AD33-635126069659}"/>
    <cellStyle name="Note 7 2 3 2 2 3" xfId="32748" xr:uid="{5C409CE9-8B49-4D73-B88D-65E35E2DBE9D}"/>
    <cellStyle name="Note 7 2 3 2 3" xfId="8558" xr:uid="{2F5697A0-EDA8-4B58-AB8F-7CD075AD7168}"/>
    <cellStyle name="Note 7 2 3 2 3 2" xfId="36880" xr:uid="{8A6A0638-A551-413D-80B0-B537F5CC54A9}"/>
    <cellStyle name="Note 7 2 3 2 4" xfId="13719" xr:uid="{6499F20F-B2B1-4439-B9D3-D84B438D31FC}"/>
    <cellStyle name="Note 7 2 3 2 4 2" xfId="23390" xr:uid="{EB080B2D-2505-4947-AE07-8BF7B1E318DC}"/>
    <cellStyle name="Note 7 2 3 2 5" xfId="31159" xr:uid="{63E57BF9-DDEC-4307-899E-3CFCB3ABCCA6}"/>
    <cellStyle name="Note 7 2 3 3" xfId="8559" xr:uid="{B90FC83A-F096-475E-B0AC-9C3E639B1D92}"/>
    <cellStyle name="Note 7 2 3 3 2" xfId="8560" xr:uid="{693095E9-9686-49F0-BEAE-4622F3ABE7AF}"/>
    <cellStyle name="Note 7 2 3 3 2 2" xfId="37814" xr:uid="{A58B4BD4-79B2-49F5-803E-F4D9B8AD61C0}"/>
    <cellStyle name="Note 7 2 3 3 3" xfId="8561" xr:uid="{7C315BC0-53B1-42B2-B305-EC7DA60372BE}"/>
    <cellStyle name="Note 7 2 3 4" xfId="8562" xr:uid="{776ED2B2-3735-4519-8159-C33B6D07B56E}"/>
    <cellStyle name="Note 7 2 3 4 2" xfId="21213" xr:uid="{6E712605-F9F9-4FFC-B772-537F756392DF}"/>
    <cellStyle name="Note 7 2 3 4 2 2" xfId="39622" xr:uid="{5004114C-F61E-49D2-A6D8-6DCEED96D173}"/>
    <cellStyle name="Note 7 2 3 4 3" xfId="33476" xr:uid="{B2B413DC-B154-496C-BCE9-3D80F3E8741B}"/>
    <cellStyle name="Note 7 2 3 5" xfId="8563" xr:uid="{00B6CA1B-4479-4886-BF27-4237A3E21313}"/>
    <cellStyle name="Note 7 2 3 5 2" xfId="34131" xr:uid="{C8E56BF4-54A2-4391-BC36-C3675537F9D7}"/>
    <cellStyle name="Note 7 2 3 6" xfId="13182" xr:uid="{109BCCCE-6C8F-4924-97DD-EEB8EDA03557}"/>
    <cellStyle name="Note 7 2 3 6 2" xfId="34928" xr:uid="{B550C386-49B3-4905-9FC2-C6AF56ACAEF4}"/>
    <cellStyle name="Note 7 2 3 7" xfId="17851" xr:uid="{1C9327B3-34D5-4F16-AB10-962586758B49}"/>
    <cellStyle name="Note 7 2 3 7 2" xfId="35904" xr:uid="{1BCD51BF-A058-49F1-BDE8-C5F1D0244A88}"/>
    <cellStyle name="Note 7 2 3 8" xfId="23389" xr:uid="{973F479D-DBD0-49B7-87BC-B55D9CD4F046}"/>
    <cellStyle name="Note 7 2 3 9" xfId="30096" xr:uid="{758BD05D-6E9D-4D50-A8AB-9FD0D64256DB}"/>
    <cellStyle name="Note 7 2 4" xfId="8564" xr:uid="{7853C414-A9D1-4904-8D2E-58AC0A99D74B}"/>
    <cellStyle name="Note 7 2 4 2" xfId="8565" xr:uid="{D13897C4-38D5-4D56-A5F3-753091892EBA}"/>
    <cellStyle name="Note 7 2 4 2 2" xfId="8566" xr:uid="{8D498E2A-4CF8-446C-AC95-E2BA181DF652}"/>
    <cellStyle name="Note 7 2 4 2 2 2" xfId="20021" xr:uid="{68AC4809-AF79-455F-BAD5-A2B26BEA8A02}"/>
    <cellStyle name="Note 7 2 4 2 2 2 2" xfId="38893" xr:uid="{474E825C-497B-4727-8EC8-465295DABF9D}"/>
    <cellStyle name="Note 7 2 4 2 2 3" xfId="32749" xr:uid="{F4701765-95C7-4038-A5D8-7D5919CFD5FE}"/>
    <cellStyle name="Note 7 2 4 2 3" xfId="8567" xr:uid="{7C3D13F5-43E2-49F9-B51A-260A631079A5}"/>
    <cellStyle name="Note 7 2 4 2 3 2" xfId="36881" xr:uid="{267437A2-13D3-49A7-AF17-2A1ACE1F60AC}"/>
    <cellStyle name="Note 7 2 4 2 4" xfId="13720" xr:uid="{AFFDBFA9-B0A1-4DCF-951A-B6849E83D707}"/>
    <cellStyle name="Note 7 2 4 2 4 2" xfId="23392" xr:uid="{82B60C6D-A3D8-4F7E-868D-323CFBD01598}"/>
    <cellStyle name="Note 7 2 4 2 5" xfId="31160" xr:uid="{453819C3-EDA9-4FB8-A483-5D07A2C7A707}"/>
    <cellStyle name="Note 7 2 4 3" xfId="8568" xr:uid="{7C22D9CE-B1CB-4F0B-A9A5-62CAB6F530B5}"/>
    <cellStyle name="Note 7 2 4 3 2" xfId="8569" xr:uid="{9A8258C4-1386-44D0-B184-5902239087A9}"/>
    <cellStyle name="Note 7 2 4 3 2 2" xfId="37815" xr:uid="{AAECEF46-4DAD-4485-9DD7-D5D69FB1EB50}"/>
    <cellStyle name="Note 7 2 4 3 3" xfId="8570" xr:uid="{6A272BEA-EA33-48C9-B191-7AC58955D27F}"/>
    <cellStyle name="Note 7 2 4 4" xfId="8571" xr:uid="{D35EDCB8-91B3-49D6-B24A-07F320FA2EB8}"/>
    <cellStyle name="Note 7 2 4 4 2" xfId="21214" xr:uid="{7394146D-6F41-44C3-B8B8-7506BC17BC55}"/>
    <cellStyle name="Note 7 2 4 4 2 2" xfId="39623" xr:uid="{089B07E6-FA55-481C-9383-D07BC5807DC0}"/>
    <cellStyle name="Note 7 2 4 4 3" xfId="33477" xr:uid="{5E75F15D-D411-4B72-B2B6-FBC0FB7606C8}"/>
    <cellStyle name="Note 7 2 4 5" xfId="8572" xr:uid="{EB0CB24C-208F-4846-91E2-504F34E7C452}"/>
    <cellStyle name="Note 7 2 4 5 2" xfId="34132" xr:uid="{7729B450-D12B-4FC1-9FAC-AF8EC56F1804}"/>
    <cellStyle name="Note 7 2 4 6" xfId="13183" xr:uid="{3B5D9D03-FB75-4860-AD6B-E46E82F03EE1}"/>
    <cellStyle name="Note 7 2 4 6 2" xfId="34929" xr:uid="{75B990DE-F6C4-4BF1-9349-F1EE1C33DAB8}"/>
    <cellStyle name="Note 7 2 4 7" xfId="17852" xr:uid="{AA3B5D6D-6ED7-43DF-80D2-A1DF4D898A4B}"/>
    <cellStyle name="Note 7 2 4 7 2" xfId="35905" xr:uid="{F9D4F9FF-A680-4370-8E38-6634AEC2C75E}"/>
    <cellStyle name="Note 7 2 4 8" xfId="23391" xr:uid="{642DD986-FFE0-4055-A71B-9705F2890008}"/>
    <cellStyle name="Note 7 2 4 9" xfId="30097" xr:uid="{CB9AAB65-8C26-4193-B32D-ACB9DA2D61EC}"/>
    <cellStyle name="Note 7 2 5" xfId="8573" xr:uid="{2F8E9E4C-DD12-47BF-9491-DF02499150D3}"/>
    <cellStyle name="Note 7 2 5 2" xfId="8574" xr:uid="{ABD5DC16-3D53-4580-9043-7F96A5071CCB}"/>
    <cellStyle name="Note 7 2 5 2 2" xfId="8575" xr:uid="{622DEFCA-EC11-47AA-9C02-9360D64A46D4}"/>
    <cellStyle name="Note 7 2 5 2 2 2" xfId="20022" xr:uid="{0E867F03-C349-41F3-BBFC-F3838BA766BC}"/>
    <cellStyle name="Note 7 2 5 2 2 2 2" xfId="38894" xr:uid="{E9336CE2-B759-4E57-8A8E-137C2606B6A7}"/>
    <cellStyle name="Note 7 2 5 2 2 3" xfId="32750" xr:uid="{24D450EC-046A-415A-BFAA-B7D43DED25E7}"/>
    <cellStyle name="Note 7 2 5 2 3" xfId="8576" xr:uid="{C88FB3E1-C17B-4640-9868-6B6751CFE085}"/>
    <cellStyle name="Note 7 2 5 2 3 2" xfId="36882" xr:uid="{4E025721-244C-4C12-B426-145FF68C566C}"/>
    <cellStyle name="Note 7 2 5 2 4" xfId="13721" xr:uid="{4A670E77-6D39-43AE-BD3C-6CCEF9CF90BB}"/>
    <cellStyle name="Note 7 2 5 2 4 2" xfId="23394" xr:uid="{721F43E5-9532-409E-AA27-C62317C1A8F3}"/>
    <cellStyle name="Note 7 2 5 2 5" xfId="31161" xr:uid="{5F9582D3-37E0-4C11-BFEC-CE0509F8AEAA}"/>
    <cellStyle name="Note 7 2 5 3" xfId="8577" xr:uid="{C50427B7-B842-4DBC-99DF-4DA5EAB4D630}"/>
    <cellStyle name="Note 7 2 5 3 2" xfId="8578" xr:uid="{C500ABC8-3DA9-48AE-A374-85503D0D45E9}"/>
    <cellStyle name="Note 7 2 5 3 2 2" xfId="37816" xr:uid="{8723D1E9-1C7C-4083-A80F-2FE1D251FA04}"/>
    <cellStyle name="Note 7 2 5 3 3" xfId="8579" xr:uid="{18D675EA-3A6D-4A55-8A48-529A75EC1BC6}"/>
    <cellStyle name="Note 7 2 5 4" xfId="8580" xr:uid="{DC2D13D2-6BE7-4BF7-9A16-C8E40D74F659}"/>
    <cellStyle name="Note 7 2 5 4 2" xfId="21215" xr:uid="{95361219-A0C3-46CB-B5C8-CE9BAA222B0F}"/>
    <cellStyle name="Note 7 2 5 4 2 2" xfId="39624" xr:uid="{EFF3D0F1-0D03-4B27-B46B-2D0D0D2AE93D}"/>
    <cellStyle name="Note 7 2 5 4 3" xfId="33478" xr:uid="{9EF621BD-BCA8-4E32-A78A-B0DE9A8EF3C1}"/>
    <cellStyle name="Note 7 2 5 5" xfId="8581" xr:uid="{D7D11705-A67B-49B0-922B-6145510482EB}"/>
    <cellStyle name="Note 7 2 5 5 2" xfId="34133" xr:uid="{BD93AA27-F7E5-468E-B0E6-01A5F116E944}"/>
    <cellStyle name="Note 7 2 5 6" xfId="13184" xr:uid="{F47F8F20-633A-4BDF-A76B-B0DC2FF95E65}"/>
    <cellStyle name="Note 7 2 5 6 2" xfId="34930" xr:uid="{BE0C9980-0FEE-4D35-9860-7A7DE6FC6981}"/>
    <cellStyle name="Note 7 2 5 7" xfId="17853" xr:uid="{C88D1D91-EDA1-4EB6-9189-106BC962FDD9}"/>
    <cellStyle name="Note 7 2 5 7 2" xfId="35906" xr:uid="{B8513158-237D-4BCC-8FD0-C49D217C7C87}"/>
    <cellStyle name="Note 7 2 5 8" xfId="23393" xr:uid="{E4F6A8C1-3F27-49FC-9A34-56D5894A7B67}"/>
    <cellStyle name="Note 7 2 5 9" xfId="30098" xr:uid="{2336C550-2027-4416-8944-959F7CC73EF5}"/>
    <cellStyle name="Note 7 2 6" xfId="8582" xr:uid="{E764CB81-9C69-4A73-BD66-B31F16895D8B}"/>
    <cellStyle name="Note 7 2 6 2" xfId="8583" xr:uid="{FA6AF769-493C-466F-A812-E8F27C584D93}"/>
    <cellStyle name="Note 7 2 6 2 2" xfId="8584" xr:uid="{D6CBC287-DAC8-4426-ACF2-0773EC306877}"/>
    <cellStyle name="Note 7 2 6 2 2 2" xfId="20023" xr:uid="{BD72BAE3-BDD0-49F6-B6C9-8CABC0810C2C}"/>
    <cellStyle name="Note 7 2 6 2 2 2 2" xfId="38895" xr:uid="{989683DF-140B-46F1-9811-CE239E9E8DAF}"/>
    <cellStyle name="Note 7 2 6 2 2 3" xfId="32751" xr:uid="{78CFB401-3445-416A-8BAF-E82D211F02C2}"/>
    <cellStyle name="Note 7 2 6 2 3" xfId="8585" xr:uid="{3F30DE6D-0AA3-407D-BC58-017A68763A17}"/>
    <cellStyle name="Note 7 2 6 2 3 2" xfId="36883" xr:uid="{44D3032A-9DF9-459F-8063-05B59E62F7BA}"/>
    <cellStyle name="Note 7 2 6 2 4" xfId="13722" xr:uid="{B237FB1C-BA86-4330-AE58-60945EBF59CF}"/>
    <cellStyle name="Note 7 2 6 2 4 2" xfId="23396" xr:uid="{08DCDF90-4914-4B4C-851E-CBA845DDC572}"/>
    <cellStyle name="Note 7 2 6 2 5" xfId="31162" xr:uid="{7462C594-1FE7-4C12-8BA4-BAD7E97BD31D}"/>
    <cellStyle name="Note 7 2 6 3" xfId="8586" xr:uid="{B0A1D186-3E58-4C29-BEE8-004245514854}"/>
    <cellStyle name="Note 7 2 6 3 2" xfId="8587" xr:uid="{05A47C40-8C9E-45D1-8163-728A0892D3D9}"/>
    <cellStyle name="Note 7 2 6 3 2 2" xfId="37817" xr:uid="{2D3ADF53-0B50-4AE0-8F99-9B8D834F654A}"/>
    <cellStyle name="Note 7 2 6 3 3" xfId="8588" xr:uid="{97149096-9AF3-4173-A014-36F1F1BAB483}"/>
    <cellStyle name="Note 7 2 6 4" xfId="8589" xr:uid="{F99C3356-9E2B-4DF9-B4BF-2EF6A2F6AD1A}"/>
    <cellStyle name="Note 7 2 6 4 2" xfId="21216" xr:uid="{2FDFEA97-F660-43DD-816B-909D35D9E5EF}"/>
    <cellStyle name="Note 7 2 6 4 2 2" xfId="39625" xr:uid="{80E178E0-71B6-447D-9611-1D7AD96A5A0C}"/>
    <cellStyle name="Note 7 2 6 4 3" xfId="33479" xr:uid="{9942179D-BA44-4DA3-9E30-59768251B9C3}"/>
    <cellStyle name="Note 7 2 6 5" xfId="8590" xr:uid="{08591C57-02F3-4E84-807A-7F1409C38EA2}"/>
    <cellStyle name="Note 7 2 6 5 2" xfId="34134" xr:uid="{61EDA1C4-530E-4ECD-811F-F445CC8E0862}"/>
    <cellStyle name="Note 7 2 6 6" xfId="13185" xr:uid="{FBC365B8-F2AE-40DA-A797-3D68A70466B3}"/>
    <cellStyle name="Note 7 2 6 6 2" xfId="34931" xr:uid="{6C91462C-8DFC-447C-8E51-C93574DC36C7}"/>
    <cellStyle name="Note 7 2 6 7" xfId="17854" xr:uid="{22B773E0-88A5-4FF7-B664-F918585A34D1}"/>
    <cellStyle name="Note 7 2 6 7 2" xfId="35907" xr:uid="{8022E838-A9C8-4DA2-98B1-8A01796C7D21}"/>
    <cellStyle name="Note 7 2 6 8" xfId="23395" xr:uid="{321C1790-8A73-44C8-8B17-5D841361F9A3}"/>
    <cellStyle name="Note 7 2 6 9" xfId="30099" xr:uid="{41C45F01-ADD8-4BDB-8DF3-3EF39685DB85}"/>
    <cellStyle name="Note 7 2 7" xfId="8591" xr:uid="{8CF7FF60-6201-4765-B3EF-42BE3AC07C01}"/>
    <cellStyle name="Note 7 2 7 2" xfId="8592" xr:uid="{83CE06E5-A8F3-4C0D-8E87-EE69E71B2D4B}"/>
    <cellStyle name="Note 7 2 7 2 2" xfId="19423" xr:uid="{409486C8-4EEF-4FAE-93A5-D9BC5F54745E}"/>
    <cellStyle name="Note 7 2 7 2 2 2" xfId="38210" xr:uid="{2DDFDEE8-F269-4311-85C6-5A409A6BDAD9}"/>
    <cellStyle name="Note 7 2 7 2 3" xfId="32130" xr:uid="{11019A67-B64D-4757-B713-3E5A50B1DF65}"/>
    <cellStyle name="Note 7 2 7 3" xfId="8593" xr:uid="{F0FCB287-6256-4924-89C9-738041C06F95}"/>
    <cellStyle name="Note 7 2 7 3 2" xfId="36293" xr:uid="{BA4B4B69-0606-4B1A-BAD7-7DE18E284D5D}"/>
    <cellStyle name="Note 7 2 7 4" xfId="13563" xr:uid="{239E04BA-615D-46A6-93C6-9FBE6A2D7DDD}"/>
    <cellStyle name="Note 7 2 7 4 2" xfId="23397" xr:uid="{A4989AA9-4B5C-43DF-9747-3940142678B3}"/>
    <cellStyle name="Note 7 2 7 5" xfId="30479" xr:uid="{476546CC-F503-4EE1-B613-1E61FE0CD624}"/>
    <cellStyle name="Note 7 2 8" xfId="8594" xr:uid="{6F4C8FC3-792E-46D8-879A-F3065CF9E83A}"/>
    <cellStyle name="Note 7 2 8 2" xfId="8595" xr:uid="{5D649369-B33B-48FA-BDA5-93516A9B828F}"/>
    <cellStyle name="Note 7 2 8 2 2" xfId="19533" xr:uid="{B8EB9960-18BA-40AA-A321-9133ABC6EC7B}"/>
    <cellStyle name="Note 7 2 8 2 2 2" xfId="38320" xr:uid="{39BCB46E-3EFA-41A1-80E8-D95892EDCF6D}"/>
    <cellStyle name="Note 7 2 8 2 3" xfId="32216" xr:uid="{1AF34B1D-B7A1-4260-AED7-4A8064187DF9}"/>
    <cellStyle name="Note 7 2 8 3" xfId="8596" xr:uid="{1F27A341-757F-4AD1-A7AC-E1C3FA40A1CB}"/>
    <cellStyle name="Note 7 2 8 3 2" xfId="36404" xr:uid="{23C2EF0C-F58F-4E05-88FB-219BC30AF240}"/>
    <cellStyle name="Note 7 2 8 4" xfId="13619" xr:uid="{9719544B-C407-433F-9E17-C4360423F90B}"/>
    <cellStyle name="Note 7 2 8 4 2" xfId="23398" xr:uid="{C526D109-2E8C-41D2-8F4D-8A9FE4D4DB98}"/>
    <cellStyle name="Note 7 2 8 5" xfId="30589" xr:uid="{6F671BCF-7EC4-4853-8B39-409FB9E944AF}"/>
    <cellStyle name="Note 7 2 9" xfId="8597" xr:uid="{C7428B62-F2E3-43BB-99DB-D344E0917D82}"/>
    <cellStyle name="Note 7 2 9 2" xfId="8598" xr:uid="{9CA02A5F-0358-44EC-AAB7-6096449D7217}"/>
    <cellStyle name="Note 7 2 9 3" xfId="8599" xr:uid="{F7C1582A-641E-4CD4-98DF-736670DF2DFD}"/>
    <cellStyle name="Note 7 20" xfId="27535" xr:uid="{1717CE04-34F1-40DA-B5F8-638AB689CE85}"/>
    <cellStyle name="Note 7 21" xfId="27700" xr:uid="{9537D917-C4B8-4F35-B71E-6267F7D965F6}"/>
    <cellStyle name="Note 7 22" xfId="27863" xr:uid="{A6F2E5F2-0177-45B6-BBD3-DD19FFF17433}"/>
    <cellStyle name="Note 7 23" xfId="28014" xr:uid="{2BCF8C76-EA90-43E0-BA97-0E7ED07837A3}"/>
    <cellStyle name="Note 7 24" xfId="28162" xr:uid="{0FAD9C86-A39B-4B5E-8CA9-1B8BF5A58D4C}"/>
    <cellStyle name="Note 7 25" xfId="28309" xr:uid="{D1D9D089-77A9-47E7-B3DC-3DB82B692F28}"/>
    <cellStyle name="Note 7 26" xfId="28445" xr:uid="{FB5D595E-9D14-43D8-9822-45BC96B64F3D}"/>
    <cellStyle name="Note 7 27" xfId="28567" xr:uid="{E8BD7630-739A-4FBA-8289-62E101014FF2}"/>
    <cellStyle name="Note 7 28" xfId="28683" xr:uid="{68E0419D-9C00-49E1-8B19-303AAE991E50}"/>
    <cellStyle name="Note 7 29" xfId="28787" xr:uid="{E9C3EDA5-60FC-49BA-80C7-1165A5344EA4}"/>
    <cellStyle name="Note 7 3" xfId="8600" xr:uid="{FB1EF528-6F2C-4FF0-87A2-F2340579E59A}"/>
    <cellStyle name="Note 7 3 10" xfId="8601" xr:uid="{BD5E2BB1-9D5D-41E7-88A7-CF607FE08A05}"/>
    <cellStyle name="Note 7 3 10 2" xfId="34932" xr:uid="{08252882-D378-4A21-B038-C85635E0E9AD}"/>
    <cellStyle name="Note 7 3 11" xfId="13035" xr:uid="{2B8CE884-A1E7-4629-AE6A-3554BE979426}"/>
    <cellStyle name="Note 7 3 11 2" xfId="35380" xr:uid="{4B1E4A50-1A4C-4AB7-98B9-56BE676F0872}"/>
    <cellStyle name="Note 7 3 12" xfId="21127" xr:uid="{CAA1C785-2E2F-4024-8E7E-692653D16046}"/>
    <cellStyle name="Note 7 3 12 2" xfId="39537" xr:uid="{654DD856-1CC5-46FE-96AA-3A661710923D}"/>
    <cellStyle name="Note 7 3 13" xfId="23399" xr:uid="{8EA583EC-A6CF-49AF-8B92-0E918A823176}"/>
    <cellStyle name="Note 7 3 14" xfId="29602" xr:uid="{69F790F7-82BD-4257-BE37-025B410E15D8}"/>
    <cellStyle name="Note 7 3 2" xfId="8602" xr:uid="{43B57A6C-95B4-47D7-B749-B696F55CD162}"/>
    <cellStyle name="Note 7 3 2 2" xfId="8603" xr:uid="{65292D5B-1405-41E4-B840-733636FEFA03}"/>
    <cellStyle name="Note 7 3 2 2 2" xfId="8604" xr:uid="{BFEA1715-849A-4AC8-9825-9FF292C9CAE6}"/>
    <cellStyle name="Note 7 3 2 2 2 2" xfId="20024" xr:uid="{43A53A13-054C-4C0B-8AB1-21522976CC85}"/>
    <cellStyle name="Note 7 3 2 2 2 2 2" xfId="38896" xr:uid="{4575F654-1FA6-4E89-ABA9-DBAC71B33E04}"/>
    <cellStyle name="Note 7 3 2 2 2 3" xfId="32752" xr:uid="{B3B74659-7A52-4E9A-AD70-463F2DD759A5}"/>
    <cellStyle name="Note 7 3 2 2 3" xfId="8605" xr:uid="{9A95616D-152B-49B0-92BA-97528368F9A2}"/>
    <cellStyle name="Note 7 3 2 2 3 2" xfId="36884" xr:uid="{075D2ADA-D37F-4178-B107-852D00C5BA44}"/>
    <cellStyle name="Note 7 3 2 2 4" xfId="13723" xr:uid="{0824BEC1-4BDA-4F97-9209-ED7624EA59AD}"/>
    <cellStyle name="Note 7 3 2 2 4 2" xfId="23401" xr:uid="{A641A304-F040-42E1-A82B-4DB7DFC15C31}"/>
    <cellStyle name="Note 7 3 2 2 5" xfId="31163" xr:uid="{F6F3D916-9232-48F4-937F-A1C2330861F6}"/>
    <cellStyle name="Note 7 3 2 3" xfId="8606" xr:uid="{AF26F1AD-9646-4D78-A301-E8E5ECAAAC16}"/>
    <cellStyle name="Note 7 3 2 3 2" xfId="8607" xr:uid="{4FD62F6B-8208-4509-9F87-A9DCB7B2C3DC}"/>
    <cellStyle name="Note 7 3 2 3 2 2" xfId="37818" xr:uid="{78BC56AC-458E-4FCE-AA71-2AC924E671AF}"/>
    <cellStyle name="Note 7 3 2 3 3" xfId="8608" xr:uid="{02138419-F3C2-456D-AB07-EC9ED3228ABD}"/>
    <cellStyle name="Note 7 3 2 4" xfId="8609" xr:uid="{19D8C289-D2C2-4E67-9053-C2311024D4E2}"/>
    <cellStyle name="Note 7 3 2 4 2" xfId="21217" xr:uid="{415F29C4-800C-47D4-BA2E-FC42E8134E3A}"/>
    <cellStyle name="Note 7 3 2 4 2 2" xfId="39626" xr:uid="{A68544AF-5207-4B99-8B59-B1624E19D50E}"/>
    <cellStyle name="Note 7 3 2 4 3" xfId="33481" xr:uid="{2A9D540A-019A-4032-99BE-66FA9DF656CC}"/>
    <cellStyle name="Note 7 3 2 5" xfId="8610" xr:uid="{92AC1605-79D6-4DF4-A854-BC28422E4B8A}"/>
    <cellStyle name="Note 7 3 2 5 2" xfId="34135" xr:uid="{8A75C813-2CD3-4B3D-81D1-9B9A28ED6F54}"/>
    <cellStyle name="Note 7 3 2 6" xfId="13186" xr:uid="{30178B8D-38BE-45F2-89BC-11734810A818}"/>
    <cellStyle name="Note 7 3 2 6 2" xfId="34933" xr:uid="{357D5A63-89B6-41C7-8AC4-5764BE40D7C6}"/>
    <cellStyle name="Note 7 3 2 7" xfId="17855" xr:uid="{7DA01E82-405C-464B-8107-332D5EAD1491}"/>
    <cellStyle name="Note 7 3 2 7 2" xfId="35908" xr:uid="{2CF07A47-1913-4623-9EA7-5FFB7131C113}"/>
    <cellStyle name="Note 7 3 2 8" xfId="23400" xr:uid="{5B9A200E-9D7D-4A88-92C6-734CE08D13F0}"/>
    <cellStyle name="Note 7 3 2 9" xfId="30100" xr:uid="{D63AC11D-D497-4333-B198-4583B6D57801}"/>
    <cellStyle name="Note 7 3 3" xfId="8611" xr:uid="{28ABAA72-F95F-4215-8E19-66AFD1FECB4D}"/>
    <cellStyle name="Note 7 3 3 2" xfId="8612" xr:uid="{09098ADF-FCA8-4D2B-9D7E-E024A9321644}"/>
    <cellStyle name="Note 7 3 3 2 2" xfId="8613" xr:uid="{19D47FAF-0DFD-43E5-A98F-67E6C6729695}"/>
    <cellStyle name="Note 7 3 3 2 2 2" xfId="20025" xr:uid="{D9B0871C-C969-4E7D-8366-5C8A68889307}"/>
    <cellStyle name="Note 7 3 3 2 2 2 2" xfId="38897" xr:uid="{7C0D40B6-4532-4131-84EB-8298E31CA195}"/>
    <cellStyle name="Note 7 3 3 2 2 3" xfId="32753" xr:uid="{D63CBA91-8912-4D57-8218-FBDDA559FDF6}"/>
    <cellStyle name="Note 7 3 3 2 3" xfId="8614" xr:uid="{F0693B1E-991B-46A9-8FA9-4AA45045B57F}"/>
    <cellStyle name="Note 7 3 3 2 3 2" xfId="36885" xr:uid="{CBCECAF3-7A50-4C50-99B5-9ADEE5393B1B}"/>
    <cellStyle name="Note 7 3 3 2 4" xfId="13724" xr:uid="{BB4AFA67-855E-4D8A-894D-5B4D2508B394}"/>
    <cellStyle name="Note 7 3 3 2 4 2" xfId="23403" xr:uid="{54F12A66-1DA1-4948-8C78-E9743AC6BE5B}"/>
    <cellStyle name="Note 7 3 3 2 5" xfId="31164" xr:uid="{202E5EC2-CED7-401F-954F-F5D09B790F8C}"/>
    <cellStyle name="Note 7 3 3 3" xfId="8615" xr:uid="{130FC9BB-CF58-4732-96A6-CF14483A2457}"/>
    <cellStyle name="Note 7 3 3 3 2" xfId="8616" xr:uid="{8603E860-601D-43CB-B245-E4615F4E7714}"/>
    <cellStyle name="Note 7 3 3 3 2 2" xfId="37819" xr:uid="{E8231EE0-D0F3-4A6E-8CDB-A49FE8EF7DED}"/>
    <cellStyle name="Note 7 3 3 3 3" xfId="8617" xr:uid="{F398A823-6FA1-4600-AE32-7F4A5ED69FA3}"/>
    <cellStyle name="Note 7 3 3 4" xfId="8618" xr:uid="{6B1AC044-B300-414B-917D-3991A797B51A}"/>
    <cellStyle name="Note 7 3 3 4 2" xfId="21218" xr:uid="{7B81ACE2-0364-44D7-AC63-FCD05D137252}"/>
    <cellStyle name="Note 7 3 3 4 2 2" xfId="39627" xr:uid="{96AEFB2A-BB5E-4635-91DC-4C3F3DDC2F63}"/>
    <cellStyle name="Note 7 3 3 4 3" xfId="33482" xr:uid="{DD0D64BB-A7CC-49A8-BB1B-A3DB124DC127}"/>
    <cellStyle name="Note 7 3 3 5" xfId="8619" xr:uid="{40C3F624-E26A-409F-B736-8DC5BE871F48}"/>
    <cellStyle name="Note 7 3 3 5 2" xfId="34136" xr:uid="{2E2AD8B7-201B-43CC-8610-58D7809B7124}"/>
    <cellStyle name="Note 7 3 3 6" xfId="13187" xr:uid="{B68601ED-AEA5-499C-A14B-503C047EF627}"/>
    <cellStyle name="Note 7 3 3 6 2" xfId="34934" xr:uid="{4C95DA70-1BBB-4149-AB6B-4B1834CEF947}"/>
    <cellStyle name="Note 7 3 3 7" xfId="17856" xr:uid="{CB5F5F61-A87B-49D6-9D4B-29104418FD5A}"/>
    <cellStyle name="Note 7 3 3 7 2" xfId="35909" xr:uid="{B320F148-C4C7-423D-874F-6FDA7C5FC3DD}"/>
    <cellStyle name="Note 7 3 3 8" xfId="23402" xr:uid="{7CC0736B-D65E-4D9C-8856-2F25A493B340}"/>
    <cellStyle name="Note 7 3 3 9" xfId="30101" xr:uid="{5ABC5697-6070-4F9D-B43A-8C0FD1933921}"/>
    <cellStyle name="Note 7 3 4" xfId="8620" xr:uid="{9A3CA26A-442D-4754-AF4B-2967E8569045}"/>
    <cellStyle name="Note 7 3 4 2" xfId="8621" xr:uid="{B5A82B00-3717-4E2F-941B-E4E76FFC50FC}"/>
    <cellStyle name="Note 7 3 4 2 2" xfId="8622" xr:uid="{FF7526F2-C8FD-47A8-AD10-482117FC51BA}"/>
    <cellStyle name="Note 7 3 4 2 2 2" xfId="20026" xr:uid="{2285E09D-7581-4F0A-A979-FCD399E92ED4}"/>
    <cellStyle name="Note 7 3 4 2 2 2 2" xfId="38898" xr:uid="{7CC14668-30E3-424D-9BBB-4A35BDE2A2FF}"/>
    <cellStyle name="Note 7 3 4 2 2 3" xfId="32754" xr:uid="{CD676787-72D6-4DA4-86CF-2062B975815F}"/>
    <cellStyle name="Note 7 3 4 2 3" xfId="8623" xr:uid="{21725021-0DA7-41B1-95DD-C72DE4A994D3}"/>
    <cellStyle name="Note 7 3 4 2 3 2" xfId="36886" xr:uid="{74FDCD0B-10AD-48D7-B072-D8DB5B4E1DE3}"/>
    <cellStyle name="Note 7 3 4 2 4" xfId="13725" xr:uid="{BC58B807-06A8-4933-A8E6-E67626DB2845}"/>
    <cellStyle name="Note 7 3 4 2 4 2" xfId="23405" xr:uid="{C7C1F1F9-13EE-4667-BAD3-91C73B2C9FBD}"/>
    <cellStyle name="Note 7 3 4 2 5" xfId="31165" xr:uid="{F08804FB-6F89-43A8-A021-E96295645B54}"/>
    <cellStyle name="Note 7 3 4 3" xfId="8624" xr:uid="{9AA5DAED-440B-473C-AC1C-0156C231EBEE}"/>
    <cellStyle name="Note 7 3 4 3 2" xfId="8625" xr:uid="{07E014BA-DCBA-4597-9C5B-84B973295A9C}"/>
    <cellStyle name="Note 7 3 4 3 2 2" xfId="37820" xr:uid="{12AB66F1-EF69-4A5B-A408-26BC9445A43F}"/>
    <cellStyle name="Note 7 3 4 3 3" xfId="8626" xr:uid="{D586C60C-56FC-49F6-B05A-299FF003DDA8}"/>
    <cellStyle name="Note 7 3 4 4" xfId="8627" xr:uid="{6F9867B6-8DF7-4382-83A2-750871B3700B}"/>
    <cellStyle name="Note 7 3 4 4 2" xfId="21219" xr:uid="{22F8EC12-A6DC-4A2B-84E2-854651BDF5D9}"/>
    <cellStyle name="Note 7 3 4 4 2 2" xfId="39628" xr:uid="{255FC560-2B2F-451B-B8C5-B6B6345ADE3A}"/>
    <cellStyle name="Note 7 3 4 4 3" xfId="33483" xr:uid="{8B338E5B-E432-4068-94BF-24EF3347849E}"/>
    <cellStyle name="Note 7 3 4 5" xfId="8628" xr:uid="{A1CED8CE-9CE1-4976-AF6C-0A38BA560808}"/>
    <cellStyle name="Note 7 3 4 5 2" xfId="34137" xr:uid="{06624A18-4D93-4955-AD8C-4F449C2CDE43}"/>
    <cellStyle name="Note 7 3 4 6" xfId="13188" xr:uid="{0CEA0930-5851-4432-A2A2-FD5FEE49F629}"/>
    <cellStyle name="Note 7 3 4 6 2" xfId="34935" xr:uid="{3EC617E0-6C33-43D3-8AEE-A39F1B6D1077}"/>
    <cellStyle name="Note 7 3 4 7" xfId="17857" xr:uid="{DEC23961-7568-4FC0-82FA-86FA1756A4D8}"/>
    <cellStyle name="Note 7 3 4 7 2" xfId="35910" xr:uid="{F0D0278E-24C6-4477-B868-97D2A04EAD81}"/>
    <cellStyle name="Note 7 3 4 8" xfId="23404" xr:uid="{6B8516DC-4A41-4F4F-9DA5-63D08851A58C}"/>
    <cellStyle name="Note 7 3 4 9" xfId="30102" xr:uid="{12F4917F-A3CB-4C6B-A436-877D2917C88B}"/>
    <cellStyle name="Note 7 3 5" xfId="8629" xr:uid="{A3625917-B174-4A26-90F2-9F061A616821}"/>
    <cellStyle name="Note 7 3 5 2" xfId="8630" xr:uid="{E858F4E7-94D0-4C73-9629-B2C53AF3C696}"/>
    <cellStyle name="Note 7 3 5 2 2" xfId="8631" xr:uid="{F0DD14F2-A698-4C1D-BBEE-94BA5804CE51}"/>
    <cellStyle name="Note 7 3 5 2 2 2" xfId="20027" xr:uid="{BB6D6578-D54D-4328-932D-1F3D88BC7D48}"/>
    <cellStyle name="Note 7 3 5 2 2 2 2" xfId="38899" xr:uid="{D0427481-D2C7-4D61-977A-27058CBA0794}"/>
    <cellStyle name="Note 7 3 5 2 2 3" xfId="32755" xr:uid="{CE936C33-81AC-4881-A7EE-D557674B502B}"/>
    <cellStyle name="Note 7 3 5 2 3" xfId="8632" xr:uid="{31E40936-739D-4EAD-8176-8853E6813E22}"/>
    <cellStyle name="Note 7 3 5 2 3 2" xfId="36887" xr:uid="{9E4003E7-B4E5-46A2-A101-D99B316F1FD5}"/>
    <cellStyle name="Note 7 3 5 2 4" xfId="13726" xr:uid="{03E1AECF-FF75-4E50-A38D-442FA293B9A4}"/>
    <cellStyle name="Note 7 3 5 2 4 2" xfId="23407" xr:uid="{9E39C0F9-CC36-4043-8EAC-69B5D4A9C486}"/>
    <cellStyle name="Note 7 3 5 2 5" xfId="31166" xr:uid="{B29EC8F2-BA98-4F93-BC5A-024FF673A41D}"/>
    <cellStyle name="Note 7 3 5 3" xfId="8633" xr:uid="{A0B402C9-E730-4244-B42F-EEF69E2A59E2}"/>
    <cellStyle name="Note 7 3 5 3 2" xfId="8634" xr:uid="{03B95E83-F344-4236-8E57-B3D25369BE6C}"/>
    <cellStyle name="Note 7 3 5 3 2 2" xfId="37821" xr:uid="{8EC76ABE-D67E-40A1-B026-CE1D776CCCB8}"/>
    <cellStyle name="Note 7 3 5 3 3" xfId="8635" xr:uid="{3874D4D8-F951-4063-B0C8-83622DA1656D}"/>
    <cellStyle name="Note 7 3 5 4" xfId="8636" xr:uid="{4722D1F2-0127-45ED-8F1C-F64EB07EC0A0}"/>
    <cellStyle name="Note 7 3 5 4 2" xfId="21220" xr:uid="{E4546534-271F-4FED-823D-8BE0623C8F8A}"/>
    <cellStyle name="Note 7 3 5 4 2 2" xfId="39629" xr:uid="{A92ACDAB-E321-4C96-9922-212E6D974024}"/>
    <cellStyle name="Note 7 3 5 4 3" xfId="33484" xr:uid="{5EA71450-42AE-44DF-B444-BD3CB4126F44}"/>
    <cellStyle name="Note 7 3 5 5" xfId="8637" xr:uid="{D253B984-1F58-4821-BAB7-0802EE8F1177}"/>
    <cellStyle name="Note 7 3 5 5 2" xfId="34138" xr:uid="{2B6FDC1A-DECC-4F7E-AB80-B838931EE836}"/>
    <cellStyle name="Note 7 3 5 6" xfId="13189" xr:uid="{DEDB9473-307A-491B-98AC-5CDAB59DBF6B}"/>
    <cellStyle name="Note 7 3 5 6 2" xfId="34936" xr:uid="{BCE64EA3-3B06-431A-BFC5-706765A9DFF4}"/>
    <cellStyle name="Note 7 3 5 7" xfId="17858" xr:uid="{8D60EA25-4DAA-427C-8D14-7413ACA076C7}"/>
    <cellStyle name="Note 7 3 5 7 2" xfId="35911" xr:uid="{702D00BD-4EDA-40FA-83B1-93BAD502E421}"/>
    <cellStyle name="Note 7 3 5 8" xfId="23406" xr:uid="{78050006-5E66-4A77-8601-FC25C91FE3FF}"/>
    <cellStyle name="Note 7 3 5 9" xfId="30103" xr:uid="{3EBB7188-0666-4A1A-881D-A46B3E7F574A}"/>
    <cellStyle name="Note 7 3 6" xfId="8638" xr:uid="{14CBA0C2-07E4-4C5E-919A-D1EC3A84BF50}"/>
    <cellStyle name="Note 7 3 6 2" xfId="8639" xr:uid="{F6434E14-3106-4F65-8824-E42A41764093}"/>
    <cellStyle name="Note 7 3 6 2 2" xfId="8640" xr:uid="{9982A519-421B-4A4B-BD54-109034876EC6}"/>
    <cellStyle name="Note 7 3 6 2 2 2" xfId="20028" xr:uid="{A5483BAF-A22C-4820-A345-8CDE78877FC7}"/>
    <cellStyle name="Note 7 3 6 2 2 2 2" xfId="38900" xr:uid="{BFEE8A33-2697-4238-A8E9-C0BF6117CCCA}"/>
    <cellStyle name="Note 7 3 6 2 2 3" xfId="32756" xr:uid="{A1CF80AD-4B03-45E1-A016-4FA3C2E282B3}"/>
    <cellStyle name="Note 7 3 6 2 3" xfId="8641" xr:uid="{EDDF7C8F-FD4C-402E-9501-9E7B93A50DF7}"/>
    <cellStyle name="Note 7 3 6 2 3 2" xfId="36888" xr:uid="{B519C5A5-B2E0-450A-AC14-A6E29987F052}"/>
    <cellStyle name="Note 7 3 6 2 4" xfId="13727" xr:uid="{BD3195D0-C055-4B91-94D0-335CF6D8DC99}"/>
    <cellStyle name="Note 7 3 6 2 4 2" xfId="23409" xr:uid="{E370A193-87D1-46D9-81EC-C146B0C99290}"/>
    <cellStyle name="Note 7 3 6 2 5" xfId="31167" xr:uid="{BA0888E1-E8D1-4279-88C4-79409155F7E4}"/>
    <cellStyle name="Note 7 3 6 3" xfId="8642" xr:uid="{F9117DEF-17B3-41DA-BF4A-3D71E91ED733}"/>
    <cellStyle name="Note 7 3 6 3 2" xfId="8643" xr:uid="{3EF38D71-7B78-4C67-8F98-C33937C145C3}"/>
    <cellStyle name="Note 7 3 6 3 2 2" xfId="37822" xr:uid="{70809907-5506-460E-9763-65820E524602}"/>
    <cellStyle name="Note 7 3 6 3 3" xfId="8644" xr:uid="{A65143DB-CF6E-4ECF-B612-6F857B70B666}"/>
    <cellStyle name="Note 7 3 6 4" xfId="8645" xr:uid="{F5E1523F-C2D1-4F65-BF38-0CA922E79A96}"/>
    <cellStyle name="Note 7 3 6 4 2" xfId="21221" xr:uid="{31871FC3-B731-41E2-BF69-BB2854487C17}"/>
    <cellStyle name="Note 7 3 6 4 2 2" xfId="39630" xr:uid="{97348DA1-3596-4DD3-97C2-C0BC19590475}"/>
    <cellStyle name="Note 7 3 6 4 3" xfId="33485" xr:uid="{CD845A99-5989-4F5C-A71A-531F18665C16}"/>
    <cellStyle name="Note 7 3 6 5" xfId="8646" xr:uid="{2E7AAB4D-72D9-4F90-A838-E230D16B46C2}"/>
    <cellStyle name="Note 7 3 6 5 2" xfId="34139" xr:uid="{60A1B745-8372-473B-8B49-E359D273EF57}"/>
    <cellStyle name="Note 7 3 6 6" xfId="13190" xr:uid="{919AE781-62BF-4F73-8CBC-127325066354}"/>
    <cellStyle name="Note 7 3 6 6 2" xfId="34937" xr:uid="{BFD61A65-04C4-4EDB-8B57-AFD750D04EAD}"/>
    <cellStyle name="Note 7 3 6 7" xfId="17859" xr:uid="{8B83EFE7-F920-405D-A218-4E964795BADC}"/>
    <cellStyle name="Note 7 3 6 7 2" xfId="35912" xr:uid="{3FC11DB3-A551-4128-9F4B-6319BFA7D9F0}"/>
    <cellStyle name="Note 7 3 6 8" xfId="23408" xr:uid="{A87E6FFC-FB0F-4817-AB12-F5D452EF4DE3}"/>
    <cellStyle name="Note 7 3 6 9" xfId="30104" xr:uid="{4B47E018-2768-4417-A5BB-8334D67A8AF2}"/>
    <cellStyle name="Note 7 3 7" xfId="8647" xr:uid="{CDE076E8-F34F-4575-898E-F757CF8C1E3A}"/>
    <cellStyle name="Note 7 3 7 2" xfId="8648" xr:uid="{0D2E2CAB-0636-4512-B101-331D620CA882}"/>
    <cellStyle name="Note 7 3 7 2 2" xfId="19457" xr:uid="{03EADAE7-3CAE-46E5-8E0D-FCC573B06F68}"/>
    <cellStyle name="Note 7 3 7 2 2 2" xfId="38244" xr:uid="{26C0032E-157B-4646-BB52-9443FAB6774A}"/>
    <cellStyle name="Note 7 3 7 2 3" xfId="32158" xr:uid="{6406C3E4-66B6-430F-84DD-E663C6818EBD}"/>
    <cellStyle name="Note 7 3 7 3" xfId="8649" xr:uid="{BED49C5C-A24B-44E9-A09E-6817EC6667A8}"/>
    <cellStyle name="Note 7 3 7 3 2" xfId="36327" xr:uid="{BA2670D5-7A56-430E-949E-D87C2A61AB4E}"/>
    <cellStyle name="Note 7 3 7 4" xfId="13580" xr:uid="{17A88817-28EA-4D75-825A-29A958DAB074}"/>
    <cellStyle name="Note 7 3 7 4 2" xfId="23410" xr:uid="{0815916E-52B5-4143-809F-6F92EDC98CC0}"/>
    <cellStyle name="Note 7 3 7 5" xfId="30513" xr:uid="{A2188A90-783F-437F-8B09-FF87068B6F02}"/>
    <cellStyle name="Note 7 3 8" xfId="8650" xr:uid="{2853D947-70F4-469D-9117-0DD02AEB9531}"/>
    <cellStyle name="Note 7 3 8 2" xfId="8651" xr:uid="{5AED5172-9E3F-4AF0-A47F-8B02E53F8C0C}"/>
    <cellStyle name="Note 7 3 8 2 2" xfId="19356" xr:uid="{C779557E-32D4-4637-89EC-8CCF24F6C49A}"/>
    <cellStyle name="Note 7 3 8 2 2 2" xfId="38145" xr:uid="{0105D5FB-CAFB-4A38-929C-3713D459994A}"/>
    <cellStyle name="Note 7 3 8 2 3" xfId="32078" xr:uid="{E0B465FF-3803-4441-A1FF-5185D986D060}"/>
    <cellStyle name="Note 7 3 8 3" xfId="8652" xr:uid="{39BD33EC-D961-4861-B065-43D4AA46648C}"/>
    <cellStyle name="Note 7 3 8 3 2" xfId="36228" xr:uid="{7457B39B-51E9-4FE4-BE39-B92A5581BFE4}"/>
    <cellStyle name="Note 7 3 8 4" xfId="13532" xr:uid="{154F36A2-AB26-4999-8DDE-91C1F1A4C676}"/>
    <cellStyle name="Note 7 3 8 4 2" xfId="23411" xr:uid="{4FB9ADEC-AC20-48BB-BA3A-034E1EFDAAA1}"/>
    <cellStyle name="Note 7 3 8 5" xfId="30415" xr:uid="{868D1903-EEA8-486E-B500-D672B91BB29F}"/>
    <cellStyle name="Note 7 3 9" xfId="8653" xr:uid="{AE5DBFCB-12DC-4DE1-AB7B-F2811E339B90}"/>
    <cellStyle name="Note 7 3 9 2" xfId="8654" xr:uid="{F0CCE5D8-E8BB-4C16-9484-98C389C534F2}"/>
    <cellStyle name="Note 7 3 9 3" xfId="8655" xr:uid="{2C617D61-33DA-46E5-A5ED-6C76574C75C5}"/>
    <cellStyle name="Note 7 30" xfId="28881" xr:uid="{D1F7CC76-29F6-4E89-88B2-E558210699B0}"/>
    <cellStyle name="Note 7 31" xfId="28971" xr:uid="{A2B27AB3-B67D-4442-AC76-BACCD8C5B75B}"/>
    <cellStyle name="Note 7 32" xfId="29507" xr:uid="{7AF59579-58C3-4774-B8A1-48802439FB27}"/>
    <cellStyle name="Note 7 4" xfId="8656" xr:uid="{B8E5783B-2D45-415F-AA2F-C5B873C11F4C}"/>
    <cellStyle name="Note 7 4 10" xfId="29646" xr:uid="{23A16EA2-D199-40CC-A3F5-91193BF21EEE}"/>
    <cellStyle name="Note 7 4 2" xfId="8657" xr:uid="{749D153F-A8A4-44C6-B0A3-623A4C8C2C8C}"/>
    <cellStyle name="Note 7 4 2 2" xfId="8658" xr:uid="{BF7FEAB2-84EE-46F5-9BB6-9E5D7ECA15C9}"/>
    <cellStyle name="Note 7 4 2 2 2" xfId="8659" xr:uid="{3C1AB4CF-E600-4ADE-B931-84B039BA5ABF}"/>
    <cellStyle name="Note 7 4 2 2 2 2" xfId="20029" xr:uid="{73B0CC9A-8915-472C-9901-46049F258EAE}"/>
    <cellStyle name="Note 7 4 2 2 2 2 2" xfId="38901" xr:uid="{9FEAA4BE-ADBB-4C0F-B51E-6E381B71E33B}"/>
    <cellStyle name="Note 7 4 2 2 2 3" xfId="32757" xr:uid="{623CF10A-67EF-4DF8-A1F1-81C298F9BA80}"/>
    <cellStyle name="Note 7 4 2 2 3" xfId="8660" xr:uid="{6F054CB2-9599-4320-BD80-03010013DF63}"/>
    <cellStyle name="Note 7 4 2 2 3 2" xfId="36889" xr:uid="{3EA99E0D-7F2C-417A-ACFE-1F6D8D7BF8C4}"/>
    <cellStyle name="Note 7 4 2 2 4" xfId="13728" xr:uid="{71F26D71-C704-4650-A974-329338F7762E}"/>
    <cellStyle name="Note 7 4 2 2 4 2" xfId="23414" xr:uid="{BBCF5DA8-7F81-484A-A6B4-A6D2A6FBF46B}"/>
    <cellStyle name="Note 7 4 2 2 5" xfId="31168" xr:uid="{915AC330-1CE6-4B34-B2EB-B1CB87C37ADB}"/>
    <cellStyle name="Note 7 4 2 3" xfId="8661" xr:uid="{A3E90541-C42E-455E-A199-A55571C17D23}"/>
    <cellStyle name="Note 7 4 2 3 2" xfId="8662" xr:uid="{74C4CDAD-BF8B-4DBD-B1C2-7CA262D5089B}"/>
    <cellStyle name="Note 7 4 2 3 2 2" xfId="37823" xr:uid="{321B4C11-B81D-4DAB-9ABF-1AF70A2CC83C}"/>
    <cellStyle name="Note 7 4 2 3 3" xfId="8663" xr:uid="{1911131D-280A-4C04-AB40-E8D5F2027A71}"/>
    <cellStyle name="Note 7 4 2 4" xfId="8664" xr:uid="{092C0E4E-F426-49C4-95A0-FEBD359474A7}"/>
    <cellStyle name="Note 7 4 2 4 2" xfId="35913" xr:uid="{EFBB5DD6-CFE8-462A-8533-3CEF35535FC7}"/>
    <cellStyle name="Note 7 4 2 5" xfId="13191" xr:uid="{452EA13F-02DA-4D8A-BAC1-DEF2A3F47E4A}"/>
    <cellStyle name="Note 7 4 2 5 2" xfId="23413" xr:uid="{47071451-564F-4462-93F6-088CBA655561}"/>
    <cellStyle name="Note 7 4 2 6" xfId="30105" xr:uid="{06C61C8B-91D4-4DE4-BC78-B1A8688F94AC}"/>
    <cellStyle name="Note 7 4 3" xfId="8665" xr:uid="{A1FF74CB-6315-400B-AAC5-E89F21EE8334}"/>
    <cellStyle name="Note 7 4 3 2" xfId="8666" xr:uid="{8231D765-4EBE-4145-BCAA-3F50E045EF90}"/>
    <cellStyle name="Note 7 4 3 2 2" xfId="14496" xr:uid="{057B0160-32B7-4C3D-B612-C93566DCD00F}"/>
    <cellStyle name="Note 7 4 3 2 2 2" xfId="38442" xr:uid="{B5034670-90E5-4140-A9B9-E963C4C29EB6}"/>
    <cellStyle name="Note 7 4 3 2 3" xfId="32314" xr:uid="{AFBBB07E-5B78-42CE-8D5C-F6FFEC0997B4}"/>
    <cellStyle name="Note 7 4 3 3" xfId="8667" xr:uid="{0952D38E-5890-44CE-9424-08D0DACA7204}"/>
    <cellStyle name="Note 7 4 3 3 2" xfId="18390" xr:uid="{C2F7D264-B9A5-4422-8436-9314D8714967}"/>
    <cellStyle name="Note 7 4 3 4" xfId="13682" xr:uid="{22D88FFE-2CE5-4039-8E5E-7E428563CE2A}"/>
    <cellStyle name="Note 7 4 3 4 2" xfId="23415" xr:uid="{DE6590EF-BB68-4A87-9929-69A2B75A86F6}"/>
    <cellStyle name="Note 7 4 3 5" xfId="30709" xr:uid="{74246A7D-6666-48D9-8C08-CDBE7A8A330A}"/>
    <cellStyle name="Note 7 4 4" xfId="8668" xr:uid="{561B44F7-71E9-4774-9D34-5E951679A348}"/>
    <cellStyle name="Note 7 4 4 2" xfId="8669" xr:uid="{5DA200B7-C56B-42BE-B5D6-B1E0C09ABF84}"/>
    <cellStyle name="Note 7 4 4 2 2" xfId="37316" xr:uid="{359ABD35-E14A-4914-8D43-2F475D23D46C}"/>
    <cellStyle name="Note 7 4 4 3" xfId="8670" xr:uid="{B7233EC4-1637-4EA6-BA25-1E07BD601899}"/>
    <cellStyle name="Note 7 4 5" xfId="8671" xr:uid="{5F37C490-05B5-4681-A021-DEF3804A4610}"/>
    <cellStyle name="Note 7 4 5 2" xfId="15256" xr:uid="{8E3F29ED-3DDD-42FA-AE86-37066B77583A}"/>
    <cellStyle name="Note 7 4 5 2 2" xfId="20686" xr:uid="{86E6FBA8-5A20-494B-8E2A-180747653046}"/>
    <cellStyle name="Note 7 4 5 3" xfId="33486" xr:uid="{90339FFC-AF5A-4EDB-AB93-A20219E06657}"/>
    <cellStyle name="Note 7 4 6" xfId="8672" xr:uid="{AC357F4E-28D2-44D1-8079-595D58D3F47A}"/>
    <cellStyle name="Note 7 4 6 2" xfId="15940" xr:uid="{22C44A2E-8716-43E0-B837-EE0DCBF1C8FD}"/>
    <cellStyle name="Note 7 4 7" xfId="13102" xr:uid="{FE3616D3-2E4B-4912-B125-853E5D5A4F2F}"/>
    <cellStyle name="Note 7 4 7 2" xfId="16916" xr:uid="{E72A4652-D5BA-44AF-B573-D4485E5D77B5}"/>
    <cellStyle name="Note 7 4 8" xfId="17261" xr:uid="{8BB6A760-A736-4F66-A157-9130F748D233}"/>
    <cellStyle name="Note 7 4 8 2" xfId="35435" xr:uid="{0AFA5D6D-D40E-4D06-889D-1D3476B0AAB0}"/>
    <cellStyle name="Note 7 4 9" xfId="23412" xr:uid="{2A39AE8F-1381-4271-9B80-A0CE3443F72B}"/>
    <cellStyle name="Note 7 5" xfId="8673" xr:uid="{25713B9E-E2B5-4059-A78A-33F4DA0B5396}"/>
    <cellStyle name="Note 7 5 2" xfId="8674" xr:uid="{88C2EE8B-A5A0-405A-B1BF-C2908B2CE029}"/>
    <cellStyle name="Note 7 5 2 2" xfId="8675" xr:uid="{8AF6C318-D252-45D4-AAE2-54852D44BAEB}"/>
    <cellStyle name="Note 7 5 2 2 2" xfId="20030" xr:uid="{2EBD19B0-B43B-4EAE-8C54-CB9A3346C933}"/>
    <cellStyle name="Note 7 5 2 2 2 2" xfId="38902" xr:uid="{A121BE6A-0DC3-427F-B63E-ACA17D73EF07}"/>
    <cellStyle name="Note 7 5 2 2 3" xfId="32758" xr:uid="{DAB23D27-62C5-4CEA-9433-6235C701AB54}"/>
    <cellStyle name="Note 7 5 2 3" xfId="8676" xr:uid="{93DDCBE2-F522-4FDF-BD34-9759AD299517}"/>
    <cellStyle name="Note 7 5 2 3 2" xfId="36890" xr:uid="{938F6396-C2EF-4559-BEB4-3AA1A320E038}"/>
    <cellStyle name="Note 7 5 2 4" xfId="13729" xr:uid="{AADAB185-478A-47EE-8DA0-1BB81FE9BC18}"/>
    <cellStyle name="Note 7 5 2 4 2" xfId="23417" xr:uid="{EF117388-A17D-4102-9B52-64234A08FCC1}"/>
    <cellStyle name="Note 7 5 2 5" xfId="31169" xr:uid="{D9BBBAE7-7F73-40A4-A6A2-1B716C480CCA}"/>
    <cellStyle name="Note 7 5 3" xfId="8677" xr:uid="{FB1F8C0A-4BE0-4BAE-84DE-9FEA7AB30149}"/>
    <cellStyle name="Note 7 5 3 2" xfId="8678" xr:uid="{CC283224-8748-4482-B94C-034693323700}"/>
    <cellStyle name="Note 7 5 3 2 2" xfId="37824" xr:uid="{99D06835-BE39-4916-A65E-2BB342820912}"/>
    <cellStyle name="Note 7 5 3 3" xfId="8679" xr:uid="{780BCFDC-8340-4948-8488-09BC1ED4E2EE}"/>
    <cellStyle name="Note 7 5 4" xfId="8680" xr:uid="{457036BF-E3F1-4ACF-A176-B86AC5539691}"/>
    <cellStyle name="Note 7 5 4 2" xfId="21222" xr:uid="{724098CB-A571-4CF0-886C-523437C99D07}"/>
    <cellStyle name="Note 7 5 4 2 2" xfId="39631" xr:uid="{484DC2A0-8F1C-48F0-8C98-D3C5442FEC53}"/>
    <cellStyle name="Note 7 5 4 3" xfId="33487" xr:uid="{BDDC00C9-5572-4AD4-B60F-C78882A8D7DC}"/>
    <cellStyle name="Note 7 5 5" xfId="8681" xr:uid="{363952D3-0D82-4104-AFD5-2CB112368CCA}"/>
    <cellStyle name="Note 7 5 5 2" xfId="34140" xr:uid="{D944776F-3024-4F38-A46A-D5BBD5448682}"/>
    <cellStyle name="Note 7 5 6" xfId="13192" xr:uid="{AB6A9DEB-7466-4DFB-A5BE-88FAD60AB987}"/>
    <cellStyle name="Note 7 5 6 2" xfId="34938" xr:uid="{810B93F0-FB2C-4106-AFA8-B9F88B78D0FB}"/>
    <cellStyle name="Note 7 5 7" xfId="17860" xr:uid="{AB118726-5A9D-4FC6-8F3E-AB8CAD7F1F07}"/>
    <cellStyle name="Note 7 5 7 2" xfId="35914" xr:uid="{F285C7CF-667B-465E-95D7-5099AC84D119}"/>
    <cellStyle name="Note 7 5 8" xfId="23416" xr:uid="{C89C5A8F-FF9F-4AA0-9253-DE756B74B6F8}"/>
    <cellStyle name="Note 7 5 9" xfId="30106" xr:uid="{F3DEE54F-ED62-44AA-8A4C-5087D1F58124}"/>
    <cellStyle name="Note 7 6" xfId="8682" xr:uid="{80E1D08C-E5A9-4A4B-9851-962E1E6E5A44}"/>
    <cellStyle name="Note 7 6 2" xfId="8683" xr:uid="{549A904F-7DFE-4D4C-9903-A415DACEBEC8}"/>
    <cellStyle name="Note 7 6 2 2" xfId="8684" xr:uid="{12F1615C-BE14-40E9-BEB6-8FEED166A03E}"/>
    <cellStyle name="Note 7 6 2 2 2" xfId="20031" xr:uid="{8ACE0E0E-AF15-4A1A-B142-210578A68FF5}"/>
    <cellStyle name="Note 7 6 2 2 2 2" xfId="38903" xr:uid="{DE05677B-447C-45AC-A46B-10A5F9E51CC0}"/>
    <cellStyle name="Note 7 6 2 2 3" xfId="32759" xr:uid="{C3B76D3F-0AF5-4C9B-936F-26E88D9EB6FC}"/>
    <cellStyle name="Note 7 6 2 3" xfId="8685" xr:uid="{6E1E20FA-B2ED-4690-BDFE-E6484F55B2D3}"/>
    <cellStyle name="Note 7 6 2 3 2" xfId="36891" xr:uid="{1647747F-5F98-4D81-805C-8C9BCC4680D0}"/>
    <cellStyle name="Note 7 6 2 4" xfId="13730" xr:uid="{B77E6D2C-E7D0-442A-9D66-FF45FBB5BC95}"/>
    <cellStyle name="Note 7 6 2 4 2" xfId="23419" xr:uid="{452DF753-5FE0-44D9-B0E4-72145E3FE2AB}"/>
    <cellStyle name="Note 7 6 2 5" xfId="31170" xr:uid="{380ECC55-CF6C-4858-AA2D-EF193C78018B}"/>
    <cellStyle name="Note 7 6 3" xfId="8686" xr:uid="{F618BD43-63D8-4491-B7C8-ADF2E2C149D8}"/>
    <cellStyle name="Note 7 6 3 2" xfId="8687" xr:uid="{A5D10136-A21D-48B3-B3F8-019B80992AAE}"/>
    <cellStyle name="Note 7 6 3 2 2" xfId="37825" xr:uid="{07604AEB-AE21-4D54-8A90-5ADBC8DA4F16}"/>
    <cellStyle name="Note 7 6 3 3" xfId="8688" xr:uid="{AEE45EA7-4D3B-4A83-B096-6F05B5B93133}"/>
    <cellStyle name="Note 7 6 4" xfId="8689" xr:uid="{99AC8863-EA59-49E0-B484-ED32E7D4E26A}"/>
    <cellStyle name="Note 7 6 4 2" xfId="21223" xr:uid="{1AB2857D-B41C-4617-9992-CB2D6B08FB0F}"/>
    <cellStyle name="Note 7 6 4 2 2" xfId="39632" xr:uid="{FA81A0F7-6827-4E15-B49D-4189326C0291}"/>
    <cellStyle name="Note 7 6 4 3" xfId="33488" xr:uid="{0EA71206-E155-4241-A4C9-88AB66DC46B9}"/>
    <cellStyle name="Note 7 6 5" xfId="8690" xr:uid="{EA1C2F98-0A3C-4749-B4E0-8344F335197F}"/>
    <cellStyle name="Note 7 6 5 2" xfId="34141" xr:uid="{AEE55C30-27E1-4887-BE18-49DEB788C16B}"/>
    <cellStyle name="Note 7 6 6" xfId="13193" xr:uid="{C1EF9D2B-2BE9-44DC-9733-5A77B4169A73}"/>
    <cellStyle name="Note 7 6 6 2" xfId="34939" xr:uid="{7E6A0550-D50E-46FE-902C-AC1D2C2FA0A0}"/>
    <cellStyle name="Note 7 6 7" xfId="17861" xr:uid="{7B891C35-454E-4D9E-B066-AB2F63AE52E8}"/>
    <cellStyle name="Note 7 6 7 2" xfId="35915" xr:uid="{C888882C-B7DE-46D6-9E37-88745126F0B6}"/>
    <cellStyle name="Note 7 6 8" xfId="23418" xr:uid="{FE38A43D-33AF-406D-900B-D9F0F4AFB8FB}"/>
    <cellStyle name="Note 7 6 9" xfId="30107" xr:uid="{80819ACA-E161-498E-8504-3AD14881C2CA}"/>
    <cellStyle name="Note 7 7" xfId="8691" xr:uid="{413DB9D9-7A37-4C55-9293-3281826E3641}"/>
    <cellStyle name="Note 7 7 2" xfId="8692" xr:uid="{9F88DF43-2AD7-4973-A45D-51E492455BF4}"/>
    <cellStyle name="Note 7 7 2 2" xfId="14450" xr:uid="{B1137FE9-F859-455C-A520-2DDAC82E4F1E}"/>
    <cellStyle name="Note 7 7 2 2 2" xfId="38383" xr:uid="{65DC6800-43FC-4C2F-9011-F5D880475136}"/>
    <cellStyle name="Note 7 7 2 3" xfId="32272" xr:uid="{37F46AA6-92A4-4DCC-B493-C80B515C9BAC}"/>
    <cellStyle name="Note 7 7 3" xfId="8693" xr:uid="{F47881FC-C489-41AA-9127-D89C58B2F022}"/>
    <cellStyle name="Note 7 7 3 2" xfId="18340" xr:uid="{1259ACCA-A9BD-40DF-B605-B7F507B580AF}"/>
    <cellStyle name="Note 7 7 4" xfId="13652" xr:uid="{E2EC9344-212E-4792-8557-42B2B93ACAFB}"/>
    <cellStyle name="Note 7 7 4 2" xfId="23420" xr:uid="{D3AA14A3-5C40-402A-88C2-6B2599B7A21E}"/>
    <cellStyle name="Note 7 7 5" xfId="30652" xr:uid="{62A6E49F-9024-4CF0-8965-3EEA340E80BC}"/>
    <cellStyle name="Note 7 8" xfId="8694" xr:uid="{510032A1-0B37-43ED-9866-09647D661968}"/>
    <cellStyle name="Note 7 8 2" xfId="8695" xr:uid="{AFA19D5B-91E1-40D3-AD2F-FCA6DC9075C9}"/>
    <cellStyle name="Note 7 8 2 2" xfId="37227" xr:uid="{E2414EFC-00A5-49EB-A77E-452BC30E4304}"/>
    <cellStyle name="Note 7 8 3" xfId="8696" xr:uid="{5C531A32-C820-4B1A-B0F8-EB3650D885A6}"/>
    <cellStyle name="Note 7 8 3 2" xfId="23421" xr:uid="{1CD864C0-2A20-4454-A87A-A437D89E65E0}"/>
    <cellStyle name="Note 7 8 4" xfId="14162" xr:uid="{8D9A67E8-499E-428A-A715-49CE54F47E2E}"/>
    <cellStyle name="Note 7 9" xfId="8697" xr:uid="{6F3B4330-728E-4B25-AAB2-5DC75305786D}"/>
    <cellStyle name="Note 7 9 2" xfId="8698" xr:uid="{9F4CE35B-3537-49A8-ACA9-96CDA44F7649}"/>
    <cellStyle name="Note 7 9 2 2" xfId="18686" xr:uid="{80464354-13BD-4117-8D0F-D7325AC351AE}"/>
    <cellStyle name="Note 7 9 3" xfId="8699" xr:uid="{66A9A79E-FA22-45EC-B583-817B673F6E7C}"/>
    <cellStyle name="Note 7 9 3 2" xfId="26690" xr:uid="{241C8197-324A-4CE1-8BC2-0DA42BFE0FDE}"/>
    <cellStyle name="Note 7 9 4" xfId="31631" xr:uid="{29317F06-0AC8-43E5-BEF7-3B623771A8C7}"/>
    <cellStyle name="Note 70" xfId="27606" xr:uid="{B780E3FE-BE6A-45F8-92F3-8BB8791EA8C5}"/>
    <cellStyle name="Note 70 2" xfId="41533" xr:uid="{7B36831A-172B-4177-90E1-21BCED2B47A5}"/>
    <cellStyle name="Note 71" xfId="27772" xr:uid="{A863A616-C995-4D13-A37A-5CA76054296F}"/>
    <cellStyle name="Note 71 2" xfId="41550" xr:uid="{E32AA2FC-BB93-48B0-A45A-AFE0D7A40034}"/>
    <cellStyle name="Note 72" xfId="27934" xr:uid="{DDDFC386-B6F1-47A8-BF38-C3D49090A647}"/>
    <cellStyle name="Note 72 2" xfId="41567" xr:uid="{EBF40D20-0871-47ED-ACA9-1521690F16E6}"/>
    <cellStyle name="Note 73" xfId="28087" xr:uid="{4C273ADF-08A5-41B6-86EF-9CE7E866B6C4}"/>
    <cellStyle name="Note 73 2" xfId="41584" xr:uid="{21B91026-054F-45E0-8C0D-3C6603D6953F}"/>
    <cellStyle name="Note 74" xfId="28235" xr:uid="{50547C19-89EF-4AF2-8E0A-2AA6FD55DBC5}"/>
    <cellStyle name="Note 74 2" xfId="41601" xr:uid="{4F765EB9-DB60-4220-AD85-745283DDBE7A}"/>
    <cellStyle name="Note 75" xfId="28378" xr:uid="{43741FBD-F1D3-4E9A-95F2-D6F269CBCF54}"/>
    <cellStyle name="Note 75 2" xfId="41618" xr:uid="{872886A2-17E8-4CFB-B784-65A4F0EC6872}"/>
    <cellStyle name="Note 76" xfId="29474" xr:uid="{19531AF7-2250-4436-A620-3FC8A3FE5CD9}"/>
    <cellStyle name="Note 77" xfId="29478" xr:uid="{A50458F3-E103-4BA9-9E4F-7183DB113A01}"/>
    <cellStyle name="Note 78" xfId="29479" xr:uid="{78F6B32F-24A0-4696-AC47-5769D245C9E1}"/>
    <cellStyle name="Note 79" xfId="29476" xr:uid="{ED28108B-0966-4ED9-8681-B3EA1D193A1E}"/>
    <cellStyle name="Note 8" xfId="8700" xr:uid="{AC1B27DE-956D-4EF5-B09C-9A92C1A3140A}"/>
    <cellStyle name="Note 8 10" xfId="8701" xr:uid="{D6ADA62A-3735-4AA6-9C5C-437FEE579D0A}"/>
    <cellStyle name="Note 8 10 2" xfId="14649" xr:uid="{238088FF-24BF-4B9F-AD01-96A57DCAE430}"/>
    <cellStyle name="Note 8 10 2 2" xfId="20482" xr:uid="{A4F7A389-D76B-48DF-AC15-CD5C8B971D30}"/>
    <cellStyle name="Note 8 10 3" xfId="25132" xr:uid="{1FB636F7-13C5-4FDE-BE09-ED5A41E1A7C2}"/>
    <cellStyle name="Note 8 10 4" xfId="32952" xr:uid="{EDDA32B8-3A65-4FE5-9503-DE65099A8892}"/>
    <cellStyle name="Note 8 11" xfId="12956" xr:uid="{9628987D-3881-4157-809D-B82F55378EE5}"/>
    <cellStyle name="Note 8 11 2" xfId="14910" xr:uid="{97F03D20-DE79-4BFE-917C-0134C2964741}"/>
    <cellStyle name="Note 8 11 2 2" xfId="26822" xr:uid="{8D71DFE4-B720-423E-A424-9818DDC2DE67}"/>
    <cellStyle name="Note 8 11 3" xfId="33034" xr:uid="{7465C7C3-E48C-4CF3-8740-16D997E53006}"/>
    <cellStyle name="Note 8 12" xfId="16013" xr:uid="{B7A3962D-0F93-4CAE-A39B-CBEEB66DA63F}"/>
    <cellStyle name="Note 8 12 2" xfId="25018" xr:uid="{7DB9626F-FBC5-4B02-9C27-B757D9860EC9}"/>
    <cellStyle name="Note 8 12 3" xfId="34435" xr:uid="{892C580F-3639-4862-82BF-863DE1BC3E29}"/>
    <cellStyle name="Note 8 13" xfId="17007" xr:uid="{45A4A81A-67CC-4042-AB62-36B2C69F7598}"/>
    <cellStyle name="Note 8 13 2" xfId="26948" xr:uid="{089250E0-31A9-4FC4-B60A-3689F635721B}"/>
    <cellStyle name="Note 8 13 3" xfId="35276" xr:uid="{6DA41A86-8D6D-464F-8DC3-7A00C2671AD6}"/>
    <cellStyle name="Note 8 14" xfId="21857" xr:uid="{27D7442B-3ABD-4F8B-89CC-8920C5057551}"/>
    <cellStyle name="Note 8 14 2" xfId="24886" xr:uid="{4C68B3BE-D240-4319-8159-1244F9A2DC92}"/>
    <cellStyle name="Note 8 14 3" xfId="40017" xr:uid="{D93AC904-0E2A-46C3-87E5-38A5ED5DD657}"/>
    <cellStyle name="Note 8 15" xfId="21996" xr:uid="{4773D461-AB0D-445B-8F87-BF6C93501B72}"/>
    <cellStyle name="Note 8 15 2" xfId="27088" xr:uid="{6C065607-78FE-4C9F-966F-67D974CEE916}"/>
    <cellStyle name="Note 8 16" xfId="24744" xr:uid="{9F3CFBBD-369F-4658-9B80-514D207F6AAC}"/>
    <cellStyle name="Note 8 17" xfId="27240" xr:uid="{F1D45F4E-6593-4753-BFDC-032805AD5AE6}"/>
    <cellStyle name="Note 8 18" xfId="24591" xr:uid="{D56D8665-A632-4AC4-A547-737A6C2440A2}"/>
    <cellStyle name="Note 8 19" xfId="27404" xr:uid="{C23771F4-2E5E-4782-9B26-15A87D27BD52}"/>
    <cellStyle name="Note 8 2" xfId="8702" xr:uid="{327CACE6-538B-40B6-BFC5-2CD34B782D11}"/>
    <cellStyle name="Note 8 2 10" xfId="8703" xr:uid="{55CDBF28-8A48-4D98-899B-6668646B0102}"/>
    <cellStyle name="Note 8 2 10 2" xfId="34940" xr:uid="{7C06FA55-710F-4723-AAE6-F72583A82592}"/>
    <cellStyle name="Note 8 2 11" xfId="13021" xr:uid="{AE905F51-BFFB-415A-8048-B4323EDD6E81}"/>
    <cellStyle name="Note 8 2 11 2" xfId="35356" xr:uid="{9542A2E5-F27E-40E4-B0E0-64AE0B5BB008}"/>
    <cellStyle name="Note 8 2 12" xfId="17284" xr:uid="{10D40E35-4753-4395-9E1F-AAFA2EF5E96C}"/>
    <cellStyle name="Note 8 2 12 2" xfId="35450" xr:uid="{3E419F46-2619-422A-80BB-639F7EA6A16A}"/>
    <cellStyle name="Note 8 2 13" xfId="23422" xr:uid="{19263EC1-2095-4F35-8A30-44DDED31C372}"/>
    <cellStyle name="Note 8 2 14" xfId="29582" xr:uid="{7A930589-61BC-42BE-8214-981E7F751425}"/>
    <cellStyle name="Note 8 2 2" xfId="8704" xr:uid="{CDAB8656-4D0B-46A9-9D83-19C475E57F03}"/>
    <cellStyle name="Note 8 2 2 2" xfId="8705" xr:uid="{5B3E193C-6909-494B-88DE-A9916F3FBE0C}"/>
    <cellStyle name="Note 8 2 2 2 2" xfId="8706" xr:uid="{C49A58B6-21F6-4D66-808D-B82718FAD0FB}"/>
    <cellStyle name="Note 8 2 2 2 2 2" xfId="20032" xr:uid="{DA27ACB6-ACB1-41C7-994F-A8DA4A067570}"/>
    <cellStyle name="Note 8 2 2 2 2 2 2" xfId="38904" xr:uid="{E25D3958-2246-4079-9B9C-48FDA1102971}"/>
    <cellStyle name="Note 8 2 2 2 2 3" xfId="32760" xr:uid="{5B70242D-144D-49B3-B56E-BDC04B5E84EB}"/>
    <cellStyle name="Note 8 2 2 2 3" xfId="8707" xr:uid="{A891FB96-8F3C-4437-8368-1A98019E0D97}"/>
    <cellStyle name="Note 8 2 2 2 3 2" xfId="36892" xr:uid="{A9653EE9-F0A4-4A47-9E7B-ED74D336BD3E}"/>
    <cellStyle name="Note 8 2 2 2 4" xfId="13731" xr:uid="{26E39EB6-4761-425E-B7CA-EDE387193FE2}"/>
    <cellStyle name="Note 8 2 2 2 4 2" xfId="23425" xr:uid="{02DF0987-7B09-497C-8E00-BFCE87A08965}"/>
    <cellStyle name="Note 8 2 2 2 5" xfId="31171" xr:uid="{97BE07FF-C862-4ED5-B140-77C5E82E7529}"/>
    <cellStyle name="Note 8 2 2 3" xfId="8708" xr:uid="{7F5CDDEC-A8E8-4B74-A0A1-E3E46585CAC7}"/>
    <cellStyle name="Note 8 2 2 3 2" xfId="8709" xr:uid="{C55B1CA9-9AE0-44C8-A339-BBBF7723807A}"/>
    <cellStyle name="Note 8 2 2 3 2 2" xfId="37826" xr:uid="{9992940C-BCD9-461E-A276-E780DE623C83}"/>
    <cellStyle name="Note 8 2 2 3 3" xfId="8710" xr:uid="{65AE2E76-FEBC-4248-AC97-DC0EF798F28A}"/>
    <cellStyle name="Note 8 2 2 4" xfId="8711" xr:uid="{151CFF11-75B5-4709-85E5-E751FCEF31A3}"/>
    <cellStyle name="Note 8 2 2 4 2" xfId="21224" xr:uid="{FCF6CDC2-0A05-462E-AFDB-A9E5396098EF}"/>
    <cellStyle name="Note 8 2 2 4 2 2" xfId="39633" xr:uid="{D354E82F-33F6-4E32-B013-E30AA86CD89C}"/>
    <cellStyle name="Note 8 2 2 4 3" xfId="33489" xr:uid="{718604E8-AF76-4428-8C5F-5A8C5C080F2C}"/>
    <cellStyle name="Note 8 2 2 5" xfId="8712" xr:uid="{5B7E643C-7035-4024-9C12-BA809DC31A35}"/>
    <cellStyle name="Note 8 2 2 5 2" xfId="34142" xr:uid="{462CE4CF-DD3B-47C5-9BFD-EDEE6B2908CC}"/>
    <cellStyle name="Note 8 2 2 6" xfId="13194" xr:uid="{BBAF8091-2B0F-4C5C-8090-AB0E7388ABFC}"/>
    <cellStyle name="Note 8 2 2 6 2" xfId="34941" xr:uid="{34AAAB4B-4180-45DE-A6B2-8976C3772FBD}"/>
    <cellStyle name="Note 8 2 2 7" xfId="17862" xr:uid="{0420F96A-6608-4180-8141-377509DEC216}"/>
    <cellStyle name="Note 8 2 2 7 2" xfId="35916" xr:uid="{39F2D913-E2A3-494B-881A-B05095851F54}"/>
    <cellStyle name="Note 8 2 2 8" xfId="23424" xr:uid="{D7B68423-9A76-43F9-B9F8-0E2E02033841}"/>
    <cellStyle name="Note 8 2 2 9" xfId="30108" xr:uid="{13FFD599-7AC4-4E09-87D6-5BA6A530ABAE}"/>
    <cellStyle name="Note 8 2 3" xfId="8713" xr:uid="{D81CDFAA-71E7-41EF-833D-D105E77C2E7F}"/>
    <cellStyle name="Note 8 2 3 2" xfId="8714" xr:uid="{E452A3EE-FAB7-477D-895A-DE153CFED1A4}"/>
    <cellStyle name="Note 8 2 3 2 2" xfId="8715" xr:uid="{DDA1EBD8-676C-4EAB-A2A1-B502B059C330}"/>
    <cellStyle name="Note 8 2 3 2 2 2" xfId="20033" xr:uid="{AD3B4C1F-27AD-474F-8E36-83D2B7B7A807}"/>
    <cellStyle name="Note 8 2 3 2 2 2 2" xfId="38905" xr:uid="{37A34C04-508E-4EAA-B71E-863BF8DF0F2A}"/>
    <cellStyle name="Note 8 2 3 2 2 3" xfId="32761" xr:uid="{8A691FE2-004D-4491-A43B-548E77DE41D2}"/>
    <cellStyle name="Note 8 2 3 2 3" xfId="8716" xr:uid="{C8E3D303-B9BB-4BF1-811B-C9A255334027}"/>
    <cellStyle name="Note 8 2 3 2 3 2" xfId="36893" xr:uid="{5839CE33-6E09-451A-B917-16F1CB7470D1}"/>
    <cellStyle name="Note 8 2 3 2 4" xfId="13732" xr:uid="{2859BC5E-75A5-452D-8C7C-6B7DB2898C57}"/>
    <cellStyle name="Note 8 2 3 2 4 2" xfId="23427" xr:uid="{F9CBBD23-3DC1-43A4-965A-96224D726902}"/>
    <cellStyle name="Note 8 2 3 2 5" xfId="31172" xr:uid="{14E68592-4192-4533-9BB0-0009005BE3F4}"/>
    <cellStyle name="Note 8 2 3 3" xfId="8717" xr:uid="{B20613D5-5FE4-4F33-AC0F-33AF49ACD1FB}"/>
    <cellStyle name="Note 8 2 3 3 2" xfId="8718" xr:uid="{4B4B3B62-53BF-4BFC-B46C-0983E49A213E}"/>
    <cellStyle name="Note 8 2 3 3 2 2" xfId="37827" xr:uid="{E1677787-9C46-4CCF-8E0A-C8CEE3F2D4A1}"/>
    <cellStyle name="Note 8 2 3 3 3" xfId="8719" xr:uid="{D4A1CCE6-65F8-412C-86CC-AAAC3F274D4C}"/>
    <cellStyle name="Note 8 2 3 4" xfId="8720" xr:uid="{B2A04944-6499-4EFC-AADC-953166405C00}"/>
    <cellStyle name="Note 8 2 3 4 2" xfId="21225" xr:uid="{BD5CF845-8DCA-4DE7-80C2-B803407C5A76}"/>
    <cellStyle name="Note 8 2 3 4 2 2" xfId="39634" xr:uid="{CA3AAA34-E05D-45CE-9869-59C34991EC6B}"/>
    <cellStyle name="Note 8 2 3 4 3" xfId="33490" xr:uid="{5EFE82CD-0194-43BA-8E3E-EFA8B1C8C930}"/>
    <cellStyle name="Note 8 2 3 5" xfId="8721" xr:uid="{6AC55908-41EF-4818-9152-E918C7A4DD14}"/>
    <cellStyle name="Note 8 2 3 5 2" xfId="34143" xr:uid="{CAE25BF7-5B4F-4C6E-A2A7-B40570C0BBB1}"/>
    <cellStyle name="Note 8 2 3 6" xfId="13195" xr:uid="{737B021B-EA60-49C6-91D0-B6DA4B665FB8}"/>
    <cellStyle name="Note 8 2 3 6 2" xfId="34942" xr:uid="{E31772CD-5E75-44CD-BD80-8099E29325B6}"/>
    <cellStyle name="Note 8 2 3 7" xfId="17863" xr:uid="{AD2E8F44-0368-43F1-8859-27E8FD32BA58}"/>
    <cellStyle name="Note 8 2 3 7 2" xfId="35917" xr:uid="{6918280F-469B-42B2-A958-AFF6DB07655A}"/>
    <cellStyle name="Note 8 2 3 8" xfId="23426" xr:uid="{1332AFA8-5E78-41FA-8FD7-AA6CAFFC7634}"/>
    <cellStyle name="Note 8 2 3 9" xfId="30109" xr:uid="{2971392C-115B-40D9-8659-2DD970A46A18}"/>
    <cellStyle name="Note 8 2 4" xfId="8722" xr:uid="{144B123F-3D8F-412E-BFFB-76EA7E135F81}"/>
    <cellStyle name="Note 8 2 4 2" xfId="8723" xr:uid="{25CF9141-5DF0-4BC8-B981-E241ED2492ED}"/>
    <cellStyle name="Note 8 2 4 2 2" xfId="8724" xr:uid="{743EE26C-F08B-4D9D-8BD4-5532D5CD1A9A}"/>
    <cellStyle name="Note 8 2 4 2 2 2" xfId="20034" xr:uid="{C2DC8BC9-D02E-4BFC-AD3D-10EDC119CE59}"/>
    <cellStyle name="Note 8 2 4 2 2 2 2" xfId="38906" xr:uid="{A3EC6A12-3478-4368-AE82-A528CE34D5A9}"/>
    <cellStyle name="Note 8 2 4 2 2 3" xfId="32762" xr:uid="{05A41FA4-79A7-4BE4-816F-46946A789AFF}"/>
    <cellStyle name="Note 8 2 4 2 3" xfId="8725" xr:uid="{0AB16522-B896-493E-A199-AA139A815905}"/>
    <cellStyle name="Note 8 2 4 2 3 2" xfId="36894" xr:uid="{AFE0B327-37A4-4FBC-B842-F9F0274B6449}"/>
    <cellStyle name="Note 8 2 4 2 4" xfId="13733" xr:uid="{C3781A62-C333-400A-B428-8A3354965D3A}"/>
    <cellStyle name="Note 8 2 4 2 4 2" xfId="23429" xr:uid="{23B8301B-9D89-4685-A8FE-A905BD1EC0A2}"/>
    <cellStyle name="Note 8 2 4 2 5" xfId="31173" xr:uid="{67B0767D-5A77-4513-B6D1-9278B7D89059}"/>
    <cellStyle name="Note 8 2 4 3" xfId="8726" xr:uid="{88390FB3-75FA-4739-BB0C-94C58E674F5A}"/>
    <cellStyle name="Note 8 2 4 3 2" xfId="8727" xr:uid="{48952988-6195-400B-A623-93008DDFE942}"/>
    <cellStyle name="Note 8 2 4 3 2 2" xfId="37828" xr:uid="{4C1EB38E-A841-4143-B9DA-CBC620930FE5}"/>
    <cellStyle name="Note 8 2 4 3 3" xfId="8728" xr:uid="{8138B7CD-C2E5-46EE-B389-916CEAA91821}"/>
    <cellStyle name="Note 8 2 4 4" xfId="8729" xr:uid="{B14C8D50-264A-42FB-8056-CE395F39A597}"/>
    <cellStyle name="Note 8 2 4 4 2" xfId="21226" xr:uid="{31B936D6-0897-49B2-8A83-0626B8C91AD5}"/>
    <cellStyle name="Note 8 2 4 4 2 2" xfId="39635" xr:uid="{7A0FD369-EBAB-4AD7-856B-C18B44D49904}"/>
    <cellStyle name="Note 8 2 4 4 3" xfId="33491" xr:uid="{941F66B3-7A5B-47B2-AE6E-F68BBF9911E0}"/>
    <cellStyle name="Note 8 2 4 5" xfId="8730" xr:uid="{1656CB93-40E9-4788-8408-25C85474003E}"/>
    <cellStyle name="Note 8 2 4 5 2" xfId="34144" xr:uid="{D00165EA-1DC2-4A0E-9E75-C5A4D427782C}"/>
    <cellStyle name="Note 8 2 4 6" xfId="13196" xr:uid="{313C860C-A5C3-4766-986E-A9572881538C}"/>
    <cellStyle name="Note 8 2 4 6 2" xfId="34943" xr:uid="{35AE176F-A148-42D2-AB07-79336982F21F}"/>
    <cellStyle name="Note 8 2 4 7" xfId="17864" xr:uid="{7BE052E0-1027-4CD9-BB68-712DD4DD151E}"/>
    <cellStyle name="Note 8 2 4 7 2" xfId="35918" xr:uid="{E0EB0397-3F4F-4317-AD50-07DEE6B76F26}"/>
    <cellStyle name="Note 8 2 4 8" xfId="23428" xr:uid="{37F82B0A-307B-4DD6-A8CF-A0CE14B539EA}"/>
    <cellStyle name="Note 8 2 4 9" xfId="30110" xr:uid="{AD62737D-6ED1-4E42-99CF-098F34829788}"/>
    <cellStyle name="Note 8 2 5" xfId="8731" xr:uid="{126D4C53-A38E-4D99-B302-C30D4F31840F}"/>
    <cellStyle name="Note 8 2 5 2" xfId="8732" xr:uid="{B8C70CBA-BB3D-41EC-9326-2C9E8D876D83}"/>
    <cellStyle name="Note 8 2 5 2 2" xfId="8733" xr:uid="{E3A21D66-71B1-4027-84BB-90875CF76215}"/>
    <cellStyle name="Note 8 2 5 2 2 2" xfId="20035" xr:uid="{808D3626-6F89-44DC-87E9-DBFF20867D30}"/>
    <cellStyle name="Note 8 2 5 2 2 2 2" xfId="38907" xr:uid="{38C753EA-1A6A-4A98-836F-9A3A8A1BDC78}"/>
    <cellStyle name="Note 8 2 5 2 2 3" xfId="32763" xr:uid="{E3BC22C9-D7F3-4554-B8C1-396CF11CBE2A}"/>
    <cellStyle name="Note 8 2 5 2 3" xfId="8734" xr:uid="{D9CA13FA-D7AD-46A9-A0F4-BF40D90AB442}"/>
    <cellStyle name="Note 8 2 5 2 3 2" xfId="36895" xr:uid="{8D8BE35C-2F6C-490D-BE8C-04BE1637C520}"/>
    <cellStyle name="Note 8 2 5 2 4" xfId="13734" xr:uid="{4F2A06BF-E2EE-443E-AD85-9F95025AFF73}"/>
    <cellStyle name="Note 8 2 5 2 4 2" xfId="23431" xr:uid="{130D650B-CABC-42C6-B54F-66D9D609ED60}"/>
    <cellStyle name="Note 8 2 5 2 5" xfId="31174" xr:uid="{7EBA7634-0EC7-4E26-9B11-6293BC5331CB}"/>
    <cellStyle name="Note 8 2 5 3" xfId="8735" xr:uid="{7F4EA4FA-E7A6-4A03-9025-9E69B3CDAF88}"/>
    <cellStyle name="Note 8 2 5 3 2" xfId="8736" xr:uid="{0213DE4E-0F7F-4B97-8141-6C5E81576344}"/>
    <cellStyle name="Note 8 2 5 3 2 2" xfId="37829" xr:uid="{420246FA-DF46-4B2D-B539-4707A50F00A0}"/>
    <cellStyle name="Note 8 2 5 3 3" xfId="8737" xr:uid="{6FE090A1-8C78-438D-8CF5-9217840564FB}"/>
    <cellStyle name="Note 8 2 5 4" xfId="8738" xr:uid="{1D2D6749-080E-4BAA-87ED-CD356E182383}"/>
    <cellStyle name="Note 8 2 5 4 2" xfId="21227" xr:uid="{8C59399C-4144-47E1-83A5-E666764A440A}"/>
    <cellStyle name="Note 8 2 5 4 2 2" xfId="39636" xr:uid="{83043CDA-9AC7-4D29-9246-1277D6826791}"/>
    <cellStyle name="Note 8 2 5 4 3" xfId="33492" xr:uid="{6BC4B580-178D-4989-8950-534261E834AE}"/>
    <cellStyle name="Note 8 2 5 5" xfId="8739" xr:uid="{9C9E0285-54E4-4A57-B061-0B12748773F7}"/>
    <cellStyle name="Note 8 2 5 5 2" xfId="34145" xr:uid="{DEE67886-2C49-4A0B-B627-E87D4E299877}"/>
    <cellStyle name="Note 8 2 5 6" xfId="13197" xr:uid="{67A54561-81A4-4E76-B5A3-A3D2B77A9AD7}"/>
    <cellStyle name="Note 8 2 5 6 2" xfId="34944" xr:uid="{EFB78C9F-CBED-445E-858A-ADF45B1FF34C}"/>
    <cellStyle name="Note 8 2 5 7" xfId="17865" xr:uid="{5259261F-C4A5-4C18-AC26-699DCB8972F7}"/>
    <cellStyle name="Note 8 2 5 7 2" xfId="35919" xr:uid="{5F6AE096-94A6-41C9-998F-A82B726BC6AF}"/>
    <cellStyle name="Note 8 2 5 8" xfId="23430" xr:uid="{FE2ECDAB-5641-4711-9FDE-4BF526CDB605}"/>
    <cellStyle name="Note 8 2 5 9" xfId="30111" xr:uid="{D22CCC95-83A0-4C9A-B0BB-46AEE3501002}"/>
    <cellStyle name="Note 8 2 6" xfId="8740" xr:uid="{1744877F-8CB6-4F4E-B8A3-A56658C5AF75}"/>
    <cellStyle name="Note 8 2 6 2" xfId="8741" xr:uid="{AB9F3677-F9C9-46F5-967C-39F3222793E1}"/>
    <cellStyle name="Note 8 2 6 2 2" xfId="8742" xr:uid="{A10F7AC0-79D1-41B5-B164-5E11BAA9D569}"/>
    <cellStyle name="Note 8 2 6 2 2 2" xfId="20036" xr:uid="{CEE10E01-82DB-4187-9AA3-2C407DFDF7D2}"/>
    <cellStyle name="Note 8 2 6 2 2 2 2" xfId="38908" xr:uid="{1FA76B1F-7096-4E80-B471-997D2FF17CCE}"/>
    <cellStyle name="Note 8 2 6 2 2 3" xfId="32764" xr:uid="{26BAC8DD-C3A6-4390-849F-FE6DB12C87DA}"/>
    <cellStyle name="Note 8 2 6 2 3" xfId="8743" xr:uid="{BD617400-13C9-45CA-913C-233B207A7D8F}"/>
    <cellStyle name="Note 8 2 6 2 3 2" xfId="36896" xr:uid="{96CF1142-DBCF-4D0B-B2B6-E6312D5B0C34}"/>
    <cellStyle name="Note 8 2 6 2 4" xfId="13735" xr:uid="{37B6D159-C8B8-460D-9567-6EC3201DFB77}"/>
    <cellStyle name="Note 8 2 6 2 4 2" xfId="23433" xr:uid="{0D3BBF0F-9795-4FAB-B122-10EC485F1903}"/>
    <cellStyle name="Note 8 2 6 2 5" xfId="31175" xr:uid="{D0EC058C-B3F1-49A1-B5C5-C4858F1914AD}"/>
    <cellStyle name="Note 8 2 6 3" xfId="8744" xr:uid="{15845532-2DBD-4C5E-B3E6-9FDCB0C21C4D}"/>
    <cellStyle name="Note 8 2 6 3 2" xfId="8745" xr:uid="{7B397A18-BEE4-4AA9-A938-15552A83ECB5}"/>
    <cellStyle name="Note 8 2 6 3 2 2" xfId="37830" xr:uid="{A6BB4204-D86A-4420-8BA5-6F1DE0BF1B33}"/>
    <cellStyle name="Note 8 2 6 3 3" xfId="8746" xr:uid="{6BEFCF48-12FD-4F3D-8729-95705FF1DBA3}"/>
    <cellStyle name="Note 8 2 6 4" xfId="8747" xr:uid="{1D481149-00F6-45F1-AD81-93A496F9BFF0}"/>
    <cellStyle name="Note 8 2 6 4 2" xfId="21228" xr:uid="{8C2BF164-A5A0-4BC2-9EF9-EA59F6D78853}"/>
    <cellStyle name="Note 8 2 6 4 2 2" xfId="39637" xr:uid="{100DA914-C9DA-496D-8041-28CC7D9A786E}"/>
    <cellStyle name="Note 8 2 6 4 3" xfId="33493" xr:uid="{08D76510-9591-460D-9FF5-53C90E873E41}"/>
    <cellStyle name="Note 8 2 6 5" xfId="8748" xr:uid="{D22B6B62-7B53-4203-B62F-00000F2A7DCE}"/>
    <cellStyle name="Note 8 2 6 5 2" xfId="34146" xr:uid="{C7A1F0B7-AA91-4743-B440-B64579913A77}"/>
    <cellStyle name="Note 8 2 6 6" xfId="13198" xr:uid="{08CA66CB-A187-4C89-95AB-4E460E653352}"/>
    <cellStyle name="Note 8 2 6 6 2" xfId="34945" xr:uid="{16C1F62E-6894-41C0-8938-DBD309A2A442}"/>
    <cellStyle name="Note 8 2 6 7" xfId="17866" xr:uid="{2F016C1A-749B-4CAE-A9FB-68131926BC73}"/>
    <cellStyle name="Note 8 2 6 7 2" xfId="35920" xr:uid="{1B236D5A-EB66-411E-911B-A8494D68D07B}"/>
    <cellStyle name="Note 8 2 6 8" xfId="23432" xr:uid="{B07469D9-23B1-4DA4-A13B-9019CFD0B8F5}"/>
    <cellStyle name="Note 8 2 6 9" xfId="30112" xr:uid="{B49BE0DE-EBB4-4F81-8DD5-6786E3F4622B}"/>
    <cellStyle name="Note 8 2 7" xfId="8749" xr:uid="{4E897D28-7280-4D39-93BB-6DDBA04D537E}"/>
    <cellStyle name="Note 8 2 7 2" xfId="8750" xr:uid="{9651D019-C20E-4238-A455-413271CA834C}"/>
    <cellStyle name="Note 8 2 7 2 2" xfId="19432" xr:uid="{C8568EFC-B07A-47E5-9ED1-FC091CC10A9A}"/>
    <cellStyle name="Note 8 2 7 2 2 2" xfId="38219" xr:uid="{D275046E-3545-42A4-A402-4ADBD52F9BD1}"/>
    <cellStyle name="Note 8 2 7 2 3" xfId="32137" xr:uid="{5754FB91-A89A-4A81-B598-EADB3BD3A98B}"/>
    <cellStyle name="Note 8 2 7 3" xfId="8751" xr:uid="{5739B5DB-1E92-40F8-8835-A55FF7BFC163}"/>
    <cellStyle name="Note 8 2 7 3 2" xfId="36302" xr:uid="{8CDCBB43-DE31-4BB2-92EF-137994519589}"/>
    <cellStyle name="Note 8 2 7 4" xfId="13569" xr:uid="{F0D4594A-B388-49ED-8220-067C4B2A1002}"/>
    <cellStyle name="Note 8 2 7 4 2" xfId="23434" xr:uid="{B9B56CD1-DC8B-47A2-A489-762032E9ED0E}"/>
    <cellStyle name="Note 8 2 7 5" xfId="30488" xr:uid="{2BD707CD-88DE-4D35-B94E-4344CA6CF2F3}"/>
    <cellStyle name="Note 8 2 8" xfId="8752" xr:uid="{A50AC240-3BE0-413E-AAB8-955E33CFC53B}"/>
    <cellStyle name="Note 8 2 8 2" xfId="8753" xr:uid="{59C11078-E8CF-4C0D-A9FB-0B184F438171}"/>
    <cellStyle name="Note 8 2 8 2 2" xfId="19526" xr:uid="{16BFF2BB-B92E-474A-9048-63B9ED4D8368}"/>
    <cellStyle name="Note 8 2 8 2 2 2" xfId="38313" xr:uid="{DD2E060D-0549-436B-BAAA-F1045FAB49A7}"/>
    <cellStyle name="Note 8 2 8 2 3" xfId="32210" xr:uid="{3ECDABC8-AAB2-4158-B33B-6D98D98DB7AB}"/>
    <cellStyle name="Note 8 2 8 3" xfId="8754" xr:uid="{5E1FEA13-7BBC-446D-BF80-AE5857BCB2B7}"/>
    <cellStyle name="Note 8 2 8 3 2" xfId="36397" xr:uid="{64A326B7-92E7-49CE-91CE-D4DDB2A19F28}"/>
    <cellStyle name="Note 8 2 8 4" xfId="13614" xr:uid="{18365677-D15B-45C0-AFBA-CD63EDF78255}"/>
    <cellStyle name="Note 8 2 8 4 2" xfId="23435" xr:uid="{77A26C2D-B6B8-4F04-A7D2-21B5E51FAD01}"/>
    <cellStyle name="Note 8 2 8 5" xfId="30582" xr:uid="{83F3E9FE-C809-4F55-A910-1A15DDD321FF}"/>
    <cellStyle name="Note 8 2 9" xfId="8755" xr:uid="{64D6CEB6-B818-47E1-8C03-F6A137BB2C7E}"/>
    <cellStyle name="Note 8 2 9 2" xfId="8756" xr:uid="{B9F74B73-8FE8-46AD-B404-A81423657B05}"/>
    <cellStyle name="Note 8 2 9 3" xfId="8757" xr:uid="{10B2900F-8A35-41CC-846A-6C149DAC2046}"/>
    <cellStyle name="Note 8 20" xfId="27574" xr:uid="{F2F9F809-4F0A-49BA-9ECD-7765ECFB4935}"/>
    <cellStyle name="Note 8 21" xfId="27739" xr:uid="{7FD02317-A6CE-4BE4-986A-158D71A79F51}"/>
    <cellStyle name="Note 8 22" xfId="27902" xr:uid="{6F79256C-C9AF-4AC3-A14D-42054E12F157}"/>
    <cellStyle name="Note 8 23" xfId="28054" xr:uid="{206B785F-0A89-47D6-99D0-E99BBC18BE7D}"/>
    <cellStyle name="Note 8 24" xfId="28202" xr:uid="{2D8F6B21-6269-4160-A03D-F6F2AE7F6CFF}"/>
    <cellStyle name="Note 8 25" xfId="28349" xr:uid="{F13E24CE-CD88-4712-9896-FCE66EDB733F}"/>
    <cellStyle name="Note 8 26" xfId="28481" xr:uid="{360CAD10-2001-41F0-B6E9-5078E1C84EE9}"/>
    <cellStyle name="Note 8 27" xfId="28602" xr:uid="{D8425F4F-B9AA-4D86-B23A-FDC7EE42A2B2}"/>
    <cellStyle name="Note 8 28" xfId="28712" xr:uid="{FE47A548-1153-4C34-8D38-E02E9901890F}"/>
    <cellStyle name="Note 8 29" xfId="28812" xr:uid="{3B830C23-9EB9-4189-9759-CE8D2AE29B9A}"/>
    <cellStyle name="Note 8 3" xfId="8758" xr:uid="{BBA81567-C8C2-49E7-AF33-99645DB8C8E2}"/>
    <cellStyle name="Note 8 3 10" xfId="8759" xr:uid="{AD41C68C-19D2-4E12-B574-738E1DA21F71}"/>
    <cellStyle name="Note 8 3 10 2" xfId="34946" xr:uid="{17ADEEED-E8EE-40BC-B38E-935578141F5E}"/>
    <cellStyle name="Note 8 3 11" xfId="12994" xr:uid="{D8A18A24-C74D-4C0F-AB4D-898D328A966B}"/>
    <cellStyle name="Note 8 3 11 2" xfId="35310" xr:uid="{F636229F-9E5D-438C-B640-867104E89DFF}"/>
    <cellStyle name="Note 8 3 12" xfId="17744" xr:uid="{6E7FE221-4207-430F-868E-461496A4F60E}"/>
    <cellStyle name="Note 8 3 12 2" xfId="35795" xr:uid="{88557258-DBDF-4FCA-A2B4-4888B635427D}"/>
    <cellStyle name="Note 8 3 13" xfId="23436" xr:uid="{3ED127AA-129A-4240-A7AB-8F97EA08ACBB}"/>
    <cellStyle name="Note 8 3 14" xfId="29545" xr:uid="{C2BAB084-96A6-4D1D-8D96-3760D1937735}"/>
    <cellStyle name="Note 8 3 2" xfId="8760" xr:uid="{6F60A8C9-4E62-419D-B8FC-A59F938DD91B}"/>
    <cellStyle name="Note 8 3 2 2" xfId="8761" xr:uid="{84961966-376A-4D93-8554-0AFF8E8E7C5E}"/>
    <cellStyle name="Note 8 3 2 2 2" xfId="8762" xr:uid="{73767C5A-20DC-43F5-882A-319B8C6FE85F}"/>
    <cellStyle name="Note 8 3 2 2 2 2" xfId="20037" xr:uid="{58B9BB41-2544-433C-9F75-61D814257754}"/>
    <cellStyle name="Note 8 3 2 2 2 2 2" xfId="38909" xr:uid="{0281EC02-26BA-496F-8234-7A3029569FD2}"/>
    <cellStyle name="Note 8 3 2 2 2 3" xfId="32765" xr:uid="{0BDDF277-CD13-4ED7-A110-2CADBC2AA435}"/>
    <cellStyle name="Note 8 3 2 2 3" xfId="8763" xr:uid="{F4157954-F6F3-4718-BFBF-7CA59E3A4770}"/>
    <cellStyle name="Note 8 3 2 2 3 2" xfId="36897" xr:uid="{C0327880-7168-4CF7-B065-36977A77AFD1}"/>
    <cellStyle name="Note 8 3 2 2 4" xfId="13736" xr:uid="{DBDD0A0E-BBA1-4930-9B59-FDEEF1A13788}"/>
    <cellStyle name="Note 8 3 2 2 4 2" xfId="23438" xr:uid="{FA79F843-D526-4923-9AD6-B6DB29A171A1}"/>
    <cellStyle name="Note 8 3 2 2 5" xfId="31176" xr:uid="{B41A01D8-3513-41F1-B2C1-7B8E8A3A02A6}"/>
    <cellStyle name="Note 8 3 2 3" xfId="8764" xr:uid="{528D4E3E-5051-4751-B386-C1294D2783E1}"/>
    <cellStyle name="Note 8 3 2 3 2" xfId="8765" xr:uid="{2AE75793-EF2F-41F7-9DB9-C623D5BE6C08}"/>
    <cellStyle name="Note 8 3 2 3 2 2" xfId="37831" xr:uid="{9400871C-FAC1-4860-A74C-C91B9F19CA9E}"/>
    <cellStyle name="Note 8 3 2 3 3" xfId="8766" xr:uid="{2D73F213-DDC9-4802-B8C7-BEA0FFBE74F5}"/>
    <cellStyle name="Note 8 3 2 4" xfId="8767" xr:uid="{7AAE84F5-3C43-429F-940A-ACAFDD9454E8}"/>
    <cellStyle name="Note 8 3 2 4 2" xfId="21229" xr:uid="{3CCD1527-2796-42F0-B1B7-AC90331A22EC}"/>
    <cellStyle name="Note 8 3 2 4 2 2" xfId="39638" xr:uid="{349BB7C9-D413-449C-B159-BBDADA5E0538}"/>
    <cellStyle name="Note 8 3 2 4 3" xfId="33494" xr:uid="{8729263D-5578-44EC-A61D-7535135AA73B}"/>
    <cellStyle name="Note 8 3 2 5" xfId="8768" xr:uid="{432CB096-6DAE-4F7F-A3F9-67E5222D7465}"/>
    <cellStyle name="Note 8 3 2 5 2" xfId="34147" xr:uid="{7A63173E-E886-4DE9-920C-B74F26E82C3F}"/>
    <cellStyle name="Note 8 3 2 6" xfId="13199" xr:uid="{D5523594-19FF-4BAF-96DE-CE476548548C}"/>
    <cellStyle name="Note 8 3 2 6 2" xfId="34947" xr:uid="{D7AD962A-12E8-40ED-A846-205BFBDC0193}"/>
    <cellStyle name="Note 8 3 2 7" xfId="17867" xr:uid="{B1156826-E1E7-438D-838E-6DDCFFCA39D5}"/>
    <cellStyle name="Note 8 3 2 7 2" xfId="35921" xr:uid="{CD98678A-1374-4513-8033-8C802BD5520B}"/>
    <cellStyle name="Note 8 3 2 8" xfId="23437" xr:uid="{97DFB573-E868-4670-8BDA-2ABE3247F040}"/>
    <cellStyle name="Note 8 3 2 9" xfId="30113" xr:uid="{1AC0BD38-3C01-431B-81CC-D5BD9977AB94}"/>
    <cellStyle name="Note 8 3 3" xfId="8769" xr:uid="{DE33C4A4-4D58-4556-A85B-41C3FE3AC4CF}"/>
    <cellStyle name="Note 8 3 3 2" xfId="8770" xr:uid="{1ADA8FC2-51D6-40B9-9E07-662AA7C5647F}"/>
    <cellStyle name="Note 8 3 3 2 2" xfId="8771" xr:uid="{BAAEBF17-E33E-4864-BA78-0C7231F9D23C}"/>
    <cellStyle name="Note 8 3 3 2 2 2" xfId="20038" xr:uid="{12B1CD88-BA87-4A4D-9CC8-8C860B08443E}"/>
    <cellStyle name="Note 8 3 3 2 2 2 2" xfId="38910" xr:uid="{EDB21C79-DC11-4684-B80B-42FC911328C3}"/>
    <cellStyle name="Note 8 3 3 2 2 3" xfId="32766" xr:uid="{6CCF17CD-B11B-4825-870E-CEC5C30A5723}"/>
    <cellStyle name="Note 8 3 3 2 3" xfId="8772" xr:uid="{4CB03CF5-8A00-4A83-A95E-F3C1A720ECC4}"/>
    <cellStyle name="Note 8 3 3 2 3 2" xfId="36898" xr:uid="{F46522F6-A6D0-48D7-ADBD-54DFB961A283}"/>
    <cellStyle name="Note 8 3 3 2 4" xfId="13737" xr:uid="{ECE5029C-3C69-42EC-8F76-21EA60074CDD}"/>
    <cellStyle name="Note 8 3 3 2 4 2" xfId="23440" xr:uid="{0B3956F1-3CEC-4679-9F39-770538534168}"/>
    <cellStyle name="Note 8 3 3 2 5" xfId="31177" xr:uid="{4AC69EA6-4D4A-442E-86C2-E3AF28CD86BE}"/>
    <cellStyle name="Note 8 3 3 3" xfId="8773" xr:uid="{4C252D3E-7A0F-4BF9-A86A-1BF41C339067}"/>
    <cellStyle name="Note 8 3 3 3 2" xfId="8774" xr:uid="{51291486-247B-4F45-BD12-4CD1856B29DF}"/>
    <cellStyle name="Note 8 3 3 3 2 2" xfId="37832" xr:uid="{563849A6-60B1-4D57-936E-8FE07F0710FE}"/>
    <cellStyle name="Note 8 3 3 3 3" xfId="8775" xr:uid="{AD487BCD-2826-4C28-B0D5-3707BB6AAEE3}"/>
    <cellStyle name="Note 8 3 3 4" xfId="8776" xr:uid="{D61EC5EB-D86B-4E84-9B65-98EDDF4D4A40}"/>
    <cellStyle name="Note 8 3 3 4 2" xfId="21230" xr:uid="{66FD1849-ECA1-4114-BC9A-9461DDF6BF31}"/>
    <cellStyle name="Note 8 3 3 4 2 2" xfId="39639" xr:uid="{EDC453D1-1622-4A4E-87C5-AA64CF693EA1}"/>
    <cellStyle name="Note 8 3 3 4 3" xfId="33495" xr:uid="{ABBEDC9A-FDAE-4FB1-B4C8-7BA68135798B}"/>
    <cellStyle name="Note 8 3 3 5" xfId="8777" xr:uid="{1B095143-0192-410E-A144-6E8EFEF19859}"/>
    <cellStyle name="Note 8 3 3 5 2" xfId="34148" xr:uid="{D3622BA0-1D8F-447C-A5B4-D45E610DA83E}"/>
    <cellStyle name="Note 8 3 3 6" xfId="13200" xr:uid="{4AD02775-2DCB-43C4-AE66-1E7F7D0608C0}"/>
    <cellStyle name="Note 8 3 3 6 2" xfId="34948" xr:uid="{EB605084-5C3C-4FEA-B7BD-048C6B85D574}"/>
    <cellStyle name="Note 8 3 3 7" xfId="17868" xr:uid="{8FA3ECF4-3422-4FD3-9D0E-C5BA67D403FC}"/>
    <cellStyle name="Note 8 3 3 7 2" xfId="35922" xr:uid="{9AA37919-BC47-49B5-85BD-0829956868F1}"/>
    <cellStyle name="Note 8 3 3 8" xfId="23439" xr:uid="{4324FFF2-74A4-401A-A4F8-DAA86FE04F5A}"/>
    <cellStyle name="Note 8 3 3 9" xfId="30114" xr:uid="{8B274EFA-6086-4E74-AF81-FF2CB78C6645}"/>
    <cellStyle name="Note 8 3 4" xfId="8778" xr:uid="{5A5BAE57-F68E-409B-8F87-2C842189279D}"/>
    <cellStyle name="Note 8 3 4 2" xfId="8779" xr:uid="{9E47FCDD-AE2C-47B6-9E6F-5ECBE75E67EA}"/>
    <cellStyle name="Note 8 3 4 2 2" xfId="8780" xr:uid="{68D96C17-8D55-481A-86FE-B556D1C4E0C4}"/>
    <cellStyle name="Note 8 3 4 2 2 2" xfId="20039" xr:uid="{70AE9E54-7EE8-4E95-A69F-287179551714}"/>
    <cellStyle name="Note 8 3 4 2 2 2 2" xfId="38911" xr:uid="{3BC31672-CE77-41D8-983A-6BDADF7CC7F1}"/>
    <cellStyle name="Note 8 3 4 2 2 3" xfId="32767" xr:uid="{B92E3ED2-CF93-446A-B4D4-0A72D33B97AE}"/>
    <cellStyle name="Note 8 3 4 2 3" xfId="8781" xr:uid="{37C8CB9A-5947-4374-B3BC-EBC446E3DB26}"/>
    <cellStyle name="Note 8 3 4 2 3 2" xfId="36899" xr:uid="{641543F9-7BAF-426A-8A62-0D1D397BE306}"/>
    <cellStyle name="Note 8 3 4 2 4" xfId="13738" xr:uid="{4A50F437-4257-46DE-8E0C-B06234D33BDF}"/>
    <cellStyle name="Note 8 3 4 2 4 2" xfId="23442" xr:uid="{774BCE24-E176-4A59-9881-029BAC1EE04B}"/>
    <cellStyle name="Note 8 3 4 2 5" xfId="31178" xr:uid="{18B08876-FC89-4A62-982D-FF03E9DA0FEE}"/>
    <cellStyle name="Note 8 3 4 3" xfId="8782" xr:uid="{53700C62-C5EA-4B5F-B518-F1E5C163A0EC}"/>
    <cellStyle name="Note 8 3 4 3 2" xfId="8783" xr:uid="{56CEBA6C-0179-419E-AD12-2478618A15B8}"/>
    <cellStyle name="Note 8 3 4 3 2 2" xfId="37833" xr:uid="{97B340C0-2D67-47F2-958B-B54FF471362C}"/>
    <cellStyle name="Note 8 3 4 3 3" xfId="8784" xr:uid="{833847C5-53F1-4B0E-90AF-A7F015096D7D}"/>
    <cellStyle name="Note 8 3 4 4" xfId="8785" xr:uid="{BA8DD5EF-648E-4C0D-9AFF-6E2D09AA7991}"/>
    <cellStyle name="Note 8 3 4 4 2" xfId="21231" xr:uid="{9C5A04AC-AB64-4ADD-A40B-646217258532}"/>
    <cellStyle name="Note 8 3 4 4 2 2" xfId="39640" xr:uid="{ECC4B500-FCA1-477B-B1BF-408021A82576}"/>
    <cellStyle name="Note 8 3 4 4 3" xfId="33496" xr:uid="{5F326E31-55D0-4398-A375-550E934DFD90}"/>
    <cellStyle name="Note 8 3 4 5" xfId="8786" xr:uid="{AD374C77-A7CF-43B8-BC20-118F00B91E60}"/>
    <cellStyle name="Note 8 3 4 5 2" xfId="34149" xr:uid="{CA6AEF0B-1133-4440-BB4B-4FFE98B4E24A}"/>
    <cellStyle name="Note 8 3 4 6" xfId="13201" xr:uid="{42FA1A46-1B5E-422D-855A-62695EBB31DF}"/>
    <cellStyle name="Note 8 3 4 6 2" xfId="34949" xr:uid="{A34631CE-2AC3-4415-8B2F-3C0DAB6A690B}"/>
    <cellStyle name="Note 8 3 4 7" xfId="17869" xr:uid="{D6446691-7658-40E7-846F-AB38C7F2591D}"/>
    <cellStyle name="Note 8 3 4 7 2" xfId="35923" xr:uid="{B84DA462-B8DB-4334-9B5D-9A3FBB192481}"/>
    <cellStyle name="Note 8 3 4 8" xfId="23441" xr:uid="{5A4C3B0F-B6B6-4640-98B2-CFC769BA1694}"/>
    <cellStyle name="Note 8 3 4 9" xfId="30115" xr:uid="{389AC323-8C15-42C2-B4DB-DA8A36FE96F0}"/>
    <cellStyle name="Note 8 3 5" xfId="8787" xr:uid="{6B6116DF-01C1-475C-BE5D-597E41A17678}"/>
    <cellStyle name="Note 8 3 5 2" xfId="8788" xr:uid="{3773D027-A576-440C-B64B-2F1847DEE505}"/>
    <cellStyle name="Note 8 3 5 2 2" xfId="8789" xr:uid="{09D97955-9001-49B2-9E8A-28BE70A50CF9}"/>
    <cellStyle name="Note 8 3 5 2 2 2" xfId="20040" xr:uid="{FAC03202-0A07-4994-B06E-B193E722336C}"/>
    <cellStyle name="Note 8 3 5 2 2 2 2" xfId="38912" xr:uid="{88FDE991-430A-45B5-B3DF-3F2AD73A7D8D}"/>
    <cellStyle name="Note 8 3 5 2 2 3" xfId="32768" xr:uid="{B06F6C90-4BC8-4392-9264-AFFBCD647513}"/>
    <cellStyle name="Note 8 3 5 2 3" xfId="8790" xr:uid="{4385948D-68BB-4AA9-8D74-610EA5CFB700}"/>
    <cellStyle name="Note 8 3 5 2 3 2" xfId="36900" xr:uid="{2B436EC3-4D8E-4EFF-835E-47C917AA1EA1}"/>
    <cellStyle name="Note 8 3 5 2 4" xfId="13739" xr:uid="{06A703ED-5534-420A-BEDA-3DD4ADCFAB70}"/>
    <cellStyle name="Note 8 3 5 2 4 2" xfId="23444" xr:uid="{7E6578B9-9223-439F-80D5-30AF2C26F82B}"/>
    <cellStyle name="Note 8 3 5 2 5" xfId="31179" xr:uid="{1EA7EAA7-440F-4EB7-988A-E600066ADA03}"/>
    <cellStyle name="Note 8 3 5 3" xfId="8791" xr:uid="{6A44658D-2540-4B4F-BA04-BEED1CCA3989}"/>
    <cellStyle name="Note 8 3 5 3 2" xfId="8792" xr:uid="{43952E29-0350-4E17-ABE9-3C17AE6F98A9}"/>
    <cellStyle name="Note 8 3 5 3 2 2" xfId="37834" xr:uid="{F31D307E-2E7F-45A2-829E-5CA5A8F5131E}"/>
    <cellStyle name="Note 8 3 5 3 3" xfId="8793" xr:uid="{395C1A44-7E75-4718-BADC-9233E364E4A0}"/>
    <cellStyle name="Note 8 3 5 4" xfId="8794" xr:uid="{93646007-4E31-4DC3-B46A-D1E89DA870DB}"/>
    <cellStyle name="Note 8 3 5 4 2" xfId="21232" xr:uid="{B21D99B6-AB29-45BE-8C77-55CBC43C160B}"/>
    <cellStyle name="Note 8 3 5 4 2 2" xfId="39641" xr:uid="{00F2D6FE-0F97-4995-BBF6-036072804E96}"/>
    <cellStyle name="Note 8 3 5 4 3" xfId="33497" xr:uid="{B951778F-4289-45FF-A560-4E1B874C450E}"/>
    <cellStyle name="Note 8 3 5 5" xfId="8795" xr:uid="{A8E86742-8E76-4243-8E8B-F896F152FB60}"/>
    <cellStyle name="Note 8 3 5 5 2" xfId="34150" xr:uid="{FC751C2F-1500-4376-B1E2-91F0C41F3248}"/>
    <cellStyle name="Note 8 3 5 6" xfId="13202" xr:uid="{416F66DD-6CCF-43D0-9C52-286A584E8328}"/>
    <cellStyle name="Note 8 3 5 6 2" xfId="34950" xr:uid="{8A618F4F-3F2E-4CD4-A75E-22B858E7C380}"/>
    <cellStyle name="Note 8 3 5 7" xfId="17870" xr:uid="{2BCF1771-3CFD-4052-97C2-87C51A1E07B0}"/>
    <cellStyle name="Note 8 3 5 7 2" xfId="35924" xr:uid="{DE3B14AA-BEBA-4221-9A5A-861DD15A895B}"/>
    <cellStyle name="Note 8 3 5 8" xfId="23443" xr:uid="{85F62AA2-C518-4881-A9ED-61F317F5DDF5}"/>
    <cellStyle name="Note 8 3 5 9" xfId="30116" xr:uid="{3FF03D4F-4812-4AE1-A9CD-1FAF924C6B41}"/>
    <cellStyle name="Note 8 3 6" xfId="8796" xr:uid="{8FC5F2AB-EEAC-4476-8F69-0109E87A4E69}"/>
    <cellStyle name="Note 8 3 6 2" xfId="8797" xr:uid="{5A32B28B-EA84-46D9-85A4-618F59B5A78C}"/>
    <cellStyle name="Note 8 3 6 2 2" xfId="8798" xr:uid="{17737FAF-486B-45EE-BB67-FCDA15684137}"/>
    <cellStyle name="Note 8 3 6 2 2 2" xfId="20041" xr:uid="{ECE82D93-C5E0-41A9-ADCB-42D42C81E22D}"/>
    <cellStyle name="Note 8 3 6 2 2 2 2" xfId="38913" xr:uid="{57FDDA24-B6DF-4FA6-8537-E2FC3A1D33DA}"/>
    <cellStyle name="Note 8 3 6 2 2 3" xfId="32769" xr:uid="{4F7CAAD8-4F0F-4469-90AC-302792661488}"/>
    <cellStyle name="Note 8 3 6 2 3" xfId="8799" xr:uid="{CEF28ED4-5718-4B02-89B2-9A9CB78B321C}"/>
    <cellStyle name="Note 8 3 6 2 3 2" xfId="36901" xr:uid="{D101322E-BABD-4394-8D9D-8595461246B9}"/>
    <cellStyle name="Note 8 3 6 2 4" xfId="13740" xr:uid="{3B676012-37F2-4FCC-B63F-4129F555E557}"/>
    <cellStyle name="Note 8 3 6 2 4 2" xfId="23446" xr:uid="{06C7A9CA-CA69-49B3-93BF-882C1CC3331E}"/>
    <cellStyle name="Note 8 3 6 2 5" xfId="31180" xr:uid="{3298FBB8-68A8-4FCA-B105-9A56A1C17914}"/>
    <cellStyle name="Note 8 3 6 3" xfId="8800" xr:uid="{169A82C1-C1E4-4C24-942B-BB4267ACDCE0}"/>
    <cellStyle name="Note 8 3 6 3 2" xfId="8801" xr:uid="{65EFA209-25B9-409E-9C0F-7F44A8386E92}"/>
    <cellStyle name="Note 8 3 6 3 2 2" xfId="37835" xr:uid="{AA40FB68-234B-41EC-8456-FA11AD4324BC}"/>
    <cellStyle name="Note 8 3 6 3 3" xfId="8802" xr:uid="{26497A3F-C3E5-4AE9-ACB2-E6C7F440C394}"/>
    <cellStyle name="Note 8 3 6 4" xfId="8803" xr:uid="{3001B116-37C2-48C3-89B7-576F0FFEC8BC}"/>
    <cellStyle name="Note 8 3 6 4 2" xfId="21233" xr:uid="{8086E9BA-5CFB-459F-9D70-E473BB4904B1}"/>
    <cellStyle name="Note 8 3 6 4 2 2" xfId="39642" xr:uid="{5BC4A121-1A88-4DAB-B333-FABC734381AE}"/>
    <cellStyle name="Note 8 3 6 4 3" xfId="33498" xr:uid="{B73300B3-3B03-4664-B21A-C31203D1EAE0}"/>
    <cellStyle name="Note 8 3 6 5" xfId="8804" xr:uid="{AD567BA0-5E27-4533-ADBF-6CB0D8AEFBFF}"/>
    <cellStyle name="Note 8 3 6 5 2" xfId="34151" xr:uid="{E9880FD1-2D0E-43FA-B392-23AA4498B6F4}"/>
    <cellStyle name="Note 8 3 6 6" xfId="13203" xr:uid="{171A032F-5AA3-440C-936D-FB9B33E89E7C}"/>
    <cellStyle name="Note 8 3 6 6 2" xfId="34951" xr:uid="{E477593F-C888-4A7A-A825-5FF6DEC2D382}"/>
    <cellStyle name="Note 8 3 6 7" xfId="17871" xr:uid="{925D3F46-CC20-4985-8269-693CC7797B2D}"/>
    <cellStyle name="Note 8 3 6 7 2" xfId="35925" xr:uid="{021D4967-4B4F-4B01-BBF6-8BA8E027D093}"/>
    <cellStyle name="Note 8 3 6 8" xfId="23445" xr:uid="{E8A66AB4-260D-4134-9322-EFFA42F3BB3F}"/>
    <cellStyle name="Note 8 3 6 9" xfId="30117" xr:uid="{E96C092B-B7F3-4704-AFA3-4DFBB0E68C68}"/>
    <cellStyle name="Note 8 3 7" xfId="8805" xr:uid="{AB619434-D70B-4C20-8BC9-62B02067B23D}"/>
    <cellStyle name="Note 8 3 7 2" xfId="8806" xr:uid="{DCB7520D-9341-44CA-8DF5-63F4C401C32F}"/>
    <cellStyle name="Note 8 3 7 2 2" xfId="19383" xr:uid="{6E9495A2-1AD7-4597-8470-F760441A7A18}"/>
    <cellStyle name="Note 8 3 7 2 2 2" xfId="38170" xr:uid="{9B8696D8-C7CC-4039-BFE4-3BBC6024AE01}"/>
    <cellStyle name="Note 8 3 7 2 3" xfId="32098" xr:uid="{2E55B9F0-381F-4003-A85C-8D75F5CD3C93}"/>
    <cellStyle name="Note 8 3 7 3" xfId="8807" xr:uid="{88F355E7-D009-41E0-957F-A6372E90539F}"/>
    <cellStyle name="Note 8 3 7 3 2" xfId="36253" xr:uid="{9C2952D6-57E5-4181-882E-1D3397D72CF8}"/>
    <cellStyle name="Note 8 3 7 4" xfId="13546" xr:uid="{1533529B-3220-4C55-9222-E62EB1E353CE}"/>
    <cellStyle name="Note 8 3 7 4 2" xfId="23447" xr:uid="{A9BEE3FE-6C22-4A10-9D05-6D2EC20E76AE}"/>
    <cellStyle name="Note 8 3 7 5" xfId="30439" xr:uid="{4B9DCC7B-328E-4193-B5A8-9A67A024F89B}"/>
    <cellStyle name="Note 8 3 8" xfId="8808" xr:uid="{82A20383-97E6-491B-AD78-072A353636F2}"/>
    <cellStyle name="Note 8 3 8 2" xfId="8809" xr:uid="{2248246B-8569-462A-9328-E3F962C74C39}"/>
    <cellStyle name="Note 8 3 8 2 2" xfId="19555" xr:uid="{9F4CCC92-2133-4172-8A78-7A3001C30043}"/>
    <cellStyle name="Note 8 3 8 2 2 2" xfId="38342" xr:uid="{79405940-FC74-4CE6-B652-078616C8F979}"/>
    <cellStyle name="Note 8 3 8 2 3" xfId="32238" xr:uid="{205EC4D3-0B5A-4FD1-858D-24011A95D2F7}"/>
    <cellStyle name="Note 8 3 8 3" xfId="8810" xr:uid="{FF8A8768-C9CB-4452-B21D-C7FD00B63A8D}"/>
    <cellStyle name="Note 8 3 8 3 2" xfId="36426" xr:uid="{6DD4BC14-722E-4042-8F27-725DD2715395}"/>
    <cellStyle name="Note 8 3 8 4" xfId="13626" xr:uid="{BAAABABA-39B4-4B68-8EDE-CBC83D865AC5}"/>
    <cellStyle name="Note 8 3 8 4 2" xfId="23448" xr:uid="{0605AF8D-9E3E-4A45-945A-0D65943B7378}"/>
    <cellStyle name="Note 8 3 8 5" xfId="30611" xr:uid="{6C20E7B1-EE23-4523-B647-08E2B6D7454D}"/>
    <cellStyle name="Note 8 3 9" xfId="8811" xr:uid="{2E8F0701-149A-43AC-82F8-8F3E851B7A8D}"/>
    <cellStyle name="Note 8 3 9 2" xfId="8812" xr:uid="{FAB3DBFF-DCE3-47F0-A14B-92445D8232F7}"/>
    <cellStyle name="Note 8 3 9 3" xfId="8813" xr:uid="{7101B389-A02C-4275-A94B-B309A966A611}"/>
    <cellStyle name="Note 8 30" xfId="28905" xr:uid="{18C838DC-A940-4E34-825A-8E742D5E49DA}"/>
    <cellStyle name="Note 8 31" xfId="28991" xr:uid="{974F974C-A504-49AE-A568-2EBF4B31BD5D}"/>
    <cellStyle name="Note 8 32" xfId="29512" xr:uid="{524AA632-D417-4780-8825-C6C5437088F9}"/>
    <cellStyle name="Note 8 4" xfId="8814" xr:uid="{5EA45ECE-89B9-46E5-9968-B9CF5060FEEE}"/>
    <cellStyle name="Note 8 4 10" xfId="29651" xr:uid="{9712F2AA-52B4-4338-BD35-F16445425F48}"/>
    <cellStyle name="Note 8 4 2" xfId="8815" xr:uid="{82100DF7-1AC9-45FF-B283-000CB385F788}"/>
    <cellStyle name="Note 8 4 2 2" xfId="8816" xr:uid="{26259DBD-D7A2-481E-B8EC-11281BE87BC5}"/>
    <cellStyle name="Note 8 4 2 2 2" xfId="8817" xr:uid="{DB750108-E4F0-4720-81A1-70D12A414B74}"/>
    <cellStyle name="Note 8 4 2 2 2 2" xfId="20042" xr:uid="{6A0282D0-3423-450C-B3B5-3B9384F103C8}"/>
    <cellStyle name="Note 8 4 2 2 2 2 2" xfId="38914" xr:uid="{3DEAD90E-27A1-4F2D-99F8-F6C2751974C4}"/>
    <cellStyle name="Note 8 4 2 2 2 3" xfId="32770" xr:uid="{11327025-7A2E-46B5-BD76-38C7DF2731CE}"/>
    <cellStyle name="Note 8 4 2 2 3" xfId="8818" xr:uid="{26AAE384-80F0-42DE-831A-614EC4688292}"/>
    <cellStyle name="Note 8 4 2 2 3 2" xfId="36902" xr:uid="{851588C8-FEBA-4CF6-B88B-C5999B21EA57}"/>
    <cellStyle name="Note 8 4 2 2 4" xfId="13741" xr:uid="{2DC034D6-8238-433F-B3FB-4A9569FFC2D9}"/>
    <cellStyle name="Note 8 4 2 2 4 2" xfId="23451" xr:uid="{26B0BD22-1D6E-4971-9429-475FE1264109}"/>
    <cellStyle name="Note 8 4 2 2 5" xfId="31181" xr:uid="{0BC3B698-3BE7-43DF-A7E0-8926AE6CCA65}"/>
    <cellStyle name="Note 8 4 2 3" xfId="8819" xr:uid="{CDB69433-35E3-40BE-BE95-07D3CD406E32}"/>
    <cellStyle name="Note 8 4 2 3 2" xfId="8820" xr:uid="{88AEE526-9D0D-40D3-991A-2BADEBCAF84B}"/>
    <cellStyle name="Note 8 4 2 3 2 2" xfId="37836" xr:uid="{73EC5E0C-74E7-4468-A032-D893891A6511}"/>
    <cellStyle name="Note 8 4 2 3 3" xfId="8821" xr:uid="{27FF6B72-5A2E-471A-A9E3-C8EAEFB7B600}"/>
    <cellStyle name="Note 8 4 2 4" xfId="8822" xr:uid="{0CBE4144-833C-4CA3-9E35-E7AA60A52863}"/>
    <cellStyle name="Note 8 4 2 4 2" xfId="35926" xr:uid="{7CE5DDFB-8C10-4399-936A-02E6199FB19E}"/>
    <cellStyle name="Note 8 4 2 5" xfId="13204" xr:uid="{50A21AC5-0701-400B-B3FA-4FDCE1E45795}"/>
    <cellStyle name="Note 8 4 2 5 2" xfId="23450" xr:uid="{452CFF42-6F9F-443E-A691-FD1D84408786}"/>
    <cellStyle name="Note 8 4 2 6" xfId="30118" xr:uid="{C8039ACD-4136-4E11-A484-804328EF25B8}"/>
    <cellStyle name="Note 8 4 3" xfId="8823" xr:uid="{4AEF93CD-ED64-45AB-BF12-68A4F1BB8287}"/>
    <cellStyle name="Note 8 4 3 2" xfId="8824" xr:uid="{08543660-133C-4A08-85C1-87D6C6D7B60A}"/>
    <cellStyle name="Note 8 4 3 2 2" xfId="14501" xr:uid="{9E53827A-1727-4DB1-81CD-D9C25FBB1125}"/>
    <cellStyle name="Note 8 4 3 2 2 2" xfId="38447" xr:uid="{3CF49008-E73B-452B-8E44-C55029527829}"/>
    <cellStyle name="Note 8 4 3 2 3" xfId="32318" xr:uid="{3AB45F82-44A8-4E94-A039-0E22A8560D3B}"/>
    <cellStyle name="Note 8 4 3 3" xfId="8825" xr:uid="{1647B6A1-6E69-4D55-83EC-5C102E1F1CAF}"/>
    <cellStyle name="Note 8 4 3 3 2" xfId="18395" xr:uid="{65F85D28-4A2A-4D9D-95B6-0AC8E40F294E}"/>
    <cellStyle name="Note 8 4 3 4" xfId="13685" xr:uid="{39D8E0D9-B89D-41E6-9C58-0EF0AB25979F}"/>
    <cellStyle name="Note 8 4 3 4 2" xfId="23452" xr:uid="{CB1BD7E2-26DE-4B04-8BD4-D06E2FAA1CF9}"/>
    <cellStyle name="Note 8 4 3 5" xfId="30714" xr:uid="{09695244-57F9-4782-8630-135648F6E01E}"/>
    <cellStyle name="Note 8 4 4" xfId="8826" xr:uid="{CD36A5D7-C446-44FC-97E7-9EA1569CA8EC}"/>
    <cellStyle name="Note 8 4 4 2" xfId="8827" xr:uid="{0B5A2FE1-82B1-4BB8-BB9C-B87AEA89A698}"/>
    <cellStyle name="Note 8 4 4 2 2" xfId="37325" xr:uid="{732DCFD0-51F9-4F43-901D-B6F05144B4AF}"/>
    <cellStyle name="Note 8 4 4 3" xfId="8828" xr:uid="{A06E9EF2-4230-483B-8993-BDDA5EC9DCF3}"/>
    <cellStyle name="Note 8 4 5" xfId="8829" xr:uid="{7C140A66-6BA7-4018-9E73-8424893273A3}"/>
    <cellStyle name="Note 8 4 5 2" xfId="15259" xr:uid="{9BF75CB1-3B81-4CBA-BAFE-2C49D20B19CE}"/>
    <cellStyle name="Note 8 4 5 2 2" xfId="20695" xr:uid="{18D724C0-FA2C-47ED-8437-9D3727D8EA7C}"/>
    <cellStyle name="Note 8 4 5 3" xfId="33499" xr:uid="{70E6A69D-0A36-423B-9B91-F2793B8C1E97}"/>
    <cellStyle name="Note 8 4 6" xfId="8830" xr:uid="{2CEBBDD2-F422-4BCF-B387-A693CD4860D8}"/>
    <cellStyle name="Note 8 4 6 2" xfId="15941" xr:uid="{5AC0D012-BA8A-463A-A5CD-3B14682A8260}"/>
    <cellStyle name="Note 8 4 7" xfId="13106" xr:uid="{C4755C2F-F218-4846-A0A7-B2BAA0572D56}"/>
    <cellStyle name="Note 8 4 7 2" xfId="16917" xr:uid="{1E8513D0-E061-41D2-AFA2-972917DED4C9}"/>
    <cellStyle name="Note 8 4 8" xfId="17269" xr:uid="{0B325A22-D1C7-49CE-BDAC-38B37E25E17F}"/>
    <cellStyle name="Note 8 4 8 2" xfId="35440" xr:uid="{334B4E4A-3D9F-4ECE-87EA-646FCEF4F314}"/>
    <cellStyle name="Note 8 4 9" xfId="23449" xr:uid="{3AD1AF7D-FE5B-461D-ADD2-F775FD963ACB}"/>
    <cellStyle name="Note 8 5" xfId="8831" xr:uid="{3F4F7C21-A919-4E9C-91B2-E40ECCCB60B8}"/>
    <cellStyle name="Note 8 5 2" xfId="8832" xr:uid="{AB1D0437-B9ED-4D0E-9D58-CE4CA975DFC8}"/>
    <cellStyle name="Note 8 5 2 2" xfId="8833" xr:uid="{5F8B1FBD-F33C-4561-B5F0-13F01724BE97}"/>
    <cellStyle name="Note 8 5 2 2 2" xfId="20043" xr:uid="{CE46AEC0-1A8D-4EE8-863C-F51413A4EAF1}"/>
    <cellStyle name="Note 8 5 2 2 2 2" xfId="38915" xr:uid="{B7874D6D-5075-4A29-9ACA-26C3E6AC95AD}"/>
    <cellStyle name="Note 8 5 2 2 3" xfId="32771" xr:uid="{704EFAB8-BA6E-4C7E-B465-108B3E592AE3}"/>
    <cellStyle name="Note 8 5 2 3" xfId="8834" xr:uid="{2192D410-088D-419B-864D-52E652B5425A}"/>
    <cellStyle name="Note 8 5 2 3 2" xfId="36903" xr:uid="{F71C3A66-3070-4D23-B3DE-912F9DBACEC3}"/>
    <cellStyle name="Note 8 5 2 4" xfId="13742" xr:uid="{4E71B0F0-23F3-442F-BAC5-1FCED7A609FC}"/>
    <cellStyle name="Note 8 5 2 4 2" xfId="23454" xr:uid="{CC19D269-97D1-4087-9711-0360F19C1C61}"/>
    <cellStyle name="Note 8 5 2 5" xfId="31182" xr:uid="{937241A7-1993-4F14-ACD4-E6BF6976CCA7}"/>
    <cellStyle name="Note 8 5 3" xfId="8835" xr:uid="{995C272B-AB17-4B6D-AB49-24CD1BC04C02}"/>
    <cellStyle name="Note 8 5 3 2" xfId="8836" xr:uid="{0B9414CD-50AB-486E-850A-E5936C0E861F}"/>
    <cellStyle name="Note 8 5 3 2 2" xfId="37837" xr:uid="{542B7E54-92EE-4871-A073-71E0A137E2AA}"/>
    <cellStyle name="Note 8 5 3 3" xfId="8837" xr:uid="{DDF1DCF6-2D1B-4FDA-BBF1-CE61F968F13E}"/>
    <cellStyle name="Note 8 5 4" xfId="8838" xr:uid="{91E6C804-123E-47B9-A40B-D39CF7C182B9}"/>
    <cellStyle name="Note 8 5 4 2" xfId="21234" xr:uid="{91474AFC-E6DF-4AF4-B585-0F86B7824F9A}"/>
    <cellStyle name="Note 8 5 4 2 2" xfId="39643" xr:uid="{FAAF36CE-BAAA-4EA0-950B-61B88E8E6288}"/>
    <cellStyle name="Note 8 5 4 3" xfId="33500" xr:uid="{86BE6E5D-3B03-4F31-A542-E26C9B09F279}"/>
    <cellStyle name="Note 8 5 5" xfId="8839" xr:uid="{3DDF968B-15FE-4662-929D-35531147E42E}"/>
    <cellStyle name="Note 8 5 5 2" xfId="34152" xr:uid="{A90B20A7-FD5B-41B5-9C3C-4167CE179F84}"/>
    <cellStyle name="Note 8 5 6" xfId="13205" xr:uid="{AFC5D822-0FFF-4051-8539-00E8FDB89C5C}"/>
    <cellStyle name="Note 8 5 6 2" xfId="34952" xr:uid="{51C3F294-314A-483C-AEC7-84EAAE8A379C}"/>
    <cellStyle name="Note 8 5 7" xfId="17872" xr:uid="{D8B2BAAD-AE98-43AD-B4E2-E89EA8A6BF78}"/>
    <cellStyle name="Note 8 5 7 2" xfId="35927" xr:uid="{309778C4-163E-40A5-BEC8-97A538ABB1C0}"/>
    <cellStyle name="Note 8 5 8" xfId="23453" xr:uid="{0D370313-3320-47A7-B3CA-FA6F6112E3A1}"/>
    <cellStyle name="Note 8 5 9" xfId="30119" xr:uid="{B12F781D-B2BC-4969-98C8-FF7892D062B7}"/>
    <cellStyle name="Note 8 6" xfId="8840" xr:uid="{E13284FF-D5F3-4EC2-B28F-12970FFEF015}"/>
    <cellStyle name="Note 8 6 2" xfId="8841" xr:uid="{70AA4F9B-5556-4384-8DF7-80466C52EDBC}"/>
    <cellStyle name="Note 8 6 2 2" xfId="8842" xr:uid="{043BE535-521F-4F1F-8387-8E5C405D4F5C}"/>
    <cellStyle name="Note 8 6 2 2 2" xfId="20044" xr:uid="{A0C06430-BC39-41A2-BE8B-96DD0EB0E952}"/>
    <cellStyle name="Note 8 6 2 2 2 2" xfId="38916" xr:uid="{39977FBA-E249-47EE-9044-8611B7FEBBE8}"/>
    <cellStyle name="Note 8 6 2 2 3" xfId="32772" xr:uid="{69648225-8CEF-47C0-9FCD-36A8D79D72C4}"/>
    <cellStyle name="Note 8 6 2 3" xfId="8843" xr:uid="{2351C7C9-712D-4B20-82BF-3001128503FA}"/>
    <cellStyle name="Note 8 6 2 3 2" xfId="36904" xr:uid="{B0F57951-E927-48FD-8181-82DE8BEC4BFF}"/>
    <cellStyle name="Note 8 6 2 4" xfId="13743" xr:uid="{572D7D5E-F132-4CF8-8B7D-95FA125945FE}"/>
    <cellStyle name="Note 8 6 2 4 2" xfId="23456" xr:uid="{3BCC161B-45B6-429E-847C-8F291F30CB33}"/>
    <cellStyle name="Note 8 6 2 5" xfId="31183" xr:uid="{FF7E50C2-3C86-40A7-9853-C3FBC638AE57}"/>
    <cellStyle name="Note 8 6 3" xfId="8844" xr:uid="{7267FB03-049C-424F-82CD-1B90AFB0273B}"/>
    <cellStyle name="Note 8 6 3 2" xfId="8845" xr:uid="{E1829FDA-6699-476A-B453-1E06EB475183}"/>
    <cellStyle name="Note 8 6 3 2 2" xfId="37838" xr:uid="{CD269465-FD5E-404C-8CB5-4783A1B98B54}"/>
    <cellStyle name="Note 8 6 3 3" xfId="8846" xr:uid="{150B4143-0B20-4FE3-9937-B4A756D5BD2C}"/>
    <cellStyle name="Note 8 6 4" xfId="8847" xr:uid="{D69097C3-2422-4356-8A82-C46BB19CF86B}"/>
    <cellStyle name="Note 8 6 4 2" xfId="21235" xr:uid="{F1C1FB55-D1ED-4C07-9B46-1D520B54137B}"/>
    <cellStyle name="Note 8 6 4 2 2" xfId="39644" xr:uid="{D4147EA6-8CB0-4EC7-831C-684EF51F6C45}"/>
    <cellStyle name="Note 8 6 4 3" xfId="33501" xr:uid="{E3A13F5C-B8B8-4E26-98A1-663DD6006658}"/>
    <cellStyle name="Note 8 6 5" xfId="8848" xr:uid="{8DB22F07-E8FC-4398-8012-1BB8C9108A1B}"/>
    <cellStyle name="Note 8 6 5 2" xfId="34153" xr:uid="{BAA37696-9616-43E6-9D2B-9B283150EEA1}"/>
    <cellStyle name="Note 8 6 6" xfId="13206" xr:uid="{3EA248BA-E305-43CE-9CEF-967EC3F6D0CE}"/>
    <cellStyle name="Note 8 6 6 2" xfId="34953" xr:uid="{662F4CBE-5825-470C-9622-124960323DD9}"/>
    <cellStyle name="Note 8 6 7" xfId="17873" xr:uid="{886EF9A0-5768-47E4-A6F5-BFB8A92EBA83}"/>
    <cellStyle name="Note 8 6 7 2" xfId="35928" xr:uid="{2FB03732-034A-4DC5-A513-8F088C84F8C1}"/>
    <cellStyle name="Note 8 6 8" xfId="23455" xr:uid="{70F70385-2C2C-4893-90B0-E202A8475BC4}"/>
    <cellStyle name="Note 8 6 9" xfId="30120" xr:uid="{003C6FB2-B3D4-4774-BF50-7C0DB1EE4A46}"/>
    <cellStyle name="Note 8 7" xfId="8849" xr:uid="{9968E320-5F81-4C8E-AF9D-E0C404D45D02}"/>
    <cellStyle name="Note 8 7 2" xfId="8850" xr:uid="{4F399D43-7339-43E0-B232-04F608FD6CC6}"/>
    <cellStyle name="Note 8 7 2 2" xfId="14455" xr:uid="{C5CFEF18-C6F6-4A67-974F-3D708ED4541D}"/>
    <cellStyle name="Note 8 7 2 2 2" xfId="38388" xr:uid="{545129CB-640F-42D7-9B1A-0CF86C568B67}"/>
    <cellStyle name="Note 8 7 2 3" xfId="32276" xr:uid="{5CB70EEB-BB1C-4986-9309-1A63B2760214}"/>
    <cellStyle name="Note 8 7 3" xfId="8851" xr:uid="{846C267B-F9FC-444A-96F2-62F50CFCAC55}"/>
    <cellStyle name="Note 8 7 3 2" xfId="18345" xr:uid="{946C230D-A8CF-4AFD-A686-E3C8EA8E8C71}"/>
    <cellStyle name="Note 8 7 4" xfId="13655" xr:uid="{54FDE06C-F1F0-4096-B86C-EA9F2C23FFEA}"/>
    <cellStyle name="Note 8 7 4 2" xfId="23457" xr:uid="{93099FAB-BEAE-4DCF-85C0-B6349C2AD6B5}"/>
    <cellStyle name="Note 8 7 5" xfId="30657" xr:uid="{7CF76C93-2950-4E05-964F-9370DA4B12C6}"/>
    <cellStyle name="Note 8 8" xfId="8852" xr:uid="{189DF02C-71ED-4344-A5BC-D5F406595519}"/>
    <cellStyle name="Note 8 8 2" xfId="8853" xr:uid="{2BC58D98-A9B9-44DD-80D4-47BC18521FAD}"/>
    <cellStyle name="Note 8 8 2 2" xfId="37236" xr:uid="{025A91E7-85D7-41B9-8CA1-51D64B8F39D0}"/>
    <cellStyle name="Note 8 8 3" xfId="8854" xr:uid="{7D3C5419-1270-4EF2-9B48-14F46C55BF7B}"/>
    <cellStyle name="Note 8 8 3 2" xfId="23458" xr:uid="{A26A33EA-06D4-4103-B3EE-8943967A0E8B}"/>
    <cellStyle name="Note 8 8 4" xfId="14163" xr:uid="{E90047A7-88F5-44D6-8D5E-A88A62009AF2}"/>
    <cellStyle name="Note 8 9" xfId="8855" xr:uid="{07CA1E57-CBAB-47B5-98A5-F2D2BCF1185E}"/>
    <cellStyle name="Note 8 9 2" xfId="8856" xr:uid="{8891F75F-75C4-47AA-B566-3E24E416A363}"/>
    <cellStyle name="Note 8 9 2 2" xfId="18803" xr:uid="{8F906E42-D452-466E-8934-F426C03E7709}"/>
    <cellStyle name="Note 8 9 3" xfId="8857" xr:uid="{771A1214-C202-421F-95F1-8FE3907AE957}"/>
    <cellStyle name="Note 8 9 3 2" xfId="26713" xr:uid="{B6F80EB3-8C91-4430-A90E-D93B92A2E25F}"/>
    <cellStyle name="Note 8 9 4" xfId="31634" xr:uid="{D775FFD4-E6B9-4DE6-86DD-FEAFD22AF742}"/>
    <cellStyle name="Note 80" xfId="29473" xr:uid="{3EE16674-DC45-48A2-BA45-98A04F32C9DD}"/>
    <cellStyle name="Note 81" xfId="29466" xr:uid="{03A7DFBB-932A-4114-B6A0-F2D2328E07FC}"/>
    <cellStyle name="Note 82" xfId="29470" xr:uid="{3F9953C3-D398-430A-A18A-1FD87CF2C9EF}"/>
    <cellStyle name="Note 83" xfId="29467" xr:uid="{35834BC1-6E86-4D5F-936E-84F93C96FD87}"/>
    <cellStyle name="Note 84" xfId="29468" xr:uid="{26F5C9C6-A5E2-4B6F-B10B-EE6A39FF5C04}"/>
    <cellStyle name="Note 85" xfId="29471" xr:uid="{B3DCAE7F-7FF4-438D-85B5-2B28BB7A9E14}"/>
    <cellStyle name="Note 86" xfId="29465" xr:uid="{D42E3A66-4A8F-4BC9-A0CA-B47184D5DE15}"/>
    <cellStyle name="Note 87" xfId="29469" xr:uid="{FE1B3B67-D98E-4529-A65C-75D739BF62B1}"/>
    <cellStyle name="Note 88" xfId="41675" xr:uid="{21EDBD10-1874-4140-B608-6313619B1256}"/>
    <cellStyle name="Note 89" xfId="41703" xr:uid="{1926CD3D-4C16-405F-8C43-4878F1D1CD74}"/>
    <cellStyle name="Note 9" xfId="8858" xr:uid="{BE5B5DDE-4AA5-4A93-975A-D33D09CCC784}"/>
    <cellStyle name="Note 9 10" xfId="8859" xr:uid="{B64ECE3A-2A7C-403E-97DC-6215D380F6D6}"/>
    <cellStyle name="Note 9 10 2" xfId="14657" xr:uid="{C40627C4-6434-4C2D-AAA9-6B5AB50FA322}"/>
    <cellStyle name="Note 9 10 2 2" xfId="20491" xr:uid="{FA36B521-0568-440D-ADC6-C6E3EB9DCA60}"/>
    <cellStyle name="Note 9 10 3" xfId="25106" xr:uid="{9A918E0A-A7CE-47EA-93B6-D1E6525CF5D4}"/>
    <cellStyle name="Note 9 10 4" xfId="32957" xr:uid="{2FFD30EE-CD7A-4E2D-8AEC-E2C6B8C8D154}"/>
    <cellStyle name="Note 9 11" xfId="12962" xr:uid="{D8550BE5-3082-493E-8E3C-8286883FB357}"/>
    <cellStyle name="Note 9 11 2" xfId="15102" xr:uid="{4F84E478-4AE1-42E1-B6CF-D999F1AB6703}"/>
    <cellStyle name="Note 9 11 2 2" xfId="26853" xr:uid="{D3F7D1C3-9561-4A55-901A-1F0B89E3C293}"/>
    <cellStyle name="Note 9 11 3" xfId="33220" xr:uid="{856CF39F-7712-4707-91FD-86BBC61E7987}"/>
    <cellStyle name="Note 9 12" xfId="14866" xr:uid="{4C9EB926-0461-4E65-9492-F409D26557A1}"/>
    <cellStyle name="Note 9 12 2" xfId="24985" xr:uid="{7A4C9F25-654F-46C7-9E33-7E9A444D11E9}"/>
    <cellStyle name="Note 9 12 3" xfId="33018" xr:uid="{F80F3D69-77C4-4C55-ACF9-B49813557872}"/>
    <cellStyle name="Note 9 13" xfId="17018" xr:uid="{DC31F756-1ECF-4B55-B32B-D79ACB002541}"/>
    <cellStyle name="Note 9 13 2" xfId="26983" xr:uid="{CCB21338-F429-4E72-87DE-F7ABA3B9ED0D}"/>
    <cellStyle name="Note 9 13 3" xfId="35281" xr:uid="{3FF9802E-8EB8-4A90-8901-7BE0ED31E78A}"/>
    <cellStyle name="Note 9 14" xfId="21647" xr:uid="{AC5E8E00-DDEC-4C9A-834A-14E2AEA7E15F}"/>
    <cellStyle name="Note 9 14 2" xfId="24851" xr:uid="{925191C5-8AA6-4D39-AA4A-B2F3DA685E3D}"/>
    <cellStyle name="Note 9 14 3" xfId="39947" xr:uid="{F240967D-C362-4B2B-902E-6A70AE292E13}"/>
    <cellStyle name="Note 9 15" xfId="21997" xr:uid="{9C162F6B-5211-46D4-A5B7-58FCEEB2A004}"/>
    <cellStyle name="Note 9 15 2" xfId="27127" xr:uid="{897C3218-F0DB-439A-8698-5393B8967A1D}"/>
    <cellStyle name="Note 9 16" xfId="24704" xr:uid="{E099D633-BF76-43AC-B95E-AF2013878D44}"/>
    <cellStyle name="Note 9 17" xfId="27283" xr:uid="{F645159D-851B-4E48-BB5E-9CDE804F5266}"/>
    <cellStyle name="Note 9 18" xfId="24549" xr:uid="{BD2AB44F-8EB2-4F08-8C4F-395B8F700862}"/>
    <cellStyle name="Note 9 19" xfId="27445" xr:uid="{9C4CFE78-9917-435C-A1BD-BF69691E7E86}"/>
    <cellStyle name="Note 9 2" xfId="8860" xr:uid="{1439A6C9-BB6C-4B26-A6CB-343946DC3FA3}"/>
    <cellStyle name="Note 9 2 10" xfId="8861" xr:uid="{8582BEE1-D303-4994-90ED-188981612927}"/>
    <cellStyle name="Note 9 2 10 2" xfId="34954" xr:uid="{81D8E22F-2A34-420A-91D3-AC99DCD46E25}"/>
    <cellStyle name="Note 9 2 11" xfId="13027" xr:uid="{FFA3804E-A37F-421A-8773-6590358B9EAF}"/>
    <cellStyle name="Note 9 2 11 2" xfId="35366" xr:uid="{CAA1CA56-D2A9-4514-8C42-3F195E5B5D5F}"/>
    <cellStyle name="Note 9 2 12" xfId="17083" xr:uid="{4EE24550-9ECB-4F02-ACF8-BEA80590B242}"/>
    <cellStyle name="Note 9 2 12 2" xfId="35338" xr:uid="{69C5096D-0961-4584-9E77-AF728DB4F2EA}"/>
    <cellStyle name="Note 9 2 13" xfId="23459" xr:uid="{5169C295-6682-427D-BFB4-454F73F43960}"/>
    <cellStyle name="Note 9 2 14" xfId="29591" xr:uid="{4CA6130C-24E0-4483-8677-73F4877EBE48}"/>
    <cellStyle name="Note 9 2 2" xfId="8862" xr:uid="{6FF7F3AC-DBA7-4DA4-A663-F130BD4AB109}"/>
    <cellStyle name="Note 9 2 2 2" xfId="8863" xr:uid="{C685913F-C413-4240-A475-3CA9F5624E0E}"/>
    <cellStyle name="Note 9 2 2 2 2" xfId="8864" xr:uid="{8F23A9EE-DC38-4011-8D7D-22FCD0D341E3}"/>
    <cellStyle name="Note 9 2 2 2 2 2" xfId="20045" xr:uid="{93650C90-DF35-42FC-BDC3-8569785485FB}"/>
    <cellStyle name="Note 9 2 2 2 2 2 2" xfId="38917" xr:uid="{38365901-2AB3-43CA-A6F7-E3DE3EE1456F}"/>
    <cellStyle name="Note 9 2 2 2 2 3" xfId="32773" xr:uid="{939837E0-1A3A-4AAC-9C89-ECBBA1EED655}"/>
    <cellStyle name="Note 9 2 2 2 3" xfId="8865" xr:uid="{4948B4B2-4A93-408B-83BB-7EDD3DE2CDA4}"/>
    <cellStyle name="Note 9 2 2 2 3 2" xfId="36905" xr:uid="{AB65DD61-A934-4005-99B5-1FE0AAB83A42}"/>
    <cellStyle name="Note 9 2 2 2 4" xfId="13744" xr:uid="{45C5ED8E-9EFE-4695-BD68-315BAF5CC130}"/>
    <cellStyle name="Note 9 2 2 2 4 2" xfId="23462" xr:uid="{8F2D07A1-F0DA-4798-89F8-BCA3118B6734}"/>
    <cellStyle name="Note 9 2 2 2 5" xfId="31184" xr:uid="{EA9CF937-0A4B-4784-87BB-E555D1252ABD}"/>
    <cellStyle name="Note 9 2 2 3" xfId="8866" xr:uid="{6C64E689-5BC5-4105-B7D9-5583C96782EE}"/>
    <cellStyle name="Note 9 2 2 3 2" xfId="8867" xr:uid="{1F6DCC18-6548-4FB4-8D32-5B217A1E73A7}"/>
    <cellStyle name="Note 9 2 2 3 2 2" xfId="37839" xr:uid="{209C052D-F4E1-4AF3-A14B-2F6DA9056E89}"/>
    <cellStyle name="Note 9 2 2 3 3" xfId="8868" xr:uid="{6AF60E86-9080-4EFD-AA2F-6EC27F774268}"/>
    <cellStyle name="Note 9 2 2 4" xfId="8869" xr:uid="{13BC2C52-987A-4FB8-83B0-8815F64D89E3}"/>
    <cellStyle name="Note 9 2 2 4 2" xfId="21236" xr:uid="{95F9FDB0-BFCE-494E-B8CF-BDB3C874960A}"/>
    <cellStyle name="Note 9 2 2 4 2 2" xfId="39645" xr:uid="{66DAA0C0-B0F1-4D40-92A5-89E98EC5DD7E}"/>
    <cellStyle name="Note 9 2 2 4 3" xfId="33503" xr:uid="{EB6B6626-6570-4414-92D8-60FC2E056DD7}"/>
    <cellStyle name="Note 9 2 2 5" xfId="8870" xr:uid="{8E3377B6-8478-4BBE-A5DE-E9920F67F2A9}"/>
    <cellStyle name="Note 9 2 2 5 2" xfId="34154" xr:uid="{3B8BD43E-8BFF-4EC1-B6C1-6A535AD31F14}"/>
    <cellStyle name="Note 9 2 2 6" xfId="13207" xr:uid="{A4B9B723-430C-4275-AF5E-1B3CD0063F82}"/>
    <cellStyle name="Note 9 2 2 6 2" xfId="34955" xr:uid="{A071DE9A-E684-4150-91AA-92DCAC19B92B}"/>
    <cellStyle name="Note 9 2 2 7" xfId="17874" xr:uid="{3F3BB22D-EB00-4676-9903-AD0BBD4420F3}"/>
    <cellStyle name="Note 9 2 2 7 2" xfId="35929" xr:uid="{039B9B14-138D-4C48-BF0E-03325B9F6FD7}"/>
    <cellStyle name="Note 9 2 2 8" xfId="23461" xr:uid="{C6FEDF7E-C7F1-4D6C-BC9E-9B4FBC1D4560}"/>
    <cellStyle name="Note 9 2 2 9" xfId="30121" xr:uid="{CD1F9A3B-50D9-4CD7-A93D-7A59EC29F827}"/>
    <cellStyle name="Note 9 2 3" xfId="8871" xr:uid="{B818DF9C-EC08-4398-B364-51F909F06F73}"/>
    <cellStyle name="Note 9 2 3 2" xfId="8872" xr:uid="{B6AA42AB-61D3-4542-AD12-47B9B862A614}"/>
    <cellStyle name="Note 9 2 3 2 2" xfId="8873" xr:uid="{CA73A04B-82C6-4DD9-A8BA-C61555BFE37F}"/>
    <cellStyle name="Note 9 2 3 2 2 2" xfId="20046" xr:uid="{25EAC845-7192-455C-BA5A-EBCD87682BA5}"/>
    <cellStyle name="Note 9 2 3 2 2 2 2" xfId="38918" xr:uid="{8C885F16-8F28-4E96-A5A7-C63AA2F23F22}"/>
    <cellStyle name="Note 9 2 3 2 2 3" xfId="32774" xr:uid="{B9976507-6819-4FE5-8E13-0EF057A3E1A1}"/>
    <cellStyle name="Note 9 2 3 2 3" xfId="8874" xr:uid="{3E1CAD82-4FCB-4933-9D12-2E0067B20B67}"/>
    <cellStyle name="Note 9 2 3 2 3 2" xfId="36906" xr:uid="{B7B6D292-8EDF-4B2D-8ED6-286D64253A22}"/>
    <cellStyle name="Note 9 2 3 2 4" xfId="13745" xr:uid="{5F2AED23-6256-48E1-AC20-7A720E56CE48}"/>
    <cellStyle name="Note 9 2 3 2 4 2" xfId="23464" xr:uid="{6B4F0857-F289-41BE-8444-5E7EED3E8AED}"/>
    <cellStyle name="Note 9 2 3 2 5" xfId="31185" xr:uid="{C6B4691C-A669-4B0D-A411-21F4A4FF4FE7}"/>
    <cellStyle name="Note 9 2 3 3" xfId="8875" xr:uid="{818C64BA-6332-41F8-8BF9-BE643A4CC59A}"/>
    <cellStyle name="Note 9 2 3 3 2" xfId="8876" xr:uid="{37EC6FF2-4DB6-41B1-82C3-914C5811E287}"/>
    <cellStyle name="Note 9 2 3 3 2 2" xfId="37840" xr:uid="{77579369-68B7-4D59-8AF9-D69B09031C80}"/>
    <cellStyle name="Note 9 2 3 3 3" xfId="8877" xr:uid="{A3C2E4C9-130A-4903-82A0-AA488DD69E62}"/>
    <cellStyle name="Note 9 2 3 4" xfId="8878" xr:uid="{63E9FFB6-C626-41F3-AA24-72E1C764E3C7}"/>
    <cellStyle name="Note 9 2 3 4 2" xfId="21237" xr:uid="{EC6FD3A2-9E9C-4FAD-A20E-450B396A21AF}"/>
    <cellStyle name="Note 9 2 3 4 2 2" xfId="39646" xr:uid="{42B74CA2-EBB1-4757-BE47-66B6BDE2BB00}"/>
    <cellStyle name="Note 9 2 3 4 3" xfId="33504" xr:uid="{4855F135-D7DF-4D34-8FFC-BA50872D981A}"/>
    <cellStyle name="Note 9 2 3 5" xfId="8879" xr:uid="{E0B14AD2-B732-4BC4-A0EF-8992852FA904}"/>
    <cellStyle name="Note 9 2 3 5 2" xfId="34155" xr:uid="{9EE53976-E41A-43CD-88F7-88F62A50319D}"/>
    <cellStyle name="Note 9 2 3 6" xfId="13208" xr:uid="{194A526A-99B7-45FC-951B-1D88F6B44850}"/>
    <cellStyle name="Note 9 2 3 6 2" xfId="34956" xr:uid="{D9A33FB6-ACD7-442F-83C1-C82AAEA8B05E}"/>
    <cellStyle name="Note 9 2 3 7" xfId="17875" xr:uid="{92E0EE51-C658-4283-8253-B68296320C9D}"/>
    <cellStyle name="Note 9 2 3 7 2" xfId="35930" xr:uid="{F6987534-E329-4B0F-86DF-04DAC48C2CBB}"/>
    <cellStyle name="Note 9 2 3 8" xfId="23463" xr:uid="{F418E73F-9E52-4645-A896-B2D951B024FD}"/>
    <cellStyle name="Note 9 2 3 9" xfId="30122" xr:uid="{EBCC6613-EF6B-4857-AE89-2F34D2147B08}"/>
    <cellStyle name="Note 9 2 4" xfId="8880" xr:uid="{BEB77619-AC65-46E3-84D1-21E2B0001E96}"/>
    <cellStyle name="Note 9 2 4 2" xfId="8881" xr:uid="{D7E3E42F-8D6B-4D0A-BD8C-2312203ABB82}"/>
    <cellStyle name="Note 9 2 4 2 2" xfId="8882" xr:uid="{95F0ED11-9B82-4D06-9BD7-C0B2FC0AAB4D}"/>
    <cellStyle name="Note 9 2 4 2 2 2" xfId="20047" xr:uid="{91A4F273-244C-4BDA-B1B0-B24DCE116260}"/>
    <cellStyle name="Note 9 2 4 2 2 2 2" xfId="38919" xr:uid="{BD7A187C-7378-4621-8FA1-899E3AA25B28}"/>
    <cellStyle name="Note 9 2 4 2 2 3" xfId="32775" xr:uid="{BD4750B3-28B2-4E91-9ED4-98A5EF640FB0}"/>
    <cellStyle name="Note 9 2 4 2 3" xfId="8883" xr:uid="{215F2019-2530-4E1C-ADF6-488AC5CFA303}"/>
    <cellStyle name="Note 9 2 4 2 3 2" xfId="36907" xr:uid="{71D9DBF6-162E-4AEC-A378-48A9C6CB1D21}"/>
    <cellStyle name="Note 9 2 4 2 4" xfId="13746" xr:uid="{B56995E3-3E55-4038-B161-0D97CCE2709E}"/>
    <cellStyle name="Note 9 2 4 2 4 2" xfId="23466" xr:uid="{B84F9340-A5E8-4E2F-A50F-62DA343F8469}"/>
    <cellStyle name="Note 9 2 4 2 5" xfId="31186" xr:uid="{0B0C4537-C2EB-4C5C-956E-746531D8D12A}"/>
    <cellStyle name="Note 9 2 4 3" xfId="8884" xr:uid="{D286A7E2-0912-4621-841D-097C9244C652}"/>
    <cellStyle name="Note 9 2 4 3 2" xfId="8885" xr:uid="{0820DFC8-B6E9-4377-A78A-C35C9B4F1A1E}"/>
    <cellStyle name="Note 9 2 4 3 2 2" xfId="37841" xr:uid="{6423F704-6E16-4DA8-B3AC-804BCB44F126}"/>
    <cellStyle name="Note 9 2 4 3 3" xfId="8886" xr:uid="{54B69E5D-EDC1-4787-BDBD-2795F5D32E38}"/>
    <cellStyle name="Note 9 2 4 4" xfId="8887" xr:uid="{31E32B58-D002-4436-B689-A766C13E3113}"/>
    <cellStyle name="Note 9 2 4 4 2" xfId="21238" xr:uid="{09C1514A-5E06-4C23-85B1-08D3FF2E593E}"/>
    <cellStyle name="Note 9 2 4 4 2 2" xfId="39647" xr:uid="{74934FC0-6DBB-413B-BBA5-628DC6CB221E}"/>
    <cellStyle name="Note 9 2 4 4 3" xfId="33505" xr:uid="{472F1BA8-6C7D-4608-89D3-C98A851A7BE0}"/>
    <cellStyle name="Note 9 2 4 5" xfId="8888" xr:uid="{E0E2B2D2-E461-4C06-A207-3EC89260C8E7}"/>
    <cellStyle name="Note 9 2 4 5 2" xfId="34156" xr:uid="{73DA5E24-68F8-4C81-8A63-81CD7E27CE1C}"/>
    <cellStyle name="Note 9 2 4 6" xfId="13209" xr:uid="{7CCF7AAE-055B-4C10-9D3C-827F3EF5698D}"/>
    <cellStyle name="Note 9 2 4 6 2" xfId="34957" xr:uid="{873767DA-6626-4C4F-8C62-F63854272074}"/>
    <cellStyle name="Note 9 2 4 7" xfId="17876" xr:uid="{4CF605A7-ABC5-4B42-91B2-8BD9F304B11A}"/>
    <cellStyle name="Note 9 2 4 7 2" xfId="35931" xr:uid="{8B3A75D5-BBFA-4BF3-BC50-EC31F4049106}"/>
    <cellStyle name="Note 9 2 4 8" xfId="23465" xr:uid="{5BF93FFF-BF31-4D25-9F7A-3E2BF6DF2B41}"/>
    <cellStyle name="Note 9 2 4 9" xfId="30123" xr:uid="{C836F09A-780F-4F95-82E2-9087F34684C6}"/>
    <cellStyle name="Note 9 2 5" xfId="8889" xr:uid="{2C74FAAE-A345-46F6-BA6F-47BBE66F9B1D}"/>
    <cellStyle name="Note 9 2 5 2" xfId="8890" xr:uid="{B81D9635-831A-4610-BAED-248783AB8989}"/>
    <cellStyle name="Note 9 2 5 2 2" xfId="8891" xr:uid="{032F061E-DD32-41F9-AF6E-0255817A5A0C}"/>
    <cellStyle name="Note 9 2 5 2 2 2" xfId="20048" xr:uid="{A4458FE0-30DD-49F8-938D-B0F30573C257}"/>
    <cellStyle name="Note 9 2 5 2 2 2 2" xfId="38920" xr:uid="{1F69B47C-6773-49CC-BEC7-8290F36D6AB2}"/>
    <cellStyle name="Note 9 2 5 2 2 3" xfId="32776" xr:uid="{FA7F95E0-114C-47C7-BF5C-B1ADF0A14E2A}"/>
    <cellStyle name="Note 9 2 5 2 3" xfId="8892" xr:uid="{8EE6ACC9-6C66-4AB0-8B6A-961A316256DD}"/>
    <cellStyle name="Note 9 2 5 2 3 2" xfId="36908" xr:uid="{C8B37DC3-8AD6-4AF6-A491-90A3B45FA942}"/>
    <cellStyle name="Note 9 2 5 2 4" xfId="13747" xr:uid="{19CB92DC-295F-450A-8B57-05EFD6B8129F}"/>
    <cellStyle name="Note 9 2 5 2 4 2" xfId="23468" xr:uid="{422CABBA-4C31-4B10-BFF3-26F4A7F9B1C8}"/>
    <cellStyle name="Note 9 2 5 2 5" xfId="31187" xr:uid="{A6664E65-27D7-48EC-AE39-23174F36A0C1}"/>
    <cellStyle name="Note 9 2 5 3" xfId="8893" xr:uid="{B3EB574A-6F07-472D-A339-55CCA714348A}"/>
    <cellStyle name="Note 9 2 5 3 2" xfId="8894" xr:uid="{C8209334-A7FC-4ECE-AFF6-6631A29B2D60}"/>
    <cellStyle name="Note 9 2 5 3 2 2" xfId="37842" xr:uid="{AA718B33-3C63-4105-8B0B-675AA6E732ED}"/>
    <cellStyle name="Note 9 2 5 3 3" xfId="8895" xr:uid="{34035CA6-1D3E-47C6-84A2-6E42F3E965CB}"/>
    <cellStyle name="Note 9 2 5 4" xfId="8896" xr:uid="{EF350FDB-226E-44FA-92AE-E61AC3987DE1}"/>
    <cellStyle name="Note 9 2 5 4 2" xfId="21239" xr:uid="{5B13C476-C309-4F95-B5F3-424E0A3C5004}"/>
    <cellStyle name="Note 9 2 5 4 2 2" xfId="39648" xr:uid="{3C9E4910-1CC5-4455-8F34-4901FC77A2B7}"/>
    <cellStyle name="Note 9 2 5 4 3" xfId="33506" xr:uid="{B1DFD173-C1E1-42AF-8957-589A1D0E2724}"/>
    <cellStyle name="Note 9 2 5 5" xfId="8897" xr:uid="{C760415C-ADEF-4A38-9A9F-E2A0E23C57AA}"/>
    <cellStyle name="Note 9 2 5 5 2" xfId="34157" xr:uid="{605FDE54-DCAB-466A-98D3-A10C52904B5A}"/>
    <cellStyle name="Note 9 2 5 6" xfId="13210" xr:uid="{6BBBC1CD-8E02-4633-A07E-79BB9E951B07}"/>
    <cellStyle name="Note 9 2 5 6 2" xfId="34958" xr:uid="{C60BEB1D-6EA2-4C0F-A84A-598B4A9165DC}"/>
    <cellStyle name="Note 9 2 5 7" xfId="17877" xr:uid="{430F444A-3EE5-4BC6-9280-CCBAD6EBECBF}"/>
    <cellStyle name="Note 9 2 5 7 2" xfId="35932" xr:uid="{DB4F6D01-D11D-424F-9F6A-4302539EB843}"/>
    <cellStyle name="Note 9 2 5 8" xfId="23467" xr:uid="{CF889407-DC05-4FE4-BBBA-DE107390C03E}"/>
    <cellStyle name="Note 9 2 5 9" xfId="30124" xr:uid="{C3820F95-7B12-4448-8FE7-EE1D75E87AA3}"/>
    <cellStyle name="Note 9 2 6" xfId="8898" xr:uid="{71BE4105-CF55-42FF-BCE6-8AAD157FA817}"/>
    <cellStyle name="Note 9 2 6 2" xfId="8899" xr:uid="{AEE79E0D-CFEB-48A0-AF8D-90CDC400A48D}"/>
    <cellStyle name="Note 9 2 6 2 2" xfId="8900" xr:uid="{7A5C34A7-025E-4A17-9D5A-5D485ED20E20}"/>
    <cellStyle name="Note 9 2 6 2 2 2" xfId="20049" xr:uid="{9CB18587-A7B9-41B1-BDCB-0A327E4A9CE4}"/>
    <cellStyle name="Note 9 2 6 2 2 2 2" xfId="38921" xr:uid="{D6047974-F6A2-487A-B66B-F104E5DA2472}"/>
    <cellStyle name="Note 9 2 6 2 2 3" xfId="32777" xr:uid="{C883A8D0-7186-4D85-A303-7158D841D6E2}"/>
    <cellStyle name="Note 9 2 6 2 3" xfId="8901" xr:uid="{EE0B3B00-7ED1-4161-AD8F-48B0D6F39126}"/>
    <cellStyle name="Note 9 2 6 2 3 2" xfId="36909" xr:uid="{D419A34C-129B-4448-AFBC-FA8FC80C34F9}"/>
    <cellStyle name="Note 9 2 6 2 4" xfId="13748" xr:uid="{83F10361-BEDA-43D2-9CB6-0296C28577CA}"/>
    <cellStyle name="Note 9 2 6 2 4 2" xfId="23470" xr:uid="{B7C34875-A107-4090-B0DD-2E7BB0049778}"/>
    <cellStyle name="Note 9 2 6 2 5" xfId="31188" xr:uid="{7931D71E-0BA2-4B96-8D76-1256C09565C0}"/>
    <cellStyle name="Note 9 2 6 3" xfId="8902" xr:uid="{D336F9A2-EF3F-4C80-9359-0ED82CD98895}"/>
    <cellStyle name="Note 9 2 6 3 2" xfId="8903" xr:uid="{C53D0AF6-86D9-4DCA-85EF-E419F55BBB00}"/>
    <cellStyle name="Note 9 2 6 3 2 2" xfId="37843" xr:uid="{30DD87A8-8D7B-4F09-946D-31DFE53B9A7B}"/>
    <cellStyle name="Note 9 2 6 3 3" xfId="8904" xr:uid="{21F89D25-56A8-4E7B-90AC-8DEC86F655A6}"/>
    <cellStyle name="Note 9 2 6 4" xfId="8905" xr:uid="{770B97B3-D125-4114-9BC6-A084D538718A}"/>
    <cellStyle name="Note 9 2 6 4 2" xfId="21240" xr:uid="{53605CA1-EA43-49DE-B82C-B9F352BEDECD}"/>
    <cellStyle name="Note 9 2 6 4 2 2" xfId="39649" xr:uid="{A25BD4B9-8503-4863-A2C4-5E46AE93418B}"/>
    <cellStyle name="Note 9 2 6 4 3" xfId="33507" xr:uid="{4D88E0B8-B41F-4B78-A47D-C594CA38521D}"/>
    <cellStyle name="Note 9 2 6 5" xfId="8906" xr:uid="{3A97F538-247F-456E-AB08-74A769F0B3E7}"/>
    <cellStyle name="Note 9 2 6 5 2" xfId="34158" xr:uid="{F950694A-27FF-4BD1-BC85-84E3E2CEDCA9}"/>
    <cellStyle name="Note 9 2 6 6" xfId="13211" xr:uid="{BED5E60D-9306-4AFE-A278-EFE16AD9C65A}"/>
    <cellStyle name="Note 9 2 6 6 2" xfId="34959" xr:uid="{197ED27D-B470-4A99-85A6-6DA374FFF51D}"/>
    <cellStyle name="Note 9 2 6 7" xfId="17878" xr:uid="{D78C4ED2-9105-4B09-AE41-7AD46BF6DEAF}"/>
    <cellStyle name="Note 9 2 6 7 2" xfId="35933" xr:uid="{A88E1635-0824-4A88-BB0F-D2CC7E04298A}"/>
    <cellStyle name="Note 9 2 6 8" xfId="23469" xr:uid="{7D12CF2A-B70D-43DC-88F0-765BCC97C2CD}"/>
    <cellStyle name="Note 9 2 6 9" xfId="30125" xr:uid="{18656810-657D-424C-87A1-13470BE1DB8B}"/>
    <cellStyle name="Note 9 2 7" xfId="8907" xr:uid="{C189FD2B-C63D-4AB1-9A92-4DEF0B2AF5D1}"/>
    <cellStyle name="Note 9 2 7 2" xfId="8908" xr:uid="{4698CCFB-FAB6-4554-B61A-B4F372F23C21}"/>
    <cellStyle name="Note 9 2 7 2 2" xfId="19442" xr:uid="{A7CAC27E-CEAA-49B0-8BD8-92B3314FB3DE}"/>
    <cellStyle name="Note 9 2 7 2 2 2" xfId="38229" xr:uid="{592CCF2E-7B2D-480B-BE6F-8CE709000A94}"/>
    <cellStyle name="Note 9 2 7 2 3" xfId="32146" xr:uid="{02D9B164-A1B7-48AD-BEC0-0EAE9744DD34}"/>
    <cellStyle name="Note 9 2 7 3" xfId="8909" xr:uid="{4F6034F8-084C-4447-B6CC-097698AFFFB1}"/>
    <cellStyle name="Note 9 2 7 3 2" xfId="36312" xr:uid="{0ECB7B42-C3A7-412D-A2E0-470E5435A87E}"/>
    <cellStyle name="Note 9 2 7 4" xfId="13573" xr:uid="{52A1450C-9DC2-426B-B840-BC2DC176C7F0}"/>
    <cellStyle name="Note 9 2 7 4 2" xfId="23471" xr:uid="{E135B1D0-C600-4954-BFE8-DCFE34930775}"/>
    <cellStyle name="Note 9 2 7 5" xfId="30498" xr:uid="{BDF2D49F-8684-49EF-9A07-A1907DF8019D}"/>
    <cellStyle name="Note 9 2 8" xfId="8910" xr:uid="{CCE565B9-45AA-4D61-A7C6-430518D018BB}"/>
    <cellStyle name="Note 9 2 8 2" xfId="8911" xr:uid="{393195F4-2697-408E-8D51-B14027DF2112}"/>
    <cellStyle name="Note 9 2 8 2 2" xfId="19520" xr:uid="{A3BA1551-E12B-4F0A-AC34-9100AAF831EC}"/>
    <cellStyle name="Note 9 2 8 2 2 2" xfId="38307" xr:uid="{C1F7C7E2-72B8-4FE8-A5FD-DB2C67E995A3}"/>
    <cellStyle name="Note 9 2 8 2 3" xfId="32204" xr:uid="{5833D580-395B-424B-BD1C-48A0D497E1A3}"/>
    <cellStyle name="Note 9 2 8 3" xfId="8912" xr:uid="{E15F6A74-9C3D-4956-9142-2657BAFCED4A}"/>
    <cellStyle name="Note 9 2 8 3 2" xfId="36391" xr:uid="{06012102-E123-495C-8159-5F1C7623FEC7}"/>
    <cellStyle name="Note 9 2 8 4" xfId="13611" xr:uid="{0C3F14F0-DC96-4398-809C-136B8D7E6593}"/>
    <cellStyle name="Note 9 2 8 4 2" xfId="23472" xr:uid="{95086EF6-E319-43A2-8CEC-2EDEB59B044A}"/>
    <cellStyle name="Note 9 2 8 5" xfId="30576" xr:uid="{676EDFEF-7679-42E0-8740-BA04283A5DBB}"/>
    <cellStyle name="Note 9 2 9" xfId="8913" xr:uid="{608F1144-C7A8-45AB-8AB1-44CF3990B284}"/>
    <cellStyle name="Note 9 2 9 2" xfId="8914" xr:uid="{27C2391F-5974-472F-ADFA-CBD97334EA98}"/>
    <cellStyle name="Note 9 2 9 3" xfId="8915" xr:uid="{3FC305B3-8A57-45AC-8273-861A0886AB50}"/>
    <cellStyle name="Note 9 20" xfId="27613" xr:uid="{A25C4E5E-01EB-44E4-8895-544E68F899DE}"/>
    <cellStyle name="Note 9 21" xfId="27779" xr:uid="{C3AC98C8-5787-467B-AF64-ECF8793FC6A2}"/>
    <cellStyle name="Note 9 22" xfId="27940" xr:uid="{2FB7075D-2653-4B99-9A27-CDE7F7E21FC8}"/>
    <cellStyle name="Note 9 23" xfId="28093" xr:uid="{74B0EC1B-E0C7-4DF6-AD20-9A8197F4654F}"/>
    <cellStyle name="Note 9 24" xfId="28241" xr:uid="{2E489D80-B1E2-45B4-A8A9-25D5704E89EA}"/>
    <cellStyle name="Note 9 25" xfId="28384" xr:uid="{CA64637C-54BC-4858-94E4-2E0BD2B79C0B}"/>
    <cellStyle name="Note 9 26" xfId="28511" xr:uid="{780789FF-04C0-4E26-891D-EAB8A5DE03E5}"/>
    <cellStyle name="Note 9 27" xfId="28632" xr:uid="{2BC2400F-04C2-44D1-A619-947FDF778143}"/>
    <cellStyle name="Note 9 28" xfId="28736" xr:uid="{60F6823D-C960-41CA-B2C5-07D77690CD60}"/>
    <cellStyle name="Note 9 29" xfId="28835" xr:uid="{4C149C96-1EB5-42A5-A25C-880902AE3528}"/>
    <cellStyle name="Note 9 3" xfId="8916" xr:uid="{7D08CD37-9DE5-4957-8331-2DF87A293826}"/>
    <cellStyle name="Note 9 3 10" xfId="8917" xr:uid="{5B48A5A3-ACBD-4D18-A713-BD4EA65841C6}"/>
    <cellStyle name="Note 9 3 10 2" xfId="34960" xr:uid="{E7D489B6-1932-4D2E-83FF-B9A79CD7D514}"/>
    <cellStyle name="Note 9 3 11" xfId="13041" xr:uid="{2E4E83FF-D11F-4A00-97A8-EB105F61014B}"/>
    <cellStyle name="Note 9 3 11 2" xfId="35390" xr:uid="{445DA9AC-8411-427F-9587-DAEF3ADF7BE8}"/>
    <cellStyle name="Note 9 3 12" xfId="20524" xr:uid="{2D87BE22-117A-4785-8698-CCB3F92EA8F3}"/>
    <cellStyle name="Note 9 3 12 2" xfId="39224" xr:uid="{E24D5436-2010-49E6-8AC8-B6F919F7648B}"/>
    <cellStyle name="Note 9 3 13" xfId="23473" xr:uid="{6E20E438-0552-481B-97B2-4EED765309B9}"/>
    <cellStyle name="Note 9 3 14" xfId="29609" xr:uid="{E9CC3FAA-4092-49FC-9B10-803CF19042B9}"/>
    <cellStyle name="Note 9 3 2" xfId="8918" xr:uid="{0893E105-13BA-48C7-91A2-6B2A4D49F67B}"/>
    <cellStyle name="Note 9 3 2 2" xfId="8919" xr:uid="{F988BFC2-A160-4E49-BB45-589C15F735C7}"/>
    <cellStyle name="Note 9 3 2 2 2" xfId="8920" xr:uid="{3D0F8789-CCC2-4504-9AEC-E7FB784749F4}"/>
    <cellStyle name="Note 9 3 2 2 2 2" xfId="20050" xr:uid="{D49F40E8-7AA4-4A50-BB4F-7312CC7DBDFE}"/>
    <cellStyle name="Note 9 3 2 2 2 2 2" xfId="38922" xr:uid="{4E908F70-8D22-4E91-95FC-38670B5F3828}"/>
    <cellStyle name="Note 9 3 2 2 2 3" xfId="32778" xr:uid="{EDF5EB4B-965E-4621-B60C-10B71EEED87F}"/>
    <cellStyle name="Note 9 3 2 2 3" xfId="8921" xr:uid="{C752B03A-1B96-4585-8C95-315FEBDB6195}"/>
    <cellStyle name="Note 9 3 2 2 3 2" xfId="36910" xr:uid="{F6A70F3E-37C2-46CC-B120-17573BC2768A}"/>
    <cellStyle name="Note 9 3 2 2 4" xfId="13749" xr:uid="{6D8A9FA3-511E-45BB-B38B-B8E572BD5F59}"/>
    <cellStyle name="Note 9 3 2 2 4 2" xfId="23475" xr:uid="{FECD4760-B63A-4887-A312-0EC26929769A}"/>
    <cellStyle name="Note 9 3 2 2 5" xfId="31189" xr:uid="{A380898D-1C6A-4804-9DE1-59AC399068BA}"/>
    <cellStyle name="Note 9 3 2 3" xfId="8922" xr:uid="{38027AED-5133-4A0E-8DB7-216BA1838AB0}"/>
    <cellStyle name="Note 9 3 2 3 2" xfId="8923" xr:uid="{BE910986-B424-4E3C-81E4-A2793FD81503}"/>
    <cellStyle name="Note 9 3 2 3 2 2" xfId="37844" xr:uid="{8F8F452C-55A3-491E-B72B-E0FB5FF40F71}"/>
    <cellStyle name="Note 9 3 2 3 3" xfId="8924" xr:uid="{6F4A8B71-86B8-47A1-BF27-A7DA5C7C685C}"/>
    <cellStyle name="Note 9 3 2 4" xfId="8925" xr:uid="{FB35ADA3-DEAD-41EA-8FC6-2CFB0D63F66F}"/>
    <cellStyle name="Note 9 3 2 4 2" xfId="21241" xr:uid="{8CF800F3-BEA2-46C1-9733-0EBB998248DF}"/>
    <cellStyle name="Note 9 3 2 4 2 2" xfId="39650" xr:uid="{7E072DCD-8D04-4B81-925E-47BD2860FB56}"/>
    <cellStyle name="Note 9 3 2 4 3" xfId="33508" xr:uid="{FC18DDEA-238C-4085-832D-AAFF621FD19D}"/>
    <cellStyle name="Note 9 3 2 5" xfId="8926" xr:uid="{98A7262B-C85D-4E50-9BD7-2055707AAA9E}"/>
    <cellStyle name="Note 9 3 2 5 2" xfId="34159" xr:uid="{2821E57A-CEB6-4F1C-A9A7-2AD91106909B}"/>
    <cellStyle name="Note 9 3 2 6" xfId="13212" xr:uid="{117559A5-CD9E-4D5D-9117-9124AE8077CB}"/>
    <cellStyle name="Note 9 3 2 6 2" xfId="34961" xr:uid="{EDCCF476-E85D-43BA-852D-67E4B3A6AE05}"/>
    <cellStyle name="Note 9 3 2 7" xfId="17879" xr:uid="{739D9EF4-0661-4F4C-84EF-279569C95AC4}"/>
    <cellStyle name="Note 9 3 2 7 2" xfId="35934" xr:uid="{554A8396-EF21-4D18-95B5-6CB3EB7CEBA3}"/>
    <cellStyle name="Note 9 3 2 8" xfId="23474" xr:uid="{CAC4B4A6-9ACE-4577-A276-45A7B2055277}"/>
    <cellStyle name="Note 9 3 2 9" xfId="30126" xr:uid="{DC19C70A-605C-4D6F-80B8-5755A5C50096}"/>
    <cellStyle name="Note 9 3 3" xfId="8927" xr:uid="{E58B1B87-36C7-4065-89FF-1D9D1DDF90F1}"/>
    <cellStyle name="Note 9 3 3 2" xfId="8928" xr:uid="{F445C54E-7E9C-46A5-91E4-F8F806CDEB1F}"/>
    <cellStyle name="Note 9 3 3 2 2" xfId="8929" xr:uid="{82845102-8F60-496A-AFDE-32B0D16F6CFC}"/>
    <cellStyle name="Note 9 3 3 2 2 2" xfId="20051" xr:uid="{FBB741BB-63FA-4A70-998B-2675BB0BD92B}"/>
    <cellStyle name="Note 9 3 3 2 2 2 2" xfId="38923" xr:uid="{C00C8693-E4A8-4A45-8163-99D66D4C05C8}"/>
    <cellStyle name="Note 9 3 3 2 2 3" xfId="32779" xr:uid="{16FFC7FB-044B-416A-8606-29F55548CE8C}"/>
    <cellStyle name="Note 9 3 3 2 3" xfId="8930" xr:uid="{E8BEBAEC-4382-4452-B146-3992BEBFE5C6}"/>
    <cellStyle name="Note 9 3 3 2 3 2" xfId="36911" xr:uid="{760D219B-E1CA-4117-B517-74C621FA8CC4}"/>
    <cellStyle name="Note 9 3 3 2 4" xfId="13750" xr:uid="{357170C6-1078-46B2-B0E8-600AFA4E0891}"/>
    <cellStyle name="Note 9 3 3 2 4 2" xfId="23477" xr:uid="{70EF94E2-5851-4B4B-A38E-2EDE2302C99F}"/>
    <cellStyle name="Note 9 3 3 2 5" xfId="31190" xr:uid="{55DE1EF7-96C2-4A9F-8406-623171BA7028}"/>
    <cellStyle name="Note 9 3 3 3" xfId="8931" xr:uid="{A50D3370-5B1A-4F71-8AB8-2BDBE099621F}"/>
    <cellStyle name="Note 9 3 3 3 2" xfId="8932" xr:uid="{2E40FD9D-FA74-4718-AC47-4AF8EAB206E0}"/>
    <cellStyle name="Note 9 3 3 3 2 2" xfId="37845" xr:uid="{2D95C28E-0B64-4369-B859-A0AE8F54FACA}"/>
    <cellStyle name="Note 9 3 3 3 3" xfId="8933" xr:uid="{FCA4CF58-59C2-4495-A984-217FDF580225}"/>
    <cellStyle name="Note 9 3 3 4" xfId="8934" xr:uid="{2D08756D-9391-4BE6-B05A-CA66E32913B6}"/>
    <cellStyle name="Note 9 3 3 4 2" xfId="21242" xr:uid="{740ED00F-0A86-4C13-A5E2-AA23E86B5628}"/>
    <cellStyle name="Note 9 3 3 4 2 2" xfId="39651" xr:uid="{C22CD1F3-452D-47F3-8437-C481F03E3DEE}"/>
    <cellStyle name="Note 9 3 3 4 3" xfId="33509" xr:uid="{27852C08-89E4-43EF-804A-8C1D9957C3B9}"/>
    <cellStyle name="Note 9 3 3 5" xfId="8935" xr:uid="{9509F398-EA09-4DE0-B44F-C155B2A2B775}"/>
    <cellStyle name="Note 9 3 3 5 2" xfId="34160" xr:uid="{012588FE-419C-4AB6-94FC-7B3E8F62D99A}"/>
    <cellStyle name="Note 9 3 3 6" xfId="13213" xr:uid="{AFD1FF1C-42CD-4663-A7B5-B04A450E840A}"/>
    <cellStyle name="Note 9 3 3 6 2" xfId="34962" xr:uid="{AC8E74C8-D9C6-495C-BFD2-D0632222CB08}"/>
    <cellStyle name="Note 9 3 3 7" xfId="17880" xr:uid="{4E1C511F-9335-4A32-9C96-28DFC856C042}"/>
    <cellStyle name="Note 9 3 3 7 2" xfId="35935" xr:uid="{A4A97E94-E7EC-45CC-B0EE-C3EEE892026B}"/>
    <cellStyle name="Note 9 3 3 8" xfId="23476" xr:uid="{96C81A7F-9BF2-419D-9F20-D3DDE343DC59}"/>
    <cellStyle name="Note 9 3 3 9" xfId="30127" xr:uid="{388D3879-37A7-4923-BB09-76A6EB095B6A}"/>
    <cellStyle name="Note 9 3 4" xfId="8936" xr:uid="{42704AD0-EDE0-4678-AADD-8620BEDF4F03}"/>
    <cellStyle name="Note 9 3 4 2" xfId="8937" xr:uid="{D3A0DE35-A3F4-46CC-9266-0707C38ACC5F}"/>
    <cellStyle name="Note 9 3 4 2 2" xfId="8938" xr:uid="{79F7F3D4-A1D8-4119-9477-1E4E8BF534A9}"/>
    <cellStyle name="Note 9 3 4 2 2 2" xfId="20052" xr:uid="{2087FA6C-A0DE-49AD-9073-22135A32D1BC}"/>
    <cellStyle name="Note 9 3 4 2 2 2 2" xfId="38924" xr:uid="{3864633A-177F-4B75-AF0E-D8CD44EF20A0}"/>
    <cellStyle name="Note 9 3 4 2 2 3" xfId="32780" xr:uid="{A8C19FB0-DE17-4F06-B710-1E4389C020CA}"/>
    <cellStyle name="Note 9 3 4 2 3" xfId="8939" xr:uid="{4EC92B8C-4948-46A3-BA8F-4A31DD1FEAB0}"/>
    <cellStyle name="Note 9 3 4 2 3 2" xfId="36912" xr:uid="{D255DA7D-D3A6-4F4D-A883-CC175FE619AF}"/>
    <cellStyle name="Note 9 3 4 2 4" xfId="13751" xr:uid="{075E8529-BE3E-4E18-AC31-449D226A40C5}"/>
    <cellStyle name="Note 9 3 4 2 4 2" xfId="23479" xr:uid="{46E72F90-4799-46B3-853D-1618A21163C9}"/>
    <cellStyle name="Note 9 3 4 2 5" xfId="31191" xr:uid="{A6AAF462-7654-4712-91BD-D8250EE7C590}"/>
    <cellStyle name="Note 9 3 4 3" xfId="8940" xr:uid="{4FCB7124-56DD-4C0A-913D-A2BE1FEE5AF6}"/>
    <cellStyle name="Note 9 3 4 3 2" xfId="8941" xr:uid="{DB66D9B3-7D2F-493D-855D-B4EE7325774A}"/>
    <cellStyle name="Note 9 3 4 3 2 2" xfId="37846" xr:uid="{092FAFE2-7EB2-4215-B1CB-12D17E3C62B4}"/>
    <cellStyle name="Note 9 3 4 3 3" xfId="8942" xr:uid="{B04D9147-3903-4211-9D06-54CAA170F276}"/>
    <cellStyle name="Note 9 3 4 4" xfId="8943" xr:uid="{BC3B7556-97C8-446E-A054-F57061FF6780}"/>
    <cellStyle name="Note 9 3 4 4 2" xfId="21243" xr:uid="{0016FBCB-CEEA-4CB7-A65E-2717B309D439}"/>
    <cellStyle name="Note 9 3 4 4 2 2" xfId="39652" xr:uid="{4F93C841-5AC6-469E-83FA-91F7DCEAFED6}"/>
    <cellStyle name="Note 9 3 4 4 3" xfId="33510" xr:uid="{80D41F13-85F0-43AC-BEF9-7F6004D380EE}"/>
    <cellStyle name="Note 9 3 4 5" xfId="8944" xr:uid="{6FD4F138-352D-4DF0-A784-35400BAAFBAD}"/>
    <cellStyle name="Note 9 3 4 5 2" xfId="34161" xr:uid="{4E538BD6-A9A2-40E3-98FA-DBB4EC97C97E}"/>
    <cellStyle name="Note 9 3 4 6" xfId="13214" xr:uid="{F7410232-6AB0-4917-B18E-AA0610DE1359}"/>
    <cellStyle name="Note 9 3 4 6 2" xfId="34963" xr:uid="{F48BB505-23D0-4E62-B2BF-CEDAAF56B806}"/>
    <cellStyle name="Note 9 3 4 7" xfId="17881" xr:uid="{D5C594AB-2E8B-4291-AECF-87688ABA1498}"/>
    <cellStyle name="Note 9 3 4 7 2" xfId="35936" xr:uid="{B8EC2C61-1645-4AFB-AE3A-610CD7619F1B}"/>
    <cellStyle name="Note 9 3 4 8" xfId="23478" xr:uid="{1306A1B2-8FF9-4B30-A71C-E9B01B3CE987}"/>
    <cellStyle name="Note 9 3 4 9" xfId="30128" xr:uid="{002AFEB3-39F3-4095-B421-AC9CF074D033}"/>
    <cellStyle name="Note 9 3 5" xfId="8945" xr:uid="{5044203F-B009-46DD-95DC-63FB3E61BAE9}"/>
    <cellStyle name="Note 9 3 5 2" xfId="8946" xr:uid="{291F9C07-7F2B-4BA2-A059-CE5ABF74FF71}"/>
    <cellStyle name="Note 9 3 5 2 2" xfId="8947" xr:uid="{0A14D56A-BE0E-431A-9E47-DF570F404888}"/>
    <cellStyle name="Note 9 3 5 2 2 2" xfId="20053" xr:uid="{D851AE41-ED2B-4690-B056-32C8338C5C43}"/>
    <cellStyle name="Note 9 3 5 2 2 2 2" xfId="38925" xr:uid="{CD355F15-A8FA-4883-8FCE-7405FB493DA4}"/>
    <cellStyle name="Note 9 3 5 2 2 3" xfId="32781" xr:uid="{1F393DBC-2218-49EC-856E-9EA3FC0CB7D3}"/>
    <cellStyle name="Note 9 3 5 2 3" xfId="8948" xr:uid="{32D64F3D-96E4-4E99-BBD0-53F5B21BA616}"/>
    <cellStyle name="Note 9 3 5 2 3 2" xfId="36913" xr:uid="{E617F93E-DA1A-423F-9415-E633F95A9C1A}"/>
    <cellStyle name="Note 9 3 5 2 4" xfId="13752" xr:uid="{D57376ED-EA20-4143-84EF-1FB15093C514}"/>
    <cellStyle name="Note 9 3 5 2 4 2" xfId="23481" xr:uid="{5857530C-8AAB-4649-B350-B2E6C537EDE8}"/>
    <cellStyle name="Note 9 3 5 2 5" xfId="31192" xr:uid="{FBAF3017-E319-4D32-9C1B-7E46466D40B4}"/>
    <cellStyle name="Note 9 3 5 3" xfId="8949" xr:uid="{5DCC522F-C4A7-430B-827A-F40FF0A31D7F}"/>
    <cellStyle name="Note 9 3 5 3 2" xfId="8950" xr:uid="{E514831A-0CCA-448A-8A83-79C6272BA8AF}"/>
    <cellStyle name="Note 9 3 5 3 2 2" xfId="37847" xr:uid="{701A856E-BE1C-4FCF-9FE0-9794EF8299EC}"/>
    <cellStyle name="Note 9 3 5 3 3" xfId="8951" xr:uid="{448B06B1-4599-4DF1-8B5D-05B75D57CB1B}"/>
    <cellStyle name="Note 9 3 5 4" xfId="8952" xr:uid="{392E796A-CFF8-48A4-AD58-4F387544DD00}"/>
    <cellStyle name="Note 9 3 5 4 2" xfId="21244" xr:uid="{78BC58FE-580E-4B07-B670-A5DE9C2356EE}"/>
    <cellStyle name="Note 9 3 5 4 2 2" xfId="39653" xr:uid="{57947CE9-A1E6-43C5-BF99-FA2B5319AE78}"/>
    <cellStyle name="Note 9 3 5 4 3" xfId="33511" xr:uid="{1B2A6731-A089-4F21-A7DE-2DB3F2E4FE12}"/>
    <cellStyle name="Note 9 3 5 5" xfId="8953" xr:uid="{36993175-0049-4A77-AB09-3244C1F2BBF2}"/>
    <cellStyle name="Note 9 3 5 5 2" xfId="34162" xr:uid="{EC378DA2-F7DA-4284-A664-BF54F9C68A68}"/>
    <cellStyle name="Note 9 3 5 6" xfId="13215" xr:uid="{FBF460D1-5724-4CA5-8E25-9CECD500A8EF}"/>
    <cellStyle name="Note 9 3 5 6 2" xfId="34964" xr:uid="{42EBFBF4-CC44-46F4-98CC-0039947D2A0C}"/>
    <cellStyle name="Note 9 3 5 7" xfId="17882" xr:uid="{5B567ECC-7FEB-446C-B2B7-DEB43F434B4D}"/>
    <cellStyle name="Note 9 3 5 7 2" xfId="35937" xr:uid="{673E8EF4-2EC3-4FE8-A31E-90A52461AE0B}"/>
    <cellStyle name="Note 9 3 5 8" xfId="23480" xr:uid="{AB027D90-BD53-4399-AFE2-27294D073561}"/>
    <cellStyle name="Note 9 3 5 9" xfId="30129" xr:uid="{5F1B2E6B-68F1-45DE-81D7-8FE0EB3FF87D}"/>
    <cellStyle name="Note 9 3 6" xfId="8954" xr:uid="{F4D82FB3-49C1-4B71-B710-16571FA32551}"/>
    <cellStyle name="Note 9 3 6 2" xfId="8955" xr:uid="{F59A6D68-5F79-4263-AE0F-B32A78C155A5}"/>
    <cellStyle name="Note 9 3 6 2 2" xfId="8956" xr:uid="{48D13068-3AC0-4FCE-BEB2-1CAE0A9C9162}"/>
    <cellStyle name="Note 9 3 6 2 2 2" xfId="20054" xr:uid="{B5820211-FF3F-4955-B992-9E84A61E5D55}"/>
    <cellStyle name="Note 9 3 6 2 2 2 2" xfId="38926" xr:uid="{3D693D15-04E3-492F-B070-AFBE19D52022}"/>
    <cellStyle name="Note 9 3 6 2 2 3" xfId="32782" xr:uid="{6C9FDBAA-E21C-4F43-98C3-D1AC804969A3}"/>
    <cellStyle name="Note 9 3 6 2 3" xfId="8957" xr:uid="{897A8152-BC07-4853-A3D0-205998038B62}"/>
    <cellStyle name="Note 9 3 6 2 3 2" xfId="36914" xr:uid="{CFD13B7F-1A13-4A1B-8100-48BC1F42A484}"/>
    <cellStyle name="Note 9 3 6 2 4" xfId="13753" xr:uid="{B4EDCB33-5DCC-4D04-9FDB-4220B033234D}"/>
    <cellStyle name="Note 9 3 6 2 4 2" xfId="23483" xr:uid="{10DBC993-1C90-4945-A121-56CF26A757DC}"/>
    <cellStyle name="Note 9 3 6 2 5" xfId="31193" xr:uid="{1C7E1832-83E2-4318-A9DB-BC5D10E954C8}"/>
    <cellStyle name="Note 9 3 6 3" xfId="8958" xr:uid="{B50960E5-68F6-4FF2-92D4-7F3579A25237}"/>
    <cellStyle name="Note 9 3 6 3 2" xfId="8959" xr:uid="{26FD61E3-9F55-45FC-95B4-E53DB695F8FD}"/>
    <cellStyle name="Note 9 3 6 3 2 2" xfId="37848" xr:uid="{69B5DBB5-C6CB-4D5D-B2E2-0E3D95CD1F1A}"/>
    <cellStyle name="Note 9 3 6 3 3" xfId="8960" xr:uid="{0E9BDA2F-7B5F-40B9-9369-BE31BDFCEE09}"/>
    <cellStyle name="Note 9 3 6 4" xfId="8961" xr:uid="{4A1940AC-D65C-4813-B0A0-79C0DFFF29E2}"/>
    <cellStyle name="Note 9 3 6 4 2" xfId="21245" xr:uid="{54FE66F7-4CD8-4119-A26C-E60ECA849C19}"/>
    <cellStyle name="Note 9 3 6 4 2 2" xfId="39654" xr:uid="{003EDCB7-BCE1-4C9E-A7DA-78F2010C4249}"/>
    <cellStyle name="Note 9 3 6 4 3" xfId="33512" xr:uid="{42E38BA9-C9C8-4845-BB80-0509DFE35D11}"/>
    <cellStyle name="Note 9 3 6 5" xfId="8962" xr:uid="{8E138D9E-086F-4AD8-A44B-F1F6B745EEFD}"/>
    <cellStyle name="Note 9 3 6 5 2" xfId="34163" xr:uid="{7872D52A-B8EB-4AE6-96BA-F3180C0917E0}"/>
    <cellStyle name="Note 9 3 6 6" xfId="13216" xr:uid="{3B18A3EF-72D1-45B7-8A33-FE15693922EC}"/>
    <cellStyle name="Note 9 3 6 6 2" xfId="34965" xr:uid="{967CBF30-D620-47F7-A951-5955487D167A}"/>
    <cellStyle name="Note 9 3 6 7" xfId="17883" xr:uid="{9278F33E-3B5F-471E-89AB-A4770A2FF141}"/>
    <cellStyle name="Note 9 3 6 7 2" xfId="35938" xr:uid="{E0C4804E-B350-4A79-94FA-D7D0631BA6CD}"/>
    <cellStyle name="Note 9 3 6 8" xfId="23482" xr:uid="{E52EEF65-00E9-482E-9040-E54788A7F4CE}"/>
    <cellStyle name="Note 9 3 6 9" xfId="30130" xr:uid="{709545E0-6210-428B-858A-E08BF48DA4D7}"/>
    <cellStyle name="Note 9 3 7" xfId="8963" xr:uid="{F92D2C0C-1AF4-4A76-9C0C-C6A8A1234843}"/>
    <cellStyle name="Note 9 3 7 2" xfId="8964" xr:uid="{3FCE617F-B1F1-4707-BEFA-4B550A8B3992}"/>
    <cellStyle name="Note 9 3 7 2 2" xfId="19468" xr:uid="{1D5394C1-465B-4E4B-9251-A153EB50580B}"/>
    <cellStyle name="Note 9 3 7 2 2 2" xfId="38255" xr:uid="{B7466819-FB14-4B73-A700-FB1B494C9DFB}"/>
    <cellStyle name="Note 9 3 7 2 3" xfId="32166" xr:uid="{95248D28-12F3-4A28-8BAD-15A7FC4E1C32}"/>
    <cellStyle name="Note 9 3 7 3" xfId="8965" xr:uid="{A5E833D6-5130-4169-AB9D-797149133E50}"/>
    <cellStyle name="Note 9 3 7 3 2" xfId="36339" xr:uid="{2B3EBAD6-002B-4159-97D5-4AAF1F78DBA8}"/>
    <cellStyle name="Note 9 3 7 4" xfId="13585" xr:uid="{444C13DB-A0CE-4005-85F6-D913C985A4C3}"/>
    <cellStyle name="Note 9 3 7 4 2" xfId="23484" xr:uid="{04D942BA-D8F9-480C-833D-25774596DDF5}"/>
    <cellStyle name="Note 9 3 7 5" xfId="30524" xr:uid="{A06B93EC-14BE-4899-81EC-963C0E8B6A93}"/>
    <cellStyle name="Note 9 3 8" xfId="8966" xr:uid="{474399C7-D594-4DF3-B4FF-863CFFABFFAC}"/>
    <cellStyle name="Note 9 3 8 2" xfId="8967" xr:uid="{9904841B-7696-4F83-A347-874389A0A831}"/>
    <cellStyle name="Note 9 3 8 2 2" xfId="19500" xr:uid="{8E6C51AD-05A7-4CDB-B1EA-66C0A6D591E1}"/>
    <cellStyle name="Note 9 3 8 2 2 2" xfId="38287" xr:uid="{AB4618BB-2B06-4AA1-B7E9-B71BE0C10FFA}"/>
    <cellStyle name="Note 9 3 8 2 3" xfId="32189" xr:uid="{9045E33D-35EA-424E-923B-8E19032DBCBE}"/>
    <cellStyle name="Note 9 3 8 3" xfId="8968" xr:uid="{A9E12672-51BD-497D-8AA4-12589A3E7602}"/>
    <cellStyle name="Note 9 3 8 3 2" xfId="36371" xr:uid="{FF57AD26-5338-41E3-A71B-C94FCFCC0F1D}"/>
    <cellStyle name="Note 9 3 8 4" xfId="13599" xr:uid="{1CEAE4BD-AA89-4B76-BB4B-D676F2A48911}"/>
    <cellStyle name="Note 9 3 8 4 2" xfId="23485" xr:uid="{71ED5717-9F9D-4324-B954-51179069FF59}"/>
    <cellStyle name="Note 9 3 8 5" xfId="30556" xr:uid="{8A972AC9-BE22-4EAE-8099-6DB36A279506}"/>
    <cellStyle name="Note 9 3 9" xfId="8969" xr:uid="{E666FDDB-5D23-4CC6-9F84-B0CE6D4903C2}"/>
    <cellStyle name="Note 9 3 9 2" xfId="8970" xr:uid="{B81E5BAA-2688-4A86-AA44-4F9ACF517BA6}"/>
    <cellStyle name="Note 9 3 9 3" xfId="8971" xr:uid="{DC5D75D7-E43D-4D1E-918D-234C2A6C3F17}"/>
    <cellStyle name="Note 9 30" xfId="28927" xr:uid="{D17472CD-6EE1-41B0-A179-60F0AD78283F}"/>
    <cellStyle name="Note 9 31" xfId="29012" xr:uid="{3215395C-1D24-45DB-A634-978CA93FF965}"/>
    <cellStyle name="Note 9 32" xfId="29517" xr:uid="{B35929C5-37B8-443E-98EF-A0710274ED09}"/>
    <cellStyle name="Note 9 4" xfId="8972" xr:uid="{5821E4B7-8F75-48F4-A07D-DB19DD04ECDF}"/>
    <cellStyle name="Note 9 4 10" xfId="29656" xr:uid="{AE81667E-AACC-4849-98C1-87E10CAA5575}"/>
    <cellStyle name="Note 9 4 2" xfId="8973" xr:uid="{5FBD5747-D92F-4FC2-8BC8-417D14E55DA6}"/>
    <cellStyle name="Note 9 4 2 2" xfId="8974" xr:uid="{02A1EE2F-5F52-4644-9526-6AD8AC20ABF5}"/>
    <cellStyle name="Note 9 4 2 2 2" xfId="8975" xr:uid="{686AC1DE-25BD-46A7-953A-5EF4273A78F6}"/>
    <cellStyle name="Note 9 4 2 2 2 2" xfId="20055" xr:uid="{09142AF6-E438-42EA-A37B-D5872E199203}"/>
    <cellStyle name="Note 9 4 2 2 2 2 2" xfId="38927" xr:uid="{646CBDA4-ADC7-4955-A672-4102B2B39933}"/>
    <cellStyle name="Note 9 4 2 2 2 3" xfId="32783" xr:uid="{DA3212BB-F290-4ABF-A9C3-F2D956ED1B4F}"/>
    <cellStyle name="Note 9 4 2 2 3" xfId="8976" xr:uid="{8DC31AEF-664B-4145-B062-4CCCAD253E70}"/>
    <cellStyle name="Note 9 4 2 2 3 2" xfId="36915" xr:uid="{FA0727A3-BF7E-40CC-AF63-3757E0DABE6D}"/>
    <cellStyle name="Note 9 4 2 2 4" xfId="13754" xr:uid="{033445C1-D7A7-4F47-A966-7B42D4EDF8C7}"/>
    <cellStyle name="Note 9 4 2 2 4 2" xfId="23488" xr:uid="{0F988143-6B7D-404F-A9A2-EE91E3C903CC}"/>
    <cellStyle name="Note 9 4 2 2 5" xfId="31194" xr:uid="{CB03F4BB-2E26-426E-8383-9657937385DF}"/>
    <cellStyle name="Note 9 4 2 3" xfId="8977" xr:uid="{D669EAC6-C2F8-4A54-8F70-B981885D7C14}"/>
    <cellStyle name="Note 9 4 2 3 2" xfId="8978" xr:uid="{2F007E74-8A58-4340-B091-305320C624F9}"/>
    <cellStyle name="Note 9 4 2 3 2 2" xfId="37849" xr:uid="{A1A4E768-D3EE-4205-8CC5-38B8EE7BFE89}"/>
    <cellStyle name="Note 9 4 2 3 3" xfId="8979" xr:uid="{47507030-B6A4-4103-B35B-2297BDF8283B}"/>
    <cellStyle name="Note 9 4 2 4" xfId="8980" xr:uid="{22E03271-C6F8-4122-9E4B-DBA7AEF4534E}"/>
    <cellStyle name="Note 9 4 2 4 2" xfId="35939" xr:uid="{8486E723-799F-421E-8A1B-BA2077464B6F}"/>
    <cellStyle name="Note 9 4 2 5" xfId="13217" xr:uid="{8377C165-A359-4B7F-891C-4E988F539FC2}"/>
    <cellStyle name="Note 9 4 2 5 2" xfId="23487" xr:uid="{782D3AA8-C26C-413F-8366-2CD8728930F4}"/>
    <cellStyle name="Note 9 4 2 6" xfId="30131" xr:uid="{AB651E45-4FC8-4658-A7C0-4CED25A1EDE7}"/>
    <cellStyle name="Note 9 4 3" xfId="8981" xr:uid="{EB8F2690-47CA-4514-A559-A9D21231E257}"/>
    <cellStyle name="Note 9 4 3 2" xfId="8982" xr:uid="{E9E46440-FC3A-4907-8CCE-C42B22801FE7}"/>
    <cellStyle name="Note 9 4 3 2 2" xfId="14506" xr:uid="{8FC9756B-E3DA-4D5F-8E0D-8A5C08513071}"/>
    <cellStyle name="Note 9 4 3 2 2 2" xfId="38452" xr:uid="{A14E7236-BA0E-45B7-AED2-A20362C76408}"/>
    <cellStyle name="Note 9 4 3 2 3" xfId="32322" xr:uid="{50C05A43-269A-4735-902B-50D80A9375B3}"/>
    <cellStyle name="Note 9 4 3 3" xfId="8983" xr:uid="{B9B4A017-ECE1-4064-B46A-579CCB31438F}"/>
    <cellStyle name="Note 9 4 3 3 2" xfId="18400" xr:uid="{0EE0AB7D-0FE4-4C65-9F12-F6CCE2D6D0DD}"/>
    <cellStyle name="Note 9 4 3 4" xfId="13688" xr:uid="{E9F8A15F-C2F5-420D-B982-BEC515DE78AC}"/>
    <cellStyle name="Note 9 4 3 4 2" xfId="23489" xr:uid="{D5529567-FBAE-4A3B-8054-7B9812594F6E}"/>
    <cellStyle name="Note 9 4 3 5" xfId="30719" xr:uid="{AE11635D-90B9-4D9A-BBEA-82DCFCAC2A42}"/>
    <cellStyle name="Note 9 4 4" xfId="8984" xr:uid="{2CE0DDE2-9EA0-4D7F-905A-296AB7B65ECE}"/>
    <cellStyle name="Note 9 4 4 2" xfId="8985" xr:uid="{776F1FE8-AEFA-4EF5-B6B6-423EB6E2008F}"/>
    <cellStyle name="Note 9 4 4 2 2" xfId="37332" xr:uid="{914ABC26-0C2A-4FC7-9520-C08CF36D237A}"/>
    <cellStyle name="Note 9 4 4 3" xfId="8986" xr:uid="{159D3F54-EA9B-45BE-A2A7-DC396BABB84F}"/>
    <cellStyle name="Note 9 4 5" xfId="8987" xr:uid="{C2D43468-9040-4E24-AD9F-7F83D4CB0B7D}"/>
    <cellStyle name="Note 9 4 5 2" xfId="15262" xr:uid="{799C283D-C986-49D4-8B5F-96DD478244B8}"/>
    <cellStyle name="Note 9 4 5 2 2" xfId="20703" xr:uid="{F585628D-E707-42EC-8EE2-C29ED5D8B935}"/>
    <cellStyle name="Note 9 4 5 3" xfId="33513" xr:uid="{B65C99DE-50BA-45BF-B8BB-53B4F73585C6}"/>
    <cellStyle name="Note 9 4 6" xfId="8988" xr:uid="{D5169869-F8DB-458C-8D1D-7CC6D0BF20B7}"/>
    <cellStyle name="Note 9 4 6 2" xfId="15942" xr:uid="{6A660EE9-C36E-46DD-95C0-0E27FB88B7D9}"/>
    <cellStyle name="Note 9 4 7" xfId="13111" xr:uid="{5008F7B2-C369-4005-8803-FFAEAEA0C3D6}"/>
    <cellStyle name="Note 9 4 7 2" xfId="16918" xr:uid="{E95F2ACA-FC80-4DAA-B043-DED6E0DC1B70}"/>
    <cellStyle name="Note 9 4 8" xfId="17277" xr:uid="{4777F106-F924-4684-A205-CC7355A5A24B}"/>
    <cellStyle name="Note 9 4 8 2" xfId="35445" xr:uid="{7A5135A0-DA66-44AC-964E-0EAF44772D42}"/>
    <cellStyle name="Note 9 4 9" xfId="23486" xr:uid="{2A92AA63-D034-4079-B806-797B510C2977}"/>
    <cellStyle name="Note 9 5" xfId="8989" xr:uid="{B042C3E2-4CCD-44A0-85B2-ACF5DC230DBD}"/>
    <cellStyle name="Note 9 5 2" xfId="8990" xr:uid="{E4417973-BB5C-4405-B180-E513D5A243D4}"/>
    <cellStyle name="Note 9 5 2 2" xfId="8991" xr:uid="{7AB1ADD5-A710-45FF-B03F-24E18EA4A18E}"/>
    <cellStyle name="Note 9 5 2 2 2" xfId="20056" xr:uid="{67C8E427-F4E4-4205-8B26-F09FE59B8D45}"/>
    <cellStyle name="Note 9 5 2 2 2 2" xfId="38928" xr:uid="{D7C38518-F8EC-4908-88AB-B6C735A65E7F}"/>
    <cellStyle name="Note 9 5 2 2 3" xfId="32784" xr:uid="{A64F4570-8443-4C71-ADDD-193BD76AC71C}"/>
    <cellStyle name="Note 9 5 2 3" xfId="8992" xr:uid="{368EBE15-682F-4CBB-A309-B754DC66CE03}"/>
    <cellStyle name="Note 9 5 2 3 2" xfId="36916" xr:uid="{BCF303EB-B555-4B46-B68A-8007619E7E88}"/>
    <cellStyle name="Note 9 5 2 4" xfId="13755" xr:uid="{2D5580F0-DC68-4CE0-A89F-80BF59EAD1CA}"/>
    <cellStyle name="Note 9 5 2 4 2" xfId="23491" xr:uid="{ED3C668A-9C87-4448-9A26-F094B7B13DC7}"/>
    <cellStyle name="Note 9 5 2 5" xfId="31195" xr:uid="{20EC7AFC-FCEC-4F2F-A00F-5C3574449982}"/>
    <cellStyle name="Note 9 5 3" xfId="8993" xr:uid="{9D3FA2A0-E585-4BFC-919D-49847161BDB1}"/>
    <cellStyle name="Note 9 5 3 2" xfId="8994" xr:uid="{85C9E4FD-5216-4C40-B37D-4072F3234193}"/>
    <cellStyle name="Note 9 5 3 2 2" xfId="37850" xr:uid="{E37342BE-781B-4BF9-B246-0706E68FB82F}"/>
    <cellStyle name="Note 9 5 3 3" xfId="8995" xr:uid="{68F5EDCB-0A9F-4E8D-A12A-176700222442}"/>
    <cellStyle name="Note 9 5 4" xfId="8996" xr:uid="{FA526DC2-BF70-408B-A540-268E2E32A637}"/>
    <cellStyle name="Note 9 5 4 2" xfId="21246" xr:uid="{B17B9B2F-75B4-4201-AF65-EFE7136C61E0}"/>
    <cellStyle name="Note 9 5 4 2 2" xfId="39655" xr:uid="{674711DE-0826-4A4F-A5F5-6EB5E8CEF0FB}"/>
    <cellStyle name="Note 9 5 4 3" xfId="33514" xr:uid="{E7507A46-DC80-4CDF-AC85-98E1CC032081}"/>
    <cellStyle name="Note 9 5 5" xfId="8997" xr:uid="{869CE15F-2EF9-47B5-A8FE-5419D6838782}"/>
    <cellStyle name="Note 9 5 5 2" xfId="34164" xr:uid="{15D7AA5F-68B1-4141-A17F-0FFA8937EF4A}"/>
    <cellStyle name="Note 9 5 6" xfId="13218" xr:uid="{AA99D098-B712-4F19-A22F-04E842C42C7C}"/>
    <cellStyle name="Note 9 5 6 2" xfId="34966" xr:uid="{F0D66F58-10AE-4E86-B3AD-00162ECB62DB}"/>
    <cellStyle name="Note 9 5 7" xfId="17884" xr:uid="{35C883E9-BCAE-45BF-A706-FA81BEDF8698}"/>
    <cellStyle name="Note 9 5 7 2" xfId="35940" xr:uid="{9FFC5A57-E9F8-4564-9C7E-AE2A96F0393B}"/>
    <cellStyle name="Note 9 5 8" xfId="23490" xr:uid="{DAFB5CAE-8DC5-40DC-B5AE-6366E189FC0F}"/>
    <cellStyle name="Note 9 5 9" xfId="30132" xr:uid="{D65081A7-C0D5-4EA4-8FFF-B456982A5B8C}"/>
    <cellStyle name="Note 9 6" xfId="8998" xr:uid="{5B0019BC-020B-4C13-B671-BA83E45C9EA1}"/>
    <cellStyle name="Note 9 6 2" xfId="8999" xr:uid="{92CA14FC-86A6-423D-AE52-05B9557A96DA}"/>
    <cellStyle name="Note 9 6 2 2" xfId="9000" xr:uid="{64BC1090-2966-4607-9DC0-F656C81972EB}"/>
    <cellStyle name="Note 9 6 2 2 2" xfId="20057" xr:uid="{728273CB-0885-4772-A271-52679FF20500}"/>
    <cellStyle name="Note 9 6 2 2 2 2" xfId="38929" xr:uid="{D7370601-7528-4ECD-BFA4-0ED7F5D8FC7E}"/>
    <cellStyle name="Note 9 6 2 2 3" xfId="32785" xr:uid="{D6BDD8B1-25DF-4C13-A0C9-FBF681386A54}"/>
    <cellStyle name="Note 9 6 2 3" xfId="9001" xr:uid="{1B87A113-02D8-453D-852D-BAD2A7AD2D7A}"/>
    <cellStyle name="Note 9 6 2 3 2" xfId="36917" xr:uid="{A59C2906-C20D-4DE0-BB70-7EFE8D27262C}"/>
    <cellStyle name="Note 9 6 2 4" xfId="13756" xr:uid="{D3E70CFC-B94F-447D-B7F4-6658E6A46393}"/>
    <cellStyle name="Note 9 6 2 4 2" xfId="23493" xr:uid="{78D201FD-A2D1-4C9A-BA8E-00F0B4AB6801}"/>
    <cellStyle name="Note 9 6 2 5" xfId="31196" xr:uid="{05818898-C5F2-4A99-92DB-0D42130F96F9}"/>
    <cellStyle name="Note 9 6 3" xfId="9002" xr:uid="{99D1464C-2382-432E-9CFD-754B16774047}"/>
    <cellStyle name="Note 9 6 3 2" xfId="9003" xr:uid="{CBDFDBBB-4275-47B0-BA84-BFB48E1820FE}"/>
    <cellStyle name="Note 9 6 3 2 2" xfId="37851" xr:uid="{70AA463F-6501-4723-AF2A-69853418BA83}"/>
    <cellStyle name="Note 9 6 3 3" xfId="9004" xr:uid="{97C3B9FC-7C99-45A1-8E94-3F04F2C750DB}"/>
    <cellStyle name="Note 9 6 4" xfId="9005" xr:uid="{970F2147-809E-475E-82C1-9AB67BE32FB2}"/>
    <cellStyle name="Note 9 6 4 2" xfId="21247" xr:uid="{D7309C5A-2CD0-4B8C-88D2-A5D5F0CD7CCC}"/>
    <cellStyle name="Note 9 6 4 2 2" xfId="39656" xr:uid="{655E84FC-7DC0-489B-899C-9857FDCB7CE7}"/>
    <cellStyle name="Note 9 6 4 3" xfId="33515" xr:uid="{C1F528EB-1A56-448A-94F8-1D0869E0E976}"/>
    <cellStyle name="Note 9 6 5" xfId="9006" xr:uid="{9888D559-0042-41D6-ADE5-42008DEBA584}"/>
    <cellStyle name="Note 9 6 5 2" xfId="34165" xr:uid="{AF3452FC-A7F8-4553-9F0E-617DCD242890}"/>
    <cellStyle name="Note 9 6 6" xfId="13219" xr:uid="{DD0973E8-15DF-40D5-A990-413B3ED7C4E0}"/>
    <cellStyle name="Note 9 6 6 2" xfId="34967" xr:uid="{65863F24-A43E-485F-BBD1-4C315B041F5A}"/>
    <cellStyle name="Note 9 6 7" xfId="17885" xr:uid="{2AA87AE0-29E7-4F8B-9A63-584E58714271}"/>
    <cellStyle name="Note 9 6 7 2" xfId="35941" xr:uid="{F6F4C532-A501-40C7-8450-AB3A18DE979D}"/>
    <cellStyle name="Note 9 6 8" xfId="23492" xr:uid="{18108BF5-B824-42F5-B2D4-7461A6D883B2}"/>
    <cellStyle name="Note 9 6 9" xfId="30133" xr:uid="{1D35473F-3851-426C-8192-8DCD94218397}"/>
    <cellStyle name="Note 9 7" xfId="9007" xr:uid="{1B8F1509-79EE-4222-9264-B85AF9A16E5F}"/>
    <cellStyle name="Note 9 7 2" xfId="9008" xr:uid="{E3FD5297-D45F-4A0E-B18C-67DC2CFC35B8}"/>
    <cellStyle name="Note 9 7 2 2" xfId="14460" xr:uid="{E0595898-56E4-4548-8A93-1BDFD02CD74D}"/>
    <cellStyle name="Note 9 7 2 2 2" xfId="38393" xr:uid="{9FEE161E-8751-40CB-B6EC-5E48B4DD20F1}"/>
    <cellStyle name="Note 9 7 2 3" xfId="32280" xr:uid="{7E4C09B6-6C11-4BF0-9051-F5C474291F34}"/>
    <cellStyle name="Note 9 7 3" xfId="9009" xr:uid="{8AEDAC16-846A-4382-AC3B-592671796B8E}"/>
    <cellStyle name="Note 9 7 3 2" xfId="18350" xr:uid="{0CD8A67F-2390-4203-98C1-CE8F8D603AA5}"/>
    <cellStyle name="Note 9 7 4" xfId="13658" xr:uid="{3723A63C-590E-4683-8AD3-D1F80EAE5FED}"/>
    <cellStyle name="Note 9 7 4 2" xfId="23494" xr:uid="{EDB8A23E-1EEC-48D3-A9CE-D1F8082EFE3F}"/>
    <cellStyle name="Note 9 7 5" xfId="30662" xr:uid="{3FA9AB0E-45FD-4D99-8428-6396B378FBF5}"/>
    <cellStyle name="Note 9 8" xfId="9010" xr:uid="{0F784BBB-862D-43BF-A1A5-03D8BDE958DA}"/>
    <cellStyle name="Note 9 8 2" xfId="9011" xr:uid="{BA2B6E46-D8BF-4096-9328-5EEB0CAD547D}"/>
    <cellStyle name="Note 9 8 2 2" xfId="37244" xr:uid="{81B47433-E94D-49A5-95F6-A3BBDCCB80CF}"/>
    <cellStyle name="Note 9 8 3" xfId="9012" xr:uid="{046C9981-F6F8-4165-A096-2871193F4F8F}"/>
    <cellStyle name="Note 9 8 3 2" xfId="23495" xr:uid="{53B57FDE-2B1E-4BC8-8D57-687CE2EFA835}"/>
    <cellStyle name="Note 9 8 4" xfId="14164" xr:uid="{96918307-1CE4-42E5-B3F0-1CD0C5D2CAEC}"/>
    <cellStyle name="Note 9 9" xfId="9013" xr:uid="{106554ED-F4C9-4D81-81FC-30B68EA08C66}"/>
    <cellStyle name="Note 9 9 2" xfId="9014" xr:uid="{FA618156-6892-4471-8CE4-9B3C28F577D8}"/>
    <cellStyle name="Note 9 9 2 2" xfId="19327" xr:uid="{DC979894-E6CC-43C1-9789-9AB6AC20F69B}"/>
    <cellStyle name="Note 9 9 3" xfId="9015" xr:uid="{50393848-4E13-4922-BBE6-998E9BAE9D3B}"/>
    <cellStyle name="Note 9 9 3 2" xfId="26740" xr:uid="{D35F7A8E-E74D-46E0-945F-02D67F37D027}"/>
    <cellStyle name="Note 9 9 4" xfId="31637" xr:uid="{556BCBC3-FF76-4F4A-80E8-88A3BEC78224}"/>
    <cellStyle name="NumericCellStyle" xfId="410" xr:uid="{00000000-0005-0000-0000-0000B9010000}"/>
    <cellStyle name="Output" xfId="149" builtinId="21" customBuiltin="1"/>
    <cellStyle name="Output 10" xfId="9016" xr:uid="{4DC32D14-5F3A-4CA7-B80D-5E5B61468FCE}"/>
    <cellStyle name="Output 10 10" xfId="9017" xr:uid="{6E8B8071-02FA-45FA-A40D-8011DED03621}"/>
    <cellStyle name="Output 10 10 2" xfId="14667" xr:uid="{B813E212-B64F-4E31-A5B3-C31595A0D1A6}"/>
    <cellStyle name="Output 10 10 2 2" xfId="20500" xr:uid="{0F9CB9F9-8A9A-430D-B692-905E06F0F724}"/>
    <cellStyle name="Output 10 11" xfId="12967" xr:uid="{78E20CE8-6F6F-4F17-A0DF-DEFA1B17E466}"/>
    <cellStyle name="Output 10 11 2" xfId="15073" xr:uid="{E853A446-8440-4726-8C7C-567B55EED885}"/>
    <cellStyle name="Output 10 12" xfId="15034" xr:uid="{F2611387-1020-4D0F-B620-D25C86CC6469}"/>
    <cellStyle name="Output 10 12 2" xfId="33069" xr:uid="{29C90488-DFEC-442B-93C3-5465480EFACD}"/>
    <cellStyle name="Output 10 13" xfId="17030" xr:uid="{45825C95-765B-471C-AB3C-3CAB7E1DEE62}"/>
    <cellStyle name="Output 10 13 2" xfId="35288" xr:uid="{C442F954-BE4E-417C-A133-D59215DE9DCF}"/>
    <cellStyle name="Output 10 14" xfId="21816" xr:uid="{15023DAD-FAA7-477A-BD2A-4D6E5D878B1A}"/>
    <cellStyle name="Output 10 14 2" xfId="40012" xr:uid="{086979DE-00C1-45B0-A9C2-98F5362E7396}"/>
    <cellStyle name="Output 10 15" xfId="23497" xr:uid="{1EEE69BF-A12E-4C7F-B876-F9CA6F7E5C5C}"/>
    <cellStyle name="Output 10 16" xfId="29523" xr:uid="{2D4FBBEF-75B1-402D-B63D-A5B95C6AEA1F}"/>
    <cellStyle name="Output 10 2" xfId="9018" xr:uid="{9AA43832-5850-418B-BE1C-F72E1C7BA188}"/>
    <cellStyle name="Output 10 2 10" xfId="9019" xr:uid="{997E0FE2-F4D2-4783-9BCD-7DB7AA9D6C10}"/>
    <cellStyle name="Output 10 2 10 2" xfId="34969" xr:uid="{10BBCF2C-C86F-4343-ADAB-2358A1912CE0}"/>
    <cellStyle name="Output 10 2 11" xfId="13032" xr:uid="{96F1DDEE-2F95-427F-8059-36A9543F8F40}"/>
    <cellStyle name="Output 10 2 11 2" xfId="35377" xr:uid="{BA5CE9F7-CBE9-48E9-96BA-B152E0CA1350}"/>
    <cellStyle name="Output 10 2 12" xfId="21650" xr:uid="{225372B8-2C9F-4B5B-A07A-1E409F4FF840}"/>
    <cellStyle name="Output 10 2 12 2" xfId="39948" xr:uid="{4884C0F1-E46E-49A3-AB84-3682C64AB920}"/>
    <cellStyle name="Output 10 2 13" xfId="23498" xr:uid="{3FE4AB85-78A2-4E82-BD8D-A17A391D96FE}"/>
    <cellStyle name="Output 10 2 2" xfId="9020" xr:uid="{42564402-2915-4285-8662-3A2A295CC6A7}"/>
    <cellStyle name="Output 10 2 2 2" xfId="9021" xr:uid="{2446E708-0F3B-4F09-8927-564F6FFA4C34}"/>
    <cellStyle name="Output 10 2 2 2 2" xfId="9022" xr:uid="{385CA415-625B-448C-BBE0-6DC5D908AE12}"/>
    <cellStyle name="Output 10 2 2 2 2 2" xfId="20059" xr:uid="{EE1B06A8-0A86-4179-88F9-F7E6B09F0956}"/>
    <cellStyle name="Output 10 2 2 2 2 2 2" xfId="38931" xr:uid="{7B47C459-0DBB-4F6C-8427-21CC12B4388C}"/>
    <cellStyle name="Output 10 2 2 2 3" xfId="9023" xr:uid="{26B7E3EE-1198-40EC-9A56-3A58A3567DC3}"/>
    <cellStyle name="Output 10 2 2 2 3 2" xfId="36919" xr:uid="{6B3143F2-0579-4473-83EB-3BB05C0E9691}"/>
    <cellStyle name="Output 10 2 2 2 4" xfId="13758" xr:uid="{D5655F0E-D99C-4C71-8B48-9BB8A02587BD}"/>
    <cellStyle name="Output 10 2 2 2 4 2" xfId="23500" xr:uid="{6624142D-23AC-4144-98FC-205FDB17B843}"/>
    <cellStyle name="Output 10 2 2 2 5" xfId="31198" xr:uid="{07AD66D2-AAAE-4390-A0D5-85505BA4DED3}"/>
    <cellStyle name="Output 10 2 2 3" xfId="9024" xr:uid="{2837F903-F027-425F-8BEE-A95CD3E45E03}"/>
    <cellStyle name="Output 10 2 2 3 2" xfId="9025" xr:uid="{93FBF261-60F9-471F-BF77-0E0AA81A42BA}"/>
    <cellStyle name="Output 10 2 2 3 2 2" xfId="37853" xr:uid="{096120B7-88EF-42D9-BD4D-A8EC6FE9A5E0}"/>
    <cellStyle name="Output 10 2 2 3 3" xfId="9026" xr:uid="{3F313F6B-FB30-44FD-86A6-2F9DE7E65FDD}"/>
    <cellStyle name="Output 10 2 2 4" xfId="9027" xr:uid="{D73BB0C8-A1AB-4DB6-A329-A7776D68141D}"/>
    <cellStyle name="Output 10 2 2 4 2" xfId="21249" xr:uid="{88BD7086-47EA-4E90-A27D-9225E7C4D337}"/>
    <cellStyle name="Output 10 2 2 4 2 2" xfId="39658" xr:uid="{071AB5E5-488C-4FF4-80A8-510B05C9BE7F}"/>
    <cellStyle name="Output 10 2 2 5" xfId="9028" xr:uid="{01AFF832-8680-4668-B1BC-E7C430BB1B9E}"/>
    <cellStyle name="Output 10 2 2 5 2" xfId="34167" xr:uid="{F79B2993-E87E-4E7B-B4F5-8F0E17355E53}"/>
    <cellStyle name="Output 10 2 2 6" xfId="13221" xr:uid="{CFF1264C-008E-4A65-A5A4-C1ECC2E2672E}"/>
    <cellStyle name="Output 10 2 2 6 2" xfId="34970" xr:uid="{C60D6128-9802-44C4-AB0A-83B1463D6A43}"/>
    <cellStyle name="Output 10 2 2 7" xfId="17887" xr:uid="{2256F3D0-E470-443D-98D1-604BB022C229}"/>
    <cellStyle name="Output 10 2 2 7 2" xfId="35943" xr:uid="{0066FC34-4735-4982-B64E-85496E500554}"/>
    <cellStyle name="Output 10 2 2 8" xfId="23499" xr:uid="{A9045FC5-9C23-4EAC-A635-8C4652EA60FB}"/>
    <cellStyle name="Output 10 2 2 9" xfId="30135" xr:uid="{F69ECC41-B4FA-4505-BF41-648AB9D1545B}"/>
    <cellStyle name="Output 10 2 3" xfId="9029" xr:uid="{9D7E931F-8194-4D62-BAA5-568B2A43310E}"/>
    <cellStyle name="Output 10 2 3 2" xfId="9030" xr:uid="{CC5F976A-2F59-4A6E-8990-F0FBDE54142B}"/>
    <cellStyle name="Output 10 2 3 2 2" xfId="9031" xr:uid="{CA9CEAC6-B9A0-40ED-ABFB-E4E874837E7F}"/>
    <cellStyle name="Output 10 2 3 2 2 2" xfId="20060" xr:uid="{E169AAE6-71A8-47F3-8B04-86588E93251E}"/>
    <cellStyle name="Output 10 2 3 2 2 2 2" xfId="38932" xr:uid="{0D27A173-3874-4C23-B37B-33672963EFA5}"/>
    <cellStyle name="Output 10 2 3 2 3" xfId="9032" xr:uid="{4A5EE4DD-15A1-49AF-92F7-5A393C504325}"/>
    <cellStyle name="Output 10 2 3 2 3 2" xfId="36920" xr:uid="{765BF955-3300-4616-8B8C-66F52A2D8A25}"/>
    <cellStyle name="Output 10 2 3 2 4" xfId="13759" xr:uid="{1C4C3856-9273-494C-9D4E-0F6A13FD8A2F}"/>
    <cellStyle name="Output 10 2 3 2 4 2" xfId="23502" xr:uid="{3321B54A-4AF6-41F1-B3FC-FBE84BAC266F}"/>
    <cellStyle name="Output 10 2 3 2 5" xfId="31199" xr:uid="{03BAD6F3-E590-4F07-B3AB-7897DA1ECAD4}"/>
    <cellStyle name="Output 10 2 3 3" xfId="9033" xr:uid="{F10A9D3A-D199-432F-91D1-55A389C86D94}"/>
    <cellStyle name="Output 10 2 3 3 2" xfId="9034" xr:uid="{806B26BC-EAAE-4B1D-A998-DF9C7809512D}"/>
    <cellStyle name="Output 10 2 3 3 2 2" xfId="37854" xr:uid="{242DEBF2-4BD1-49E3-979D-87CE76134D67}"/>
    <cellStyle name="Output 10 2 3 3 3" xfId="9035" xr:uid="{9A2EE457-ED48-4FD8-AE0C-0DBD96B2DA25}"/>
    <cellStyle name="Output 10 2 3 4" xfId="9036" xr:uid="{A3974456-8E85-4613-8293-64A16E469120}"/>
    <cellStyle name="Output 10 2 3 4 2" xfId="21250" xr:uid="{FCA47431-269C-4222-8794-983B45365AC1}"/>
    <cellStyle name="Output 10 2 3 4 2 2" xfId="39659" xr:uid="{A812C130-9E0F-4A8C-B3F0-45A0B2015220}"/>
    <cellStyle name="Output 10 2 3 5" xfId="9037" xr:uid="{B5F8202D-7A53-4C47-B14C-A50798F0D709}"/>
    <cellStyle name="Output 10 2 3 5 2" xfId="34168" xr:uid="{3EE3C552-55A1-4D4D-BBF1-55EECE09609B}"/>
    <cellStyle name="Output 10 2 3 6" xfId="13222" xr:uid="{24001236-A75C-48ED-B82D-D4C5F3B74782}"/>
    <cellStyle name="Output 10 2 3 6 2" xfId="34971" xr:uid="{7A89EC5B-8C16-4A5C-92FE-2F4F545470A6}"/>
    <cellStyle name="Output 10 2 3 7" xfId="17888" xr:uid="{D4017F8A-AFD7-4D5C-93DD-D95F84FB26BB}"/>
    <cellStyle name="Output 10 2 3 7 2" xfId="35944" xr:uid="{9336AB36-C568-4706-B681-A77A3804ACDD}"/>
    <cellStyle name="Output 10 2 3 8" xfId="23501" xr:uid="{658DAC90-D7AB-4176-B527-0FF225757178}"/>
    <cellStyle name="Output 10 2 3 9" xfId="30136" xr:uid="{6012EA8E-E0B1-4063-9BD7-767BD1426F80}"/>
    <cellStyle name="Output 10 2 4" xfId="9038" xr:uid="{1C8F45D7-3ED3-432C-936B-AD5CAE6793FE}"/>
    <cellStyle name="Output 10 2 4 2" xfId="9039" xr:uid="{2512107F-3C44-482C-AF45-932052F823E8}"/>
    <cellStyle name="Output 10 2 4 2 2" xfId="9040" xr:uid="{19A0D2E0-66AD-4B4B-BBF2-A995624A4C34}"/>
    <cellStyle name="Output 10 2 4 2 2 2" xfId="20061" xr:uid="{907F6F79-F3F0-48F5-97A9-4BAB862DBBF2}"/>
    <cellStyle name="Output 10 2 4 2 2 2 2" xfId="38933" xr:uid="{D61EC12F-7972-4578-A090-93B454B15C2E}"/>
    <cellStyle name="Output 10 2 4 2 3" xfId="9041" xr:uid="{5CCD815D-420F-45DE-B0F7-F04D4A505ABA}"/>
    <cellStyle name="Output 10 2 4 2 3 2" xfId="36921" xr:uid="{D972FC7F-100F-4BE2-A9C2-DCF7B84DD8DB}"/>
    <cellStyle name="Output 10 2 4 2 4" xfId="13760" xr:uid="{40C87CB5-0501-47BA-89C4-42C0B58BB0D4}"/>
    <cellStyle name="Output 10 2 4 2 4 2" xfId="23504" xr:uid="{C0829355-3F32-44AE-A8ED-AAFCEC386C2E}"/>
    <cellStyle name="Output 10 2 4 2 5" xfId="31200" xr:uid="{9230FDF9-7C72-40A7-B581-29DFDCC58845}"/>
    <cellStyle name="Output 10 2 4 3" xfId="9042" xr:uid="{6D602716-70C0-4487-8C7F-3467830ABF53}"/>
    <cellStyle name="Output 10 2 4 3 2" xfId="9043" xr:uid="{C3519578-D4B6-48C6-9A47-8D1D57BE364B}"/>
    <cellStyle name="Output 10 2 4 3 2 2" xfId="37855" xr:uid="{67BD85AA-9691-4841-B9CB-A0D41F4A6638}"/>
    <cellStyle name="Output 10 2 4 3 3" xfId="9044" xr:uid="{D4E2FE1F-CB53-4E2C-A7CE-08153C55B2CD}"/>
    <cellStyle name="Output 10 2 4 4" xfId="9045" xr:uid="{E4C5CD18-C965-40A6-8F1A-6AB943E222B5}"/>
    <cellStyle name="Output 10 2 4 4 2" xfId="21251" xr:uid="{2DAEDD3C-6047-404A-979D-D90BB6ABF0DF}"/>
    <cellStyle name="Output 10 2 4 4 2 2" xfId="39660" xr:uid="{FE6CE5D9-4E2B-414F-A565-D669E636BD30}"/>
    <cellStyle name="Output 10 2 4 5" xfId="9046" xr:uid="{F4F57952-D924-460E-8139-9555277CC6FB}"/>
    <cellStyle name="Output 10 2 4 5 2" xfId="34169" xr:uid="{F7722B19-7F2C-41BB-B293-A0C1185F754A}"/>
    <cellStyle name="Output 10 2 4 6" xfId="13223" xr:uid="{4C31BD5A-7B55-46F9-BA47-CA1C290F93C2}"/>
    <cellStyle name="Output 10 2 4 6 2" xfId="34972" xr:uid="{71F79A5E-4A35-4B18-B07E-4D1E5AA664AD}"/>
    <cellStyle name="Output 10 2 4 7" xfId="17889" xr:uid="{7761220D-00C3-4FFB-9293-491C8F786C07}"/>
    <cellStyle name="Output 10 2 4 7 2" xfId="35945" xr:uid="{1573C177-3454-4045-A2C4-5F258436C9DD}"/>
    <cellStyle name="Output 10 2 4 8" xfId="23503" xr:uid="{D4891472-FFFA-49A5-B369-93271A15EF18}"/>
    <cellStyle name="Output 10 2 4 9" xfId="30137" xr:uid="{D9008DB0-7E10-48B9-B234-8B20F15037ED}"/>
    <cellStyle name="Output 10 2 5" xfId="9047" xr:uid="{9751E1CC-EC96-4AF6-9F59-E87CFE23119F}"/>
    <cellStyle name="Output 10 2 5 2" xfId="9048" xr:uid="{0D38AF5B-2E7F-4323-8547-FFAEFF51969F}"/>
    <cellStyle name="Output 10 2 5 2 2" xfId="9049" xr:uid="{F4E28E23-ABF3-4E58-A5F4-AC61B4C01024}"/>
    <cellStyle name="Output 10 2 5 2 2 2" xfId="20062" xr:uid="{3911105D-DCC8-4E5A-9028-00C4C4DE9715}"/>
    <cellStyle name="Output 10 2 5 2 2 2 2" xfId="38934" xr:uid="{AEA7A867-EB31-45D5-9447-8B01B991B3EC}"/>
    <cellStyle name="Output 10 2 5 2 3" xfId="9050" xr:uid="{1485813B-AAE3-4672-8A7B-2FFDD521BDF0}"/>
    <cellStyle name="Output 10 2 5 2 3 2" xfId="36922" xr:uid="{174AD702-D75D-454C-A2C4-E92C7460CDFC}"/>
    <cellStyle name="Output 10 2 5 2 4" xfId="13761" xr:uid="{47BB5B41-AAA0-43D3-8F13-DE7EDC369612}"/>
    <cellStyle name="Output 10 2 5 2 4 2" xfId="23506" xr:uid="{ACAB31AE-4A86-42FB-BDED-662FC13466E1}"/>
    <cellStyle name="Output 10 2 5 2 5" xfId="31201" xr:uid="{F95AF4BB-1856-445D-A47C-9891590C19C1}"/>
    <cellStyle name="Output 10 2 5 3" xfId="9051" xr:uid="{C2B1FE65-B4C0-4442-BE60-0A0F5A6F461E}"/>
    <cellStyle name="Output 10 2 5 3 2" xfId="9052" xr:uid="{5ACF5B64-682F-4D25-9CB4-8565BC6BAA0D}"/>
    <cellStyle name="Output 10 2 5 3 2 2" xfId="37856" xr:uid="{248A985C-E560-4638-8015-C91D3FDB4AC0}"/>
    <cellStyle name="Output 10 2 5 3 3" xfId="9053" xr:uid="{CB510A2B-48D6-4B65-B2F0-27CB8EE52C6C}"/>
    <cellStyle name="Output 10 2 5 4" xfId="9054" xr:uid="{691FDD42-2395-4BCD-B8C5-7F3E005D92E6}"/>
    <cellStyle name="Output 10 2 5 4 2" xfId="21252" xr:uid="{581B1B14-8E10-4034-8942-1DA7195C5EDF}"/>
    <cellStyle name="Output 10 2 5 4 2 2" xfId="39661" xr:uid="{4C4B872F-F6DB-4D56-94F9-5A03DA20E3F6}"/>
    <cellStyle name="Output 10 2 5 5" xfId="9055" xr:uid="{A5904B41-9C76-4ADC-B73C-EADB1F98FAB6}"/>
    <cellStyle name="Output 10 2 5 5 2" xfId="34170" xr:uid="{101D0B84-DD34-42CA-B818-DA280BD8BB1E}"/>
    <cellStyle name="Output 10 2 5 6" xfId="13224" xr:uid="{3BA390F4-BD22-4F55-85FF-DB29190CD2E8}"/>
    <cellStyle name="Output 10 2 5 6 2" xfId="34973" xr:uid="{80491642-14AC-47CC-BCC9-182E400BF0CE}"/>
    <cellStyle name="Output 10 2 5 7" xfId="17890" xr:uid="{F858ABEA-E8E5-4CC6-911B-FC3CEC8AFA7F}"/>
    <cellStyle name="Output 10 2 5 7 2" xfId="35946" xr:uid="{93113F3D-1731-4F45-BDAD-645F91CCCD0F}"/>
    <cellStyle name="Output 10 2 5 8" xfId="23505" xr:uid="{79A93E67-E314-4037-9C91-8B7C7E7A8CAA}"/>
    <cellStyle name="Output 10 2 5 9" xfId="30138" xr:uid="{51DE2B43-8298-44F2-8B1C-AD5F698F736B}"/>
    <cellStyle name="Output 10 2 6" xfId="9056" xr:uid="{76980508-BA0C-47D0-97A5-932E55FA92D1}"/>
    <cellStyle name="Output 10 2 6 2" xfId="9057" xr:uid="{57D5908A-28BE-4C5E-9286-0230722BB6AE}"/>
    <cellStyle name="Output 10 2 6 2 2" xfId="9058" xr:uid="{3786F0AC-FBE4-496A-B6C7-1F78A261879F}"/>
    <cellStyle name="Output 10 2 6 2 2 2" xfId="20063" xr:uid="{F80F912B-C4CC-4051-955A-0AC554A40CD1}"/>
    <cellStyle name="Output 10 2 6 2 2 2 2" xfId="38935" xr:uid="{34938187-C6EB-43AE-9999-EF85ACF04F39}"/>
    <cellStyle name="Output 10 2 6 2 3" xfId="9059" xr:uid="{333B794E-A7E4-440A-8718-40F82F5CA606}"/>
    <cellStyle name="Output 10 2 6 2 3 2" xfId="36923" xr:uid="{960D7332-C7D6-4575-A216-9D01F177B179}"/>
    <cellStyle name="Output 10 2 6 2 4" xfId="13762" xr:uid="{860A9582-3CAB-450B-8887-6D3E5D670963}"/>
    <cellStyle name="Output 10 2 6 2 4 2" xfId="23508" xr:uid="{9197AD95-B65E-452E-98AD-9235DAF73E47}"/>
    <cellStyle name="Output 10 2 6 2 5" xfId="31202" xr:uid="{98FED08D-DADE-4A5B-8228-F1B45D156667}"/>
    <cellStyle name="Output 10 2 6 3" xfId="9060" xr:uid="{88AB5BBB-F511-4F87-82DB-BB887ED20626}"/>
    <cellStyle name="Output 10 2 6 3 2" xfId="9061" xr:uid="{69FAA46E-4E61-4EC4-8E81-B6FD0AC1E3C6}"/>
    <cellStyle name="Output 10 2 6 3 2 2" xfId="37857" xr:uid="{7C1BE4F5-784B-44C7-BB15-666CEE9FE80E}"/>
    <cellStyle name="Output 10 2 6 3 3" xfId="9062" xr:uid="{C5765D32-0B01-4773-8AE3-5803C2DB7FBC}"/>
    <cellStyle name="Output 10 2 6 4" xfId="9063" xr:uid="{B26391F0-E0D7-4876-98DE-248A5E01E7BE}"/>
    <cellStyle name="Output 10 2 6 4 2" xfId="21253" xr:uid="{037FF8EA-E7FA-4D8B-9968-ECE3211D8BA8}"/>
    <cellStyle name="Output 10 2 6 4 2 2" xfId="39662" xr:uid="{036290AF-B544-46F0-9EE0-A8CBDA272336}"/>
    <cellStyle name="Output 10 2 6 5" xfId="9064" xr:uid="{03402178-89B7-40E9-8E00-CDC26B5574AA}"/>
    <cellStyle name="Output 10 2 6 5 2" xfId="34171" xr:uid="{A64D767F-3557-4985-A7BA-14B006855DB9}"/>
    <cellStyle name="Output 10 2 6 6" xfId="13225" xr:uid="{ABA04372-4CAA-4649-B6D1-783C979F511D}"/>
    <cellStyle name="Output 10 2 6 6 2" xfId="34974" xr:uid="{87B97C21-7EF5-4FD1-8A5D-183973C62687}"/>
    <cellStyle name="Output 10 2 6 7" xfId="17891" xr:uid="{53CAEF38-EB07-4DA7-887E-9EA09C9FD91B}"/>
    <cellStyle name="Output 10 2 6 7 2" xfId="35947" xr:uid="{CAD76CC7-7FDA-4BDD-B540-ECF32B81BD64}"/>
    <cellStyle name="Output 10 2 6 8" xfId="23507" xr:uid="{69530E7B-4E99-4B1C-9772-43335C298257}"/>
    <cellStyle name="Output 10 2 6 9" xfId="30139" xr:uid="{499569AD-0426-420A-973B-0B9EB7BBE516}"/>
    <cellStyle name="Output 10 2 7" xfId="9065" xr:uid="{D3AA840F-DC32-4925-9596-463DF0EF404E}"/>
    <cellStyle name="Output 10 2 7 2" xfId="9066" xr:uid="{179C234D-2407-4965-9E87-AE93573A0880}"/>
    <cellStyle name="Output 10 2 7 2 2" xfId="19454" xr:uid="{484FCBBF-5531-4EF9-A75C-749BF867BD82}"/>
    <cellStyle name="Output 10 2 7 2 2 2" xfId="38241" xr:uid="{0DAD641F-24B7-4688-89FB-494BF7376B11}"/>
    <cellStyle name="Output 10 2 7 3" xfId="9067" xr:uid="{171BCB27-5AE6-49A6-87C9-894D088D679A}"/>
    <cellStyle name="Output 10 2 7 3 2" xfId="36324" xr:uid="{7517FACE-362B-482E-A926-F78C107EFA07}"/>
    <cellStyle name="Output 10 2 7 4" xfId="13577" xr:uid="{1387E892-06BF-4D0E-8237-7C7D7BEC32F3}"/>
    <cellStyle name="Output 10 2 7 4 2" xfId="23509" xr:uid="{CC30BFCD-42A8-49F1-83C2-83366DA6A34B}"/>
    <cellStyle name="Output 10 2 7 5" xfId="30510" xr:uid="{ACA261EF-35E8-48D5-AF96-540E449D5934}"/>
    <cellStyle name="Output 10 2 8" xfId="9068" xr:uid="{92B07F5F-5155-41E6-B741-CC49BF308ED6}"/>
    <cellStyle name="Output 10 2 8 2" xfId="9069" xr:uid="{B3CD0374-152B-43D5-9246-1380448712E3}"/>
    <cellStyle name="Output 10 2 8 2 2" xfId="19390" xr:uid="{6F20E2A3-5EA3-43C8-866A-0200026977EF}"/>
    <cellStyle name="Output 10 2 8 2 2 2" xfId="38177" xr:uid="{EA578515-0A88-4F7D-9540-382EB38A8C7B}"/>
    <cellStyle name="Output 10 2 8 3" xfId="9070" xr:uid="{9CA96924-1463-409F-9FDD-53D89819F79F}"/>
    <cellStyle name="Output 10 2 8 3 2" xfId="36260" xr:uid="{14F363A8-BFBD-4C55-B475-7078EB68D2DF}"/>
    <cellStyle name="Output 10 2 8 4" xfId="13550" xr:uid="{603FF799-F7C6-4017-B873-CAD10582C668}"/>
    <cellStyle name="Output 10 2 8 4 2" xfId="23510" xr:uid="{6B3535E8-EBD8-4DDF-98AC-0A4FD3704606}"/>
    <cellStyle name="Output 10 2 8 5" xfId="30446" xr:uid="{21E607AB-AF2F-4E92-82E1-64F05AFC83F6}"/>
    <cellStyle name="Output 10 2 9" xfId="9071" xr:uid="{DEBB3244-9626-4107-8B00-7436FDFC603A}"/>
    <cellStyle name="Output 10 2 9 2" xfId="9072" xr:uid="{B8664122-111B-4DDE-BF22-196891853782}"/>
    <cellStyle name="Output 10 2 9 3" xfId="9073" xr:uid="{32A0F165-8473-4F18-A23E-00C50C202B9A}"/>
    <cellStyle name="Output 10 3" xfId="9074" xr:uid="{6F502317-ED0F-4CE5-B6DE-D3DF6ACA518A}"/>
    <cellStyle name="Output 10 3 10" xfId="9075" xr:uid="{A36009DB-9D4A-4AB4-9BF1-0B34C3B63411}"/>
    <cellStyle name="Output 10 3 10 2" xfId="34975" xr:uid="{5F56C104-7168-441A-B66A-D05EBA29F1FD}"/>
    <cellStyle name="Output 10 3 11" xfId="13044" xr:uid="{C7F9C927-4AE6-4D97-85CC-1495E788B124}"/>
    <cellStyle name="Output 10 3 11 2" xfId="35396" xr:uid="{28B7E6FC-5CFF-4E53-93DC-C27DB64C508A}"/>
    <cellStyle name="Output 10 3 12" xfId="18766" xr:uid="{F5FD6F23-9527-469D-A12C-BE618CE191BB}"/>
    <cellStyle name="Output 10 3 12 2" xfId="37363" xr:uid="{3462411D-989B-42A9-A254-4C7A7BEDE564}"/>
    <cellStyle name="Output 10 3 13" xfId="23511" xr:uid="{9A34D64E-E5C1-42C1-8160-682DEECEE94D}"/>
    <cellStyle name="Output 10 3 2" xfId="9076" xr:uid="{F363AA83-E3FF-441D-AB71-DFFB014BF346}"/>
    <cellStyle name="Output 10 3 2 2" xfId="9077" xr:uid="{A6E69907-0C39-4B11-8948-D8898B83A968}"/>
    <cellStyle name="Output 10 3 2 2 2" xfId="9078" xr:uid="{81C8C038-1B23-4351-B245-C2A0772E1110}"/>
    <cellStyle name="Output 10 3 2 2 2 2" xfId="20064" xr:uid="{03593086-1DFF-4092-A64F-F4E5277C0BD7}"/>
    <cellStyle name="Output 10 3 2 2 2 2 2" xfId="38936" xr:uid="{B7B8994C-E8A5-4DAD-B0A0-2D349CFC4743}"/>
    <cellStyle name="Output 10 3 2 2 3" xfId="9079" xr:uid="{1C4625FF-AB5A-4F7A-88CF-AA4B315D0693}"/>
    <cellStyle name="Output 10 3 2 2 3 2" xfId="36924" xr:uid="{704E66D8-BCBF-4185-AF61-4F5D9B0F7E9D}"/>
    <cellStyle name="Output 10 3 2 2 4" xfId="13763" xr:uid="{9E4CD586-CF22-4C6C-A388-06BBEDA34FCF}"/>
    <cellStyle name="Output 10 3 2 2 4 2" xfId="23513" xr:uid="{B058796D-D52B-45E3-A5B3-5F61C447386E}"/>
    <cellStyle name="Output 10 3 2 2 5" xfId="31203" xr:uid="{C2485467-51DD-4643-AD5A-5379A0A16D46}"/>
    <cellStyle name="Output 10 3 2 3" xfId="9080" xr:uid="{64489236-07CB-4027-8A37-6455A56514D9}"/>
    <cellStyle name="Output 10 3 2 3 2" xfId="9081" xr:uid="{673F3FAC-8EC0-4923-90B9-DF0E7378A214}"/>
    <cellStyle name="Output 10 3 2 3 2 2" xfId="37858" xr:uid="{E4FADF16-0328-462D-878F-59BFF97FBBF0}"/>
    <cellStyle name="Output 10 3 2 3 3" xfId="9082" xr:uid="{4B54E425-718B-409B-A181-82B1CDF990A6}"/>
    <cellStyle name="Output 10 3 2 4" xfId="9083" xr:uid="{62BBCE01-580B-4E39-833B-AA0F89006D37}"/>
    <cellStyle name="Output 10 3 2 4 2" xfId="21254" xr:uid="{0BA7E76E-BAAD-4849-88AB-1BD24250728B}"/>
    <cellStyle name="Output 10 3 2 4 2 2" xfId="39663" xr:uid="{999A5C51-2811-4490-B056-379E8A672264}"/>
    <cellStyle name="Output 10 3 2 5" xfId="9084" xr:uid="{0F28117A-84FB-469A-8150-B70980724958}"/>
    <cellStyle name="Output 10 3 2 5 2" xfId="34172" xr:uid="{69FE74EB-D567-40FA-B25C-759508DB75F0}"/>
    <cellStyle name="Output 10 3 2 6" xfId="13226" xr:uid="{4CAD19B1-07FF-41EF-A06A-5499C604674B}"/>
    <cellStyle name="Output 10 3 2 6 2" xfId="34976" xr:uid="{BB887AA7-C040-42CE-B097-81C90BD19069}"/>
    <cellStyle name="Output 10 3 2 7" xfId="17892" xr:uid="{78CB05C3-E99A-45D9-864E-EC82427DB1F6}"/>
    <cellStyle name="Output 10 3 2 7 2" xfId="35948" xr:uid="{895249C4-11F8-4FAC-B5C9-398F2FB35F40}"/>
    <cellStyle name="Output 10 3 2 8" xfId="23512" xr:uid="{80CEE61E-B710-4EC5-A40A-AF033ED968AB}"/>
    <cellStyle name="Output 10 3 2 9" xfId="30140" xr:uid="{1ACC73BA-8A29-4316-8EC0-04B7DB548BCD}"/>
    <cellStyle name="Output 10 3 3" xfId="9085" xr:uid="{C0D0BCD7-3314-47F0-B52D-2735FEFBB4A2}"/>
    <cellStyle name="Output 10 3 3 2" xfId="9086" xr:uid="{BAC709E0-5A80-49D5-B2E1-81E046471503}"/>
    <cellStyle name="Output 10 3 3 2 2" xfId="9087" xr:uid="{8F567D6C-9F66-45B6-A18C-C277B251A21F}"/>
    <cellStyle name="Output 10 3 3 2 2 2" xfId="20065" xr:uid="{556780C7-A2B9-468D-B149-A2E2B78F3314}"/>
    <cellStyle name="Output 10 3 3 2 2 2 2" xfId="38937" xr:uid="{4CE41584-950D-42DC-B666-FAE8CD95CB11}"/>
    <cellStyle name="Output 10 3 3 2 3" xfId="9088" xr:uid="{51E2433E-4940-415A-AD21-B8617780399F}"/>
    <cellStyle name="Output 10 3 3 2 3 2" xfId="36925" xr:uid="{3E151EF9-7A04-4E7E-B8B6-A3F45359202E}"/>
    <cellStyle name="Output 10 3 3 2 4" xfId="13764" xr:uid="{9A5F960A-24B0-4DBC-AD86-1E5DD6726C72}"/>
    <cellStyle name="Output 10 3 3 2 4 2" xfId="23515" xr:uid="{94D19AE3-2B85-482E-B2FF-496BAEEBDF30}"/>
    <cellStyle name="Output 10 3 3 2 5" xfId="31204" xr:uid="{B316B73F-553E-426C-8320-EF661F81EF6A}"/>
    <cellStyle name="Output 10 3 3 3" xfId="9089" xr:uid="{BBDFB376-715D-4BE0-971A-4C47361BE61D}"/>
    <cellStyle name="Output 10 3 3 3 2" xfId="9090" xr:uid="{05F52197-5F9C-43E6-8160-F9CB3C10CBB9}"/>
    <cellStyle name="Output 10 3 3 3 2 2" xfId="37859" xr:uid="{CC17ACDC-25D4-4924-8273-7F0DEA8F71FE}"/>
    <cellStyle name="Output 10 3 3 3 3" xfId="9091" xr:uid="{D1FB7072-2C85-4275-AD73-B066D4DC2171}"/>
    <cellStyle name="Output 10 3 3 4" xfId="9092" xr:uid="{6E11F594-BADF-4C61-B4E5-6A90B5A4BBEB}"/>
    <cellStyle name="Output 10 3 3 4 2" xfId="21255" xr:uid="{8B535935-4033-491C-9CF4-41D3A44E38DB}"/>
    <cellStyle name="Output 10 3 3 4 2 2" xfId="39664" xr:uid="{9BD7CC6D-FD9F-4DCF-90C0-B36B8DDFFE0F}"/>
    <cellStyle name="Output 10 3 3 5" xfId="9093" xr:uid="{59B2687F-83FE-42E0-B84F-CE87C1CEAD70}"/>
    <cellStyle name="Output 10 3 3 5 2" xfId="34173" xr:uid="{D504D66F-93D4-4367-AD8B-174B119F1B7F}"/>
    <cellStyle name="Output 10 3 3 6" xfId="13227" xr:uid="{514CD77F-7932-43C4-833A-A1179FFD1A8A}"/>
    <cellStyle name="Output 10 3 3 6 2" xfId="34977" xr:uid="{0362BFCB-805C-4F32-8E8C-03719A4940FE}"/>
    <cellStyle name="Output 10 3 3 7" xfId="17893" xr:uid="{2AD843C5-A3DA-44A4-98BC-A93BD03E7620}"/>
    <cellStyle name="Output 10 3 3 7 2" xfId="35949" xr:uid="{E4BBFB25-C4CF-4BC6-9BBD-E9D6B696A625}"/>
    <cellStyle name="Output 10 3 3 8" xfId="23514" xr:uid="{5C54A80E-B39B-4F7C-955B-61EA5FBA6AD4}"/>
    <cellStyle name="Output 10 3 3 9" xfId="30141" xr:uid="{516735C4-46AB-4BCB-BD9F-53DC112DBE8A}"/>
    <cellStyle name="Output 10 3 4" xfId="9094" xr:uid="{BEF540E4-0018-460F-A681-62994F0D374C}"/>
    <cellStyle name="Output 10 3 4 2" xfId="9095" xr:uid="{E57F7B3C-FFDF-40E7-B1D4-C9C86E890641}"/>
    <cellStyle name="Output 10 3 4 2 2" xfId="9096" xr:uid="{40A998AC-DB7A-4BA7-877A-388FE6FF7938}"/>
    <cellStyle name="Output 10 3 4 2 2 2" xfId="20066" xr:uid="{1700B267-EB3B-4354-8642-FC60CA3D1CA1}"/>
    <cellStyle name="Output 10 3 4 2 2 2 2" xfId="38938" xr:uid="{543DF69C-1F67-4CF0-AFCC-8F68BD1F669D}"/>
    <cellStyle name="Output 10 3 4 2 3" xfId="9097" xr:uid="{6B40E739-02A3-43F5-83D0-4A11C382293E}"/>
    <cellStyle name="Output 10 3 4 2 3 2" xfId="36926" xr:uid="{5CFA7518-DF33-4436-A39F-AB8391001CC8}"/>
    <cellStyle name="Output 10 3 4 2 4" xfId="13765" xr:uid="{F2BC90B6-1419-4976-9D0D-0CC05E1F8F9E}"/>
    <cellStyle name="Output 10 3 4 2 4 2" xfId="23517" xr:uid="{E045C836-B923-496E-A37B-25164668D04C}"/>
    <cellStyle name="Output 10 3 4 2 5" xfId="31205" xr:uid="{A73202DC-5A7C-46AA-B624-5C0EFE8F6154}"/>
    <cellStyle name="Output 10 3 4 3" xfId="9098" xr:uid="{A2B75167-3937-4051-89E1-23D3656932F6}"/>
    <cellStyle name="Output 10 3 4 3 2" xfId="9099" xr:uid="{AE706754-B397-4828-962D-F5392613F396}"/>
    <cellStyle name="Output 10 3 4 3 2 2" xfId="37860" xr:uid="{1C4E0E97-BB8E-4BCF-87F0-4E650304B837}"/>
    <cellStyle name="Output 10 3 4 3 3" xfId="9100" xr:uid="{C97F7A21-4657-43A7-A300-2FCF022B0B6C}"/>
    <cellStyle name="Output 10 3 4 4" xfId="9101" xr:uid="{80BBF555-90C7-4F07-9AE0-DED07C3D5986}"/>
    <cellStyle name="Output 10 3 4 4 2" xfId="21256" xr:uid="{1B5BF9DF-5CAA-49AB-9F93-D83FBC5919C3}"/>
    <cellStyle name="Output 10 3 4 4 2 2" xfId="39665" xr:uid="{D2E1118E-F3E5-4530-ABC1-4771749B8076}"/>
    <cellStyle name="Output 10 3 4 5" xfId="9102" xr:uid="{86F48F1B-3FF9-4F7F-B1AB-76DDFDFFAD29}"/>
    <cellStyle name="Output 10 3 4 5 2" xfId="34174" xr:uid="{5CEEC560-E844-4762-89E7-EE85E23CEE6C}"/>
    <cellStyle name="Output 10 3 4 6" xfId="13228" xr:uid="{F74EC8F5-396F-4721-9A38-D6722C8F2873}"/>
    <cellStyle name="Output 10 3 4 6 2" xfId="34978" xr:uid="{FDC2F73E-C0D7-4E5C-8AE8-EE68021C54E1}"/>
    <cellStyle name="Output 10 3 4 7" xfId="17894" xr:uid="{233EE5A2-F8B1-405A-8F6E-34E7E8C1D684}"/>
    <cellStyle name="Output 10 3 4 7 2" xfId="35950" xr:uid="{4BE8BFD5-8118-4DCB-B9CB-3A839E967D09}"/>
    <cellStyle name="Output 10 3 4 8" xfId="23516" xr:uid="{97895CF6-F7CB-4AC0-9CF4-8162F7BC3197}"/>
    <cellStyle name="Output 10 3 4 9" xfId="30142" xr:uid="{DE234A7D-F044-4657-9D3B-1FE8CD8DE733}"/>
    <cellStyle name="Output 10 3 5" xfId="9103" xr:uid="{FF038C9F-CD3E-44E5-87DB-83A14CB5958F}"/>
    <cellStyle name="Output 10 3 5 2" xfId="9104" xr:uid="{ECA3446D-BDE6-47D3-83A6-0225EFCCA17F}"/>
    <cellStyle name="Output 10 3 5 2 2" xfId="9105" xr:uid="{9AE2EA78-148E-4AA3-AB49-DFDF97984B7A}"/>
    <cellStyle name="Output 10 3 5 2 2 2" xfId="20067" xr:uid="{5A1B8962-0065-4899-B077-6B4413A16D05}"/>
    <cellStyle name="Output 10 3 5 2 2 2 2" xfId="38939" xr:uid="{1F494ACF-1D64-4B50-B261-C06B37B87629}"/>
    <cellStyle name="Output 10 3 5 2 3" xfId="9106" xr:uid="{A513755B-EBE4-4E50-9A66-C3D654231A0E}"/>
    <cellStyle name="Output 10 3 5 2 3 2" xfId="36927" xr:uid="{A103CC43-3073-4FA9-9657-CE850129BE99}"/>
    <cellStyle name="Output 10 3 5 2 4" xfId="13766" xr:uid="{31242C32-7E94-4BA6-827F-860B2663451C}"/>
    <cellStyle name="Output 10 3 5 2 4 2" xfId="23519" xr:uid="{CA3C13AC-2EAB-4CDC-BD9A-05BF85352E9A}"/>
    <cellStyle name="Output 10 3 5 2 5" xfId="31206" xr:uid="{06E0305F-EBE6-4050-B59D-B0A988A73E37}"/>
    <cellStyle name="Output 10 3 5 3" xfId="9107" xr:uid="{1FB68B4B-3F5A-477E-9E17-DF12AD457BDB}"/>
    <cellStyle name="Output 10 3 5 3 2" xfId="9108" xr:uid="{A11EF67D-E199-4AFF-80CF-4D812906C9D6}"/>
    <cellStyle name="Output 10 3 5 3 2 2" xfId="37861" xr:uid="{83CF5531-0C3E-4FE5-9BB3-0689F3D0F15A}"/>
    <cellStyle name="Output 10 3 5 3 3" xfId="9109" xr:uid="{56F87ED4-CB75-456D-9E37-62B194DE85B8}"/>
    <cellStyle name="Output 10 3 5 4" xfId="9110" xr:uid="{F2458624-8CDD-4FF8-BDF7-0A0C6957E3EE}"/>
    <cellStyle name="Output 10 3 5 4 2" xfId="21257" xr:uid="{973E1F86-E7CF-4B43-949C-B33C01443818}"/>
    <cellStyle name="Output 10 3 5 4 2 2" xfId="39666" xr:uid="{F0BAF2D4-0CDE-4380-9772-B827394C6C75}"/>
    <cellStyle name="Output 10 3 5 5" xfId="9111" xr:uid="{2C7E8A81-2E60-48D9-BB48-29F716F12ED1}"/>
    <cellStyle name="Output 10 3 5 5 2" xfId="34175" xr:uid="{6185630E-A657-4F38-80D0-588902E35D93}"/>
    <cellStyle name="Output 10 3 5 6" xfId="13229" xr:uid="{6E6E8B14-D3B3-4E17-8E4C-FBC8DA656C37}"/>
    <cellStyle name="Output 10 3 5 6 2" xfId="34979" xr:uid="{9990DB4F-FDD2-47E3-9C29-8BA9D86E9F08}"/>
    <cellStyle name="Output 10 3 5 7" xfId="17895" xr:uid="{5ACB2819-0856-468B-868B-3C88EAE0FA6B}"/>
    <cellStyle name="Output 10 3 5 7 2" xfId="35951" xr:uid="{11CA4764-5AAA-4E6D-887C-9D8B20EB15AB}"/>
    <cellStyle name="Output 10 3 5 8" xfId="23518" xr:uid="{66E15C4A-4152-48A3-8636-6A1588D6B9F3}"/>
    <cellStyle name="Output 10 3 5 9" xfId="30143" xr:uid="{49DCC96C-82AA-48F7-9262-22A96D23F9C7}"/>
    <cellStyle name="Output 10 3 6" xfId="9112" xr:uid="{66E62DC4-AC1B-4917-9ED4-A4C604EA5237}"/>
    <cellStyle name="Output 10 3 6 2" xfId="9113" xr:uid="{DDA7D03B-EAA0-4295-B398-F833C5677BB4}"/>
    <cellStyle name="Output 10 3 6 2 2" xfId="9114" xr:uid="{ED8FAAAB-9FBA-455F-ADA7-43412978416C}"/>
    <cellStyle name="Output 10 3 6 2 2 2" xfId="20068" xr:uid="{97335CD6-FEDA-4DDB-A640-3B378F90EF4A}"/>
    <cellStyle name="Output 10 3 6 2 2 2 2" xfId="38940" xr:uid="{D92D3AFF-1AD4-4725-BA19-B1DEFE198612}"/>
    <cellStyle name="Output 10 3 6 2 3" xfId="9115" xr:uid="{51E9AB26-C3C8-4B6C-A9F3-4974A824751E}"/>
    <cellStyle name="Output 10 3 6 2 3 2" xfId="36928" xr:uid="{35AE4FEF-BE05-4F8B-B19E-3271AF4396EF}"/>
    <cellStyle name="Output 10 3 6 2 4" xfId="13767" xr:uid="{61AB8A03-1FE0-4B05-8CEE-E04E81EAA538}"/>
    <cellStyle name="Output 10 3 6 2 4 2" xfId="23521" xr:uid="{41F852B9-B314-4604-ADF5-4B1A5C7F104E}"/>
    <cellStyle name="Output 10 3 6 2 5" xfId="31207" xr:uid="{CEC50481-5AF2-44A7-8E4B-72E7D095AB0A}"/>
    <cellStyle name="Output 10 3 6 3" xfId="9116" xr:uid="{81A815A6-6C47-429A-8297-895CBD5E242E}"/>
    <cellStyle name="Output 10 3 6 3 2" xfId="9117" xr:uid="{895A3B4D-142C-4BE9-AB26-9A33479C981C}"/>
    <cellStyle name="Output 10 3 6 3 2 2" xfId="37862" xr:uid="{AB914B5F-01E6-4D35-A611-A9D6460D9611}"/>
    <cellStyle name="Output 10 3 6 3 3" xfId="9118" xr:uid="{214F4746-FDA5-41F9-83B6-72B119A062D5}"/>
    <cellStyle name="Output 10 3 6 4" xfId="9119" xr:uid="{90AF366C-DFDA-425F-ABBF-696808BAEC50}"/>
    <cellStyle name="Output 10 3 6 4 2" xfId="21258" xr:uid="{CD976197-459B-4F7C-A88C-2E34A72E7202}"/>
    <cellStyle name="Output 10 3 6 4 2 2" xfId="39667" xr:uid="{AA3465A7-84C6-4467-8F87-95905FC4445B}"/>
    <cellStyle name="Output 10 3 6 5" xfId="9120" xr:uid="{54140B17-640C-444C-BDDB-15D20F5DE838}"/>
    <cellStyle name="Output 10 3 6 5 2" xfId="34176" xr:uid="{2D278431-D6F7-4CF4-877E-A4531BE829AA}"/>
    <cellStyle name="Output 10 3 6 6" xfId="13230" xr:uid="{772D765B-82D0-4BE2-B0DD-39405B04D98C}"/>
    <cellStyle name="Output 10 3 6 6 2" xfId="34980" xr:uid="{77D898EC-F6AB-4717-AE96-8D70CB82B9AE}"/>
    <cellStyle name="Output 10 3 6 7" xfId="17896" xr:uid="{164023E2-A2AE-480C-9D77-E1BA6A2B037D}"/>
    <cellStyle name="Output 10 3 6 7 2" xfId="35952" xr:uid="{B0D5A9F7-B823-4369-BCF4-085033BD11E3}"/>
    <cellStyle name="Output 10 3 6 8" xfId="23520" xr:uid="{CEF38E7C-C70B-45B1-B6D8-AE9CFCB13918}"/>
    <cellStyle name="Output 10 3 6 9" xfId="30144" xr:uid="{3439AD64-012B-424E-8349-B92B047784C6}"/>
    <cellStyle name="Output 10 3 7" xfId="9121" xr:uid="{4B72915E-900F-422A-8257-B919FAF042DA}"/>
    <cellStyle name="Output 10 3 7 2" xfId="9122" xr:uid="{BD16BB52-9671-499E-A72F-7CA0AC4C7EAC}"/>
    <cellStyle name="Output 10 3 7 2 2" xfId="19475" xr:uid="{4A025473-4684-4E75-A03B-7B01889A0374}"/>
    <cellStyle name="Output 10 3 7 2 2 2" xfId="38262" xr:uid="{6B858066-366E-4674-98C5-34E64CF15F06}"/>
    <cellStyle name="Output 10 3 7 3" xfId="9123" xr:uid="{73C238F3-AD32-4AEA-84E0-4646FD82EC99}"/>
    <cellStyle name="Output 10 3 7 3 2" xfId="36346" xr:uid="{724FB39B-A7AF-4B13-AA0E-A02ED44AADDB}"/>
    <cellStyle name="Output 10 3 7 4" xfId="13589" xr:uid="{7FB19BA4-E280-460E-A671-5F52480BE625}"/>
    <cellStyle name="Output 10 3 7 4 2" xfId="23522" xr:uid="{F6477A27-CC42-461E-B8B4-91F7440DB53F}"/>
    <cellStyle name="Output 10 3 7 5" xfId="30531" xr:uid="{4C3820EF-E701-4388-B629-921674BFE848}"/>
    <cellStyle name="Output 10 3 8" xfId="9124" xr:uid="{5DC3DBDB-21A6-413A-93C0-2560F35C6809}"/>
    <cellStyle name="Output 10 3 8 2" xfId="9125" xr:uid="{3930687F-A3E3-4033-94BB-7D61FA189FF5}"/>
    <cellStyle name="Output 10 3 8 2 2" xfId="19483" xr:uid="{F57CA32E-1876-488C-918F-E636777EE71D}"/>
    <cellStyle name="Output 10 3 8 2 2 2" xfId="38270" xr:uid="{5481E8E2-CF63-4D97-8DE5-84A686AF314D}"/>
    <cellStyle name="Output 10 3 8 3" xfId="9126" xr:uid="{3B7BE8A5-D3C8-45C2-BE00-E9E859826C03}"/>
    <cellStyle name="Output 10 3 8 3 2" xfId="36354" xr:uid="{CF6B5998-B830-4E5C-8997-15983C5A1CBA}"/>
    <cellStyle name="Output 10 3 8 4" xfId="13593" xr:uid="{EFFCA980-1D01-478C-ACF8-361E8331EE7D}"/>
    <cellStyle name="Output 10 3 8 4 2" xfId="23523" xr:uid="{F9DC332C-14D8-4836-BDAF-FF2FD8F26C19}"/>
    <cellStyle name="Output 10 3 8 5" xfId="30539" xr:uid="{72E9DEAE-D8A5-4F7C-A8CE-792A4A43C88C}"/>
    <cellStyle name="Output 10 3 9" xfId="9127" xr:uid="{24534A1C-BEEE-4B60-A0AD-843BAA7CF8FD}"/>
    <cellStyle name="Output 10 3 9 2" xfId="9128" xr:uid="{8472F51C-BE55-443B-89FA-36EFB3A3C5D3}"/>
    <cellStyle name="Output 10 3 9 3" xfId="9129" xr:uid="{BEB18904-4276-4A0B-AA3C-D5007063A8F9}"/>
    <cellStyle name="Output 10 4" xfId="9130" xr:uid="{B830DADE-8B30-48E5-8FB5-00AA4523A620}"/>
    <cellStyle name="Output 10 4 10" xfId="29662" xr:uid="{F91893B8-3458-4521-868E-612849092671}"/>
    <cellStyle name="Output 10 4 2" xfId="9131" xr:uid="{7A0A6018-1712-4833-AD71-36326AF2CBBD}"/>
    <cellStyle name="Output 10 4 2 2" xfId="9132" xr:uid="{0EC6041D-378F-4324-9EF4-C61710A88924}"/>
    <cellStyle name="Output 10 4 2 2 2" xfId="9133" xr:uid="{C0D563E3-27AB-4011-AE2B-FA4801256289}"/>
    <cellStyle name="Output 10 4 2 2 2 2" xfId="20069" xr:uid="{E7409C79-296F-4B7A-94A7-0EC925A2DD06}"/>
    <cellStyle name="Output 10 4 2 2 2 2 2" xfId="38941" xr:uid="{D62C0EBB-CB19-4ECC-8DBB-0A23C7AFF8AA}"/>
    <cellStyle name="Output 10 4 2 2 3" xfId="9134" xr:uid="{7298EC56-253E-496F-9582-3B3EC8F0E31F}"/>
    <cellStyle name="Output 10 4 2 2 3 2" xfId="36929" xr:uid="{7A526353-D3BB-4DA4-B4DD-0659565C51E9}"/>
    <cellStyle name="Output 10 4 2 2 4" xfId="13768" xr:uid="{3B639F71-BDE0-4F58-AE75-86E9DB011EF7}"/>
    <cellStyle name="Output 10 4 2 2 4 2" xfId="23526" xr:uid="{13E9B5A7-7F07-489F-8DF1-03D4CA0538C4}"/>
    <cellStyle name="Output 10 4 2 2 5" xfId="31208" xr:uid="{5C9728FE-458B-46C1-9A5A-5F5B46E5DC4D}"/>
    <cellStyle name="Output 10 4 2 3" xfId="9135" xr:uid="{4BB5C5B8-FB8D-4895-9E38-0EC1A87FCBF6}"/>
    <cellStyle name="Output 10 4 2 3 2" xfId="9136" xr:uid="{B4B0F6F8-EE29-4DFD-82D7-971DC17A94EC}"/>
    <cellStyle name="Output 10 4 2 3 2 2" xfId="37863" xr:uid="{162BAD64-216D-4B4A-8219-6F4C788E2979}"/>
    <cellStyle name="Output 10 4 2 3 3" xfId="9137" xr:uid="{B26EB85D-7663-4AC1-A7BC-71B87C4F5584}"/>
    <cellStyle name="Output 10 4 2 4" xfId="9138" xr:uid="{74C0F2F4-6AC4-4844-88CE-E2810F05CAE9}"/>
    <cellStyle name="Output 10 4 2 4 2" xfId="35953" xr:uid="{784F4CAE-F029-49D9-BC9F-975861FC534D}"/>
    <cellStyle name="Output 10 4 2 5" xfId="13231" xr:uid="{90FD5601-49CD-4E14-873D-0F0DE55840E0}"/>
    <cellStyle name="Output 10 4 2 5 2" xfId="23525" xr:uid="{C07C87D3-C66D-4A70-AC94-C1D5B104911D}"/>
    <cellStyle name="Output 10 4 2 6" xfId="30145" xr:uid="{7B9B7E38-A658-48EC-8AA3-CA1077FD3EA7}"/>
    <cellStyle name="Output 10 4 3" xfId="9139" xr:uid="{54B4F128-4F51-49E6-89CF-49744359CA69}"/>
    <cellStyle name="Output 10 4 3 2" xfId="9140" xr:uid="{85EC3A08-DAB1-430C-AFE2-D0C700BD5B02}"/>
    <cellStyle name="Output 10 4 3 2 2" xfId="14512" xr:uid="{871ED5BC-63C7-42D8-AFDF-F44B3946AA3F}"/>
    <cellStyle name="Output 10 4 3 2 2 2" xfId="38458" xr:uid="{BE186698-E3EE-4584-B3CD-70726F17F047}"/>
    <cellStyle name="Output 10 4 3 3" xfId="9141" xr:uid="{FEE8803F-08F1-46CE-B653-842E33DB3958}"/>
    <cellStyle name="Output 10 4 3 3 2" xfId="18406" xr:uid="{BFC90932-F812-4493-82EF-B8A85CAB373F}"/>
    <cellStyle name="Output 10 4 3 4" xfId="13691" xr:uid="{7D175F2F-F07E-4626-B3A5-D1CB5C8079B5}"/>
    <cellStyle name="Output 10 4 3 4 2" xfId="23527" xr:uid="{08421E97-E363-4385-9F80-6EC10226F989}"/>
    <cellStyle name="Output 10 4 3 5" xfId="30725" xr:uid="{D81F34EE-483C-41F1-9E58-E152D8D8CD1F}"/>
    <cellStyle name="Output 10 4 4" xfId="9142" xr:uid="{79A13954-3909-4879-8C1E-3BCDDF002D92}"/>
    <cellStyle name="Output 10 4 4 2" xfId="9143" xr:uid="{8F84BD60-7AA7-4B3B-98B4-7DFDBB85123A}"/>
    <cellStyle name="Output 10 4 4 2 2" xfId="37340" xr:uid="{A2027211-7A01-40F7-A1A3-EE489D182D33}"/>
    <cellStyle name="Output 10 4 4 3" xfId="9144" xr:uid="{8CF61C06-AE45-4A34-920B-FBA003C024E6}"/>
    <cellStyle name="Output 10 4 5" xfId="9145" xr:uid="{8C5FF06D-3E5C-4371-946A-43E7FA749E8C}"/>
    <cellStyle name="Output 10 4 5 2" xfId="15265" xr:uid="{F0DCC088-1339-43F8-BE96-A6668F5748B3}"/>
    <cellStyle name="Output 10 4 5 2 2" xfId="20710" xr:uid="{39BE9A80-DE7D-44C1-8E11-473B98225077}"/>
    <cellStyle name="Output 10 4 6" xfId="9146" xr:uid="{9A8A11F0-170D-44AA-86D9-EC70E7F5AE58}"/>
    <cellStyle name="Output 10 4 6 2" xfId="15943" xr:uid="{963BA032-0F9B-45A9-A20E-7844C3533C9F}"/>
    <cellStyle name="Output 10 4 7" xfId="13117" xr:uid="{6B002E1E-F1D7-4C4D-801D-C821E375D483}"/>
    <cellStyle name="Output 10 4 7 2" xfId="16919" xr:uid="{DE13DA14-9A01-499F-A58E-C2D20984D3F3}"/>
    <cellStyle name="Output 10 4 8" xfId="17286" xr:uid="{C5A9DC94-F35F-457D-BD33-AEC30CCEBA94}"/>
    <cellStyle name="Output 10 4 8 2" xfId="35452" xr:uid="{0FF0D5C3-04DC-4436-8B6F-F7E2AAA8F974}"/>
    <cellStyle name="Output 10 4 9" xfId="23524" xr:uid="{4ADD4C30-79E2-4109-8D38-74450D494BE2}"/>
    <cellStyle name="Output 10 5" xfId="9147" xr:uid="{CC9D05D7-6B28-46A6-905C-88009646CE1E}"/>
    <cellStyle name="Output 10 5 2" xfId="9148" xr:uid="{C5C9DBF9-4593-40DE-9299-9F4D108BF7FA}"/>
    <cellStyle name="Output 10 5 2 2" xfId="9149" xr:uid="{7A194F50-C8F3-47C5-94D5-071175B547EB}"/>
    <cellStyle name="Output 10 5 2 2 2" xfId="20070" xr:uid="{D62079C8-2C4B-4D7E-9ED0-3AE558E191B3}"/>
    <cellStyle name="Output 10 5 2 2 2 2" xfId="38942" xr:uid="{2F3B9648-862E-4C36-BFFD-167141D34AD3}"/>
    <cellStyle name="Output 10 5 2 3" xfId="9150" xr:uid="{642F39B3-2086-4131-A621-9E90FC4C8C8F}"/>
    <cellStyle name="Output 10 5 2 3 2" xfId="36930" xr:uid="{4CB33720-E4E8-4417-B9A3-93C43E1C34CC}"/>
    <cellStyle name="Output 10 5 2 4" xfId="13769" xr:uid="{0854A0D3-D101-43AE-BAD6-03863CADF9CC}"/>
    <cellStyle name="Output 10 5 2 4 2" xfId="23529" xr:uid="{A67B1B81-7CC5-4B7A-B15B-BF220534FAE7}"/>
    <cellStyle name="Output 10 5 2 5" xfId="31209" xr:uid="{B7AD521E-48C5-4BE1-913C-4FA8C66EC5D7}"/>
    <cellStyle name="Output 10 5 3" xfId="9151" xr:uid="{BE94FE08-8C5F-40C0-8A98-9E7E1526D2CC}"/>
    <cellStyle name="Output 10 5 3 2" xfId="9152" xr:uid="{74982AD0-04E2-4F73-8EB7-A1CEA346B78E}"/>
    <cellStyle name="Output 10 5 3 2 2" xfId="37864" xr:uid="{98D2C2B5-7252-4584-B575-CE57531973A6}"/>
    <cellStyle name="Output 10 5 3 3" xfId="9153" xr:uid="{7CA13856-68DF-4B5E-B0B2-431D4AFD16FC}"/>
    <cellStyle name="Output 10 5 4" xfId="9154" xr:uid="{F31E6CD0-4490-4EAB-BEBC-E4A2FFDC3473}"/>
    <cellStyle name="Output 10 5 4 2" xfId="21259" xr:uid="{928E0716-3A0C-44E9-A75C-F949CAF35ACF}"/>
    <cellStyle name="Output 10 5 4 2 2" xfId="39668" xr:uid="{73446CFD-3F89-41A8-AFFD-CB0CCC18B660}"/>
    <cellStyle name="Output 10 5 5" xfId="9155" xr:uid="{576A49B6-5E29-4619-A6C3-1E700CA2F1A7}"/>
    <cellStyle name="Output 10 5 5 2" xfId="34177" xr:uid="{BBDD5B74-F4D0-43B7-8ECE-E9481510ECBB}"/>
    <cellStyle name="Output 10 5 6" xfId="13232" xr:uid="{1D836F44-DB63-4665-8199-13BB4BC83912}"/>
    <cellStyle name="Output 10 5 6 2" xfId="34981" xr:uid="{9ACF3FD5-820E-4179-8A81-12B7B085E58A}"/>
    <cellStyle name="Output 10 5 7" xfId="17897" xr:uid="{F075A4FB-8DA6-4719-81C6-31220EA7E003}"/>
    <cellStyle name="Output 10 5 7 2" xfId="35954" xr:uid="{4FCBDB43-27C5-4E9D-BEE5-698337C769DA}"/>
    <cellStyle name="Output 10 5 8" xfId="23528" xr:uid="{57135B5C-DBD3-4AA3-BE62-50D9827D2B54}"/>
    <cellStyle name="Output 10 5 9" xfId="30146" xr:uid="{762AAAA3-5A92-496B-8C17-DBCD7E8972A4}"/>
    <cellStyle name="Output 10 6" xfId="9156" xr:uid="{04A10FAC-6C08-4EA9-802E-8F853BAE4F9F}"/>
    <cellStyle name="Output 10 6 2" xfId="9157" xr:uid="{4E1C5DB0-21C9-43A6-ADF0-66EF05BF56EB}"/>
    <cellStyle name="Output 10 6 2 2" xfId="9158" xr:uid="{2442D34E-6062-4882-ADFE-60AD45827D27}"/>
    <cellStyle name="Output 10 6 2 2 2" xfId="20071" xr:uid="{535BA02A-18DD-41EA-A045-3D73F9D8F243}"/>
    <cellStyle name="Output 10 6 2 2 2 2" xfId="38943" xr:uid="{E43398D4-1BB0-4777-8FA0-116E3F9295FC}"/>
    <cellStyle name="Output 10 6 2 3" xfId="9159" xr:uid="{CED594D6-7A83-41CC-B09A-FAB8B0C83CFE}"/>
    <cellStyle name="Output 10 6 2 3 2" xfId="36931" xr:uid="{8D9FC230-F644-4E9C-B8D6-B1A36A84D5C7}"/>
    <cellStyle name="Output 10 6 2 4" xfId="13770" xr:uid="{38E36AB1-B7B2-49F5-9504-7F70BC7FD587}"/>
    <cellStyle name="Output 10 6 2 4 2" xfId="23531" xr:uid="{4D85E371-6B9C-4E07-9CD9-591C54FE1BCF}"/>
    <cellStyle name="Output 10 6 2 5" xfId="31210" xr:uid="{0D182093-7711-4EBF-84BC-FE02AB7A63BF}"/>
    <cellStyle name="Output 10 6 3" xfId="9160" xr:uid="{207F016F-98EF-4475-A421-D8E01771AE90}"/>
    <cellStyle name="Output 10 6 3 2" xfId="9161" xr:uid="{1588782D-B580-4D77-B69B-1E3BC0C2136F}"/>
    <cellStyle name="Output 10 6 3 2 2" xfId="37865" xr:uid="{921684E0-8516-4E0E-B6BA-4C4D273BD526}"/>
    <cellStyle name="Output 10 6 3 3" xfId="9162" xr:uid="{C1F6F76E-15C5-4DF1-813D-079C8A9A3F50}"/>
    <cellStyle name="Output 10 6 4" xfId="9163" xr:uid="{78282C5D-2824-4010-A598-229D7CF10636}"/>
    <cellStyle name="Output 10 6 4 2" xfId="21260" xr:uid="{AA231886-B498-4C99-BD79-4060E50AE5A4}"/>
    <cellStyle name="Output 10 6 4 2 2" xfId="39669" xr:uid="{CA41AC96-2C75-4B75-9141-FDCDC63416FE}"/>
    <cellStyle name="Output 10 6 5" xfId="9164" xr:uid="{01270C72-D4FC-4868-9C32-261F8F4615E4}"/>
    <cellStyle name="Output 10 6 5 2" xfId="34178" xr:uid="{B9143F94-084F-4988-A018-F4A25D72A3F6}"/>
    <cellStyle name="Output 10 6 6" xfId="13233" xr:uid="{4C755E80-FA00-452E-9531-975041BF0613}"/>
    <cellStyle name="Output 10 6 6 2" xfId="34982" xr:uid="{B7297683-7B9C-4B0B-87E0-C0B35A6D1B72}"/>
    <cellStyle name="Output 10 6 7" xfId="17898" xr:uid="{D8C7B8A7-0810-4976-B8D9-BF5AF70417F1}"/>
    <cellStyle name="Output 10 6 7 2" xfId="35955" xr:uid="{E05CF33A-0CC1-4507-9509-B8C7E5C411A0}"/>
    <cellStyle name="Output 10 6 8" xfId="23530" xr:uid="{428ABC4B-F421-4874-8670-A5499CFD509B}"/>
    <cellStyle name="Output 10 6 9" xfId="30147" xr:uid="{EA878910-FE91-4839-9D07-DFFCB8B2891B}"/>
    <cellStyle name="Output 10 7" xfId="9165" xr:uid="{43C4A52F-F7FC-4249-B5DD-E2C8404C64B5}"/>
    <cellStyle name="Output 10 7 2" xfId="9166" xr:uid="{A2BDF7B5-23BC-47CA-9C9B-091F236CCD36}"/>
    <cellStyle name="Output 10 7 2 2" xfId="14466" xr:uid="{B3A2DF82-69E0-42AF-B0CA-D72EBE659E00}"/>
    <cellStyle name="Output 10 7 2 2 2" xfId="38399" xr:uid="{255AE941-BBAC-4761-9E36-F70C8333A08A}"/>
    <cellStyle name="Output 10 7 3" xfId="9167" xr:uid="{7882ABBC-1F6C-4285-B317-1756B941CB42}"/>
    <cellStyle name="Output 10 7 3 2" xfId="18356" xr:uid="{D37AAB23-B8DB-4279-B5EB-85FDBD686351}"/>
    <cellStyle name="Output 10 7 4" xfId="13661" xr:uid="{A3793C7D-640D-4518-9B1F-87D378A39842}"/>
    <cellStyle name="Output 10 7 4 2" xfId="23532" xr:uid="{8E8C79F5-189E-49A5-86BD-B4EB8A8065F2}"/>
    <cellStyle name="Output 10 7 5" xfId="30668" xr:uid="{E9D34BB0-A899-45AA-A236-C18730F70B7A}"/>
    <cellStyle name="Output 10 8" xfId="9168" xr:uid="{49BD066B-BE38-44F4-9F4F-FB7BE1EF2110}"/>
    <cellStyle name="Output 10 8 2" xfId="9169" xr:uid="{FEAA61B9-3FA1-4EC2-AB42-C2FA75ABF7B0}"/>
    <cellStyle name="Output 10 8 2 2" xfId="37254" xr:uid="{CE798B10-4ADE-4B50-92E6-0C17D40BCF5F}"/>
    <cellStyle name="Output 10 8 3" xfId="9170" xr:uid="{8D07ABF6-3706-4EEA-AE65-26C03670911B}"/>
    <cellStyle name="Output 10 8 3 2" xfId="23533" xr:uid="{735DD249-1A74-4659-80EC-DE83C6784E24}"/>
    <cellStyle name="Output 10 8 4" xfId="14166" xr:uid="{8A47B98E-D321-4D2A-A4A5-F0C73EA40B12}"/>
    <cellStyle name="Output 10 9" xfId="9171" xr:uid="{65E9242D-042D-4E41-8EB1-E829D04DDD05}"/>
    <cellStyle name="Output 10 9 2" xfId="9172" xr:uid="{5FD61CF1-1B10-4222-A286-C7576F1759EA}"/>
    <cellStyle name="Output 10 9 2 2" xfId="19339" xr:uid="{2074AFB9-5E47-4E50-88D1-A419AA62AB0B}"/>
    <cellStyle name="Output 10 9 3" xfId="9173" xr:uid="{A534E200-EB8A-436A-9E93-DD120680F85C}"/>
    <cellStyle name="Output 11" xfId="9174" xr:uid="{14DAF25A-F57B-4641-8FCC-9C174465CFCB}"/>
    <cellStyle name="Output 11 10" xfId="9175" xr:uid="{2830C1C3-F84A-4C54-8DA5-DF1513F368BB}"/>
    <cellStyle name="Output 11 10 2" xfId="20507" xr:uid="{25FFA239-B47B-4996-9194-B37EB7C08D98}"/>
    <cellStyle name="Output 11 10 2 2" xfId="39218" xr:uid="{3B7E353B-D578-46D4-B7D5-9477289FF903}"/>
    <cellStyle name="Output 11 11" xfId="12973" xr:uid="{E8A589FC-AA1E-4278-BB4F-08A9191178F2}"/>
    <cellStyle name="Output 11 11 2" xfId="33061" xr:uid="{0A144170-7CC3-4BEC-876E-E883324B9BA2}"/>
    <cellStyle name="Output 11 12" xfId="14741" xr:uid="{EDDEB3D8-4C5E-4D0F-8553-ED8FA7C4A9EE}"/>
    <cellStyle name="Output 11 12 2" xfId="32984" xr:uid="{76F3D56C-015C-4B18-A3A5-194675B8DB6D}"/>
    <cellStyle name="Output 11 13" xfId="17039" xr:uid="{4876B812-5453-4E84-8A28-F19705503DCD}"/>
    <cellStyle name="Output 11 13 2" xfId="35294" xr:uid="{3C625987-1365-4D0C-93FB-DE09C80CF8F4}"/>
    <cellStyle name="Output 11 14" xfId="18511" xr:uid="{1AC1DEB7-677E-4E6F-8B82-21AC5DA2D806}"/>
    <cellStyle name="Output 11 14 2" xfId="37230" xr:uid="{44F039DE-2FBC-45F4-826B-B36875A58F91}"/>
    <cellStyle name="Output 11 15" xfId="23534" xr:uid="{D6876506-60F7-45A9-8FAB-1B37363A383C}"/>
    <cellStyle name="Output 11 16" xfId="29529" xr:uid="{CE36BEA3-E581-460F-AF76-D4D50FD87411}"/>
    <cellStyle name="Output 11 2" xfId="9176" xr:uid="{D6AE6F25-BBEC-434B-8945-1624F6E8C602}"/>
    <cellStyle name="Output 11 2 10" xfId="9177" xr:uid="{09EFEC30-6B64-4451-A64D-C1891520D467}"/>
    <cellStyle name="Output 11 2 10 2" xfId="34983" xr:uid="{7BEAA608-F6C0-405E-B3DA-85FB291A8DFD}"/>
    <cellStyle name="Output 11 2 11" xfId="13038" xr:uid="{7A7FEECC-AB75-4127-AD40-12054C9D7395}"/>
    <cellStyle name="Output 11 2 11 2" xfId="35385" xr:uid="{7924FA6C-F27E-4B4B-AE62-014E1DDD54A3}"/>
    <cellStyle name="Output 11 2 12" xfId="20770" xr:uid="{0A435CB5-D88B-45CE-AE1B-4B4AE4761627}"/>
    <cellStyle name="Output 11 2 12 2" xfId="39255" xr:uid="{1DFE47C2-7AF4-4CC9-B1BF-480E2A4D85B8}"/>
    <cellStyle name="Output 11 2 13" xfId="23535" xr:uid="{E81FB4A2-52DB-4628-BE92-31554F0297B8}"/>
    <cellStyle name="Output 11 2 2" xfId="9178" xr:uid="{2E5F7285-CE45-44AE-8ACB-ED70B5ABAB33}"/>
    <cellStyle name="Output 11 2 2 2" xfId="9179" xr:uid="{59EF405F-292D-4590-A39A-AFC874E70430}"/>
    <cellStyle name="Output 11 2 2 2 2" xfId="9180" xr:uid="{774B4B80-5DB4-4CFF-B01A-32A04D728F71}"/>
    <cellStyle name="Output 11 2 2 2 2 2" xfId="20072" xr:uid="{56665B8D-3AA3-4CFC-B7BE-CA18D9C999E9}"/>
    <cellStyle name="Output 11 2 2 2 2 2 2" xfId="38944" xr:uid="{73EFD660-44AC-4C1D-BC6A-E35820E4BF00}"/>
    <cellStyle name="Output 11 2 2 2 3" xfId="9181" xr:uid="{82D40C5A-1C39-4FD4-915F-98C291DD9A91}"/>
    <cellStyle name="Output 11 2 2 2 3 2" xfId="36932" xr:uid="{1E4E1D61-2952-49EC-B152-24F4CED85056}"/>
    <cellStyle name="Output 11 2 2 2 4" xfId="13771" xr:uid="{6EC98E61-344A-47E9-86F8-1DC1CFB0B209}"/>
    <cellStyle name="Output 11 2 2 2 4 2" xfId="23537" xr:uid="{4362746C-6F42-4895-B488-1C664B1A93C0}"/>
    <cellStyle name="Output 11 2 2 2 5" xfId="31211" xr:uid="{F3C73A90-98E6-4D85-A296-20CB4A0E16B1}"/>
    <cellStyle name="Output 11 2 2 3" xfId="9182" xr:uid="{28B05C68-E5D1-429F-8085-B18D68AFE64A}"/>
    <cellStyle name="Output 11 2 2 3 2" xfId="9183" xr:uid="{61AAA678-6C1A-4559-AB53-6E29B032C34B}"/>
    <cellStyle name="Output 11 2 2 3 2 2" xfId="37866" xr:uid="{64802613-FB9D-4527-AC44-CBA7C61B16BB}"/>
    <cellStyle name="Output 11 2 2 3 3" xfId="9184" xr:uid="{9CC6908A-3E82-4ABB-B264-54DDFAD00C06}"/>
    <cellStyle name="Output 11 2 2 4" xfId="9185" xr:uid="{D8843423-B3B0-4CE8-90B6-A57CD66C74EF}"/>
    <cellStyle name="Output 11 2 2 4 2" xfId="21261" xr:uid="{4D116E3C-73A6-479C-851C-D4954814B555}"/>
    <cellStyle name="Output 11 2 2 4 2 2" xfId="39670" xr:uid="{EC3FBFE9-F0E6-49B6-80EC-F1B6BD2CF49C}"/>
    <cellStyle name="Output 11 2 2 5" xfId="9186" xr:uid="{5A4897B9-2247-4EFD-AD5D-D57DA1354C60}"/>
    <cellStyle name="Output 11 2 2 5 2" xfId="34179" xr:uid="{3DCF116A-0A76-4A1D-AAA7-B59C80865960}"/>
    <cellStyle name="Output 11 2 2 6" xfId="13234" xr:uid="{38F15AA4-3DF6-435E-A23D-23A1016D607A}"/>
    <cellStyle name="Output 11 2 2 6 2" xfId="34984" xr:uid="{06DEBD53-06B7-403D-A067-FF45CD924038}"/>
    <cellStyle name="Output 11 2 2 7" xfId="17899" xr:uid="{73A39D0B-C09E-4078-86E9-048D6B60C3F4}"/>
    <cellStyle name="Output 11 2 2 7 2" xfId="35956" xr:uid="{152F9BD0-56C1-4974-8F3E-03137CD3B4D9}"/>
    <cellStyle name="Output 11 2 2 8" xfId="23536" xr:uid="{2448B1E4-3E45-4AA7-9839-AD682D705320}"/>
    <cellStyle name="Output 11 2 2 9" xfId="30148" xr:uid="{645CC652-94B8-4478-8D95-F78C2D7F4244}"/>
    <cellStyle name="Output 11 2 3" xfId="9187" xr:uid="{560D6B39-D1B1-4406-A298-521CD2AF2173}"/>
    <cellStyle name="Output 11 2 3 2" xfId="9188" xr:uid="{3B3E4EBD-DCBA-4787-A41C-BDA5EFFD79C6}"/>
    <cellStyle name="Output 11 2 3 2 2" xfId="9189" xr:uid="{445C02BD-13DC-45E3-A7B9-538A1075EBB2}"/>
    <cellStyle name="Output 11 2 3 2 2 2" xfId="20073" xr:uid="{E9D3EBC9-2CF3-43A1-B394-871803FED23F}"/>
    <cellStyle name="Output 11 2 3 2 2 2 2" xfId="38945" xr:uid="{6AEC12C7-0659-4695-AD53-9ABC7C7D4C47}"/>
    <cellStyle name="Output 11 2 3 2 3" xfId="9190" xr:uid="{679396A5-C9A8-4C13-9FB5-0A4CFA5F92D2}"/>
    <cellStyle name="Output 11 2 3 2 3 2" xfId="36933" xr:uid="{6859947A-C26E-4E59-A234-B199A999F4B5}"/>
    <cellStyle name="Output 11 2 3 2 4" xfId="13772" xr:uid="{AD20592B-19A9-48FD-ADA6-0191CD360ADB}"/>
    <cellStyle name="Output 11 2 3 2 4 2" xfId="23539" xr:uid="{195AE754-81E0-4BB4-A405-9A7AFDA4AE3B}"/>
    <cellStyle name="Output 11 2 3 2 5" xfId="31212" xr:uid="{52AB3C20-159A-4EEE-B845-9057B4B963AF}"/>
    <cellStyle name="Output 11 2 3 3" xfId="9191" xr:uid="{665886C0-4272-48EE-9A8D-46797D9BD835}"/>
    <cellStyle name="Output 11 2 3 3 2" xfId="9192" xr:uid="{9DB768F0-F8A1-4324-807B-110FEFA55675}"/>
    <cellStyle name="Output 11 2 3 3 2 2" xfId="37867" xr:uid="{7CC77D28-69BD-426A-8D5A-7A2E17D6ACB3}"/>
    <cellStyle name="Output 11 2 3 3 3" xfId="9193" xr:uid="{105A6ACF-F708-472A-9B2D-4CC938A96BD5}"/>
    <cellStyle name="Output 11 2 3 4" xfId="9194" xr:uid="{5CFB7A48-79AD-4C3A-9F77-6AA85DFF6E5E}"/>
    <cellStyle name="Output 11 2 3 4 2" xfId="21262" xr:uid="{5BA5521E-6FDA-4E4B-B67D-F6DF0F24CE21}"/>
    <cellStyle name="Output 11 2 3 4 2 2" xfId="39671" xr:uid="{934DD7D8-454F-441B-87FD-C2CA164781E6}"/>
    <cellStyle name="Output 11 2 3 5" xfId="9195" xr:uid="{56C2D05C-CBA1-4DB2-B0FE-D6782F97734A}"/>
    <cellStyle name="Output 11 2 3 5 2" xfId="34180" xr:uid="{E512FBC7-A717-4E75-828B-90C04574FCCC}"/>
    <cellStyle name="Output 11 2 3 6" xfId="13235" xr:uid="{9A7338F0-B7FE-4E36-A9EE-BA927F94503F}"/>
    <cellStyle name="Output 11 2 3 6 2" xfId="34985" xr:uid="{ECE0ECF0-6BDB-4E49-98EF-2ECBAFD7C837}"/>
    <cellStyle name="Output 11 2 3 7" xfId="17900" xr:uid="{58611914-E1AA-4D32-9DD4-4133119A8A2E}"/>
    <cellStyle name="Output 11 2 3 7 2" xfId="35957" xr:uid="{71416A05-CCB5-40F4-BCED-9985E23263D7}"/>
    <cellStyle name="Output 11 2 3 8" xfId="23538" xr:uid="{F7FF99B1-DE84-4C8C-A86F-53534EBCCA2B}"/>
    <cellStyle name="Output 11 2 3 9" xfId="30149" xr:uid="{1FF8518F-A876-4012-96BD-9B2DCB3B284C}"/>
    <cellStyle name="Output 11 2 4" xfId="9196" xr:uid="{B1228EE5-AE5D-4533-8CA6-C9F8889E69B3}"/>
    <cellStyle name="Output 11 2 4 2" xfId="9197" xr:uid="{0C084E8B-FD4A-41DB-941C-248A7C7B3060}"/>
    <cellStyle name="Output 11 2 4 2 2" xfId="9198" xr:uid="{808D2787-8F82-4469-8FE9-3842E34A3142}"/>
    <cellStyle name="Output 11 2 4 2 2 2" xfId="20074" xr:uid="{F1ACF126-F4FC-494C-9BA1-7551EB7CE6CE}"/>
    <cellStyle name="Output 11 2 4 2 2 2 2" xfId="38946" xr:uid="{0180F316-9790-42A7-8E57-1DFDAE5AB9F3}"/>
    <cellStyle name="Output 11 2 4 2 3" xfId="9199" xr:uid="{7E5ED247-1C4F-42CD-AD3C-653924F51CEE}"/>
    <cellStyle name="Output 11 2 4 2 3 2" xfId="36934" xr:uid="{A17D8C03-0192-4D9B-AA05-299AA39203AD}"/>
    <cellStyle name="Output 11 2 4 2 4" xfId="13773" xr:uid="{2E91948B-737E-4AFF-A1E5-90372832FD09}"/>
    <cellStyle name="Output 11 2 4 2 4 2" xfId="23541" xr:uid="{1FB268A1-EAA8-48E1-9C42-958A0CE51AA7}"/>
    <cellStyle name="Output 11 2 4 2 5" xfId="31213" xr:uid="{52703731-48AB-4159-8C48-2D6CCC702BDD}"/>
    <cellStyle name="Output 11 2 4 3" xfId="9200" xr:uid="{644B45E2-6AF9-4B85-89BC-6808DA0D33BA}"/>
    <cellStyle name="Output 11 2 4 3 2" xfId="9201" xr:uid="{45BB9314-3D1A-4459-8B66-FB6F78E625E6}"/>
    <cellStyle name="Output 11 2 4 3 2 2" xfId="37868" xr:uid="{0D9CB58F-9009-4E74-B254-FE96B69EF42B}"/>
    <cellStyle name="Output 11 2 4 3 3" xfId="9202" xr:uid="{AEA5368C-D09F-4D86-8A9B-161F3CA3CCF0}"/>
    <cellStyle name="Output 11 2 4 4" xfId="9203" xr:uid="{5E7BADB9-921B-429F-A1EB-EC7B305EEE14}"/>
    <cellStyle name="Output 11 2 4 4 2" xfId="21263" xr:uid="{034F7108-0980-4CC6-BFAB-A7FFB0A48C9A}"/>
    <cellStyle name="Output 11 2 4 4 2 2" xfId="39672" xr:uid="{889FC601-09EE-4851-A8B1-456307C3DFD0}"/>
    <cellStyle name="Output 11 2 4 5" xfId="9204" xr:uid="{13826F30-5116-40C7-8950-998491D9330B}"/>
    <cellStyle name="Output 11 2 4 5 2" xfId="34181" xr:uid="{626B5945-6FAC-466D-B92E-01AD825DE5AE}"/>
    <cellStyle name="Output 11 2 4 6" xfId="13236" xr:uid="{371D400E-E413-42EF-BBEF-E0B1AE20B3D4}"/>
    <cellStyle name="Output 11 2 4 6 2" xfId="34986" xr:uid="{63B201A8-7E59-4F7B-939C-A66B0F256BB6}"/>
    <cellStyle name="Output 11 2 4 7" xfId="17901" xr:uid="{1768783F-0BCD-456B-BE71-E4C65F57B90E}"/>
    <cellStyle name="Output 11 2 4 7 2" xfId="35958" xr:uid="{077F293E-D27F-4593-BAD5-57A2881CC666}"/>
    <cellStyle name="Output 11 2 4 8" xfId="23540" xr:uid="{22031825-4201-4B41-A006-E0C16A8DEF75}"/>
    <cellStyle name="Output 11 2 4 9" xfId="30150" xr:uid="{BD06EBB6-D46A-44C9-9DDF-CF68E07D7AD8}"/>
    <cellStyle name="Output 11 2 5" xfId="9205" xr:uid="{0DF3764A-1D0A-4C70-8EB6-C387AFF34165}"/>
    <cellStyle name="Output 11 2 5 2" xfId="9206" xr:uid="{9E696D8E-9940-46C0-9740-CA716B964296}"/>
    <cellStyle name="Output 11 2 5 2 2" xfId="9207" xr:uid="{49DA3891-37F9-4AC8-B92F-775EDC2C15B4}"/>
    <cellStyle name="Output 11 2 5 2 2 2" xfId="20075" xr:uid="{2829A021-50C2-4653-AC4A-AE6EB671D26F}"/>
    <cellStyle name="Output 11 2 5 2 2 2 2" xfId="38947" xr:uid="{8A24150C-F874-47DE-9E41-A87007D41920}"/>
    <cellStyle name="Output 11 2 5 2 3" xfId="9208" xr:uid="{5236BADD-B32A-42EA-9CF8-BB950AFEB741}"/>
    <cellStyle name="Output 11 2 5 2 3 2" xfId="36935" xr:uid="{0EFE265A-E4D3-4113-BCB6-E21B4D14A014}"/>
    <cellStyle name="Output 11 2 5 2 4" xfId="13774" xr:uid="{006636E5-EC42-45DC-8F81-EBED41429D95}"/>
    <cellStyle name="Output 11 2 5 2 4 2" xfId="23543" xr:uid="{C31A3989-1497-4A65-BAC8-E3BEB92B66D3}"/>
    <cellStyle name="Output 11 2 5 2 5" xfId="31214" xr:uid="{8AF6E15F-FA4C-4C3E-96DB-4E27EC1E0334}"/>
    <cellStyle name="Output 11 2 5 3" xfId="9209" xr:uid="{2B023557-18B4-4991-AEC4-3FCF757BBA58}"/>
    <cellStyle name="Output 11 2 5 3 2" xfId="9210" xr:uid="{8A671156-D6E0-4599-AB0B-3711383CC91F}"/>
    <cellStyle name="Output 11 2 5 3 2 2" xfId="37869" xr:uid="{9FB96157-94AD-41CF-A16E-01E12764375F}"/>
    <cellStyle name="Output 11 2 5 3 3" xfId="9211" xr:uid="{0F8AE3E3-C0FD-4B3C-8C97-AC8D09AD0F52}"/>
    <cellStyle name="Output 11 2 5 4" xfId="9212" xr:uid="{D9B90BD2-68B2-40D6-9E48-A4449E059633}"/>
    <cellStyle name="Output 11 2 5 4 2" xfId="21264" xr:uid="{2812D7C7-4291-43F4-B5AF-EBFBBF541365}"/>
    <cellStyle name="Output 11 2 5 4 2 2" xfId="39673" xr:uid="{63674154-B308-4FD9-92A7-BDBC0F5B0732}"/>
    <cellStyle name="Output 11 2 5 5" xfId="9213" xr:uid="{8C2C57FE-ABE1-4517-B5DA-D56B3BE00B0C}"/>
    <cellStyle name="Output 11 2 5 5 2" xfId="34182" xr:uid="{5F779E16-4410-4052-9D92-70AE884FF421}"/>
    <cellStyle name="Output 11 2 5 6" xfId="13237" xr:uid="{2E126A11-5642-44FF-A063-37488EBC176F}"/>
    <cellStyle name="Output 11 2 5 6 2" xfId="34987" xr:uid="{30FA366C-DA81-47FC-8EB1-B53C3B31BFD7}"/>
    <cellStyle name="Output 11 2 5 7" xfId="17902" xr:uid="{758BD59D-45F0-48D0-BF19-8FFA1AA95C9A}"/>
    <cellStyle name="Output 11 2 5 7 2" xfId="35959" xr:uid="{B87F787C-7344-40D5-829C-A5934FB160C6}"/>
    <cellStyle name="Output 11 2 5 8" xfId="23542" xr:uid="{B271A670-0776-4589-90B8-51CBA89C5080}"/>
    <cellStyle name="Output 11 2 5 9" xfId="30151" xr:uid="{574CCD96-5097-4C55-82DD-F003D082DF5B}"/>
    <cellStyle name="Output 11 2 6" xfId="9214" xr:uid="{969EFA23-FD08-4338-BC4A-C29D7C91E609}"/>
    <cellStyle name="Output 11 2 6 2" xfId="9215" xr:uid="{0E9A61D9-64D2-4EB8-9DA9-987478285AAD}"/>
    <cellStyle name="Output 11 2 6 2 2" xfId="9216" xr:uid="{E7001DAB-EE3D-450B-AB9B-27D1CDCC86F2}"/>
    <cellStyle name="Output 11 2 6 2 2 2" xfId="20076" xr:uid="{DD3CFECD-6673-459E-8831-E28A54FCB470}"/>
    <cellStyle name="Output 11 2 6 2 2 2 2" xfId="38948" xr:uid="{E18C1A80-1A0C-444C-8FEB-8C2BDF8B981C}"/>
    <cellStyle name="Output 11 2 6 2 3" xfId="9217" xr:uid="{0DA8D5D1-121D-46F8-9D02-609263824E3E}"/>
    <cellStyle name="Output 11 2 6 2 3 2" xfId="36936" xr:uid="{2DB2F347-37CF-4B61-A037-80F50F655B3A}"/>
    <cellStyle name="Output 11 2 6 2 4" xfId="13775" xr:uid="{A44A1AB8-ACF4-4A47-9C23-1520FC83594D}"/>
    <cellStyle name="Output 11 2 6 2 4 2" xfId="23545" xr:uid="{5A39C3E7-A0FA-40C8-B9E5-A1493212DBEC}"/>
    <cellStyle name="Output 11 2 6 2 5" xfId="31215" xr:uid="{5509ADB5-BEBD-42C3-8147-908676F920D4}"/>
    <cellStyle name="Output 11 2 6 3" xfId="9218" xr:uid="{C449CA4F-1D88-4645-A98B-49A4D9AC410A}"/>
    <cellStyle name="Output 11 2 6 3 2" xfId="9219" xr:uid="{622E1F19-0CD9-4BDE-BA98-F3463A2A9990}"/>
    <cellStyle name="Output 11 2 6 3 2 2" xfId="37870" xr:uid="{0D3993A6-B552-4735-9B56-BB77766E3093}"/>
    <cellStyle name="Output 11 2 6 3 3" xfId="9220" xr:uid="{F4E2D3C2-D9AB-4C79-9BEB-BB07298D947A}"/>
    <cellStyle name="Output 11 2 6 4" xfId="9221" xr:uid="{C12F5D33-8BC0-4BA2-A599-C0CD8ECC5906}"/>
    <cellStyle name="Output 11 2 6 4 2" xfId="21265" xr:uid="{7C24FC85-583C-420B-B920-B444E16657CA}"/>
    <cellStyle name="Output 11 2 6 4 2 2" xfId="39674" xr:uid="{43733D6B-044C-4774-8F94-BAF022A01CCF}"/>
    <cellStyle name="Output 11 2 6 5" xfId="9222" xr:uid="{F82F1388-BF17-4B3D-8800-03DF543EF885}"/>
    <cellStyle name="Output 11 2 6 5 2" xfId="34183" xr:uid="{98B3250E-5CAC-4719-B6AD-CA2EE2B98D7A}"/>
    <cellStyle name="Output 11 2 6 6" xfId="13238" xr:uid="{0AED1E6C-07C1-41A6-96C2-74ECB06466C8}"/>
    <cellStyle name="Output 11 2 6 6 2" xfId="34988" xr:uid="{FFB02768-06AD-4D4D-AD4C-90288C57FE4F}"/>
    <cellStyle name="Output 11 2 6 7" xfId="17903" xr:uid="{CDBBBA52-41C2-47AF-B58D-735FD1B30B6E}"/>
    <cellStyle name="Output 11 2 6 7 2" xfId="35960" xr:uid="{BE28567C-94D2-46B4-B10F-61D703C08247}"/>
    <cellStyle name="Output 11 2 6 8" xfId="23544" xr:uid="{BD2C1540-C5A5-4486-AC2E-5F859E13C395}"/>
    <cellStyle name="Output 11 2 6 9" xfId="30152" xr:uid="{0D79C690-46AE-42CA-A5A9-D7AD50FB6805}"/>
    <cellStyle name="Output 11 2 7" xfId="9223" xr:uid="{E3304B30-A30E-4052-A184-2884AB25D718}"/>
    <cellStyle name="Output 11 2 7 2" xfId="9224" xr:uid="{B6498C51-A8B7-4F98-9F18-A6FD5379A43D}"/>
    <cellStyle name="Output 11 2 7 2 2" xfId="19462" xr:uid="{B3CFDCB1-3A21-43F5-A2B4-D835629F708B}"/>
    <cellStyle name="Output 11 2 7 2 2 2" xfId="38249" xr:uid="{4F2EE732-C6AC-4F32-AC9B-7C6569DB891A}"/>
    <cellStyle name="Output 11 2 7 3" xfId="9225" xr:uid="{0FD0345A-6EBA-4C83-903C-132D3280D246}"/>
    <cellStyle name="Output 11 2 7 3 2" xfId="36332" xr:uid="{8244687D-88D6-466A-B70C-BF5BE9462C82}"/>
    <cellStyle name="Output 11 2 7 4" xfId="13582" xr:uid="{D229AA48-A98B-4F89-B1C0-210D12597EBD}"/>
    <cellStyle name="Output 11 2 7 4 2" xfId="23546" xr:uid="{E76982A8-CE47-48C9-9A40-8568DF4A1815}"/>
    <cellStyle name="Output 11 2 7 5" xfId="30518" xr:uid="{AA41A6FD-57DC-4796-9C6F-F895D07B3899}"/>
    <cellStyle name="Output 11 2 8" xfId="9226" xr:uid="{DD23FF41-6883-46A1-83BE-53380131801E}"/>
    <cellStyle name="Output 11 2 8 2" xfId="9227" xr:uid="{17A89939-6964-4E7D-8394-C9163C9C7B57}"/>
    <cellStyle name="Output 11 2 8 2 2" xfId="19465" xr:uid="{51EB2F07-D685-46B9-9081-3AFC878FAAE3}"/>
    <cellStyle name="Output 11 2 8 2 2 2" xfId="38252" xr:uid="{A1F79918-A4EC-44CE-8280-9B7948151C48}"/>
    <cellStyle name="Output 11 2 8 3" xfId="9228" xr:uid="{98859670-0D83-4518-BB84-CEDBA1B72B2A}"/>
    <cellStyle name="Output 11 2 8 3 2" xfId="36335" xr:uid="{29A4D9D4-F855-4603-B856-C78D37FE8365}"/>
    <cellStyle name="Output 11 2 8 4" xfId="13584" xr:uid="{E9C8BD0C-D62B-4632-8230-F7404392252D}"/>
    <cellStyle name="Output 11 2 8 4 2" xfId="23547" xr:uid="{D37908DE-94A5-42FF-8D6D-F9B040BCF158}"/>
    <cellStyle name="Output 11 2 8 5" xfId="30521" xr:uid="{F78E6C6F-8A6D-4714-B293-9FABD2A89B6A}"/>
    <cellStyle name="Output 11 2 9" xfId="9229" xr:uid="{65570322-E75C-4C2E-A4EE-A926DFAC1174}"/>
    <cellStyle name="Output 11 2 9 2" xfId="9230" xr:uid="{4D4C8E86-B846-437A-9FF6-44F245779FD0}"/>
    <cellStyle name="Output 11 2 9 3" xfId="9231" xr:uid="{BE655D4A-9EA1-4854-91B3-8A165E8BEE13}"/>
    <cellStyle name="Output 11 3" xfId="9232" xr:uid="{3F069259-7414-4909-8B1B-C756970BF296}"/>
    <cellStyle name="Output 11 3 10" xfId="9233" xr:uid="{5BE6E29A-1482-4E7C-884D-27FF07B700D2}"/>
    <cellStyle name="Output 11 3 10 2" xfId="34989" xr:uid="{94CA8E3D-8A85-4058-962A-C3620CBB6BE0}"/>
    <cellStyle name="Output 11 3 11" xfId="13047" xr:uid="{B1F283BE-D37B-4353-BB21-AF7B4ACF9D79}"/>
    <cellStyle name="Output 11 3 11 2" xfId="35402" xr:uid="{6DCEDAF4-74B8-436F-AA44-75F4F3A64860}"/>
    <cellStyle name="Output 11 3 12" xfId="17214" xr:uid="{866299BD-DBF2-4130-866E-9B236BADE2BC}"/>
    <cellStyle name="Output 11 3 12 2" xfId="35414" xr:uid="{631CBDB8-6B3E-47A3-853F-9D8CB6BBC586}"/>
    <cellStyle name="Output 11 3 13" xfId="23548" xr:uid="{2D68D241-6595-4DC7-9C91-0E25A0D53F7F}"/>
    <cellStyle name="Output 11 3 2" xfId="9234" xr:uid="{D1F1467C-0B04-48D0-B8EA-9AA74959288A}"/>
    <cellStyle name="Output 11 3 2 2" xfId="9235" xr:uid="{17FB767A-9230-4B3B-A230-FACFAC5064B1}"/>
    <cellStyle name="Output 11 3 2 2 2" xfId="9236" xr:uid="{0F2EA3BA-CB04-42E0-9161-27D2C01EBD8E}"/>
    <cellStyle name="Output 11 3 2 2 2 2" xfId="20077" xr:uid="{0E3C10CC-B8B3-4EEC-AEB4-4E93E49302E6}"/>
    <cellStyle name="Output 11 3 2 2 2 2 2" xfId="38949" xr:uid="{4AA27457-FCAC-4AE5-99E3-BB0405E5C660}"/>
    <cellStyle name="Output 11 3 2 2 3" xfId="9237" xr:uid="{AA22C035-8A80-4283-AA7F-5464E0E1933D}"/>
    <cellStyle name="Output 11 3 2 2 3 2" xfId="36937" xr:uid="{369A237F-675A-48BD-A79A-5C5B1928F03F}"/>
    <cellStyle name="Output 11 3 2 2 4" xfId="13776" xr:uid="{8388A266-DED3-4939-B2CA-AAC6E290CC1E}"/>
    <cellStyle name="Output 11 3 2 2 4 2" xfId="23550" xr:uid="{DB947F97-FCA2-465B-948A-5D53EF162820}"/>
    <cellStyle name="Output 11 3 2 2 5" xfId="31216" xr:uid="{2207F128-C7D4-41EB-A5E8-595C33CB0F62}"/>
    <cellStyle name="Output 11 3 2 3" xfId="9238" xr:uid="{523C2157-0EA8-414A-8143-D7AB844425F1}"/>
    <cellStyle name="Output 11 3 2 3 2" xfId="9239" xr:uid="{8A0F8BC5-44CA-462E-BBF0-F72D220692E9}"/>
    <cellStyle name="Output 11 3 2 3 2 2" xfId="37871" xr:uid="{FB41CAFC-69DF-484F-827A-70F5A4E7817D}"/>
    <cellStyle name="Output 11 3 2 3 3" xfId="9240" xr:uid="{DCF614C3-1B53-4FE1-B538-D538AD2481E5}"/>
    <cellStyle name="Output 11 3 2 4" xfId="9241" xr:uid="{8CA676C7-A13B-4914-8CF2-20FEE26C1114}"/>
    <cellStyle name="Output 11 3 2 4 2" xfId="21266" xr:uid="{976653B2-1C22-4C73-80D0-05AEA627A57D}"/>
    <cellStyle name="Output 11 3 2 4 2 2" xfId="39675" xr:uid="{B3A6F704-C4FF-42F3-9AF8-4CDE885DFF18}"/>
    <cellStyle name="Output 11 3 2 5" xfId="9242" xr:uid="{46DB78E5-F958-471E-B898-FA279FADFAB7}"/>
    <cellStyle name="Output 11 3 2 5 2" xfId="34184" xr:uid="{596D8EFA-F404-486D-8BBD-C5A9BE63080F}"/>
    <cellStyle name="Output 11 3 2 6" xfId="13239" xr:uid="{6250CCF3-5C26-41C2-82A8-3038EF608910}"/>
    <cellStyle name="Output 11 3 2 6 2" xfId="34990" xr:uid="{1EEF2C02-BD5A-468B-8911-3734B3B9F2CE}"/>
    <cellStyle name="Output 11 3 2 7" xfId="17904" xr:uid="{24C07565-0A7C-4C85-951C-9A672BF22019}"/>
    <cellStyle name="Output 11 3 2 7 2" xfId="35961" xr:uid="{CA2CE7D9-C8E9-4DF9-BBB4-6568474C45A5}"/>
    <cellStyle name="Output 11 3 2 8" xfId="23549" xr:uid="{1469EB6F-9878-434E-B288-98BC092F0370}"/>
    <cellStyle name="Output 11 3 2 9" xfId="30153" xr:uid="{AD5A21CC-B9EE-4960-A2A4-01C7B6BE4B56}"/>
    <cellStyle name="Output 11 3 3" xfId="9243" xr:uid="{5F25292A-4FBF-4091-8E11-1497F2C7D97C}"/>
    <cellStyle name="Output 11 3 3 2" xfId="9244" xr:uid="{210FA83B-656C-4A38-83D4-453517EC51A9}"/>
    <cellStyle name="Output 11 3 3 2 2" xfId="9245" xr:uid="{D50409F4-7D8B-4AD6-B15E-EAE9779ABB74}"/>
    <cellStyle name="Output 11 3 3 2 2 2" xfId="20078" xr:uid="{6ED8BCF3-320B-42D6-B030-DC9A4FCBC0DA}"/>
    <cellStyle name="Output 11 3 3 2 2 2 2" xfId="38950" xr:uid="{8C551A10-FA1B-42B3-A146-CAA911CBE0B5}"/>
    <cellStyle name="Output 11 3 3 2 3" xfId="9246" xr:uid="{2DBAC600-9DA2-4E5A-99F0-FAEDBED7FCC1}"/>
    <cellStyle name="Output 11 3 3 2 3 2" xfId="36938" xr:uid="{9F43C2E9-67C3-4D5E-82DF-34D1162A209D}"/>
    <cellStyle name="Output 11 3 3 2 4" xfId="13777" xr:uid="{6EC2CB21-48BA-4649-9F66-2E3FC50B5505}"/>
    <cellStyle name="Output 11 3 3 2 4 2" xfId="23552" xr:uid="{66112A4C-0991-4097-808F-FEE35ED1ACAA}"/>
    <cellStyle name="Output 11 3 3 2 5" xfId="31217" xr:uid="{BF90B9B3-E809-481A-B58F-145DC4669B05}"/>
    <cellStyle name="Output 11 3 3 3" xfId="9247" xr:uid="{EF09A143-7ADE-4886-B06E-1C186D9AD51B}"/>
    <cellStyle name="Output 11 3 3 3 2" xfId="9248" xr:uid="{631BDB0A-0A8D-4CE1-8D77-99FE9FD9364E}"/>
    <cellStyle name="Output 11 3 3 3 2 2" xfId="37872" xr:uid="{23BF021D-0CF7-4DEC-9908-E889570B1930}"/>
    <cellStyle name="Output 11 3 3 3 3" xfId="9249" xr:uid="{A1F751EE-3B50-4B01-8072-14863825A494}"/>
    <cellStyle name="Output 11 3 3 4" xfId="9250" xr:uid="{43158086-74BF-4F63-8016-0A97BE9C48A4}"/>
    <cellStyle name="Output 11 3 3 4 2" xfId="21267" xr:uid="{FD2F0FF2-B7D8-44A3-8ED3-AA5F0DDDD016}"/>
    <cellStyle name="Output 11 3 3 4 2 2" xfId="39676" xr:uid="{F542C9A1-7EDB-41C7-9C57-C4F069DA1088}"/>
    <cellStyle name="Output 11 3 3 5" xfId="9251" xr:uid="{298BD8C0-ACA4-4055-A3AD-CE87DE81F8CC}"/>
    <cellStyle name="Output 11 3 3 5 2" xfId="34185" xr:uid="{AA8F0600-AC6E-4B86-A769-F2173ABF54D9}"/>
    <cellStyle name="Output 11 3 3 6" xfId="13240" xr:uid="{9343BD5F-07DA-484F-A68F-DF43FEEF9BF9}"/>
    <cellStyle name="Output 11 3 3 6 2" xfId="34991" xr:uid="{9ABB7A0C-D19E-4762-82FB-D79E4F946BFD}"/>
    <cellStyle name="Output 11 3 3 7" xfId="17905" xr:uid="{C925AF6B-2F63-4099-BC82-29BCB2E9534F}"/>
    <cellStyle name="Output 11 3 3 7 2" xfId="35962" xr:uid="{ACC432E5-8ACC-49D0-B761-21D503201B9E}"/>
    <cellStyle name="Output 11 3 3 8" xfId="23551" xr:uid="{FAB8DD4D-9D08-4C74-9452-768A783E5808}"/>
    <cellStyle name="Output 11 3 3 9" xfId="30154" xr:uid="{9D515524-3F55-493F-8EBC-69496678031C}"/>
    <cellStyle name="Output 11 3 4" xfId="9252" xr:uid="{0A30B87D-4708-446B-A1DF-04171178B2ED}"/>
    <cellStyle name="Output 11 3 4 2" xfId="9253" xr:uid="{FD8AF6B8-53D9-4C75-84B6-8F4556E79B8B}"/>
    <cellStyle name="Output 11 3 4 2 2" xfId="9254" xr:uid="{8257581D-5A83-4F97-B189-6DD4EC962790}"/>
    <cellStyle name="Output 11 3 4 2 2 2" xfId="20079" xr:uid="{B9D3167F-DB36-4C75-A46A-F12E888524F7}"/>
    <cellStyle name="Output 11 3 4 2 2 2 2" xfId="38951" xr:uid="{CCEA489F-D39C-46F4-AAE8-600D4DC4037A}"/>
    <cellStyle name="Output 11 3 4 2 3" xfId="9255" xr:uid="{57F2C812-3B37-4FA6-9E7E-EA4ED7D1FB0A}"/>
    <cellStyle name="Output 11 3 4 2 3 2" xfId="36939" xr:uid="{31696841-4DB0-4344-9309-F2D6C2FCA8EC}"/>
    <cellStyle name="Output 11 3 4 2 4" xfId="13778" xr:uid="{484CD46E-2D2F-48A2-9726-D212EB359B03}"/>
    <cellStyle name="Output 11 3 4 2 4 2" xfId="23554" xr:uid="{79554C8E-3317-4224-B7B4-8459C1595265}"/>
    <cellStyle name="Output 11 3 4 2 5" xfId="31218" xr:uid="{4BD03700-B416-48E8-84F3-C3C19379313F}"/>
    <cellStyle name="Output 11 3 4 3" xfId="9256" xr:uid="{D9E3CEBF-8974-4DE1-80F4-DCF3ACF6A701}"/>
    <cellStyle name="Output 11 3 4 3 2" xfId="9257" xr:uid="{19CB7962-B920-4B5D-975B-52A4BF924246}"/>
    <cellStyle name="Output 11 3 4 3 2 2" xfId="37873" xr:uid="{97EC0B8F-9176-4EE1-A3E4-6ADD654BC91A}"/>
    <cellStyle name="Output 11 3 4 3 3" xfId="9258" xr:uid="{DC1DC2E4-EC12-44A8-B5C4-F869A0838268}"/>
    <cellStyle name="Output 11 3 4 4" xfId="9259" xr:uid="{7C9B3A93-68BE-473D-B9B1-1D407C1C25D8}"/>
    <cellStyle name="Output 11 3 4 4 2" xfId="21268" xr:uid="{1EB651B9-89D9-469C-BEC5-50263473B56D}"/>
    <cellStyle name="Output 11 3 4 4 2 2" xfId="39677" xr:uid="{CF1AB2ED-EA5F-4022-BB88-80206A0E0036}"/>
    <cellStyle name="Output 11 3 4 5" xfId="9260" xr:uid="{9A5E4863-FD13-4992-8CF6-A65C1B2C48F7}"/>
    <cellStyle name="Output 11 3 4 5 2" xfId="34186" xr:uid="{C6464AC9-DA9B-4013-81D6-F8EA4BEE7BDE}"/>
    <cellStyle name="Output 11 3 4 6" xfId="13241" xr:uid="{7A216FFD-4F97-4717-A532-518BBC6A0A0A}"/>
    <cellStyle name="Output 11 3 4 6 2" xfId="34992" xr:uid="{C599D73B-CDBA-4008-BFE0-247ACA45704C}"/>
    <cellStyle name="Output 11 3 4 7" xfId="17906" xr:uid="{87C495CC-0DF9-4F08-804F-0F08D8660AD5}"/>
    <cellStyle name="Output 11 3 4 7 2" xfId="35963" xr:uid="{97B7826A-2A41-41EE-AEF1-1FB345F80940}"/>
    <cellStyle name="Output 11 3 4 8" xfId="23553" xr:uid="{ECE9DB45-76F3-4474-A9A5-CBED4AA23BAE}"/>
    <cellStyle name="Output 11 3 4 9" xfId="30155" xr:uid="{84F70BD6-7D77-490D-B416-E63FB6CA6C4A}"/>
    <cellStyle name="Output 11 3 5" xfId="9261" xr:uid="{85EC1C41-4D24-4DA2-A7D0-F208A756D3DC}"/>
    <cellStyle name="Output 11 3 5 2" xfId="9262" xr:uid="{12F767A9-BF8F-4552-870A-CC0943D805B5}"/>
    <cellStyle name="Output 11 3 5 2 2" xfId="9263" xr:uid="{6F167A86-3DD5-4C23-9C7B-BA689B46F43D}"/>
    <cellStyle name="Output 11 3 5 2 2 2" xfId="20080" xr:uid="{6AB15A04-D291-42FD-A9D4-04AF9148A42B}"/>
    <cellStyle name="Output 11 3 5 2 2 2 2" xfId="38952" xr:uid="{B7ED91D7-2A59-41DE-956A-B4281EF75854}"/>
    <cellStyle name="Output 11 3 5 2 3" xfId="9264" xr:uid="{98732823-F5DA-4AEB-A776-EBC52F841B2C}"/>
    <cellStyle name="Output 11 3 5 2 3 2" xfId="36940" xr:uid="{91A807F3-38DA-4918-B9C8-7AAD5B885F87}"/>
    <cellStyle name="Output 11 3 5 2 4" xfId="13779" xr:uid="{7A3429DC-93F0-4007-ADAD-9E11399C67E3}"/>
    <cellStyle name="Output 11 3 5 2 4 2" xfId="23556" xr:uid="{FA94C408-6F80-4E69-AFFD-79FC0748EC38}"/>
    <cellStyle name="Output 11 3 5 2 5" xfId="31219" xr:uid="{6460E842-36C9-45B6-B16B-D83E5D0B40BB}"/>
    <cellStyle name="Output 11 3 5 3" xfId="9265" xr:uid="{670DF4E8-F864-407C-857D-D82482BF45DD}"/>
    <cellStyle name="Output 11 3 5 3 2" xfId="9266" xr:uid="{C739F940-E256-4EFC-9B7E-AC12250F9D05}"/>
    <cellStyle name="Output 11 3 5 3 2 2" xfId="37874" xr:uid="{6F1CB3EF-7890-4B1E-8857-5B690650D477}"/>
    <cellStyle name="Output 11 3 5 3 3" xfId="9267" xr:uid="{94E8FEA6-A61C-4A45-8EFF-724FA2DBC0B2}"/>
    <cellStyle name="Output 11 3 5 4" xfId="9268" xr:uid="{ED52BD43-0E18-4868-AB1B-3A44279C72C9}"/>
    <cellStyle name="Output 11 3 5 4 2" xfId="21269" xr:uid="{58DDF62F-EB22-4021-9E59-3BD91F87F989}"/>
    <cellStyle name="Output 11 3 5 4 2 2" xfId="39678" xr:uid="{4A1E01D2-6A31-4036-B82D-F88D1EF5FB58}"/>
    <cellStyle name="Output 11 3 5 5" xfId="9269" xr:uid="{24CE7B72-B522-4C5E-99ED-65C62F77EAF9}"/>
    <cellStyle name="Output 11 3 5 5 2" xfId="34187" xr:uid="{6468A50D-4E08-45E4-8156-3AD72E8E7A1C}"/>
    <cellStyle name="Output 11 3 5 6" xfId="13242" xr:uid="{9568B1F9-7D08-4F56-BE6E-FCA96254ED34}"/>
    <cellStyle name="Output 11 3 5 6 2" xfId="34993" xr:uid="{809902E7-A4F5-40A0-A6AB-B9B70E579F68}"/>
    <cellStyle name="Output 11 3 5 7" xfId="17907" xr:uid="{E39118A9-5E61-44DC-9790-876916F0640F}"/>
    <cellStyle name="Output 11 3 5 7 2" xfId="35964" xr:uid="{33D2FFC8-D122-42CC-8251-9153D6E37A4F}"/>
    <cellStyle name="Output 11 3 5 8" xfId="23555" xr:uid="{F972A80A-A39F-4944-A893-28979F3CD32D}"/>
    <cellStyle name="Output 11 3 5 9" xfId="30156" xr:uid="{7FEA7D48-87AC-448A-B110-3625081E9782}"/>
    <cellStyle name="Output 11 3 6" xfId="9270" xr:uid="{2D86D58C-6CFF-4EEA-A73D-0A03F74CFA50}"/>
    <cellStyle name="Output 11 3 6 2" xfId="9271" xr:uid="{096F317F-1938-4FFC-B384-00D13DDA5219}"/>
    <cellStyle name="Output 11 3 6 2 2" xfId="9272" xr:uid="{8F2A706D-21E8-460F-83B8-5F9655C3FD25}"/>
    <cellStyle name="Output 11 3 6 2 2 2" xfId="20081" xr:uid="{B209D67B-C5AD-4DE0-B2ED-CBB06BAFE3A4}"/>
    <cellStyle name="Output 11 3 6 2 2 2 2" xfId="38953" xr:uid="{84D36681-37F0-448B-A7DA-87610C7137C4}"/>
    <cellStyle name="Output 11 3 6 2 3" xfId="9273" xr:uid="{EAB53A88-06DE-442A-AE20-54B71299393A}"/>
    <cellStyle name="Output 11 3 6 2 3 2" xfId="36941" xr:uid="{97E1D9DE-280A-469A-B40C-4F52D28536F4}"/>
    <cellStyle name="Output 11 3 6 2 4" xfId="13780" xr:uid="{48EAEFFD-7E7E-43C4-BD50-C442E37289FB}"/>
    <cellStyle name="Output 11 3 6 2 4 2" xfId="23558" xr:uid="{5106B34F-5D57-4EE1-9FFE-FB3B5D7A8A2C}"/>
    <cellStyle name="Output 11 3 6 2 5" xfId="31220" xr:uid="{E1D2D1DD-1243-4981-8A99-E6A08E5991FA}"/>
    <cellStyle name="Output 11 3 6 3" xfId="9274" xr:uid="{241E9720-FBBE-411F-AA8C-79C6E8CBE451}"/>
    <cellStyle name="Output 11 3 6 3 2" xfId="9275" xr:uid="{F971146A-0A4D-4C43-9E13-1AB2796ABDD4}"/>
    <cellStyle name="Output 11 3 6 3 2 2" xfId="37875" xr:uid="{70809641-B546-47AF-80C7-D53E1B656D42}"/>
    <cellStyle name="Output 11 3 6 3 3" xfId="9276" xr:uid="{98DA6D52-DD1E-4CFF-9102-EE8EB95AF271}"/>
    <cellStyle name="Output 11 3 6 4" xfId="9277" xr:uid="{9A3A5D16-883F-4916-B57E-DFB07D4C409A}"/>
    <cellStyle name="Output 11 3 6 4 2" xfId="21270" xr:uid="{A485D23C-5F5C-4505-BEC4-F14BA7C9C641}"/>
    <cellStyle name="Output 11 3 6 4 2 2" xfId="39679" xr:uid="{47807E47-4A71-416A-AA3A-AAEA561CF9B9}"/>
    <cellStyle name="Output 11 3 6 5" xfId="9278" xr:uid="{20E43CAE-4AFD-4B4A-8837-FB855E295113}"/>
    <cellStyle name="Output 11 3 6 5 2" xfId="34188" xr:uid="{58858848-F2CB-4819-B857-EC098D7FBBF0}"/>
    <cellStyle name="Output 11 3 6 6" xfId="13243" xr:uid="{EED4A1E9-48C3-47E0-8ECB-6B502C17BC49}"/>
    <cellStyle name="Output 11 3 6 6 2" xfId="34994" xr:uid="{9576B660-52EF-4E25-92E5-04FE80391301}"/>
    <cellStyle name="Output 11 3 6 7" xfId="17908" xr:uid="{05564578-37D7-4DCB-8299-22CF0813241C}"/>
    <cellStyle name="Output 11 3 6 7 2" xfId="35965" xr:uid="{AC65DDBF-5758-4497-8FF1-85B2E60C61A5}"/>
    <cellStyle name="Output 11 3 6 8" xfId="23557" xr:uid="{4AB170FC-65F5-4F3A-BA94-A3B64D26B2B5}"/>
    <cellStyle name="Output 11 3 6 9" xfId="30157" xr:uid="{1A06EC17-DEE8-4094-AACE-009ACE256C55}"/>
    <cellStyle name="Output 11 3 7" xfId="9279" xr:uid="{E7F82EA8-38C2-4907-8EFB-00A7227F126D}"/>
    <cellStyle name="Output 11 3 7 2" xfId="9280" xr:uid="{8B2DE029-256F-4FB6-B8F5-1E1AB96D0F83}"/>
    <cellStyle name="Output 11 3 7 2 2" xfId="19481" xr:uid="{41D026BF-2552-490F-87FB-6CBCFB8ABA0E}"/>
    <cellStyle name="Output 11 3 7 2 2 2" xfId="38268" xr:uid="{6BC971DD-F491-4100-B5E9-D36E4BE50293}"/>
    <cellStyle name="Output 11 3 7 3" xfId="9281" xr:uid="{F790468B-9F6E-4408-ACDE-C7AF3BB317C8}"/>
    <cellStyle name="Output 11 3 7 3 2" xfId="36352" xr:uid="{867DE781-4421-4148-8B33-76EE4073999B}"/>
    <cellStyle name="Output 11 3 7 4" xfId="13591" xr:uid="{705B8EF2-933D-4B33-80C9-C772DD22CD38}"/>
    <cellStyle name="Output 11 3 7 4 2" xfId="23559" xr:uid="{0098E878-205D-4295-8508-FB17FEC3FE48}"/>
    <cellStyle name="Output 11 3 7 5" xfId="30537" xr:uid="{67B8D707-68A6-40C2-AFB3-CA9D4EA9D752}"/>
    <cellStyle name="Output 11 3 8" xfId="9282" xr:uid="{0C7442DB-2C83-4AC4-A050-0CD2C119B158}"/>
    <cellStyle name="Output 11 3 8 2" xfId="9283" xr:uid="{421443BC-D39D-4F2A-8D74-25A8EB713BF9}"/>
    <cellStyle name="Output 11 3 8 2 2" xfId="19493" xr:uid="{C10B0379-9C50-4B94-A21A-84A48BD11E26}"/>
    <cellStyle name="Output 11 3 8 2 2 2" xfId="38280" xr:uid="{CC273BA3-9B3E-4B95-B1AB-A5F0C6502411}"/>
    <cellStyle name="Output 11 3 8 3" xfId="9284" xr:uid="{8E10B600-6705-4A2B-AD11-F7A58830268B}"/>
    <cellStyle name="Output 11 3 8 3 2" xfId="36364" xr:uid="{51A7E627-9D65-4D13-896E-495B7BE338FC}"/>
    <cellStyle name="Output 11 3 8 4" xfId="13596" xr:uid="{B0731DFB-CC30-41E5-A0FF-C951934F50A1}"/>
    <cellStyle name="Output 11 3 8 4 2" xfId="23560" xr:uid="{CC49C32D-DA85-4204-BD27-011C2BA8413F}"/>
    <cellStyle name="Output 11 3 8 5" xfId="30549" xr:uid="{B16754D3-6959-45CB-A7A9-8E85E4C8C867}"/>
    <cellStyle name="Output 11 3 9" xfId="9285" xr:uid="{F885C8CB-E2B0-448A-85D8-35257127CDFC}"/>
    <cellStyle name="Output 11 3 9 2" xfId="9286" xr:uid="{1A29D9F8-9173-4272-917D-BFDDD81C18BE}"/>
    <cellStyle name="Output 11 3 9 3" xfId="9287" xr:uid="{832BDBF6-6006-4034-A671-334D055E38F6}"/>
    <cellStyle name="Output 11 4" xfId="9288" xr:uid="{BB042890-0AC0-4846-A1F0-70C6D2192112}"/>
    <cellStyle name="Output 11 4 2" xfId="9289" xr:uid="{D75314DE-70A3-472A-8910-C5A92C835606}"/>
    <cellStyle name="Output 11 4 2 2" xfId="9290" xr:uid="{279C9A43-6D45-493D-B405-50ED2CA10A10}"/>
    <cellStyle name="Output 11 4 2 2 2" xfId="20082" xr:uid="{B3CF327D-D7CB-4D37-9263-EA55BA413913}"/>
    <cellStyle name="Output 11 4 2 2 2 2" xfId="38954" xr:uid="{6136540D-2D86-454B-AAA3-F751A0BD312F}"/>
    <cellStyle name="Output 11 4 2 3" xfId="9291" xr:uid="{1A5F5E89-ABE3-478C-9099-0B9683D1C6FF}"/>
    <cellStyle name="Output 11 4 2 3 2" xfId="36942" xr:uid="{26512554-280C-41C2-B4B8-92F3F6BC7B9C}"/>
    <cellStyle name="Output 11 4 2 4" xfId="13781" xr:uid="{1DAB0E28-1A06-4C91-8264-062CDC9F0862}"/>
    <cellStyle name="Output 11 4 2 4 2" xfId="23562" xr:uid="{774577C9-B430-4B70-A6FD-2755AE2B81B3}"/>
    <cellStyle name="Output 11 4 2 5" xfId="31221" xr:uid="{6153134F-A9F6-4294-A146-B9931F8E9BB0}"/>
    <cellStyle name="Output 11 4 3" xfId="9292" xr:uid="{1DAFAC6C-55C0-48D8-9BBF-E23DDB0D66D9}"/>
    <cellStyle name="Output 11 4 3 2" xfId="9293" xr:uid="{4B3FBD27-29E2-4B45-9973-8DA2FBA39915}"/>
    <cellStyle name="Output 11 4 3 2 2" xfId="37876" xr:uid="{8AFFED66-D38D-446E-BABF-1D8440542D53}"/>
    <cellStyle name="Output 11 4 3 3" xfId="9294" xr:uid="{C3689271-8F62-4F5E-BA8F-2F65F8097B42}"/>
    <cellStyle name="Output 11 4 4" xfId="9295" xr:uid="{689DEE2D-B575-4240-B17F-C7DCF47B7019}"/>
    <cellStyle name="Output 11 4 4 2" xfId="21271" xr:uid="{47E604F4-6A11-496B-878D-C747B20EF9D1}"/>
    <cellStyle name="Output 11 4 4 2 2" xfId="39680" xr:uid="{107C131D-5271-4298-BC05-D660DB80C2E2}"/>
    <cellStyle name="Output 11 4 5" xfId="9296" xr:uid="{529332AB-1179-4C9E-B3E2-99A0F9192473}"/>
    <cellStyle name="Output 11 4 5 2" xfId="34189" xr:uid="{57C33D09-82F8-439F-A9EE-DD07FD893944}"/>
    <cellStyle name="Output 11 4 6" xfId="13244" xr:uid="{FCE505AA-6ADF-4B4B-B2FD-2F92D9C322BD}"/>
    <cellStyle name="Output 11 4 6 2" xfId="34995" xr:uid="{D7539D23-B7D6-4044-B23A-EBA4226281F1}"/>
    <cellStyle name="Output 11 4 7" xfId="17909" xr:uid="{CAAD366B-6452-4BA5-A613-258743600D28}"/>
    <cellStyle name="Output 11 4 7 2" xfId="35966" xr:uid="{88236718-5A2B-4BC2-B4EA-D1BE4B86A59E}"/>
    <cellStyle name="Output 11 4 8" xfId="23561" xr:uid="{2E3F989F-ED70-4989-BD37-87033C884103}"/>
    <cellStyle name="Output 11 4 9" xfId="30158" xr:uid="{D5E64C79-B7A9-4092-9F50-B3FC93CAAC90}"/>
    <cellStyle name="Output 11 5" xfId="9297" xr:uid="{5F1E7D8F-3914-4740-9780-2877F8DE6473}"/>
    <cellStyle name="Output 11 5 2" xfId="9298" xr:uid="{2FC9A1FA-BE18-4D97-970B-F4D6408583C1}"/>
    <cellStyle name="Output 11 5 2 2" xfId="9299" xr:uid="{C179937B-B721-47E2-8E33-830FE85752CC}"/>
    <cellStyle name="Output 11 5 2 2 2" xfId="20083" xr:uid="{839F020E-ACA7-42FF-A74E-5EC03C59035F}"/>
    <cellStyle name="Output 11 5 2 2 2 2" xfId="38955" xr:uid="{1F2233D9-2FED-4036-B264-23AEC9DA2FE7}"/>
    <cellStyle name="Output 11 5 2 3" xfId="9300" xr:uid="{6C410F92-17D1-48DF-BE71-CF2C5E737BBF}"/>
    <cellStyle name="Output 11 5 2 3 2" xfId="36943" xr:uid="{BA9B8566-BCA4-4F8F-8F9B-477C53F6FE23}"/>
    <cellStyle name="Output 11 5 2 4" xfId="13782" xr:uid="{1536B3D1-1873-4FCE-9FC3-0E091547D7B9}"/>
    <cellStyle name="Output 11 5 2 4 2" xfId="23564" xr:uid="{C4007282-F023-417F-9878-70F4EB79480D}"/>
    <cellStyle name="Output 11 5 2 5" xfId="31222" xr:uid="{FAEDDD8E-6B89-4558-8B95-DA53EF0F981B}"/>
    <cellStyle name="Output 11 5 3" xfId="9301" xr:uid="{1D4535D7-BD15-40D4-B679-723FDB7A0371}"/>
    <cellStyle name="Output 11 5 3 2" xfId="9302" xr:uid="{56E28B2E-E8D2-4247-A441-C259B7FB2F66}"/>
    <cellStyle name="Output 11 5 3 2 2" xfId="37877" xr:uid="{C03CAB1E-E209-467D-9B63-613BF5D732E0}"/>
    <cellStyle name="Output 11 5 3 3" xfId="9303" xr:uid="{F1DE25CC-27DF-4D7E-8769-2447BE36D867}"/>
    <cellStyle name="Output 11 5 4" xfId="9304" xr:uid="{57CB78E1-59E3-4885-AA7D-AAECC95CA59F}"/>
    <cellStyle name="Output 11 5 4 2" xfId="21272" xr:uid="{21BCBCD6-5928-4727-92C9-D3D5787DFA24}"/>
    <cellStyle name="Output 11 5 4 2 2" xfId="39681" xr:uid="{98FE13AA-7D4C-4CB7-AEE2-0727732E1E3F}"/>
    <cellStyle name="Output 11 5 5" xfId="9305" xr:uid="{4BC378CB-9111-48DE-BEBB-534D8C5E89B4}"/>
    <cellStyle name="Output 11 5 5 2" xfId="34190" xr:uid="{A050E2F7-3883-49D2-96C8-3498F80E2587}"/>
    <cellStyle name="Output 11 5 6" xfId="13245" xr:uid="{2858000C-C193-49BC-A668-122D61237D5C}"/>
    <cellStyle name="Output 11 5 6 2" xfId="34996" xr:uid="{5FF4B3E9-9817-4967-AFF9-D9C801E9FE9B}"/>
    <cellStyle name="Output 11 5 7" xfId="17910" xr:uid="{D2BD1FD0-088B-4823-B3A3-1185E77242EB}"/>
    <cellStyle name="Output 11 5 7 2" xfId="35967" xr:uid="{01A7EC2D-2305-4178-A276-A6A083F5FDE3}"/>
    <cellStyle name="Output 11 5 8" xfId="23563" xr:uid="{93993373-34BA-4BB0-B1C8-D52536EB03FD}"/>
    <cellStyle name="Output 11 5 9" xfId="30159" xr:uid="{35CCC866-615E-44F5-BB31-7EFCECDC36B6}"/>
    <cellStyle name="Output 11 6" xfId="9306" xr:uid="{E6E2F211-B196-4FF4-8E97-08275C089B07}"/>
    <cellStyle name="Output 11 6 2" xfId="9307" xr:uid="{03B97DEA-974F-4288-86F3-4BFD3E3C1851}"/>
    <cellStyle name="Output 11 6 2 2" xfId="9308" xr:uid="{A1A22D98-975E-4690-96D8-CF2FCA33C3F9}"/>
    <cellStyle name="Output 11 6 2 2 2" xfId="20084" xr:uid="{20F2F255-A1E4-45A0-9875-5B5DB795A51F}"/>
    <cellStyle name="Output 11 6 2 2 2 2" xfId="38956" xr:uid="{69100C98-A191-4B08-B4D5-DC9F88435224}"/>
    <cellStyle name="Output 11 6 2 3" xfId="9309" xr:uid="{00CB6935-15E7-4502-8A5E-DCD3FDCC51B3}"/>
    <cellStyle name="Output 11 6 2 3 2" xfId="36944" xr:uid="{37E316C3-A249-4F54-BF1F-5934AD2F0998}"/>
    <cellStyle name="Output 11 6 2 4" xfId="13783" xr:uid="{5C110B50-BA42-4738-B80D-E4FC12B49E99}"/>
    <cellStyle name="Output 11 6 2 4 2" xfId="23566" xr:uid="{7194F33D-9514-4B11-A92C-24E570DBCEEC}"/>
    <cellStyle name="Output 11 6 2 5" xfId="31223" xr:uid="{4A3363C6-9AC3-4EAD-BB17-6550D1FC5FDB}"/>
    <cellStyle name="Output 11 6 3" xfId="9310" xr:uid="{C5091198-8B1A-4FA1-8F63-C35DD7CB495E}"/>
    <cellStyle name="Output 11 6 3 2" xfId="9311" xr:uid="{33056BE4-3304-45D0-B1F3-2B03EA3F6743}"/>
    <cellStyle name="Output 11 6 3 2 2" xfId="37878" xr:uid="{243379F9-B9A8-4D0A-B043-713B0065E73C}"/>
    <cellStyle name="Output 11 6 3 3" xfId="9312" xr:uid="{1332D5C8-0EE1-4C07-BE73-6DB760C13159}"/>
    <cellStyle name="Output 11 6 4" xfId="9313" xr:uid="{FDB71E80-A12B-41E0-AB9E-56850CB2703D}"/>
    <cellStyle name="Output 11 6 4 2" xfId="21273" xr:uid="{7319600A-C75B-4B76-8A1D-8608B0E7499E}"/>
    <cellStyle name="Output 11 6 4 2 2" xfId="39682" xr:uid="{6E72BA58-A1DD-4820-8B45-D42D12301EF2}"/>
    <cellStyle name="Output 11 6 5" xfId="9314" xr:uid="{50EC662E-63CE-4B5D-A533-DAE725697346}"/>
    <cellStyle name="Output 11 6 5 2" xfId="34191" xr:uid="{9134205B-7518-4B6E-87CB-D93BC4795903}"/>
    <cellStyle name="Output 11 6 6" xfId="13246" xr:uid="{123CCE18-3386-42C8-B18B-5A404269F4F0}"/>
    <cellStyle name="Output 11 6 6 2" xfId="34997" xr:uid="{5D0876E5-61CE-4426-A4DD-8E8443D18DBC}"/>
    <cellStyle name="Output 11 6 7" xfId="17911" xr:uid="{0CE0B826-70FB-49D7-ABC5-B75856B59420}"/>
    <cellStyle name="Output 11 6 7 2" xfId="35968" xr:uid="{B83A79B6-1162-4B8F-87B7-C2F20DD7BFF7}"/>
    <cellStyle name="Output 11 6 8" xfId="23565" xr:uid="{84DCB08B-2DA6-46C7-96F4-31D936071B77}"/>
    <cellStyle name="Output 11 6 9" xfId="30160" xr:uid="{C0D0291B-9D32-49FC-945D-4603EC1A7FAA}"/>
    <cellStyle name="Output 11 7" xfId="9315" xr:uid="{1585FF88-FFF5-466A-A7E9-F503F5A2D3DC}"/>
    <cellStyle name="Output 11 7 2" xfId="9316" xr:uid="{2BCC8F89-E782-4883-A6F0-F3AA377D0DFB}"/>
    <cellStyle name="Output 11 7 2 2" xfId="19580" xr:uid="{0A6D50A5-374A-49F3-B00E-22201AE96531}"/>
    <cellStyle name="Output 11 7 2 2 2" xfId="38404" xr:uid="{053AFE4A-1856-4D61-BF8B-64F256557C74}"/>
    <cellStyle name="Output 11 7 3" xfId="9317" xr:uid="{BF325EB7-65C2-4B43-A369-2447EEFBFCAC}"/>
    <cellStyle name="Output 11 7 3 2" xfId="36442" xr:uid="{48F26102-1CEB-4CF7-8DC6-97AA7381C604}"/>
    <cellStyle name="Output 11 7 4" xfId="13663" xr:uid="{3ED7CEB9-74A9-4F1A-B13B-23B396E91A46}"/>
    <cellStyle name="Output 11 7 4 2" xfId="23567" xr:uid="{327F68E9-DE1B-4872-ACE4-4517B53D23C3}"/>
    <cellStyle name="Output 11 7 5" xfId="30673" xr:uid="{71E3E3B8-7585-4BF5-BDE0-A6B0C1CEA893}"/>
    <cellStyle name="Output 11 8" xfId="9318" xr:uid="{40A038D0-1DAB-4FEF-A867-DD4CB5CCEB06}"/>
    <cellStyle name="Output 11 8 2" xfId="9319" xr:uid="{E14AAFA3-9544-4D46-B565-01A51F0B6CB5}"/>
    <cellStyle name="Output 11 8 2 2" xfId="37264" xr:uid="{B33BF978-6FFB-40E0-A7F7-D11C2DD5F1A8}"/>
    <cellStyle name="Output 11 8 3" xfId="9320" xr:uid="{7039C0F3-7C92-4181-937F-2519D364E542}"/>
    <cellStyle name="Output 11 8 3 2" xfId="23568" xr:uid="{EBCBC388-52EB-4586-A36D-F19BC18A8C90}"/>
    <cellStyle name="Output 11 8 4" xfId="14167" xr:uid="{9743C5BB-D831-4113-BD1D-525BBF69F16E}"/>
    <cellStyle name="Output 11 9" xfId="9321" xr:uid="{BBF9EA46-20D3-4C8B-9134-1C2E653CDE17}"/>
    <cellStyle name="Output 11 9 2" xfId="9322" xr:uid="{D60754E6-090D-4BD6-B5E0-C6BBC72DAFB2}"/>
    <cellStyle name="Output 11 9 2 2" xfId="37232" xr:uid="{CD20AB77-22E3-4C43-91C4-9D18DA55E74E}"/>
    <cellStyle name="Output 11 9 3" xfId="9323" xr:uid="{7974B645-9A4E-4A98-B7D9-3EA197E6B118}"/>
    <cellStyle name="Output 12" xfId="9324" xr:uid="{4F2344D1-1CC5-462F-8130-7D7CE02C47C7}"/>
    <cellStyle name="Output 12 10" xfId="9325" xr:uid="{B6E12538-57AF-46A0-89E3-9A3360A60907}"/>
    <cellStyle name="Output 12 10 2" xfId="33704" xr:uid="{7B16B340-5F6F-4627-AE51-D0EC1CC9F778}"/>
    <cellStyle name="Output 12 11" xfId="12979" xr:uid="{71D8F5E9-31F5-4891-B278-3FF9F1063BEA}"/>
    <cellStyle name="Output 12 11 2" xfId="35301" xr:uid="{AE8D2C60-F8C9-4E11-880F-AC5EDA9BD117}"/>
    <cellStyle name="Output 12 12" xfId="21808" xr:uid="{4486699B-F7AF-4A0D-9A63-0472D812A9AC}"/>
    <cellStyle name="Output 12 12 2" xfId="40005" xr:uid="{7F7DDEA2-D4F6-42E3-B7AE-4C4BC73B5F1F}"/>
    <cellStyle name="Output 12 13" xfId="23569" xr:uid="{C93BB58A-07ED-4302-BC66-6E2876FC4D1E}"/>
    <cellStyle name="Output 12 2" xfId="9326" xr:uid="{71F76F6B-FBB6-45E8-9F84-A8AF919A671A}"/>
    <cellStyle name="Output 12 2 2" xfId="9327" xr:uid="{2B7ABF6A-95A6-4AFE-870E-728CA18128EE}"/>
    <cellStyle name="Output 12 2 2 2" xfId="9328" xr:uid="{E1ABD841-3C04-4FC8-B58C-8AAA93129730}"/>
    <cellStyle name="Output 12 2 2 2 2" xfId="19593" xr:uid="{16AC94FE-D25B-4CAD-BDB0-A6B3D9E290E8}"/>
    <cellStyle name="Output 12 2 2 2 2 2" xfId="38464" xr:uid="{6D707278-5932-4B16-AD79-61BC50EA2C9A}"/>
    <cellStyle name="Output 12 2 2 3" xfId="9329" xr:uid="{192F99D9-EAA8-4670-959B-D815AEEF2398}"/>
    <cellStyle name="Output 12 2 2 3 2" xfId="36453" xr:uid="{BDDC4EDF-4151-442B-8D2B-17FE18CFF398}"/>
    <cellStyle name="Output 12 2 2 4" xfId="13693" xr:uid="{9767F62F-925B-4BF5-8FC9-0A838A9E9E7B}"/>
    <cellStyle name="Output 12 2 2 4 2" xfId="23571" xr:uid="{81BD413D-85B7-4870-96F6-E3E4F78BBFB6}"/>
    <cellStyle name="Output 12 2 2 5" xfId="30731" xr:uid="{6190242B-B421-43B2-BC46-BE7862B36797}"/>
    <cellStyle name="Output 12 2 3" xfId="9330" xr:uid="{3A426C1A-D0D3-4DF1-A59E-72EBBF972D26}"/>
    <cellStyle name="Output 12 2 3 2" xfId="9331" xr:uid="{1996345F-7FC8-4C51-8A3B-712A177467BF}"/>
    <cellStyle name="Output 12 2 3 2 2" xfId="37346" xr:uid="{9C4AAB9A-EE07-41E4-A8A5-98FDFA088FE8}"/>
    <cellStyle name="Output 12 2 3 3" xfId="9332" xr:uid="{1E9223A7-1402-4963-A89D-E8BD25FB7361}"/>
    <cellStyle name="Output 12 2 4" xfId="9333" xr:uid="{7A541078-CC93-4A4D-8BBA-3FA0A0F8A73C}"/>
    <cellStyle name="Output 12 2 4 2" xfId="20717" xr:uid="{A1F25073-9908-420E-B018-0FA394351321}"/>
    <cellStyle name="Output 12 2 4 2 2" xfId="39238" xr:uid="{2B50217B-9643-4CBF-AB71-DC0C95A350E3}"/>
    <cellStyle name="Output 12 2 5" xfId="9334" xr:uid="{948E9F5B-E494-4283-A6C4-BC72B3CBCFB4}"/>
    <cellStyle name="Output 12 2 5 2" xfId="34192" xr:uid="{073C17D5-7138-44DF-B5E7-AC275BD4B15D}"/>
    <cellStyle name="Output 12 2 6" xfId="13123" xr:uid="{F8775419-327D-43B4-8BDA-0F88319C424B}"/>
    <cellStyle name="Output 12 2 6 2" xfId="34998" xr:uid="{8ED9E2E1-6096-429E-A726-3916F872AC96}"/>
    <cellStyle name="Output 12 2 7" xfId="17295" xr:uid="{2441B070-EFBE-4018-BBA3-15726184AF29}"/>
    <cellStyle name="Output 12 2 7 2" xfId="35458" xr:uid="{2DA2BF26-4C67-41B8-8DCD-2369A463F221}"/>
    <cellStyle name="Output 12 2 8" xfId="23570" xr:uid="{656B8970-A716-4A04-881B-EB02861D052A}"/>
    <cellStyle name="Output 12 2 9" xfId="29668" xr:uid="{9B6DF78C-7454-4B31-BF95-CE2D9D86416B}"/>
    <cellStyle name="Output 12 3" xfId="9335" xr:uid="{35551694-0A7B-44D8-99CF-528344361D3F}"/>
    <cellStyle name="Output 12 3 2" xfId="9336" xr:uid="{AC96F102-F454-4208-8D1A-30204BC04F14}"/>
    <cellStyle name="Output 12 3 2 2" xfId="9337" xr:uid="{0E7FC1BC-BD83-482A-81C1-5935EFCF4636}"/>
    <cellStyle name="Output 12 3 2 2 2" xfId="20085" xr:uid="{A1962CA4-CE78-40E5-88CE-7E733870CBAC}"/>
    <cellStyle name="Output 12 3 2 2 2 2" xfId="38957" xr:uid="{33E6E2D0-F29F-44E8-A1E0-AC808B8FF5D9}"/>
    <cellStyle name="Output 12 3 2 3" xfId="9338" xr:uid="{A9624C94-7CAE-406C-A0A5-E1A5CB90150D}"/>
    <cellStyle name="Output 12 3 2 3 2" xfId="36945" xr:uid="{92281C78-6EDD-4C01-86A7-70A15AFFA217}"/>
    <cellStyle name="Output 12 3 2 4" xfId="13784" xr:uid="{41A3E109-FDEC-409E-9593-51DC9069FC20}"/>
    <cellStyle name="Output 12 3 2 4 2" xfId="23573" xr:uid="{4DC5DBD3-831E-4E79-B300-525CCB25366D}"/>
    <cellStyle name="Output 12 3 2 5" xfId="31224" xr:uid="{3E4402D4-D41E-492D-98D7-3E2E78A88F3C}"/>
    <cellStyle name="Output 12 3 3" xfId="9339" xr:uid="{A0F324BB-0229-4BE2-B248-AA3F2F912321}"/>
    <cellStyle name="Output 12 3 3 2" xfId="9340" xr:uid="{E0CC8A13-C9D6-4325-BD86-CFF4DDF71C2C}"/>
    <cellStyle name="Output 12 3 3 2 2" xfId="37879" xr:uid="{AB4DB91D-DFB1-47FD-BCDA-AD875B9F388E}"/>
    <cellStyle name="Output 12 3 3 3" xfId="9341" xr:uid="{8502059E-8923-4552-B960-673C4C0FC802}"/>
    <cellStyle name="Output 12 3 4" xfId="9342" xr:uid="{0C059075-A696-44FB-82AD-CAC071B6D1F6}"/>
    <cellStyle name="Output 12 3 4 2" xfId="21274" xr:uid="{AD29F09B-7F7D-429E-BD78-D91CA90A7142}"/>
    <cellStyle name="Output 12 3 4 2 2" xfId="39683" xr:uid="{EAF7DC18-0DD9-4CDB-AEA8-045543358D18}"/>
    <cellStyle name="Output 12 3 5" xfId="9343" xr:uid="{DC9B49D0-A887-4B87-AD02-05B46F888079}"/>
    <cellStyle name="Output 12 3 5 2" xfId="34193" xr:uid="{FADA1655-3E7C-49D6-A852-B2CA1A05E3EA}"/>
    <cellStyle name="Output 12 3 6" xfId="13247" xr:uid="{028618B1-0776-4C4B-A649-DCEBF84BE40A}"/>
    <cellStyle name="Output 12 3 6 2" xfId="34999" xr:uid="{88A5D865-C7D5-43FD-BD65-B13ECABB2778}"/>
    <cellStyle name="Output 12 3 7" xfId="17912" xr:uid="{F79CCC20-562E-45C5-8149-A0EE9B776A92}"/>
    <cellStyle name="Output 12 3 7 2" xfId="35969" xr:uid="{61D527CD-0027-4534-9916-52FB3F48D522}"/>
    <cellStyle name="Output 12 3 8" xfId="23572" xr:uid="{216326A4-BE9A-43B5-BF40-AD021A4E33AB}"/>
    <cellStyle name="Output 12 3 9" xfId="30161" xr:uid="{CEFE4D28-5B1B-4791-9945-1F115C81DBC8}"/>
    <cellStyle name="Output 12 4" xfId="9344" xr:uid="{4EF7F8C2-D09F-4E7A-AC91-EB8B7CFC8E1D}"/>
    <cellStyle name="Output 12 4 2" xfId="9345" xr:uid="{291D34C9-C700-4A27-B878-949CCC4FBC22}"/>
    <cellStyle name="Output 12 4 2 2" xfId="9346" xr:uid="{B300C472-E433-4F7F-B3D9-AB203487BE49}"/>
    <cellStyle name="Output 12 4 2 2 2" xfId="20086" xr:uid="{B470E7CA-FC75-4306-9BE8-9028FFCB7CED}"/>
    <cellStyle name="Output 12 4 2 2 2 2" xfId="38958" xr:uid="{A98392A1-E305-4E45-8DD6-4BCBC75319F2}"/>
    <cellStyle name="Output 12 4 2 3" xfId="9347" xr:uid="{CDEB7259-0F41-4827-84A8-5D3DDD094027}"/>
    <cellStyle name="Output 12 4 2 3 2" xfId="36946" xr:uid="{89BA30F9-E864-4200-817A-36BC118B1ADE}"/>
    <cellStyle name="Output 12 4 2 4" xfId="13785" xr:uid="{823AF5BA-DA1E-461C-954B-B7C6A42DCAAC}"/>
    <cellStyle name="Output 12 4 2 4 2" xfId="23575" xr:uid="{A98C92E2-F82B-4578-A31F-B222AD8C0164}"/>
    <cellStyle name="Output 12 4 2 5" xfId="31225" xr:uid="{180DFF9C-4434-4CA8-A9F9-C4FEAED8B611}"/>
    <cellStyle name="Output 12 4 3" xfId="9348" xr:uid="{EE42A640-8486-465D-919E-23A9E3E891D3}"/>
    <cellStyle name="Output 12 4 3 2" xfId="9349" xr:uid="{C8EB8AB5-B4D0-4D5A-B9E5-B03D119EA377}"/>
    <cellStyle name="Output 12 4 3 2 2" xfId="37880" xr:uid="{D5E230EF-98E1-4F9F-9FCA-A3B2AD2AA457}"/>
    <cellStyle name="Output 12 4 3 3" xfId="9350" xr:uid="{36CB282F-3AD4-4D4B-ABD4-2C43D753861A}"/>
    <cellStyle name="Output 12 4 4" xfId="9351" xr:uid="{F3D2B32D-285A-41A1-990D-1BE05F5743A9}"/>
    <cellStyle name="Output 12 4 4 2" xfId="21275" xr:uid="{FDE9442D-99BA-4482-8153-D722C90CBA7E}"/>
    <cellStyle name="Output 12 4 4 2 2" xfId="39684" xr:uid="{455E6994-2E33-437A-81EE-DBE695642D7E}"/>
    <cellStyle name="Output 12 4 5" xfId="9352" xr:uid="{6204EC01-DD1A-4A2A-BD18-9C2EC491F6CB}"/>
    <cellStyle name="Output 12 4 5 2" xfId="34194" xr:uid="{BB764717-EFF6-4192-A8C1-975674DB408B}"/>
    <cellStyle name="Output 12 4 6" xfId="13248" xr:uid="{4AFC721B-3B8B-4A79-8110-DF7142E253E1}"/>
    <cellStyle name="Output 12 4 6 2" xfId="35000" xr:uid="{71378FB2-A87F-43BC-8551-B3F372A684C2}"/>
    <cellStyle name="Output 12 4 7" xfId="17913" xr:uid="{6EC42561-0AA6-4AAF-8241-E4ACE1F68693}"/>
    <cellStyle name="Output 12 4 7 2" xfId="35970" xr:uid="{8ECC1C3C-6C07-44F3-9BEF-6DC74BFFC552}"/>
    <cellStyle name="Output 12 4 8" xfId="23574" xr:uid="{17E1E203-EF4B-4212-92AF-CB85A02BC82F}"/>
    <cellStyle name="Output 12 4 9" xfId="30162" xr:uid="{859C7865-9324-4849-9C5D-3609F6BF23C4}"/>
    <cellStyle name="Output 12 5" xfId="9353" xr:uid="{7A544429-03C7-4831-94F3-3822B859DA35}"/>
    <cellStyle name="Output 12 5 2" xfId="9354" xr:uid="{BD53FF32-D1F1-40FD-8A00-6B302E3B6664}"/>
    <cellStyle name="Output 12 5 2 2" xfId="9355" xr:uid="{F9D05644-7A77-4AD3-A2B0-1A5D302AB991}"/>
    <cellStyle name="Output 12 5 2 2 2" xfId="20087" xr:uid="{7963AC15-DA9A-4AAC-8CC5-8181EF39E7A0}"/>
    <cellStyle name="Output 12 5 2 2 2 2" xfId="38959" xr:uid="{51AA3409-1B33-4379-8FC4-144BBFD5A8A9}"/>
    <cellStyle name="Output 12 5 2 3" xfId="9356" xr:uid="{3705F57C-C722-4D4D-8FC6-2EB4231F4763}"/>
    <cellStyle name="Output 12 5 2 3 2" xfId="36947" xr:uid="{5169AE3C-2A28-4311-9883-89F224EC2350}"/>
    <cellStyle name="Output 12 5 2 4" xfId="13786" xr:uid="{9B8A898D-3042-4062-985A-314AFE0DFDED}"/>
    <cellStyle name="Output 12 5 2 4 2" xfId="23577" xr:uid="{65D572C7-798A-4013-9647-E5E6E3FAA3C7}"/>
    <cellStyle name="Output 12 5 2 5" xfId="31226" xr:uid="{7FCC3862-AB94-4784-95AF-EB9149DEC571}"/>
    <cellStyle name="Output 12 5 3" xfId="9357" xr:uid="{AFE625E0-D4F2-4DA9-995F-C9541D236D2C}"/>
    <cellStyle name="Output 12 5 3 2" xfId="9358" xr:uid="{F0D3532D-FECB-4FDF-9008-1544C3A5DE1C}"/>
    <cellStyle name="Output 12 5 3 2 2" xfId="37881" xr:uid="{4688DB85-1AD0-4323-9AF9-9FE28BC290EC}"/>
    <cellStyle name="Output 12 5 3 3" xfId="9359" xr:uid="{98148748-E07B-4C14-A4E1-BE61EB7FCB82}"/>
    <cellStyle name="Output 12 5 4" xfId="9360" xr:uid="{F4E91E53-C83C-497C-A5F4-DF42DA087318}"/>
    <cellStyle name="Output 12 5 4 2" xfId="21276" xr:uid="{D5F78F8B-CE0F-43B3-9116-C64BAA14AB91}"/>
    <cellStyle name="Output 12 5 4 2 2" xfId="39685" xr:uid="{7464EEC1-4409-45FC-9773-5193F6F6FE60}"/>
    <cellStyle name="Output 12 5 5" xfId="9361" xr:uid="{654F5706-1366-4CC4-8A24-9FFE7F13BAAA}"/>
    <cellStyle name="Output 12 5 5 2" xfId="34195" xr:uid="{A645BDB8-C005-4B81-99E1-1A6326B01966}"/>
    <cellStyle name="Output 12 5 6" xfId="13249" xr:uid="{B74C999B-8193-46DF-8AE7-CA339055B7D1}"/>
    <cellStyle name="Output 12 5 6 2" xfId="35001" xr:uid="{79637AC3-297F-41F4-9D67-BB1A13AF987F}"/>
    <cellStyle name="Output 12 5 7" xfId="17914" xr:uid="{30DF3A1D-5145-48DA-B1A1-090555D70813}"/>
    <cellStyle name="Output 12 5 7 2" xfId="35971" xr:uid="{FD90DF47-64B0-4DD1-8C65-F90E72DB65F8}"/>
    <cellStyle name="Output 12 5 8" xfId="23576" xr:uid="{5A20B072-4C21-45B0-9D8A-3CE64F949200}"/>
    <cellStyle name="Output 12 5 9" xfId="30163" xr:uid="{DE18F4B4-306B-4148-AE72-22AD45DCFAA2}"/>
    <cellStyle name="Output 12 6" xfId="9362" xr:uid="{9DA58FC8-CC4E-4FFB-973D-EDFCF121AF9D}"/>
    <cellStyle name="Output 12 6 2" xfId="9363" xr:uid="{A7BB1F80-59AC-4A91-9F3F-1E7F1A53DE86}"/>
    <cellStyle name="Output 12 6 2 2" xfId="9364" xr:uid="{CE0415EC-BD0C-41B5-B2F1-C72B97B10132}"/>
    <cellStyle name="Output 12 6 2 2 2" xfId="20088" xr:uid="{18B9E5D2-7F43-410F-8F18-31A3AA0BF8DE}"/>
    <cellStyle name="Output 12 6 2 2 2 2" xfId="38960" xr:uid="{9CCB94C0-2055-44E6-8304-90B967BBAFC7}"/>
    <cellStyle name="Output 12 6 2 3" xfId="9365" xr:uid="{D331D44F-4D37-4742-AE35-D1D1239DB8E8}"/>
    <cellStyle name="Output 12 6 2 3 2" xfId="36948" xr:uid="{D1A93510-8E52-4CC5-AA7E-69CAFC8F9A85}"/>
    <cellStyle name="Output 12 6 2 4" xfId="13787" xr:uid="{6CA3446C-ECD2-4E47-AEEB-05880C981769}"/>
    <cellStyle name="Output 12 6 2 4 2" xfId="23579" xr:uid="{091FB03E-B833-41C0-9BE7-920BDC493F00}"/>
    <cellStyle name="Output 12 6 2 5" xfId="31227" xr:uid="{B05FB833-9692-495A-9C82-DC49C4317E4A}"/>
    <cellStyle name="Output 12 6 3" xfId="9366" xr:uid="{531CF7AF-4F6A-4DB9-9F84-8E84A7BB9C6D}"/>
    <cellStyle name="Output 12 6 3 2" xfId="9367" xr:uid="{4FBA116C-C365-4F2E-A5A0-D18856C83463}"/>
    <cellStyle name="Output 12 6 3 2 2" xfId="37882" xr:uid="{E328A437-0F8C-464C-A494-3B8896DBD91A}"/>
    <cellStyle name="Output 12 6 3 3" xfId="9368" xr:uid="{39212785-3B77-4B6E-84A6-85E31F18142C}"/>
    <cellStyle name="Output 12 6 4" xfId="9369" xr:uid="{F127598F-8DEE-4063-A8CC-8C553E7F0252}"/>
    <cellStyle name="Output 12 6 4 2" xfId="21277" xr:uid="{D953B2C6-4887-4713-97BA-8BE8FC938153}"/>
    <cellStyle name="Output 12 6 4 2 2" xfId="39686" xr:uid="{63FF0F6B-487A-4036-9121-23021C06C941}"/>
    <cellStyle name="Output 12 6 5" xfId="9370" xr:uid="{5837AF82-932C-4346-B67B-A79E30C9964C}"/>
    <cellStyle name="Output 12 6 5 2" xfId="34196" xr:uid="{6B8F3756-45D9-4194-A1D3-70745DDCAA13}"/>
    <cellStyle name="Output 12 6 6" xfId="13250" xr:uid="{972362BC-4F93-47E9-B1DF-C1B674F1AD8E}"/>
    <cellStyle name="Output 12 6 6 2" xfId="35002" xr:uid="{5EFCE258-79E4-4D0B-9463-898C78B6D267}"/>
    <cellStyle name="Output 12 6 7" xfId="17915" xr:uid="{4492106A-7502-431B-93EF-951E8BBD4324}"/>
    <cellStyle name="Output 12 6 7 2" xfId="35972" xr:uid="{16F308E6-9F64-4C42-9F1B-73ABF53B7091}"/>
    <cellStyle name="Output 12 6 8" xfId="23578" xr:uid="{CEE062D9-92E0-4A39-94AF-9FAA92529933}"/>
    <cellStyle name="Output 12 6 9" xfId="30164" xr:uid="{21F2E59F-9C87-4F1C-916B-2CA639C137A1}"/>
    <cellStyle name="Output 12 7" xfId="9371" xr:uid="{CB6CE65F-124C-4BE2-A6E7-64D0AF14EE8E}"/>
    <cellStyle name="Output 12 7 2" xfId="9372" xr:uid="{9339F52A-3553-4870-84A8-DF563CB0F28D}"/>
    <cellStyle name="Output 12 7 2 2" xfId="19369" xr:uid="{C812C850-39BE-4911-9AD6-6788CFBAB9C4}"/>
    <cellStyle name="Output 12 7 2 2 2" xfId="38155" xr:uid="{8DB9F644-9CBA-4063-9123-B18AA17B08DC}"/>
    <cellStyle name="Output 12 7 3" xfId="9373" xr:uid="{B5B0E1BB-9612-49E0-B030-8413CF42011A}"/>
    <cellStyle name="Output 12 7 3 2" xfId="36239" xr:uid="{FC5298D5-CCD6-4C2F-9D87-D3B28D85A21D}"/>
    <cellStyle name="Output 12 7 4" xfId="13538" xr:uid="{AEF36827-6BE0-44DA-8DBA-BC9879AE5333}"/>
    <cellStyle name="Output 12 7 4 2" xfId="23580" xr:uid="{DA873509-9B5D-4B53-8FFD-4FFA348CCCA6}"/>
    <cellStyle name="Output 12 7 5" xfId="30424" xr:uid="{F53BE06B-C02B-479D-876F-B2380529E39E}"/>
    <cellStyle name="Output 12 8" xfId="9374" xr:uid="{299CFAD7-D395-40C8-98F2-C48ED5D908F8}"/>
    <cellStyle name="Output 12 8 2" xfId="9375" xr:uid="{90A92F5B-4A4D-4EBD-8091-C1E0B1339EAC}"/>
    <cellStyle name="Output 12 8 2 2" xfId="19587" xr:uid="{934EF1E5-FE49-444B-A9AF-77E1A43084F4}"/>
    <cellStyle name="Output 12 8 2 2 2" xfId="38411" xr:uid="{C8F8E84A-0A54-4BF3-8854-286DC12178A6}"/>
    <cellStyle name="Output 12 8 3" xfId="9376" xr:uid="{115D6B51-6245-4EFA-9FE5-72F69E9C4CA8}"/>
    <cellStyle name="Output 12 8 3 2" xfId="36447" xr:uid="{BDA2AAA7-71C9-4CF1-8F5F-9A4CDFB2D892}"/>
    <cellStyle name="Output 12 8 4" xfId="13667" xr:uid="{F95166BE-0869-41B7-B46F-27907C72EB86}"/>
    <cellStyle name="Output 12 8 4 2" xfId="23581" xr:uid="{3F612EE4-F0FD-45A6-AB1A-A38096700B61}"/>
    <cellStyle name="Output 12 8 5" xfId="30678" xr:uid="{976E1E4C-8FC3-4F08-8FB4-F136B81FC315}"/>
    <cellStyle name="Output 12 9" xfId="9377" xr:uid="{C784802D-3921-43E7-A4C0-7958DB239709}"/>
    <cellStyle name="Output 12 9 2" xfId="9378" xr:uid="{2C18DCAC-9D62-47E4-B39F-580541A7A301}"/>
    <cellStyle name="Output 12 9 3" xfId="9379" xr:uid="{3F7CBA9F-E294-4A3E-9874-CB2F96603753}"/>
    <cellStyle name="Output 13" xfId="9380" xr:uid="{82322DB1-9860-43EA-A09A-7985D58ACBB3}"/>
    <cellStyle name="Output 13 10" xfId="9381" xr:uid="{EBEFA43D-B081-4B3A-87EA-68A651760F99}"/>
    <cellStyle name="Output 13 10 2" xfId="32974" xr:uid="{C27BEE8F-AEF1-4B38-94FD-FD0644C0E744}"/>
    <cellStyle name="Output 13 11" xfId="12984" xr:uid="{42BC8389-7995-4449-82E8-B83DA02FA82F}"/>
    <cellStyle name="Output 13 11 2" xfId="35303" xr:uid="{5D7AF3BD-6704-4C18-AE97-9097C1573B1A}"/>
    <cellStyle name="Output 13 12" xfId="20732" xr:uid="{55CCEBC7-9249-4398-BA09-0354B8ECE03E}"/>
    <cellStyle name="Output 13 12 2" xfId="39247" xr:uid="{26346C79-5BCF-42B0-BDC3-F767ECA5D5CF}"/>
    <cellStyle name="Output 13 13" xfId="23582" xr:uid="{5B3BB038-6DBA-40EB-A2C9-FFEBC677BCB1}"/>
    <cellStyle name="Output 13 2" xfId="9382" xr:uid="{472A8D8B-496E-4C9E-AAB7-C2C3E7F674E3}"/>
    <cellStyle name="Output 13 2 2" xfId="9383" xr:uid="{E20C02C4-E7B7-4E7B-907F-5D2AD6E6F1D3}"/>
    <cellStyle name="Output 13 2 2 2" xfId="9384" xr:uid="{DAD67750-328A-4883-8DD8-98FA0E791734}"/>
    <cellStyle name="Output 13 2 2 2 2" xfId="19597" xr:uid="{7AB05B6A-4B22-44C7-B280-9D7FA5232F1B}"/>
    <cellStyle name="Output 13 2 2 2 2 2" xfId="38469" xr:uid="{FBE52052-5C57-4B44-92B7-3CB7BDCAED46}"/>
    <cellStyle name="Output 13 2 2 3" xfId="9385" xr:uid="{60904316-9A05-4A8C-B433-173D60F807A2}"/>
    <cellStyle name="Output 13 2 2 3 2" xfId="36457" xr:uid="{6C9A0A49-A51C-46E1-A5E8-C941A6868A28}"/>
    <cellStyle name="Output 13 2 2 4" xfId="13695" xr:uid="{D8979DF7-847C-4938-B4B3-23806E2FD55E}"/>
    <cellStyle name="Output 13 2 2 4 2" xfId="23584" xr:uid="{BD607FEA-F98C-4FD4-AF00-C0828126742C}"/>
    <cellStyle name="Output 13 2 2 5" xfId="30736" xr:uid="{1ADA9756-E8B9-441D-AF78-04D1FA870D51}"/>
    <cellStyle name="Output 13 2 3" xfId="9386" xr:uid="{9679AAC1-C947-4241-BDE1-B06478B06622}"/>
    <cellStyle name="Output 13 2 3 2" xfId="9387" xr:uid="{7DB151C8-0CF5-4B0E-A726-C4A3408FB165}"/>
    <cellStyle name="Output 13 2 3 2 2" xfId="37351" xr:uid="{D1E442F7-280F-4E43-A77B-828E63261E06}"/>
    <cellStyle name="Output 13 2 3 3" xfId="9388" xr:uid="{04719FB6-2A21-4AB2-8637-74F5710906F1}"/>
    <cellStyle name="Output 13 2 4" xfId="9389" xr:uid="{0D9F9F67-E108-4F74-9660-A5EEB7CFD723}"/>
    <cellStyle name="Output 13 2 4 2" xfId="20723" xr:uid="{776F4DCE-69D0-4864-A6A8-5D1758648AA7}"/>
    <cellStyle name="Output 13 2 4 2 2" xfId="39243" xr:uid="{EEA8D0F5-D35C-4F5D-B4B7-2BF4B866FD18}"/>
    <cellStyle name="Output 13 2 5" xfId="9390" xr:uid="{0BD31088-003E-4696-81B3-11782BF304B5}"/>
    <cellStyle name="Output 13 2 5 2" xfId="34197" xr:uid="{8258BEEF-B4DD-4527-BD61-E4A71C2ACD7F}"/>
    <cellStyle name="Output 13 2 6" xfId="13126" xr:uid="{31C019E8-6324-4DD8-ABF2-AC939C1341FC}"/>
    <cellStyle name="Output 13 2 6 2" xfId="35003" xr:uid="{2A9B3DC4-632C-45F7-B196-10D1664EC5CD}"/>
    <cellStyle name="Output 13 2 7" xfId="17302" xr:uid="{3970B7E4-58AD-4133-A488-1A25DFFD0843}"/>
    <cellStyle name="Output 13 2 7 2" xfId="35463" xr:uid="{1A4FB0D8-92A0-49B3-B137-5E2F79F58377}"/>
    <cellStyle name="Output 13 2 8" xfId="23583" xr:uid="{159A6A54-6C51-42CA-9597-509019478735}"/>
    <cellStyle name="Output 13 2 9" xfId="29673" xr:uid="{5D64145E-D24C-459C-B2D2-FD8A3E2A8A9A}"/>
    <cellStyle name="Output 13 3" xfId="9391" xr:uid="{C137FCA6-4597-4148-8C30-FD841712EA55}"/>
    <cellStyle name="Output 13 3 2" xfId="9392" xr:uid="{20493B87-B9B2-47CF-9BF4-0AEC72EB064F}"/>
    <cellStyle name="Output 13 3 2 2" xfId="9393" xr:uid="{F496EDEA-0B52-40ED-A467-E99406E37D55}"/>
    <cellStyle name="Output 13 3 2 2 2" xfId="20089" xr:uid="{2AB0835A-8F93-4EB8-9763-C911B43948A4}"/>
    <cellStyle name="Output 13 3 2 2 2 2" xfId="38961" xr:uid="{55F525A4-D67C-4532-80CC-4B1636594B64}"/>
    <cellStyle name="Output 13 3 2 3" xfId="9394" xr:uid="{FA867AB1-F362-46D9-B88D-89263464FB10}"/>
    <cellStyle name="Output 13 3 2 3 2" xfId="36949" xr:uid="{BFEA73ED-3BD8-4952-B520-8B630955C006}"/>
    <cellStyle name="Output 13 3 2 4" xfId="13788" xr:uid="{654548E0-4C74-4EC8-962B-199062A515F8}"/>
    <cellStyle name="Output 13 3 2 4 2" xfId="23586" xr:uid="{4FD16FCD-3D7C-4947-82BF-B7CD34D794CD}"/>
    <cellStyle name="Output 13 3 2 5" xfId="31228" xr:uid="{DE5DEB4B-9227-45B9-B067-B8FE1B725892}"/>
    <cellStyle name="Output 13 3 3" xfId="9395" xr:uid="{8DCF0D17-9A16-4648-B645-33D71BF7DBCB}"/>
    <cellStyle name="Output 13 3 3 2" xfId="9396" xr:uid="{363BBBC1-3B91-4ACA-9160-A08C6C903DFA}"/>
    <cellStyle name="Output 13 3 3 2 2" xfId="37883" xr:uid="{80FDF9FC-4204-4103-8EC6-F3AFDC8CCF46}"/>
    <cellStyle name="Output 13 3 3 3" xfId="9397" xr:uid="{6644C958-4C10-4674-9DDC-0C6E8E9DAFF5}"/>
    <cellStyle name="Output 13 3 4" xfId="9398" xr:uid="{98F0D0CD-30B7-46BF-AA39-EFE34826B3BD}"/>
    <cellStyle name="Output 13 3 4 2" xfId="21278" xr:uid="{4F413EB3-8F80-4E3F-AE94-C1D1BA4EDE3E}"/>
    <cellStyle name="Output 13 3 4 2 2" xfId="39687" xr:uid="{D5338E9B-96A8-4874-83BD-747E011CB758}"/>
    <cellStyle name="Output 13 3 5" xfId="9399" xr:uid="{BB364D84-E573-4807-BFA3-C4F8C774EA17}"/>
    <cellStyle name="Output 13 3 5 2" xfId="34198" xr:uid="{AE060816-BADF-4FD4-B31D-E60D29BEDA55}"/>
    <cellStyle name="Output 13 3 6" xfId="13251" xr:uid="{1A11292F-EA8D-457F-AC9D-A01BD3AB27DD}"/>
    <cellStyle name="Output 13 3 6 2" xfId="35004" xr:uid="{6A08BAA4-F9E4-4481-B294-1C87D4A968CF}"/>
    <cellStyle name="Output 13 3 7" xfId="17916" xr:uid="{952EE28D-D9D8-4722-848C-2943A2294F41}"/>
    <cellStyle name="Output 13 3 7 2" xfId="35973" xr:uid="{A87BA8E0-68DC-4EB1-BAF5-F33FE7CEDAB8}"/>
    <cellStyle name="Output 13 3 8" xfId="23585" xr:uid="{284E2443-3EB8-44A1-9226-1B711DD5EEFB}"/>
    <cellStyle name="Output 13 3 9" xfId="30165" xr:uid="{A69A5A20-7467-4579-B759-0BC3412B0EE8}"/>
    <cellStyle name="Output 13 4" xfId="9400" xr:uid="{6F4D369C-23CD-463D-A72C-F9EA7086D057}"/>
    <cellStyle name="Output 13 4 2" xfId="9401" xr:uid="{22DD1821-DC1E-4450-8A37-0F6A2FC46EFD}"/>
    <cellStyle name="Output 13 4 2 2" xfId="9402" xr:uid="{807243FD-0A48-49B7-8C39-58B896ACA081}"/>
    <cellStyle name="Output 13 4 2 2 2" xfId="20090" xr:uid="{14F702D3-3272-4BF1-9768-EC28AA17334F}"/>
    <cellStyle name="Output 13 4 2 2 2 2" xfId="38962" xr:uid="{9CF16B43-3AA8-465D-ADB9-9B959172D78A}"/>
    <cellStyle name="Output 13 4 2 3" xfId="9403" xr:uid="{CFE97BAB-9620-4F55-81C5-1D0E1C1DEFDE}"/>
    <cellStyle name="Output 13 4 2 3 2" xfId="36950" xr:uid="{D8CB2259-10CE-488A-BDA4-F383F5EF084D}"/>
    <cellStyle name="Output 13 4 2 4" xfId="13789" xr:uid="{FF4FD347-0D50-48C6-9070-9657AB75EEB2}"/>
    <cellStyle name="Output 13 4 2 4 2" xfId="23588" xr:uid="{84496B74-1C55-410B-9C4B-21200012FAFC}"/>
    <cellStyle name="Output 13 4 2 5" xfId="31229" xr:uid="{AC5C2EFD-1827-4708-99E5-F853A2D4D7BE}"/>
    <cellStyle name="Output 13 4 3" xfId="9404" xr:uid="{B68631F6-332E-4D8D-B3AA-8343D3634719}"/>
    <cellStyle name="Output 13 4 3 2" xfId="9405" xr:uid="{63DB21D9-1CF3-4C5E-841D-67FC89F88D1C}"/>
    <cellStyle name="Output 13 4 3 2 2" xfId="37884" xr:uid="{C56C287A-F703-43EC-86BD-55E716316424}"/>
    <cellStyle name="Output 13 4 3 3" xfId="9406" xr:uid="{98D766ED-01DA-4695-9245-72696122D10B}"/>
    <cellStyle name="Output 13 4 4" xfId="9407" xr:uid="{19EA7FE0-1918-4263-AD52-13F3E14D5B5B}"/>
    <cellStyle name="Output 13 4 4 2" xfId="21279" xr:uid="{02E54035-825F-42D1-AAD6-107741F65ADF}"/>
    <cellStyle name="Output 13 4 4 2 2" xfId="39688" xr:uid="{E009C2D6-11E5-4628-9F3B-EEF1CF2E15EE}"/>
    <cellStyle name="Output 13 4 5" xfId="9408" xr:uid="{320B980B-262A-4F15-851E-CC0B3064E99D}"/>
    <cellStyle name="Output 13 4 5 2" xfId="34199" xr:uid="{57F7F4D4-F403-4D07-B0B3-85062F9E5C51}"/>
    <cellStyle name="Output 13 4 6" xfId="13252" xr:uid="{E18C763F-5AF7-49FA-8DF6-C9487CADA82E}"/>
    <cellStyle name="Output 13 4 6 2" xfId="35005" xr:uid="{DB70E68D-3AE7-48A9-8EAD-5284B0D17A3A}"/>
    <cellStyle name="Output 13 4 7" xfId="17917" xr:uid="{56A56D43-CD85-462B-939C-1397405900FF}"/>
    <cellStyle name="Output 13 4 7 2" xfId="35974" xr:uid="{6AFFB654-BAC1-485A-9550-DC00FFEA4B20}"/>
    <cellStyle name="Output 13 4 8" xfId="23587" xr:uid="{DDB461F3-870F-44ED-843C-31509B09B516}"/>
    <cellStyle name="Output 13 4 9" xfId="30166" xr:uid="{B4186F5F-B619-41E5-809E-DC079D014051}"/>
    <cellStyle name="Output 13 5" xfId="9409" xr:uid="{961927F2-5554-482F-B28C-5481F2A585D3}"/>
    <cellStyle name="Output 13 5 2" xfId="9410" xr:uid="{AB7E4BCB-C75A-49B1-827E-5A52ED9B2736}"/>
    <cellStyle name="Output 13 5 2 2" xfId="9411" xr:uid="{AB84B7F6-0083-495B-9DBA-A6CBC55D2EDB}"/>
    <cellStyle name="Output 13 5 2 2 2" xfId="20091" xr:uid="{7D965D45-3065-4438-8931-D1A24E789E44}"/>
    <cellStyle name="Output 13 5 2 2 2 2" xfId="38963" xr:uid="{28778F95-5BDF-48BB-A66C-701A54A2FCC5}"/>
    <cellStyle name="Output 13 5 2 3" xfId="9412" xr:uid="{6B1F4B64-0F0C-4F49-B754-2BC25662248C}"/>
    <cellStyle name="Output 13 5 2 3 2" xfId="36951" xr:uid="{8BFF9DC4-5538-4EBA-AB0F-184FE6EB3791}"/>
    <cellStyle name="Output 13 5 2 4" xfId="13790" xr:uid="{8A4FCCCF-D232-4DF5-A35D-4E96504613C6}"/>
    <cellStyle name="Output 13 5 2 4 2" xfId="23590" xr:uid="{630B58AC-E2EA-438A-92AF-9F35A7999D47}"/>
    <cellStyle name="Output 13 5 2 5" xfId="31230" xr:uid="{B8FA9B1C-0C7A-44A8-A2E9-D6399B3349B0}"/>
    <cellStyle name="Output 13 5 3" xfId="9413" xr:uid="{9A940C35-609A-4FAA-BEA0-810C1AE11999}"/>
    <cellStyle name="Output 13 5 3 2" xfId="9414" xr:uid="{7FDEB8A0-13DB-406D-A269-2E772DDF049F}"/>
    <cellStyle name="Output 13 5 3 2 2" xfId="37885" xr:uid="{2198097E-95D3-4563-B285-141510879820}"/>
    <cellStyle name="Output 13 5 3 3" xfId="9415" xr:uid="{5E06027D-07F3-4698-AE76-3AADAE670435}"/>
    <cellStyle name="Output 13 5 4" xfId="9416" xr:uid="{EC3E9749-D4C8-4767-A0B3-3CAF91147899}"/>
    <cellStyle name="Output 13 5 4 2" xfId="21280" xr:uid="{7E631643-8E14-43E1-91DC-C7D4A0D79A98}"/>
    <cellStyle name="Output 13 5 4 2 2" xfId="39689" xr:uid="{979576C4-9B09-4B27-87AD-00BB2ECC0F9A}"/>
    <cellStyle name="Output 13 5 5" xfId="9417" xr:uid="{0CBB2183-CF60-439A-9976-8561DC575A3D}"/>
    <cellStyle name="Output 13 5 5 2" xfId="34200" xr:uid="{606E1B71-8F62-45BC-A4F4-A21C0F47D68F}"/>
    <cellStyle name="Output 13 5 6" xfId="13253" xr:uid="{7BB5F321-A89C-4800-8751-6A38B4F1DA5C}"/>
    <cellStyle name="Output 13 5 6 2" xfId="35006" xr:uid="{B39C1574-EF9F-4F17-A490-56C8A2661A0C}"/>
    <cellStyle name="Output 13 5 7" xfId="17918" xr:uid="{0D6B6DEB-4621-4500-BE24-3274169ABC03}"/>
    <cellStyle name="Output 13 5 7 2" xfId="35975" xr:uid="{05FAEA8A-9E82-4011-8A77-B247CCFF3D44}"/>
    <cellStyle name="Output 13 5 8" xfId="23589" xr:uid="{72E370D4-B13D-4AF8-A3AF-021148A7288C}"/>
    <cellStyle name="Output 13 5 9" xfId="30167" xr:uid="{56D14246-4A7C-4C4F-9FB4-C2B1ACA91951}"/>
    <cellStyle name="Output 13 6" xfId="9418" xr:uid="{777C5E07-0875-417F-B7A9-598B1F76CB63}"/>
    <cellStyle name="Output 13 6 2" xfId="9419" xr:uid="{444E5FFD-CEF7-47C0-98F4-7E56F50D190C}"/>
    <cellStyle name="Output 13 6 2 2" xfId="9420" xr:uid="{EDA1D6EB-8D20-43E1-99F3-EA231A3E5BC2}"/>
    <cellStyle name="Output 13 6 2 2 2" xfId="20092" xr:uid="{C038C4C6-E50B-4C16-9BF0-28F807C87B0F}"/>
    <cellStyle name="Output 13 6 2 2 2 2" xfId="38964" xr:uid="{6CF759E0-0F86-44DA-A0E1-0DA002FE94DA}"/>
    <cellStyle name="Output 13 6 2 3" xfId="9421" xr:uid="{8CC47561-498A-42DE-B000-473EFA54E375}"/>
    <cellStyle name="Output 13 6 2 3 2" xfId="36952" xr:uid="{FA392A4F-F643-440C-80CA-EDAE4F889B8B}"/>
    <cellStyle name="Output 13 6 2 4" xfId="13791" xr:uid="{BA9A8C1B-8A72-4F84-9E24-DA22D10520A7}"/>
    <cellStyle name="Output 13 6 2 4 2" xfId="23592" xr:uid="{635F728A-51B3-40CD-AAC8-8C83687D326F}"/>
    <cellStyle name="Output 13 6 2 5" xfId="31231" xr:uid="{C3E90F41-E23A-4822-B023-3EDF7EA4983C}"/>
    <cellStyle name="Output 13 6 3" xfId="9422" xr:uid="{90BC3A16-3D85-42C6-B39F-ADEFC63D1482}"/>
    <cellStyle name="Output 13 6 3 2" xfId="9423" xr:uid="{490EF2A1-DBA0-43C4-8841-54C8FFF75757}"/>
    <cellStyle name="Output 13 6 3 2 2" xfId="37886" xr:uid="{57E8F15F-8E42-4A40-9BEF-A15204DBA2F7}"/>
    <cellStyle name="Output 13 6 3 3" xfId="9424" xr:uid="{BDCEAAD1-3D63-413E-868C-74E57916B5F7}"/>
    <cellStyle name="Output 13 6 4" xfId="9425" xr:uid="{84463FFB-084D-4561-A110-FBFFA6BCA28E}"/>
    <cellStyle name="Output 13 6 4 2" xfId="21281" xr:uid="{989D517C-495D-4262-A449-0A39925E0429}"/>
    <cellStyle name="Output 13 6 4 2 2" xfId="39690" xr:uid="{FC6D6E89-EA02-4AF1-B6C3-25EE812F69CF}"/>
    <cellStyle name="Output 13 6 5" xfId="9426" xr:uid="{861A6F50-7342-4B9C-91F6-6D440C795795}"/>
    <cellStyle name="Output 13 6 5 2" xfId="34201" xr:uid="{1F25F5CF-E4BC-4CAE-9848-C04FCFEBB1D4}"/>
    <cellStyle name="Output 13 6 6" xfId="13254" xr:uid="{4C7B273D-BDF2-4CEF-87AC-CB371C87EBA0}"/>
    <cellStyle name="Output 13 6 6 2" xfId="35007" xr:uid="{29A28A94-6A4D-44EE-9B52-0C57E67DFE26}"/>
    <cellStyle name="Output 13 6 7" xfId="17919" xr:uid="{D4EADEF7-F75F-4B3E-A32B-21E93F8CFBFB}"/>
    <cellStyle name="Output 13 6 7 2" xfId="35976" xr:uid="{BA8F0933-3143-4ECC-9787-0F0CF599C931}"/>
    <cellStyle name="Output 13 6 8" xfId="23591" xr:uid="{1DF54A1F-6EED-40B5-ADAE-F92F70C939A3}"/>
    <cellStyle name="Output 13 6 9" xfId="30168" xr:uid="{0A0CD832-CCB8-4BE2-B48E-3CF3FCDBE5E4}"/>
    <cellStyle name="Output 13 7" xfId="9427" xr:uid="{854E7310-9503-4227-8A5F-B36B5BB00B41}"/>
    <cellStyle name="Output 13 7 2" xfId="9428" xr:uid="{5D31370C-FFEE-4D4F-B1FC-F9C04D072926}"/>
    <cellStyle name="Output 13 7 2 2" xfId="19371" xr:uid="{47C86569-FCF7-41E6-8560-AF587AF4176D}"/>
    <cellStyle name="Output 13 7 2 2 2" xfId="38157" xr:uid="{C324E9FC-6BA6-46C7-8D83-8C110F95C801}"/>
    <cellStyle name="Output 13 7 3" xfId="9429" xr:uid="{F89C4D7A-A35A-46D5-9D6D-BC77B98146BC}"/>
    <cellStyle name="Output 13 7 3 2" xfId="36241" xr:uid="{292D593D-A4C3-4D56-9996-232F7A349F47}"/>
    <cellStyle name="Output 13 7 4" xfId="13540" xr:uid="{1CA7FD62-038B-41D4-B81D-513DF99F0FE6}"/>
    <cellStyle name="Output 13 7 4 2" xfId="23593" xr:uid="{14D075FE-9BA7-451F-A4C8-05B725F0618F}"/>
    <cellStyle name="Output 13 7 5" xfId="30426" xr:uid="{809C14C2-036D-483F-AEED-CF3FBF65D160}"/>
    <cellStyle name="Output 13 8" xfId="9430" xr:uid="{C15BF595-875E-4B56-B827-270F1569E5E0}"/>
    <cellStyle name="Output 13 8 2" xfId="9431" xr:uid="{3B2D931A-7C78-49FF-ADFD-610EA05E8AA3}"/>
    <cellStyle name="Output 13 8 2 2" xfId="19566" xr:uid="{0904B793-1F52-4A1A-AADB-6C7014D2FC8F}"/>
    <cellStyle name="Output 13 8 2 2 2" xfId="38353" xr:uid="{BBEFDC22-A087-47A4-B1E5-EBE443CC1A35}"/>
    <cellStyle name="Output 13 8 3" xfId="9432" xr:uid="{416688B4-0471-4A1B-BCB1-E0B15ED09D78}"/>
    <cellStyle name="Output 13 8 3 2" xfId="36437" xr:uid="{1C7AB78D-D194-46BD-A487-9E2EE96B717D}"/>
    <cellStyle name="Output 13 8 4" xfId="13631" xr:uid="{C094378E-4573-4E4E-BF26-F4011E663ED8}"/>
    <cellStyle name="Output 13 8 4 2" xfId="23594" xr:uid="{02D25C14-7299-4BB6-BE94-7F831AD5D7B7}"/>
    <cellStyle name="Output 13 8 5" xfId="30622" xr:uid="{CC065EF3-5F45-449F-84F5-7D5E3E170668}"/>
    <cellStyle name="Output 13 9" xfId="9433" xr:uid="{A2ED3BFD-3251-4D0C-83AD-8373676B6B6E}"/>
    <cellStyle name="Output 13 9 2" xfId="9434" xr:uid="{79A4A7E2-A29D-4315-9CF9-608D99A6464A}"/>
    <cellStyle name="Output 13 9 3" xfId="9435" xr:uid="{850FAD49-58FC-48D8-9E95-3F70C1373FE7}"/>
    <cellStyle name="Output 14" xfId="9436" xr:uid="{A8BE9669-2CF3-43E0-AB0A-AFDBECE7605C}"/>
    <cellStyle name="Output 14 10" xfId="23595" xr:uid="{57D75F38-B4D6-4AB1-8ED5-4387EF42B3B9}"/>
    <cellStyle name="Output 14 11" xfId="29678" xr:uid="{9E6898EF-BF75-4C5F-956B-584A56354E5E}"/>
    <cellStyle name="Output 14 2" xfId="9437" xr:uid="{F1D1F3C2-3A3F-467C-AB44-9D1F873381FB}"/>
    <cellStyle name="Output 14 2 2" xfId="9438" xr:uid="{1E1C2E85-0E38-4F24-8DA8-8BDDE1E2EEE2}"/>
    <cellStyle name="Output 14 2 2 2" xfId="23596" xr:uid="{03069D07-6159-4C02-908C-60B24B38ACCB}"/>
    <cellStyle name="Output 14 2 3" xfId="9439" xr:uid="{9553ADDB-2715-48CB-B6D8-082533E1A779}"/>
    <cellStyle name="Output 14 2 4" xfId="13511" xr:uid="{DF765A58-0E62-4707-9FBE-B0FD0142C7E1}"/>
    <cellStyle name="Output 14 3" xfId="9440" xr:uid="{AAD7E6C3-B84A-40DF-87CF-ED0010345BA5}"/>
    <cellStyle name="Output 14 3 2" xfId="9441" xr:uid="{A6122DC8-8008-4A62-BB1E-67259021CE7F}"/>
    <cellStyle name="Output 14 3 2 2" xfId="19602" xr:uid="{13605808-C225-4CEB-BD0A-05A3FBEE90F5}"/>
    <cellStyle name="Output 14 3 2 2 2" xfId="38474" xr:uid="{206A92A7-29A9-4F9A-8607-DE450FBEDCEB}"/>
    <cellStyle name="Output 14 3 3" xfId="9442" xr:uid="{CDC397C3-FE6E-489A-8E89-B6BFD01D6E14}"/>
    <cellStyle name="Output 14 3 3 2" xfId="36462" xr:uid="{69D61914-92CA-4908-B1C2-6A2BC385A576}"/>
    <cellStyle name="Output 14 3 4" xfId="13697" xr:uid="{6182CF91-B7C8-4DB9-861A-B264FF241682}"/>
    <cellStyle name="Output 14 3 4 2" xfId="23597" xr:uid="{9E58145E-DD8E-450C-8795-54AA9A60B75F}"/>
    <cellStyle name="Output 14 3 5" xfId="30741" xr:uid="{DBB81703-44BD-4A20-9093-7D532BD690E9}"/>
    <cellStyle name="Output 14 4" xfId="9443" xr:uid="{E4861916-5F54-4F9E-A3FA-EDDD9D4C8A82}"/>
    <cellStyle name="Output 14 4 2" xfId="9444" xr:uid="{00DDEB17-EA40-4B02-AA6A-6CF4B38CC050}"/>
    <cellStyle name="Output 14 4 2 2" xfId="37358" xr:uid="{0D7A4A26-3017-4DAD-BEDA-E02706C85F0B}"/>
    <cellStyle name="Output 14 4 3" xfId="9445" xr:uid="{28E2E23B-603C-4DF5-937B-118D6BBBD0EA}"/>
    <cellStyle name="Output 14 5" xfId="9446" xr:uid="{EDACFC31-9E3C-4526-B309-4E4568BB588E}"/>
    <cellStyle name="Output 14 5 2" xfId="18522" xr:uid="{DFFA77AF-FAB9-4713-B6FD-8E6BCEFFBF60}"/>
    <cellStyle name="Output 14 5 2 2" xfId="37249" xr:uid="{F7BD992F-0599-45F7-A642-998B491E0CA5}"/>
    <cellStyle name="Output 14 6" xfId="9447" xr:uid="{7E05C6CA-5E65-437A-879E-0AC3251AF343}"/>
    <cellStyle name="Output 14 6 2" xfId="33663" xr:uid="{711F8F95-CA3A-407F-8CEF-872F36942415}"/>
    <cellStyle name="Output 14 7" xfId="13129" xr:uid="{04B68BA1-DC0B-4483-B1E2-F1E83A6F19DD}"/>
    <cellStyle name="Output 14 7 2" xfId="33680" xr:uid="{D3332D1A-5F66-4FAC-96A5-F68EC052CFB1}"/>
    <cellStyle name="Output 14 8" xfId="17312" xr:uid="{A5CB952F-B815-4B59-B44D-D68686CFD5E5}"/>
    <cellStyle name="Output 14 8 2" xfId="35469" xr:uid="{0AA8F48C-AD1C-4172-9B94-887DB3A76B76}"/>
    <cellStyle name="Output 14 9" xfId="21572" xr:uid="{A8F46DB0-5F71-40FB-A03B-267B799807C9}"/>
    <cellStyle name="Output 14 9 2" xfId="39932" xr:uid="{7A176DC9-F3BC-4371-9B26-35BF9E5EAC41}"/>
    <cellStyle name="Output 15" xfId="9448" xr:uid="{7B80BE5F-1CCA-432E-ADF7-695D8DF5C221}"/>
    <cellStyle name="Output 15 10" xfId="23598" xr:uid="{5B89601E-22C2-47A1-A435-2631130F117A}"/>
    <cellStyle name="Output 15 11" xfId="29683" xr:uid="{2F19A2D4-0D37-407B-9051-B5F49B4896C4}"/>
    <cellStyle name="Output 15 2" xfId="9449" xr:uid="{B219DB41-A45D-4934-AFBE-849EE6EF17AC}"/>
    <cellStyle name="Output 15 2 2" xfId="9450" xr:uid="{C557AD74-8B28-4038-981A-B8AC8C96F5E8}"/>
    <cellStyle name="Output 15 2 2 2" xfId="23599" xr:uid="{37B48944-BFE1-4145-A603-8748EFEC2836}"/>
    <cellStyle name="Output 15 2 3" xfId="9451" xr:uid="{5F84FE24-7C35-4B31-8009-205D6DA6303E}"/>
    <cellStyle name="Output 15 2 4" xfId="13517" xr:uid="{7B852CEA-2AF0-4E48-A082-3DD22AD7FF00}"/>
    <cellStyle name="Output 15 3" xfId="9452" xr:uid="{C1B666C9-1876-4C0B-A071-5DED685479E0}"/>
    <cellStyle name="Output 15 3 2" xfId="9453" xr:uid="{9157295B-3F84-4C79-8FEF-4B80E83D3E77}"/>
    <cellStyle name="Output 15 3 2 2" xfId="19607" xr:uid="{9163AB20-7FB4-4C1F-9938-9B881BD0E886}"/>
    <cellStyle name="Output 15 3 2 2 2" xfId="38479" xr:uid="{0BAFDB79-5F33-4D4F-82BB-3ADB8DEED556}"/>
    <cellStyle name="Output 15 3 3" xfId="9454" xr:uid="{4AF91F7D-86FC-401B-9017-8B8F06CA1867}"/>
    <cellStyle name="Output 15 3 3 2" xfId="36467" xr:uid="{9B7D55CE-302D-441B-88AB-F8EA10CBE702}"/>
    <cellStyle name="Output 15 3 4" xfId="13699" xr:uid="{33D242B3-D2A7-42CB-B3AA-DFFDD5176180}"/>
    <cellStyle name="Output 15 3 4 2" xfId="23600" xr:uid="{5F6136F7-189C-485F-8730-C24A87ADD651}"/>
    <cellStyle name="Output 15 3 5" xfId="30746" xr:uid="{F57957AB-71F3-4556-B27A-01BB9B7B0C85}"/>
    <cellStyle name="Output 15 4" xfId="9455" xr:uid="{8209EDC1-0D8B-4476-A432-93EC565B39F9}"/>
    <cellStyle name="Output 15 4 2" xfId="9456" xr:uid="{F28FD73A-6081-4613-82D0-79B3D84376F7}"/>
    <cellStyle name="Output 15 4 2 2" xfId="37369" xr:uid="{E89A9C92-C967-4022-A4FA-A2464CA04AA0}"/>
    <cellStyle name="Output 15 4 3" xfId="9457" xr:uid="{0224E4A3-AA8C-420A-A237-6399363338FC}"/>
    <cellStyle name="Output 15 5" xfId="9458" xr:uid="{E884EBC1-78A8-4BB0-90A8-E1C5A7E2572A}"/>
    <cellStyle name="Output 15 5 2" xfId="18534" xr:uid="{2DE21E4D-F296-485D-AA53-A4EAC876AAA9}"/>
    <cellStyle name="Output 15 5 2 2" xfId="37266" xr:uid="{F7F22F30-0344-4EE7-BAE6-54A11B7C0300}"/>
    <cellStyle name="Output 15 6" xfId="9459" xr:uid="{8559A40A-4B61-47AD-BADC-13A9E914C60B}"/>
    <cellStyle name="Output 15 6 2" xfId="32963" xr:uid="{384A6220-F88B-4785-BFA9-1399520B94BC}"/>
    <cellStyle name="Output 15 7" xfId="13134" xr:uid="{FC001944-2D61-4A9B-8B14-811A7E2DFEBA}"/>
    <cellStyle name="Output 15 7 2" xfId="33668" xr:uid="{3033ACC8-1AD9-4485-8D71-6F7BE1EF046F}"/>
    <cellStyle name="Output 15 8" xfId="17322" xr:uid="{33CDC147-29E3-4501-8567-E135C086E17C}"/>
    <cellStyle name="Output 15 8 2" xfId="35477" xr:uid="{98C1DB3E-822C-43EC-8FD2-528459873764}"/>
    <cellStyle name="Output 15 9" xfId="21798" xr:uid="{398F2876-4ECF-46AA-B2BF-7B417787A370}"/>
    <cellStyle name="Output 15 9 2" xfId="39999" xr:uid="{5747E64F-66DE-475C-BEAC-6BBF3D5712A9}"/>
    <cellStyle name="Output 16" xfId="9460" xr:uid="{D087B1B9-D62C-4AAB-8C68-CC4E17D318ED}"/>
    <cellStyle name="Output 16 10" xfId="29688" xr:uid="{F12B4828-35EB-449F-B7C1-503192D137A2}"/>
    <cellStyle name="Output 16 2" xfId="9461" xr:uid="{8C02CF9F-5FFC-49B7-8009-22484C519434}"/>
    <cellStyle name="Output 16 2 2" xfId="9462" xr:uid="{8ACA88FE-569B-4E20-B951-1722874417EE}"/>
    <cellStyle name="Output 16 2 2 2" xfId="19612" xr:uid="{8E6099E3-CA22-4E44-B9DE-05154A29B021}"/>
    <cellStyle name="Output 16 2 2 2 2" xfId="38484" xr:uid="{27561AEA-5FE9-42F6-9FC2-E378262B6A06}"/>
    <cellStyle name="Output 16 2 3" xfId="9463" xr:uid="{DD1A729B-685D-4D57-BF24-26A5E8193D56}"/>
    <cellStyle name="Output 16 2 3 2" xfId="36472" xr:uid="{1DD73C80-7815-47BB-9596-4A37FCC47EE0}"/>
    <cellStyle name="Output 16 2 4" xfId="13701" xr:uid="{B7E305FD-1565-4781-9155-0A450DCD943C}"/>
    <cellStyle name="Output 16 2 4 2" xfId="23602" xr:uid="{66943E95-3198-439A-ABD5-86FA4AB2FF2D}"/>
    <cellStyle name="Output 16 2 5" xfId="30751" xr:uid="{ED022B67-9315-45FD-9CD7-7331F8904565}"/>
    <cellStyle name="Output 16 3" xfId="9464" xr:uid="{D62997EF-D135-445B-B003-CE3FCFB0DB70}"/>
    <cellStyle name="Output 16 3 2" xfId="9465" xr:uid="{94D04756-1092-463E-BAC6-16E47B5A7C97}"/>
    <cellStyle name="Output 16 3 2 2" xfId="37376" xr:uid="{E4694AC2-CBC7-48F7-8C41-F8DF81A25C73}"/>
    <cellStyle name="Output 16 3 3" xfId="9466" xr:uid="{D12E8098-04C2-4F25-B489-15CFE5D54DFB}"/>
    <cellStyle name="Output 16 4" xfId="9467" xr:uid="{05148A05-D0AB-4EC8-BE59-07EFEDC7A1F4}"/>
    <cellStyle name="Output 16 4 2" xfId="18520" xr:uid="{1BABF262-3367-4159-A56D-BF0DE4C80196}"/>
    <cellStyle name="Output 16 4 2 2" xfId="37241" xr:uid="{A525EC53-832F-4F72-A38B-83AC7674971C}"/>
    <cellStyle name="Output 16 5" xfId="9468" xr:uid="{F32F1990-38EF-420E-946F-80EC0F2F5C96}"/>
    <cellStyle name="Output 16 5 2" xfId="32999" xr:uid="{494D8755-75EC-4B42-BD2E-962DB28536F0}"/>
    <cellStyle name="Output 16 6" xfId="13139" xr:uid="{856B7C28-9984-4C0C-978E-D88563E6331F}"/>
    <cellStyle name="Output 16 6 2" xfId="34442" xr:uid="{04438B6B-48C7-4946-82F9-8C8DBDCCF1FB}"/>
    <cellStyle name="Output 16 7" xfId="17330" xr:uid="{B12FE5B5-C2F4-4C5C-B58D-20A8B579D547}"/>
    <cellStyle name="Output 16 7 2" xfId="35482" xr:uid="{D0B1142C-9183-4729-A2AF-F06CC175605C}"/>
    <cellStyle name="Output 16 8" xfId="21793" xr:uid="{D6BCC672-9919-462E-BEE3-98F29C47E7F9}"/>
    <cellStyle name="Output 16 8 2" xfId="39995" xr:uid="{AAD5459B-9235-4731-A959-274C13EFFAEA}"/>
    <cellStyle name="Output 16 9" xfId="23601" xr:uid="{7E338307-39F8-4421-9EA5-091E20248323}"/>
    <cellStyle name="Output 17" xfId="9469" xr:uid="{056EA917-6156-4974-81D3-93E041A740F5}"/>
    <cellStyle name="Output 17 10" xfId="29693" xr:uid="{435F71CB-E217-451C-831A-5B049F6BA96B}"/>
    <cellStyle name="Output 17 2" xfId="9470" xr:uid="{25B1FDF6-8AC6-40DC-A60C-79141F1775CD}"/>
    <cellStyle name="Output 17 2 2" xfId="9471" xr:uid="{33E20647-D0B1-4BE0-8AD3-921363985ACF}"/>
    <cellStyle name="Output 17 2 2 2" xfId="19617" xr:uid="{B28CD532-5681-47C8-93E7-62D6307A5BD2}"/>
    <cellStyle name="Output 17 2 2 2 2" xfId="38489" xr:uid="{ACFA4439-027A-459E-AE32-7BE481D92A4B}"/>
    <cellStyle name="Output 17 2 3" xfId="9472" xr:uid="{E916F320-F7C0-4C5E-BCF7-78B9B55563FF}"/>
    <cellStyle name="Output 17 2 3 2" xfId="36477" xr:uid="{F33123AA-5C2D-48FA-95E2-CE29B6562160}"/>
    <cellStyle name="Output 17 2 4" xfId="13703" xr:uid="{739FFC4F-34B3-475A-92CF-A1623EF7E3AC}"/>
    <cellStyle name="Output 17 2 4 2" xfId="23604" xr:uid="{B49966ED-061A-4643-AA6D-AB68D8DCCA4B}"/>
    <cellStyle name="Output 17 2 5" xfId="30756" xr:uid="{6E72BBAF-60BA-4DD9-B910-FF050676F064}"/>
    <cellStyle name="Output 17 3" xfId="9473" xr:uid="{F38DA0AC-9CD3-4808-B8E2-F2EF23CE2C43}"/>
    <cellStyle name="Output 17 3 2" xfId="9474" xr:uid="{C746478D-23D3-48BC-8ED9-F4BC82674BE1}"/>
    <cellStyle name="Output 17 3 2 2" xfId="37384" xr:uid="{29DB3009-287C-4342-96D6-87D7D926CD01}"/>
    <cellStyle name="Output 17 3 3" xfId="9475" xr:uid="{43363104-7A14-45CD-A9ED-06CA388C9921}"/>
    <cellStyle name="Output 17 4" xfId="9476" xr:uid="{76021608-AE60-4D4B-AF98-B4BBF957C3DC}"/>
    <cellStyle name="Output 17 4 2" xfId="18819" xr:uid="{664E7D9A-40D7-42A1-8C76-96DCB259DEAC}"/>
    <cellStyle name="Output 17 4 2 2" xfId="37409" xr:uid="{F3325A0E-95D2-40E6-9E5F-5D4A28283DEE}"/>
    <cellStyle name="Output 17 5" xfId="9477" xr:uid="{1A42A774-B1F4-4772-926E-EB32D0511E94}"/>
    <cellStyle name="Output 17 5 2" xfId="33038" xr:uid="{C9176569-BF25-4F46-B4D1-4EA2E267D46E}"/>
    <cellStyle name="Output 17 6" xfId="13144" xr:uid="{210E07CD-6402-46FA-B3EC-D0C0336BD355}"/>
    <cellStyle name="Output 17 6 2" xfId="34449" xr:uid="{41290F0B-A0DD-43EE-BA2C-20C194639DE1}"/>
    <cellStyle name="Output 17 7" xfId="17337" xr:uid="{A2ADEEE0-E65F-491C-B6A8-2F394792C783}"/>
    <cellStyle name="Output 17 7 2" xfId="35487" xr:uid="{1B9498B2-44E6-42FF-B858-143C0E7470C6}"/>
    <cellStyle name="Output 17 8" xfId="21790" xr:uid="{AB399529-9875-478C-B932-0848280D3EF7}"/>
    <cellStyle name="Output 17 8 2" xfId="39992" xr:uid="{FF741096-9309-4067-B2E3-AEA9B04F214E}"/>
    <cellStyle name="Output 17 9" xfId="23603" xr:uid="{0CE6E017-C0B6-466D-A6C3-7D302A7A69D9}"/>
    <cellStyle name="Output 18" xfId="9478" xr:uid="{764DEA2A-9794-4B43-ADC1-155550FEBFA8}"/>
    <cellStyle name="Output 18 10" xfId="29698" xr:uid="{F094894A-E0E8-45F4-93FF-F48E418D803C}"/>
    <cellStyle name="Output 18 2" xfId="9479" xr:uid="{DD68C930-5DE9-4994-809B-3B1C48C01663}"/>
    <cellStyle name="Output 18 2 2" xfId="9480" xr:uid="{7C656DDE-DEE4-4ECB-BED5-28284595BF66}"/>
    <cellStyle name="Output 18 2 2 2" xfId="19622" xr:uid="{EDBF6206-4F0F-405A-8DA9-0B58B8588797}"/>
    <cellStyle name="Output 18 2 2 2 2" xfId="38494" xr:uid="{6243E864-1257-4AA9-BFA5-88D339B517C1}"/>
    <cellStyle name="Output 18 2 3" xfId="9481" xr:uid="{895B89A5-3481-4414-9E51-DB7E37A8D90E}"/>
    <cellStyle name="Output 18 2 3 2" xfId="36482" xr:uid="{DB1F8080-2EA3-451A-8A1A-2ACCB911B7B3}"/>
    <cellStyle name="Output 18 2 4" xfId="13705" xr:uid="{FDAA80AC-3755-4544-A433-6E03149E5BC5}"/>
    <cellStyle name="Output 18 2 4 2" xfId="23606" xr:uid="{AEED7618-04A0-4329-8511-D6BB49BAEC1E}"/>
    <cellStyle name="Output 18 2 5" xfId="30761" xr:uid="{E076AE2F-F150-4CA8-B51C-FE53F97B2F98}"/>
    <cellStyle name="Output 18 3" xfId="9482" xr:uid="{3A96EE84-F0C4-48B4-B5F3-8DCDA77B91B5}"/>
    <cellStyle name="Output 18 3 2" xfId="9483" xr:uid="{1729192A-D74A-4D3C-9F58-071FDA1C7BC1}"/>
    <cellStyle name="Output 18 3 2 2" xfId="37390" xr:uid="{2B386DC1-ACFD-44F5-914B-21E91FAF3073}"/>
    <cellStyle name="Output 18 3 3" xfId="9484" xr:uid="{88DF78D5-6629-40A8-B151-2B35298ED5AD}"/>
    <cellStyle name="Output 18 4" xfId="9485" xr:uid="{C68DB0B7-F403-45D3-A30B-4E5B71D9EC24}"/>
    <cellStyle name="Output 18 4 2" xfId="18767" xr:uid="{807F596C-30B6-465E-9820-D7A9DA2E7A6C}"/>
    <cellStyle name="Output 18 4 2 2" xfId="37364" xr:uid="{5839ACAB-30BD-403B-AE2B-3E27B9D6C6D2}"/>
    <cellStyle name="Output 18 5" xfId="9486" xr:uid="{3F488943-9E48-4290-887D-096A0DF63638}"/>
    <cellStyle name="Output 18 5 2" xfId="32970" xr:uid="{0F851FBD-E72A-41B8-B65E-359B577175AA}"/>
    <cellStyle name="Output 18 6" xfId="13148" xr:uid="{B62B390D-F234-4538-AC17-C0B8CB69E4A1}"/>
    <cellStyle name="Output 18 6 2" xfId="34460" xr:uid="{AB3F31CE-7BEC-420E-BA5E-0F286C162B98}"/>
    <cellStyle name="Output 18 7" xfId="17346" xr:uid="{31270983-0F43-4C1E-9883-A87BC275A568}"/>
    <cellStyle name="Output 18 7 2" xfId="35494" xr:uid="{09015A2B-172D-434F-864E-4C0C8B8EB66E}"/>
    <cellStyle name="Output 18 8" xfId="21786" xr:uid="{91E6615B-1A66-4DEC-BDC7-0AE9AB1AC4AD}"/>
    <cellStyle name="Output 18 8 2" xfId="39988" xr:uid="{9D90860F-B0C3-4174-AC6B-19D5AF43EB60}"/>
    <cellStyle name="Output 18 9" xfId="23605" xr:uid="{68920DE5-DF3D-4A3C-B311-ED766EB61E5E}"/>
    <cellStyle name="Output 19" xfId="9487" xr:uid="{68FE1DBF-D90A-40AC-9538-A9BA532FF617}"/>
    <cellStyle name="Output 19 10" xfId="29703" xr:uid="{80B2A0F1-D462-4275-A52C-0C3D07323076}"/>
    <cellStyle name="Output 19 2" xfId="9488" xr:uid="{5A37785C-462A-47F0-B005-B08DBC6FAAE8}"/>
    <cellStyle name="Output 19 2 2" xfId="9489" xr:uid="{56C4B03C-D27C-4DDC-A8DD-F9B7C82125D8}"/>
    <cellStyle name="Output 19 2 2 2" xfId="19627" xr:uid="{EFCCDC04-E57C-4757-A96B-BC4DC2019D2F}"/>
    <cellStyle name="Output 19 2 2 2 2" xfId="38499" xr:uid="{3932A110-B13D-4C74-B126-0707086F3A10}"/>
    <cellStyle name="Output 19 2 3" xfId="9490" xr:uid="{8CF3A518-CEA2-4556-9EBD-6562B16E2B72}"/>
    <cellStyle name="Output 19 2 3 2" xfId="36487" xr:uid="{CC70D80F-1DA5-4BE3-AAC2-7C6D01336F20}"/>
    <cellStyle name="Output 19 2 4" xfId="13707" xr:uid="{3F67AE0B-E46B-442B-9610-AB514AE0D82D}"/>
    <cellStyle name="Output 19 2 4 2" xfId="23608" xr:uid="{06B2D560-CF03-4AEF-83E2-96B5E57E46D2}"/>
    <cellStyle name="Output 19 2 5" xfId="30766" xr:uid="{5FE59BC7-4B1D-4D0F-B4BF-B2E498B805CF}"/>
    <cellStyle name="Output 19 3" xfId="9491" xr:uid="{34D46425-9518-4FE9-97ED-D7F6DD39A443}"/>
    <cellStyle name="Output 19 3 2" xfId="9492" xr:uid="{94C5FA4E-93CC-4E54-980F-47BC2ECCF704}"/>
    <cellStyle name="Output 19 3 2 2" xfId="37398" xr:uid="{73D366F1-7C42-4532-9C0B-646D1F58B305}"/>
    <cellStyle name="Output 19 3 3" xfId="9493" xr:uid="{BC1F46D2-B6D0-4035-A93C-106C0D3F78F2}"/>
    <cellStyle name="Output 19 4" xfId="9494" xr:uid="{E645F597-57EE-4CD8-A1B0-9B93416A95EE}"/>
    <cellStyle name="Output 19 4 2" xfId="18739" xr:uid="{8EE0647E-E26F-488E-9A26-AAF574DD17D7}"/>
    <cellStyle name="Output 19 4 2 2" xfId="37335" xr:uid="{1649510F-C7C0-49E7-9AFA-0E59773ABA1D}"/>
    <cellStyle name="Output 19 5" xfId="9495" xr:uid="{7E5D79A5-8862-4EFF-A0DE-CB2CFA01DF66}"/>
    <cellStyle name="Output 19 5 2" xfId="33677" xr:uid="{C299B1D6-06A8-401C-B06D-F5490BCF4D5E}"/>
    <cellStyle name="Output 19 6" xfId="13152" xr:uid="{8E36EFC3-1025-49E8-9C4A-3983FB43979A}"/>
    <cellStyle name="Output 19 6 2" xfId="34465" xr:uid="{17F6EC49-68AF-49ED-A0E2-EBB7B547DDD9}"/>
    <cellStyle name="Output 19 7" xfId="17355" xr:uid="{6B2E47D5-AC0F-48A9-8C87-B2A7FF54BC73}"/>
    <cellStyle name="Output 19 7 2" xfId="35499" xr:uid="{1A605E95-0985-4CB3-8C16-39CEA3A38AC0}"/>
    <cellStyle name="Output 19 8" xfId="20751" xr:uid="{530E221D-7BE7-4721-9F5E-6633E2CA6A54}"/>
    <cellStyle name="Output 19 8 2" xfId="39251" xr:uid="{36F33FA9-54F3-499B-8E43-07812C0CE203}"/>
    <cellStyle name="Output 19 9" xfId="23607" xr:uid="{F2447C30-5837-4874-8F6D-A19696103CD5}"/>
    <cellStyle name="Output 2" xfId="339" xr:uid="{00000000-0005-0000-0000-0000BB010000}"/>
    <cellStyle name="Output 2 10" xfId="9497" xr:uid="{B430704B-B177-46F4-A4E6-D3A5BD0AA2E2}"/>
    <cellStyle name="Output 2 10 2" xfId="14589" xr:uid="{001F3A47-9F69-436A-9DF5-F4F5A64F7027}"/>
    <cellStyle name="Output 2 10 2 2" xfId="20383" xr:uid="{61197A61-134B-4915-A3C8-A5FA9094D0A1}"/>
    <cellStyle name="Output 2 10 3" xfId="24997" xr:uid="{AADB12B0-DFB5-4A1B-A262-AB5C866BE4D3}"/>
    <cellStyle name="Output 2 11" xfId="12919" xr:uid="{C595BDB6-58F4-4D1D-BCFF-487B74126525}"/>
    <cellStyle name="Output 2 11 2" xfId="14602" xr:uid="{B97FE1F7-7BAD-44ED-A9A9-39C3380D971F}"/>
    <cellStyle name="Output 2 11 2 2" xfId="26971" xr:uid="{6434914B-7DF3-4E9D-A03F-4F29B4A8BD1E}"/>
    <cellStyle name="Output 2 11 3" xfId="32931" xr:uid="{AF3CDC65-D7C8-48C4-A180-7B1BE893EEB0}"/>
    <cellStyle name="Output 2 12" xfId="15478" xr:uid="{812366E1-36C2-4DF7-B6A4-5239C4ADECCB}"/>
    <cellStyle name="Output 2 12 2" xfId="24863" xr:uid="{47182B2E-3EE7-4B6F-8E60-229D96CFB758}"/>
    <cellStyle name="Output 2 12 3" xfId="33701" xr:uid="{B2D4636A-20AB-4EF4-86F2-008F73D16C02}"/>
    <cellStyle name="Output 2 13" xfId="16564" xr:uid="{42F46C5E-4DD6-4376-B0A8-67F7431166A9}"/>
    <cellStyle name="Output 2 13 2" xfId="27114" xr:uid="{C9E90440-1469-4372-8719-C74D195D32C2}"/>
    <cellStyle name="Output 2 14" xfId="21565" xr:uid="{A9A6B31C-6FC0-4FBF-8A97-748B8257DA02}"/>
    <cellStyle name="Output 2 14 2" xfId="24717" xr:uid="{517896AD-24D7-425E-AC88-B9A4D97ECCB9}"/>
    <cellStyle name="Output 2 14 3" xfId="39931" xr:uid="{95C7B5F1-03C9-42DA-8B96-DA5FC6CEED17}"/>
    <cellStyle name="Output 2 15" xfId="23496" xr:uid="{A062816D-776A-475D-8C0C-78D75938D6B3}"/>
    <cellStyle name="Output 2 15 2" xfId="27270" xr:uid="{63DBDA07-756A-47CB-B984-F53DCC4D47D1}"/>
    <cellStyle name="Output 2 16" xfId="24562" xr:uid="{A63C32FE-62A4-4BE2-A482-376758E3C506}"/>
    <cellStyle name="Output 2 17" xfId="27435" xr:uid="{64A5025C-53D5-4D41-A8A0-A73CD680CC61}"/>
    <cellStyle name="Output 2 18" xfId="27604" xr:uid="{8695A922-E8B5-4F19-9375-F5800185C140}"/>
    <cellStyle name="Output 2 19" xfId="27770" xr:uid="{8AFDCDB6-183C-4DFF-B38F-77A4CB604E9C}"/>
    <cellStyle name="Output 2 2" xfId="460" xr:uid="{00000000-0005-0000-0000-0000BC010000}"/>
    <cellStyle name="Output 2 2 10" xfId="9499" xr:uid="{5BB96E32-4EAF-4905-B5E1-D209B2F02765}"/>
    <cellStyle name="Output 2 2 10 2" xfId="19585" xr:uid="{597E1683-821E-4F9D-A9EA-71778FA0CD47}"/>
    <cellStyle name="Output 2 2 10 2 2" xfId="38409" xr:uid="{921EF383-468C-4C2D-82A2-003702F023EA}"/>
    <cellStyle name="Output 2 2 10 3" xfId="24996" xr:uid="{F11CB8E3-6D12-480A-A9D4-ABB0042C441C}"/>
    <cellStyle name="Output 2 2 10 4" xfId="35008" xr:uid="{97ABA65B-5917-41EE-85B9-1360A8CE2EF9}"/>
    <cellStyle name="Output 2 2 11" xfId="12989" xr:uid="{F4FD4E6E-4F49-44BE-9111-878559373FA9}"/>
    <cellStyle name="Output 2 2 11 2" xfId="26972" xr:uid="{4A48F4B7-9005-4CF0-BA5E-F5E5E51A7CBB}"/>
    <cellStyle name="Output 2 2 11 3" xfId="34479" xr:uid="{C22E3211-C4D6-43F7-957B-DB9F25B70B2E}"/>
    <cellStyle name="Output 2 2 12" xfId="21466" xr:uid="{991C2C76-9911-46B7-B4ED-A8C67FC71ACB}"/>
    <cellStyle name="Output 2 2 12 2" xfId="24862" xr:uid="{B3DB4860-36C4-4C55-9EAF-1C44DEF58F4D}"/>
    <cellStyle name="Output 2 2 12 3" xfId="39866" xr:uid="{E06303F1-4F1B-45F8-ACEE-73AA630033FC}"/>
    <cellStyle name="Output 2 2 13" xfId="23609" xr:uid="{6FEDE89E-B0EF-4A46-A9C3-86C82E8E0C03}"/>
    <cellStyle name="Output 2 2 13 2" xfId="27115" xr:uid="{6F30260B-6F20-4BE3-BAFE-517205B37EC4}"/>
    <cellStyle name="Output 2 2 14" xfId="24716" xr:uid="{00EC99C3-0ED8-41ED-892C-52A4F916F685}"/>
    <cellStyle name="Output 2 2 15" xfId="27271" xr:uid="{AA626590-4547-49CA-9070-FFA3841B5E16}"/>
    <cellStyle name="Output 2 2 16" xfId="24561" xr:uid="{865C44B3-3599-427C-B3B9-0C08079017DA}"/>
    <cellStyle name="Output 2 2 17" xfId="27436" xr:uid="{95CEAB40-2270-4017-A0D6-B7821C0AAC6F}"/>
    <cellStyle name="Output 2 2 18" xfId="27605" xr:uid="{0F9F016D-B288-4FF5-9817-A86D71EF405B}"/>
    <cellStyle name="Output 2 2 19" xfId="27771" xr:uid="{11923EF3-EA4B-4474-BADA-4AD626302479}"/>
    <cellStyle name="Output 2 2 2" xfId="9500" xr:uid="{0544B6ED-36D9-4131-9FE2-76CBD5DF5C59}"/>
    <cellStyle name="Output 2 2 2 10" xfId="30169" xr:uid="{5820D960-8651-443D-832C-5F0B6C8EB39A}"/>
    <cellStyle name="Output 2 2 2 2" xfId="9501" xr:uid="{D3639288-D64C-476A-9BAE-C1804E7018FC}"/>
    <cellStyle name="Output 2 2 2 2 2" xfId="9502" xr:uid="{AFBF3B22-4990-4652-BEC2-A446435F226D}"/>
    <cellStyle name="Output 2 2 2 2 2 2" xfId="20093" xr:uid="{725A98E3-D4EF-4FC0-9734-9D404B36A7CE}"/>
    <cellStyle name="Output 2 2 2 2 2 2 2" xfId="38965" xr:uid="{2C33C7AA-4C66-48BD-9032-03AFBA11C67E}"/>
    <cellStyle name="Output 2 2 2 2 3" xfId="9503" xr:uid="{4E765F91-F5BB-4BB3-9050-7779243369AE}"/>
    <cellStyle name="Output 2 2 2 2 3 2" xfId="36953" xr:uid="{AD9A1759-C9A4-4DD7-B5E5-B25490B06FA7}"/>
    <cellStyle name="Output 2 2 2 2 4" xfId="13792" xr:uid="{3149D025-2B15-4A73-A744-B1A95A6A9708}"/>
    <cellStyle name="Output 2 2 2 2 4 2" xfId="23612" xr:uid="{470B2FA3-BB6F-4347-9390-0285E7970B1E}"/>
    <cellStyle name="Output 2 2 2 2 5" xfId="31232" xr:uid="{D9CC7941-136C-46C2-A682-ED6C9478660C}"/>
    <cellStyle name="Output 2 2 2 3" xfId="9504" xr:uid="{DB9AF27B-9531-4E62-9AB2-34BFBD729946}"/>
    <cellStyle name="Output 2 2 2 3 2" xfId="9505" xr:uid="{B7387FC3-AC0C-4227-81F7-3ECD3151DDCD}"/>
    <cellStyle name="Output 2 2 2 3 2 2" xfId="37887" xr:uid="{466EEAEE-BA47-4769-95E3-9BA72170550F}"/>
    <cellStyle name="Output 2 2 2 3 3" xfId="9506" xr:uid="{95813BED-5E1B-4E0B-8807-4052F0705FA7}"/>
    <cellStyle name="Output 2 2 2 4" xfId="9507" xr:uid="{3A8F2AC3-DBB5-4598-902B-543FC66C797C}"/>
    <cellStyle name="Output 2 2 2 4 2" xfId="18870" xr:uid="{4CF6516C-621F-4445-8B56-CCC880DA9E29}"/>
    <cellStyle name="Output 2 2 2 4 2 2" xfId="37418" xr:uid="{E42B0908-47F6-460A-9516-CFA012C74E93}"/>
    <cellStyle name="Output 2 2 2 5" xfId="9508" xr:uid="{C02D83CF-CC07-410E-A95C-4A236501C74A}"/>
    <cellStyle name="Output 2 2 2 5 2" xfId="34202" xr:uid="{A6B5D793-FA13-4B28-8D21-DCA1BD840D45}"/>
    <cellStyle name="Output 2 2 2 6" xfId="13255" xr:uid="{37A2DFEB-2332-4A0A-8A49-FE9BCE0B1752}"/>
    <cellStyle name="Output 2 2 2 6 2" xfId="35009" xr:uid="{39B97BB7-7475-4E9F-9F0F-1027A5677D54}"/>
    <cellStyle name="Output 2 2 2 7" xfId="17920" xr:uid="{8F18F753-4DDC-440E-A218-D2C797DB1C7F}"/>
    <cellStyle name="Output 2 2 2 7 2" xfId="35977" xr:uid="{72C1F283-B1A7-4F98-B801-732AFA3BCFF4}"/>
    <cellStyle name="Output 2 2 2 8" xfId="18243" xr:uid="{17037371-6AB9-44D0-96FE-3DE87FEE65A8}"/>
    <cellStyle name="Output 2 2 2 8 2" xfId="36229" xr:uid="{64B2C5EB-D092-4AEE-BD9A-E5AA9C6BC86D}"/>
    <cellStyle name="Output 2 2 2 9" xfId="23610" xr:uid="{D42EF864-2E89-46D3-8168-6364437AFEE5}"/>
    <cellStyle name="Output 2 2 20" xfId="27933" xr:uid="{D0C7C29B-6086-41BB-86AD-9A24EF60265D}"/>
    <cellStyle name="Output 2 2 21" xfId="28086" xr:uid="{7181A8E2-6936-4189-B137-20DE0D426AE5}"/>
    <cellStyle name="Output 2 2 22" xfId="28234" xr:uid="{CD1CDE18-DE23-402F-BE21-AAF8EE301CA6}"/>
    <cellStyle name="Output 2 2 23" xfId="28377" xr:uid="{7DE34BDA-789F-4D3D-97A9-261A7B395C3B}"/>
    <cellStyle name="Output 2 2 24" xfId="28506" xr:uid="{D00EB5F6-2DE5-4606-A86B-3E442C99D3BA}"/>
    <cellStyle name="Output 2 2 25" xfId="28627" xr:uid="{3C0E9FED-4872-4C8C-87AC-6EB5CB11D224}"/>
    <cellStyle name="Output 2 2 26" xfId="28731" xr:uid="{BBCA50EA-CD54-41BC-88E3-42A469716A87}"/>
    <cellStyle name="Output 2 2 27" xfId="28830" xr:uid="{4FE78D27-1A37-444E-AE0A-650310F7188B}"/>
    <cellStyle name="Output 2 2 28" xfId="28923" xr:uid="{47E4CAC9-32E7-464A-BE79-C3A3A8B1BF8F}"/>
    <cellStyle name="Output 2 2 29" xfId="29008" xr:uid="{2B4026F9-B777-48DB-B444-565749D916C5}"/>
    <cellStyle name="Output 2 2 3" xfId="9509" xr:uid="{33DCDA14-FF9D-46F4-92AB-D54BC4EFD709}"/>
    <cellStyle name="Output 2 2 3 2" xfId="9510" xr:uid="{C314794E-E9F7-4A52-A16F-535064ECCB73}"/>
    <cellStyle name="Output 2 2 3 2 2" xfId="9511" xr:uid="{6A4A72F9-89ED-495C-ABCC-0D8EEC28BCC2}"/>
    <cellStyle name="Output 2 2 3 2 2 2" xfId="20094" xr:uid="{9400C7FF-1497-4B9C-88D3-5C13C76857C0}"/>
    <cellStyle name="Output 2 2 3 2 2 2 2" xfId="38966" xr:uid="{63B7734A-34C0-4C30-9390-4339FA4AA3A0}"/>
    <cellStyle name="Output 2 2 3 2 3" xfId="9512" xr:uid="{E73C82FE-6699-43A5-98D5-FD7F0BC5E179}"/>
    <cellStyle name="Output 2 2 3 2 3 2" xfId="36954" xr:uid="{79533425-A710-4F40-B861-3BC6EDEBE670}"/>
    <cellStyle name="Output 2 2 3 2 4" xfId="13793" xr:uid="{6DECAE79-E4BB-4007-9096-2262FBB411C6}"/>
    <cellStyle name="Output 2 2 3 2 4 2" xfId="23614" xr:uid="{DE8894D1-29B7-4E4E-AA3E-4905A00D3E44}"/>
    <cellStyle name="Output 2 2 3 2 5" xfId="31233" xr:uid="{6918E312-54DA-4AAC-9144-388406C561C9}"/>
    <cellStyle name="Output 2 2 3 3" xfId="9513" xr:uid="{C25CF86A-AF0C-4E6D-8407-A19BF0385B5F}"/>
    <cellStyle name="Output 2 2 3 3 2" xfId="9514" xr:uid="{A4EB4780-985F-479F-ADA1-956588225120}"/>
    <cellStyle name="Output 2 2 3 3 2 2" xfId="37888" xr:uid="{2F055DF5-5806-4B3C-951A-54AE2F9E6550}"/>
    <cellStyle name="Output 2 2 3 3 3" xfId="9515" xr:uid="{65F5FDDF-B36B-42CA-967E-67C0709D82C8}"/>
    <cellStyle name="Output 2 2 3 4" xfId="9516" xr:uid="{46BA0021-4037-4DD5-9A05-F73D268B8E04}"/>
    <cellStyle name="Output 2 2 3 4 2" xfId="21282" xr:uid="{C2F75E33-0D69-4AE0-9BC5-253D57AE6B08}"/>
    <cellStyle name="Output 2 2 3 4 2 2" xfId="39691" xr:uid="{9CEA23E0-285A-4302-AC68-3582910392AE}"/>
    <cellStyle name="Output 2 2 3 5" xfId="9517" xr:uid="{9A08BEED-FB46-4110-A229-A67936397497}"/>
    <cellStyle name="Output 2 2 3 5 2" xfId="34203" xr:uid="{C4BEE08F-115F-47D8-9216-D2CD23406BCF}"/>
    <cellStyle name="Output 2 2 3 6" xfId="13256" xr:uid="{04205560-8752-47E5-8A7F-32DA04CAB696}"/>
    <cellStyle name="Output 2 2 3 6 2" xfId="35010" xr:uid="{E6922D48-925B-443C-B7FC-A40D2153ED2A}"/>
    <cellStyle name="Output 2 2 3 7" xfId="17921" xr:uid="{E00EEB9E-318A-48CA-A22E-2F163DEFA0A0}"/>
    <cellStyle name="Output 2 2 3 7 2" xfId="35978" xr:uid="{7FD975EF-479C-473B-8468-CF440A9275D6}"/>
    <cellStyle name="Output 2 2 3 8" xfId="23613" xr:uid="{3701C313-9742-47BF-BF24-2F35E9467DC7}"/>
    <cellStyle name="Output 2 2 3 9" xfId="30170" xr:uid="{072A6240-8E8A-4D49-A00D-08766942DAA5}"/>
    <cellStyle name="Output 2 2 30" xfId="29086" xr:uid="{808FA75F-3DAB-40FE-9411-533CB7D20E4E}"/>
    <cellStyle name="Output 2 2 31" xfId="29157" xr:uid="{E02B4B30-50B9-4EAC-AFC4-AFCB929ADE52}"/>
    <cellStyle name="Output 2 2 32" xfId="9498" xr:uid="{76FBDB89-D236-4584-81A2-3892738576F7}"/>
    <cellStyle name="Output 2 2 4" xfId="9518" xr:uid="{8949F542-A967-4132-B7A4-9E589A95FF71}"/>
    <cellStyle name="Output 2 2 4 2" xfId="9519" xr:uid="{7672F3A8-005A-4CBA-A086-0EFE931FF2FE}"/>
    <cellStyle name="Output 2 2 4 2 2" xfId="9520" xr:uid="{4976FAD9-C39C-4192-92D8-425C1F09852F}"/>
    <cellStyle name="Output 2 2 4 2 2 2" xfId="20095" xr:uid="{D904BE3E-8B21-411E-B687-76E3FF894FC8}"/>
    <cellStyle name="Output 2 2 4 2 2 2 2" xfId="38967" xr:uid="{6C2C4707-D07F-47AF-8F2E-A7FA54057CF2}"/>
    <cellStyle name="Output 2 2 4 2 3" xfId="9521" xr:uid="{72BF28D9-5582-4B93-A674-5AEB475C8075}"/>
    <cellStyle name="Output 2 2 4 2 3 2" xfId="36955" xr:uid="{AB57F54D-03E9-49F8-ACC9-3B107B8201FB}"/>
    <cellStyle name="Output 2 2 4 2 4" xfId="13794" xr:uid="{D5BDD6E4-725B-4DAE-877C-23A924E49CE9}"/>
    <cellStyle name="Output 2 2 4 2 4 2" xfId="23616" xr:uid="{4AD74EE2-3711-4682-8F13-6AA85EA0782B}"/>
    <cellStyle name="Output 2 2 4 2 5" xfId="31234" xr:uid="{E34A0613-F1B4-4089-854E-632BA20F0F99}"/>
    <cellStyle name="Output 2 2 4 3" xfId="9522" xr:uid="{354C0B46-DCDE-4726-A272-5AFC65B00FB8}"/>
    <cellStyle name="Output 2 2 4 3 2" xfId="9523" xr:uid="{C39B2B7D-6C78-4FD8-AD97-FC2D6E256054}"/>
    <cellStyle name="Output 2 2 4 3 2 2" xfId="37889" xr:uid="{99515509-D299-41F5-BEE3-8C084B85935E}"/>
    <cellStyle name="Output 2 2 4 3 3" xfId="9524" xr:uid="{E3D02557-CCF6-413E-BDE2-014AA66322D4}"/>
    <cellStyle name="Output 2 2 4 4" xfId="9525" xr:uid="{847A3339-FE3C-488F-BA50-38C17C8801C0}"/>
    <cellStyle name="Output 2 2 4 4 2" xfId="21283" xr:uid="{C012C5F7-EEA3-400D-97D6-BF1F176C4366}"/>
    <cellStyle name="Output 2 2 4 4 2 2" xfId="39692" xr:uid="{A1B57FF5-55D1-4F18-95D2-F13F6FD37FAA}"/>
    <cellStyle name="Output 2 2 4 5" xfId="9526" xr:uid="{4E86C1C2-8E95-4D74-B6C7-4B91618DAFA3}"/>
    <cellStyle name="Output 2 2 4 5 2" xfId="34204" xr:uid="{BAB0CFF7-F736-4509-BD9C-552B21326557}"/>
    <cellStyle name="Output 2 2 4 6" xfId="13257" xr:uid="{F36375E7-E383-4E4F-B22D-5E70EDD79781}"/>
    <cellStyle name="Output 2 2 4 6 2" xfId="35011" xr:uid="{69772490-FCAA-4A7A-83F8-9FFE7EF8228E}"/>
    <cellStyle name="Output 2 2 4 7" xfId="17922" xr:uid="{1D83B535-DAB2-42B4-B652-7D31C0571FC9}"/>
    <cellStyle name="Output 2 2 4 7 2" xfId="35979" xr:uid="{4ABB346E-059E-4DB3-B934-94FA7960931E}"/>
    <cellStyle name="Output 2 2 4 8" xfId="23615" xr:uid="{93FFE73F-1BA9-4334-83F4-3B49E2A0FA1E}"/>
    <cellStyle name="Output 2 2 4 9" xfId="30171" xr:uid="{64939F04-C65E-4E9D-A1CA-B1B9C4618CF6}"/>
    <cellStyle name="Output 2 2 5" xfId="9527" xr:uid="{ABCD9183-6E5F-4A92-83A5-5FA15336EAD7}"/>
    <cellStyle name="Output 2 2 5 2" xfId="9528" xr:uid="{77A595C2-CD74-43C4-A959-64923AE244D5}"/>
    <cellStyle name="Output 2 2 5 2 2" xfId="9529" xr:uid="{6D81B912-9A4F-4888-930E-A507BE08C600}"/>
    <cellStyle name="Output 2 2 5 2 2 2" xfId="20096" xr:uid="{C9ECE926-BF3C-4D6D-9413-37E6C0F88036}"/>
    <cellStyle name="Output 2 2 5 2 2 2 2" xfId="38968" xr:uid="{599937E5-2A26-485B-9B61-EACC9F6E76B9}"/>
    <cellStyle name="Output 2 2 5 2 3" xfId="9530" xr:uid="{5E74CE5A-24D7-41EA-9CF6-84B5E8FD837B}"/>
    <cellStyle name="Output 2 2 5 2 3 2" xfId="36956" xr:uid="{033D8B7A-3A22-4661-B740-80C51EE16830}"/>
    <cellStyle name="Output 2 2 5 2 4" xfId="13795" xr:uid="{A20295C2-9B6A-4B3D-90CF-11616D9C70DE}"/>
    <cellStyle name="Output 2 2 5 2 4 2" xfId="23618" xr:uid="{B077C8C5-0958-4987-837A-4D30DEB5A0A5}"/>
    <cellStyle name="Output 2 2 5 2 5" xfId="31235" xr:uid="{F2DA3CB8-04B3-4F9C-A369-09BDBF847FCC}"/>
    <cellStyle name="Output 2 2 5 3" xfId="9531" xr:uid="{CD556175-9EF5-4AAC-A6D1-A7CF2F4155E0}"/>
    <cellStyle name="Output 2 2 5 3 2" xfId="9532" xr:uid="{51756699-6E5B-4AEC-ADDA-7180F2AD96DE}"/>
    <cellStyle name="Output 2 2 5 3 2 2" xfId="37890" xr:uid="{B85A7ED9-ED44-4DA6-BC42-DF8AABC336D3}"/>
    <cellStyle name="Output 2 2 5 3 3" xfId="9533" xr:uid="{4FB39DF3-3BD3-4057-8574-5788576B6CD8}"/>
    <cellStyle name="Output 2 2 5 4" xfId="9534" xr:uid="{767E262A-EDC5-4ED9-B882-EC1FCD235CD3}"/>
    <cellStyle name="Output 2 2 5 4 2" xfId="21284" xr:uid="{FBE519C6-C993-4D75-9F43-94B7D208B9BE}"/>
    <cellStyle name="Output 2 2 5 4 2 2" xfId="39693" xr:uid="{4CA37378-BBAD-4B39-9A31-DD27E18749A3}"/>
    <cellStyle name="Output 2 2 5 5" xfId="9535" xr:uid="{9B5F6139-C5FA-4853-B961-AFC11EFCB02A}"/>
    <cellStyle name="Output 2 2 5 5 2" xfId="34205" xr:uid="{D537C47F-9ED2-420F-BF4B-FA2FA8A8172F}"/>
    <cellStyle name="Output 2 2 5 6" xfId="13258" xr:uid="{0299936E-8D55-4848-9087-A84566DA34DB}"/>
    <cellStyle name="Output 2 2 5 6 2" xfId="35012" xr:uid="{812EC521-AB84-4559-8B24-24667BF4DC95}"/>
    <cellStyle name="Output 2 2 5 7" xfId="17923" xr:uid="{1B0152A1-2A8D-434A-855B-1B47416F8C89}"/>
    <cellStyle name="Output 2 2 5 7 2" xfId="35980" xr:uid="{A93A98FE-1407-4735-8064-433444F45EB9}"/>
    <cellStyle name="Output 2 2 5 8" xfId="23617" xr:uid="{2A2ADD35-1E81-448E-87C0-852F0DA5013B}"/>
    <cellStyle name="Output 2 2 5 9" xfId="30172" xr:uid="{9A45414C-516F-4FC5-AFB4-FC38E5A065EB}"/>
    <cellStyle name="Output 2 2 6" xfId="9536" xr:uid="{CD9859B5-522E-4AF9-B175-06C4E55856ED}"/>
    <cellStyle name="Output 2 2 6 2" xfId="9537" xr:uid="{B28D4125-4EC1-4439-A618-1F6C7F785F53}"/>
    <cellStyle name="Output 2 2 6 2 2" xfId="9538" xr:uid="{A52430AB-112D-4F14-921A-02D9A7B47FEF}"/>
    <cellStyle name="Output 2 2 6 2 2 2" xfId="20097" xr:uid="{0E37E4DA-079C-433B-96A6-A2470CD1458D}"/>
    <cellStyle name="Output 2 2 6 2 2 2 2" xfId="38969" xr:uid="{9920C577-4822-4FDE-A49E-E9910B2190CF}"/>
    <cellStyle name="Output 2 2 6 2 3" xfId="9539" xr:uid="{B5CE6C2A-F4CD-4ED5-85CB-33EAEDB9880F}"/>
    <cellStyle name="Output 2 2 6 2 3 2" xfId="36957" xr:uid="{3FCBB276-71BE-47BA-BC70-4DD012ABC1E8}"/>
    <cellStyle name="Output 2 2 6 2 4" xfId="13796" xr:uid="{329ED0EE-B2FE-4701-AA1E-437CBDD4F5DC}"/>
    <cellStyle name="Output 2 2 6 2 4 2" xfId="23620" xr:uid="{FACEB4DD-713A-4646-B6FB-B0CEAAE0193D}"/>
    <cellStyle name="Output 2 2 6 2 5" xfId="31236" xr:uid="{564FB271-46AB-4965-B9B5-201B51661E17}"/>
    <cellStyle name="Output 2 2 6 3" xfId="9540" xr:uid="{FF0D004D-6328-4176-BF50-15AEA7590CE4}"/>
    <cellStyle name="Output 2 2 6 3 2" xfId="9541" xr:uid="{5654712F-9894-4112-81D4-B4A032C4823F}"/>
    <cellStyle name="Output 2 2 6 3 2 2" xfId="37891" xr:uid="{C0334F6A-F378-4775-8D75-AB6D56C2F3AF}"/>
    <cellStyle name="Output 2 2 6 3 3" xfId="9542" xr:uid="{EAE0E980-1D02-4656-B034-B9B81614997C}"/>
    <cellStyle name="Output 2 2 6 4" xfId="9543" xr:uid="{478CA005-F293-4A8A-9620-107C9E031707}"/>
    <cellStyle name="Output 2 2 6 4 2" xfId="21285" xr:uid="{0502F27D-9085-447B-85B1-9DB755BEAFB5}"/>
    <cellStyle name="Output 2 2 6 4 2 2" xfId="39694" xr:uid="{97454A00-022B-4250-A0EE-65D24941B257}"/>
    <cellStyle name="Output 2 2 6 5" xfId="9544" xr:uid="{40FE75B6-F742-4D85-A045-B60B653BC2C2}"/>
    <cellStyle name="Output 2 2 6 5 2" xfId="34206" xr:uid="{EC6E42C9-8231-491D-8744-63FA950A7DB0}"/>
    <cellStyle name="Output 2 2 6 6" xfId="13259" xr:uid="{B21F4259-69E6-4766-A809-7BD699956578}"/>
    <cellStyle name="Output 2 2 6 6 2" xfId="35013" xr:uid="{4FE02FE0-A63B-4E37-813C-2512698A00EB}"/>
    <cellStyle name="Output 2 2 6 7" xfId="17924" xr:uid="{E87BB883-B90D-4061-A76D-4591175E220B}"/>
    <cellStyle name="Output 2 2 6 7 2" xfId="35981" xr:uid="{6041CC58-BFDE-46F8-A6E0-0D6773D8E32E}"/>
    <cellStyle name="Output 2 2 6 8" xfId="23619" xr:uid="{B2E1CF09-8467-4015-94D7-54581E7D39D2}"/>
    <cellStyle name="Output 2 2 6 9" xfId="30173" xr:uid="{6F1A75CB-8E9D-4293-A501-1443ABA34ED6}"/>
    <cellStyle name="Output 2 2 7" xfId="9545" xr:uid="{1A7E3FC2-BD0C-49F6-8165-B2396A47462B}"/>
    <cellStyle name="Output 2 2 7 2" xfId="9546" xr:uid="{466E8F5F-04E0-487E-9A75-924DDC7D243C}"/>
    <cellStyle name="Output 2 2 7 2 2" xfId="19377" xr:uid="{629FDF7D-64DF-4F65-AFDF-DFFEC4A3CBCF}"/>
    <cellStyle name="Output 2 2 7 2 2 2" xfId="38163" xr:uid="{49741B8F-E9D2-4A77-8F63-A95EE704E054}"/>
    <cellStyle name="Output 2 2 7 3" xfId="9547" xr:uid="{AE19D250-63FE-4F06-A661-450DB49E6561}"/>
    <cellStyle name="Output 2 2 7 3 2" xfId="36247" xr:uid="{E860F28D-C7D0-40BE-81C2-0BC4AB2B1953}"/>
    <cellStyle name="Output 2 2 7 4" xfId="13542" xr:uid="{D1627F8C-A227-4242-917D-35904AF3192A}"/>
    <cellStyle name="Output 2 2 7 4 2" xfId="23621" xr:uid="{0633AE9D-C173-4B57-BA3F-699166C727E6}"/>
    <cellStyle name="Output 2 2 7 5" xfId="30432" xr:uid="{CAF6E47C-20D4-4E97-8D37-1A44E1202050}"/>
    <cellStyle name="Output 2 2 8" xfId="9548" xr:uid="{2BC3E5C3-5DDC-41B8-9166-6BC4D5062B29}"/>
    <cellStyle name="Output 2 2 8 2" xfId="9549" xr:uid="{EB869C22-70EB-47A9-9C72-2F0AA0D73E3D}"/>
    <cellStyle name="Output 2 2 8 2 2" xfId="19486" xr:uid="{736F6792-18FD-45A7-8989-5EEAD3AB6B7C}"/>
    <cellStyle name="Output 2 2 8 2 2 2" xfId="38273" xr:uid="{C36F59BA-3488-462D-AA97-7F98D1790A6F}"/>
    <cellStyle name="Output 2 2 8 3" xfId="9550" xr:uid="{8A1F510E-B14D-4ED7-A1FF-61AF9FEC16E7}"/>
    <cellStyle name="Output 2 2 8 3 2" xfId="36357" xr:uid="{4971FB7D-28ED-4A41-8DDA-78B779E8B23D}"/>
    <cellStyle name="Output 2 2 8 4" xfId="13595" xr:uid="{55DD75C2-7CC7-4B7D-98AD-92A3F84F40FD}"/>
    <cellStyle name="Output 2 2 8 4 2" xfId="23622" xr:uid="{CF28C61D-04F2-4C40-BBEE-D46771B4B426}"/>
    <cellStyle name="Output 2 2 8 5" xfId="30542" xr:uid="{51E4A6F5-D793-44B9-BE0F-309B00E99012}"/>
    <cellStyle name="Output 2 2 9" xfId="9551" xr:uid="{EAAD3080-4699-45DA-BA61-6A19537380D7}"/>
    <cellStyle name="Output 2 2 9 2" xfId="9552" xr:uid="{EB28848D-7280-4689-A57D-63DB61E0E11E}"/>
    <cellStyle name="Output 2 2 9 2 2" xfId="26843" xr:uid="{1F154C9C-C5FC-4172-BA8B-139B37EE463E}"/>
    <cellStyle name="Output 2 2 9 3" xfId="9553" xr:uid="{CC8DA3CA-D717-44BD-ACDC-3A48A7608F60}"/>
    <cellStyle name="Output 2 20" xfId="27932" xr:uid="{4D237EC0-3D36-4346-A37E-567FC9576D08}"/>
    <cellStyle name="Output 2 21" xfId="28085" xr:uid="{3BDAA5E6-BF2A-461B-B440-50907D15117B}"/>
    <cellStyle name="Output 2 22" xfId="28233" xr:uid="{E7710AF0-1C4B-4A38-9854-8BD82F8E10AB}"/>
    <cellStyle name="Output 2 23" xfId="28376" xr:uid="{45335130-5201-40DB-81DC-82C41470523B}"/>
    <cellStyle name="Output 2 24" xfId="28505" xr:uid="{AF93C129-11A7-4450-8C4A-4434FAD3181D}"/>
    <cellStyle name="Output 2 25" xfId="28626" xr:uid="{7918A440-51F9-440E-B935-52B0089A135A}"/>
    <cellStyle name="Output 2 26" xfId="28730" xr:uid="{C8B420E3-85E9-4D1C-8009-A619135CB68C}"/>
    <cellStyle name="Output 2 27" xfId="28829" xr:uid="{3586D39C-D67E-4444-A5F6-62CB66817C67}"/>
    <cellStyle name="Output 2 28" xfId="28922" xr:uid="{76FA7E82-D0CD-4A7E-B5AC-4CD73718DB56}"/>
    <cellStyle name="Output 2 29" xfId="29007" xr:uid="{68CA4A77-1ECE-448D-9B03-B23920E91B38}"/>
    <cellStyle name="Output 2 3" xfId="9554" xr:uid="{83A3B8A9-3D59-4993-92DA-AD49D0A574D8}"/>
    <cellStyle name="Output 2 3 10" xfId="9555" xr:uid="{9D0761DC-0ED7-4A3A-8944-FD697E3DE3B3}"/>
    <cellStyle name="Output 2 3 10 2" xfId="35014" xr:uid="{A8DEBF44-6796-436A-A5F4-A16C29D7FC67}"/>
    <cellStyle name="Output 2 3 11" xfId="13008" xr:uid="{555F0AA6-EFDB-4702-B399-E08873AB59D2}"/>
    <cellStyle name="Output 2 3 11 2" xfId="35336" xr:uid="{4E3F8403-424C-41F1-88E0-AB582473263F}"/>
    <cellStyle name="Output 2 3 12" xfId="15430" xr:uid="{BBD2593F-9248-451F-9E19-C14306CFDB83}"/>
    <cellStyle name="Output 2 3 12 2" xfId="33679" xr:uid="{D90F8AE8-3F5E-4A5A-A9F2-E1EAF8E83E7A}"/>
    <cellStyle name="Output 2 3 13" xfId="23623" xr:uid="{01621D53-B0CE-47EC-A912-82F394242BAC}"/>
    <cellStyle name="Output 2 3 2" xfId="9556" xr:uid="{73992F72-70C7-47E8-93DE-21A5545DEFD4}"/>
    <cellStyle name="Output 2 3 2 2" xfId="9557" xr:uid="{1DBEF0C9-2606-4792-88B4-F7CA37CCB538}"/>
    <cellStyle name="Output 2 3 2 2 2" xfId="9558" xr:uid="{54E387CF-9422-49D3-AAC5-80F5710C7796}"/>
    <cellStyle name="Output 2 3 2 2 2 2" xfId="20098" xr:uid="{56069759-09F2-4D31-92B7-B610AEB68142}"/>
    <cellStyle name="Output 2 3 2 2 2 2 2" xfId="38970" xr:uid="{15F6E378-3624-4B4E-9B88-B1D81D214EBE}"/>
    <cellStyle name="Output 2 3 2 2 3" xfId="9559" xr:uid="{BF5DB904-8639-4E05-8DFF-F9C858CE22FD}"/>
    <cellStyle name="Output 2 3 2 2 3 2" xfId="36958" xr:uid="{E2C7CDE8-C217-4CE4-86CE-2BB696B4665D}"/>
    <cellStyle name="Output 2 3 2 2 4" xfId="13797" xr:uid="{F84E3C5A-41E2-4131-AC68-4DBCD77AC088}"/>
    <cellStyle name="Output 2 3 2 2 4 2" xfId="23625" xr:uid="{3F6F0A0F-3CD6-449A-9509-2625F2A80386}"/>
    <cellStyle name="Output 2 3 2 2 5" xfId="31237" xr:uid="{9D49A59F-8F05-4C71-80D9-46CA867F5065}"/>
    <cellStyle name="Output 2 3 2 3" xfId="9560" xr:uid="{79FC0BED-7CDC-42FB-AD26-E57B11A2F5F9}"/>
    <cellStyle name="Output 2 3 2 3 2" xfId="9561" xr:uid="{69AC2600-4F6A-4C47-BF15-343D0D54453D}"/>
    <cellStyle name="Output 2 3 2 3 2 2" xfId="37892" xr:uid="{377307AE-03F2-401B-BFE4-0C3B1726FB7C}"/>
    <cellStyle name="Output 2 3 2 3 3" xfId="9562" xr:uid="{B9E36BDF-0C83-403B-8172-651F9E923CBA}"/>
    <cellStyle name="Output 2 3 2 4" xfId="9563" xr:uid="{B8B25349-E8C6-422E-8920-CCABE4D50E2D}"/>
    <cellStyle name="Output 2 3 2 4 2" xfId="21286" xr:uid="{636E7DC6-DBF8-4CC3-809D-23EB2A14B6E9}"/>
    <cellStyle name="Output 2 3 2 4 2 2" xfId="39695" xr:uid="{2C12AFB0-5BB1-4449-9CFE-2AE4403F3843}"/>
    <cellStyle name="Output 2 3 2 5" xfId="9564" xr:uid="{02093BB1-0A5B-422F-ABE1-24E278BEECE8}"/>
    <cellStyle name="Output 2 3 2 5 2" xfId="34207" xr:uid="{A939ADDE-3999-4F9D-8709-CE17BC563AE7}"/>
    <cellStyle name="Output 2 3 2 6" xfId="13260" xr:uid="{8C7B85CD-B47C-48CB-A499-D38E52808A75}"/>
    <cellStyle name="Output 2 3 2 6 2" xfId="35015" xr:uid="{D9B1429A-F154-41AF-9D47-EB62A1825AFD}"/>
    <cellStyle name="Output 2 3 2 7" xfId="17925" xr:uid="{6C475048-DA63-4515-877E-1B878B534D69}"/>
    <cellStyle name="Output 2 3 2 7 2" xfId="35982" xr:uid="{2E1BCB6B-1208-41B5-8BE5-E3B659E50A84}"/>
    <cellStyle name="Output 2 3 2 8" xfId="23624" xr:uid="{E73DF15A-FF6D-4953-A8E7-9D9F243952ED}"/>
    <cellStyle name="Output 2 3 2 9" xfId="30174" xr:uid="{F360929B-EC3C-41E4-9F4D-BA7E22B62530}"/>
    <cellStyle name="Output 2 3 3" xfId="9565" xr:uid="{BF964A41-A697-4C8C-BAF1-7C6B132D6444}"/>
    <cellStyle name="Output 2 3 3 2" xfId="9566" xr:uid="{1A2D482E-71A6-4A47-AF52-DBCAABF94EDE}"/>
    <cellStyle name="Output 2 3 3 2 2" xfId="9567" xr:uid="{B1D87756-10B4-415D-A8B7-0D4F9C5B90D8}"/>
    <cellStyle name="Output 2 3 3 2 2 2" xfId="20099" xr:uid="{F2608A3A-6EC0-4A62-BEC5-09EE5893F2A5}"/>
    <cellStyle name="Output 2 3 3 2 2 2 2" xfId="38971" xr:uid="{E1DA633F-5CD0-4AFF-B680-284F373D5252}"/>
    <cellStyle name="Output 2 3 3 2 3" xfId="9568" xr:uid="{04BAAEDD-80BD-4335-AD42-8B0FADF69C7A}"/>
    <cellStyle name="Output 2 3 3 2 3 2" xfId="36959" xr:uid="{7BA3BA9C-B591-4D6B-A091-814C79F95FF6}"/>
    <cellStyle name="Output 2 3 3 2 4" xfId="13798" xr:uid="{39118393-2C9D-4413-8FAF-E988C6CB03BD}"/>
    <cellStyle name="Output 2 3 3 2 4 2" xfId="23627" xr:uid="{EF620E5C-8279-470E-A348-25920FF6F5E5}"/>
    <cellStyle name="Output 2 3 3 2 5" xfId="31238" xr:uid="{EA801C50-E06D-4129-8457-2932DAF286E7}"/>
    <cellStyle name="Output 2 3 3 3" xfId="9569" xr:uid="{EF04D13E-8853-409E-A094-155CBBCCA047}"/>
    <cellStyle name="Output 2 3 3 3 2" xfId="9570" xr:uid="{F946039F-30AB-4A8C-83CA-4DCB185A73EA}"/>
    <cellStyle name="Output 2 3 3 3 2 2" xfId="37893" xr:uid="{B17D3DFD-CD1D-4699-BA47-621847BD5E40}"/>
    <cellStyle name="Output 2 3 3 3 3" xfId="9571" xr:uid="{567F0170-1081-465C-BE01-E5A5EEA7022C}"/>
    <cellStyle name="Output 2 3 3 4" xfId="9572" xr:uid="{6D086EAC-95A5-4FB5-B82F-2098B34AA5CB}"/>
    <cellStyle name="Output 2 3 3 4 2" xfId="21287" xr:uid="{23BF1801-D9AF-44B7-810A-421835857868}"/>
    <cellStyle name="Output 2 3 3 4 2 2" xfId="39696" xr:uid="{4D3D7866-F99F-4678-940E-268CFF91D7B3}"/>
    <cellStyle name="Output 2 3 3 5" xfId="9573" xr:uid="{2ABB733F-B43C-4887-952D-E7E883DDF73B}"/>
    <cellStyle name="Output 2 3 3 5 2" xfId="34208" xr:uid="{DC2D1DD7-2279-479C-BAD2-7323E7509D1D}"/>
    <cellStyle name="Output 2 3 3 6" xfId="13261" xr:uid="{1E5FA0F3-7147-4F18-B276-38F044F6F78F}"/>
    <cellStyle name="Output 2 3 3 6 2" xfId="35016" xr:uid="{58577AF1-11CB-4C8A-BAEA-506046B6FF81}"/>
    <cellStyle name="Output 2 3 3 7" xfId="17926" xr:uid="{2E26B386-F698-42CF-9B45-16ABA36AFC0E}"/>
    <cellStyle name="Output 2 3 3 7 2" xfId="35983" xr:uid="{7370BC9E-F52E-467E-BCDF-CD9D62DF7B85}"/>
    <cellStyle name="Output 2 3 3 8" xfId="23626" xr:uid="{D6F2E4F2-7EBB-4DAD-8984-9686B2891CB9}"/>
    <cellStyle name="Output 2 3 3 9" xfId="30175" xr:uid="{2BB6767A-635C-4ACC-AE1E-22BEA1D87F75}"/>
    <cellStyle name="Output 2 3 4" xfId="9574" xr:uid="{B5348461-0111-409A-ADE1-E49D752A5235}"/>
    <cellStyle name="Output 2 3 4 2" xfId="9575" xr:uid="{8A45EFC3-2D4F-4F5E-B3BB-C116A871AD33}"/>
    <cellStyle name="Output 2 3 4 2 2" xfId="9576" xr:uid="{B9111BBE-502C-4BD0-B6A2-0D5B4CA60A10}"/>
    <cellStyle name="Output 2 3 4 2 2 2" xfId="20100" xr:uid="{C462BCD0-E8EB-4A8D-9400-3978F0852372}"/>
    <cellStyle name="Output 2 3 4 2 2 2 2" xfId="38972" xr:uid="{12B92D5C-52C8-46C5-99C4-0BAB7B079521}"/>
    <cellStyle name="Output 2 3 4 2 3" xfId="9577" xr:uid="{9325F116-BC40-4039-B62D-D1309A1811B8}"/>
    <cellStyle name="Output 2 3 4 2 3 2" xfId="36960" xr:uid="{DD9F01E3-AA7B-4B73-BC89-170541A84C9C}"/>
    <cellStyle name="Output 2 3 4 2 4" xfId="13799" xr:uid="{9A478EB7-F004-446A-B028-E88189610066}"/>
    <cellStyle name="Output 2 3 4 2 4 2" xfId="23629" xr:uid="{1C55C3C4-AB03-4BD0-A162-7F020CFC2EB8}"/>
    <cellStyle name="Output 2 3 4 2 5" xfId="31239" xr:uid="{17266EBC-AD1B-452F-86F4-3B0D87C23D35}"/>
    <cellStyle name="Output 2 3 4 3" xfId="9578" xr:uid="{D32B25B6-535E-4086-9AE0-CB491C5D322B}"/>
    <cellStyle name="Output 2 3 4 3 2" xfId="9579" xr:uid="{353AF662-2EDA-4BCE-A73B-52CE54FAED08}"/>
    <cellStyle name="Output 2 3 4 3 2 2" xfId="37894" xr:uid="{CF4AAE6C-8F80-4407-A688-B32C59C88475}"/>
    <cellStyle name="Output 2 3 4 3 3" xfId="9580" xr:uid="{DB367A04-1198-4CC3-B0D5-6844C9360133}"/>
    <cellStyle name="Output 2 3 4 4" xfId="9581" xr:uid="{1E4351CE-229A-4876-8327-84F4B92C638F}"/>
    <cellStyle name="Output 2 3 4 4 2" xfId="21288" xr:uid="{1D332031-78FA-4C1D-842B-E0575246396F}"/>
    <cellStyle name="Output 2 3 4 4 2 2" xfId="39697" xr:uid="{497352CF-B67D-411A-95CA-F962EB900A83}"/>
    <cellStyle name="Output 2 3 4 5" xfId="9582" xr:uid="{B8E758BD-97E8-49DC-972D-C2D0B73F69B1}"/>
    <cellStyle name="Output 2 3 4 5 2" xfId="34209" xr:uid="{87385114-1E65-40ED-8EB6-AF6366DE465D}"/>
    <cellStyle name="Output 2 3 4 6" xfId="13262" xr:uid="{AB862AC6-1DC6-4C99-BBDB-13648E6694A9}"/>
    <cellStyle name="Output 2 3 4 6 2" xfId="35017" xr:uid="{A03C65F8-6A02-4ED5-A9E8-4DA933DFAC0C}"/>
    <cellStyle name="Output 2 3 4 7" xfId="17927" xr:uid="{2C647776-CA1E-444B-88A3-CEE3AAEA7F9E}"/>
    <cellStyle name="Output 2 3 4 7 2" xfId="35984" xr:uid="{C27D2D93-2212-4F29-8707-21BB8AC2B5B3}"/>
    <cellStyle name="Output 2 3 4 8" xfId="23628" xr:uid="{B8788DC8-4139-4B90-B46A-D69F47A6E8C4}"/>
    <cellStyle name="Output 2 3 4 9" xfId="30176" xr:uid="{BFD91446-71A0-4333-BE72-7BB7FB1AEE92}"/>
    <cellStyle name="Output 2 3 5" xfId="9583" xr:uid="{53421269-5B70-4E6C-95CD-D819310D7BD7}"/>
    <cellStyle name="Output 2 3 5 2" xfId="9584" xr:uid="{0EE9DE7F-EFDA-4E81-8416-B6069D2FDA9C}"/>
    <cellStyle name="Output 2 3 5 2 2" xfId="9585" xr:uid="{2F76B759-8BC6-4394-B03E-75BB3FE31E3A}"/>
    <cellStyle name="Output 2 3 5 2 2 2" xfId="20101" xr:uid="{7512E22C-14FE-4759-BB11-CC125D363074}"/>
    <cellStyle name="Output 2 3 5 2 2 2 2" xfId="38973" xr:uid="{ED64A5B6-58ED-42B5-A2F8-8273E9CE4749}"/>
    <cellStyle name="Output 2 3 5 2 3" xfId="9586" xr:uid="{AF1D1272-5AF2-4461-85C3-792473869263}"/>
    <cellStyle name="Output 2 3 5 2 3 2" xfId="36961" xr:uid="{9F4E0A9E-8242-4C87-A329-5BC2E9615055}"/>
    <cellStyle name="Output 2 3 5 2 4" xfId="13800" xr:uid="{A8AF4DC0-940F-411E-AEA3-3CBFE3863643}"/>
    <cellStyle name="Output 2 3 5 2 4 2" xfId="23631" xr:uid="{798BEA34-63F5-4C06-909D-04520026BC78}"/>
    <cellStyle name="Output 2 3 5 2 5" xfId="31240" xr:uid="{AF2E45E7-E33A-4724-A9CD-6DCF307420F8}"/>
    <cellStyle name="Output 2 3 5 3" xfId="9587" xr:uid="{5B14B0AE-C403-4090-81B3-5EBEE896651B}"/>
    <cellStyle name="Output 2 3 5 3 2" xfId="9588" xr:uid="{135CE5BE-C185-4422-A5E0-0727B0CC8566}"/>
    <cellStyle name="Output 2 3 5 3 2 2" xfId="37895" xr:uid="{8F3BB5A7-792C-4389-945A-38691B1FF59D}"/>
    <cellStyle name="Output 2 3 5 3 3" xfId="9589" xr:uid="{ADD166CE-23F0-4BDB-AA7B-0A6026955B48}"/>
    <cellStyle name="Output 2 3 5 4" xfId="9590" xr:uid="{FA4A3D55-D27E-443C-8FE0-DECFE2163B57}"/>
    <cellStyle name="Output 2 3 5 4 2" xfId="21289" xr:uid="{3B892EDA-2204-4123-B02B-B29A260CAB79}"/>
    <cellStyle name="Output 2 3 5 4 2 2" xfId="39698" xr:uid="{9DCB6526-2B26-495F-B70C-F76ADB68D6F0}"/>
    <cellStyle name="Output 2 3 5 5" xfId="9591" xr:uid="{5B9D347B-8D65-47BD-9500-E9FEED037BB2}"/>
    <cellStyle name="Output 2 3 5 5 2" xfId="34210" xr:uid="{109829BB-EAD6-4EFE-A705-2FAF5936A034}"/>
    <cellStyle name="Output 2 3 5 6" xfId="13263" xr:uid="{44B15D20-96E8-49DF-B1D7-329E8FD16D96}"/>
    <cellStyle name="Output 2 3 5 6 2" xfId="35018" xr:uid="{827445BF-AEB9-45D1-B256-48AACEFE8D37}"/>
    <cellStyle name="Output 2 3 5 7" xfId="17928" xr:uid="{770EABED-AA9F-4813-9844-7B14F1C2739A}"/>
    <cellStyle name="Output 2 3 5 7 2" xfId="35985" xr:uid="{F10372FE-C5DC-429D-BA05-1D9A88E7B97A}"/>
    <cellStyle name="Output 2 3 5 8" xfId="23630" xr:uid="{744E01BE-9F8D-4C6C-907A-0D1AEAB4F602}"/>
    <cellStyle name="Output 2 3 5 9" xfId="30177" xr:uid="{BD161C7A-F8D7-4440-991A-FB17B7919105}"/>
    <cellStyle name="Output 2 3 6" xfId="9592" xr:uid="{E855EAB3-6EFC-43E9-B8B7-6552CA9A0482}"/>
    <cellStyle name="Output 2 3 6 2" xfId="9593" xr:uid="{AB2C1161-1816-4C71-97DA-23EC1CF55AD8}"/>
    <cellStyle name="Output 2 3 6 2 2" xfId="9594" xr:uid="{A2B6A3BF-FC8C-448F-98F2-A2DCDBE105F2}"/>
    <cellStyle name="Output 2 3 6 2 2 2" xfId="20102" xr:uid="{5A66863F-5F45-4F63-81E0-D0F2B10BD22E}"/>
    <cellStyle name="Output 2 3 6 2 2 2 2" xfId="38974" xr:uid="{F622FB70-168F-4DB1-9FF1-1B77C7696D10}"/>
    <cellStyle name="Output 2 3 6 2 3" xfId="9595" xr:uid="{19F58127-0407-42BB-965E-02F5BA26617D}"/>
    <cellStyle name="Output 2 3 6 2 3 2" xfId="36962" xr:uid="{C3EF8BA1-A60F-4151-801B-3EDEB77DD4B0}"/>
    <cellStyle name="Output 2 3 6 2 4" xfId="13801" xr:uid="{F54C3CF9-2E0B-4C8B-8E6E-4EA41501715F}"/>
    <cellStyle name="Output 2 3 6 2 4 2" xfId="23633" xr:uid="{FC5B0000-48E1-470B-BF52-0C81C056C9DC}"/>
    <cellStyle name="Output 2 3 6 2 5" xfId="31241" xr:uid="{B9E29848-0E5C-4615-9410-817C680C0033}"/>
    <cellStyle name="Output 2 3 6 3" xfId="9596" xr:uid="{82EEACEB-C32E-46D7-9B88-7C682BDF36CD}"/>
    <cellStyle name="Output 2 3 6 3 2" xfId="9597" xr:uid="{B3C1394A-51BD-48C0-B09D-EEBDA6B45B04}"/>
    <cellStyle name="Output 2 3 6 3 2 2" xfId="37896" xr:uid="{435E8FC6-B49C-4CBE-A5EC-7B5E53EFE967}"/>
    <cellStyle name="Output 2 3 6 3 3" xfId="9598" xr:uid="{43239ED9-2E17-42A1-B863-2EB5BA6BA009}"/>
    <cellStyle name="Output 2 3 6 4" xfId="9599" xr:uid="{FC609228-4B0A-449F-AB3D-152873BBBE71}"/>
    <cellStyle name="Output 2 3 6 4 2" xfId="21290" xr:uid="{A919C181-56D9-408F-9E94-70E7B2B62A35}"/>
    <cellStyle name="Output 2 3 6 4 2 2" xfId="39699" xr:uid="{6B066828-66BE-4906-9F7C-99337FE0D6D5}"/>
    <cellStyle name="Output 2 3 6 5" xfId="9600" xr:uid="{A227DC72-EB8F-4D4C-B980-2BF96EF3DFD2}"/>
    <cellStyle name="Output 2 3 6 5 2" xfId="34211" xr:uid="{1871938B-E8FB-4EAB-9D50-911F2547A95D}"/>
    <cellStyle name="Output 2 3 6 6" xfId="13264" xr:uid="{296F1AFE-20DC-4A1C-99A7-8D2271C679A3}"/>
    <cellStyle name="Output 2 3 6 6 2" xfId="35019" xr:uid="{2E45BC82-5B6A-4C1A-8FCB-C0F47A039682}"/>
    <cellStyle name="Output 2 3 6 7" xfId="17929" xr:uid="{2BCB27FA-DE3D-4235-85F3-BE8A781F33C1}"/>
    <cellStyle name="Output 2 3 6 7 2" xfId="35986" xr:uid="{FC00AFDD-27B6-420A-9939-FB8857AE3463}"/>
    <cellStyle name="Output 2 3 6 8" xfId="23632" xr:uid="{4E05A895-1179-4B94-94ED-A54BD53048D3}"/>
    <cellStyle name="Output 2 3 6 9" xfId="30178" xr:uid="{F0B375A0-03BF-4148-8513-B555BE0374B9}"/>
    <cellStyle name="Output 2 3 7" xfId="9601" xr:uid="{2A49A4C3-EECF-429B-8B8B-A1FBDFF92E76}"/>
    <cellStyle name="Output 2 3 7 2" xfId="9602" xr:uid="{E25C5534-7D5F-486C-A685-4F32F1C8E254}"/>
    <cellStyle name="Output 2 3 7 2 2" xfId="19414" xr:uid="{A2845F5A-0C6A-4569-9E55-B600AF888D50}"/>
    <cellStyle name="Output 2 3 7 2 2 2" xfId="38201" xr:uid="{602DCDA7-887A-45CC-BE2B-AD9321D0D4DA}"/>
    <cellStyle name="Output 2 3 7 3" xfId="9603" xr:uid="{0F50ABB6-BE19-4513-A734-F90319AB4656}"/>
    <cellStyle name="Output 2 3 7 3 2" xfId="36284" xr:uid="{ED672912-B784-40CF-BEEC-1DFC8B8BC8EF}"/>
    <cellStyle name="Output 2 3 7 4" xfId="13560" xr:uid="{6FAA2E19-227F-41F7-908C-2AE145E52D1F}"/>
    <cellStyle name="Output 2 3 7 4 2" xfId="23634" xr:uid="{086BE0FB-D18B-46C2-86E7-0AE469E8EE73}"/>
    <cellStyle name="Output 2 3 7 5" xfId="30470" xr:uid="{59209016-A849-41B4-8C09-410BECAFF093}"/>
    <cellStyle name="Output 2 3 8" xfId="9604" xr:uid="{04C02FDB-C671-4416-93B9-65AE806AFD13}"/>
    <cellStyle name="Output 2 3 8 2" xfId="9605" xr:uid="{6D30FCEC-975D-4FC9-8F9C-34E2D152753D}"/>
    <cellStyle name="Output 2 3 8 2 2" xfId="19501" xr:uid="{3CEA2600-6918-4443-BA30-7FAED253A992}"/>
    <cellStyle name="Output 2 3 8 2 2 2" xfId="38288" xr:uid="{64C4B093-B4C5-49A9-9040-7014A823AA8A}"/>
    <cellStyle name="Output 2 3 8 3" xfId="9606" xr:uid="{B75F4BB2-E2E3-4E97-9171-0609C8D84DCA}"/>
    <cellStyle name="Output 2 3 8 3 2" xfId="36372" xr:uid="{8ADBC676-FEF7-489A-87D9-FE07F7482E23}"/>
    <cellStyle name="Output 2 3 8 4" xfId="13600" xr:uid="{540B2375-D04C-4466-A4F0-EDDD8BB63E3A}"/>
    <cellStyle name="Output 2 3 8 4 2" xfId="23635" xr:uid="{35024D07-E532-40CB-86CE-D7F9E14A1464}"/>
    <cellStyle name="Output 2 3 8 5" xfId="30557" xr:uid="{D3E79E24-4DF8-4733-99FF-1E1B5BB80D1B}"/>
    <cellStyle name="Output 2 3 9" xfId="9607" xr:uid="{615F61D0-0088-4183-8E4B-D4169D38B609}"/>
    <cellStyle name="Output 2 3 9 2" xfId="9608" xr:uid="{9EF420D1-93C9-44D0-8633-A3D2CCF06F2E}"/>
    <cellStyle name="Output 2 3 9 3" xfId="9609" xr:uid="{E42031BB-D661-4952-A7D6-303D6A8DD4D1}"/>
    <cellStyle name="Output 2 30" xfId="29085" xr:uid="{C3F7632A-0EE9-4050-B4DF-D3A1C5155692}"/>
    <cellStyle name="Output 2 31" xfId="29156" xr:uid="{AB220E75-B74E-4823-AD4D-32E941A42F6F}"/>
    <cellStyle name="Output 2 32" xfId="29483" xr:uid="{07DEAFEA-FC23-4EB0-A6E2-FFCC7BF41BB5}"/>
    <cellStyle name="Output 2 33" xfId="9496" xr:uid="{FF931253-D183-443E-AF04-0CE60A22F97D}"/>
    <cellStyle name="Output 2 4" xfId="9610" xr:uid="{0682F996-CFAE-4341-AEFF-062E02FF2D7E}"/>
    <cellStyle name="Output 2 4 10" xfId="29622" xr:uid="{CE115DC2-17BE-4FAE-A084-375DDEE1546A}"/>
    <cellStyle name="Output 2 4 2" xfId="9611" xr:uid="{541F8CDB-DBAE-4475-9BBF-6D070A325488}"/>
    <cellStyle name="Output 2 4 2 2" xfId="9612" xr:uid="{B19670E6-DCBE-48F3-89F1-D54E2EA7D25E}"/>
    <cellStyle name="Output 2 4 2 2 2" xfId="9613" xr:uid="{20B4CCD4-36C9-400D-91C0-BBE779407E77}"/>
    <cellStyle name="Output 2 4 2 2 2 2" xfId="20103" xr:uid="{8575A68D-510C-4420-A2C7-55CBB0BD73E0}"/>
    <cellStyle name="Output 2 4 2 2 2 2 2" xfId="38975" xr:uid="{D1C162B4-6CD0-49B7-92DF-B2E9665B9DEF}"/>
    <cellStyle name="Output 2 4 2 2 3" xfId="9614" xr:uid="{73F58354-698A-42E1-85AF-B3ACAB734728}"/>
    <cellStyle name="Output 2 4 2 2 3 2" xfId="36963" xr:uid="{0AFD95F1-8896-4BC1-B388-A09F78265B4D}"/>
    <cellStyle name="Output 2 4 2 2 4" xfId="13802" xr:uid="{22CB468B-9223-4E1B-88E4-FAC235590CB5}"/>
    <cellStyle name="Output 2 4 2 2 4 2" xfId="23638" xr:uid="{6E3511EC-E326-4CC0-BC8C-E51645DA72A3}"/>
    <cellStyle name="Output 2 4 2 2 5" xfId="31242" xr:uid="{74C5B8FF-1C2F-4630-9343-5A2104C1DF53}"/>
    <cellStyle name="Output 2 4 2 3" xfId="9615" xr:uid="{9D47B9B9-6B9B-4967-AA2C-4A99977820F5}"/>
    <cellStyle name="Output 2 4 2 3 2" xfId="9616" xr:uid="{4A3EFF50-8D47-47B0-92CE-95D9E019F39C}"/>
    <cellStyle name="Output 2 4 2 3 2 2" xfId="37897" xr:uid="{B6326CE0-A945-49F2-AF59-E102AC2A018D}"/>
    <cellStyle name="Output 2 4 2 3 3" xfId="9617" xr:uid="{45A32CC3-EC18-4E7C-B49A-BDF505535FC2}"/>
    <cellStyle name="Output 2 4 2 4" xfId="9618" xr:uid="{D5732E30-0883-49C0-85BB-79C621EF386D}"/>
    <cellStyle name="Output 2 4 2 4 2" xfId="35987" xr:uid="{38C69FF9-C3ED-4A2C-BFD8-7278D31033A4}"/>
    <cellStyle name="Output 2 4 2 5" xfId="13265" xr:uid="{4B792E9D-CD6A-408F-B540-E93D49B11184}"/>
    <cellStyle name="Output 2 4 2 5 2" xfId="23637" xr:uid="{D23375E8-01CD-42EE-9C50-74CF871476C7}"/>
    <cellStyle name="Output 2 4 2 6" xfId="30179" xr:uid="{D9B9699C-9304-42BD-A3BC-4AE7980C0D08}"/>
    <cellStyle name="Output 2 4 3" xfId="9619" xr:uid="{A9952416-E346-44AF-8F41-8009C869596E}"/>
    <cellStyle name="Output 2 4 3 2" xfId="9620" xr:uid="{59416743-8CF9-4D2E-BE97-B392D6C1D3A0}"/>
    <cellStyle name="Output 2 4 3 2 2" xfId="14472" xr:uid="{A69AE45C-3BC4-4DE6-B0E7-963B3C71692E}"/>
    <cellStyle name="Output 2 4 3 2 2 2" xfId="38418" xr:uid="{9BDCD558-6A7D-42F3-BC88-83F3FA18CC2E}"/>
    <cellStyle name="Output 2 4 3 3" xfId="9621" xr:uid="{BC53C0B8-B275-44D7-9408-B3C77B69C572}"/>
    <cellStyle name="Output 2 4 3 3 2" xfId="18366" xr:uid="{80121776-0C6E-4F25-8ACD-023F5C8ADDBE}"/>
    <cellStyle name="Output 2 4 3 4" xfId="13671" xr:uid="{3D024C01-D898-4139-8E4F-488FEEE2C03C}"/>
    <cellStyle name="Output 2 4 3 4 2" xfId="23639" xr:uid="{1FA7BA7D-784D-4365-BDBE-69B94DF43624}"/>
    <cellStyle name="Output 2 4 3 5" xfId="30685" xr:uid="{6D7F0A4A-3793-41B0-969E-049DE445046A}"/>
    <cellStyle name="Output 2 4 4" xfId="9622" xr:uid="{88C3D911-4D0D-48D8-A2CE-9E504741D6C8}"/>
    <cellStyle name="Output 2 4 4 2" xfId="9623" xr:uid="{2C5AFA97-41BF-4FC6-B7DF-942984E12C38}"/>
    <cellStyle name="Output 2 4 4 2 2" xfId="37283" xr:uid="{2D1983F3-3DD6-44A5-B485-11DE9D179A63}"/>
    <cellStyle name="Output 2 4 4 3" xfId="9624" xr:uid="{3DA5694A-E6BF-4780-BD5E-F1D04625C9F0}"/>
    <cellStyle name="Output 2 4 5" xfId="9625" xr:uid="{2D03892B-B18A-4F48-A33F-46DC40B2E50F}"/>
    <cellStyle name="Output 2 4 5 2" xfId="15270" xr:uid="{640D1E97-B7C5-4DED-BA76-EE6351B04C2D}"/>
    <cellStyle name="Output 2 4 5 2 2" xfId="20604" xr:uid="{1EC8C3BC-F637-4590-8F00-D74A1D344027}"/>
    <cellStyle name="Output 2 4 6" xfId="9626" xr:uid="{75773FEF-31F0-403F-A69B-D5C93E66F8F3}"/>
    <cellStyle name="Output 2 4 6 2" xfId="15944" xr:uid="{18B80DBE-0905-4AAC-8228-029BA3D64EDC}"/>
    <cellStyle name="Output 2 4 7" xfId="13083" xr:uid="{62A5C5E1-30DD-4603-AC2B-ADCBDF9EE707}"/>
    <cellStyle name="Output 2 4 7 2" xfId="16920" xr:uid="{277B9588-63AD-4C8E-BBAC-14A673915A7E}"/>
    <cellStyle name="Output 2 4 8" xfId="17173" xr:uid="{56A2AFC8-8632-41CA-B48E-AB228A02D305}"/>
    <cellStyle name="Output 2 4 8 2" xfId="35408" xr:uid="{DA1E5B33-DCE5-42C4-A651-75AA75DB610D}"/>
    <cellStyle name="Output 2 4 9" xfId="23636" xr:uid="{25CBCCF1-A63E-4CF5-9897-6F6B69518B2C}"/>
    <cellStyle name="Output 2 5" xfId="9627" xr:uid="{0C3685D4-05E5-4954-BE00-E0DA6A0A0F8D}"/>
    <cellStyle name="Output 2 5 2" xfId="9628" xr:uid="{451E36F6-9A4E-4FF8-9E80-0B22E0497C2E}"/>
    <cellStyle name="Output 2 5 2 2" xfId="9629" xr:uid="{C384BD0C-1103-4CF0-9EBD-B71BF8336B77}"/>
    <cellStyle name="Output 2 5 2 2 2" xfId="20104" xr:uid="{4C1488CF-5C5B-4FDD-B7C9-7F3701F215C8}"/>
    <cellStyle name="Output 2 5 2 2 2 2" xfId="38976" xr:uid="{82592732-D344-4E1F-B144-C652F624F649}"/>
    <cellStyle name="Output 2 5 2 3" xfId="9630" xr:uid="{B0F3D017-7F14-4032-A6BE-AA6674EADE98}"/>
    <cellStyle name="Output 2 5 2 3 2" xfId="36964" xr:uid="{51E14CDD-01EC-45E7-9B2C-CF880AEA2407}"/>
    <cellStyle name="Output 2 5 2 4" xfId="13803" xr:uid="{90063382-6B7F-4566-BCBC-6020F6ED45D5}"/>
    <cellStyle name="Output 2 5 2 4 2" xfId="23641" xr:uid="{12032EA2-EB80-4AC6-B3EA-4554DC02D6EB}"/>
    <cellStyle name="Output 2 5 2 5" xfId="31243" xr:uid="{234F2C22-FB5C-4030-A04D-8DB223382B40}"/>
    <cellStyle name="Output 2 5 3" xfId="9631" xr:uid="{C5E22BEE-18BC-4A81-B402-82C3A94A206C}"/>
    <cellStyle name="Output 2 5 3 2" xfId="9632" xr:uid="{221B83C2-3CA8-4612-B551-6BAF8613B819}"/>
    <cellStyle name="Output 2 5 3 2 2" xfId="37898" xr:uid="{A6190C80-32A6-4ED0-AB96-B7E000BB6193}"/>
    <cellStyle name="Output 2 5 3 3" xfId="9633" xr:uid="{9706FB2A-240A-4C8A-AA17-2412C6DF864E}"/>
    <cellStyle name="Output 2 5 4" xfId="9634" xr:uid="{639C4495-FED8-4C34-9119-837F3364955A}"/>
    <cellStyle name="Output 2 5 4 2" xfId="21291" xr:uid="{821D1692-22F8-415D-A060-D7E0E0722E11}"/>
    <cellStyle name="Output 2 5 4 2 2" xfId="39700" xr:uid="{0ED7276A-0CCC-4EF5-92F6-3BC307275A11}"/>
    <cellStyle name="Output 2 5 5" xfId="9635" xr:uid="{12245AAC-4979-49FD-B09E-D69F3193121C}"/>
    <cellStyle name="Output 2 5 5 2" xfId="34212" xr:uid="{66D57A5E-C33B-4B0A-988D-F3B3C0EE03B7}"/>
    <cellStyle name="Output 2 5 6" xfId="13266" xr:uid="{F0FB0FBD-1FD9-4FDA-8C6A-77CEC2223A1D}"/>
    <cellStyle name="Output 2 5 6 2" xfId="35020" xr:uid="{73A1B50B-595F-4711-889F-49210B59BF17}"/>
    <cellStyle name="Output 2 5 7" xfId="17930" xr:uid="{11CF24FD-DC77-4E98-AE3B-8AC5E3965E11}"/>
    <cellStyle name="Output 2 5 7 2" xfId="35988" xr:uid="{C0C550D8-3A98-42D1-B0C7-B16D3F78F3AC}"/>
    <cellStyle name="Output 2 5 8" xfId="23640" xr:uid="{9A8A07EC-437D-4528-ACAC-02EB5D53820B}"/>
    <cellStyle name="Output 2 5 9" xfId="30180" xr:uid="{30CC0665-167C-4DE2-9AAD-3123991486EE}"/>
    <cellStyle name="Output 2 6" xfId="9636" xr:uid="{140A751F-706E-4A1D-A997-C98777DE68F7}"/>
    <cellStyle name="Output 2 6 2" xfId="9637" xr:uid="{A90B01F2-D5EF-457B-B541-E628296E1C96}"/>
    <cellStyle name="Output 2 6 2 2" xfId="9638" xr:uid="{393519DE-9077-408E-BA55-CA450B16D080}"/>
    <cellStyle name="Output 2 6 2 2 2" xfId="20105" xr:uid="{CF966BE0-0771-41BF-8E40-7C6A2185C097}"/>
    <cellStyle name="Output 2 6 2 2 2 2" xfId="38977" xr:uid="{8C6C6E71-504D-4323-924A-2D6FA0B3CF34}"/>
    <cellStyle name="Output 2 6 2 3" xfId="9639" xr:uid="{9040EC69-F59D-4386-891A-5AC4FEE4FADC}"/>
    <cellStyle name="Output 2 6 2 3 2" xfId="36965" xr:uid="{C787F277-8985-4FF2-BE32-D885B721FB02}"/>
    <cellStyle name="Output 2 6 2 4" xfId="13804" xr:uid="{E68DE7DC-684F-4E2A-ADBF-5C096D3FF44B}"/>
    <cellStyle name="Output 2 6 2 4 2" xfId="23643" xr:uid="{9F806D4E-9083-4DF0-B5A9-27661DD4D72C}"/>
    <cellStyle name="Output 2 6 2 5" xfId="31244" xr:uid="{F9AA4D30-5292-4F28-B384-98AEAD4CDFFA}"/>
    <cellStyle name="Output 2 6 3" xfId="9640" xr:uid="{A44A095E-3B81-4148-9500-B5B722326DAB}"/>
    <cellStyle name="Output 2 6 3 2" xfId="9641" xr:uid="{2D10C675-6DD8-423F-90E7-9C585DB615CF}"/>
    <cellStyle name="Output 2 6 3 2 2" xfId="37899" xr:uid="{7E21549F-CE48-4AD0-AA3A-93107C91173B}"/>
    <cellStyle name="Output 2 6 3 3" xfId="9642" xr:uid="{DA42DFD7-2B8E-4A2B-810F-0CF9AEC0B9D0}"/>
    <cellStyle name="Output 2 6 4" xfId="9643" xr:uid="{E5AB8D07-13D5-4EB2-9AB9-D09E11D84B50}"/>
    <cellStyle name="Output 2 6 4 2" xfId="21292" xr:uid="{721C6FFA-E097-45BC-8D04-E9B6DC49BA68}"/>
    <cellStyle name="Output 2 6 4 2 2" xfId="39701" xr:uid="{37431167-C498-46DD-8B9B-AF46F2CCF220}"/>
    <cellStyle name="Output 2 6 5" xfId="9644" xr:uid="{E48E4681-5D4B-493F-AD15-0FD769772A5F}"/>
    <cellStyle name="Output 2 6 5 2" xfId="34213" xr:uid="{EE195969-A66B-4089-B64D-3D35BB525A67}"/>
    <cellStyle name="Output 2 6 6" xfId="13267" xr:uid="{BC70ACD1-F5CA-41F6-97AE-47D85BCECB8E}"/>
    <cellStyle name="Output 2 6 6 2" xfId="35021" xr:uid="{1EEC8548-5C9A-465E-8B3B-9022C1F8BABB}"/>
    <cellStyle name="Output 2 6 7" xfId="17931" xr:uid="{72352671-AD99-441A-83AC-FDBE090D604E}"/>
    <cellStyle name="Output 2 6 7 2" xfId="35989" xr:uid="{562F8029-6E32-469D-A019-15934DBBAF3D}"/>
    <cellStyle name="Output 2 6 8" xfId="23642" xr:uid="{EE78ADC1-C6A6-4EA3-978E-2CFEE9A329A7}"/>
    <cellStyle name="Output 2 6 9" xfId="30181" xr:uid="{16D18656-D135-4402-9FBA-C446243F2A7B}"/>
    <cellStyle name="Output 2 7" xfId="9645" xr:uid="{D0706F34-3FA3-49D9-97B6-B71541C04D36}"/>
    <cellStyle name="Output 2 7 2" xfId="9646" xr:uid="{FF4D52BE-7A64-45EE-B024-01CBAAE2E55F}"/>
    <cellStyle name="Output 2 7 2 2" xfId="14426" xr:uid="{34297DF9-903F-4240-99DE-607E4099DC61}"/>
    <cellStyle name="Output 2 7 2 2 2" xfId="38359" xr:uid="{0ADDAFF3-F663-4E03-A031-B8AC778100BA}"/>
    <cellStyle name="Output 2 7 3" xfId="9647" xr:uid="{2383E2CB-905A-44C0-93B4-20C91AE0175B}"/>
    <cellStyle name="Output 2 7 3 2" xfId="18316" xr:uid="{224F5B1D-DE51-4D23-B4AF-972424CEC5E4}"/>
    <cellStyle name="Output 2 7 4" xfId="13641" xr:uid="{96721759-8188-46EA-9CE7-1FC6F9BF2086}"/>
    <cellStyle name="Output 2 7 4 2" xfId="23644" xr:uid="{3276816C-7D1E-4A92-AB2A-B9A4EB5D1929}"/>
    <cellStyle name="Output 2 7 5" xfId="30628" xr:uid="{B5EAF71A-A0BB-466F-94DA-C28529F0E480}"/>
    <cellStyle name="Output 2 8" xfId="9648" xr:uid="{2DEC8A45-902E-49F3-980A-19E7B98DF44C}"/>
    <cellStyle name="Output 2 8 2" xfId="9649" xr:uid="{E2B4BAC2-6080-4C4F-8D26-F7B0A87427D9}"/>
    <cellStyle name="Output 2 8 2 2" xfId="36223" xr:uid="{4F7F2465-CDD0-4676-96B0-7D06C8025F27}"/>
    <cellStyle name="Output 2 8 3" xfId="9650" xr:uid="{9B6CBDC0-AA60-4D09-94E9-DDE8E465B183}"/>
    <cellStyle name="Output 2 8 3 2" xfId="23645" xr:uid="{033FB15A-FF94-4D8A-BC29-DF8852B12542}"/>
    <cellStyle name="Output 2 8 4" xfId="14168" xr:uid="{BF4A5BD9-3384-45DE-8C65-978606E867C0}"/>
    <cellStyle name="Output 2 9" xfId="9651" xr:uid="{7B89B4A4-6722-4A50-9BA0-91027540988C}"/>
    <cellStyle name="Output 2 9 2" xfId="9652" xr:uid="{FE0EB99B-0190-41B9-8B10-0A30F67F5FF8}"/>
    <cellStyle name="Output 2 9 2 2" xfId="38133" xr:uid="{0518A248-06F6-41FE-8483-4DAE779290FD}"/>
    <cellStyle name="Output 2 9 3" xfId="9653" xr:uid="{E38A7026-6EB8-4D6F-A504-999FF17F9756}"/>
    <cellStyle name="Output 2 9 3 2" xfId="26842" xr:uid="{513D8624-2488-41E2-8ABE-9FCF235DA4EE}"/>
    <cellStyle name="Output 2 9 4" xfId="14326" xr:uid="{642AEFD7-7824-451F-84E9-9F3BA23EAA99}"/>
    <cellStyle name="Output 20" xfId="9654" xr:uid="{8AB120F9-AEB4-4C3E-916D-091DA3C4942B}"/>
    <cellStyle name="Output 20 10" xfId="29708" xr:uid="{D9DEC9DF-B756-4D5D-95FB-0D5F6DE5D017}"/>
    <cellStyle name="Output 20 2" xfId="9655" xr:uid="{FF38FC18-7A70-44AE-A313-21EE2003D7E4}"/>
    <cellStyle name="Output 20 2 2" xfId="9656" xr:uid="{919F852E-8A7C-48B6-A7DD-715483E8FA1A}"/>
    <cellStyle name="Output 20 2 2 2" xfId="19632" xr:uid="{6892DB8F-1179-4851-9755-C86DB12FFA46}"/>
    <cellStyle name="Output 20 2 2 2 2" xfId="38504" xr:uid="{515E81A1-D8E3-4BDC-8600-0819128D35FF}"/>
    <cellStyle name="Output 20 2 3" xfId="9657" xr:uid="{195E0D29-3FDD-438D-A704-FCC522D8B895}"/>
    <cellStyle name="Output 20 2 3 2" xfId="36492" xr:uid="{D2A2B6AE-472C-406D-A798-E39448D6CC3E}"/>
    <cellStyle name="Output 20 2 4" xfId="13709" xr:uid="{B5C927C3-3B19-420E-8FF6-DF0F9C5C1B1B}"/>
    <cellStyle name="Output 20 2 4 2" xfId="23647" xr:uid="{E0D69E07-A445-468C-8118-D3A6F86F9263}"/>
    <cellStyle name="Output 20 2 5" xfId="30771" xr:uid="{C16AAAC3-72A6-46EA-A0A8-467FBCA6D097}"/>
    <cellStyle name="Output 20 3" xfId="9658" xr:uid="{4487981D-FFC5-4816-A311-3716D660F199}"/>
    <cellStyle name="Output 20 3 2" xfId="9659" xr:uid="{C570943B-942B-4904-8EB8-DD7B07D31CA7}"/>
    <cellStyle name="Output 20 3 2 2" xfId="37406" xr:uid="{36FB36A6-C59B-4CAC-AD39-61BB55E899A5}"/>
    <cellStyle name="Output 20 3 3" xfId="9660" xr:uid="{40BF1109-8A1A-4054-B2DD-3F73057011DD}"/>
    <cellStyle name="Output 20 4" xfId="9661" xr:uid="{3A929689-AA41-4266-B024-2886439DD449}"/>
    <cellStyle name="Output 20 4 2" xfId="18725" xr:uid="{BFACB3E4-DDAF-40F3-9D70-99A7CB2F3204}"/>
    <cellStyle name="Output 20 4 2 2" xfId="37320" xr:uid="{0A3DF223-B2F7-403F-8774-85DCEB59BD27}"/>
    <cellStyle name="Output 20 5" xfId="9662" xr:uid="{DE283BC7-ECC3-4B9F-A122-D3A0FCC5A031}"/>
    <cellStyle name="Output 20 5 2" xfId="33690" xr:uid="{FB4DE6F8-BC55-4640-B986-8DC52472A0BB}"/>
    <cellStyle name="Output 20 6" xfId="13156" xr:uid="{72F43EFF-ECC8-4B7F-B5D5-533ADB826451}"/>
    <cellStyle name="Output 20 6 2" xfId="34474" xr:uid="{1CDB9759-1BA7-4D70-9655-1582ED8E571F}"/>
    <cellStyle name="Output 20 7" xfId="17364" xr:uid="{11DFFCF4-D9A7-4756-A0F5-A052C5CC5ED0}"/>
    <cellStyle name="Output 20 7 2" xfId="35504" xr:uid="{DF6E939F-7A7C-4DB4-92A1-A0CE0B377E14}"/>
    <cellStyle name="Output 20 8" xfId="21539" xr:uid="{DD88B2C9-538B-44C2-AFE0-6A00806313AF}"/>
    <cellStyle name="Output 20 8 2" xfId="39922" xr:uid="{4B3D84F7-6545-4FB3-B84D-DDE306B33B40}"/>
    <cellStyle name="Output 20 9" xfId="23646" xr:uid="{867414C6-54DE-4CDD-BF25-D3B506E81685}"/>
    <cellStyle name="Output 21" xfId="9663" xr:uid="{A385792B-ACF4-4EA9-9FCD-34AAD4465F78}"/>
    <cellStyle name="Output 21 10" xfId="29713" xr:uid="{6CEFA634-5C79-4EBD-9684-6A5437C17627}"/>
    <cellStyle name="Output 21 2" xfId="9664" xr:uid="{318B50FB-EFAD-4B29-88C2-6ED4CBACD7B5}"/>
    <cellStyle name="Output 21 2 2" xfId="9665" xr:uid="{92768339-6B87-4FB6-B15F-2A4EB13851E5}"/>
    <cellStyle name="Output 21 2 2 2" xfId="19637" xr:uid="{72B97132-0F3E-4100-9D2F-9DF796006546}"/>
    <cellStyle name="Output 21 2 2 2 2" xfId="38509" xr:uid="{2802AF21-2AEE-4C9E-9160-AAEBA11F4499}"/>
    <cellStyle name="Output 21 2 3" xfId="9666" xr:uid="{B5C69B21-DADD-4B43-BD9C-28D8C2995DFD}"/>
    <cellStyle name="Output 21 2 3 2" xfId="36497" xr:uid="{3494817F-A4A5-443C-B070-5E99842D03B8}"/>
    <cellStyle name="Output 21 2 4" xfId="13711" xr:uid="{20AF3071-FC43-4604-8E1F-7C626815CBED}"/>
    <cellStyle name="Output 21 2 4 2" xfId="23649" xr:uid="{E39176D6-DB9A-4A41-8DA7-30D960F1A4B4}"/>
    <cellStyle name="Output 21 2 5" xfId="30776" xr:uid="{CC566BBC-D9D3-4894-9217-961960CA6E2E}"/>
    <cellStyle name="Output 21 3" xfId="9667" xr:uid="{E45F1D97-3997-43B9-ADE9-98ACA30F6355}"/>
    <cellStyle name="Output 21 3 2" xfId="9668" xr:uid="{0F9D9318-D7E4-43EB-A30E-6ED6E8B2B6DA}"/>
    <cellStyle name="Output 21 3 2 2" xfId="37414" xr:uid="{294E2502-697F-4ACE-9F1A-213B01430295}"/>
    <cellStyle name="Output 21 3 3" xfId="9669" xr:uid="{65169956-787E-4E08-B4E1-A7E8EB91909F}"/>
    <cellStyle name="Output 21 4" xfId="9670" xr:uid="{E667EBB2-9C47-4B8A-BC8C-3D4C129ECEF2}"/>
    <cellStyle name="Output 21 4 2" xfId="18879" xr:uid="{DF2E62F6-466A-46E6-8B55-8E3AE16FDC4D}"/>
    <cellStyle name="Output 21 4 2 2" xfId="37420" xr:uid="{4DCDF178-645E-4A83-9E1B-E50E23239653}"/>
    <cellStyle name="Output 21 5" xfId="9671" xr:uid="{225B04B9-C652-4EC2-8747-8579614AF2E2}"/>
    <cellStyle name="Output 21 5 2" xfId="33699" xr:uid="{3C8BDD0E-538F-4CDA-9351-BFB645007884}"/>
    <cellStyle name="Output 21 6" xfId="13160" xr:uid="{FD5BFAEC-91EC-4AE2-B65F-237108BFC5F8}"/>
    <cellStyle name="Output 21 6 2" xfId="34483" xr:uid="{2DBD619A-1273-438A-A388-84D7A696E499}"/>
    <cellStyle name="Output 21 7" xfId="17373" xr:uid="{51B21676-53C6-438A-8EE7-F5A06C1A5835}"/>
    <cellStyle name="Output 21 7 2" xfId="35510" xr:uid="{0985AD9C-61CD-4BBC-A283-2A57D1806332}"/>
    <cellStyle name="Output 21 8" xfId="21779" xr:uid="{F71C318F-076A-4D45-A21A-CC493D54960F}"/>
    <cellStyle name="Output 21 8 2" xfId="39982" xr:uid="{435DC735-718C-4216-B5E6-516F2CB4228A}"/>
    <cellStyle name="Output 21 9" xfId="23648" xr:uid="{1100AB51-5CB6-4A2D-84DF-D06344222DC7}"/>
    <cellStyle name="Output 22" xfId="9672" xr:uid="{9ECE189B-3202-4296-9E9B-5B42048E3292}"/>
    <cellStyle name="Output 22 2" xfId="9673" xr:uid="{AEC3B0D1-3901-4960-B7DA-4BB54252B212}"/>
    <cellStyle name="Output 22 2 2" xfId="9674" xr:uid="{1B9F1E7E-61FC-4CE1-8C27-ED771E67FCDB}"/>
    <cellStyle name="Output 22 2 2 2" xfId="20058" xr:uid="{E35F317A-D6A9-4488-934D-D6896A3A0FAF}"/>
    <cellStyle name="Output 22 2 2 2 2" xfId="38930" xr:uid="{CCA361C0-AFF9-4FCC-B99D-2C8659BBF528}"/>
    <cellStyle name="Output 22 2 3" xfId="9675" xr:uid="{96F8A23B-B909-431D-91F6-730A651A9941}"/>
    <cellStyle name="Output 22 2 3 2" xfId="36918" xr:uid="{DA45CCCE-07B5-45FD-890E-AADE3CA34FAA}"/>
    <cellStyle name="Output 22 2 4" xfId="13757" xr:uid="{5ED722F7-6892-4EFE-AF1B-25838229EC52}"/>
    <cellStyle name="Output 22 2 4 2" xfId="23651" xr:uid="{7F0CDB9B-AD31-45BE-A32A-21A3230A063B}"/>
    <cellStyle name="Output 22 2 5" xfId="31197" xr:uid="{37F35204-4FC3-4C5F-A6F6-507AA6E27D7E}"/>
    <cellStyle name="Output 22 3" xfId="9676" xr:uid="{24E34B2E-B82D-46BC-9CD2-D1A49622EE3E}"/>
    <cellStyle name="Output 22 3 2" xfId="9677" xr:uid="{CB8CB08A-FA1A-4D37-9104-B36875E39CC6}"/>
    <cellStyle name="Output 22 3 2 2" xfId="37852" xr:uid="{0F28FECA-0AC9-435B-990B-81D9BD0495E0}"/>
    <cellStyle name="Output 22 3 3" xfId="9678" xr:uid="{7A943296-9140-4354-B04F-52D989AAAADB}"/>
    <cellStyle name="Output 22 4" xfId="9679" xr:uid="{75886E2F-250B-49CB-A3DD-AB73D6F431DA}"/>
    <cellStyle name="Output 22 4 2" xfId="21248" xr:uid="{59586FAA-FECB-4DE3-AAA5-90CABF65CCCA}"/>
    <cellStyle name="Output 22 4 2 2" xfId="39657" xr:uid="{01AE6AE9-DDBC-4750-A204-FFF85FB63D97}"/>
    <cellStyle name="Output 22 5" xfId="9680" xr:uid="{90531139-3B7F-40E5-A478-59536AFD32B6}"/>
    <cellStyle name="Output 22 5 2" xfId="34166" xr:uid="{CC9047FB-03E1-4DEA-8A61-B1F3A6820C66}"/>
    <cellStyle name="Output 22 6" xfId="13220" xr:uid="{D8315FDC-B4D7-4C9C-A25B-E785AF21F16D}"/>
    <cellStyle name="Output 22 6 2" xfId="34968" xr:uid="{F057C798-D965-4888-B96A-0F7A7040EC3F}"/>
    <cellStyle name="Output 22 7" xfId="17886" xr:uid="{3BAEEF5E-C320-4305-8432-00FD651F8E64}"/>
    <cellStyle name="Output 22 7 2" xfId="35942" xr:uid="{91F16E1C-6243-4A90-83AB-8662461D0D05}"/>
    <cellStyle name="Output 22 8" xfId="23650" xr:uid="{6065A8F5-C881-4AEA-B175-0C72A0E89C91}"/>
    <cellStyle name="Output 22 9" xfId="30134" xr:uid="{78269396-2014-462F-A3CF-3DF151D40F73}"/>
    <cellStyle name="Output 23" xfId="9681" xr:uid="{A37AA52C-5DD9-4048-A646-945056D68E73}"/>
    <cellStyle name="Output 23 2" xfId="9682" xr:uid="{EAFACB2E-613A-49F4-9843-7383CBD9E43A}"/>
    <cellStyle name="Output 23 2 2" xfId="20743" xr:uid="{202FDB0E-2599-4CF6-8BF5-73A3BC156A45}"/>
    <cellStyle name="Output 23 3" xfId="9683" xr:uid="{AE24D057-AFA8-48F3-9A39-A347ACC18709}"/>
    <cellStyle name="Output 23 3 2" xfId="23652" xr:uid="{59C4FA0A-47EB-4B0B-B1BF-2F7B681FD198}"/>
    <cellStyle name="Output 23 4" xfId="14038" xr:uid="{B40BEE7A-B83F-435A-BDDB-27156C631D38}"/>
    <cellStyle name="Output 24" xfId="9684" xr:uid="{D8E731A4-A30E-4F5E-9220-7F05B52793C0}"/>
    <cellStyle name="Output 24 2" xfId="14042" xr:uid="{B013BA80-204A-437F-9749-8390D75F8546}"/>
    <cellStyle name="Output 24 2 2" xfId="39391" xr:uid="{931F8D59-82DA-4689-8198-68A44DB8889B}"/>
    <cellStyle name="Output 24 3" xfId="23653" xr:uid="{00AB3113-307F-4559-8746-9F69C7E4E0A2}"/>
    <cellStyle name="Output 25" xfId="9685" xr:uid="{B430A5BB-A8B9-4030-B62C-952F2CC33045}"/>
    <cellStyle name="Output 25 2" xfId="14046" xr:uid="{192AE573-53F6-43D8-8059-7655AC3A0ABD}"/>
    <cellStyle name="Output 25 2 2" xfId="39260" xr:uid="{3C98C619-E86A-41CA-81F5-C0B925981760}"/>
    <cellStyle name="Output 25 3" xfId="23654" xr:uid="{D176A730-D494-4652-A6DF-4FCAA72E80F3}"/>
    <cellStyle name="Output 26" xfId="9686" xr:uid="{44144A53-E795-49FD-B692-6F1E4875103C}"/>
    <cellStyle name="Output 26 2" xfId="14050" xr:uid="{084BB889-7BF3-423B-98C4-C10722BEE98A}"/>
    <cellStyle name="Output 26 2 2" xfId="39209" xr:uid="{60690447-75B8-4618-89E2-6FB7294FDF32}"/>
    <cellStyle name="Output 26 3" xfId="23655" xr:uid="{6820B7D0-C352-4541-B8FB-9898B0DABA57}"/>
    <cellStyle name="Output 27" xfId="9687" xr:uid="{F358105B-DD0E-4534-82F8-5DAEC0666588}"/>
    <cellStyle name="Output 27 2" xfId="14054" xr:uid="{43CE82A6-92C5-4518-AE5C-F8ADC4B15B05}"/>
    <cellStyle name="Output 27 2 2" xfId="39232" xr:uid="{09A3335D-52CB-4D55-8593-635481A78800}"/>
    <cellStyle name="Output 27 3" xfId="23656" xr:uid="{DC546C56-201F-46FA-87C4-2549AFC8C2B6}"/>
    <cellStyle name="Output 28" xfId="9688" xr:uid="{B144E23E-0180-4E71-8D70-E9A4F8C086D5}"/>
    <cellStyle name="Output 28 2" xfId="14058" xr:uid="{45DDF75E-F52A-4005-8DEB-431BEABE889C}"/>
    <cellStyle name="Output 28 2 2" xfId="39254" xr:uid="{E646E0F5-9D3B-4B48-943E-D6C1FCAB02E4}"/>
    <cellStyle name="Output 28 3" xfId="23657" xr:uid="{02C534E8-F83E-49FC-90AB-629653671BEA}"/>
    <cellStyle name="Output 29" xfId="9689" xr:uid="{9906FD8B-DE2E-40D1-B85B-A1D252515B6E}"/>
    <cellStyle name="Output 29 2" xfId="14062" xr:uid="{3C36F5DB-586F-4027-AF84-4F16F13F342A}"/>
    <cellStyle name="Output 29 2 2" xfId="39918" xr:uid="{8E0BFA38-3AFE-442B-A9F4-34981E7EB2A3}"/>
    <cellStyle name="Output 29 3" xfId="23658" xr:uid="{57C08B08-907C-4A83-B3DA-E3A57A9BE041}"/>
    <cellStyle name="Output 3" xfId="355" xr:uid="{00000000-0005-0000-0000-0000BD010000}"/>
    <cellStyle name="Output 3 10" xfId="9691" xr:uid="{EBE3FA48-0FED-4D58-A8B6-136D1DB50C11}"/>
    <cellStyle name="Output 3 10 2" xfId="14600" xr:uid="{D6AC7BBE-B1AC-4526-B11D-2F79B06D7926}"/>
    <cellStyle name="Output 3 10 2 2" xfId="20426" xr:uid="{B73FEEEF-2FEC-4D24-B17A-D67B345A34E3}"/>
    <cellStyle name="Output 3 11" xfId="12926" xr:uid="{996E141D-1B93-4C00-B693-782E0E995419}"/>
    <cellStyle name="Output 3 11 2" xfId="15254" xr:uid="{9542B26C-3FB5-4973-BC2E-96FD701DEEAB}"/>
    <cellStyle name="Output 3 12" xfId="15897" xr:uid="{3F7FA13B-7259-4C7B-883F-C6429A0DDEFC}"/>
    <cellStyle name="Output 3 12 2" xfId="34017" xr:uid="{9199B0DA-BC8A-4FA7-8B4B-813B80042BD5}"/>
    <cellStyle name="Output 3 13" xfId="16046" xr:uid="{4ACC4871-63A0-4E00-9DA9-C2C4A77963FC}"/>
    <cellStyle name="Output 3 14" xfId="21937" xr:uid="{7E32DDA9-5A3E-4242-A9C1-D560FD57DFFB}"/>
    <cellStyle name="Output 3 14 2" xfId="40027" xr:uid="{3E609FB9-00F1-44E9-AEC6-DF03C3306110}"/>
    <cellStyle name="Output 3 15" xfId="23659" xr:uid="{7F51F94B-EB61-49B7-89C5-E3AB0511C72E}"/>
    <cellStyle name="Output 3 16" xfId="29488" xr:uid="{CFCB4BFA-9530-4E1E-8ACA-BCA0212C1BDE}"/>
    <cellStyle name="Output 3 17" xfId="9690" xr:uid="{63E98483-3F96-40B9-A90E-3C33B34C14AE}"/>
    <cellStyle name="Output 3 2" xfId="9692" xr:uid="{DB270CB4-95A1-4D51-83D1-AA269D54EDB8}"/>
    <cellStyle name="Output 3 2 10" xfId="9693" xr:uid="{A22422C9-F064-4CD3-8871-EF8A5DBD485E}"/>
    <cellStyle name="Output 3 2 10 2" xfId="35022" xr:uid="{F459F294-185E-4EEC-8194-79A6B4F1FAFB}"/>
    <cellStyle name="Output 3 2 11" xfId="12995" xr:uid="{EA860325-0CF2-4EE4-ADE9-F18F977D264C}"/>
    <cellStyle name="Output 3 2 11 2" xfId="34469" xr:uid="{0CAFBCD9-E6A9-4784-A999-C3B85821A36D}"/>
    <cellStyle name="Output 3 2 12" xfId="17045" xr:uid="{2DF2E8EC-E940-407B-927C-5A0EEC80B667}"/>
    <cellStyle name="Output 3 2 12 2" xfId="35298" xr:uid="{74C983A0-706D-42A6-846A-7C1238D96E74}"/>
    <cellStyle name="Output 3 2 13" xfId="23660" xr:uid="{2F1CB8A9-4C35-4E44-93F6-6859EB438900}"/>
    <cellStyle name="Output 3 2 2" xfId="9694" xr:uid="{36D7D4EE-BD1D-44A8-B172-7ECC7127390B}"/>
    <cellStyle name="Output 3 2 2 2" xfId="9695" xr:uid="{B0E1D366-F8AE-417D-8305-E8421F7AB600}"/>
    <cellStyle name="Output 3 2 2 2 2" xfId="9696" xr:uid="{9DBC26BC-6082-4A86-AAB0-07DF83B0678C}"/>
    <cellStyle name="Output 3 2 2 2 2 2" xfId="20106" xr:uid="{569B0FEF-475C-427C-9C3F-3D58FE876B47}"/>
    <cellStyle name="Output 3 2 2 2 2 2 2" xfId="38978" xr:uid="{62C63A6D-3FC5-44CA-AEC1-41D84166699F}"/>
    <cellStyle name="Output 3 2 2 2 3" xfId="9697" xr:uid="{0DAFDE68-4E79-44B9-992B-B809B4A1FFE3}"/>
    <cellStyle name="Output 3 2 2 2 3 2" xfId="36966" xr:uid="{31A45A3E-A105-4D4D-9BBE-C2355DDC7EF5}"/>
    <cellStyle name="Output 3 2 2 2 4" xfId="13805" xr:uid="{F0B352D7-9A4D-4D1D-9031-6DD4A375B055}"/>
    <cellStyle name="Output 3 2 2 2 4 2" xfId="23662" xr:uid="{4E62C15B-BEC6-4AAF-B5F6-256844E0F205}"/>
    <cellStyle name="Output 3 2 2 2 5" xfId="31245" xr:uid="{668E2B6C-4966-4610-9526-B8672F749F3A}"/>
    <cellStyle name="Output 3 2 2 3" xfId="9698" xr:uid="{87EFEA44-889E-4AF5-B376-AC6D756CCE0A}"/>
    <cellStyle name="Output 3 2 2 3 2" xfId="9699" xr:uid="{3EF8074E-F1BF-45EA-A8D0-8586928404E9}"/>
    <cellStyle name="Output 3 2 2 3 2 2" xfId="37900" xr:uid="{171A7857-C77F-415F-8EA8-BFEDEDCE4C77}"/>
    <cellStyle name="Output 3 2 2 3 3" xfId="9700" xr:uid="{5CB74712-ECF8-4410-8FB5-232146FAB7E4}"/>
    <cellStyle name="Output 3 2 2 4" xfId="9701" xr:uid="{50A5CF4F-0991-48DC-BCAD-0AD1FB631578}"/>
    <cellStyle name="Output 3 2 2 4 2" xfId="21293" xr:uid="{06BF84BF-95E1-4F82-8DC8-91E8B25C8586}"/>
    <cellStyle name="Output 3 2 2 4 2 2" xfId="39702" xr:uid="{73445C9E-A986-4638-B5B5-E4AF0D826881}"/>
    <cellStyle name="Output 3 2 2 5" xfId="9702" xr:uid="{127F5211-AA0E-45E4-A77D-46A82841159F}"/>
    <cellStyle name="Output 3 2 2 5 2" xfId="34214" xr:uid="{A65D2C46-6007-48B2-89D6-F92542183089}"/>
    <cellStyle name="Output 3 2 2 6" xfId="13268" xr:uid="{F09F9632-9D87-4657-9323-AB5304991EF3}"/>
    <cellStyle name="Output 3 2 2 6 2" xfId="35023" xr:uid="{3D70D186-356A-43F4-8A31-79D1199D23D2}"/>
    <cellStyle name="Output 3 2 2 7" xfId="17932" xr:uid="{392E3C95-6A0D-4136-9790-31EF4E027765}"/>
    <cellStyle name="Output 3 2 2 7 2" xfId="35990" xr:uid="{EAD9E0C9-3982-4A60-BEDE-A01515442F56}"/>
    <cellStyle name="Output 3 2 2 8" xfId="23661" xr:uid="{9DBC447D-E021-425C-8AA1-E2199993ECAD}"/>
    <cellStyle name="Output 3 2 2 9" xfId="30182" xr:uid="{48782209-A67E-44A0-BE39-CB4C1E03D3FC}"/>
    <cellStyle name="Output 3 2 3" xfId="9703" xr:uid="{56433EBA-FED7-494A-8459-680EE86C583B}"/>
    <cellStyle name="Output 3 2 3 2" xfId="9704" xr:uid="{9E249147-D610-48C2-8BBE-B11BA4B7A347}"/>
    <cellStyle name="Output 3 2 3 2 2" xfId="9705" xr:uid="{15D8A19C-4236-4C5E-9A32-E07A3FF5F597}"/>
    <cellStyle name="Output 3 2 3 2 2 2" xfId="20107" xr:uid="{E077BF51-8A89-486B-90DE-A1F5F983DB5B}"/>
    <cellStyle name="Output 3 2 3 2 2 2 2" xfId="38979" xr:uid="{7159A808-2C3C-44B1-92B3-0EDDA52D90FF}"/>
    <cellStyle name="Output 3 2 3 2 3" xfId="9706" xr:uid="{453D646E-E838-4B84-91EE-2D9A44D989A1}"/>
    <cellStyle name="Output 3 2 3 2 3 2" xfId="36967" xr:uid="{DB21B699-9DE2-4220-8FCA-D14C10F4A4D9}"/>
    <cellStyle name="Output 3 2 3 2 4" xfId="13806" xr:uid="{C03DCCEC-9CC0-4E39-8CFF-57A08F9C6036}"/>
    <cellStyle name="Output 3 2 3 2 4 2" xfId="23664" xr:uid="{1FD171C6-0A13-4360-B88A-96623C68D487}"/>
    <cellStyle name="Output 3 2 3 2 5" xfId="31246" xr:uid="{D2F8EC86-5B4F-4848-80E9-F6336EE59EEC}"/>
    <cellStyle name="Output 3 2 3 3" xfId="9707" xr:uid="{EC8E2B79-1C47-4E32-8C5C-DA3B5287966E}"/>
    <cellStyle name="Output 3 2 3 3 2" xfId="9708" xr:uid="{81D8BF51-0F7A-4128-AA7F-36CBB3917680}"/>
    <cellStyle name="Output 3 2 3 3 2 2" xfId="37901" xr:uid="{ACDCE64A-6EF3-408D-B6DA-48EE026E7571}"/>
    <cellStyle name="Output 3 2 3 3 3" xfId="9709" xr:uid="{CAF903EA-4350-4347-BB42-87E95B028ECB}"/>
    <cellStyle name="Output 3 2 3 4" xfId="9710" xr:uid="{80383242-2FD9-42F0-B0D6-33315644264A}"/>
    <cellStyle name="Output 3 2 3 4 2" xfId="21294" xr:uid="{DEAE3DFF-592E-423A-892A-785AAF49CFDC}"/>
    <cellStyle name="Output 3 2 3 4 2 2" xfId="39703" xr:uid="{E3A8FED7-A22A-45AC-8FBB-213BEA2195D2}"/>
    <cellStyle name="Output 3 2 3 5" xfId="9711" xr:uid="{76EBFAED-B2FB-4A37-A17A-5D63CABCE6EE}"/>
    <cellStyle name="Output 3 2 3 5 2" xfId="34215" xr:uid="{65E6D41E-1A13-4857-BA40-41ED89B881A9}"/>
    <cellStyle name="Output 3 2 3 6" xfId="13269" xr:uid="{0E4FA427-A07A-4BB8-93C1-BB58311FEE00}"/>
    <cellStyle name="Output 3 2 3 6 2" xfId="35024" xr:uid="{3BA7D884-8A13-45CB-B2AA-F39E2CE60A32}"/>
    <cellStyle name="Output 3 2 3 7" xfId="17933" xr:uid="{C59E7CCF-7240-4A41-A688-949EAD0DC7D7}"/>
    <cellStyle name="Output 3 2 3 7 2" xfId="35991" xr:uid="{C22452CE-9806-4C3A-B7A2-2C9BCBCD9D21}"/>
    <cellStyle name="Output 3 2 3 8" xfId="23663" xr:uid="{F4CE185F-5791-4650-A0C8-37523CF409C5}"/>
    <cellStyle name="Output 3 2 3 9" xfId="30183" xr:uid="{C8C39EC1-733A-47E2-807F-F712EBA89E35}"/>
    <cellStyle name="Output 3 2 4" xfId="9712" xr:uid="{2BFAABE5-3FCC-4FA9-818D-66BCCED598B6}"/>
    <cellStyle name="Output 3 2 4 2" xfId="9713" xr:uid="{F8C6AA27-966C-46C4-8FE5-6311ADCA95E6}"/>
    <cellStyle name="Output 3 2 4 2 2" xfId="9714" xr:uid="{36B92160-4B55-460E-B79D-BB0A0100080A}"/>
    <cellStyle name="Output 3 2 4 2 2 2" xfId="20108" xr:uid="{30F0C9C7-2206-4747-AEE8-734261CEB421}"/>
    <cellStyle name="Output 3 2 4 2 2 2 2" xfId="38980" xr:uid="{A95F25CF-46AA-454D-AA4F-47A8CAA45250}"/>
    <cellStyle name="Output 3 2 4 2 3" xfId="9715" xr:uid="{AA195DFD-E9CE-46C6-9BCC-097DAA76D02F}"/>
    <cellStyle name="Output 3 2 4 2 3 2" xfId="36968" xr:uid="{AB5179E2-F89A-4AD7-8987-E6BE2DE838C3}"/>
    <cellStyle name="Output 3 2 4 2 4" xfId="13807" xr:uid="{D3BBD7CE-A8EB-453C-946F-A0A67D2E7BE5}"/>
    <cellStyle name="Output 3 2 4 2 4 2" xfId="23666" xr:uid="{9F4A7EFE-16E8-441D-B565-BFF2C62BFCCA}"/>
    <cellStyle name="Output 3 2 4 2 5" xfId="31247" xr:uid="{EC6A444B-6EC2-4641-A1E5-BD403C38D8C2}"/>
    <cellStyle name="Output 3 2 4 3" xfId="9716" xr:uid="{B962669C-18EA-44DE-B152-FCE16F2A94D9}"/>
    <cellStyle name="Output 3 2 4 3 2" xfId="9717" xr:uid="{4AF12F25-0F59-43D6-BE6C-4A8D639ECC7C}"/>
    <cellStyle name="Output 3 2 4 3 2 2" xfId="37902" xr:uid="{3140E115-46AF-45F7-BFFF-593629071661}"/>
    <cellStyle name="Output 3 2 4 3 3" xfId="9718" xr:uid="{C4FCCE66-B280-451C-9059-8F114BBBE982}"/>
    <cellStyle name="Output 3 2 4 4" xfId="9719" xr:uid="{3D1476D5-E9EE-4D91-BAEA-27EC79263272}"/>
    <cellStyle name="Output 3 2 4 4 2" xfId="21295" xr:uid="{3A713542-5856-4CD3-AEAC-CAE68BFB94CF}"/>
    <cellStyle name="Output 3 2 4 4 2 2" xfId="39704" xr:uid="{680D774B-663E-4E62-B234-E9A4C06CBF38}"/>
    <cellStyle name="Output 3 2 4 5" xfId="9720" xr:uid="{3C48F947-5AFD-451E-B6D3-8FE2F1E1E3B4}"/>
    <cellStyle name="Output 3 2 4 5 2" xfId="34216" xr:uid="{23C78C2C-9AA9-446B-8F9F-EB609B3133F8}"/>
    <cellStyle name="Output 3 2 4 6" xfId="13270" xr:uid="{3BE30480-0327-4EE6-9037-8CED419D1646}"/>
    <cellStyle name="Output 3 2 4 6 2" xfId="35025" xr:uid="{255F50C5-C91A-4A7C-831F-264EE50BA710}"/>
    <cellStyle name="Output 3 2 4 7" xfId="17934" xr:uid="{7DD5B2D3-D494-4161-9244-560DE641F401}"/>
    <cellStyle name="Output 3 2 4 7 2" xfId="35992" xr:uid="{C8C257FC-5AB8-4C1B-9FCF-41C56B92EAD5}"/>
    <cellStyle name="Output 3 2 4 8" xfId="23665" xr:uid="{371B7E61-3B38-4A1A-973A-28CADD25F190}"/>
    <cellStyle name="Output 3 2 4 9" xfId="30184" xr:uid="{94145AB1-CBE3-4B08-AC50-CFBE075C829C}"/>
    <cellStyle name="Output 3 2 5" xfId="9721" xr:uid="{7E41AEAF-8CE6-467B-BAA9-70CC3E130016}"/>
    <cellStyle name="Output 3 2 5 2" xfId="9722" xr:uid="{3BE62254-2A5A-451A-8588-81D21D8E20F5}"/>
    <cellStyle name="Output 3 2 5 2 2" xfId="9723" xr:uid="{3AB55D2D-20C6-46C7-A6BE-D6007EC551E0}"/>
    <cellStyle name="Output 3 2 5 2 2 2" xfId="20109" xr:uid="{478C6EDC-CF17-4D3B-9FA3-2E54D2F6B874}"/>
    <cellStyle name="Output 3 2 5 2 2 2 2" xfId="38981" xr:uid="{FE30D6E0-85EF-4381-9FCA-CA926CD4CEEE}"/>
    <cellStyle name="Output 3 2 5 2 3" xfId="9724" xr:uid="{17EA4813-7A9D-46F1-889B-D324C79C1DDB}"/>
    <cellStyle name="Output 3 2 5 2 3 2" xfId="36969" xr:uid="{797F1A11-F299-4168-90E7-BD139F6E4F37}"/>
    <cellStyle name="Output 3 2 5 2 4" xfId="13808" xr:uid="{C8A8DD25-525B-4DAD-A0F5-79D2C593ED9B}"/>
    <cellStyle name="Output 3 2 5 2 4 2" xfId="23668" xr:uid="{83160ECE-E773-4C45-9688-996572126D98}"/>
    <cellStyle name="Output 3 2 5 2 5" xfId="31248" xr:uid="{6CC74D9E-90FF-4F40-8711-F325721A5E53}"/>
    <cellStyle name="Output 3 2 5 3" xfId="9725" xr:uid="{14E18DDE-92CF-4653-BD66-8E0AE842A66F}"/>
    <cellStyle name="Output 3 2 5 3 2" xfId="9726" xr:uid="{644F1DBD-8E13-4C24-B6EE-C8A382D1618C}"/>
    <cellStyle name="Output 3 2 5 3 2 2" xfId="37903" xr:uid="{DC77177E-FE2F-4018-99EB-14CECA422D17}"/>
    <cellStyle name="Output 3 2 5 3 3" xfId="9727" xr:uid="{1CBC3205-2F44-4594-A51D-B7746FC875F0}"/>
    <cellStyle name="Output 3 2 5 4" xfId="9728" xr:uid="{6E18D514-595B-4B90-95C3-87ED3E5587EB}"/>
    <cellStyle name="Output 3 2 5 4 2" xfId="21296" xr:uid="{27E7AFDB-F0DC-4CC3-907E-5E6E58BD92DF}"/>
    <cellStyle name="Output 3 2 5 4 2 2" xfId="39705" xr:uid="{0C926CB2-20EA-4053-84FA-98E08C05124C}"/>
    <cellStyle name="Output 3 2 5 5" xfId="9729" xr:uid="{B9133859-0A7D-4C28-93F2-770C1D1B634F}"/>
    <cellStyle name="Output 3 2 5 5 2" xfId="34217" xr:uid="{1F947189-ACB6-49CA-9401-3088DCF37961}"/>
    <cellStyle name="Output 3 2 5 6" xfId="13271" xr:uid="{6D335796-2C12-44EC-B0E2-763044501917}"/>
    <cellStyle name="Output 3 2 5 6 2" xfId="35026" xr:uid="{C1DCF039-A8EF-47B1-BCB0-38CD8D758A13}"/>
    <cellStyle name="Output 3 2 5 7" xfId="17935" xr:uid="{66E9B553-FFD7-440C-BA3D-69E0051CC362}"/>
    <cellStyle name="Output 3 2 5 7 2" xfId="35993" xr:uid="{BA8309C5-0E38-4E56-80AE-19D940115DA8}"/>
    <cellStyle name="Output 3 2 5 8" xfId="23667" xr:uid="{AAAD004C-A13A-4822-875A-C15CA3658FA5}"/>
    <cellStyle name="Output 3 2 5 9" xfId="30185" xr:uid="{0A6F7339-D38E-465E-850E-B69FCF549ABD}"/>
    <cellStyle name="Output 3 2 6" xfId="9730" xr:uid="{ECBCF053-066A-4A6F-B5BC-71489FB2DD8E}"/>
    <cellStyle name="Output 3 2 6 2" xfId="9731" xr:uid="{73F26BF9-5AEE-47C2-B216-F2FA5E4941BB}"/>
    <cellStyle name="Output 3 2 6 2 2" xfId="9732" xr:uid="{7469BFDB-45B6-470D-8183-0B00B8B9E12E}"/>
    <cellStyle name="Output 3 2 6 2 2 2" xfId="20110" xr:uid="{9ABA23AC-05B5-4A42-B275-907C42571E12}"/>
    <cellStyle name="Output 3 2 6 2 2 2 2" xfId="38982" xr:uid="{660014C3-2BDB-4077-B83A-84686982236F}"/>
    <cellStyle name="Output 3 2 6 2 3" xfId="9733" xr:uid="{176F8EA0-F392-4D23-B811-1EEB7DCFDFAD}"/>
    <cellStyle name="Output 3 2 6 2 3 2" xfId="36970" xr:uid="{E3E1C1CD-0B5D-4E18-A7C9-8728240FA3A7}"/>
    <cellStyle name="Output 3 2 6 2 4" xfId="13809" xr:uid="{5C3CF195-1486-4ABE-912B-12F13A3DB2FE}"/>
    <cellStyle name="Output 3 2 6 2 4 2" xfId="23670" xr:uid="{8B7B15FC-6F0B-456D-A949-061938AC1EA5}"/>
    <cellStyle name="Output 3 2 6 2 5" xfId="31249" xr:uid="{A2D063B2-8DD2-4184-99E9-BE1C864810C2}"/>
    <cellStyle name="Output 3 2 6 3" xfId="9734" xr:uid="{AA3974EE-03EA-4A58-A38F-DC12E8C80A2A}"/>
    <cellStyle name="Output 3 2 6 3 2" xfId="9735" xr:uid="{382CDE60-2C76-4302-BCAB-BA8B5979A2D7}"/>
    <cellStyle name="Output 3 2 6 3 2 2" xfId="37904" xr:uid="{19679388-8BC8-4687-BD6C-8D175EAC1FBE}"/>
    <cellStyle name="Output 3 2 6 3 3" xfId="9736" xr:uid="{E54007A5-9CCC-4A27-ADC5-52FA7018B4C0}"/>
    <cellStyle name="Output 3 2 6 4" xfId="9737" xr:uid="{3E5F645E-77F8-435D-8165-080263F524BF}"/>
    <cellStyle name="Output 3 2 6 4 2" xfId="21297" xr:uid="{1570F8DF-0B45-42F8-A9F0-F5C3ACE70E14}"/>
    <cellStyle name="Output 3 2 6 4 2 2" xfId="39706" xr:uid="{89E80331-74D1-4A86-B12C-EA355811F7C4}"/>
    <cellStyle name="Output 3 2 6 5" xfId="9738" xr:uid="{175D85E4-8E32-4FAB-AD2E-F77D9555EC0D}"/>
    <cellStyle name="Output 3 2 6 5 2" xfId="34218" xr:uid="{BFAB81B2-D575-44F3-9C37-57C1E0F8C50E}"/>
    <cellStyle name="Output 3 2 6 6" xfId="13272" xr:uid="{A5B57EB7-3B51-4B6D-B460-32B7EFC04D74}"/>
    <cellStyle name="Output 3 2 6 6 2" xfId="35027" xr:uid="{BFCF4783-EB68-41B4-8267-A9778F0FBDBE}"/>
    <cellStyle name="Output 3 2 6 7" xfId="17936" xr:uid="{3B89A83C-0692-4955-962C-F4536A6C28CA}"/>
    <cellStyle name="Output 3 2 6 7 2" xfId="35994" xr:uid="{5E10FE32-7A90-46BD-A670-22FCB155663D}"/>
    <cellStyle name="Output 3 2 6 8" xfId="23669" xr:uid="{BBD967A0-59D0-4478-826B-29D0448E7578}"/>
    <cellStyle name="Output 3 2 6 9" xfId="30186" xr:uid="{6928BEC8-C07B-4ADB-A96B-20F1A34EE1F4}"/>
    <cellStyle name="Output 3 2 7" xfId="9739" xr:uid="{B5F5B253-72A2-44C3-9DE2-23333EDC057F}"/>
    <cellStyle name="Output 3 2 7 2" xfId="9740" xr:uid="{E70EBC84-414B-43CD-895F-F25847E54878}"/>
    <cellStyle name="Output 3 2 7 2 2" xfId="19385" xr:uid="{E5F9DD11-71DD-4824-938C-59F15E20CCB5}"/>
    <cellStyle name="Output 3 2 7 2 2 2" xfId="38172" xr:uid="{5CC285EE-F589-4A64-BCA3-66667D97325A}"/>
    <cellStyle name="Output 3 2 7 3" xfId="9741" xr:uid="{EA1ADD5A-9C8B-49DA-B084-24E46594F27A}"/>
    <cellStyle name="Output 3 2 7 3 2" xfId="36255" xr:uid="{D38C8EF5-21CE-4892-9633-C9685DA3BFFC}"/>
    <cellStyle name="Output 3 2 7 4" xfId="13547" xr:uid="{96DFC5EE-5946-4A78-BC90-129BA474DBF7}"/>
    <cellStyle name="Output 3 2 7 4 2" xfId="23671" xr:uid="{A73AD34F-9206-46C5-BD25-67AC6EAC2034}"/>
    <cellStyle name="Output 3 2 7 5" xfId="30441" xr:uid="{4BF0B055-ED9D-4198-81CB-AEB9278B49BB}"/>
    <cellStyle name="Output 3 2 8" xfId="9742" xr:uid="{EF76C82F-1175-4A70-8DFB-0EDB3B61C040}"/>
    <cellStyle name="Output 3 2 8 2" xfId="9743" xr:uid="{D5CEF5B7-BADC-4F07-AA65-FD24D9D38A0C}"/>
    <cellStyle name="Output 3 2 8 2 2" xfId="19355" xr:uid="{6DC7204A-CDBD-4130-9A8C-418376CC2A90}"/>
    <cellStyle name="Output 3 2 8 2 2 2" xfId="38144" xr:uid="{39EB3FF4-226E-49E6-8805-0DE36CF10156}"/>
    <cellStyle name="Output 3 2 8 3" xfId="9744" xr:uid="{19AF9009-F2AC-41DC-8710-002A832CD048}"/>
    <cellStyle name="Output 3 2 8 3 2" xfId="36227" xr:uid="{4BF75172-DE6D-4E9E-BA80-424BC4AF3BCD}"/>
    <cellStyle name="Output 3 2 8 4" xfId="13531" xr:uid="{D2C6AAC9-0943-463C-BEE8-1C1BA3C7369C}"/>
    <cellStyle name="Output 3 2 8 4 2" xfId="23672" xr:uid="{F80CC53A-5D7B-414E-84A1-AAA58431BF14}"/>
    <cellStyle name="Output 3 2 8 5" xfId="30414" xr:uid="{999D3FB3-F9B1-49C4-97E1-1A34AAE38DB0}"/>
    <cellStyle name="Output 3 2 9" xfId="9745" xr:uid="{DD02F91D-74D7-4047-9944-3F2BA0627CB1}"/>
    <cellStyle name="Output 3 2 9 2" xfId="9746" xr:uid="{0BE5DE9E-732B-4D46-AC86-045188F0DFE6}"/>
    <cellStyle name="Output 3 2 9 3" xfId="9747" xr:uid="{4878E087-39C6-4B88-9AEF-31AD920F84CC}"/>
    <cellStyle name="Output 3 3" xfId="9748" xr:uid="{D244E6B4-638D-4DF6-B799-B3112294199C}"/>
    <cellStyle name="Output 3 3 10" xfId="9749" xr:uid="{A1C4CF50-6776-4F69-A975-3CAD755E97E4}"/>
    <cellStyle name="Output 3 3 10 2" xfId="35028" xr:uid="{74830CC1-4F6D-4DA3-8D79-657A4A3C5FD2}"/>
    <cellStyle name="Output 3 3 11" xfId="13036" xr:uid="{6C46E78E-D1D8-48A2-949F-C667D8E76305}"/>
    <cellStyle name="Output 3 3 11 2" xfId="35382" xr:uid="{44E2A3D3-DCCD-4BAC-A058-CEF70685B93F}"/>
    <cellStyle name="Output 3 3 12" xfId="21727" xr:uid="{42817D34-7D0E-42F8-8B26-F80475E28698}"/>
    <cellStyle name="Output 3 3 12 2" xfId="39970" xr:uid="{255D9691-A2DE-4D51-8A58-0FE7065B7A41}"/>
    <cellStyle name="Output 3 3 13" xfId="23673" xr:uid="{2C404060-0AA8-4D53-9111-B149EFA893E7}"/>
    <cellStyle name="Output 3 3 2" xfId="9750" xr:uid="{B941A89C-9E38-43F4-B1B2-B05A7D8E9D2B}"/>
    <cellStyle name="Output 3 3 2 2" xfId="9751" xr:uid="{8976848D-1C8D-416A-878F-E8DF1B422F8E}"/>
    <cellStyle name="Output 3 3 2 2 2" xfId="9752" xr:uid="{7D173178-B302-4A01-8863-BD9304E82568}"/>
    <cellStyle name="Output 3 3 2 2 2 2" xfId="20111" xr:uid="{FE35A52D-12EC-406C-BEE6-BB1B34280FD6}"/>
    <cellStyle name="Output 3 3 2 2 2 2 2" xfId="38983" xr:uid="{EBE2014E-6E66-469B-AD57-D1F58114AEC5}"/>
    <cellStyle name="Output 3 3 2 2 3" xfId="9753" xr:uid="{FEF53888-E3D2-402E-B345-F9E7109DCBB0}"/>
    <cellStyle name="Output 3 3 2 2 3 2" xfId="36971" xr:uid="{E53D5499-3392-4B39-97EC-026B695226EA}"/>
    <cellStyle name="Output 3 3 2 2 4" xfId="13810" xr:uid="{7FBC80A3-C594-4C26-A515-8B59E7BCB9D0}"/>
    <cellStyle name="Output 3 3 2 2 4 2" xfId="23675" xr:uid="{42EC6BFF-D799-4D08-A3A2-ACFC782AD5EF}"/>
    <cellStyle name="Output 3 3 2 2 5" xfId="31250" xr:uid="{4A18F702-D64A-4011-9946-98E813410916}"/>
    <cellStyle name="Output 3 3 2 3" xfId="9754" xr:uid="{665A4871-7BD9-4844-99A0-FC790E9E56BA}"/>
    <cellStyle name="Output 3 3 2 3 2" xfId="9755" xr:uid="{949F4538-AAE4-4ED0-A1BC-6B7DD096B528}"/>
    <cellStyle name="Output 3 3 2 3 2 2" xfId="37905" xr:uid="{C94CF4A2-151D-40A2-B1FC-CFDDFCEA6A5C}"/>
    <cellStyle name="Output 3 3 2 3 3" xfId="9756" xr:uid="{D72B3AF5-EE49-4FBE-AD1E-5B280996692A}"/>
    <cellStyle name="Output 3 3 2 4" xfId="9757" xr:uid="{DC40CC85-2B0F-4E61-85CA-59A3EEFC1286}"/>
    <cellStyle name="Output 3 3 2 4 2" xfId="21298" xr:uid="{2784B42E-C838-4A7F-9C16-0F6A28F99370}"/>
    <cellStyle name="Output 3 3 2 4 2 2" xfId="39707" xr:uid="{0FB1AC9A-64F4-4750-8942-43CEDEBA40D4}"/>
    <cellStyle name="Output 3 3 2 5" xfId="9758" xr:uid="{A5855CBB-435E-4A39-9CE2-9B008E58256E}"/>
    <cellStyle name="Output 3 3 2 5 2" xfId="34219" xr:uid="{7A483669-C98D-405E-A34A-5540540DE7CD}"/>
    <cellStyle name="Output 3 3 2 6" xfId="13273" xr:uid="{0EAA082D-69CC-46F6-9487-36610F0DC0B8}"/>
    <cellStyle name="Output 3 3 2 6 2" xfId="35029" xr:uid="{6B629C57-C605-467C-8367-5101E6E32689}"/>
    <cellStyle name="Output 3 3 2 7" xfId="17937" xr:uid="{9F7AA63A-DEF0-4B5D-9268-77B2B7B65D09}"/>
    <cellStyle name="Output 3 3 2 7 2" xfId="35995" xr:uid="{3643B1F9-A4EE-47E8-AE7A-A044C9AA2EBC}"/>
    <cellStyle name="Output 3 3 2 8" xfId="23674" xr:uid="{6AE332C3-E774-491F-923C-F5456E5F854D}"/>
    <cellStyle name="Output 3 3 2 9" xfId="30187" xr:uid="{51532118-5681-4173-827A-C81DB6C4DBF4}"/>
    <cellStyle name="Output 3 3 3" xfId="9759" xr:uid="{8BD71A8A-637F-4572-B167-A445E337FDF1}"/>
    <cellStyle name="Output 3 3 3 2" xfId="9760" xr:uid="{487B84C4-F99C-45E4-9863-39E65C513F09}"/>
    <cellStyle name="Output 3 3 3 2 2" xfId="9761" xr:uid="{F3FF34DA-F5B0-4E3B-B626-25B801DCF9FC}"/>
    <cellStyle name="Output 3 3 3 2 2 2" xfId="20112" xr:uid="{58F99283-B668-4A54-8DFC-287E4F0B491A}"/>
    <cellStyle name="Output 3 3 3 2 2 2 2" xfId="38984" xr:uid="{9E433BBB-B873-4DA2-B540-C5E813DF5DC8}"/>
    <cellStyle name="Output 3 3 3 2 3" xfId="9762" xr:uid="{7321D117-123C-4748-AF7E-3C742B06E6E9}"/>
    <cellStyle name="Output 3 3 3 2 3 2" xfId="36972" xr:uid="{F2EB9915-85D3-44E4-9306-D6E1CDAAFC60}"/>
    <cellStyle name="Output 3 3 3 2 4" xfId="13811" xr:uid="{BDC680BF-4C51-405B-811F-99C59013FB47}"/>
    <cellStyle name="Output 3 3 3 2 4 2" xfId="23677" xr:uid="{F0D8B3FB-ACFF-44AB-8174-8DD121D60B2C}"/>
    <cellStyle name="Output 3 3 3 2 5" xfId="31251" xr:uid="{B7B5B962-2704-439C-ACFB-A959559B96FE}"/>
    <cellStyle name="Output 3 3 3 3" xfId="9763" xr:uid="{05B89F5E-5FEB-4C45-B752-1B74E124D712}"/>
    <cellStyle name="Output 3 3 3 3 2" xfId="9764" xr:uid="{5AFB10F8-6F0C-420A-94CC-409ECA8F885B}"/>
    <cellStyle name="Output 3 3 3 3 2 2" xfId="37906" xr:uid="{FF3D961E-9921-42C7-A6E5-087BA646D970}"/>
    <cellStyle name="Output 3 3 3 3 3" xfId="9765" xr:uid="{E5FDB27E-3340-48BD-8FBD-B4B6152A3137}"/>
    <cellStyle name="Output 3 3 3 4" xfId="9766" xr:uid="{AD71C232-1CC5-4778-BE0D-B634B0CC599B}"/>
    <cellStyle name="Output 3 3 3 4 2" xfId="21299" xr:uid="{3F6F3334-C844-43A9-AA68-3C8F51988832}"/>
    <cellStyle name="Output 3 3 3 4 2 2" xfId="39708" xr:uid="{FA247712-7B03-42D8-9FD5-B597D23648C2}"/>
    <cellStyle name="Output 3 3 3 5" xfId="9767" xr:uid="{BB0E5FC1-F19F-41CD-A021-29AA8CFA4B18}"/>
    <cellStyle name="Output 3 3 3 5 2" xfId="34220" xr:uid="{C4602FA7-9B58-416D-B6B9-A84FDE7C79F0}"/>
    <cellStyle name="Output 3 3 3 6" xfId="13274" xr:uid="{13BEE100-391F-4038-801C-635DDDE7014D}"/>
    <cellStyle name="Output 3 3 3 6 2" xfId="35030" xr:uid="{13609454-52A4-41C4-9AF0-C0FC20D94D00}"/>
    <cellStyle name="Output 3 3 3 7" xfId="17938" xr:uid="{219AE477-6A22-42C6-B858-034667018076}"/>
    <cellStyle name="Output 3 3 3 7 2" xfId="35996" xr:uid="{D877ABDC-4060-488E-A3D4-C8A0BA9D507F}"/>
    <cellStyle name="Output 3 3 3 8" xfId="23676" xr:uid="{A5D266F2-022E-4E3E-A160-D03F7218666D}"/>
    <cellStyle name="Output 3 3 3 9" xfId="30188" xr:uid="{ADA68920-8F26-423B-84E8-EB3BB02D2B17}"/>
    <cellStyle name="Output 3 3 4" xfId="9768" xr:uid="{96DF7B72-60AC-4EB2-AEF7-5ECF94E29A80}"/>
    <cellStyle name="Output 3 3 4 2" xfId="9769" xr:uid="{0845F690-A869-4512-BB66-F64CB1F0820A}"/>
    <cellStyle name="Output 3 3 4 2 2" xfId="9770" xr:uid="{BD9480A4-10B2-4E7C-8487-A92F62395C1C}"/>
    <cellStyle name="Output 3 3 4 2 2 2" xfId="20113" xr:uid="{86B523C4-C4CF-48BE-9E27-65341A2D26FF}"/>
    <cellStyle name="Output 3 3 4 2 2 2 2" xfId="38985" xr:uid="{0E7E0C13-7FF0-4494-BCBD-3B1408F1B61A}"/>
    <cellStyle name="Output 3 3 4 2 3" xfId="9771" xr:uid="{7BDD46DD-C65B-4007-84FE-B8C46D4F9C85}"/>
    <cellStyle name="Output 3 3 4 2 3 2" xfId="36973" xr:uid="{BEBA6DD8-10FE-4C51-8719-8D8239C7E4E3}"/>
    <cellStyle name="Output 3 3 4 2 4" xfId="13812" xr:uid="{DFD1E7BB-74FB-402B-A3A5-21813EBEE2B4}"/>
    <cellStyle name="Output 3 3 4 2 4 2" xfId="23679" xr:uid="{3B3C6BF4-49C9-4A49-A46E-CD96B228AA53}"/>
    <cellStyle name="Output 3 3 4 2 5" xfId="31252" xr:uid="{960C8BD0-C326-4F4D-8490-CDB42DCF827A}"/>
    <cellStyle name="Output 3 3 4 3" xfId="9772" xr:uid="{F1110DD3-738A-4CC8-ADE4-ED18BB5AEC2D}"/>
    <cellStyle name="Output 3 3 4 3 2" xfId="9773" xr:uid="{A0A87F62-F737-4053-85EE-C5D9C40A5DA3}"/>
    <cellStyle name="Output 3 3 4 3 2 2" xfId="37907" xr:uid="{7895B8DC-F904-4CFB-95CA-4162601285D4}"/>
    <cellStyle name="Output 3 3 4 3 3" xfId="9774" xr:uid="{0CD31559-E4E0-40DC-9C76-E4219EFF9E25}"/>
    <cellStyle name="Output 3 3 4 4" xfId="9775" xr:uid="{8F07BCBC-9028-464E-9D76-6980C867985C}"/>
    <cellStyle name="Output 3 3 4 4 2" xfId="21300" xr:uid="{83C684A8-5B8D-4202-891A-F46B141C73A3}"/>
    <cellStyle name="Output 3 3 4 4 2 2" xfId="39709" xr:uid="{2C8168BE-6874-4AB8-A84E-7DD05038E8F1}"/>
    <cellStyle name="Output 3 3 4 5" xfId="9776" xr:uid="{EC955087-E3D8-41CB-A67B-E6627C80590D}"/>
    <cellStyle name="Output 3 3 4 5 2" xfId="34221" xr:uid="{E3C6190A-E98A-438B-AED7-41351A3648BD}"/>
    <cellStyle name="Output 3 3 4 6" xfId="13275" xr:uid="{5B2714AB-D7AB-4010-9A7A-1D7EB3EB79FF}"/>
    <cellStyle name="Output 3 3 4 6 2" xfId="35031" xr:uid="{905F0FEB-E3AF-4E86-BABE-7CEDCDDA580D}"/>
    <cellStyle name="Output 3 3 4 7" xfId="17939" xr:uid="{8B388EEC-D4AE-4F6E-A639-330937238D2E}"/>
    <cellStyle name="Output 3 3 4 7 2" xfId="35997" xr:uid="{6DADAA7C-91BD-44AD-B34C-3A9BB00CCEEC}"/>
    <cellStyle name="Output 3 3 4 8" xfId="23678" xr:uid="{1FECB4E1-A477-4B03-89B8-A1E39314C58A}"/>
    <cellStyle name="Output 3 3 4 9" xfId="30189" xr:uid="{02DE01BD-D863-4172-A3B9-C4576A18A5DC}"/>
    <cellStyle name="Output 3 3 5" xfId="9777" xr:uid="{B20B2A04-CB3D-4096-BBF8-A4332514F8D7}"/>
    <cellStyle name="Output 3 3 5 2" xfId="9778" xr:uid="{9180E00A-545C-4A4F-9533-CE5D1715FA0A}"/>
    <cellStyle name="Output 3 3 5 2 2" xfId="9779" xr:uid="{BD2C07C8-58BF-49FF-ABD4-506CCEE2833C}"/>
    <cellStyle name="Output 3 3 5 2 2 2" xfId="20114" xr:uid="{B6635684-8904-4F31-9CAC-A9781C363703}"/>
    <cellStyle name="Output 3 3 5 2 2 2 2" xfId="38986" xr:uid="{D9DCC972-F966-4DB5-AD3D-BAF8EF5AA35C}"/>
    <cellStyle name="Output 3 3 5 2 3" xfId="9780" xr:uid="{D9D57F5A-029B-4F79-8A53-B878CEFC1624}"/>
    <cellStyle name="Output 3 3 5 2 3 2" xfId="36974" xr:uid="{7F3232B4-EE0E-4B09-A623-8CAF8D4E7A7A}"/>
    <cellStyle name="Output 3 3 5 2 4" xfId="13813" xr:uid="{3DF7F2F5-D931-462F-90D3-C599F5C735D3}"/>
    <cellStyle name="Output 3 3 5 2 4 2" xfId="23681" xr:uid="{A32D2CCE-054A-4154-9FA7-8992345B8375}"/>
    <cellStyle name="Output 3 3 5 2 5" xfId="31253" xr:uid="{74AC8669-024B-4430-ADFA-FF4081B87232}"/>
    <cellStyle name="Output 3 3 5 3" xfId="9781" xr:uid="{BF10306B-D8EE-4BB2-915A-0616288D889E}"/>
    <cellStyle name="Output 3 3 5 3 2" xfId="9782" xr:uid="{8139E9D4-FF77-4659-8354-92CC7D3E586D}"/>
    <cellStyle name="Output 3 3 5 3 2 2" xfId="37908" xr:uid="{946FCCCE-5245-4BEC-A605-6ED18388CA70}"/>
    <cellStyle name="Output 3 3 5 3 3" xfId="9783" xr:uid="{E9D07A6A-CEE2-48B3-90D9-33CB97423D96}"/>
    <cellStyle name="Output 3 3 5 4" xfId="9784" xr:uid="{627FF205-1443-4E2D-BCED-6896B785BE9A}"/>
    <cellStyle name="Output 3 3 5 4 2" xfId="21301" xr:uid="{30C2C843-1D8E-4C79-9737-7763AC11BC81}"/>
    <cellStyle name="Output 3 3 5 4 2 2" xfId="39710" xr:uid="{DD5EFB01-B56B-48F1-85EA-BB3118B410E8}"/>
    <cellStyle name="Output 3 3 5 5" xfId="9785" xr:uid="{7C9A8F36-3064-4C0B-82DF-BDE5769BBF7F}"/>
    <cellStyle name="Output 3 3 5 5 2" xfId="34222" xr:uid="{85570CCE-D7C7-4BA6-ABFC-EFD5E9E2094A}"/>
    <cellStyle name="Output 3 3 5 6" xfId="13276" xr:uid="{BBCE4EB5-C876-43D4-946F-D650F78DCA11}"/>
    <cellStyle name="Output 3 3 5 6 2" xfId="35032" xr:uid="{4037C23A-D0F0-4FAA-AB63-A0BC17A46DE3}"/>
    <cellStyle name="Output 3 3 5 7" xfId="17940" xr:uid="{0E9BF006-25D5-49FC-A777-798ADBF4280A}"/>
    <cellStyle name="Output 3 3 5 7 2" xfId="35998" xr:uid="{351ACF85-0572-4A30-B223-F3BB0E2CBFC5}"/>
    <cellStyle name="Output 3 3 5 8" xfId="23680" xr:uid="{6DD0F789-FAF5-478F-A6A1-6DF5DC75C81C}"/>
    <cellStyle name="Output 3 3 5 9" xfId="30190" xr:uid="{BEC0AB05-5529-4A74-AC41-996FEC58913C}"/>
    <cellStyle name="Output 3 3 6" xfId="9786" xr:uid="{281A9242-D477-4E69-B917-6412EE1DC2D9}"/>
    <cellStyle name="Output 3 3 6 2" xfId="9787" xr:uid="{6DC38BB5-3FB3-4FC8-9B53-0E701039E8C1}"/>
    <cellStyle name="Output 3 3 6 2 2" xfId="9788" xr:uid="{27760504-2AEC-4482-8047-727D3FA3FA5F}"/>
    <cellStyle name="Output 3 3 6 2 2 2" xfId="20115" xr:uid="{F9BBC01F-965C-4363-8670-7AFD1D5ADF7C}"/>
    <cellStyle name="Output 3 3 6 2 2 2 2" xfId="38987" xr:uid="{824266D5-12D1-4FA2-84DF-A116FB87AB37}"/>
    <cellStyle name="Output 3 3 6 2 3" xfId="9789" xr:uid="{45622EBD-A82E-4CE7-AC9F-2449106C3394}"/>
    <cellStyle name="Output 3 3 6 2 3 2" xfId="36975" xr:uid="{CF5140A4-C2DC-401E-9D87-F2AC0B8A71B9}"/>
    <cellStyle name="Output 3 3 6 2 4" xfId="13814" xr:uid="{3C86A1D9-09E0-49C5-96CE-065F7F831EAF}"/>
    <cellStyle name="Output 3 3 6 2 4 2" xfId="23683" xr:uid="{EBCDC387-5785-450A-AB44-CC9325D9E5CB}"/>
    <cellStyle name="Output 3 3 6 2 5" xfId="31254" xr:uid="{7912852C-56C4-4412-A15C-F157B5A60D83}"/>
    <cellStyle name="Output 3 3 6 3" xfId="9790" xr:uid="{A7815D79-E0E9-4857-9D7F-06A0D3D0B9FF}"/>
    <cellStyle name="Output 3 3 6 3 2" xfId="9791" xr:uid="{EAA32B02-8086-481B-BEFE-80D2E733ACC0}"/>
    <cellStyle name="Output 3 3 6 3 2 2" xfId="37909" xr:uid="{419ECB42-A027-4028-B24A-97937B12D2A6}"/>
    <cellStyle name="Output 3 3 6 3 3" xfId="9792" xr:uid="{E710873A-A060-424D-A271-C48FA160CAA8}"/>
    <cellStyle name="Output 3 3 6 4" xfId="9793" xr:uid="{445D1881-06D6-4D00-99BB-B64ED1C3AB2C}"/>
    <cellStyle name="Output 3 3 6 4 2" xfId="21302" xr:uid="{1F4616B6-8F0C-4A54-B9F5-1B0006600C18}"/>
    <cellStyle name="Output 3 3 6 4 2 2" xfId="39711" xr:uid="{F46A81BB-988A-40A5-B9EF-0EC43D190263}"/>
    <cellStyle name="Output 3 3 6 5" xfId="9794" xr:uid="{174F59FE-C72E-417F-BC38-06558B0034D0}"/>
    <cellStyle name="Output 3 3 6 5 2" xfId="34223" xr:uid="{B283225A-1E66-48E7-BC9E-EACCDF9BB2C4}"/>
    <cellStyle name="Output 3 3 6 6" xfId="13277" xr:uid="{D5CF205A-9D72-40FC-BB70-965DE77169EF}"/>
    <cellStyle name="Output 3 3 6 6 2" xfId="35033" xr:uid="{78EBF5ED-26FC-401F-9D9A-D31AD1B21C1A}"/>
    <cellStyle name="Output 3 3 6 7" xfId="17941" xr:uid="{492CC6AF-FC4C-4B5E-98FB-92245633F9CE}"/>
    <cellStyle name="Output 3 3 6 7 2" xfId="35999" xr:uid="{4F3F661D-AAC3-4DF5-8356-4D1A0690958C}"/>
    <cellStyle name="Output 3 3 6 8" xfId="23682" xr:uid="{3D084357-3EA5-4345-BE6E-16CE09E5E1B4}"/>
    <cellStyle name="Output 3 3 6 9" xfId="30191" xr:uid="{DC2D7861-7266-4293-BC54-C6D5E4D1B671}"/>
    <cellStyle name="Output 3 3 7" xfId="9795" xr:uid="{E0124B1D-2B92-41FC-BF19-2FD0007980E3}"/>
    <cellStyle name="Output 3 3 7 2" xfId="9796" xr:uid="{9F5EDF34-7DA3-41E2-BF2A-8DA25660639D}"/>
    <cellStyle name="Output 3 3 7 2 2" xfId="19459" xr:uid="{C7EFAE42-4096-4BE5-976F-6BBE53B1B133}"/>
    <cellStyle name="Output 3 3 7 2 2 2" xfId="38246" xr:uid="{333E7376-1FAE-4AF5-887C-65316CFA8EEB}"/>
    <cellStyle name="Output 3 3 7 3" xfId="9797" xr:uid="{CD3BC579-771A-417C-8513-34246C1876C5}"/>
    <cellStyle name="Output 3 3 7 3 2" xfId="36329" xr:uid="{E85AC40E-AAAA-4020-B286-6204D7FF8F14}"/>
    <cellStyle name="Output 3 3 7 4" xfId="13581" xr:uid="{FDB653C6-3824-41D7-8D51-4A80CC25E649}"/>
    <cellStyle name="Output 3 3 7 4 2" xfId="23684" xr:uid="{A2C2D295-519A-4CE3-A2BC-CC0FA5B7B9A9}"/>
    <cellStyle name="Output 3 3 7 5" xfId="30515" xr:uid="{B1FEB626-0C8E-4562-8FFF-74B755DF5E96}"/>
    <cellStyle name="Output 3 3 8" xfId="9798" xr:uid="{AAF31EB3-C399-4DA9-998D-91F617FD5715}"/>
    <cellStyle name="Output 3 3 8 2" xfId="9799" xr:uid="{9661B104-5D8C-4302-8A46-9DBD888E1327}"/>
    <cellStyle name="Output 3 3 8 2 2" xfId="19511" xr:uid="{671376D3-5724-43BF-8356-BD43F2669331}"/>
    <cellStyle name="Output 3 3 8 2 2 2" xfId="38298" xr:uid="{BFF4A221-A019-4946-AA07-F7101BDF5982}"/>
    <cellStyle name="Output 3 3 8 3" xfId="9800" xr:uid="{834E872C-89BA-40E0-9925-FBCD5CA37FA5}"/>
    <cellStyle name="Output 3 3 8 3 2" xfId="36382" xr:uid="{F4847E31-23AC-426D-BDED-1F31D2EB638E}"/>
    <cellStyle name="Output 3 3 8 4" xfId="13606" xr:uid="{C4B2C843-A0D3-43D8-88A3-D290DFB3B52B}"/>
    <cellStyle name="Output 3 3 8 4 2" xfId="23685" xr:uid="{A5C8AFFD-EC49-4958-9387-2EC9A1D7C75A}"/>
    <cellStyle name="Output 3 3 8 5" xfId="30567" xr:uid="{92185B6C-2EA6-47F9-9667-96BBC3CF1941}"/>
    <cellStyle name="Output 3 3 9" xfId="9801" xr:uid="{CEE614F9-454E-489E-95F9-9C80FAC1255E}"/>
    <cellStyle name="Output 3 3 9 2" xfId="9802" xr:uid="{949B1185-2576-486D-8682-20AE716C273C}"/>
    <cellStyle name="Output 3 3 9 3" xfId="9803" xr:uid="{4EDBF08B-F1BE-4B5E-86C1-753CBB79112B}"/>
    <cellStyle name="Output 3 4" xfId="9804" xr:uid="{280F9335-0EEC-4218-A918-CBFD4CA806FB}"/>
    <cellStyle name="Output 3 4 10" xfId="29627" xr:uid="{B530B386-5090-433E-871E-E796DB24FB47}"/>
    <cellStyle name="Output 3 4 2" xfId="9805" xr:uid="{5B8561DF-737F-4F30-8689-3CE5FAA8160A}"/>
    <cellStyle name="Output 3 4 2 2" xfId="9806" xr:uid="{3F4CF411-5E05-4CED-99C8-D24652249B8E}"/>
    <cellStyle name="Output 3 4 2 2 2" xfId="9807" xr:uid="{020D025C-9B4D-45BA-8ABD-0D603169F573}"/>
    <cellStyle name="Output 3 4 2 2 2 2" xfId="20116" xr:uid="{643DE78B-9B88-4A0A-ADB6-570F5FD22AE7}"/>
    <cellStyle name="Output 3 4 2 2 2 2 2" xfId="38988" xr:uid="{FB8499CA-47D2-488D-90E3-9187B60912DA}"/>
    <cellStyle name="Output 3 4 2 2 3" xfId="9808" xr:uid="{D13C69E9-5622-4B5B-96B2-A941670C064B}"/>
    <cellStyle name="Output 3 4 2 2 3 2" xfId="36976" xr:uid="{AD7DE2DC-5976-4A3D-9896-DACF81B4ABF5}"/>
    <cellStyle name="Output 3 4 2 2 4" xfId="13815" xr:uid="{54647D1D-9217-4349-9523-E3F0ACA989D5}"/>
    <cellStyle name="Output 3 4 2 2 4 2" xfId="23688" xr:uid="{4BEB5421-F559-45A4-9F65-02A73F2928F1}"/>
    <cellStyle name="Output 3 4 2 2 5" xfId="31255" xr:uid="{411B2A21-3998-4EE9-8DC6-277C75ABB7A9}"/>
    <cellStyle name="Output 3 4 2 3" xfId="9809" xr:uid="{6E0249DB-8DEC-492C-992F-628A5551469F}"/>
    <cellStyle name="Output 3 4 2 3 2" xfId="9810" xr:uid="{7E83D102-13F8-4502-A1EC-3FD971263EB1}"/>
    <cellStyle name="Output 3 4 2 3 2 2" xfId="37910" xr:uid="{F2642DCC-329C-4044-8D0E-9DEF24BC562C}"/>
    <cellStyle name="Output 3 4 2 3 3" xfId="9811" xr:uid="{2B4675E2-D8B8-49F7-9F31-9BB24E9B4B25}"/>
    <cellStyle name="Output 3 4 2 4" xfId="9812" xr:uid="{A38C2CD9-EB74-4773-A397-E9C325611AA8}"/>
    <cellStyle name="Output 3 4 2 4 2" xfId="36000" xr:uid="{107D2B5D-2FF1-4BA9-873F-138030BEDF9F}"/>
    <cellStyle name="Output 3 4 2 5" xfId="13278" xr:uid="{80E6013A-AD1E-4057-AA2D-DBAF158514DC}"/>
    <cellStyle name="Output 3 4 2 5 2" xfId="23687" xr:uid="{CB74653A-2274-447E-8B74-1B81BF463049}"/>
    <cellStyle name="Output 3 4 2 6" xfId="30192" xr:uid="{E5EAB4AD-00AB-423F-B69C-00913438CCC8}"/>
    <cellStyle name="Output 3 4 3" xfId="9813" xr:uid="{5EECAA69-1CB0-4424-9111-38E9C8016DD7}"/>
    <cellStyle name="Output 3 4 3 2" xfId="9814" xr:uid="{622DAC78-95CD-4CA7-B81C-522500FA3019}"/>
    <cellStyle name="Output 3 4 3 2 2" xfId="14477" xr:uid="{55D5F3B6-1470-43F0-8DDC-3BE4F6078104}"/>
    <cellStyle name="Output 3 4 3 2 2 2" xfId="38423" xr:uid="{4BE14D1A-D308-4692-B691-0984D8B8206A}"/>
    <cellStyle name="Output 3 4 3 3" xfId="9815" xr:uid="{23583299-AE31-4825-AE76-4CBC51C08E2C}"/>
    <cellStyle name="Output 3 4 3 3 2" xfId="18371" xr:uid="{FA012B0C-E255-47F0-A26E-F4F0F62D49B8}"/>
    <cellStyle name="Output 3 4 3 4" xfId="13673" xr:uid="{54CE5DDA-CD80-4D4F-B2BA-47B84DB85FD0}"/>
    <cellStyle name="Output 3 4 3 4 2" xfId="23689" xr:uid="{A4123666-0DBF-47BC-ADAE-C9593A922891}"/>
    <cellStyle name="Output 3 4 3 5" xfId="30690" xr:uid="{6122E8C0-BB11-4900-A0C7-166C02A84934}"/>
    <cellStyle name="Output 3 4 4" xfId="9816" xr:uid="{DD15EE3C-0EA6-4F27-8C8D-80E8CA34C783}"/>
    <cellStyle name="Output 3 4 4 2" xfId="9817" xr:uid="{BBA32942-C295-4742-A51B-A904374075B4}"/>
    <cellStyle name="Output 3 4 4 2 2" xfId="37288" xr:uid="{1A3CAAF2-B3D8-4555-A391-252C14EF1927}"/>
    <cellStyle name="Output 3 4 4 3" xfId="9818" xr:uid="{1A9EEEB4-87F1-43AA-AC60-95FA59AC7984}"/>
    <cellStyle name="Output 3 4 5" xfId="9819" xr:uid="{60481CDC-9524-460D-A95B-3B491D047E75}"/>
    <cellStyle name="Output 3 4 5 2" xfId="15273" xr:uid="{27158988-6EFE-4195-8A66-9A1C9239975F}"/>
    <cellStyle name="Output 3 4 5 2 2" xfId="20644" xr:uid="{EEE9DCE8-EF25-4A65-8C28-F11A8D42BFFD}"/>
    <cellStyle name="Output 3 4 6" xfId="9820" xr:uid="{3E7AFEAA-31E4-48C9-99F6-8D2ABC32AD7F}"/>
    <cellStyle name="Output 3 4 6 2" xfId="15945" xr:uid="{9785E692-5F14-452D-8F9F-03C2D5351B50}"/>
    <cellStyle name="Output 3 4 7" xfId="13086" xr:uid="{C543F2B4-788A-4A9F-97EF-67195241AE9B}"/>
    <cellStyle name="Output 3 4 7 2" xfId="16921" xr:uid="{AFA90A71-FC4D-4DD7-8BCE-584D0F9A2537}"/>
    <cellStyle name="Output 3 4 8" xfId="17213" xr:uid="{B2DB7101-D252-4FB4-A13B-72D795A0BA3A}"/>
    <cellStyle name="Output 3 4 8 2" xfId="35413" xr:uid="{5AEB7AAD-7643-43FA-9980-6E1D71F21290}"/>
    <cellStyle name="Output 3 4 9" xfId="23686" xr:uid="{7712778D-B943-4970-966F-D82004CAEE9C}"/>
    <cellStyle name="Output 3 5" xfId="9821" xr:uid="{98B65B58-DA1D-4B73-9A37-730EF9439178}"/>
    <cellStyle name="Output 3 5 2" xfId="9822" xr:uid="{2E086671-3FE0-4563-AED0-6F97571B5F73}"/>
    <cellStyle name="Output 3 5 2 2" xfId="9823" xr:uid="{6255CB53-6A42-428F-8D5D-14A131F34C23}"/>
    <cellStyle name="Output 3 5 2 2 2" xfId="20117" xr:uid="{B3D8CF1A-CD26-4D07-AC2E-3444B438486B}"/>
    <cellStyle name="Output 3 5 2 2 2 2" xfId="38989" xr:uid="{B40E6EAB-CD89-48B6-A3E9-2E8BAB2FCA89}"/>
    <cellStyle name="Output 3 5 2 3" xfId="9824" xr:uid="{4089E0DF-3D0B-455E-8CE1-9150EDCD5907}"/>
    <cellStyle name="Output 3 5 2 3 2" xfId="36977" xr:uid="{B1CB3BB5-F419-4393-97BC-8005B559724F}"/>
    <cellStyle name="Output 3 5 2 4" xfId="13816" xr:uid="{52456FD9-93F9-4A0A-A542-3645E41CD70F}"/>
    <cellStyle name="Output 3 5 2 4 2" xfId="23691" xr:uid="{E7F72B88-101A-4594-92E7-708DC97884DD}"/>
    <cellStyle name="Output 3 5 2 5" xfId="31256" xr:uid="{2AB9203B-68F4-4AF2-B086-13DB27F4FD88}"/>
    <cellStyle name="Output 3 5 3" xfId="9825" xr:uid="{3DFBA45F-E8EB-44F7-9D9A-77D91E6DF420}"/>
    <cellStyle name="Output 3 5 3 2" xfId="9826" xr:uid="{8B4C7B89-2A39-4E45-AB50-0F1AA1CA2B74}"/>
    <cellStyle name="Output 3 5 3 2 2" xfId="37911" xr:uid="{4B4B772A-D498-4ED0-8484-1FC5B29CA375}"/>
    <cellStyle name="Output 3 5 3 3" xfId="9827" xr:uid="{D656E156-F62E-43A7-BC62-ED5CF283272E}"/>
    <cellStyle name="Output 3 5 4" xfId="9828" xr:uid="{71DF8E76-9F31-42AF-9C04-A2CDA56EAD12}"/>
    <cellStyle name="Output 3 5 4 2" xfId="21303" xr:uid="{A43BAE2C-8534-4CF5-AA61-7F50414F0176}"/>
    <cellStyle name="Output 3 5 4 2 2" xfId="39712" xr:uid="{A4600453-FEBD-4FBD-A448-DADDAD3D0333}"/>
    <cellStyle name="Output 3 5 5" xfId="9829" xr:uid="{26058DCD-5E7A-4A40-86A6-AF21384D355A}"/>
    <cellStyle name="Output 3 5 5 2" xfId="34224" xr:uid="{634A6DC3-AA98-4F70-A612-C0A924122685}"/>
    <cellStyle name="Output 3 5 6" xfId="13279" xr:uid="{ADA3583F-0C21-447A-B038-022C76658CD8}"/>
    <cellStyle name="Output 3 5 6 2" xfId="35034" xr:uid="{11E8E582-7777-41B0-8C2B-1F6604CFB3D2}"/>
    <cellStyle name="Output 3 5 7" xfId="17942" xr:uid="{89C67209-DFEB-4C35-BB51-64D8DC3F9B0F}"/>
    <cellStyle name="Output 3 5 7 2" xfId="36001" xr:uid="{2DB5CA05-02B2-4F44-A53B-9BD32161E4E2}"/>
    <cellStyle name="Output 3 5 8" xfId="23690" xr:uid="{30CC6AC9-A136-40FF-901F-C60B7F473434}"/>
    <cellStyle name="Output 3 5 9" xfId="30193" xr:uid="{BD3696D5-3199-4DF0-B42D-B4CC840405C9}"/>
    <cellStyle name="Output 3 6" xfId="9830" xr:uid="{BCD12B91-3D74-4E5A-AD99-5BEDF1F88682}"/>
    <cellStyle name="Output 3 6 2" xfId="9831" xr:uid="{0B95C6B0-C8FB-4938-97C5-51C805DA042D}"/>
    <cellStyle name="Output 3 6 2 2" xfId="9832" xr:uid="{E91C596D-EEE1-4C1B-933C-74E5EACC3B60}"/>
    <cellStyle name="Output 3 6 2 2 2" xfId="20118" xr:uid="{398B4483-478E-4C02-BB41-7B70138BBA2F}"/>
    <cellStyle name="Output 3 6 2 2 2 2" xfId="38990" xr:uid="{DCCA1ACB-C170-47C1-BA97-6053E9F61864}"/>
    <cellStyle name="Output 3 6 2 3" xfId="9833" xr:uid="{9A0B434D-27B7-4B85-B260-C962D59915C4}"/>
    <cellStyle name="Output 3 6 2 3 2" xfId="36978" xr:uid="{A6DFAF74-BF45-4079-B22C-AD3A7CE6DC22}"/>
    <cellStyle name="Output 3 6 2 4" xfId="13817" xr:uid="{45FA53A9-EA77-4C41-ABFF-14CF05BA396B}"/>
    <cellStyle name="Output 3 6 2 4 2" xfId="23693" xr:uid="{A6B76917-D1C1-43E4-B925-1740FD21A359}"/>
    <cellStyle name="Output 3 6 2 5" xfId="31257" xr:uid="{0DD6F050-7163-405C-AA84-AD76F4C04337}"/>
    <cellStyle name="Output 3 6 3" xfId="9834" xr:uid="{9757EADC-E22B-4774-BF86-A1D0F2102696}"/>
    <cellStyle name="Output 3 6 3 2" xfId="9835" xr:uid="{BDBCC1B4-C488-4F7C-996C-9B74741593AD}"/>
    <cellStyle name="Output 3 6 3 2 2" xfId="37912" xr:uid="{E3AF7447-CF22-4214-AEA5-E124E70E1E44}"/>
    <cellStyle name="Output 3 6 3 3" xfId="9836" xr:uid="{379F9054-8015-4C4A-9EB7-0C3B73B9E3F7}"/>
    <cellStyle name="Output 3 6 4" xfId="9837" xr:uid="{13F24525-5B0A-4D58-88FA-44072DF15DB5}"/>
    <cellStyle name="Output 3 6 4 2" xfId="21304" xr:uid="{2D336016-9E94-4AA7-849F-1A4E6BE6453C}"/>
    <cellStyle name="Output 3 6 4 2 2" xfId="39713" xr:uid="{5EF1B0D9-85A0-4C5B-9F29-AA99B7B56638}"/>
    <cellStyle name="Output 3 6 5" xfId="9838" xr:uid="{0FF58DA8-1798-4139-AB9C-D1ACEB6046C1}"/>
    <cellStyle name="Output 3 6 5 2" xfId="34225" xr:uid="{6E7A05BE-3358-45B8-A84D-32A4953335DB}"/>
    <cellStyle name="Output 3 6 6" xfId="13280" xr:uid="{2E84FB6B-868C-4104-AB97-5D0851E568B5}"/>
    <cellStyle name="Output 3 6 6 2" xfId="35035" xr:uid="{26B3C4FC-8671-4347-815E-794594A861A7}"/>
    <cellStyle name="Output 3 6 7" xfId="17943" xr:uid="{849897DB-1AEF-4789-9327-CC4EBB3C142D}"/>
    <cellStyle name="Output 3 6 7 2" xfId="36002" xr:uid="{17068668-1CA8-45F1-A7FE-20F22A1EED1F}"/>
    <cellStyle name="Output 3 6 8" xfId="23692" xr:uid="{8C10D1E4-2E40-4F7F-9F30-070A3EFD84FD}"/>
    <cellStyle name="Output 3 6 9" xfId="30194" xr:uid="{DED4E32C-5C28-4A61-BF59-2F3D8A5D4BB6}"/>
    <cellStyle name="Output 3 7" xfId="9839" xr:uid="{C229BFFF-7E31-47F3-9416-89C31B1E4386}"/>
    <cellStyle name="Output 3 7 2" xfId="9840" xr:uid="{471FD6A5-66B1-49AB-ACFF-F99FABA1E6FA}"/>
    <cellStyle name="Output 3 7 2 2" xfId="14431" xr:uid="{5F9558E8-8EE3-4F1E-8AA5-CE3B88B559C0}"/>
    <cellStyle name="Output 3 7 2 2 2" xfId="38364" xr:uid="{CA6C6E0D-8BB5-482E-8FA9-D3A6C4A2E24C}"/>
    <cellStyle name="Output 3 7 3" xfId="9841" xr:uid="{6D95454D-1FA1-4D6E-AA80-457337E36DA3}"/>
    <cellStyle name="Output 3 7 3 2" xfId="18321" xr:uid="{05DCC811-ED32-4FE5-B18E-83F7074152E8}"/>
    <cellStyle name="Output 3 7 4" xfId="13643" xr:uid="{844B9F4A-CD4A-4C1D-9E66-7BFB0116C234}"/>
    <cellStyle name="Output 3 7 4 2" xfId="23694" xr:uid="{FDA20003-FB20-4CD7-8ADC-78DD62EAA39C}"/>
    <cellStyle name="Output 3 7 5" xfId="30633" xr:uid="{8A9A5A30-6CBF-4D8C-B711-D61954C704F1}"/>
    <cellStyle name="Output 3 8" xfId="9842" xr:uid="{5ADD9AAF-3894-4AA2-9E18-1A0B87504D38}"/>
    <cellStyle name="Output 3 8 2" xfId="9843" xr:uid="{644FDF5C-20C1-4A47-A404-C125621F29F0}"/>
    <cellStyle name="Output 3 8 2 2" xfId="37199" xr:uid="{2CE063A9-F2DE-4B04-B12D-E7AF152DA62A}"/>
    <cellStyle name="Output 3 8 3" xfId="9844" xr:uid="{A3C63B6F-D470-4D37-AB98-C00E513E4414}"/>
    <cellStyle name="Output 3 8 3 2" xfId="23695" xr:uid="{6F4DEBC2-AD11-4F1E-B95C-875C7C7FB351}"/>
    <cellStyle name="Output 3 8 4" xfId="14169" xr:uid="{D95A5957-AA53-40DA-9B32-57828BD3D732}"/>
    <cellStyle name="Output 3 9" xfId="9845" xr:uid="{6A518395-C36A-497F-8B0F-D29EDB96E866}"/>
    <cellStyle name="Output 3 9 2" xfId="9846" xr:uid="{617B886B-6B24-41AE-AA6C-7BBE14E1A49C}"/>
    <cellStyle name="Output 3 9 2 2" xfId="19366" xr:uid="{3F087A1F-D971-4783-AD68-54B208EFDA9A}"/>
    <cellStyle name="Output 3 9 3" xfId="9847" xr:uid="{DAE69A6A-77AB-423A-B6F3-8993A54B5D64}"/>
    <cellStyle name="Output 30" xfId="9848" xr:uid="{6285F370-369A-42F8-8CB0-BB11436D4FD9}"/>
    <cellStyle name="Output 30 2" xfId="14066" xr:uid="{CA433784-60CF-48BE-8056-0D2478C325AF}"/>
    <cellStyle name="Output 30 2 2" xfId="23696" xr:uid="{825E63C5-5141-4B40-BAEA-092B3B54E73C}"/>
    <cellStyle name="Output 31" xfId="9849" xr:uid="{C36A9AD8-A03A-48D0-BFE5-7BAE83F9EE56}"/>
    <cellStyle name="Output 31 2" xfId="14070" xr:uid="{E6AC34E4-0677-4137-910E-37D2729EA14E}"/>
    <cellStyle name="Output 31 2 2" xfId="23697" xr:uid="{408D89D2-92A8-4F16-8C88-39BD5801D2D4}"/>
    <cellStyle name="Output 32" xfId="9850" xr:uid="{D3A154AF-8061-4C3F-875D-70A56E96E3C3}"/>
    <cellStyle name="Output 32 2" xfId="14074" xr:uid="{DE4D2964-7281-489B-AC7F-DC29DCF42729}"/>
    <cellStyle name="Output 32 2 2" xfId="23698" xr:uid="{23FD3CB0-B91F-4E13-86BC-3D7971EC9390}"/>
    <cellStyle name="Output 33" xfId="9851" xr:uid="{A913A050-EEB1-44AE-B3E4-536486E755B4}"/>
    <cellStyle name="Output 33 2" xfId="14078" xr:uid="{6C8D5EB6-E41C-4A72-A921-30975D57CD3E}"/>
    <cellStyle name="Output 33 2 2" xfId="23699" xr:uid="{DF445149-298F-40CD-AA7C-069A85648012}"/>
    <cellStyle name="Output 34" xfId="9852" xr:uid="{77C65913-0F6F-43F4-8EAA-4E6B4C65E0AF}"/>
    <cellStyle name="Output 34 2" xfId="14082" xr:uid="{D19AE7C0-35D5-417B-B681-550CFCBCA1E9}"/>
    <cellStyle name="Output 34 2 2" xfId="23700" xr:uid="{7249DECF-B21E-4D31-8B77-F998523F2A58}"/>
    <cellStyle name="Output 35" xfId="9853" xr:uid="{31646066-DC01-4CBE-859E-BF636C1EDAE5}"/>
    <cellStyle name="Output 35 2" xfId="14086" xr:uid="{DB2B88F6-1E02-403F-A16E-5343E146ECC8}"/>
    <cellStyle name="Output 35 2 2" xfId="23701" xr:uid="{516A2B8A-34AC-46A5-9CB1-0BD966DA68BF}"/>
    <cellStyle name="Output 36" xfId="9854" xr:uid="{D367749D-90F6-4CD8-A3A1-BABFACBD4DBC}"/>
    <cellStyle name="Output 36 2" xfId="14090" xr:uid="{E4CDAA2E-DD48-4B55-8316-EA2009940B1F}"/>
    <cellStyle name="Output 36 2 2" xfId="23702" xr:uid="{0A04EA3E-5DD3-49E8-9AD7-CFBC56767CC3}"/>
    <cellStyle name="Output 37" xfId="9855" xr:uid="{D0E5EF63-3047-401C-8F0A-A5C8792BD9FD}"/>
    <cellStyle name="Output 37 2" xfId="14094" xr:uid="{C39C5127-7333-4579-9F2B-AAC3D3EF2137}"/>
    <cellStyle name="Output 37 2 2" xfId="23703" xr:uid="{1AAF2712-9DE6-4B00-BE5F-1CC543316EEA}"/>
    <cellStyle name="Output 38" xfId="9856" xr:uid="{686F1B1B-3E31-4EF3-9FE3-F93EB6D8A5FC}"/>
    <cellStyle name="Output 38 2" xfId="14098" xr:uid="{8F3020FE-3E0D-4217-9333-2F5EFD3A40E7}"/>
    <cellStyle name="Output 38 2 2" xfId="23704" xr:uid="{B9F768A0-954D-4AAB-A82D-BBE9FA89B0BF}"/>
    <cellStyle name="Output 39" xfId="9857" xr:uid="{9332197B-7442-4DA6-A330-CA5A3A9CBB71}"/>
    <cellStyle name="Output 39 2" xfId="14103" xr:uid="{519328E9-64AF-460B-B92C-C4A053F815FD}"/>
    <cellStyle name="Output 39 2 2" xfId="23705" xr:uid="{C2BD5743-84B0-44A0-B2FA-797A29B158D1}"/>
    <cellStyle name="Output 4" xfId="9858" xr:uid="{9DC594D8-046A-4E14-983A-08223C43B314}"/>
    <cellStyle name="Output 4 10" xfId="9859" xr:uid="{DABD7093-A91F-4C8C-B986-C3D4D7EF7BDE}"/>
    <cellStyle name="Output 4 10 2" xfId="14610" xr:uid="{5BECFDFB-F944-4FDB-8010-63C98AE72934}"/>
    <cellStyle name="Output 4 10 2 2" xfId="20436" xr:uid="{CD5CBB27-1DC3-4D51-B94C-7318EDF93060}"/>
    <cellStyle name="Output 4 11" xfId="12932" xr:uid="{B4EEB0ED-7A07-4300-9439-4B52AAA00349}"/>
    <cellStyle name="Output 4 11 2" xfId="14608" xr:uid="{A50B05C0-E03B-4ACD-98C3-C6C1B3C59ECB}"/>
    <cellStyle name="Output 4 12" xfId="15425" xr:uid="{4BE8F8B7-B2FF-41C2-B1CA-9FC05A7705A2}"/>
    <cellStyle name="Output 4 12 2" xfId="33675" xr:uid="{3D25BA9E-D69E-4043-AAC9-545F281D397E}"/>
    <cellStyle name="Output 4 13" xfId="16963" xr:uid="{E6E10C7C-0277-4AF6-9928-F719E6BFE936}"/>
    <cellStyle name="Output 4 13 2" xfId="35272" xr:uid="{91DE3C40-6D18-4BC3-AC49-C42B0AD523FE}"/>
    <cellStyle name="Output 4 14" xfId="21628" xr:uid="{1A9AD81F-39D7-405B-A1FB-4D458028B72F}"/>
    <cellStyle name="Output 4 14 2" xfId="39941" xr:uid="{624F19CD-C226-439A-870A-D419DC2CA361}"/>
    <cellStyle name="Output 4 15" xfId="23706" xr:uid="{E9AF2454-1CF9-461B-9D0D-F8C4E80F605E}"/>
    <cellStyle name="Output 4 16" xfId="29493" xr:uid="{59DFE057-0DF0-4FB3-A70A-41FF5A67F9DE}"/>
    <cellStyle name="Output 4 2" xfId="9860" xr:uid="{5284B879-6CCA-4D70-AC1C-3814E3D966BC}"/>
    <cellStyle name="Output 4 2 10" xfId="9861" xr:uid="{3ECF108B-C1FD-4AFD-873D-7D04939BE269}"/>
    <cellStyle name="Output 4 2 10 2" xfId="35036" xr:uid="{762D9A6B-B61A-4AF2-A69B-FBA302A34D91}"/>
    <cellStyle name="Output 4 2 11" xfId="13000" xr:uid="{BCA74D5B-0E82-48DE-98EA-39ED3406FE6F}"/>
    <cellStyle name="Output 4 2 11 2" xfId="35318" xr:uid="{60658082-B1DA-498B-BDC7-B13554DBA778}"/>
    <cellStyle name="Output 4 2 12" xfId="18171" xr:uid="{BA60AC45-BA8D-4A91-82A5-0D4B3C450945}"/>
    <cellStyle name="Output 4 2 12 2" xfId="36220" xr:uid="{6A7EE253-6C67-426E-A1E4-A29B108F5133}"/>
    <cellStyle name="Output 4 2 13" xfId="23707" xr:uid="{2A72D173-6454-402F-930A-2C6544CC8D11}"/>
    <cellStyle name="Output 4 2 2" xfId="9862" xr:uid="{702EC2F7-ED87-4027-B4DE-A9F6AA0C48B6}"/>
    <cellStyle name="Output 4 2 2 2" xfId="9863" xr:uid="{429D0289-8C95-42BC-97B4-5C9DA84C9DC9}"/>
    <cellStyle name="Output 4 2 2 2 2" xfId="9864" xr:uid="{55CD0F49-A494-4FB4-A1A7-B9ECB7B875DB}"/>
    <cellStyle name="Output 4 2 2 2 2 2" xfId="20119" xr:uid="{AFA9614B-90C1-4A13-9D13-344FD80B577D}"/>
    <cellStyle name="Output 4 2 2 2 2 2 2" xfId="38991" xr:uid="{8A603D5F-9A16-42A6-8022-D54F2118150F}"/>
    <cellStyle name="Output 4 2 2 2 3" xfId="9865" xr:uid="{435E68A6-E63C-4C50-BD00-71B1395345FB}"/>
    <cellStyle name="Output 4 2 2 2 3 2" xfId="36979" xr:uid="{BB044978-A5B9-4040-BE08-D2B189FAED8F}"/>
    <cellStyle name="Output 4 2 2 2 4" xfId="13818" xr:uid="{8F9CFCE4-CB41-4B0C-A93B-FE888FDB9409}"/>
    <cellStyle name="Output 4 2 2 2 4 2" xfId="23709" xr:uid="{30F8B788-B634-40FB-AF87-CA3F70A884EC}"/>
    <cellStyle name="Output 4 2 2 2 5" xfId="31258" xr:uid="{94097B51-7693-48EB-A583-5C7056FAFDB0}"/>
    <cellStyle name="Output 4 2 2 3" xfId="9866" xr:uid="{BF77DEB2-C54C-4154-8161-38A2152093C1}"/>
    <cellStyle name="Output 4 2 2 3 2" xfId="9867" xr:uid="{1A3EA8E3-EC21-4521-B218-A5A34D676CB4}"/>
    <cellStyle name="Output 4 2 2 3 2 2" xfId="37913" xr:uid="{843F059D-B846-49FF-AF60-79857AB46A4C}"/>
    <cellStyle name="Output 4 2 2 3 3" xfId="9868" xr:uid="{A8C27D30-CF6B-4812-A9E4-6B5567E886E3}"/>
    <cellStyle name="Output 4 2 2 4" xfId="9869" xr:uid="{7AD1085A-C75F-4FAC-8D70-1B6CD761527A}"/>
    <cellStyle name="Output 4 2 2 4 2" xfId="21305" xr:uid="{BB3AA8B4-44B5-45AA-95C2-5E080B055733}"/>
    <cellStyle name="Output 4 2 2 4 2 2" xfId="39714" xr:uid="{D5906961-6B7E-42F2-8BB7-1A1367AFE9DE}"/>
    <cellStyle name="Output 4 2 2 5" xfId="9870" xr:uid="{44401B47-70E7-4EC5-ADCE-CC3B71256249}"/>
    <cellStyle name="Output 4 2 2 5 2" xfId="34226" xr:uid="{10BDE39E-51B5-4447-8629-E3F05B82DB44}"/>
    <cellStyle name="Output 4 2 2 6" xfId="13281" xr:uid="{F4C4528C-5282-4B31-980B-A586DEC341B6}"/>
    <cellStyle name="Output 4 2 2 6 2" xfId="35037" xr:uid="{8AF340E7-71B2-41C2-A68B-E2CB213B7C75}"/>
    <cellStyle name="Output 4 2 2 7" xfId="17944" xr:uid="{D2B29000-7E22-446E-8E55-122339559088}"/>
    <cellStyle name="Output 4 2 2 7 2" xfId="36003" xr:uid="{871E76F1-F4D9-41AC-A337-FB40D7F736A7}"/>
    <cellStyle name="Output 4 2 2 8" xfId="23708" xr:uid="{D49207D8-2A8F-438C-BFE1-F3153C111586}"/>
    <cellStyle name="Output 4 2 2 9" xfId="30195" xr:uid="{C983B17F-4038-420E-9B67-7676293294E4}"/>
    <cellStyle name="Output 4 2 3" xfId="9871" xr:uid="{A47A6484-A379-49EE-BD7D-339EE47C65C5}"/>
    <cellStyle name="Output 4 2 3 2" xfId="9872" xr:uid="{3CF22F03-EB11-485C-90E6-439BC3D36198}"/>
    <cellStyle name="Output 4 2 3 2 2" xfId="9873" xr:uid="{FA3EF0B2-9311-4FA9-B0A5-41168748D2DC}"/>
    <cellStyle name="Output 4 2 3 2 2 2" xfId="20120" xr:uid="{840D911C-05CE-43DB-9F82-DC0D40D02B08}"/>
    <cellStyle name="Output 4 2 3 2 2 2 2" xfId="38992" xr:uid="{9D7B2B38-213E-4067-A429-1CF2076E9C9E}"/>
    <cellStyle name="Output 4 2 3 2 3" xfId="9874" xr:uid="{89C01EF7-67B3-42C1-8D96-DA1200BB8F2B}"/>
    <cellStyle name="Output 4 2 3 2 3 2" xfId="36980" xr:uid="{B0E566B6-5CE7-4C8A-ADD6-C95EF3F6741E}"/>
    <cellStyle name="Output 4 2 3 2 4" xfId="13819" xr:uid="{C33E0D2D-4739-48D1-B655-A9C286F70C64}"/>
    <cellStyle name="Output 4 2 3 2 4 2" xfId="23711" xr:uid="{A14B38B3-410F-41B6-87C4-1FA803A82EDC}"/>
    <cellStyle name="Output 4 2 3 2 5" xfId="31259" xr:uid="{4C2F27B0-6939-4FB9-9B28-5F4F9840BEE0}"/>
    <cellStyle name="Output 4 2 3 3" xfId="9875" xr:uid="{B59BADC7-09AE-41A4-A3BA-839BABDF9C58}"/>
    <cellStyle name="Output 4 2 3 3 2" xfId="9876" xr:uid="{E2226C57-B355-423F-B45B-CF7C089E5A8C}"/>
    <cellStyle name="Output 4 2 3 3 2 2" xfId="37914" xr:uid="{C85795AE-7192-4183-8E24-C56E4CEFC2A3}"/>
    <cellStyle name="Output 4 2 3 3 3" xfId="9877" xr:uid="{CF806BAF-0CBA-4707-AC20-DE3AB058C882}"/>
    <cellStyle name="Output 4 2 3 4" xfId="9878" xr:uid="{ED02CAAA-F158-42FF-9969-1C94AD317AC4}"/>
    <cellStyle name="Output 4 2 3 4 2" xfId="21306" xr:uid="{412E7C43-5724-4339-806B-1B363D57A733}"/>
    <cellStyle name="Output 4 2 3 4 2 2" xfId="39715" xr:uid="{91C3EB9F-2A45-4DFB-9F88-20F2AAFE3C1A}"/>
    <cellStyle name="Output 4 2 3 5" xfId="9879" xr:uid="{F4C909F3-1F50-4EAD-8226-F7CB000FBC5B}"/>
    <cellStyle name="Output 4 2 3 5 2" xfId="34227" xr:uid="{1DB4E04D-E9EC-4C93-85A8-3DD59FD98F9E}"/>
    <cellStyle name="Output 4 2 3 6" xfId="13282" xr:uid="{115D11FD-3D85-4D72-BA78-36EDE808BCB6}"/>
    <cellStyle name="Output 4 2 3 6 2" xfId="35038" xr:uid="{1966B659-6F16-497E-A359-71CF6FFAACA9}"/>
    <cellStyle name="Output 4 2 3 7" xfId="17945" xr:uid="{F5432963-24D5-453F-9CB1-D2C90305C89A}"/>
    <cellStyle name="Output 4 2 3 7 2" xfId="36004" xr:uid="{E94DB0A3-8E0B-4ED4-9958-F96766AF286F}"/>
    <cellStyle name="Output 4 2 3 8" xfId="23710" xr:uid="{2C21DC06-5C0A-4A69-803D-74BF30033892}"/>
    <cellStyle name="Output 4 2 3 9" xfId="30196" xr:uid="{09B0595F-BBC3-47AD-9290-9035BFBBE185}"/>
    <cellStyle name="Output 4 2 4" xfId="9880" xr:uid="{807189C6-A569-40CB-ACBE-23D36ACCB424}"/>
    <cellStyle name="Output 4 2 4 2" xfId="9881" xr:uid="{CEBEEBC1-1205-46C6-BF46-391A0E1A234B}"/>
    <cellStyle name="Output 4 2 4 2 2" xfId="9882" xr:uid="{0134C528-FDC5-4EA8-B3F0-0723D0F27D92}"/>
    <cellStyle name="Output 4 2 4 2 2 2" xfId="20121" xr:uid="{77E2B2F2-76D9-48D9-9854-BF4459F6CA01}"/>
    <cellStyle name="Output 4 2 4 2 2 2 2" xfId="38993" xr:uid="{1723DA96-82C5-4954-AAF0-4ABFB9814240}"/>
    <cellStyle name="Output 4 2 4 2 3" xfId="9883" xr:uid="{2922D57A-1713-44A8-8D29-B5C322F0648B}"/>
    <cellStyle name="Output 4 2 4 2 3 2" xfId="36981" xr:uid="{6414823B-8846-4798-87C4-4C19F4893FF0}"/>
    <cellStyle name="Output 4 2 4 2 4" xfId="13820" xr:uid="{6286A753-3219-4FCC-8C15-F65A6EEC92DB}"/>
    <cellStyle name="Output 4 2 4 2 4 2" xfId="23713" xr:uid="{EFBA84FB-21BE-4C5D-AF55-0D5E552C719C}"/>
    <cellStyle name="Output 4 2 4 2 5" xfId="31260" xr:uid="{53A9F6F8-0DBC-4898-BCA2-A397516C7C19}"/>
    <cellStyle name="Output 4 2 4 3" xfId="9884" xr:uid="{A55FB804-18BD-4B14-B0A9-A0D098FF398F}"/>
    <cellStyle name="Output 4 2 4 3 2" xfId="9885" xr:uid="{9B3AD5FA-C631-48D6-A37E-A59D5EA63ED2}"/>
    <cellStyle name="Output 4 2 4 3 2 2" xfId="37915" xr:uid="{A411845E-8DC2-4538-AB12-7F76601D1208}"/>
    <cellStyle name="Output 4 2 4 3 3" xfId="9886" xr:uid="{E49EB141-2622-43DB-8494-A079784A3036}"/>
    <cellStyle name="Output 4 2 4 4" xfId="9887" xr:uid="{F86B659B-3A74-446F-AB9B-9A32482CF75C}"/>
    <cellStyle name="Output 4 2 4 4 2" xfId="21307" xr:uid="{495A14A9-8200-4E26-95BC-960A44EA858A}"/>
    <cellStyle name="Output 4 2 4 4 2 2" xfId="39716" xr:uid="{72A4AF22-E52A-412C-82EA-96C72BDD7F26}"/>
    <cellStyle name="Output 4 2 4 5" xfId="9888" xr:uid="{A938E090-F5F8-44D9-9BD9-B6A0B36E7FF7}"/>
    <cellStyle name="Output 4 2 4 5 2" xfId="34228" xr:uid="{DDCA236E-544B-4DC1-8E17-079DB151A66E}"/>
    <cellStyle name="Output 4 2 4 6" xfId="13283" xr:uid="{AA824A6D-3212-45F9-940A-56C70865E8E2}"/>
    <cellStyle name="Output 4 2 4 6 2" xfId="35039" xr:uid="{C1E63AA6-BB32-482E-B557-3F5B2C9DABAA}"/>
    <cellStyle name="Output 4 2 4 7" xfId="17946" xr:uid="{702FAB16-5279-410B-B16C-83982EE24FDD}"/>
    <cellStyle name="Output 4 2 4 7 2" xfId="36005" xr:uid="{4D8D6312-6142-490D-B1C1-3629785BF061}"/>
    <cellStyle name="Output 4 2 4 8" xfId="23712" xr:uid="{629578A0-C697-4DA8-BE03-417C0BD334BD}"/>
    <cellStyle name="Output 4 2 4 9" xfId="30197" xr:uid="{2655AB18-4628-4FAF-A8EC-FCD9F5922174}"/>
    <cellStyle name="Output 4 2 5" xfId="9889" xr:uid="{CDA012FF-AA47-45B0-BC7C-F6C5169E5A78}"/>
    <cellStyle name="Output 4 2 5 2" xfId="9890" xr:uid="{ABF5B260-51CB-454B-B540-D49932C6505E}"/>
    <cellStyle name="Output 4 2 5 2 2" xfId="9891" xr:uid="{E3BC9CF9-33D2-42E0-BB83-E7D732D80FB9}"/>
    <cellStyle name="Output 4 2 5 2 2 2" xfId="20122" xr:uid="{057577C2-5553-4418-870B-17205050A6C4}"/>
    <cellStyle name="Output 4 2 5 2 2 2 2" xfId="38994" xr:uid="{259B6D74-A526-4D06-9A13-AD64D1C99F8F}"/>
    <cellStyle name="Output 4 2 5 2 3" xfId="9892" xr:uid="{D94D5B93-DF26-4868-AEB7-0DE9AEF66860}"/>
    <cellStyle name="Output 4 2 5 2 3 2" xfId="36982" xr:uid="{8498432F-F640-44ED-8C5A-9C79110A5ACC}"/>
    <cellStyle name="Output 4 2 5 2 4" xfId="13821" xr:uid="{EBFD644E-9D93-4959-9B9E-22C451A62CC2}"/>
    <cellStyle name="Output 4 2 5 2 4 2" xfId="23715" xr:uid="{918A5942-CEBC-4194-8B0C-A2728839433B}"/>
    <cellStyle name="Output 4 2 5 2 5" xfId="31261" xr:uid="{074C64F5-102F-4470-B5C3-618CEF63C3B0}"/>
    <cellStyle name="Output 4 2 5 3" xfId="9893" xr:uid="{82FC4242-0B25-43D6-A9F6-4F6A8A3C5174}"/>
    <cellStyle name="Output 4 2 5 3 2" xfId="9894" xr:uid="{1F33F999-D71E-4276-B193-6EF3DED6A290}"/>
    <cellStyle name="Output 4 2 5 3 2 2" xfId="37916" xr:uid="{B23C0ED5-0488-4C26-9CF7-5ABDED0F90F3}"/>
    <cellStyle name="Output 4 2 5 3 3" xfId="9895" xr:uid="{7C1087A6-85C7-417A-957A-5AC4770D8575}"/>
    <cellStyle name="Output 4 2 5 4" xfId="9896" xr:uid="{D5B4F05C-75C7-4E05-B986-FE8A463B141B}"/>
    <cellStyle name="Output 4 2 5 4 2" xfId="21308" xr:uid="{F9A2EED5-4701-4ACC-BD63-8DC248480E9B}"/>
    <cellStyle name="Output 4 2 5 4 2 2" xfId="39717" xr:uid="{90E6A3CD-54E6-4759-B1BA-81B2BB9360C5}"/>
    <cellStyle name="Output 4 2 5 5" xfId="9897" xr:uid="{E874886C-8A75-41FA-9CF5-8283C8EED434}"/>
    <cellStyle name="Output 4 2 5 5 2" xfId="34229" xr:uid="{460A4EA4-5946-439C-AFC8-E79221D16A63}"/>
    <cellStyle name="Output 4 2 5 6" xfId="13284" xr:uid="{715039CA-E154-4471-AA96-5F99715CF6FA}"/>
    <cellStyle name="Output 4 2 5 6 2" xfId="35040" xr:uid="{DCEA24D1-5D03-4596-99B8-07E23DC8CC3D}"/>
    <cellStyle name="Output 4 2 5 7" xfId="17947" xr:uid="{01A1492B-C4B7-434B-BC42-54B13C581495}"/>
    <cellStyle name="Output 4 2 5 7 2" xfId="36006" xr:uid="{86962572-C7B8-4CD5-8F3A-39C5A547413E}"/>
    <cellStyle name="Output 4 2 5 8" xfId="23714" xr:uid="{DCE4250B-9024-42C0-A2E4-DC169F0D5F2A}"/>
    <cellStyle name="Output 4 2 5 9" xfId="30198" xr:uid="{0663891E-C2F8-45E0-B716-834DDBD3CB86}"/>
    <cellStyle name="Output 4 2 6" xfId="9898" xr:uid="{0EB18AF7-A7C6-42DF-87C7-A51D7DDD87AA}"/>
    <cellStyle name="Output 4 2 6 2" xfId="9899" xr:uid="{806B56AA-58C7-4795-A265-7763C67AEB7C}"/>
    <cellStyle name="Output 4 2 6 2 2" xfId="9900" xr:uid="{AA3AAFB9-12E8-4575-8EC4-8042AB3ABF85}"/>
    <cellStyle name="Output 4 2 6 2 2 2" xfId="20123" xr:uid="{0615A4B0-C861-4FC8-AAFA-D607D04BBD7A}"/>
    <cellStyle name="Output 4 2 6 2 2 2 2" xfId="38995" xr:uid="{6E939323-8C67-498D-B362-DB67B9325A8A}"/>
    <cellStyle name="Output 4 2 6 2 3" xfId="9901" xr:uid="{30FEA488-1A19-4062-BDF8-8A95941A8643}"/>
    <cellStyle name="Output 4 2 6 2 3 2" xfId="36983" xr:uid="{ECACA057-D4A0-44CC-AB92-5B3E42F73FCC}"/>
    <cellStyle name="Output 4 2 6 2 4" xfId="13822" xr:uid="{EBC96AE7-EF6E-4F44-B3EB-598F2CF2FA7F}"/>
    <cellStyle name="Output 4 2 6 2 4 2" xfId="23717" xr:uid="{AA33AC90-27C4-405F-B048-317D6C8BE7BB}"/>
    <cellStyle name="Output 4 2 6 2 5" xfId="31262" xr:uid="{C1A2F031-540D-4720-B6C1-229FD5A9A170}"/>
    <cellStyle name="Output 4 2 6 3" xfId="9902" xr:uid="{E4EAB044-705E-4F6F-980A-1DCDD7E764D7}"/>
    <cellStyle name="Output 4 2 6 3 2" xfId="9903" xr:uid="{16B8C1E7-C3D4-46F2-8DCA-27CDE1519B85}"/>
    <cellStyle name="Output 4 2 6 3 2 2" xfId="37917" xr:uid="{AEF536A8-840F-41AA-A7AF-FAA6432565F1}"/>
    <cellStyle name="Output 4 2 6 3 3" xfId="9904" xr:uid="{14E23CA3-445D-48D8-B1C0-0FDFED79A324}"/>
    <cellStyle name="Output 4 2 6 4" xfId="9905" xr:uid="{F2330C5B-CE35-429A-B984-B80E837BE743}"/>
    <cellStyle name="Output 4 2 6 4 2" xfId="21309" xr:uid="{DE0DBAC9-9800-4A56-BE61-8CC65934EC7D}"/>
    <cellStyle name="Output 4 2 6 4 2 2" xfId="39718" xr:uid="{B989BA71-F677-4D05-A9D7-E3D2697989B0}"/>
    <cellStyle name="Output 4 2 6 5" xfId="9906" xr:uid="{9DDA37F1-97A4-4B52-818C-B99F825D61CD}"/>
    <cellStyle name="Output 4 2 6 5 2" xfId="34230" xr:uid="{3AD3DD80-9B2D-413C-89BB-23FEFA8B23BB}"/>
    <cellStyle name="Output 4 2 6 6" xfId="13285" xr:uid="{69583E5A-3CED-41F5-95DC-6EB734CBA3C3}"/>
    <cellStyle name="Output 4 2 6 6 2" xfId="35041" xr:uid="{EFA84481-DDFA-4826-B498-B34080FD70A3}"/>
    <cellStyle name="Output 4 2 6 7" xfId="17948" xr:uid="{A77F05DE-599D-499E-A6BC-B0B692BEE051}"/>
    <cellStyle name="Output 4 2 6 7 2" xfId="36007" xr:uid="{26AFC34C-F314-4DA7-858D-B34FC9466C99}"/>
    <cellStyle name="Output 4 2 6 8" xfId="23716" xr:uid="{093712D3-7BBD-47D0-BDDF-55C7C86B94B4}"/>
    <cellStyle name="Output 4 2 6 9" xfId="30199" xr:uid="{FABFBD65-4D2E-4AD9-AB76-A37D339BD558}"/>
    <cellStyle name="Output 4 2 7" xfId="9907" xr:uid="{3AFCC5DC-800B-4A40-9DF2-1F4A0F20BB13}"/>
    <cellStyle name="Output 4 2 7 2" xfId="9908" xr:uid="{6C553F72-97F3-41A9-8E41-80DD2B744A8E}"/>
    <cellStyle name="Output 4 2 7 2 2" xfId="19395" xr:uid="{BC6BACFE-3368-4BCD-B4F4-C0A4AD0B8D72}"/>
    <cellStyle name="Output 4 2 7 2 2 2" xfId="38182" xr:uid="{00679C04-4028-42DC-A092-EE1CE6B43E4E}"/>
    <cellStyle name="Output 4 2 7 3" xfId="9909" xr:uid="{0DF09AFA-49E0-491B-8091-49768296D902}"/>
    <cellStyle name="Output 4 2 7 3 2" xfId="36265" xr:uid="{064B5DD4-53F9-4EE1-A0DB-22A5A0B3F773}"/>
    <cellStyle name="Output 4 2 7 4" xfId="13552" xr:uid="{6F805D1E-1242-4205-A703-82448285A797}"/>
    <cellStyle name="Output 4 2 7 4 2" xfId="23718" xr:uid="{DACB46E1-2097-4CA3-A697-19215AA47D8E}"/>
    <cellStyle name="Output 4 2 7 5" xfId="30451" xr:uid="{93DEDD7C-2EDA-4EF8-B796-B7FF1B1D3492}"/>
    <cellStyle name="Output 4 2 8" xfId="9910" xr:uid="{407FFEC2-BEAF-4EB0-842D-5D79D95B9227}"/>
    <cellStyle name="Output 4 2 8 2" xfId="9911" xr:uid="{96080D1F-B568-4725-A653-28CFD0D652AA}"/>
    <cellStyle name="Output 4 2 8 2 2" xfId="19583" xr:uid="{A3928369-26C2-4B34-AFCE-891A5117FFE7}"/>
    <cellStyle name="Output 4 2 8 2 2 2" xfId="38407" xr:uid="{F3584056-402D-40BF-892F-F5A052D60796}"/>
    <cellStyle name="Output 4 2 8 3" xfId="9912" xr:uid="{C5F4EE5A-98BE-45F2-8353-2B53B66BCDF4}"/>
    <cellStyle name="Output 4 2 8 3 2" xfId="36445" xr:uid="{C27464E1-7D0C-4173-B82B-62D890A9BEE6}"/>
    <cellStyle name="Output 4 2 8 4" xfId="13666" xr:uid="{BDCBEC4E-9B60-4991-9AFE-59E6C2936A64}"/>
    <cellStyle name="Output 4 2 8 4 2" xfId="23719" xr:uid="{12AEEC93-13A1-4000-BEF7-E17E997F62DA}"/>
    <cellStyle name="Output 4 2 8 5" xfId="30676" xr:uid="{F41B7692-FBF9-42DB-BF92-7AD7F2CE98B1}"/>
    <cellStyle name="Output 4 2 9" xfId="9913" xr:uid="{738C5387-D39C-43FA-9034-5BB8791565CA}"/>
    <cellStyle name="Output 4 2 9 2" xfId="9914" xr:uid="{53A1089B-3F29-404A-BFBF-6339F519BF6E}"/>
    <cellStyle name="Output 4 2 9 3" xfId="9915" xr:uid="{73B8DC0F-30D6-4774-AB9A-6A4493939202}"/>
    <cellStyle name="Output 4 3" xfId="9916" xr:uid="{839E53D4-9BE9-4E2E-8603-F0B22FC60416}"/>
    <cellStyle name="Output 4 3 10" xfId="9917" xr:uid="{2B40F608-C5AF-4946-83D9-65E255A984B2}"/>
    <cellStyle name="Output 4 3 10 2" xfId="35042" xr:uid="{DD1E6794-3D63-4BDF-94F3-AD9A749D8D8F}"/>
    <cellStyle name="Output 4 3 11" xfId="13003" xr:uid="{607805D2-83C2-4350-8ADE-7296D983B7C4}"/>
    <cellStyle name="Output 4 3 11 2" xfId="35323" xr:uid="{A0242165-A604-4E2B-8A27-93DD7E6C32D5}"/>
    <cellStyle name="Output 4 3 12" xfId="18823" xr:uid="{A45BE617-7EE6-4444-9DDE-888D38B5876A}"/>
    <cellStyle name="Output 4 3 12 2" xfId="37412" xr:uid="{8ED5D6B3-1650-4224-BAB5-AF1F1649E62F}"/>
    <cellStyle name="Output 4 3 13" xfId="23720" xr:uid="{57F8FC38-18F4-444E-B22E-3FAD304B6779}"/>
    <cellStyle name="Output 4 3 2" xfId="9918" xr:uid="{022F32CD-E52D-4CC2-9E9C-D2CD892E37BC}"/>
    <cellStyle name="Output 4 3 2 2" xfId="9919" xr:uid="{199AA109-DC46-47D3-BECD-2D2BADC4ACF9}"/>
    <cellStyle name="Output 4 3 2 2 2" xfId="9920" xr:uid="{F5186E60-ADA4-4F50-BABE-408C143409E8}"/>
    <cellStyle name="Output 4 3 2 2 2 2" xfId="20124" xr:uid="{BBBCC8CB-F52D-4542-BCCF-A2A1162AFF9C}"/>
    <cellStyle name="Output 4 3 2 2 2 2 2" xfId="38996" xr:uid="{8A6A28EF-BF9B-415D-87C7-C3C3C8F1CE40}"/>
    <cellStyle name="Output 4 3 2 2 3" xfId="9921" xr:uid="{64409554-28AC-49F7-A407-C4250790C27E}"/>
    <cellStyle name="Output 4 3 2 2 3 2" xfId="36984" xr:uid="{20245C00-F513-4A1F-823B-EC86E702303D}"/>
    <cellStyle name="Output 4 3 2 2 4" xfId="13823" xr:uid="{22C3F2F9-6EEB-4905-A5D5-37C1D2CEA6C6}"/>
    <cellStyle name="Output 4 3 2 2 4 2" xfId="23722" xr:uid="{47F8FC6F-C2F3-46FF-BC10-AF346A7EFAC2}"/>
    <cellStyle name="Output 4 3 2 2 5" xfId="31263" xr:uid="{16F54D98-ECA3-4502-BB0E-0328372D5459}"/>
    <cellStyle name="Output 4 3 2 3" xfId="9922" xr:uid="{66D3C1D3-1155-4FE4-9C5C-5E9DB1C026A3}"/>
    <cellStyle name="Output 4 3 2 3 2" xfId="9923" xr:uid="{650AC7C0-9244-4D69-B94A-EF1BF714A0E6}"/>
    <cellStyle name="Output 4 3 2 3 2 2" xfId="37918" xr:uid="{74D06370-7322-4D8D-A12B-FE9D394173F8}"/>
    <cellStyle name="Output 4 3 2 3 3" xfId="9924" xr:uid="{8B9F3DE7-6B00-40C2-9FD6-B98B35396233}"/>
    <cellStyle name="Output 4 3 2 4" xfId="9925" xr:uid="{31571EAD-0C85-4D7D-B238-8FF2FD578C2A}"/>
    <cellStyle name="Output 4 3 2 4 2" xfId="21310" xr:uid="{B185A190-8A4F-4B69-9212-14F49C00E782}"/>
    <cellStyle name="Output 4 3 2 4 2 2" xfId="39719" xr:uid="{6C3AF879-4CFA-41C6-94EE-A137E39685AD}"/>
    <cellStyle name="Output 4 3 2 5" xfId="9926" xr:uid="{634E3945-1EF2-4F3B-BE2B-54FF2BE339D7}"/>
    <cellStyle name="Output 4 3 2 5 2" xfId="34231" xr:uid="{AB908745-6336-4CBA-B117-A2815665CF8D}"/>
    <cellStyle name="Output 4 3 2 6" xfId="13286" xr:uid="{A5BC3253-ED4F-47B5-96C8-CDB63F2DCDE0}"/>
    <cellStyle name="Output 4 3 2 6 2" xfId="35043" xr:uid="{4CFE5AE4-9E35-4913-A761-FDD052049DED}"/>
    <cellStyle name="Output 4 3 2 7" xfId="17949" xr:uid="{831D0986-C06F-4737-86A0-739A4F97D087}"/>
    <cellStyle name="Output 4 3 2 7 2" xfId="36008" xr:uid="{0693178E-9E7E-4477-ADA5-C841A7FD4153}"/>
    <cellStyle name="Output 4 3 2 8" xfId="23721" xr:uid="{A6D1D897-E468-466A-AA73-A3A3D0192C48}"/>
    <cellStyle name="Output 4 3 2 9" xfId="30200" xr:uid="{FBF2A86B-CC91-4BD0-A3CE-85A11C06EDCE}"/>
    <cellStyle name="Output 4 3 3" xfId="9927" xr:uid="{0593F3D8-5D8E-4D14-9466-EF8ABF59502B}"/>
    <cellStyle name="Output 4 3 3 2" xfId="9928" xr:uid="{28D4CDED-3E97-416C-8E1C-A08F3803743F}"/>
    <cellStyle name="Output 4 3 3 2 2" xfId="9929" xr:uid="{77466E60-44C9-46EA-8AD3-D4EC545E8DE7}"/>
    <cellStyle name="Output 4 3 3 2 2 2" xfId="20125" xr:uid="{87DC28AB-B8E3-49D9-89D5-1AD08CC4012D}"/>
    <cellStyle name="Output 4 3 3 2 2 2 2" xfId="38997" xr:uid="{F9CDE16F-16BF-4ED4-9492-09626D2315D9}"/>
    <cellStyle name="Output 4 3 3 2 3" xfId="9930" xr:uid="{36234C2B-14E0-4CC9-BB21-FFD1413BF2A4}"/>
    <cellStyle name="Output 4 3 3 2 3 2" xfId="36985" xr:uid="{3428664E-6211-4817-A541-6102C92A464B}"/>
    <cellStyle name="Output 4 3 3 2 4" xfId="13824" xr:uid="{EB328C19-04B3-446D-8BDC-043B6A90FF7C}"/>
    <cellStyle name="Output 4 3 3 2 4 2" xfId="23724" xr:uid="{D0FC89F9-A561-45A2-992B-08DA7A4687B7}"/>
    <cellStyle name="Output 4 3 3 2 5" xfId="31264" xr:uid="{703F86B9-E1A4-44B1-B49E-2B853EA42D87}"/>
    <cellStyle name="Output 4 3 3 3" xfId="9931" xr:uid="{F684A3A7-367C-4DBB-9C4D-2F611F764B4E}"/>
    <cellStyle name="Output 4 3 3 3 2" xfId="9932" xr:uid="{42221140-6A9E-4DA4-900F-A08E2CCCBC3B}"/>
    <cellStyle name="Output 4 3 3 3 2 2" xfId="37919" xr:uid="{4FC9352D-1E7B-4590-937F-D0FB9763F8F9}"/>
    <cellStyle name="Output 4 3 3 3 3" xfId="9933" xr:uid="{941719AC-22A6-4FCA-ABE7-213FDAFB5773}"/>
    <cellStyle name="Output 4 3 3 4" xfId="9934" xr:uid="{801599FE-E405-4F29-BF72-839043ECBC0D}"/>
    <cellStyle name="Output 4 3 3 4 2" xfId="21311" xr:uid="{D1C9072F-00D7-4961-A08B-D7CA4997C7E2}"/>
    <cellStyle name="Output 4 3 3 4 2 2" xfId="39720" xr:uid="{30391DB8-5519-4BEE-8D45-22292C08EFDE}"/>
    <cellStyle name="Output 4 3 3 5" xfId="9935" xr:uid="{83E60F1D-F310-4D7F-A2BD-500292FEAA03}"/>
    <cellStyle name="Output 4 3 3 5 2" xfId="34232" xr:uid="{CB355894-B530-4D41-BA7E-93B076499C1F}"/>
    <cellStyle name="Output 4 3 3 6" xfId="13287" xr:uid="{4C5D1B64-5F74-4F02-A722-5BC5852B8E79}"/>
    <cellStyle name="Output 4 3 3 6 2" xfId="35044" xr:uid="{9D7F5AFB-B302-45E4-96F0-A41CD55F4E5E}"/>
    <cellStyle name="Output 4 3 3 7" xfId="17950" xr:uid="{E7360642-8098-49EF-B7CF-FF9F9740DE1A}"/>
    <cellStyle name="Output 4 3 3 7 2" xfId="36009" xr:uid="{DD8A1ACA-7B64-411B-A596-0CDDAAD02B0D}"/>
    <cellStyle name="Output 4 3 3 8" xfId="23723" xr:uid="{2AEFF620-0AE7-44E6-B5D5-A5E8CA071CA4}"/>
    <cellStyle name="Output 4 3 3 9" xfId="30201" xr:uid="{03CEAA5B-8580-48FE-B417-B9C9282B8F90}"/>
    <cellStyle name="Output 4 3 4" xfId="9936" xr:uid="{71BFBE1E-C705-43DC-9AEC-7638FD6215E4}"/>
    <cellStyle name="Output 4 3 4 2" xfId="9937" xr:uid="{95C7D289-255E-4FBB-8824-AC4B8DC6A655}"/>
    <cellStyle name="Output 4 3 4 2 2" xfId="9938" xr:uid="{498A2BDB-CB65-4D8D-B416-36E65907C381}"/>
    <cellStyle name="Output 4 3 4 2 2 2" xfId="20126" xr:uid="{9816CB3D-528B-48D8-888F-7E353C1BFD21}"/>
    <cellStyle name="Output 4 3 4 2 2 2 2" xfId="38998" xr:uid="{BF01828F-8D79-4DCB-B3CF-C1CE83AA1DDE}"/>
    <cellStyle name="Output 4 3 4 2 3" xfId="9939" xr:uid="{3A1B76FE-CB9D-4DDA-9E69-6B5D6F6BE44B}"/>
    <cellStyle name="Output 4 3 4 2 3 2" xfId="36986" xr:uid="{76737E9D-1E0E-4A83-8EB9-CBC62CB073AD}"/>
    <cellStyle name="Output 4 3 4 2 4" xfId="13825" xr:uid="{FEA2EA39-77E6-438E-8A27-BA99F465DF6D}"/>
    <cellStyle name="Output 4 3 4 2 4 2" xfId="23726" xr:uid="{76C0C532-B35D-4E60-8AF0-5E9DA41AD233}"/>
    <cellStyle name="Output 4 3 4 2 5" xfId="31265" xr:uid="{1B666499-23B3-4075-9434-5DCB14910260}"/>
    <cellStyle name="Output 4 3 4 3" xfId="9940" xr:uid="{74A31C98-E60D-4162-A0D9-29D748496EEF}"/>
    <cellStyle name="Output 4 3 4 3 2" xfId="9941" xr:uid="{B993A002-6CE9-4215-96DC-7F1C54ED4696}"/>
    <cellStyle name="Output 4 3 4 3 2 2" xfId="37920" xr:uid="{8D38CB46-B1EB-494B-A113-C6CBA12D97FA}"/>
    <cellStyle name="Output 4 3 4 3 3" xfId="9942" xr:uid="{BBE447FB-14AC-4F94-AD70-864448038473}"/>
    <cellStyle name="Output 4 3 4 4" xfId="9943" xr:uid="{D2DE59C9-3874-435B-86E1-EB0F7F8006A5}"/>
    <cellStyle name="Output 4 3 4 4 2" xfId="21312" xr:uid="{7036AB73-15FE-41CB-B8D7-9077A3FCCC05}"/>
    <cellStyle name="Output 4 3 4 4 2 2" xfId="39721" xr:uid="{3019A764-4BEE-41C2-8B71-2A0BF595D865}"/>
    <cellStyle name="Output 4 3 4 5" xfId="9944" xr:uid="{F2E747E9-AF9F-427D-B965-5FC1563B2257}"/>
    <cellStyle name="Output 4 3 4 5 2" xfId="34233" xr:uid="{6E36D30C-C5CC-49BD-B1AD-C66001854366}"/>
    <cellStyle name="Output 4 3 4 6" xfId="13288" xr:uid="{530D92CF-D51B-4782-B4A2-82F103931277}"/>
    <cellStyle name="Output 4 3 4 6 2" xfId="35045" xr:uid="{F559B63E-9F21-46EA-9355-6523D41A93A4}"/>
    <cellStyle name="Output 4 3 4 7" xfId="17951" xr:uid="{6E04421B-B679-4082-ACAB-4D0105F24BD8}"/>
    <cellStyle name="Output 4 3 4 7 2" xfId="36010" xr:uid="{520792F2-A641-4CD1-BEAD-144D0893DCD6}"/>
    <cellStyle name="Output 4 3 4 8" xfId="23725" xr:uid="{4BBAE422-B7E7-4CB2-BF8E-34CFE6797BBF}"/>
    <cellStyle name="Output 4 3 4 9" xfId="30202" xr:uid="{0D4C817E-0E30-45F9-A53B-365A710E8ACC}"/>
    <cellStyle name="Output 4 3 5" xfId="9945" xr:uid="{E0251A66-99DC-4A27-8869-82905F9CAFA3}"/>
    <cellStyle name="Output 4 3 5 2" xfId="9946" xr:uid="{8A6B347B-8B2D-4E73-8EB6-22785183691C}"/>
    <cellStyle name="Output 4 3 5 2 2" xfId="9947" xr:uid="{7CA75E26-AB87-4953-BA7D-D9C5FC4C9F9E}"/>
    <cellStyle name="Output 4 3 5 2 2 2" xfId="20127" xr:uid="{8F68C07F-8297-44B3-8966-E4BCF34B4384}"/>
    <cellStyle name="Output 4 3 5 2 2 2 2" xfId="38999" xr:uid="{80E3CAA1-11C0-4314-8116-0A47534505D8}"/>
    <cellStyle name="Output 4 3 5 2 3" xfId="9948" xr:uid="{DF773F0B-0316-47DF-99D1-08C1144372E5}"/>
    <cellStyle name="Output 4 3 5 2 3 2" xfId="36987" xr:uid="{6D80DCDB-81CF-47FA-BEEC-FB739521CA1C}"/>
    <cellStyle name="Output 4 3 5 2 4" xfId="13826" xr:uid="{126BC6AD-BCC6-4BE9-AFC2-FF8AD8B118B2}"/>
    <cellStyle name="Output 4 3 5 2 4 2" xfId="23728" xr:uid="{D3F6ED9F-7209-4320-8C52-77CBD1E8D64F}"/>
    <cellStyle name="Output 4 3 5 2 5" xfId="31266" xr:uid="{5DAE18FC-33A2-4282-ACEF-52EE78210CBB}"/>
    <cellStyle name="Output 4 3 5 3" xfId="9949" xr:uid="{A9737916-69B6-4214-8589-A409B06BB17E}"/>
    <cellStyle name="Output 4 3 5 3 2" xfId="9950" xr:uid="{07771EC4-BABE-44E6-A2B7-9FEEECEC677F}"/>
    <cellStyle name="Output 4 3 5 3 2 2" xfId="37921" xr:uid="{6033712E-3A50-461C-90AC-C12914BFAFA8}"/>
    <cellStyle name="Output 4 3 5 3 3" xfId="9951" xr:uid="{F00D3389-C07D-4CAD-88B5-8AC3536C9DCB}"/>
    <cellStyle name="Output 4 3 5 4" xfId="9952" xr:uid="{9EF1DEB5-8E48-4002-9EFA-5E0FFCFA3267}"/>
    <cellStyle name="Output 4 3 5 4 2" xfId="21313" xr:uid="{244709FC-B639-48A4-9563-3857E215E617}"/>
    <cellStyle name="Output 4 3 5 4 2 2" xfId="39722" xr:uid="{0E8D7DA4-C5DC-433C-812B-ABFF3D6B0716}"/>
    <cellStyle name="Output 4 3 5 5" xfId="9953" xr:uid="{31045AA2-97C5-434C-B51A-7F6B14CB8F72}"/>
    <cellStyle name="Output 4 3 5 5 2" xfId="34234" xr:uid="{018A1CE2-FA63-4842-8935-C9696F16EB60}"/>
    <cellStyle name="Output 4 3 5 6" xfId="13289" xr:uid="{45118FFA-F5BA-4A20-B273-B474DBDFB167}"/>
    <cellStyle name="Output 4 3 5 6 2" xfId="35046" xr:uid="{7E090922-0D0B-4281-9874-B79101A4AF92}"/>
    <cellStyle name="Output 4 3 5 7" xfId="17952" xr:uid="{9B872E78-4E53-45E4-8597-17A393280172}"/>
    <cellStyle name="Output 4 3 5 7 2" xfId="36011" xr:uid="{97B94777-9E22-40B8-B838-DC07257557B6}"/>
    <cellStyle name="Output 4 3 5 8" xfId="23727" xr:uid="{5EA7B9B4-02FE-4B36-ADD3-9B8E4CB56AF6}"/>
    <cellStyle name="Output 4 3 5 9" xfId="30203" xr:uid="{FDE77755-F296-4989-BD18-9D5BB475DC80}"/>
    <cellStyle name="Output 4 3 6" xfId="9954" xr:uid="{C89E7CA2-8024-47CE-9B4D-C1F654D76787}"/>
    <cellStyle name="Output 4 3 6 2" xfId="9955" xr:uid="{140A41ED-3A1E-4628-85DA-F02DE0784BC7}"/>
    <cellStyle name="Output 4 3 6 2 2" xfId="9956" xr:uid="{9F7ED98D-2F98-4E8C-B7B7-0EE3F503D34D}"/>
    <cellStyle name="Output 4 3 6 2 2 2" xfId="20128" xr:uid="{8263298E-720A-45AA-BE95-7026FF186725}"/>
    <cellStyle name="Output 4 3 6 2 2 2 2" xfId="39000" xr:uid="{ADBFE887-E3BB-4FCF-ABDB-DE1D514DA43C}"/>
    <cellStyle name="Output 4 3 6 2 3" xfId="9957" xr:uid="{2BFB5196-0AD0-4914-A532-122924C14D68}"/>
    <cellStyle name="Output 4 3 6 2 3 2" xfId="36988" xr:uid="{43C83097-6445-4D71-9C06-586C33D2B77B}"/>
    <cellStyle name="Output 4 3 6 2 4" xfId="13827" xr:uid="{567362CB-2ABF-4397-A4C4-F8A3A1BA66D0}"/>
    <cellStyle name="Output 4 3 6 2 4 2" xfId="23730" xr:uid="{79C1EC78-3615-47A5-9621-E60744D5E895}"/>
    <cellStyle name="Output 4 3 6 2 5" xfId="31267" xr:uid="{BAB52384-ADD1-4D51-AEFB-07BBF8BDD177}"/>
    <cellStyle name="Output 4 3 6 3" xfId="9958" xr:uid="{A46FB4E0-B566-4755-AFD2-821ED52F5FBD}"/>
    <cellStyle name="Output 4 3 6 3 2" xfId="9959" xr:uid="{7AB3DFDD-918B-4500-AAB9-2181C9CB0FF5}"/>
    <cellStyle name="Output 4 3 6 3 2 2" xfId="37922" xr:uid="{C9C50B72-EE9B-4B7B-B978-FBAAB856FDA9}"/>
    <cellStyle name="Output 4 3 6 3 3" xfId="9960" xr:uid="{844241AF-65DD-445C-AB89-3050FDDF7583}"/>
    <cellStyle name="Output 4 3 6 4" xfId="9961" xr:uid="{15B50331-68CF-4A9A-A603-74CD41735A88}"/>
    <cellStyle name="Output 4 3 6 4 2" xfId="21314" xr:uid="{F90CFEDE-E15B-4903-8634-45A575F70D29}"/>
    <cellStyle name="Output 4 3 6 4 2 2" xfId="39723" xr:uid="{3FDA4336-F366-4CDA-BB9C-F09936C2B3EB}"/>
    <cellStyle name="Output 4 3 6 5" xfId="9962" xr:uid="{3E39021C-7843-4C43-A8B7-74D98D2C4DF0}"/>
    <cellStyle name="Output 4 3 6 5 2" xfId="34235" xr:uid="{529C737A-D367-4238-B195-3F1352FE427F}"/>
    <cellStyle name="Output 4 3 6 6" xfId="13290" xr:uid="{3862F499-0432-41EC-B551-ED866E64877F}"/>
    <cellStyle name="Output 4 3 6 6 2" xfId="35047" xr:uid="{2A4079D7-E812-4742-9FE6-78FA3CB39D7B}"/>
    <cellStyle name="Output 4 3 6 7" xfId="17953" xr:uid="{4391834D-FD35-40BB-94A7-FA3C4041C840}"/>
    <cellStyle name="Output 4 3 6 7 2" xfId="36012" xr:uid="{0E085601-95C8-4FF6-BB54-44141B1ADA7B}"/>
    <cellStyle name="Output 4 3 6 8" xfId="23729" xr:uid="{41AF8840-984B-44B4-82AE-767B43EAC743}"/>
    <cellStyle name="Output 4 3 6 9" xfId="30204" xr:uid="{88A3429E-588E-46B3-8F03-67E1B07E8396}"/>
    <cellStyle name="Output 4 3 7" xfId="9963" xr:uid="{13225F2C-A116-43CC-AE93-5D19E33A45BF}"/>
    <cellStyle name="Output 4 3 7 2" xfId="9964" xr:uid="{07C281B3-EE13-42BE-A1D6-A6288231965E}"/>
    <cellStyle name="Output 4 3 7 2 2" xfId="19400" xr:uid="{3B83D478-86B0-4083-93D5-7FF2F43C088D}"/>
    <cellStyle name="Output 4 3 7 2 2 2" xfId="38187" xr:uid="{2DBCADC0-A205-4308-B681-1063660693B2}"/>
    <cellStyle name="Output 4 3 7 3" xfId="9965" xr:uid="{12178D47-0778-4017-BE98-9969ADA4D0B7}"/>
    <cellStyle name="Output 4 3 7 3 2" xfId="36270" xr:uid="{483BBFC1-9010-4CED-AF6B-D000F9C19232}"/>
    <cellStyle name="Output 4 3 7 4" xfId="13555" xr:uid="{0DC91B44-7E66-4720-BACB-65C7C49118E3}"/>
    <cellStyle name="Output 4 3 7 4 2" xfId="23731" xr:uid="{78C4997D-65FF-45D7-94AC-03E7D735F06E}"/>
    <cellStyle name="Output 4 3 7 5" xfId="30456" xr:uid="{228ED0F6-EE51-4ECA-A6B5-A2E6C1769F57}"/>
    <cellStyle name="Output 4 3 8" xfId="9966" xr:uid="{20CFF0BC-5BE3-4F9A-A1B8-9F174FAA6E66}"/>
    <cellStyle name="Output 4 3 8 2" xfId="9967" xr:uid="{EE9A3927-988B-4041-BE8F-E9A1BACED4C7}"/>
    <cellStyle name="Output 4 3 8 2 2" xfId="19503" xr:uid="{D3725C02-1CC9-4659-873A-B5E599BF5F07}"/>
    <cellStyle name="Output 4 3 8 2 2 2" xfId="38290" xr:uid="{DBC2B201-57BF-4A78-83A5-E05FFCF703CB}"/>
    <cellStyle name="Output 4 3 8 3" xfId="9968" xr:uid="{27CD453D-77A1-4DB0-9F33-2294EE74ED55}"/>
    <cellStyle name="Output 4 3 8 3 2" xfId="36374" xr:uid="{46D28F40-F96B-483E-88CD-A0669653B889}"/>
    <cellStyle name="Output 4 3 8 4" xfId="13601" xr:uid="{ADFED095-4663-4A96-B411-467393EAFFBE}"/>
    <cellStyle name="Output 4 3 8 4 2" xfId="23732" xr:uid="{9D52396C-71BF-4989-AEDD-582DC27B3A2D}"/>
    <cellStyle name="Output 4 3 8 5" xfId="30559" xr:uid="{4EB76C38-F2EF-4901-BF4B-02DB701C1129}"/>
    <cellStyle name="Output 4 3 9" xfId="9969" xr:uid="{6F8C24DB-A036-43BF-B8CA-9DCAF67D26A7}"/>
    <cellStyle name="Output 4 3 9 2" xfId="9970" xr:uid="{58922929-41F9-4C19-B334-292E75833177}"/>
    <cellStyle name="Output 4 3 9 3" xfId="9971" xr:uid="{38365619-C090-4C1F-82A2-91BB0E96F25A}"/>
    <cellStyle name="Output 4 4" xfId="9972" xr:uid="{E43C0607-8F35-423A-B274-32AEB4BA9526}"/>
    <cellStyle name="Output 4 4 10" xfId="29632" xr:uid="{89539CB4-FCC8-47F8-912D-AD8B8F553AA4}"/>
    <cellStyle name="Output 4 4 2" xfId="9973" xr:uid="{AE1063AA-A932-48AE-8C9B-4A7F37BF701D}"/>
    <cellStyle name="Output 4 4 2 2" xfId="9974" xr:uid="{796BCEAD-4611-4D6C-956D-D7AFFB615ED7}"/>
    <cellStyle name="Output 4 4 2 2 2" xfId="9975" xr:uid="{4D8FB143-73F4-4656-929B-4933ADFDDFA8}"/>
    <cellStyle name="Output 4 4 2 2 2 2" xfId="20129" xr:uid="{B4ACC7C3-E9ED-440E-B139-F72396039EA7}"/>
    <cellStyle name="Output 4 4 2 2 2 2 2" xfId="39001" xr:uid="{0E24E6D5-FC06-47CA-A0CE-0DBF8F692E05}"/>
    <cellStyle name="Output 4 4 2 2 3" xfId="9976" xr:uid="{D09356AE-384A-47CF-BBBF-FAAC4F550F80}"/>
    <cellStyle name="Output 4 4 2 2 3 2" xfId="36989" xr:uid="{86CDB149-3714-4327-B4A8-1DE1A542B9EC}"/>
    <cellStyle name="Output 4 4 2 2 4" xfId="13828" xr:uid="{EE78A5F5-EA92-445F-863A-7629FC738F11}"/>
    <cellStyle name="Output 4 4 2 2 4 2" xfId="23735" xr:uid="{22A914F3-ABD8-4EB7-AABF-5E88181E427F}"/>
    <cellStyle name="Output 4 4 2 2 5" xfId="31268" xr:uid="{D14ADF78-DD4E-4A7F-A9C2-0BF82DD8C244}"/>
    <cellStyle name="Output 4 4 2 3" xfId="9977" xr:uid="{0C61CFF1-B6AC-4F2F-8252-1EA6DB4B9DD9}"/>
    <cellStyle name="Output 4 4 2 3 2" xfId="9978" xr:uid="{EE313A7F-D774-453D-B6DF-1D2D73E4166C}"/>
    <cellStyle name="Output 4 4 2 3 2 2" xfId="37923" xr:uid="{FB783283-47A9-4336-A35E-892B18D96CE7}"/>
    <cellStyle name="Output 4 4 2 3 3" xfId="9979" xr:uid="{7C4C0261-11AD-4A54-8437-A9610B5F9F36}"/>
    <cellStyle name="Output 4 4 2 4" xfId="9980" xr:uid="{F9FF02B1-E32B-4447-9C7C-48773A9F3978}"/>
    <cellStyle name="Output 4 4 2 4 2" xfId="36013" xr:uid="{0825BDF3-BF39-4F34-8FDF-1D4EEAADA186}"/>
    <cellStyle name="Output 4 4 2 5" xfId="13291" xr:uid="{A0D43954-3EBF-49CE-997E-30CE80451401}"/>
    <cellStyle name="Output 4 4 2 5 2" xfId="23734" xr:uid="{8C8E6FE7-12D7-4358-A564-396A0EB833EF}"/>
    <cellStyle name="Output 4 4 2 6" xfId="30205" xr:uid="{87569CB9-0499-4B73-BCD0-F032DA4932CC}"/>
    <cellStyle name="Output 4 4 3" xfId="9981" xr:uid="{0EF6D9B2-EB2C-4CF2-81D8-6AA548FCDA69}"/>
    <cellStyle name="Output 4 4 3 2" xfId="9982" xr:uid="{54AB9154-E2DF-46C7-8C19-7C1AECDEDE67}"/>
    <cellStyle name="Output 4 4 3 2 2" xfId="14482" xr:uid="{BC15311B-B145-4D38-9598-6A67CDF0932D}"/>
    <cellStyle name="Output 4 4 3 2 2 2" xfId="38428" xr:uid="{F3F4E7BF-E4D0-430E-81EF-5487201DDEAA}"/>
    <cellStyle name="Output 4 4 3 3" xfId="9983" xr:uid="{F17555E4-FFA8-4042-B92B-5E4B3BCA4BC6}"/>
    <cellStyle name="Output 4 4 3 3 2" xfId="18376" xr:uid="{4766467D-8F2A-4F57-9ED3-6461AB72D437}"/>
    <cellStyle name="Output 4 4 3 4" xfId="13675" xr:uid="{F8B53046-7CAF-453D-86C6-DF231A162E84}"/>
    <cellStyle name="Output 4 4 3 4 2" xfId="23736" xr:uid="{FA1AA711-AE50-4946-B76E-D98E48A0D01F}"/>
    <cellStyle name="Output 4 4 3 5" xfId="30695" xr:uid="{A4AB7CF7-098A-44A6-A953-D89C418339C2}"/>
    <cellStyle name="Output 4 4 4" xfId="9984" xr:uid="{B211D25B-9F39-41CD-9834-0CBD637954E4}"/>
    <cellStyle name="Output 4 4 4 2" xfId="9985" xr:uid="{910B60F0-FEA0-46A3-B85C-2E985900D47E}"/>
    <cellStyle name="Output 4 4 4 2 2" xfId="37294" xr:uid="{387F1C95-AD16-4C35-889C-8063B6A79B92}"/>
    <cellStyle name="Output 4 4 4 3" xfId="9986" xr:uid="{73A1BBE2-0427-4723-A50A-4A7E524608F1}"/>
    <cellStyle name="Output 4 4 5" xfId="9987" xr:uid="{3495BA8A-BA9B-4A26-B989-7917ED3FC983}"/>
    <cellStyle name="Output 4 4 5 2" xfId="15276" xr:uid="{48AF2FA0-B7FB-4D3D-9C6A-F84E7A85B45B}"/>
    <cellStyle name="Output 4 4 5 2 2" xfId="20655" xr:uid="{0B05ECFD-9548-4B6F-8EE9-1352607E78C9}"/>
    <cellStyle name="Output 4 4 6" xfId="9988" xr:uid="{F27EF33F-9E0D-46A0-95A5-59587DFCB277}"/>
    <cellStyle name="Output 4 4 6 2" xfId="15946" xr:uid="{8DA50C65-EE28-45C1-ACC9-9F43650607C2}"/>
    <cellStyle name="Output 4 4 7" xfId="13090" xr:uid="{BAB8EBE6-2463-48AA-B9F4-7A0BA7603512}"/>
    <cellStyle name="Output 4 4 7 2" xfId="16922" xr:uid="{93514AAA-C886-49BC-8A90-271255C6FC8C}"/>
    <cellStyle name="Output 4 4 8" xfId="17227" xr:uid="{8D58D2AA-97F7-448D-9A0B-FAF010FBF5F6}"/>
    <cellStyle name="Output 4 4 8 2" xfId="35419" xr:uid="{8C1F040E-9249-4536-8DCE-7CFDCF595B92}"/>
    <cellStyle name="Output 4 4 9" xfId="23733" xr:uid="{15918E47-DF8A-4DE1-AEA7-3AC1E78AE5C2}"/>
    <cellStyle name="Output 4 5" xfId="9989" xr:uid="{9D9FF60E-4B68-4B34-AF9D-B260024E1336}"/>
    <cellStyle name="Output 4 5 2" xfId="9990" xr:uid="{ADA20A17-B5A5-4F17-9728-2CDD7462E416}"/>
    <cellStyle name="Output 4 5 2 2" xfId="9991" xr:uid="{07661B2E-F454-484B-ABC4-C9D04C2DB51F}"/>
    <cellStyle name="Output 4 5 2 2 2" xfId="20130" xr:uid="{B1AD420D-8BCA-447C-BD33-04E90F9FFFE5}"/>
    <cellStyle name="Output 4 5 2 2 2 2" xfId="39002" xr:uid="{CDF36202-487B-4B5C-BCC8-1D6876BA7C88}"/>
    <cellStyle name="Output 4 5 2 3" xfId="9992" xr:uid="{85ECB838-D230-4F63-9D5E-EE81213CDA48}"/>
    <cellStyle name="Output 4 5 2 3 2" xfId="36990" xr:uid="{F9A40687-6066-45CD-8B2B-D94F1DE09BC9}"/>
    <cellStyle name="Output 4 5 2 4" xfId="13829" xr:uid="{5209A19E-B1A5-4A74-A8FE-95D38D347A25}"/>
    <cellStyle name="Output 4 5 2 4 2" xfId="23738" xr:uid="{5834E527-8DE4-45E4-AF99-2C1587BE6093}"/>
    <cellStyle name="Output 4 5 2 5" xfId="31269" xr:uid="{3E62B504-8591-4042-875F-4DF1065773E5}"/>
    <cellStyle name="Output 4 5 3" xfId="9993" xr:uid="{FF40605A-471D-4344-91F3-24CAAE4E4A58}"/>
    <cellStyle name="Output 4 5 3 2" xfId="9994" xr:uid="{82C55BC3-9D74-4E46-BA40-0E4EBB76EABF}"/>
    <cellStyle name="Output 4 5 3 2 2" xfId="37924" xr:uid="{DA472A90-9DA7-4607-AF69-F5839B616424}"/>
    <cellStyle name="Output 4 5 3 3" xfId="9995" xr:uid="{9A7292B3-7748-4574-9F16-EFE000156A5B}"/>
    <cellStyle name="Output 4 5 4" xfId="9996" xr:uid="{A65874D3-A075-496B-940C-78932D1C21CB}"/>
    <cellStyle name="Output 4 5 4 2" xfId="21315" xr:uid="{DE258649-1259-4DA5-A91D-E0474DA3D8E3}"/>
    <cellStyle name="Output 4 5 4 2 2" xfId="39724" xr:uid="{BA937016-AC35-45BF-96C9-05B5C511D822}"/>
    <cellStyle name="Output 4 5 5" xfId="9997" xr:uid="{C05CE1EB-FC92-44CB-B381-6C1386BC27A7}"/>
    <cellStyle name="Output 4 5 5 2" xfId="34236" xr:uid="{810EEF7A-4961-414E-9A26-5B0DC89C96BE}"/>
    <cellStyle name="Output 4 5 6" xfId="13292" xr:uid="{152C9808-ADCC-458D-8751-1DD1B4DFEC04}"/>
    <cellStyle name="Output 4 5 6 2" xfId="35048" xr:uid="{E6C52C18-88EB-4692-B741-3D251C07BEDD}"/>
    <cellStyle name="Output 4 5 7" xfId="17954" xr:uid="{8FBFD4CC-6DDB-4B4C-A000-A1C7F2FA3886}"/>
    <cellStyle name="Output 4 5 7 2" xfId="36014" xr:uid="{7AB5E638-615F-4BFC-988B-2A9510BD9728}"/>
    <cellStyle name="Output 4 5 8" xfId="23737" xr:uid="{B1FC6B19-BE62-443A-A915-33C0792E78A8}"/>
    <cellStyle name="Output 4 5 9" xfId="30206" xr:uid="{A76EB546-045C-40FF-9CB4-68B8A3C30E56}"/>
    <cellStyle name="Output 4 6" xfId="9998" xr:uid="{E40F4C9C-1370-4837-A1AD-962BD2DFB598}"/>
    <cellStyle name="Output 4 6 2" xfId="9999" xr:uid="{60179195-B592-46CB-A668-29761A6E6AB2}"/>
    <cellStyle name="Output 4 6 2 2" xfId="10000" xr:uid="{08FBAEB4-FA5D-4FEE-B9FB-4CC7F387A239}"/>
    <cellStyle name="Output 4 6 2 2 2" xfId="20131" xr:uid="{E5FF24F8-A389-4868-8F1A-2C5125BE6677}"/>
    <cellStyle name="Output 4 6 2 2 2 2" xfId="39003" xr:uid="{46C665BB-E476-4872-B9C6-D80DE2C55F09}"/>
    <cellStyle name="Output 4 6 2 3" xfId="10001" xr:uid="{FDF22AD5-2006-4673-A2E8-C92C7AA5455B}"/>
    <cellStyle name="Output 4 6 2 3 2" xfId="36991" xr:uid="{9A7BEF2A-A66D-4776-9E68-9EA238F2FF36}"/>
    <cellStyle name="Output 4 6 2 4" xfId="13830" xr:uid="{63E68D4A-AC38-41D7-8D6D-1C78BEE7ED5C}"/>
    <cellStyle name="Output 4 6 2 4 2" xfId="23740" xr:uid="{C7AF0C5F-203C-4BA6-AF15-80A03AA4D411}"/>
    <cellStyle name="Output 4 6 2 5" xfId="31270" xr:uid="{E9ED251E-03B5-4D69-A16D-96D86F413E7C}"/>
    <cellStyle name="Output 4 6 3" xfId="10002" xr:uid="{72843A9E-EF28-4940-AE95-3033E7E14A24}"/>
    <cellStyle name="Output 4 6 3 2" xfId="10003" xr:uid="{F7A759EE-7D74-4613-852C-E998F862ADBC}"/>
    <cellStyle name="Output 4 6 3 2 2" xfId="37925" xr:uid="{2371F8B6-248C-455F-BE85-61297FCA75B9}"/>
    <cellStyle name="Output 4 6 3 3" xfId="10004" xr:uid="{B8A7B309-64F6-4C43-B485-34172FC36B28}"/>
    <cellStyle name="Output 4 6 4" xfId="10005" xr:uid="{20474FD4-0FF3-4777-973E-23830A72D9B6}"/>
    <cellStyle name="Output 4 6 4 2" xfId="21316" xr:uid="{00727535-0A56-4B89-BA8F-783AFE518BCB}"/>
    <cellStyle name="Output 4 6 4 2 2" xfId="39725" xr:uid="{C848727E-D831-435D-975C-419699FD0C97}"/>
    <cellStyle name="Output 4 6 5" xfId="10006" xr:uid="{554076C1-1C5F-4B8B-9870-C6EBB4FE8522}"/>
    <cellStyle name="Output 4 6 5 2" xfId="34237" xr:uid="{26EB78C2-3BE7-4726-B295-26E23A9B9617}"/>
    <cellStyle name="Output 4 6 6" xfId="13293" xr:uid="{30B0D080-0552-48C5-9B31-E2AAD5E63534}"/>
    <cellStyle name="Output 4 6 6 2" xfId="35049" xr:uid="{39CA8689-0FB4-4543-BF56-5758273877EC}"/>
    <cellStyle name="Output 4 6 7" xfId="17955" xr:uid="{F7E156A1-3BC5-4DD0-BA19-CBFF3AEB3B1A}"/>
    <cellStyle name="Output 4 6 7 2" xfId="36015" xr:uid="{066ABBCB-4946-4126-85F8-0933ED97155E}"/>
    <cellStyle name="Output 4 6 8" xfId="23739" xr:uid="{9A65BBB4-C6BC-448E-BAC0-38643FB2F6A1}"/>
    <cellStyle name="Output 4 6 9" xfId="30207" xr:uid="{2A25289C-FFAB-45EF-966B-68F7C83A33F1}"/>
    <cellStyle name="Output 4 7" xfId="10007" xr:uid="{A9FC451B-AB17-4B99-91B4-623378B021B3}"/>
    <cellStyle name="Output 4 7 2" xfId="10008" xr:uid="{989B95E5-B5A6-4C48-A8C7-10E712A712A2}"/>
    <cellStyle name="Output 4 7 2 2" xfId="14436" xr:uid="{53EBA173-5A4E-497B-AD76-AE20073CA007}"/>
    <cellStyle name="Output 4 7 2 2 2" xfId="38369" xr:uid="{5919A039-4DD7-4F73-8BCA-089A00667D9C}"/>
    <cellStyle name="Output 4 7 3" xfId="10009" xr:uid="{174B269E-1FA4-45FD-839A-6BFCFC792260}"/>
    <cellStyle name="Output 4 7 3 2" xfId="18326" xr:uid="{F081FFA6-2668-4903-B1A6-6063CF8988A0}"/>
    <cellStyle name="Output 4 7 4" xfId="13645" xr:uid="{E712CC31-B40E-48F0-8BFF-F67E208A5A92}"/>
    <cellStyle name="Output 4 7 4 2" xfId="23741" xr:uid="{0ECC6BC1-724B-4E22-AE94-F28ADD1B826D}"/>
    <cellStyle name="Output 4 7 5" xfId="30638" xr:uid="{2C02952E-B782-4383-B863-741CEC2298C6}"/>
    <cellStyle name="Output 4 8" xfId="10010" xr:uid="{B32F29DF-512F-4BEB-8474-70C413C86CF6}"/>
    <cellStyle name="Output 4 8 2" xfId="10011" xr:uid="{6FB24AE5-EBB5-4F6A-A795-52058282F05F}"/>
    <cellStyle name="Output 4 8 2 2" xfId="37207" xr:uid="{B32863C1-5010-450A-8A0B-4824B4AF569F}"/>
    <cellStyle name="Output 4 8 3" xfId="10012" xr:uid="{BD53D163-42CC-4C40-AEA9-A64E5DFB34B1}"/>
    <cellStyle name="Output 4 8 3 2" xfId="23742" xr:uid="{5DD66ACA-326E-41F5-B54A-DA66C44F9D61}"/>
    <cellStyle name="Output 4 8 4" xfId="14170" xr:uid="{99D71244-90CF-4306-847A-C2A2ED82FF90}"/>
    <cellStyle name="Output 4 9" xfId="10013" xr:uid="{54E81D9A-5FB3-4C2C-AAF7-67F3248AF0B9}"/>
    <cellStyle name="Output 4 9 2" xfId="10014" xr:uid="{4A9ABA88-4148-4466-AE16-8DFAEB64F9DF}"/>
    <cellStyle name="Output 4 9 2 2" xfId="18579" xr:uid="{A69BC294-85B9-45A6-A5D9-2EAD047D7BF9}"/>
    <cellStyle name="Output 4 9 3" xfId="10015" xr:uid="{F44093FD-FF03-4936-AF04-677754BC3947}"/>
    <cellStyle name="Output 40" xfId="10016" xr:uid="{C1BC50C8-BA82-4731-BC9D-7689DD017F3F}"/>
    <cellStyle name="Output 40 2" xfId="14108" xr:uid="{637000B4-3465-4404-9C54-08722DE7F99C}"/>
    <cellStyle name="Output 40 2 2" xfId="23743" xr:uid="{454248F0-B8A6-4D03-86E4-4D343E596714}"/>
    <cellStyle name="Output 41" xfId="10017" xr:uid="{1DE6CF21-9354-4E0E-8BB0-CA2A0AC26AD2}"/>
    <cellStyle name="Output 41 2" xfId="14113" xr:uid="{1CEC32F1-DAEB-4688-A272-7FC1ED4D9DE6}"/>
    <cellStyle name="Output 41 2 2" xfId="23744" xr:uid="{62789F62-E20E-4EDE-A6F1-F60A47A73E86}"/>
    <cellStyle name="Output 42" xfId="10018" xr:uid="{5F71515F-CC14-4913-ADFE-99B3063A8C90}"/>
    <cellStyle name="Output 42 2" xfId="14118" xr:uid="{F21C55F6-AF0B-4576-A06A-75D7DCB6B647}"/>
    <cellStyle name="Output 42 2 2" xfId="23745" xr:uid="{8864A4FC-1157-43F1-B0B8-3A5D515A2295}"/>
    <cellStyle name="Output 43" xfId="10019" xr:uid="{0EEC9902-1735-4FD5-9C49-6DAA56DAADAC}"/>
    <cellStyle name="Output 43 2" xfId="14123" xr:uid="{79705A03-02AF-4824-8961-B23E5DC9298C}"/>
    <cellStyle name="Output 43 2 2" xfId="23746" xr:uid="{5856C4CA-1FF2-4C40-AD3D-1576B2308DDE}"/>
    <cellStyle name="Output 44" xfId="10020" xr:uid="{1EC2676C-5018-40B2-89C5-07319165C39C}"/>
    <cellStyle name="Output 44 2" xfId="14129" xr:uid="{F6C6DC76-E020-48F0-867D-06A83FC60E09}"/>
    <cellStyle name="Output 44 2 2" xfId="23747" xr:uid="{CD77C792-563E-4AFC-9673-91A625E50890}"/>
    <cellStyle name="Output 45" xfId="10021" xr:uid="{B7BB6EFA-B82B-4D19-BD59-72D373D0198B}"/>
    <cellStyle name="Output 45 2" xfId="14133" xr:uid="{1DAB2EE5-CCE2-49B2-9E72-0E0129BCBB5C}"/>
    <cellStyle name="Output 45 2 2" xfId="23748" xr:uid="{1B53B222-460A-49C8-B62C-E6AA4D5FBC85}"/>
    <cellStyle name="Output 46" xfId="10022" xr:uid="{D18B8D08-7034-45E7-9A24-AAB8791E3BB4}"/>
    <cellStyle name="Output 46 2" xfId="14138" xr:uid="{F386B27B-DB9B-48B9-8759-C34EF9B08B98}"/>
    <cellStyle name="Output 46 2 2" xfId="23749" xr:uid="{5FCA6BEF-8264-40E5-8806-A8A496C3E40B}"/>
    <cellStyle name="Output 47" xfId="10023" xr:uid="{A0AFE9C2-403D-4603-B14F-B2C83D8560D5}"/>
    <cellStyle name="Output 47 2" xfId="14143" xr:uid="{F3DB5141-209C-4227-9818-6CE0B55A32A8}"/>
    <cellStyle name="Output 47 2 2" xfId="23750" xr:uid="{153447D6-A482-4985-8730-7152BAAA8CCA}"/>
    <cellStyle name="Output 48" xfId="10024" xr:uid="{A33ADDA3-C6DE-492C-9791-2815D83F41DE}"/>
    <cellStyle name="Output 48 2" xfId="14147" xr:uid="{DAD2E9E6-5657-44AF-801A-ACC195E7060C}"/>
    <cellStyle name="Output 48 2 2" xfId="23751" xr:uid="{3C5CB35D-FD54-419F-9B45-C9704D888CDE}"/>
    <cellStyle name="Output 49" xfId="10025" xr:uid="{A7D28AD0-6EEF-4427-B954-6C45D59395E2}"/>
    <cellStyle name="Output 49 2" xfId="14152" xr:uid="{9DD53A98-E6D4-4956-8550-76E021E99818}"/>
    <cellStyle name="Output 49 2 2" xfId="23752" xr:uid="{B62E6A8D-01D2-4B03-BE54-92F9FA161C7C}"/>
    <cellStyle name="Output 5" xfId="10026" xr:uid="{DE32643E-7AF5-4165-B4EB-C1DCD4A365FA}"/>
    <cellStyle name="Output 5 10" xfId="10027" xr:uid="{53A7940A-8218-4B55-9572-809834178D16}"/>
    <cellStyle name="Output 5 10 2" xfId="14620" xr:uid="{4FB591A5-5250-4E4A-A293-F1D4DD1B21B7}"/>
    <cellStyle name="Output 5 10 2 2" xfId="20449" xr:uid="{BC47BB1E-34A9-4FC4-B365-56203A60DD81}"/>
    <cellStyle name="Output 5 11" xfId="12939" xr:uid="{96D529FF-8DEA-4D25-B176-8FEB0E5B91C5}"/>
    <cellStyle name="Output 5 11 2" xfId="15175" xr:uid="{AB87D915-3ECC-46FD-8EC8-5191D6A97C32}"/>
    <cellStyle name="Output 5 12" xfId="15422" xr:uid="{2DA35D38-234A-4798-8D10-73D2E3EE78B9}"/>
    <cellStyle name="Output 5 12 2" xfId="33673" xr:uid="{B1B99010-D0E1-479C-A8CE-BE4D7EE737D5}"/>
    <cellStyle name="Output 5 13" xfId="16119" xr:uid="{E98BAE48-9A2F-43ED-B6A0-85682D72A6DE}"/>
    <cellStyle name="Output 5 13 2" xfId="34468" xr:uid="{6A020F0D-9A77-4FCC-B6D2-2D71F2482B16}"/>
    <cellStyle name="Output 5 14" xfId="21896" xr:uid="{0F6B32EA-A2CF-41F0-AD5C-4790FE3B7F6D}"/>
    <cellStyle name="Output 5 14 2" xfId="40021" xr:uid="{713FDB7C-043B-4FF6-B4F7-25611C59B5BE}"/>
    <cellStyle name="Output 5 15" xfId="23753" xr:uid="{56238FC2-9FE2-4977-8E3E-38940755AAC2}"/>
    <cellStyle name="Output 5 16" xfId="29498" xr:uid="{C7A79C39-0948-44A9-AEF3-EDE51F8E3959}"/>
    <cellStyle name="Output 5 2" xfId="10028" xr:uid="{32FC4C1F-9418-44C4-9805-A5ECEA639DDC}"/>
    <cellStyle name="Output 5 2 10" xfId="10029" xr:uid="{D09CD23D-3254-4AC0-9939-AE22F4AD11FB}"/>
    <cellStyle name="Output 5 2 10 2" xfId="35050" xr:uid="{FC190B08-C859-4C6D-BD35-7ED096E37676}"/>
    <cellStyle name="Output 5 2 11" xfId="13004" xr:uid="{BF7F3AAB-85EF-4078-AA60-2AFE280EA7DE}"/>
    <cellStyle name="Output 5 2 11 2" xfId="35328" xr:uid="{26640D27-99FE-4D53-A033-2EB311ACF91E}"/>
    <cellStyle name="Output 5 2 12" xfId="17005" xr:uid="{CBD4C7A6-39E1-4D78-83CB-19C60E0E759E}"/>
    <cellStyle name="Output 5 2 12 2" xfId="35275" xr:uid="{3E3B9AB7-C559-4568-99EC-18DAD4F266F5}"/>
    <cellStyle name="Output 5 2 13" xfId="23754" xr:uid="{5FDF9D87-76EF-49F3-98D9-A02698AC6FDF}"/>
    <cellStyle name="Output 5 2 2" xfId="10030" xr:uid="{E664714A-801D-45DD-9D17-F95FA3CAA303}"/>
    <cellStyle name="Output 5 2 2 2" xfId="10031" xr:uid="{B13E8ED6-8FEB-42B0-995B-7F07CA9D3D72}"/>
    <cellStyle name="Output 5 2 2 2 2" xfId="10032" xr:uid="{E076DF2E-D597-44EF-8B83-2694E5B5D5DF}"/>
    <cellStyle name="Output 5 2 2 2 2 2" xfId="20132" xr:uid="{35B95783-99EE-41A4-96EE-EC7BED9A00A4}"/>
    <cellStyle name="Output 5 2 2 2 2 2 2" xfId="39004" xr:uid="{D2715636-8F68-45C1-B608-D2C7F62F15F9}"/>
    <cellStyle name="Output 5 2 2 2 3" xfId="10033" xr:uid="{F7F57185-9C1D-467F-BB61-87300B5C69F6}"/>
    <cellStyle name="Output 5 2 2 2 3 2" xfId="36992" xr:uid="{81D34F58-AB5E-4DF5-AA36-80D3D8321F5C}"/>
    <cellStyle name="Output 5 2 2 2 4" xfId="13831" xr:uid="{5EA52B80-45AB-474B-BFD8-91560E6DA2E4}"/>
    <cellStyle name="Output 5 2 2 2 4 2" xfId="23756" xr:uid="{343792DB-545D-4170-B46F-3069A3C3F9CF}"/>
    <cellStyle name="Output 5 2 2 2 5" xfId="31271" xr:uid="{F9F1A910-DC9F-4F5F-BE4B-BC6D93814798}"/>
    <cellStyle name="Output 5 2 2 3" xfId="10034" xr:uid="{5B1AA658-F515-4335-99BC-DE1EB0CEDA5D}"/>
    <cellStyle name="Output 5 2 2 3 2" xfId="10035" xr:uid="{B8AB27A4-D9ED-43D2-8C1D-34CDA93F91B2}"/>
    <cellStyle name="Output 5 2 2 3 2 2" xfId="37926" xr:uid="{B10326A2-5636-489A-90D7-5F361D4280F1}"/>
    <cellStyle name="Output 5 2 2 3 3" xfId="10036" xr:uid="{A052BC2A-E999-482C-AECA-B2D37B27589E}"/>
    <cellStyle name="Output 5 2 2 4" xfId="10037" xr:uid="{87D96658-6B37-462B-B79A-3EE9A4F2441F}"/>
    <cellStyle name="Output 5 2 2 4 2" xfId="21317" xr:uid="{8450C4C1-AFC5-46B6-83D6-13AC2FBEF43E}"/>
    <cellStyle name="Output 5 2 2 4 2 2" xfId="39726" xr:uid="{DDB0ECB9-8066-4DCA-8A37-FBFBD5E2478B}"/>
    <cellStyle name="Output 5 2 2 5" xfId="10038" xr:uid="{99F0A2CF-B634-49B9-889D-320DF895A80F}"/>
    <cellStyle name="Output 5 2 2 5 2" xfId="34238" xr:uid="{21E875B1-A4B4-4D3C-ABBE-1A38C6C39DA7}"/>
    <cellStyle name="Output 5 2 2 6" xfId="13294" xr:uid="{F999D1E5-7318-4CF9-B590-5507317BB6CB}"/>
    <cellStyle name="Output 5 2 2 6 2" xfId="35051" xr:uid="{82793D55-BD4A-4C28-A8FB-9129BFBDD968}"/>
    <cellStyle name="Output 5 2 2 7" xfId="17956" xr:uid="{A7290411-2CBE-4FFC-B422-E15D27B0FB92}"/>
    <cellStyle name="Output 5 2 2 7 2" xfId="36016" xr:uid="{C04666A4-0DB2-46E2-9CB8-655B7D92263C}"/>
    <cellStyle name="Output 5 2 2 8" xfId="23755" xr:uid="{A5513E27-01EE-4455-AB5F-8886CE9E49BA}"/>
    <cellStyle name="Output 5 2 2 9" xfId="30208" xr:uid="{5970F8AD-1909-46E7-92BB-43A8944BCCB9}"/>
    <cellStyle name="Output 5 2 3" xfId="10039" xr:uid="{75D8B1F3-8C8A-47B7-A9D3-70782BE2AAB4}"/>
    <cellStyle name="Output 5 2 3 2" xfId="10040" xr:uid="{E65B78FE-8894-4066-A4D1-AB14CF2B522F}"/>
    <cellStyle name="Output 5 2 3 2 2" xfId="10041" xr:uid="{730FFC90-5110-4797-A838-BDD7B7FBB581}"/>
    <cellStyle name="Output 5 2 3 2 2 2" xfId="20133" xr:uid="{A6583D55-EFF6-48AF-8F2B-B9354543E7DB}"/>
    <cellStyle name="Output 5 2 3 2 2 2 2" xfId="39005" xr:uid="{7ADEA9B5-6951-46BC-9AD3-1451AC4D7D85}"/>
    <cellStyle name="Output 5 2 3 2 3" xfId="10042" xr:uid="{F3106EBB-F7E6-4A1A-B87B-283F9E17AB67}"/>
    <cellStyle name="Output 5 2 3 2 3 2" xfId="36993" xr:uid="{246247F0-FB58-4DDA-80CC-8B6C33CEA34A}"/>
    <cellStyle name="Output 5 2 3 2 4" xfId="13832" xr:uid="{B3B8D699-5832-4F9A-AC68-FA01548B9431}"/>
    <cellStyle name="Output 5 2 3 2 4 2" xfId="23758" xr:uid="{47ECEF63-0923-4269-9C14-9E2FFE517C5F}"/>
    <cellStyle name="Output 5 2 3 2 5" xfId="31272" xr:uid="{38335777-C452-445F-AC04-5251B11081B3}"/>
    <cellStyle name="Output 5 2 3 3" xfId="10043" xr:uid="{1689FDD6-2DA9-424A-8BC2-38176AB1AAC5}"/>
    <cellStyle name="Output 5 2 3 3 2" xfId="10044" xr:uid="{343CBCBB-0B54-4219-BF46-82FF94186D71}"/>
    <cellStyle name="Output 5 2 3 3 2 2" xfId="37927" xr:uid="{88C9E715-191B-4367-B5FA-21BD7A45BF7A}"/>
    <cellStyle name="Output 5 2 3 3 3" xfId="10045" xr:uid="{73398886-BB73-4F32-BFFB-6A4347701816}"/>
    <cellStyle name="Output 5 2 3 4" xfId="10046" xr:uid="{E31E1DCA-D547-4C36-B79A-9760C753FB6C}"/>
    <cellStyle name="Output 5 2 3 4 2" xfId="21318" xr:uid="{CA12DD9E-22B9-46E5-86B3-0BB342471207}"/>
    <cellStyle name="Output 5 2 3 4 2 2" xfId="39727" xr:uid="{985135E2-05B1-4CAA-A4E3-A7F180DCEBA9}"/>
    <cellStyle name="Output 5 2 3 5" xfId="10047" xr:uid="{7DCAE45E-539A-49CE-AC59-1376BF458DE6}"/>
    <cellStyle name="Output 5 2 3 5 2" xfId="34239" xr:uid="{0D5021A3-0679-4A61-B80E-90AA8FF211E9}"/>
    <cellStyle name="Output 5 2 3 6" xfId="13295" xr:uid="{1ACD8D63-5B04-4FCE-9CA8-9FAB87A81B9B}"/>
    <cellStyle name="Output 5 2 3 6 2" xfId="35052" xr:uid="{09BDF5F8-7515-44CD-981A-BBA1CDA58CF2}"/>
    <cellStyle name="Output 5 2 3 7" xfId="17957" xr:uid="{3F409E7C-6730-4205-AAE8-E124635911D1}"/>
    <cellStyle name="Output 5 2 3 7 2" xfId="36017" xr:uid="{FEB14A3E-4304-47CA-8C2D-41093D578EA5}"/>
    <cellStyle name="Output 5 2 3 8" xfId="23757" xr:uid="{B471F4F7-AA10-46CC-BE78-31B2F7131829}"/>
    <cellStyle name="Output 5 2 3 9" xfId="30209" xr:uid="{00F68960-1BFA-4AC3-AEB0-76E5C7832D0C}"/>
    <cellStyle name="Output 5 2 4" xfId="10048" xr:uid="{CCEDB626-DF34-4688-A3A2-7FAA93FD8843}"/>
    <cellStyle name="Output 5 2 4 2" xfId="10049" xr:uid="{FAF9B1D9-8795-4F6C-BD94-BAC105266B20}"/>
    <cellStyle name="Output 5 2 4 2 2" xfId="10050" xr:uid="{0AB78224-FE78-4F45-BD89-774993E6B2EA}"/>
    <cellStyle name="Output 5 2 4 2 2 2" xfId="20134" xr:uid="{180F9121-8425-4DAE-8A10-3D27C51C6903}"/>
    <cellStyle name="Output 5 2 4 2 2 2 2" xfId="39006" xr:uid="{95799DC8-B674-45BE-8C74-DEFF2DF89987}"/>
    <cellStyle name="Output 5 2 4 2 3" xfId="10051" xr:uid="{EDBEAB5C-679E-4D09-BC45-A4300A39A2A5}"/>
    <cellStyle name="Output 5 2 4 2 3 2" xfId="36994" xr:uid="{EB6D05AE-A2AB-4078-84EA-57A7907A3038}"/>
    <cellStyle name="Output 5 2 4 2 4" xfId="13833" xr:uid="{BF4C3FEE-D732-4193-AA21-404055628C74}"/>
    <cellStyle name="Output 5 2 4 2 4 2" xfId="23760" xr:uid="{C96FE66A-C203-4AC2-8488-36B1FEAA25B5}"/>
    <cellStyle name="Output 5 2 4 2 5" xfId="31273" xr:uid="{3A941FC7-210D-400C-8D92-EE95B1B881E0}"/>
    <cellStyle name="Output 5 2 4 3" xfId="10052" xr:uid="{12BB844C-76F3-4971-8DF2-27322976E26A}"/>
    <cellStyle name="Output 5 2 4 3 2" xfId="10053" xr:uid="{D67E3443-E0C2-454C-909C-058478BE09C1}"/>
    <cellStyle name="Output 5 2 4 3 2 2" xfId="37928" xr:uid="{A267105B-37D5-4B5E-A6C9-C13735887CD6}"/>
    <cellStyle name="Output 5 2 4 3 3" xfId="10054" xr:uid="{9466630D-699C-40AA-8B09-71C1A0E2ADD1}"/>
    <cellStyle name="Output 5 2 4 4" xfId="10055" xr:uid="{153C2A35-CC41-410F-B191-467BE59C16B8}"/>
    <cellStyle name="Output 5 2 4 4 2" xfId="21319" xr:uid="{30AEE948-ADE5-44BC-A62A-720F40024247}"/>
    <cellStyle name="Output 5 2 4 4 2 2" xfId="39728" xr:uid="{09E514D0-3B83-4B64-A2DA-456AA8FFB4C8}"/>
    <cellStyle name="Output 5 2 4 5" xfId="10056" xr:uid="{A2C5300A-89E2-4A1D-94F3-5AF874C494E9}"/>
    <cellStyle name="Output 5 2 4 5 2" xfId="34240" xr:uid="{5E05A6EC-C5E8-4F3C-A789-723E81578558}"/>
    <cellStyle name="Output 5 2 4 6" xfId="13296" xr:uid="{DF751176-6719-436F-AC51-394814780DAB}"/>
    <cellStyle name="Output 5 2 4 6 2" xfId="35053" xr:uid="{177B037C-FA51-4530-AFE5-80C21053C850}"/>
    <cellStyle name="Output 5 2 4 7" xfId="17958" xr:uid="{86A8EFB9-380A-48B0-A52C-94604551A68F}"/>
    <cellStyle name="Output 5 2 4 7 2" xfId="36018" xr:uid="{619ACF25-1ABC-4595-A46A-D0A8B27CF326}"/>
    <cellStyle name="Output 5 2 4 8" xfId="23759" xr:uid="{4FC94B9C-CBBF-498E-8E57-3D17AF22592D}"/>
    <cellStyle name="Output 5 2 4 9" xfId="30210" xr:uid="{681D36C7-01EF-4401-92AA-A945481A6B17}"/>
    <cellStyle name="Output 5 2 5" xfId="10057" xr:uid="{E43EB8E2-7381-4E83-BCB8-87813ACBE4A4}"/>
    <cellStyle name="Output 5 2 5 2" xfId="10058" xr:uid="{62F3FE28-D15B-4315-A528-51D4BF4B6A09}"/>
    <cellStyle name="Output 5 2 5 2 2" xfId="10059" xr:uid="{D073BC36-D05E-4CA4-BF1C-63BC26412AE0}"/>
    <cellStyle name="Output 5 2 5 2 2 2" xfId="20135" xr:uid="{25DDC07B-E414-42BB-8850-0BD8E46EE2D6}"/>
    <cellStyle name="Output 5 2 5 2 2 2 2" xfId="39007" xr:uid="{8556B23B-C2B9-4012-9F50-0428D294878E}"/>
    <cellStyle name="Output 5 2 5 2 3" xfId="10060" xr:uid="{88BB33B5-DE62-4848-AB2F-922E44F2769E}"/>
    <cellStyle name="Output 5 2 5 2 3 2" xfId="36995" xr:uid="{D5E74244-9E1A-4ADC-BC24-705EED90E319}"/>
    <cellStyle name="Output 5 2 5 2 4" xfId="13834" xr:uid="{2B1CD433-DA7F-474A-88EC-05C7DC4C39A1}"/>
    <cellStyle name="Output 5 2 5 2 4 2" xfId="23762" xr:uid="{25C9E5E5-7EE8-4435-A39E-E5095B9A722C}"/>
    <cellStyle name="Output 5 2 5 2 5" xfId="31274" xr:uid="{A32D12C3-A3A4-4140-8B47-EACE35B29147}"/>
    <cellStyle name="Output 5 2 5 3" xfId="10061" xr:uid="{E2D16EFB-ED95-4B34-B00E-11543CD17DA8}"/>
    <cellStyle name="Output 5 2 5 3 2" xfId="10062" xr:uid="{2D2C7ED7-8C68-4F00-83EC-F07C05731A7C}"/>
    <cellStyle name="Output 5 2 5 3 2 2" xfId="37929" xr:uid="{32A41771-B83A-4942-8D66-274A97865170}"/>
    <cellStyle name="Output 5 2 5 3 3" xfId="10063" xr:uid="{111888E6-D1EF-4B19-9D28-86B579680B3F}"/>
    <cellStyle name="Output 5 2 5 4" xfId="10064" xr:uid="{4E370938-DA7E-4090-807F-EB02534EF765}"/>
    <cellStyle name="Output 5 2 5 4 2" xfId="21320" xr:uid="{E867F8AF-9A71-4B7A-991C-CC0D615F6C03}"/>
    <cellStyle name="Output 5 2 5 4 2 2" xfId="39729" xr:uid="{80F256DA-4161-467F-B886-6ED28DAF4ACB}"/>
    <cellStyle name="Output 5 2 5 5" xfId="10065" xr:uid="{42F6C57C-1B29-4890-828B-A72BBBDCB6FA}"/>
    <cellStyle name="Output 5 2 5 5 2" xfId="34241" xr:uid="{6E928AF1-0B4E-4ED1-8E3A-490C7D0BB0E8}"/>
    <cellStyle name="Output 5 2 5 6" xfId="13297" xr:uid="{A90F3A41-EE3B-435E-8687-E8CD8E60BE58}"/>
    <cellStyle name="Output 5 2 5 6 2" xfId="35054" xr:uid="{53A7731A-C5D9-4537-BACA-006E5B74601F}"/>
    <cellStyle name="Output 5 2 5 7" xfId="17959" xr:uid="{136776EF-D8CC-451A-8DAA-AA64AE44857C}"/>
    <cellStyle name="Output 5 2 5 7 2" xfId="36019" xr:uid="{1C606BDE-0D39-4225-85EA-196F8EB151A8}"/>
    <cellStyle name="Output 5 2 5 8" xfId="23761" xr:uid="{377C7FA9-D628-4C71-B06B-12068A6C1DEC}"/>
    <cellStyle name="Output 5 2 5 9" xfId="30211" xr:uid="{27AED2F1-B845-461E-9FA7-68244D296A8B}"/>
    <cellStyle name="Output 5 2 6" xfId="10066" xr:uid="{267DD126-A174-4E84-A2AE-683BD097410B}"/>
    <cellStyle name="Output 5 2 6 2" xfId="10067" xr:uid="{F5CE0DDA-1C5B-40F2-91B8-D7E49338822B}"/>
    <cellStyle name="Output 5 2 6 2 2" xfId="10068" xr:uid="{E79EECD7-33DF-40EC-96E4-B1289AF53EA1}"/>
    <cellStyle name="Output 5 2 6 2 2 2" xfId="20136" xr:uid="{742837ED-6558-4012-963E-D046B64C12AA}"/>
    <cellStyle name="Output 5 2 6 2 2 2 2" xfId="39008" xr:uid="{56B9FE19-0032-4183-ACB0-EFA192866F2A}"/>
    <cellStyle name="Output 5 2 6 2 3" xfId="10069" xr:uid="{6BF98AFD-18D2-4F90-86ED-FD8A7201BDA1}"/>
    <cellStyle name="Output 5 2 6 2 3 2" xfId="36996" xr:uid="{1A2B013F-39FB-412F-A4BF-68440238DA68}"/>
    <cellStyle name="Output 5 2 6 2 4" xfId="13835" xr:uid="{9915B28B-9E46-41E8-AED9-AB4DF7597EF8}"/>
    <cellStyle name="Output 5 2 6 2 4 2" xfId="23764" xr:uid="{1E0BED8F-5CFE-4913-806B-CEB8F3330AF0}"/>
    <cellStyle name="Output 5 2 6 2 5" xfId="31275" xr:uid="{0AF0100F-FE0A-47E4-9F6D-C9F0534F1F12}"/>
    <cellStyle name="Output 5 2 6 3" xfId="10070" xr:uid="{8E1793E2-1F28-44EE-8DAC-FFCF8D44BABA}"/>
    <cellStyle name="Output 5 2 6 3 2" xfId="10071" xr:uid="{E4A2C17C-9D4D-4F1C-8951-F426B93C13AC}"/>
    <cellStyle name="Output 5 2 6 3 2 2" xfId="37930" xr:uid="{3C11E3CF-CDDC-406D-A823-ED84C54D70A6}"/>
    <cellStyle name="Output 5 2 6 3 3" xfId="10072" xr:uid="{D57DAB9E-9129-4002-85AF-D37F003420A7}"/>
    <cellStyle name="Output 5 2 6 4" xfId="10073" xr:uid="{B59218CB-2175-4B0B-8E54-D73F5940F532}"/>
    <cellStyle name="Output 5 2 6 4 2" xfId="21321" xr:uid="{2197FE37-7A6D-49B3-A821-EFD2330ADD1B}"/>
    <cellStyle name="Output 5 2 6 4 2 2" xfId="39730" xr:uid="{31E14ED1-C79D-4EA3-AB83-4F2AA7EC0D6A}"/>
    <cellStyle name="Output 5 2 6 5" xfId="10074" xr:uid="{5B805AAA-4AD4-4992-BF7A-C40BB46BE291}"/>
    <cellStyle name="Output 5 2 6 5 2" xfId="34242" xr:uid="{36D205A3-551E-4F38-8E7A-30154A53EE59}"/>
    <cellStyle name="Output 5 2 6 6" xfId="13298" xr:uid="{30E4046A-349E-4826-ACB0-941439C24CE1}"/>
    <cellStyle name="Output 5 2 6 6 2" xfId="35055" xr:uid="{F1B647D6-1349-4A62-9792-7C06F88B712E}"/>
    <cellStyle name="Output 5 2 6 7" xfId="17960" xr:uid="{DA1CE2A9-0937-483C-87C5-3BAE44218138}"/>
    <cellStyle name="Output 5 2 6 7 2" xfId="36020" xr:uid="{97FC844A-7051-4302-B873-6F8522018A21}"/>
    <cellStyle name="Output 5 2 6 8" xfId="23763" xr:uid="{549B8B6D-54E9-4A76-A645-F5BDBC3E98B1}"/>
    <cellStyle name="Output 5 2 6 9" xfId="30212" xr:uid="{5DADC718-C954-4F70-AD95-FE476C52408F}"/>
    <cellStyle name="Output 5 2 7" xfId="10075" xr:uid="{1D6D4230-AB7E-43FC-AFFE-36F315BB23E1}"/>
    <cellStyle name="Output 5 2 7 2" xfId="10076" xr:uid="{F42F8EA5-4B60-4B45-A36E-E6EA2D8201CC}"/>
    <cellStyle name="Output 5 2 7 2 2" xfId="19405" xr:uid="{4549122A-C098-4A68-9AD9-D20FB5C4B7B1}"/>
    <cellStyle name="Output 5 2 7 2 2 2" xfId="38192" xr:uid="{617B09CE-41F0-444C-874D-C14D01B06243}"/>
    <cellStyle name="Output 5 2 7 3" xfId="10077" xr:uid="{C24BBD52-B08E-4773-98E7-38AB3860341F}"/>
    <cellStyle name="Output 5 2 7 3 2" xfId="36275" xr:uid="{4E755164-01C5-4109-82C3-E61217B1B049}"/>
    <cellStyle name="Output 5 2 7 4" xfId="13556" xr:uid="{FFB0E860-1176-4B68-973A-8A0C688DCE2C}"/>
    <cellStyle name="Output 5 2 7 4 2" xfId="23765" xr:uid="{4B3FC93C-D48B-4CBC-A516-1B099046167D}"/>
    <cellStyle name="Output 5 2 7 5" xfId="30461" xr:uid="{1538E99F-9519-4ECC-9805-89A21762DD9E}"/>
    <cellStyle name="Output 5 2 8" xfId="10078" xr:uid="{8CB421EE-2727-4229-A62F-ED3FCA835E81}"/>
    <cellStyle name="Output 5 2 8 2" xfId="10079" xr:uid="{283C820E-7115-4E72-A5F9-E2F9174A1C4A}"/>
    <cellStyle name="Output 5 2 8 2 2" xfId="19484" xr:uid="{E12B60AD-94BD-43BC-8019-65E758EFFFF6}"/>
    <cellStyle name="Output 5 2 8 2 2 2" xfId="38271" xr:uid="{DAD862B2-CD63-4A03-8D09-B3FD3B90D7AA}"/>
    <cellStyle name="Output 5 2 8 3" xfId="10080" xr:uid="{2613A57E-D9D2-4E04-8B02-0A39ECFA4CB6}"/>
    <cellStyle name="Output 5 2 8 3 2" xfId="36355" xr:uid="{0E44EC6C-3BD7-43B0-8446-68A882CFFB4C}"/>
    <cellStyle name="Output 5 2 8 4" xfId="13594" xr:uid="{449A41D6-1DAB-4AF5-BFF3-EF6A18E0C5D3}"/>
    <cellStyle name="Output 5 2 8 4 2" xfId="23766" xr:uid="{9BF015C4-FD1B-44ED-8E7E-ADE5CB1F2531}"/>
    <cellStyle name="Output 5 2 8 5" xfId="30540" xr:uid="{4C48E7F1-E1F1-4787-BD60-73E5C0D28B5A}"/>
    <cellStyle name="Output 5 2 9" xfId="10081" xr:uid="{AC0413AE-5731-443D-943C-9363232698F0}"/>
    <cellStyle name="Output 5 2 9 2" xfId="10082" xr:uid="{08BD8F15-80B2-4694-AAE9-6C47FFEE8644}"/>
    <cellStyle name="Output 5 2 9 3" xfId="10083" xr:uid="{6B46D505-7B58-437A-88BE-D8AE6BED7620}"/>
    <cellStyle name="Output 5 3" xfId="10084" xr:uid="{EBCC16E5-A752-4138-A17E-B64503CE1696}"/>
    <cellStyle name="Output 5 3 10" xfId="10085" xr:uid="{271D2A3C-8F8E-4D41-8089-D694A4E64924}"/>
    <cellStyle name="Output 5 3 10 2" xfId="35056" xr:uid="{5686D3E4-67D6-4F68-A943-970C222F77C2}"/>
    <cellStyle name="Output 5 3 11" xfId="13018" xr:uid="{F2CC1400-B401-48B7-AAB2-B0FB22029F6A}"/>
    <cellStyle name="Output 5 3 11 2" xfId="35351" xr:uid="{22BEC7C2-9B46-4E7B-B798-B180BCF77A8A}"/>
    <cellStyle name="Output 5 3 12" xfId="21698" xr:uid="{E062DCCB-DFCD-4387-A241-70D511C78CC7}"/>
    <cellStyle name="Output 5 3 12 2" xfId="39963" xr:uid="{419D1A7C-F91C-439E-8998-8CB9D2C80E87}"/>
    <cellStyle name="Output 5 3 13" xfId="23767" xr:uid="{50306A2D-2E11-4190-A71B-BA74A6CCAAFE}"/>
    <cellStyle name="Output 5 3 2" xfId="10086" xr:uid="{1B68A46E-B585-4E4F-A4EC-5B6672AC9B54}"/>
    <cellStyle name="Output 5 3 2 2" xfId="10087" xr:uid="{15C2DF6B-E122-4909-A4DC-E1B78F67E08A}"/>
    <cellStyle name="Output 5 3 2 2 2" xfId="10088" xr:uid="{9AB1BBE5-9A93-4C6E-ADB8-CEBF2BCB0196}"/>
    <cellStyle name="Output 5 3 2 2 2 2" xfId="20137" xr:uid="{24E34A5A-E25C-4B04-BF4E-36DE76CED651}"/>
    <cellStyle name="Output 5 3 2 2 2 2 2" xfId="39009" xr:uid="{FC67D275-1453-4A49-A10B-91B5F4FC3423}"/>
    <cellStyle name="Output 5 3 2 2 3" xfId="10089" xr:uid="{A0902D6E-22DB-4B42-814C-773D0338652E}"/>
    <cellStyle name="Output 5 3 2 2 3 2" xfId="36997" xr:uid="{53E37DBD-9074-44C0-8EC9-148F4F098D7A}"/>
    <cellStyle name="Output 5 3 2 2 4" xfId="13836" xr:uid="{36B3352F-D9BD-4A41-BCAC-EE56B8363347}"/>
    <cellStyle name="Output 5 3 2 2 4 2" xfId="23769" xr:uid="{3DED1232-7520-4BB2-A47A-BB88658B4B10}"/>
    <cellStyle name="Output 5 3 2 2 5" xfId="31276" xr:uid="{828F5B5D-84DE-4BC8-92CC-78C83A9739A3}"/>
    <cellStyle name="Output 5 3 2 3" xfId="10090" xr:uid="{7C0F4CC3-64C8-4BAB-AF43-D38E984A6375}"/>
    <cellStyle name="Output 5 3 2 3 2" xfId="10091" xr:uid="{6CDBA2D8-959D-4E69-B1B7-45508E2A1F7C}"/>
    <cellStyle name="Output 5 3 2 3 2 2" xfId="37931" xr:uid="{DDD1FF44-69BB-4F68-9AD1-5C13ACFAD23B}"/>
    <cellStyle name="Output 5 3 2 3 3" xfId="10092" xr:uid="{5C09E918-C54A-40EB-B603-7E1873A141C1}"/>
    <cellStyle name="Output 5 3 2 4" xfId="10093" xr:uid="{04AC599D-3C41-430A-B9B5-E4D33B581C43}"/>
    <cellStyle name="Output 5 3 2 4 2" xfId="21322" xr:uid="{9613C54F-7706-4D8F-992D-C6C179988A14}"/>
    <cellStyle name="Output 5 3 2 4 2 2" xfId="39731" xr:uid="{CAC19742-D173-48DC-83EE-240A85D93AFE}"/>
    <cellStyle name="Output 5 3 2 5" xfId="10094" xr:uid="{030AAEE1-2633-4D43-99FA-3EF62E6B4F80}"/>
    <cellStyle name="Output 5 3 2 5 2" xfId="34243" xr:uid="{92FC0AB6-9A5B-4103-AB6C-B5BD937CA8B6}"/>
    <cellStyle name="Output 5 3 2 6" xfId="13299" xr:uid="{19F7F232-3FF8-47E1-AFEE-DFB17EA8B325}"/>
    <cellStyle name="Output 5 3 2 6 2" xfId="35057" xr:uid="{D792555E-E582-491B-82DC-85D4F833BB67}"/>
    <cellStyle name="Output 5 3 2 7" xfId="17961" xr:uid="{74F2593B-2DA1-4AFE-A058-E8FF8DF8F98C}"/>
    <cellStyle name="Output 5 3 2 7 2" xfId="36021" xr:uid="{170A7B49-52C5-4C81-B13E-305E36976CC2}"/>
    <cellStyle name="Output 5 3 2 8" xfId="23768" xr:uid="{008882CB-259F-47D9-8B6C-6355FB76BF09}"/>
    <cellStyle name="Output 5 3 2 9" xfId="30213" xr:uid="{5C1BCECD-3D3E-4B45-AFB1-2957B4C115AF}"/>
    <cellStyle name="Output 5 3 3" xfId="10095" xr:uid="{E208E144-4995-4ED2-A4AA-F562BDD983E3}"/>
    <cellStyle name="Output 5 3 3 2" xfId="10096" xr:uid="{0A012D98-25CE-4B79-8590-50F578ADBD02}"/>
    <cellStyle name="Output 5 3 3 2 2" xfId="10097" xr:uid="{9886563A-32C8-49D9-9D03-29F941D4E8DC}"/>
    <cellStyle name="Output 5 3 3 2 2 2" xfId="20138" xr:uid="{A2D400D0-221D-4EE3-824E-5EC1B5159666}"/>
    <cellStyle name="Output 5 3 3 2 2 2 2" xfId="39010" xr:uid="{F8CA1AB7-A3D6-4E0F-B719-6243C474F638}"/>
    <cellStyle name="Output 5 3 3 2 3" xfId="10098" xr:uid="{EE2B91D2-C8A2-44BB-9197-2FF914F36847}"/>
    <cellStyle name="Output 5 3 3 2 3 2" xfId="36998" xr:uid="{4FD310C7-A964-478C-83A0-7BADF01C7F83}"/>
    <cellStyle name="Output 5 3 3 2 4" xfId="13837" xr:uid="{810C0B84-CF74-4BDD-A24A-A509708EA43C}"/>
    <cellStyle name="Output 5 3 3 2 4 2" xfId="23771" xr:uid="{65D0B34F-90B4-4918-8822-63E62A6696B7}"/>
    <cellStyle name="Output 5 3 3 2 5" xfId="31277" xr:uid="{C627FA46-2322-478A-B7DB-E20703E34979}"/>
    <cellStyle name="Output 5 3 3 3" xfId="10099" xr:uid="{CE497A22-BF4F-40EB-A9BB-74BB1041E2AD}"/>
    <cellStyle name="Output 5 3 3 3 2" xfId="10100" xr:uid="{0D505F6F-582E-4234-84E6-4C35F317C7D6}"/>
    <cellStyle name="Output 5 3 3 3 2 2" xfId="37932" xr:uid="{7DBA5FC1-BD5F-415C-869E-613FC2D54777}"/>
    <cellStyle name="Output 5 3 3 3 3" xfId="10101" xr:uid="{599A0398-0A01-4B3C-859C-FE0FE9E52F0E}"/>
    <cellStyle name="Output 5 3 3 4" xfId="10102" xr:uid="{7A50E9DB-56CD-4BA2-BF37-D13222339482}"/>
    <cellStyle name="Output 5 3 3 4 2" xfId="21323" xr:uid="{B7243F01-8F42-489C-B7F9-491CB398D2E5}"/>
    <cellStyle name="Output 5 3 3 4 2 2" xfId="39732" xr:uid="{26475DF3-4E2A-495F-A4D5-121EBBABFB92}"/>
    <cellStyle name="Output 5 3 3 5" xfId="10103" xr:uid="{B79CC279-CA5C-40D3-BEC3-5FD3FE66B9AD}"/>
    <cellStyle name="Output 5 3 3 5 2" xfId="34244" xr:uid="{582D8463-35E4-4C51-835E-05158B02AE86}"/>
    <cellStyle name="Output 5 3 3 6" xfId="13300" xr:uid="{276A9CA9-E92C-4355-9109-D9746995D3FD}"/>
    <cellStyle name="Output 5 3 3 6 2" xfId="35058" xr:uid="{8CA34437-0205-4792-A4F8-5C55387CD734}"/>
    <cellStyle name="Output 5 3 3 7" xfId="17962" xr:uid="{D8C4E0AA-C36B-4B18-996F-8ACC91AA0CA8}"/>
    <cellStyle name="Output 5 3 3 7 2" xfId="36022" xr:uid="{A2469BBC-8BF3-4E6E-B0DC-969D37685B5E}"/>
    <cellStyle name="Output 5 3 3 8" xfId="23770" xr:uid="{81ED26D1-9EB2-4CE3-8BF6-5D32364C9DAF}"/>
    <cellStyle name="Output 5 3 3 9" xfId="30214" xr:uid="{9CACC73B-2573-45CF-B55E-B7A61B8552D0}"/>
    <cellStyle name="Output 5 3 4" xfId="10104" xr:uid="{5BCE2319-90A1-4B88-A649-E0C555BE4C49}"/>
    <cellStyle name="Output 5 3 4 2" xfId="10105" xr:uid="{BEE1BA59-C052-445B-BF13-26B3CD027971}"/>
    <cellStyle name="Output 5 3 4 2 2" xfId="10106" xr:uid="{1A53F5D2-F511-4E2C-857B-9466A4D2BF58}"/>
    <cellStyle name="Output 5 3 4 2 2 2" xfId="20139" xr:uid="{6F696EEC-41A7-4F6D-AA64-BD1B7E195F28}"/>
    <cellStyle name="Output 5 3 4 2 2 2 2" xfId="39011" xr:uid="{76F85116-1554-40CB-8631-0AF558066D87}"/>
    <cellStyle name="Output 5 3 4 2 3" xfId="10107" xr:uid="{B491BDD9-BA4F-45A0-A76C-59029CF4A83B}"/>
    <cellStyle name="Output 5 3 4 2 3 2" xfId="36999" xr:uid="{41C13A7A-18A0-48CD-8330-777DE02A17ED}"/>
    <cellStyle name="Output 5 3 4 2 4" xfId="13838" xr:uid="{0080B6D4-0B8D-4C34-9E17-91B7F70EF07B}"/>
    <cellStyle name="Output 5 3 4 2 4 2" xfId="23773" xr:uid="{B29C3A45-4DBA-48D4-B622-69120D5762BC}"/>
    <cellStyle name="Output 5 3 4 2 5" xfId="31278" xr:uid="{586F33F0-3E09-45DF-A741-304BAB472334}"/>
    <cellStyle name="Output 5 3 4 3" xfId="10108" xr:uid="{DE7F91DC-F874-4AAA-8461-D0EC3639718D}"/>
    <cellStyle name="Output 5 3 4 3 2" xfId="10109" xr:uid="{960B6DE6-6856-4371-8C2E-32ADEA2E9FF1}"/>
    <cellStyle name="Output 5 3 4 3 2 2" xfId="37933" xr:uid="{FBD43E13-C8C4-4583-9FB8-86C166D13A70}"/>
    <cellStyle name="Output 5 3 4 3 3" xfId="10110" xr:uid="{9794AE89-1F6C-438A-A2D9-57ABED089237}"/>
    <cellStyle name="Output 5 3 4 4" xfId="10111" xr:uid="{CBEAE0C6-BEC8-4A61-B38C-497D3D5AF690}"/>
    <cellStyle name="Output 5 3 4 4 2" xfId="21324" xr:uid="{7631DB67-E594-46B6-83AD-2AA17FBB0FB5}"/>
    <cellStyle name="Output 5 3 4 4 2 2" xfId="39733" xr:uid="{A73B9504-C2B4-498D-A497-3AADEA1F14F1}"/>
    <cellStyle name="Output 5 3 4 5" xfId="10112" xr:uid="{76630F11-6426-4B20-8AA5-10CBCAEB38CE}"/>
    <cellStyle name="Output 5 3 4 5 2" xfId="34245" xr:uid="{ACEF1B6A-48FA-45FD-8E17-1AD4FFC7F2FC}"/>
    <cellStyle name="Output 5 3 4 6" xfId="13301" xr:uid="{F9041C87-D58A-4AD4-9B38-4CF048F78A9E}"/>
    <cellStyle name="Output 5 3 4 6 2" xfId="35059" xr:uid="{71258F34-12CB-475A-9320-F3BF3612C38D}"/>
    <cellStyle name="Output 5 3 4 7" xfId="17963" xr:uid="{2A77E7E3-EC15-42FA-A237-4CEFD713B0FE}"/>
    <cellStyle name="Output 5 3 4 7 2" xfId="36023" xr:uid="{B83984A9-F560-4491-94C0-FCE2A8BB3892}"/>
    <cellStyle name="Output 5 3 4 8" xfId="23772" xr:uid="{34ACEB1F-4523-448B-ABF5-AA40FF840253}"/>
    <cellStyle name="Output 5 3 4 9" xfId="30215" xr:uid="{2388555B-3105-4E9E-B15F-71D324F1F6B2}"/>
    <cellStyle name="Output 5 3 5" xfId="10113" xr:uid="{E1C18BA5-0481-4333-A718-F4F3D116252E}"/>
    <cellStyle name="Output 5 3 5 2" xfId="10114" xr:uid="{9A378705-2526-4A17-80DF-CD294D9C19ED}"/>
    <cellStyle name="Output 5 3 5 2 2" xfId="10115" xr:uid="{3925930D-22F4-4E52-9EBC-1E292D005233}"/>
    <cellStyle name="Output 5 3 5 2 2 2" xfId="20140" xr:uid="{CC4BF589-2E5D-4545-B47C-1F629882D573}"/>
    <cellStyle name="Output 5 3 5 2 2 2 2" xfId="39012" xr:uid="{06018FAE-E966-49BB-AFC7-388ED1A1F5DE}"/>
    <cellStyle name="Output 5 3 5 2 3" xfId="10116" xr:uid="{776F96A1-BC4A-46EA-84D0-0238F096334D}"/>
    <cellStyle name="Output 5 3 5 2 3 2" xfId="37000" xr:uid="{FDDB702F-38E5-4034-B05C-0E25C3125924}"/>
    <cellStyle name="Output 5 3 5 2 4" xfId="13839" xr:uid="{BD0CC857-BC69-437F-A63F-E89D19C59EE1}"/>
    <cellStyle name="Output 5 3 5 2 4 2" xfId="23775" xr:uid="{E15A04FF-FBAD-4DFE-A4E9-6D9A6A5F9224}"/>
    <cellStyle name="Output 5 3 5 2 5" xfId="31279" xr:uid="{7B9AFD8D-0157-4CEB-856A-A234EB66AF69}"/>
    <cellStyle name="Output 5 3 5 3" xfId="10117" xr:uid="{410A441A-892E-4591-B0FD-C5419F54DD9C}"/>
    <cellStyle name="Output 5 3 5 3 2" xfId="10118" xr:uid="{85011CF4-62BA-4C4F-9747-07CA6BA32980}"/>
    <cellStyle name="Output 5 3 5 3 2 2" xfId="37934" xr:uid="{90D3BE6E-79CA-4936-BC93-E764047462E4}"/>
    <cellStyle name="Output 5 3 5 3 3" xfId="10119" xr:uid="{ED689A91-3E6E-4193-A443-F7C119502A23}"/>
    <cellStyle name="Output 5 3 5 4" xfId="10120" xr:uid="{FCDCF8BC-5C3A-47B5-B3AB-153194133FB7}"/>
    <cellStyle name="Output 5 3 5 4 2" xfId="21325" xr:uid="{F2DE5F42-495C-4FF7-B509-DE0F9CC97C55}"/>
    <cellStyle name="Output 5 3 5 4 2 2" xfId="39734" xr:uid="{2D0136FC-4108-4042-AE7C-7FC35217B6A8}"/>
    <cellStyle name="Output 5 3 5 5" xfId="10121" xr:uid="{80C36053-8FB0-4550-A7EE-51CDC9EE1F53}"/>
    <cellStyle name="Output 5 3 5 5 2" xfId="34246" xr:uid="{DCFE3069-C2CF-48F4-97EC-E96A6FEA9DF8}"/>
    <cellStyle name="Output 5 3 5 6" xfId="13302" xr:uid="{4D253D08-8962-48C8-91E4-59E17C95B7C1}"/>
    <cellStyle name="Output 5 3 5 6 2" xfId="35060" xr:uid="{E80099C0-424D-4963-B9CF-BBD4C03FD46B}"/>
    <cellStyle name="Output 5 3 5 7" xfId="17964" xr:uid="{0F274841-3C0A-414E-8984-2909A6465F2D}"/>
    <cellStyle name="Output 5 3 5 7 2" xfId="36024" xr:uid="{B4D65445-960B-43C7-B528-C522B2DBF934}"/>
    <cellStyle name="Output 5 3 5 8" xfId="23774" xr:uid="{423BF10F-0CF0-4528-B423-89EB35776EA8}"/>
    <cellStyle name="Output 5 3 5 9" xfId="30216" xr:uid="{F59DA021-5B0D-4FFC-B795-CFE6AA0E45B9}"/>
    <cellStyle name="Output 5 3 6" xfId="10122" xr:uid="{1C052C0A-3FBE-46F5-8E20-597F40698EFD}"/>
    <cellStyle name="Output 5 3 6 2" xfId="10123" xr:uid="{51089EF9-2057-4142-B156-135656B6B415}"/>
    <cellStyle name="Output 5 3 6 2 2" xfId="10124" xr:uid="{69D275B8-CDE6-4DC3-AB44-B0AF12C91075}"/>
    <cellStyle name="Output 5 3 6 2 2 2" xfId="20141" xr:uid="{D261316B-5366-4DB6-8296-4238636EB57D}"/>
    <cellStyle name="Output 5 3 6 2 2 2 2" xfId="39013" xr:uid="{7EA0C962-6018-4383-9962-F32DE9CE8DBC}"/>
    <cellStyle name="Output 5 3 6 2 3" xfId="10125" xr:uid="{B2291237-3A7E-4BEA-910D-C1B367334CC8}"/>
    <cellStyle name="Output 5 3 6 2 3 2" xfId="37001" xr:uid="{8BEA583A-732A-403F-ABE0-B532ADBB88DA}"/>
    <cellStyle name="Output 5 3 6 2 4" xfId="13840" xr:uid="{808801C1-F3E3-4EC0-B30D-5BE34AEE3BAC}"/>
    <cellStyle name="Output 5 3 6 2 4 2" xfId="23777" xr:uid="{14DC43F6-4516-45CF-A662-1F16E2E67034}"/>
    <cellStyle name="Output 5 3 6 2 5" xfId="31280" xr:uid="{BEB7CBD7-7AEE-49E4-99F5-71E5B8861B57}"/>
    <cellStyle name="Output 5 3 6 3" xfId="10126" xr:uid="{A6C7EF73-B653-44B6-82A5-94A95B8C80A0}"/>
    <cellStyle name="Output 5 3 6 3 2" xfId="10127" xr:uid="{02774838-6C6A-4595-B41F-455CCC6ADDF4}"/>
    <cellStyle name="Output 5 3 6 3 2 2" xfId="37935" xr:uid="{801DBE19-CBC4-45A8-B036-18F9832C4B71}"/>
    <cellStyle name="Output 5 3 6 3 3" xfId="10128" xr:uid="{6FEB0907-744A-464A-8FC7-6A0207A28E2A}"/>
    <cellStyle name="Output 5 3 6 4" xfId="10129" xr:uid="{2B11B7D9-22BF-47F6-9FF4-0BFEA743C40A}"/>
    <cellStyle name="Output 5 3 6 4 2" xfId="21326" xr:uid="{52FF8CEC-FBEC-421C-A0C1-4B6839124AB6}"/>
    <cellStyle name="Output 5 3 6 4 2 2" xfId="39735" xr:uid="{760C07B1-41CF-4B17-BE3D-B6ED91042280}"/>
    <cellStyle name="Output 5 3 6 5" xfId="10130" xr:uid="{22F8E643-47AF-41B1-BF38-B5D6FC0C58EA}"/>
    <cellStyle name="Output 5 3 6 5 2" xfId="34247" xr:uid="{1BE884B2-FD33-4181-B336-D6A37D38D20A}"/>
    <cellStyle name="Output 5 3 6 6" xfId="13303" xr:uid="{FC7F37E2-751C-4F19-A29F-C5BA9114ECE6}"/>
    <cellStyle name="Output 5 3 6 6 2" xfId="35061" xr:uid="{CDD3F208-8C5D-42AF-8851-EE3FB9922274}"/>
    <cellStyle name="Output 5 3 6 7" xfId="17965" xr:uid="{8A62194A-EF56-4629-8B7F-ABA39867F12B}"/>
    <cellStyle name="Output 5 3 6 7 2" xfId="36025" xr:uid="{ED31213E-C45C-4BA6-8B90-F5341929ECCD}"/>
    <cellStyle name="Output 5 3 6 8" xfId="23776" xr:uid="{8189BF5F-20D9-40EE-BEAC-034947E5E55E}"/>
    <cellStyle name="Output 5 3 6 9" xfId="30217" xr:uid="{6922942F-600D-4E90-BCF8-9E6AEB108F03}"/>
    <cellStyle name="Output 5 3 7" xfId="10131" xr:uid="{5721EA89-7933-43A6-A8B2-4E10CEBC7D95}"/>
    <cellStyle name="Output 5 3 7 2" xfId="10132" xr:uid="{4E274BD8-A842-4835-9636-D72006D8608C}"/>
    <cellStyle name="Output 5 3 7 2 2" xfId="19428" xr:uid="{AA1DFE6D-4A20-4F2E-9722-E0764326C4EA}"/>
    <cellStyle name="Output 5 3 7 2 2 2" xfId="38215" xr:uid="{638EA255-C1DC-4F6C-9E2F-8FE528AD96C9}"/>
    <cellStyle name="Output 5 3 7 3" xfId="10133" xr:uid="{1F4E0905-7CBB-49E7-8D1E-8C29F5BB25B7}"/>
    <cellStyle name="Output 5 3 7 3 2" xfId="36298" xr:uid="{9C3D058B-CC57-4203-BB72-DF926DDB924E}"/>
    <cellStyle name="Output 5 3 7 4" xfId="13567" xr:uid="{B317B388-FFFB-4EFB-9451-B0AAFBD9292E}"/>
    <cellStyle name="Output 5 3 7 4 2" xfId="23778" xr:uid="{61EDBF9E-020D-48E3-BF9F-503E75104C65}"/>
    <cellStyle name="Output 5 3 7 5" xfId="30484" xr:uid="{0FF4D668-389D-4439-9534-BF9CB0C71C9F}"/>
    <cellStyle name="Output 5 3 8" xfId="10134" xr:uid="{C10D4C62-2F3D-4199-9F77-74AD323A9111}"/>
    <cellStyle name="Output 5 3 8 2" xfId="10135" xr:uid="{60E8BB5B-6A17-4BBA-B214-844D203C12A8}"/>
    <cellStyle name="Output 5 3 8 2 2" xfId="19590" xr:uid="{95AA4E21-7B04-428A-B9D1-5044D1ADF061}"/>
    <cellStyle name="Output 5 3 8 2 2 2" xfId="38414" xr:uid="{CE796C2C-4EF6-4FFE-8380-B1BBA5E3976E}"/>
    <cellStyle name="Output 5 3 8 3" xfId="10136" xr:uid="{B0CE4CBB-E289-4133-B3DB-4EC3A2738562}"/>
    <cellStyle name="Output 5 3 8 3 2" xfId="36450" xr:uid="{369F0EBD-1C10-401B-8514-C8CC21F939A8}"/>
    <cellStyle name="Output 5 3 8 4" xfId="13670" xr:uid="{0220803C-BB55-4016-B4C4-7C016E722307}"/>
    <cellStyle name="Output 5 3 8 4 2" xfId="23779" xr:uid="{75D60FDE-F93C-49FE-82DF-FB2AA0A044D0}"/>
    <cellStyle name="Output 5 3 8 5" xfId="30681" xr:uid="{9922ACB7-7724-467B-88F1-CD5AB75032C5}"/>
    <cellStyle name="Output 5 3 9" xfId="10137" xr:uid="{82857ACE-489E-4D67-A6C8-A9EF984BFC06}"/>
    <cellStyle name="Output 5 3 9 2" xfId="10138" xr:uid="{84DEEF08-43CF-46E7-9B54-026778B9FE49}"/>
    <cellStyle name="Output 5 3 9 3" xfId="10139" xr:uid="{6453FD28-2887-4ECE-B6AA-2616B0EB9336}"/>
    <cellStyle name="Output 5 4" xfId="10140" xr:uid="{F6089E42-6F2C-453B-A636-DC69AB9500C8}"/>
    <cellStyle name="Output 5 4 10" xfId="29637" xr:uid="{87EF9EE2-A9F9-4D99-AD66-290E8D593B18}"/>
    <cellStyle name="Output 5 4 2" xfId="10141" xr:uid="{B08965CA-DF95-41F7-AFB2-85FFBF54BF15}"/>
    <cellStyle name="Output 5 4 2 2" xfId="10142" xr:uid="{058D8B68-DE44-46D9-BA9D-B038416D749B}"/>
    <cellStyle name="Output 5 4 2 2 2" xfId="10143" xr:uid="{22FCB88F-1B72-47BD-9F2E-100992F1C089}"/>
    <cellStyle name="Output 5 4 2 2 2 2" xfId="20142" xr:uid="{DC905855-B849-4192-AD40-5F5160CC6227}"/>
    <cellStyle name="Output 5 4 2 2 2 2 2" xfId="39014" xr:uid="{C8D25789-04B2-4BC2-A5C0-9FF6E602AC2D}"/>
    <cellStyle name="Output 5 4 2 2 3" xfId="10144" xr:uid="{15F54F97-1830-432F-AE21-360600FFBAC5}"/>
    <cellStyle name="Output 5 4 2 2 3 2" xfId="37002" xr:uid="{976A64D9-7D69-424E-9F29-17464D26570B}"/>
    <cellStyle name="Output 5 4 2 2 4" xfId="13841" xr:uid="{ADF3092D-B262-494C-AF71-467DE0F45929}"/>
    <cellStyle name="Output 5 4 2 2 4 2" xfId="23782" xr:uid="{ADFBADDC-56F9-4FFE-A501-ECADDDDFAEB1}"/>
    <cellStyle name="Output 5 4 2 2 5" xfId="31281" xr:uid="{71A6145B-BE22-4CEF-B6B1-639F4D4E3B6D}"/>
    <cellStyle name="Output 5 4 2 3" xfId="10145" xr:uid="{A43BDEC6-BD81-43EE-900B-D6FFDE9E1F2B}"/>
    <cellStyle name="Output 5 4 2 3 2" xfId="10146" xr:uid="{961A10CE-8ACF-47CC-855C-4459367F74F4}"/>
    <cellStyle name="Output 5 4 2 3 2 2" xfId="37936" xr:uid="{EE33B075-D428-4A17-993A-684EEEBC19F4}"/>
    <cellStyle name="Output 5 4 2 3 3" xfId="10147" xr:uid="{613F36DE-B6D7-4B03-A8A4-307BCAAA87F4}"/>
    <cellStyle name="Output 5 4 2 4" xfId="10148" xr:uid="{A6A6CA67-F828-4BFE-A007-99B6AC0DCE68}"/>
    <cellStyle name="Output 5 4 2 4 2" xfId="36026" xr:uid="{4C5C5263-FABA-49C1-BC3C-F66A8AD80A75}"/>
    <cellStyle name="Output 5 4 2 5" xfId="13304" xr:uid="{1E54D60D-88D0-456E-BEAE-4FAD9D7A9D4F}"/>
    <cellStyle name="Output 5 4 2 5 2" xfId="23781" xr:uid="{55539E8E-7A1E-4BD2-B2D6-CD68CA16C936}"/>
    <cellStyle name="Output 5 4 2 6" xfId="30218" xr:uid="{FF6B1123-C6A0-4F73-AEAE-1FAD18E91CA3}"/>
    <cellStyle name="Output 5 4 3" xfId="10149" xr:uid="{9B7E6144-12E6-43C4-951D-35164DD63EF5}"/>
    <cellStyle name="Output 5 4 3 2" xfId="10150" xr:uid="{2ED433F4-A1BA-400D-B1AE-723BEBFF060B}"/>
    <cellStyle name="Output 5 4 3 2 2" xfId="14487" xr:uid="{AB3E8723-F5FC-465A-88D9-25F41E5C3BF8}"/>
    <cellStyle name="Output 5 4 3 2 2 2" xfId="38433" xr:uid="{A0D669BF-D6CB-40C3-AC04-CB6EF09349FA}"/>
    <cellStyle name="Output 5 4 3 3" xfId="10151" xr:uid="{B3571941-88DF-4DA2-A04A-67DEE21EAAFC}"/>
    <cellStyle name="Output 5 4 3 3 2" xfId="18381" xr:uid="{2B0CE6A5-5077-434A-A3EB-9A2836BDC47D}"/>
    <cellStyle name="Output 5 4 3 4" xfId="13677" xr:uid="{F88A0A17-DF86-4385-99D0-CF6645F1641B}"/>
    <cellStyle name="Output 5 4 3 4 2" xfId="23783" xr:uid="{77D9A102-3BAD-4A5A-8F82-FDFD1A19E1D0}"/>
    <cellStyle name="Output 5 4 3 5" xfId="30700" xr:uid="{9767E098-0DBA-493F-A408-C4E3546D571C}"/>
    <cellStyle name="Output 5 4 4" xfId="10152" xr:uid="{45FA4B41-E46C-483D-BF96-328DE2F33DF5}"/>
    <cellStyle name="Output 5 4 4 2" xfId="10153" xr:uid="{4BBB3C01-7BD1-41DD-973A-A59B34516F57}"/>
    <cellStyle name="Output 5 4 4 2 2" xfId="37300" xr:uid="{56C9D861-37DF-4CBF-B6AA-195D4289050F}"/>
    <cellStyle name="Output 5 4 4 3" xfId="10154" xr:uid="{E94E3099-B430-4438-9E4C-6222320085E3}"/>
    <cellStyle name="Output 5 4 5" xfId="10155" xr:uid="{563E9E67-8193-4D9C-9818-B6CFFD6B5561}"/>
    <cellStyle name="Output 5 4 5 2" xfId="15279" xr:uid="{576AB242-4A72-4F26-A5DD-6FCD03E5FFA4}"/>
    <cellStyle name="Output 5 4 5 2 2" xfId="20667" xr:uid="{6BCE7593-FEE1-4296-98BC-EF376A586BCC}"/>
    <cellStyle name="Output 5 4 6" xfId="10156" xr:uid="{6B76BF05-D50B-4679-9058-CD4BF299374C}"/>
    <cellStyle name="Output 5 4 6 2" xfId="15947" xr:uid="{30938118-D98A-42BD-BF68-2C0F7B9D1520}"/>
    <cellStyle name="Output 5 4 7" xfId="13093" xr:uid="{A980B169-60DB-478B-920B-3573796EF0AD}"/>
    <cellStyle name="Output 5 4 7 2" xfId="16923" xr:uid="{16A83D12-A260-4FED-8BCD-548CA5AB862F}"/>
    <cellStyle name="Output 5 4 8" xfId="17240" xr:uid="{27D0303F-DBC4-46CF-B2F0-FAE2CB67CAD3}"/>
    <cellStyle name="Output 5 4 8 2" xfId="35425" xr:uid="{91EF7263-CDB4-480E-A2E4-B9137A820DCB}"/>
    <cellStyle name="Output 5 4 9" xfId="23780" xr:uid="{8BFF542C-A1E3-4E30-B349-5F7DFB585325}"/>
    <cellStyle name="Output 5 5" xfId="10157" xr:uid="{3A524A54-CD81-44ED-BA2F-BDFD645500F0}"/>
    <cellStyle name="Output 5 5 2" xfId="10158" xr:uid="{5AA4CACA-5A3E-41B0-B4B0-CA916BCBE30B}"/>
    <cellStyle name="Output 5 5 2 2" xfId="10159" xr:uid="{EF86813E-72AA-44FA-96F7-55CB1639F794}"/>
    <cellStyle name="Output 5 5 2 2 2" xfId="20143" xr:uid="{ADB5D74A-B49D-473F-84F2-66F4E3BA85C0}"/>
    <cellStyle name="Output 5 5 2 2 2 2" xfId="39015" xr:uid="{DB04ED8E-0609-45E9-8016-E060B8F5FE13}"/>
    <cellStyle name="Output 5 5 2 3" xfId="10160" xr:uid="{5627D8C3-2650-4725-9728-125BD3C69A06}"/>
    <cellStyle name="Output 5 5 2 3 2" xfId="37003" xr:uid="{D0B0A27A-242B-470A-8F84-A50D95C9C03C}"/>
    <cellStyle name="Output 5 5 2 4" xfId="13842" xr:uid="{5529EB49-521E-4147-984D-6EC9B57F6372}"/>
    <cellStyle name="Output 5 5 2 4 2" xfId="23785" xr:uid="{144F475C-CA44-4D88-B988-D5214BAF3AC7}"/>
    <cellStyle name="Output 5 5 2 5" xfId="31282" xr:uid="{8A3240ED-23F8-4EB7-AA1C-27DF5731AC0C}"/>
    <cellStyle name="Output 5 5 3" xfId="10161" xr:uid="{F473BE1D-2FAF-421C-9886-4DB1BF785698}"/>
    <cellStyle name="Output 5 5 3 2" xfId="10162" xr:uid="{2A173E63-4F7F-43AF-A607-B993106D5A8E}"/>
    <cellStyle name="Output 5 5 3 2 2" xfId="37937" xr:uid="{7D0043B5-8AB9-4DA3-86A8-79D5A1655ACE}"/>
    <cellStyle name="Output 5 5 3 3" xfId="10163" xr:uid="{F1326987-C156-4E8B-84EC-8F67ABC145FB}"/>
    <cellStyle name="Output 5 5 4" xfId="10164" xr:uid="{697648B7-DCE1-4250-ABFA-3AD27BAA0B2D}"/>
    <cellStyle name="Output 5 5 4 2" xfId="21327" xr:uid="{5899CB0C-C304-4BC9-9EF8-7F6F0352CB97}"/>
    <cellStyle name="Output 5 5 4 2 2" xfId="39736" xr:uid="{8EA69D31-B337-42F3-B2A1-EB05C3E18FD5}"/>
    <cellStyle name="Output 5 5 5" xfId="10165" xr:uid="{BC81FD3C-7815-4985-8086-0E592E4E2492}"/>
    <cellStyle name="Output 5 5 5 2" xfId="34248" xr:uid="{F9679782-17E4-4938-8856-153815E64606}"/>
    <cellStyle name="Output 5 5 6" xfId="13305" xr:uid="{5B1F3624-A7AF-4165-9578-F404E3673522}"/>
    <cellStyle name="Output 5 5 6 2" xfId="35062" xr:uid="{791026F3-14EF-4D47-B3A1-E338A13C71DE}"/>
    <cellStyle name="Output 5 5 7" xfId="17966" xr:uid="{5D3929DB-3081-4BA2-BC24-1000DDB2AEC8}"/>
    <cellStyle name="Output 5 5 7 2" xfId="36027" xr:uid="{11298EEF-63DD-4465-8DCC-3D17B688746B}"/>
    <cellStyle name="Output 5 5 8" xfId="23784" xr:uid="{1FE5A0E0-D92F-4599-80A1-30EC85ABC272}"/>
    <cellStyle name="Output 5 5 9" xfId="30219" xr:uid="{2774350F-DBCB-4832-8DA3-CBD44B88005C}"/>
    <cellStyle name="Output 5 6" xfId="10166" xr:uid="{F2FAC08C-99AF-44BB-AE57-A100B922BA13}"/>
    <cellStyle name="Output 5 6 2" xfId="10167" xr:uid="{DABD186E-2E53-400D-B137-C58C8F576C89}"/>
    <cellStyle name="Output 5 6 2 2" xfId="10168" xr:uid="{7C08C5C7-F606-445F-B49C-969B9F52C239}"/>
    <cellStyle name="Output 5 6 2 2 2" xfId="20144" xr:uid="{7CE68599-9571-4079-9F68-B7881DA290E4}"/>
    <cellStyle name="Output 5 6 2 2 2 2" xfId="39016" xr:uid="{3AE353C0-593C-4252-A6DB-E2AB55DC5865}"/>
    <cellStyle name="Output 5 6 2 3" xfId="10169" xr:uid="{DD34D9DB-D447-486D-AFF5-7B3E23DCCE12}"/>
    <cellStyle name="Output 5 6 2 3 2" xfId="37004" xr:uid="{55605AB7-C809-4BCE-9D3D-04807CF96B8B}"/>
    <cellStyle name="Output 5 6 2 4" xfId="13843" xr:uid="{02027BBF-05EE-4ED3-80CF-0E59C8F3FE55}"/>
    <cellStyle name="Output 5 6 2 4 2" xfId="23787" xr:uid="{AEE61955-EC99-4C4F-960D-EF85202449A1}"/>
    <cellStyle name="Output 5 6 2 5" xfId="31283" xr:uid="{55D9B3AC-4369-47E3-8CFA-020C7BD599F6}"/>
    <cellStyle name="Output 5 6 3" xfId="10170" xr:uid="{B82F5632-2694-4EB0-B0BD-7FF8D4608CF2}"/>
    <cellStyle name="Output 5 6 3 2" xfId="10171" xr:uid="{3CB050A4-4F45-4946-A7CF-B01FAA386910}"/>
    <cellStyle name="Output 5 6 3 2 2" xfId="37938" xr:uid="{8E5FEAF7-DBB5-4409-B34F-E61B03BEF3FA}"/>
    <cellStyle name="Output 5 6 3 3" xfId="10172" xr:uid="{559FA5CD-ADF6-4744-A396-2A78A3EC50A9}"/>
    <cellStyle name="Output 5 6 4" xfId="10173" xr:uid="{DAE1BAD5-EC73-4E5C-856A-FC694CE09BC1}"/>
    <cellStyle name="Output 5 6 4 2" xfId="21328" xr:uid="{FCF60774-3E91-4035-A5F2-98B89B997D00}"/>
    <cellStyle name="Output 5 6 4 2 2" xfId="39737" xr:uid="{D2D973CF-58AA-4E6D-A3A2-481FD669C962}"/>
    <cellStyle name="Output 5 6 5" xfId="10174" xr:uid="{0A6C5027-FE81-4B27-8454-9A50B9BDC5B5}"/>
    <cellStyle name="Output 5 6 5 2" xfId="34249" xr:uid="{6CCF389A-C829-49EF-BA2C-625703001420}"/>
    <cellStyle name="Output 5 6 6" xfId="13306" xr:uid="{DC3F5E2A-5A45-45E5-A162-5A55E44F589C}"/>
    <cellStyle name="Output 5 6 6 2" xfId="35063" xr:uid="{12E4CD90-2161-464F-921B-5754A362E499}"/>
    <cellStyle name="Output 5 6 7" xfId="17967" xr:uid="{6D5AF8DB-28D2-4EB6-A1A9-F10A1959C017}"/>
    <cellStyle name="Output 5 6 7 2" xfId="36028" xr:uid="{113DECEB-A642-4413-8EBC-1D0A910D6835}"/>
    <cellStyle name="Output 5 6 8" xfId="23786" xr:uid="{A03840AB-523A-434D-A50C-DD661EDA7A34}"/>
    <cellStyle name="Output 5 6 9" xfId="30220" xr:uid="{3CF5C51D-E6E0-4775-BC7C-05B47B7AEC48}"/>
    <cellStyle name="Output 5 7" xfId="10175" xr:uid="{3CE4772B-A929-4D9E-8E43-E19BF7DC93D9}"/>
    <cellStyle name="Output 5 7 2" xfId="10176" xr:uid="{E631B214-9EB5-4EAB-BEF9-6FF210156F0C}"/>
    <cellStyle name="Output 5 7 2 2" xfId="14441" xr:uid="{82A6FAE7-1586-47DE-BBCD-595DD2D615A6}"/>
    <cellStyle name="Output 5 7 2 2 2" xfId="38374" xr:uid="{607555D4-2773-4C67-A0BC-C7295C5ADDE6}"/>
    <cellStyle name="Output 5 7 3" xfId="10177" xr:uid="{C91309B8-4B39-4B4D-AF42-691461814453}"/>
    <cellStyle name="Output 5 7 3 2" xfId="18331" xr:uid="{134BB849-7E2E-47A1-B958-9FFBE7E68189}"/>
    <cellStyle name="Output 5 7 4" xfId="13647" xr:uid="{1423912F-E567-4066-8045-BD2D38E485BA}"/>
    <cellStyle name="Output 5 7 4 2" xfId="23788" xr:uid="{1C3D75B5-72AA-43AF-8FDF-819097F7119F}"/>
    <cellStyle name="Output 5 7 5" xfId="30643" xr:uid="{DE41D553-B65A-4014-A583-5CA74A5FCFA0}"/>
    <cellStyle name="Output 5 8" xfId="10178" xr:uid="{650C9AA5-208C-4E1D-AE69-4A91095AAE37}"/>
    <cellStyle name="Output 5 8 2" xfId="10179" xr:uid="{4D743A4A-CF0A-4B7D-969D-E62C9C2F2DFF}"/>
    <cellStyle name="Output 5 8 2 2" xfId="37213" xr:uid="{94381707-1C58-447B-99AE-916CC0B97F2B}"/>
    <cellStyle name="Output 5 8 3" xfId="10180" xr:uid="{1121E4E1-1E02-4570-846C-AD13DC5ED0DB}"/>
    <cellStyle name="Output 5 8 3 2" xfId="23789" xr:uid="{AE4C33CF-A1FB-48BD-B5D6-5DA05FE12201}"/>
    <cellStyle name="Output 5 8 4" xfId="14171" xr:uid="{A84EB76A-6485-4CAF-9BD0-8E64FB3F9045}"/>
    <cellStyle name="Output 5 9" xfId="10181" xr:uid="{B83CA432-4832-448D-9C8D-E31921F19223}"/>
    <cellStyle name="Output 5 9 2" xfId="10182" xr:uid="{C0EA4346-B4F6-45ED-B86C-325E825EB60C}"/>
    <cellStyle name="Output 5 9 2 2" xfId="18730" xr:uid="{784BBF34-5D2E-46F3-988C-D2FEBACB781D}"/>
    <cellStyle name="Output 5 9 3" xfId="10183" xr:uid="{93C4E9B4-02F6-4C14-A716-5E03BC972068}"/>
    <cellStyle name="Output 50" xfId="10184" xr:uid="{BDF20008-6FC8-4887-87E0-0D366F232398}"/>
    <cellStyle name="Output 50 2" xfId="14165" xr:uid="{34344F0C-3664-4FB9-B77D-8DB6FD9CE432}"/>
    <cellStyle name="Output 50 2 2" xfId="23790" xr:uid="{BB7F5D92-7394-420C-934B-6F3B3894D56F}"/>
    <cellStyle name="Output 51" xfId="14230" xr:uid="{1BE9C21C-4B68-438A-B0AD-1DE6B9C82E8E}"/>
    <cellStyle name="Output 51 2" xfId="26772" xr:uid="{B3658160-F766-4DC1-BA41-75B361ACE9CA}"/>
    <cellStyle name="Output 52" xfId="25072" xr:uid="{F8FD63D3-527C-454E-BD26-E82438D2BA9A}"/>
    <cellStyle name="Output 53" xfId="26891" xr:uid="{4435133B-AD1B-47BD-8294-0BECC164FB14}"/>
    <cellStyle name="Output 54" xfId="24947" xr:uid="{AA357611-59F7-4CB5-AB1F-79FF22BD257E}"/>
    <cellStyle name="Output 55" xfId="27023" xr:uid="{50EEAF44-F356-428F-BD74-EA8CCA04A43E}"/>
    <cellStyle name="Output 56" xfId="24810" xr:uid="{8670A6F3-27AD-4EAF-A691-951BCCAE66C0}"/>
    <cellStyle name="Output 57" xfId="27172" xr:uid="{0AF0FC4A-9418-48FB-9D70-55C2FA548D87}"/>
    <cellStyle name="Output 58" xfId="24658" xr:uid="{C8B8DB8B-AE36-4B2E-8559-AE80FC62D5E9}"/>
    <cellStyle name="Output 59" xfId="27331" xr:uid="{A356AFDB-881A-45A5-95AD-9D2C876935FB}"/>
    <cellStyle name="Output 6" xfId="10185" xr:uid="{483D046D-6635-416C-969C-C2CF8FC15DDB}"/>
    <cellStyle name="Output 6 10" xfId="10186" xr:uid="{F743BE03-7A8C-4B60-AB0A-111BC6A89E35}"/>
    <cellStyle name="Output 6 10 2" xfId="14630" xr:uid="{14C51CCA-FCAE-4307-96D8-1F4B00CBF168}"/>
    <cellStyle name="Output 6 10 2 2" xfId="20463" xr:uid="{944761C6-9CBF-4078-B2BA-002ECB9FD75A}"/>
    <cellStyle name="Output 6 11" xfId="12944" xr:uid="{7766F172-D7B3-4907-A747-548B0255C90C}"/>
    <cellStyle name="Output 6 11 2" xfId="15148" xr:uid="{CDD22D6A-66AD-48C3-8328-4AA489E9E696}"/>
    <cellStyle name="Output 6 12" xfId="14950" xr:uid="{346816D2-0F31-40D8-8CBA-7917E8DE5B48}"/>
    <cellStyle name="Output 6 12 2" xfId="33047" xr:uid="{9F65D13C-3373-4301-A26E-D6614914552E}"/>
    <cellStyle name="Output 6 13" xfId="16035" xr:uid="{79E76EB6-019F-426C-8B44-5C92DCA4754D}"/>
    <cellStyle name="Output 6 13 2" xfId="34437" xr:uid="{3CFC737A-20A4-49E9-8FA8-92F55A3721C3}"/>
    <cellStyle name="Output 6 14" xfId="21669" xr:uid="{C1B930FD-50DA-4B4C-8A43-92F3EDAC2DF9}"/>
    <cellStyle name="Output 6 14 2" xfId="39954" xr:uid="{C7923A21-5547-4E1B-AF45-0830E73BA952}"/>
    <cellStyle name="Output 6 15" xfId="23791" xr:uid="{E5EE5390-EC26-4EFF-84B1-D079796BC826}"/>
    <cellStyle name="Output 6 16" xfId="29503" xr:uid="{F1894031-F99D-4CB4-A44F-E26DC7823714}"/>
    <cellStyle name="Output 6 2" xfId="10187" xr:uid="{E2F2B6ED-77A2-48E0-B070-62B60C296A70}"/>
    <cellStyle name="Output 6 2 10" xfId="10188" xr:uid="{549F5374-1B61-40FF-8FF8-03EEF0D78D11}"/>
    <cellStyle name="Output 6 2 10 2" xfId="35064" xr:uid="{775C2528-BDF9-42CC-BBB1-B87D866DEB11}"/>
    <cellStyle name="Output 6 2 11" xfId="13010" xr:uid="{F2022972-24D8-4227-A7B1-2239D1AD88B4}"/>
    <cellStyle name="Output 6 2 11 2" xfId="35341" xr:uid="{D278646B-12C7-4306-B321-D94F0B7CD6C9}"/>
    <cellStyle name="Output 6 2 12" xfId="18765" xr:uid="{22E8BFD4-3E6E-4717-906E-565E37FE5AC8}"/>
    <cellStyle name="Output 6 2 12 2" xfId="37362" xr:uid="{B3B4D429-B70F-470E-9E33-6C400A3371D9}"/>
    <cellStyle name="Output 6 2 13" xfId="23792" xr:uid="{AE5EE904-F637-4340-98CA-2908A07ABFAF}"/>
    <cellStyle name="Output 6 2 2" xfId="10189" xr:uid="{62AE8034-23A1-451B-96B6-8056A27DCC4E}"/>
    <cellStyle name="Output 6 2 2 2" xfId="10190" xr:uid="{7F8FDE75-BE12-4A8A-BC4F-32AAF4D6F432}"/>
    <cellStyle name="Output 6 2 2 2 2" xfId="10191" xr:uid="{329567D0-9718-4502-B902-261E73B24338}"/>
    <cellStyle name="Output 6 2 2 2 2 2" xfId="20145" xr:uid="{7B0D1ACE-8438-4582-9513-EB0684C67B2B}"/>
    <cellStyle name="Output 6 2 2 2 2 2 2" xfId="39017" xr:uid="{50F07ECD-894C-460F-BAD8-19AC0683BA92}"/>
    <cellStyle name="Output 6 2 2 2 3" xfId="10192" xr:uid="{6B187454-BF83-421A-9E91-2576F4EDCBD8}"/>
    <cellStyle name="Output 6 2 2 2 3 2" xfId="37005" xr:uid="{BE50EC37-4D5B-4F4A-9AAA-2ADB59A27AD0}"/>
    <cellStyle name="Output 6 2 2 2 4" xfId="13844" xr:uid="{27158637-66E0-4862-ADEF-CC0F7A3D8786}"/>
    <cellStyle name="Output 6 2 2 2 4 2" xfId="23794" xr:uid="{5B2601AA-E8C9-4A31-A278-83E4A9CD36E8}"/>
    <cellStyle name="Output 6 2 2 2 5" xfId="31284" xr:uid="{AECAAF47-8CF7-43A9-9D8D-052FCFB14A1E}"/>
    <cellStyle name="Output 6 2 2 3" xfId="10193" xr:uid="{9B288D97-760B-436F-BC29-FCD25B7CF63C}"/>
    <cellStyle name="Output 6 2 2 3 2" xfId="10194" xr:uid="{D7446931-0232-43A7-89F7-338FA90BDBFB}"/>
    <cellStyle name="Output 6 2 2 3 2 2" xfId="37939" xr:uid="{DAEEB43F-B765-480F-81B5-5D250E621725}"/>
    <cellStyle name="Output 6 2 2 3 3" xfId="10195" xr:uid="{B7FAA363-E9F6-4358-9892-FA96E2F69CBA}"/>
    <cellStyle name="Output 6 2 2 4" xfId="10196" xr:uid="{94CB0F95-1031-4DC8-80CE-3C4E87775D49}"/>
    <cellStyle name="Output 6 2 2 4 2" xfId="21329" xr:uid="{40669B92-0E73-496E-8636-5DB5F9892FE0}"/>
    <cellStyle name="Output 6 2 2 4 2 2" xfId="39738" xr:uid="{B7622C95-C22E-46F2-B9DD-375A29625172}"/>
    <cellStyle name="Output 6 2 2 5" xfId="10197" xr:uid="{1684E925-1564-4E74-AF0C-A133C66EBDDA}"/>
    <cellStyle name="Output 6 2 2 5 2" xfId="34250" xr:uid="{F2EBAF78-08C6-43F2-AAAF-4880D19C874E}"/>
    <cellStyle name="Output 6 2 2 6" xfId="13307" xr:uid="{08229F97-FCEA-455A-8B61-4D0E7A418C32}"/>
    <cellStyle name="Output 6 2 2 6 2" xfId="35065" xr:uid="{83BE162C-DF36-47D8-9338-7F5565C462C4}"/>
    <cellStyle name="Output 6 2 2 7" xfId="17968" xr:uid="{63EDCDBB-30F3-44AB-8AA3-F021B9ACCF8D}"/>
    <cellStyle name="Output 6 2 2 7 2" xfId="36029" xr:uid="{A0FADEDE-70CE-4B73-88C8-A6426E0023FA}"/>
    <cellStyle name="Output 6 2 2 8" xfId="23793" xr:uid="{02AFFD7F-5E41-4BAC-AE7C-B2CB55EFA56D}"/>
    <cellStyle name="Output 6 2 2 9" xfId="30221" xr:uid="{BD35C8F6-71C4-4482-B05F-3CEB48F3F19C}"/>
    <cellStyle name="Output 6 2 3" xfId="10198" xr:uid="{4ABC6D80-5E2D-4D25-98CB-F3D81F7BBAEA}"/>
    <cellStyle name="Output 6 2 3 2" xfId="10199" xr:uid="{1875583F-DDA5-4549-B2F9-72A7A15780C6}"/>
    <cellStyle name="Output 6 2 3 2 2" xfId="10200" xr:uid="{01575A50-8BBF-4676-9AFD-7213676FA1B8}"/>
    <cellStyle name="Output 6 2 3 2 2 2" xfId="20146" xr:uid="{5D359915-1C35-4881-BB89-6AECF8F6E855}"/>
    <cellStyle name="Output 6 2 3 2 2 2 2" xfId="39018" xr:uid="{27FBA41C-F028-4668-88C0-DA94E9149C41}"/>
    <cellStyle name="Output 6 2 3 2 3" xfId="10201" xr:uid="{ECCA0C28-D384-4946-BFAC-FF2AC9707D08}"/>
    <cellStyle name="Output 6 2 3 2 3 2" xfId="37006" xr:uid="{AB990B8B-E6C4-4F30-837B-C4118B2CDE46}"/>
    <cellStyle name="Output 6 2 3 2 4" xfId="13845" xr:uid="{6657D95A-B332-47D0-874E-0E07DFE544AC}"/>
    <cellStyle name="Output 6 2 3 2 4 2" xfId="23796" xr:uid="{1DDD1A03-3D3F-4B81-B3EF-0D1BAA498BD7}"/>
    <cellStyle name="Output 6 2 3 2 5" xfId="31285" xr:uid="{F607126E-5973-4108-BF7F-21197B300850}"/>
    <cellStyle name="Output 6 2 3 3" xfId="10202" xr:uid="{5C74FDBB-7136-4ABA-8941-1F9631E405AE}"/>
    <cellStyle name="Output 6 2 3 3 2" xfId="10203" xr:uid="{E282BF2C-591E-456E-92C0-DFF14AAFED86}"/>
    <cellStyle name="Output 6 2 3 3 2 2" xfId="37940" xr:uid="{145B80EC-4AD8-48A2-B972-2E417B612326}"/>
    <cellStyle name="Output 6 2 3 3 3" xfId="10204" xr:uid="{22E331AA-E0F0-4569-AD30-CCFB1506383D}"/>
    <cellStyle name="Output 6 2 3 4" xfId="10205" xr:uid="{97788B5F-0547-4924-A994-1AA54887E7CF}"/>
    <cellStyle name="Output 6 2 3 4 2" xfId="21330" xr:uid="{800D4B75-D6F6-4960-AD8D-4B13698C7737}"/>
    <cellStyle name="Output 6 2 3 4 2 2" xfId="39739" xr:uid="{53BC81BD-98EE-492E-9B30-5D4705696920}"/>
    <cellStyle name="Output 6 2 3 5" xfId="10206" xr:uid="{53097A42-5F73-430B-879F-4A969918E387}"/>
    <cellStyle name="Output 6 2 3 5 2" xfId="34251" xr:uid="{3208E055-E7FA-4C23-9FC9-4F4DDC545AEF}"/>
    <cellStyle name="Output 6 2 3 6" xfId="13308" xr:uid="{629A6A9A-8EAD-4225-9B80-56FD7BFBBD31}"/>
    <cellStyle name="Output 6 2 3 6 2" xfId="35066" xr:uid="{04E0A8F3-0D6E-405C-AFC4-203AF8BAEEBF}"/>
    <cellStyle name="Output 6 2 3 7" xfId="17969" xr:uid="{E6B6FE87-5703-4B62-953A-36EE8EF02D84}"/>
    <cellStyle name="Output 6 2 3 7 2" xfId="36030" xr:uid="{0B9D703A-8AE9-431C-99E3-5053DBB083E9}"/>
    <cellStyle name="Output 6 2 3 8" xfId="23795" xr:uid="{9B6FB4F8-FE46-45AC-A4C8-B85B8B203D56}"/>
    <cellStyle name="Output 6 2 3 9" xfId="30222" xr:uid="{23272DA7-9EC4-428F-B776-E0325C7D260F}"/>
    <cellStyle name="Output 6 2 4" xfId="10207" xr:uid="{E9062E1E-C5EA-4E24-9CAD-FBA9D2193DC1}"/>
    <cellStyle name="Output 6 2 4 2" xfId="10208" xr:uid="{044F47F3-978A-48F7-9727-DC8A8E3D753D}"/>
    <cellStyle name="Output 6 2 4 2 2" xfId="10209" xr:uid="{53099934-40C4-43D7-8B3A-B3BC3B0C4C6D}"/>
    <cellStyle name="Output 6 2 4 2 2 2" xfId="20147" xr:uid="{DC4F7124-E8E6-428E-ADCA-F53432E79230}"/>
    <cellStyle name="Output 6 2 4 2 2 2 2" xfId="39019" xr:uid="{638DD84E-4A81-4AD7-B2A0-3824A1F20C35}"/>
    <cellStyle name="Output 6 2 4 2 3" xfId="10210" xr:uid="{5691F54B-37E9-4FCF-85EA-D7EFE58FCE9F}"/>
    <cellStyle name="Output 6 2 4 2 3 2" xfId="37007" xr:uid="{97C9F492-B43A-448F-B428-801AD8E6C329}"/>
    <cellStyle name="Output 6 2 4 2 4" xfId="13846" xr:uid="{706DA651-E7BB-44C4-B92E-52A48CE35E71}"/>
    <cellStyle name="Output 6 2 4 2 4 2" xfId="23798" xr:uid="{70EF6412-133A-4C18-8F17-8767BCEDCE0E}"/>
    <cellStyle name="Output 6 2 4 2 5" xfId="31286" xr:uid="{E6CE06CC-248C-4690-A01A-5C73C8ECFC90}"/>
    <cellStyle name="Output 6 2 4 3" xfId="10211" xr:uid="{25005A01-1575-492D-9379-5854BF5CE49A}"/>
    <cellStyle name="Output 6 2 4 3 2" xfId="10212" xr:uid="{21FF1171-4F68-46C0-BD55-D94B3608118F}"/>
    <cellStyle name="Output 6 2 4 3 2 2" xfId="37941" xr:uid="{E349C85F-EEAB-483E-A162-89B9E6B2512F}"/>
    <cellStyle name="Output 6 2 4 3 3" xfId="10213" xr:uid="{05226ACD-FE1E-4ACB-BCE8-036C227C58C4}"/>
    <cellStyle name="Output 6 2 4 4" xfId="10214" xr:uid="{3CE861A8-F758-4ECF-AD8D-79DFB97B62EE}"/>
    <cellStyle name="Output 6 2 4 4 2" xfId="21331" xr:uid="{D89BBC6D-91F7-4B52-A6B3-DD42D21361ED}"/>
    <cellStyle name="Output 6 2 4 4 2 2" xfId="39740" xr:uid="{BA31FFD2-F01E-42F5-8451-8AB56F4457C7}"/>
    <cellStyle name="Output 6 2 4 5" xfId="10215" xr:uid="{E43919EB-61D3-4053-B5FC-28AA5F5D555F}"/>
    <cellStyle name="Output 6 2 4 5 2" xfId="34252" xr:uid="{4623B63C-F149-421F-B008-C540C18E1464}"/>
    <cellStyle name="Output 6 2 4 6" xfId="13309" xr:uid="{EBC0A0D9-D097-4457-87F7-D8B2FC41272E}"/>
    <cellStyle name="Output 6 2 4 6 2" xfId="35067" xr:uid="{C888A662-825F-4A6B-A4B4-ECE6AEFD5B1F}"/>
    <cellStyle name="Output 6 2 4 7" xfId="17970" xr:uid="{334CF27C-AC71-44E1-A6B6-CDD3813C4038}"/>
    <cellStyle name="Output 6 2 4 7 2" xfId="36031" xr:uid="{F1AB5DB9-98F0-4EA0-AEB0-B8C5D2E026C8}"/>
    <cellStyle name="Output 6 2 4 8" xfId="23797" xr:uid="{ADBC35DA-3396-4F00-BC21-A0F990E34F0E}"/>
    <cellStyle name="Output 6 2 4 9" xfId="30223" xr:uid="{55BF2269-3E45-4FC8-9AD2-D8122F0D4CF8}"/>
    <cellStyle name="Output 6 2 5" xfId="10216" xr:uid="{D577739D-6F1F-4B1C-B029-60EB0CF9F307}"/>
    <cellStyle name="Output 6 2 5 2" xfId="10217" xr:uid="{892AED12-5F0D-4E8E-8223-DC806FB7D9F5}"/>
    <cellStyle name="Output 6 2 5 2 2" xfId="10218" xr:uid="{162A7D23-F984-4C9B-A8DC-54CCCFE91050}"/>
    <cellStyle name="Output 6 2 5 2 2 2" xfId="20148" xr:uid="{A5699CFD-6347-41FF-8075-E6A2A9D4F0FD}"/>
    <cellStyle name="Output 6 2 5 2 2 2 2" xfId="39020" xr:uid="{A9D97CCD-1C2A-4EF1-A0CF-C14A02FD2C36}"/>
    <cellStyle name="Output 6 2 5 2 3" xfId="10219" xr:uid="{499F7C70-CD55-4202-B568-63641BF7E6CF}"/>
    <cellStyle name="Output 6 2 5 2 3 2" xfId="37008" xr:uid="{C193AA25-D3B6-4B10-898B-9C782AF353A0}"/>
    <cellStyle name="Output 6 2 5 2 4" xfId="13847" xr:uid="{22DEB9B8-2416-48BD-B0B1-A5AA8139DA99}"/>
    <cellStyle name="Output 6 2 5 2 4 2" xfId="23800" xr:uid="{8CD08580-482C-423C-BEA4-2BB71313150C}"/>
    <cellStyle name="Output 6 2 5 2 5" xfId="31287" xr:uid="{7A8A0969-03DC-4D60-93CA-287015A395E5}"/>
    <cellStyle name="Output 6 2 5 3" xfId="10220" xr:uid="{6040A441-D302-4E6E-8EDD-B608569801E4}"/>
    <cellStyle name="Output 6 2 5 3 2" xfId="10221" xr:uid="{14C8E8DC-CEE6-483C-B85E-D3E36B7EAC11}"/>
    <cellStyle name="Output 6 2 5 3 2 2" xfId="37942" xr:uid="{F3ECAB71-7ABA-4A73-8196-284E9ECD8652}"/>
    <cellStyle name="Output 6 2 5 3 3" xfId="10222" xr:uid="{AA1C36A3-D3B6-4AEF-803F-ACFB612A2643}"/>
    <cellStyle name="Output 6 2 5 4" xfId="10223" xr:uid="{4AAC0CE4-480B-4F8E-B876-D914156D06DE}"/>
    <cellStyle name="Output 6 2 5 4 2" xfId="21332" xr:uid="{31D0370B-4828-4E0D-8ADF-A0DB42D24E94}"/>
    <cellStyle name="Output 6 2 5 4 2 2" xfId="39741" xr:uid="{796B067F-ACAE-47F5-A71C-A927C43210B1}"/>
    <cellStyle name="Output 6 2 5 5" xfId="10224" xr:uid="{4FF811C5-0566-4930-8A00-6980977A98FE}"/>
    <cellStyle name="Output 6 2 5 5 2" xfId="34253" xr:uid="{CAA24BB6-6758-4102-B454-59C31DD52055}"/>
    <cellStyle name="Output 6 2 5 6" xfId="13310" xr:uid="{08053A4F-7CFA-43AF-9E6F-1B0B7E6AC730}"/>
    <cellStyle name="Output 6 2 5 6 2" xfId="35068" xr:uid="{B0B9BCEC-0EF3-4A71-A615-83BBD82A68E9}"/>
    <cellStyle name="Output 6 2 5 7" xfId="17971" xr:uid="{3A101C94-FBEC-4731-BEB0-EB4197515F57}"/>
    <cellStyle name="Output 6 2 5 7 2" xfId="36032" xr:uid="{46DF6633-4EDA-46F7-8622-632D8A6BA251}"/>
    <cellStyle name="Output 6 2 5 8" xfId="23799" xr:uid="{07C0A0E5-966B-4CFD-AE10-B9B2264C1A85}"/>
    <cellStyle name="Output 6 2 5 9" xfId="30224" xr:uid="{05ED3796-4349-43E5-9847-E28569D463A7}"/>
    <cellStyle name="Output 6 2 6" xfId="10225" xr:uid="{5794DC29-8C79-4375-BA44-AC845A47FBEF}"/>
    <cellStyle name="Output 6 2 6 2" xfId="10226" xr:uid="{6F45318C-003D-47DC-860F-E07FEA7B8F77}"/>
    <cellStyle name="Output 6 2 6 2 2" xfId="10227" xr:uid="{A846B202-2469-40A3-B1F1-B55E5B799784}"/>
    <cellStyle name="Output 6 2 6 2 2 2" xfId="20149" xr:uid="{4736DAF6-8C0F-48FA-B482-26C206178401}"/>
    <cellStyle name="Output 6 2 6 2 2 2 2" xfId="39021" xr:uid="{204E3D8D-D59B-435F-9BE7-D0DB700BB66B}"/>
    <cellStyle name="Output 6 2 6 2 3" xfId="10228" xr:uid="{5F694068-974D-48A0-A018-D9665540059D}"/>
    <cellStyle name="Output 6 2 6 2 3 2" xfId="37009" xr:uid="{3B6CD569-198E-4A17-A4D3-DB509F545366}"/>
    <cellStyle name="Output 6 2 6 2 4" xfId="13848" xr:uid="{D12DF908-EFD6-4AAC-A946-722B8F2EF033}"/>
    <cellStyle name="Output 6 2 6 2 4 2" xfId="23802" xr:uid="{585C6CA1-8A95-4D20-854F-2A79533A2B53}"/>
    <cellStyle name="Output 6 2 6 2 5" xfId="31288" xr:uid="{29198182-7597-4057-BB2F-0921F1D148E5}"/>
    <cellStyle name="Output 6 2 6 3" xfId="10229" xr:uid="{23E58B75-4529-40AA-B672-57850BE580D5}"/>
    <cellStyle name="Output 6 2 6 3 2" xfId="10230" xr:uid="{AFEAB78D-BB7E-4767-862C-F32CAFE01B83}"/>
    <cellStyle name="Output 6 2 6 3 2 2" xfId="37943" xr:uid="{B54610D6-22F1-4AEA-91C7-923895B5FFF8}"/>
    <cellStyle name="Output 6 2 6 3 3" xfId="10231" xr:uid="{DCCA3D9F-CC75-4423-A768-03BE7E01B34A}"/>
    <cellStyle name="Output 6 2 6 4" xfId="10232" xr:uid="{2123B974-72B9-4C9D-829A-7F2A30DD66CB}"/>
    <cellStyle name="Output 6 2 6 4 2" xfId="21333" xr:uid="{6097F02A-1E77-4623-BD95-C77CD0FF8DE0}"/>
    <cellStyle name="Output 6 2 6 4 2 2" xfId="39742" xr:uid="{8CFB06B8-E113-4759-852C-F48FEFB5304A}"/>
    <cellStyle name="Output 6 2 6 5" xfId="10233" xr:uid="{195E5B09-B95F-4AF8-AB5B-B48885A89F4A}"/>
    <cellStyle name="Output 6 2 6 5 2" xfId="34254" xr:uid="{ADE14637-FE2C-4B83-968F-5A44E1971A67}"/>
    <cellStyle name="Output 6 2 6 6" xfId="13311" xr:uid="{03236384-235F-4F8F-86FE-1703CE19D3E7}"/>
    <cellStyle name="Output 6 2 6 6 2" xfId="35069" xr:uid="{8C5DC2D2-4DAF-4613-8036-A4DCA4387130}"/>
    <cellStyle name="Output 6 2 6 7" xfId="17972" xr:uid="{2CF3A3DC-3E45-43BC-9862-9636EA3B3545}"/>
    <cellStyle name="Output 6 2 6 7 2" xfId="36033" xr:uid="{0206EDC7-E157-44B4-939C-982C0E12DB44}"/>
    <cellStyle name="Output 6 2 6 8" xfId="23801" xr:uid="{CD4C5269-63B8-499E-84C9-C031C5F264F8}"/>
    <cellStyle name="Output 6 2 6 9" xfId="30225" xr:uid="{78DDFF59-9FFE-4139-8EDD-BA19319C632D}"/>
    <cellStyle name="Output 6 2 7" xfId="10234" xr:uid="{E78ED1A0-C238-4996-AD17-CEF7729C7D37}"/>
    <cellStyle name="Output 6 2 7 2" xfId="10235" xr:uid="{C61954EE-09D4-452F-BDC1-23D77D9F98B1}"/>
    <cellStyle name="Output 6 2 7 2 2" xfId="19418" xr:uid="{A5547E46-09A2-4CDB-9F47-21C100CAD044}"/>
    <cellStyle name="Output 6 2 7 2 2 2" xfId="38205" xr:uid="{63214601-AE0F-4680-8DE6-AB464A6DCA7E}"/>
    <cellStyle name="Output 6 2 7 3" xfId="10236" xr:uid="{34DAB901-1069-4A20-97B3-D915F38947AB}"/>
    <cellStyle name="Output 6 2 7 3 2" xfId="36288" xr:uid="{5DB34491-53C8-4049-B6A3-F939D5282373}"/>
    <cellStyle name="Output 6 2 7 4" xfId="13561" xr:uid="{E85EB101-9CAC-4AFC-B49D-2C9D6F07128B}"/>
    <cellStyle name="Output 6 2 7 4 2" xfId="23803" xr:uid="{14889423-0EE4-4ED5-8D57-47DC4BAB1C75}"/>
    <cellStyle name="Output 6 2 7 5" xfId="30474" xr:uid="{C2F39E64-D768-458C-8FD7-E05EB41212FB}"/>
    <cellStyle name="Output 6 2 8" xfId="10237" xr:uid="{9930B7CB-25B1-4796-A989-415D54B69FC3}"/>
    <cellStyle name="Output 6 2 8 2" xfId="10238" xr:uid="{BE5382EB-1115-41E3-A43B-2773EC6FE536}"/>
    <cellStyle name="Output 6 2 8 2 2" xfId="19494" xr:uid="{78BABE46-CE53-4826-ADD0-65174C7DB55E}"/>
    <cellStyle name="Output 6 2 8 2 2 2" xfId="38281" xr:uid="{C76F7F92-934D-4E5B-8B87-2C2A8BD6D49B}"/>
    <cellStyle name="Output 6 2 8 3" xfId="10239" xr:uid="{992B0F19-FFD6-4E57-A41E-0E7D49C8AAA2}"/>
    <cellStyle name="Output 6 2 8 3 2" xfId="36365" xr:uid="{16EC4501-6893-4FB0-A669-99188D6E3708}"/>
    <cellStyle name="Output 6 2 8 4" xfId="13597" xr:uid="{DB9668A0-BA37-4F6D-93C0-A3B7EE04A155}"/>
    <cellStyle name="Output 6 2 8 4 2" xfId="23804" xr:uid="{676E981F-FF60-4359-BEE6-6963BC27702B}"/>
    <cellStyle name="Output 6 2 8 5" xfId="30550" xr:uid="{AFAC347B-A282-4061-90BD-B949ED3E4B84}"/>
    <cellStyle name="Output 6 2 9" xfId="10240" xr:uid="{5DA7FC60-D8C4-4A79-9213-2585E9E16FE0}"/>
    <cellStyle name="Output 6 2 9 2" xfId="10241" xr:uid="{5464D16C-53B9-480D-92CC-2D9AFA95828C}"/>
    <cellStyle name="Output 6 2 9 3" xfId="10242" xr:uid="{E21E94FC-6E17-4EAC-A4DC-EB2B9C5DA3AA}"/>
    <cellStyle name="Output 6 3" xfId="10243" xr:uid="{6F2A93D6-F041-4FAA-8C41-2C656B27D82D}"/>
    <cellStyle name="Output 6 3 10" xfId="10244" xr:uid="{5773F224-C918-4CD9-AFE2-202862D2B978}"/>
    <cellStyle name="Output 6 3 10 2" xfId="35070" xr:uid="{F90D2A79-637D-4CB7-AB31-D3740DA5D908}"/>
    <cellStyle name="Output 6 3 11" xfId="12997" xr:uid="{BDDD105D-C530-4FA1-8FC9-DA3069F4FA4D}"/>
    <cellStyle name="Output 6 3 11 2" xfId="35313" xr:uid="{258A040B-1604-469D-87B9-408EFA525126}"/>
    <cellStyle name="Output 6 3 12" xfId="21717" xr:uid="{E55A808E-92CC-43FF-BF44-97138F172C8E}"/>
    <cellStyle name="Output 6 3 12 2" xfId="39967" xr:uid="{0C5C4740-EEC9-4F0C-BD70-8ABD4EAAF2BB}"/>
    <cellStyle name="Output 6 3 13" xfId="23805" xr:uid="{85AA1F61-28B3-45D3-B070-DBF684F533C7}"/>
    <cellStyle name="Output 6 3 2" xfId="10245" xr:uid="{7DC77837-AE4C-4B9D-B52B-D37CE4628F1E}"/>
    <cellStyle name="Output 6 3 2 2" xfId="10246" xr:uid="{D556B474-BB8B-4B01-B7C0-17ED6A93AE88}"/>
    <cellStyle name="Output 6 3 2 2 2" xfId="10247" xr:uid="{9ECDF3FA-8EC0-4A2F-8055-1172F6597075}"/>
    <cellStyle name="Output 6 3 2 2 2 2" xfId="20150" xr:uid="{E45D5037-D473-4AE5-BFB1-A2D118E326B5}"/>
    <cellStyle name="Output 6 3 2 2 2 2 2" xfId="39022" xr:uid="{1F603835-BE19-46FF-8129-15F968E4E837}"/>
    <cellStyle name="Output 6 3 2 2 3" xfId="10248" xr:uid="{BBCA9CE8-3E69-4054-ACD8-B6FC8C384BBB}"/>
    <cellStyle name="Output 6 3 2 2 3 2" xfId="37010" xr:uid="{EA2450BC-6A6E-4B42-8B29-61C15A35946E}"/>
    <cellStyle name="Output 6 3 2 2 4" xfId="13849" xr:uid="{E73A3CE9-D9EB-4422-92A5-53F9B9C0E825}"/>
    <cellStyle name="Output 6 3 2 2 4 2" xfId="23807" xr:uid="{0D69C3DD-42D7-43EB-9218-E053B86BD85F}"/>
    <cellStyle name="Output 6 3 2 2 5" xfId="31289" xr:uid="{48208F12-8E16-4D27-9B00-A04BF903EC13}"/>
    <cellStyle name="Output 6 3 2 3" xfId="10249" xr:uid="{C4F63808-812B-4DEB-B1ED-54E6886F6801}"/>
    <cellStyle name="Output 6 3 2 3 2" xfId="10250" xr:uid="{B8151AA2-81CB-43CE-8920-AAA8E58D45F2}"/>
    <cellStyle name="Output 6 3 2 3 2 2" xfId="37944" xr:uid="{3D27A133-1F9C-4AE5-A65D-C3A90282A3F3}"/>
    <cellStyle name="Output 6 3 2 3 3" xfId="10251" xr:uid="{1C0CF9AB-D232-4979-8EA0-1D69D9EC446C}"/>
    <cellStyle name="Output 6 3 2 4" xfId="10252" xr:uid="{91AD925D-0065-4FD2-B042-54EC92FD579F}"/>
    <cellStyle name="Output 6 3 2 4 2" xfId="21334" xr:uid="{AFB2CE19-081C-43EF-B043-F3A326FB3A55}"/>
    <cellStyle name="Output 6 3 2 4 2 2" xfId="39743" xr:uid="{E5D22194-6578-46E8-873A-BB39CE400351}"/>
    <cellStyle name="Output 6 3 2 5" xfId="10253" xr:uid="{813C75A7-8ECC-4A21-ABF6-63900EDCE223}"/>
    <cellStyle name="Output 6 3 2 5 2" xfId="34255" xr:uid="{DADACB88-E54C-4231-B242-8888DC909251}"/>
    <cellStyle name="Output 6 3 2 6" xfId="13312" xr:uid="{AAA6D193-D8B6-4640-8D34-CE0D86729548}"/>
    <cellStyle name="Output 6 3 2 6 2" xfId="35071" xr:uid="{AC7AED8F-3253-465E-A946-058FE5A112AB}"/>
    <cellStyle name="Output 6 3 2 7" xfId="17973" xr:uid="{1686C78D-3BD3-449A-8353-DFDA0185A9A4}"/>
    <cellStyle name="Output 6 3 2 7 2" xfId="36034" xr:uid="{A743E72F-7B77-47C4-8850-AF9B6FD47E1E}"/>
    <cellStyle name="Output 6 3 2 8" xfId="23806" xr:uid="{38AF752A-E393-4DD9-8AF7-597495328DDE}"/>
    <cellStyle name="Output 6 3 2 9" xfId="30226" xr:uid="{57672126-FDBF-40FA-A979-AF4C489D9343}"/>
    <cellStyle name="Output 6 3 3" xfId="10254" xr:uid="{647614F7-C7ED-4276-AF8B-9E284F475D28}"/>
    <cellStyle name="Output 6 3 3 2" xfId="10255" xr:uid="{9B84D0B5-55AD-4739-AEE2-E962A25A5A8B}"/>
    <cellStyle name="Output 6 3 3 2 2" xfId="10256" xr:uid="{3E7905E0-4B27-4D41-A8B2-37FBEBDC0585}"/>
    <cellStyle name="Output 6 3 3 2 2 2" xfId="20151" xr:uid="{7B62ED5C-F9BD-45DF-A27B-EC879F763305}"/>
    <cellStyle name="Output 6 3 3 2 2 2 2" xfId="39023" xr:uid="{B7A10D07-DDD3-4C3B-B429-328D09F1E935}"/>
    <cellStyle name="Output 6 3 3 2 3" xfId="10257" xr:uid="{29DA9022-2163-4F9B-8349-58A89167A651}"/>
    <cellStyle name="Output 6 3 3 2 3 2" xfId="37011" xr:uid="{DCBF8180-E143-4922-B5A3-C0B9E5A258AF}"/>
    <cellStyle name="Output 6 3 3 2 4" xfId="13850" xr:uid="{55CED6C5-BC99-41D3-8D7B-5C441212EAA7}"/>
    <cellStyle name="Output 6 3 3 2 4 2" xfId="23809" xr:uid="{048D1A0C-16E4-4A4F-B13A-C78AF32C3CA7}"/>
    <cellStyle name="Output 6 3 3 2 5" xfId="31290" xr:uid="{9FBF139D-F420-4797-BA80-FA0A47C94D10}"/>
    <cellStyle name="Output 6 3 3 3" xfId="10258" xr:uid="{E59EBF86-8900-4C0A-A406-CCAA79C27288}"/>
    <cellStyle name="Output 6 3 3 3 2" xfId="10259" xr:uid="{AB4AE0B2-BA15-47DA-BBBD-810F4239F279}"/>
    <cellStyle name="Output 6 3 3 3 2 2" xfId="37945" xr:uid="{67FD086B-A78C-4CC0-A6D2-3D7A4A175F58}"/>
    <cellStyle name="Output 6 3 3 3 3" xfId="10260" xr:uid="{490A53F2-4C35-42D5-B251-95EA4B2892BF}"/>
    <cellStyle name="Output 6 3 3 4" xfId="10261" xr:uid="{82612FE4-E4DC-4ADE-9E1D-FDF1D36C4216}"/>
    <cellStyle name="Output 6 3 3 4 2" xfId="21335" xr:uid="{1B015021-A869-43DD-A5AD-ED1C4D22855E}"/>
    <cellStyle name="Output 6 3 3 4 2 2" xfId="39744" xr:uid="{ABB30B8C-F149-479A-AED6-14814DA6DBFA}"/>
    <cellStyle name="Output 6 3 3 5" xfId="10262" xr:uid="{ED570BC6-3616-4A01-ACCB-CA7AB260C3F8}"/>
    <cellStyle name="Output 6 3 3 5 2" xfId="34256" xr:uid="{5C5F1296-A578-44CC-B9C9-48F7E5F7E1DF}"/>
    <cellStyle name="Output 6 3 3 6" xfId="13313" xr:uid="{424B76F0-8498-44F1-BF7F-39770262FDEA}"/>
    <cellStyle name="Output 6 3 3 6 2" xfId="35072" xr:uid="{B18872F6-61D0-417D-AE53-5350CE4CBC26}"/>
    <cellStyle name="Output 6 3 3 7" xfId="17974" xr:uid="{9A349CAD-4005-48FB-86A1-3AFC061D7A38}"/>
    <cellStyle name="Output 6 3 3 7 2" xfId="36035" xr:uid="{F7A34A12-4FE2-4AA7-B72C-C383E8269FDD}"/>
    <cellStyle name="Output 6 3 3 8" xfId="23808" xr:uid="{450A9A56-CBC1-4A3B-9EBF-D64DBAA6F22E}"/>
    <cellStyle name="Output 6 3 3 9" xfId="30227" xr:uid="{B6B3FEF3-9934-48D4-9906-A573C18CDC6B}"/>
    <cellStyle name="Output 6 3 4" xfId="10263" xr:uid="{8C6DFFA9-FA31-488B-B874-2DBA83748663}"/>
    <cellStyle name="Output 6 3 4 2" xfId="10264" xr:uid="{CF0379E6-4D46-49B6-9F95-E5530079D819}"/>
    <cellStyle name="Output 6 3 4 2 2" xfId="10265" xr:uid="{98C79154-DC3A-4330-AFDD-8B7C22BB3866}"/>
    <cellStyle name="Output 6 3 4 2 2 2" xfId="20152" xr:uid="{9667BCD5-9A8E-475F-B70C-90AD3DC31CB8}"/>
    <cellStyle name="Output 6 3 4 2 2 2 2" xfId="39024" xr:uid="{6C319BFD-24C1-471C-8FE1-8C9F4D45D376}"/>
    <cellStyle name="Output 6 3 4 2 3" xfId="10266" xr:uid="{6EE0544C-5D18-4C9E-8EB0-DA974F3B8DD9}"/>
    <cellStyle name="Output 6 3 4 2 3 2" xfId="37012" xr:uid="{717CB242-179E-4453-9FC9-4CF9A3CFC187}"/>
    <cellStyle name="Output 6 3 4 2 4" xfId="13851" xr:uid="{0EB833BD-5560-4F37-A25E-0729072D525A}"/>
    <cellStyle name="Output 6 3 4 2 4 2" xfId="23811" xr:uid="{F179A62C-4F9A-430D-8455-9DCC71DF48B2}"/>
    <cellStyle name="Output 6 3 4 2 5" xfId="31291" xr:uid="{A459601D-599F-44D1-B0D0-3502C3C7E7FE}"/>
    <cellStyle name="Output 6 3 4 3" xfId="10267" xr:uid="{FB533A31-802D-437D-8FC2-3DDB4F712CFB}"/>
    <cellStyle name="Output 6 3 4 3 2" xfId="10268" xr:uid="{BCB5F12F-D4EB-4EC8-99DD-C479022A8897}"/>
    <cellStyle name="Output 6 3 4 3 2 2" xfId="37946" xr:uid="{FE7810AC-6AA2-4BA2-A4F3-C26BB597AFC2}"/>
    <cellStyle name="Output 6 3 4 3 3" xfId="10269" xr:uid="{D5EB8D2A-A501-4901-BCE8-34308D65A58B}"/>
    <cellStyle name="Output 6 3 4 4" xfId="10270" xr:uid="{4B0F8BFD-1274-401A-9924-1FFC98F69500}"/>
    <cellStyle name="Output 6 3 4 4 2" xfId="21336" xr:uid="{487240E9-B65A-43FE-97F1-0796AEACEFF7}"/>
    <cellStyle name="Output 6 3 4 4 2 2" xfId="39745" xr:uid="{95FD616D-7AE4-4627-A82D-B024C0D52C38}"/>
    <cellStyle name="Output 6 3 4 5" xfId="10271" xr:uid="{5B8B695D-3CBA-42F4-8146-2FA45AB00937}"/>
    <cellStyle name="Output 6 3 4 5 2" xfId="34257" xr:uid="{2CE61890-6839-48D5-B279-0DFD311C47AD}"/>
    <cellStyle name="Output 6 3 4 6" xfId="13314" xr:uid="{A7A43C0B-E071-42C6-8CAC-4DF151DDC367}"/>
    <cellStyle name="Output 6 3 4 6 2" xfId="35073" xr:uid="{84148B8B-3040-4C03-BA29-9175994A0806}"/>
    <cellStyle name="Output 6 3 4 7" xfId="17975" xr:uid="{57A7273C-E889-4424-8E7D-DEFA9E66209C}"/>
    <cellStyle name="Output 6 3 4 7 2" xfId="36036" xr:uid="{41BEC9A5-EDFA-4AB0-AC2F-6629F2C1DEBD}"/>
    <cellStyle name="Output 6 3 4 8" xfId="23810" xr:uid="{141C36DC-498D-4326-94A8-9A0AF76FB289}"/>
    <cellStyle name="Output 6 3 4 9" xfId="30228" xr:uid="{4E2EA191-29D3-48DC-8BF2-523F150C9A58}"/>
    <cellStyle name="Output 6 3 5" xfId="10272" xr:uid="{096D5AE7-1BF3-4C06-9E28-AE056DA4563C}"/>
    <cellStyle name="Output 6 3 5 2" xfId="10273" xr:uid="{4F239E61-E0BD-4BB7-9DAB-E0BD7DBB430D}"/>
    <cellStyle name="Output 6 3 5 2 2" xfId="10274" xr:uid="{EE6612CA-71EB-4E01-9559-BDD136702518}"/>
    <cellStyle name="Output 6 3 5 2 2 2" xfId="20153" xr:uid="{61534D63-58E5-48D1-9070-7E3486BF7382}"/>
    <cellStyle name="Output 6 3 5 2 2 2 2" xfId="39025" xr:uid="{082D0642-AE4F-4AC3-8822-E524D7CCF4DA}"/>
    <cellStyle name="Output 6 3 5 2 3" xfId="10275" xr:uid="{54800AD9-82C6-4C1F-ABAA-3249DE9ABF00}"/>
    <cellStyle name="Output 6 3 5 2 3 2" xfId="37013" xr:uid="{848671E8-9624-40D2-A52D-0BAE4972DEAD}"/>
    <cellStyle name="Output 6 3 5 2 4" xfId="13852" xr:uid="{741F1EA6-1DCB-4609-84C8-3965E238086B}"/>
    <cellStyle name="Output 6 3 5 2 4 2" xfId="23813" xr:uid="{A193DBE6-9EFB-4043-880F-A9DF7D278FBE}"/>
    <cellStyle name="Output 6 3 5 2 5" xfId="31292" xr:uid="{C94026F6-2A19-4CD1-A419-3134023DA2EF}"/>
    <cellStyle name="Output 6 3 5 3" xfId="10276" xr:uid="{7713E567-7428-4F24-8D04-75A8E0EC4B13}"/>
    <cellStyle name="Output 6 3 5 3 2" xfId="10277" xr:uid="{5D362483-54B3-46D7-B2E1-730BDC727588}"/>
    <cellStyle name="Output 6 3 5 3 2 2" xfId="37947" xr:uid="{52D77E66-FA86-4E1C-B3F2-3DE74B46AC75}"/>
    <cellStyle name="Output 6 3 5 3 3" xfId="10278" xr:uid="{0A8C642F-092C-49A9-B05E-F6B3AB95359E}"/>
    <cellStyle name="Output 6 3 5 4" xfId="10279" xr:uid="{323BCC5B-7816-4B6D-BF93-2DF171D79D9F}"/>
    <cellStyle name="Output 6 3 5 4 2" xfId="21337" xr:uid="{A64C48CC-D822-46E4-8C0D-79AA0EC41942}"/>
    <cellStyle name="Output 6 3 5 4 2 2" xfId="39746" xr:uid="{C78813B1-3B3A-418D-B045-5BBF4F5DBCAA}"/>
    <cellStyle name="Output 6 3 5 5" xfId="10280" xr:uid="{AAE6F723-978B-4457-8194-E7C7E43F85CA}"/>
    <cellStyle name="Output 6 3 5 5 2" xfId="34258" xr:uid="{AC4599ED-B294-42B5-B038-1BEF59910F11}"/>
    <cellStyle name="Output 6 3 5 6" xfId="13315" xr:uid="{9869FE8A-17EA-4AA2-A2B6-BE619481CD65}"/>
    <cellStyle name="Output 6 3 5 6 2" xfId="35074" xr:uid="{257824F9-D5F0-4375-AD30-CE8CA5E7B040}"/>
    <cellStyle name="Output 6 3 5 7" xfId="17976" xr:uid="{7AEA2801-ABA8-4446-A7D3-D21A9A33E9CF}"/>
    <cellStyle name="Output 6 3 5 7 2" xfId="36037" xr:uid="{0B0D24D2-9E1A-4715-A908-2E14D215A339}"/>
    <cellStyle name="Output 6 3 5 8" xfId="23812" xr:uid="{22343F6F-36AB-45DA-AA0D-74AF14BC0FD0}"/>
    <cellStyle name="Output 6 3 5 9" xfId="30229" xr:uid="{D17630F2-C10B-4C8F-B9FA-C6459064DACC}"/>
    <cellStyle name="Output 6 3 6" xfId="10281" xr:uid="{C5C66214-EC88-4CCD-83B6-7104CBE3EF8A}"/>
    <cellStyle name="Output 6 3 6 2" xfId="10282" xr:uid="{199F20D7-440B-41E9-9820-B94B65D7FB5F}"/>
    <cellStyle name="Output 6 3 6 2 2" xfId="10283" xr:uid="{725449F8-6253-421C-8EFD-8FDDBFE30E79}"/>
    <cellStyle name="Output 6 3 6 2 2 2" xfId="20154" xr:uid="{0474EBB4-DAAC-44BD-8665-9E796E6795B6}"/>
    <cellStyle name="Output 6 3 6 2 2 2 2" xfId="39026" xr:uid="{D053A387-2778-4515-8431-733A5E9A208A}"/>
    <cellStyle name="Output 6 3 6 2 3" xfId="10284" xr:uid="{61055C1E-2DC5-4645-8545-610EC54A5B50}"/>
    <cellStyle name="Output 6 3 6 2 3 2" xfId="37014" xr:uid="{F9447C0A-1D31-417B-A5B7-56FFC52646E1}"/>
    <cellStyle name="Output 6 3 6 2 4" xfId="13853" xr:uid="{383F2C29-D17B-4266-A646-E608B08EF9A8}"/>
    <cellStyle name="Output 6 3 6 2 4 2" xfId="23815" xr:uid="{0C792076-462D-4BF6-A7BB-71953C9215E7}"/>
    <cellStyle name="Output 6 3 6 2 5" xfId="31293" xr:uid="{A3EEF6D4-1851-44C8-BE41-CD23A04F2E4F}"/>
    <cellStyle name="Output 6 3 6 3" xfId="10285" xr:uid="{720DBFE8-D1D5-45F0-9DE2-86541490B97A}"/>
    <cellStyle name="Output 6 3 6 3 2" xfId="10286" xr:uid="{97EF2E28-A15C-4B8D-900A-41EB2D529A99}"/>
    <cellStyle name="Output 6 3 6 3 2 2" xfId="37948" xr:uid="{682775A4-894E-47D8-BB14-32B65D6071D3}"/>
    <cellStyle name="Output 6 3 6 3 3" xfId="10287" xr:uid="{1E5577F4-C9A0-4E57-A0F8-1994E00C32B1}"/>
    <cellStyle name="Output 6 3 6 4" xfId="10288" xr:uid="{7952545D-5D5B-48B1-B35E-66EA2ABA2040}"/>
    <cellStyle name="Output 6 3 6 4 2" xfId="21338" xr:uid="{9AD67FBE-0748-4B91-AFC3-B1FA9C4D52DB}"/>
    <cellStyle name="Output 6 3 6 4 2 2" xfId="39747" xr:uid="{C2AEEFBF-3979-4BE5-94E3-4E4D290EB9B3}"/>
    <cellStyle name="Output 6 3 6 5" xfId="10289" xr:uid="{7C1D2074-DEA9-4D2B-8F47-87BAE51A9B9B}"/>
    <cellStyle name="Output 6 3 6 5 2" xfId="34259" xr:uid="{E14F3687-BBAB-4B74-85C5-82C8EF4BED26}"/>
    <cellStyle name="Output 6 3 6 6" xfId="13316" xr:uid="{3014165F-1454-4812-9C21-6DCAF33BB771}"/>
    <cellStyle name="Output 6 3 6 6 2" xfId="35075" xr:uid="{234BD770-BCF8-43D5-B84A-696C0481C787}"/>
    <cellStyle name="Output 6 3 6 7" xfId="17977" xr:uid="{46D82D0F-5843-4918-B492-7EB8DAEF4B0B}"/>
    <cellStyle name="Output 6 3 6 7 2" xfId="36038" xr:uid="{FE918F46-1888-418A-B339-10545314F6E3}"/>
    <cellStyle name="Output 6 3 6 8" xfId="23814" xr:uid="{CB309F5E-BA82-4A72-A0F4-B4238195ED85}"/>
    <cellStyle name="Output 6 3 6 9" xfId="30230" xr:uid="{FF5F796C-D2B6-4B0D-BF78-991EF2A96B20}"/>
    <cellStyle name="Output 6 3 7" xfId="10290" xr:uid="{17025395-078E-4B56-A647-F3D1E5161C21}"/>
    <cellStyle name="Output 6 3 7 2" xfId="10291" xr:uid="{0277CD69-ED06-4728-B3AF-27CFF477570A}"/>
    <cellStyle name="Output 6 3 7 2 2" xfId="19389" xr:uid="{DB3DEFE0-B4C6-47D0-AF6C-381C3C3902B8}"/>
    <cellStyle name="Output 6 3 7 2 2 2" xfId="38176" xr:uid="{ADC880CD-BAB6-4391-99F4-3EBFED4BE842}"/>
    <cellStyle name="Output 6 3 7 3" xfId="10292" xr:uid="{83518992-E4E3-4A69-8E82-61B960DC277B}"/>
    <cellStyle name="Output 6 3 7 3 2" xfId="36259" xr:uid="{DC718475-65D1-4067-9737-0FD03D604678}"/>
    <cellStyle name="Output 6 3 7 4" xfId="13549" xr:uid="{65A0684B-95B0-422D-8784-428C4D06F00E}"/>
    <cellStyle name="Output 6 3 7 4 2" xfId="23816" xr:uid="{5B927DA2-50C3-4FAD-A884-A8EF706C2340}"/>
    <cellStyle name="Output 6 3 7 5" xfId="30445" xr:uid="{D99F4306-AEDB-4EF4-861D-C0E637AD2785}"/>
    <cellStyle name="Output 6 3 8" xfId="10293" xr:uid="{1801C973-B16E-4C70-80D0-F84ED0A6059E}"/>
    <cellStyle name="Output 6 3 8 2" xfId="10294" xr:uid="{E73C58E6-9BD2-4A62-BA8E-B21952091D1A}"/>
    <cellStyle name="Output 6 3 8 2 2" xfId="19582" xr:uid="{CED0B78A-D7E2-4D56-A6A2-6BFEF5020C75}"/>
    <cellStyle name="Output 6 3 8 2 2 2" xfId="38406" xr:uid="{AD63B2EC-4EFE-4D02-A99C-9A12A5792320}"/>
    <cellStyle name="Output 6 3 8 3" xfId="10295" xr:uid="{BC428483-D7C5-4748-AAB1-66FE7B43CF31}"/>
    <cellStyle name="Output 6 3 8 3 2" xfId="36444" xr:uid="{A6F16DCB-EC4D-4D23-8572-D9722B54EE28}"/>
    <cellStyle name="Output 6 3 8 4" xfId="13665" xr:uid="{D6157CC4-83AA-414D-99D0-2FEDC297E210}"/>
    <cellStyle name="Output 6 3 8 4 2" xfId="23817" xr:uid="{EB29B338-5A38-4E4F-95C9-AC4E97D8FC3E}"/>
    <cellStyle name="Output 6 3 8 5" xfId="30675" xr:uid="{5CE7F6C7-C069-4A8F-AC92-E581F6B677FA}"/>
    <cellStyle name="Output 6 3 9" xfId="10296" xr:uid="{9F7C4814-3480-48D7-AFB2-D2B3FB7B7D97}"/>
    <cellStyle name="Output 6 3 9 2" xfId="10297" xr:uid="{6AEBA949-1E74-4EC7-B5A0-3401FF93FEE5}"/>
    <cellStyle name="Output 6 3 9 3" xfId="10298" xr:uid="{ADCD2524-71E2-4E9B-B3A8-5B5DDA8F6CB2}"/>
    <cellStyle name="Output 6 4" xfId="10299" xr:uid="{29A8E014-33D9-40F4-A71F-0CD4B91646B3}"/>
    <cellStyle name="Output 6 4 10" xfId="29642" xr:uid="{C381CF81-8BDE-421A-BF65-976B56947CBF}"/>
    <cellStyle name="Output 6 4 2" xfId="10300" xr:uid="{C1C4A2E7-3A7B-4463-BEA8-DA2F11863F31}"/>
    <cellStyle name="Output 6 4 2 2" xfId="10301" xr:uid="{3224513F-EC5F-4CF8-A756-EC269892685A}"/>
    <cellStyle name="Output 6 4 2 2 2" xfId="10302" xr:uid="{AAFAAF14-2A34-4F4C-903B-93AEEDE6A5F5}"/>
    <cellStyle name="Output 6 4 2 2 2 2" xfId="20155" xr:uid="{D0C1C5EF-5888-4F50-B178-7CC31617BF9F}"/>
    <cellStyle name="Output 6 4 2 2 2 2 2" xfId="39027" xr:uid="{F34A5031-5A7E-47A2-9523-A87E53D0CBA1}"/>
    <cellStyle name="Output 6 4 2 2 3" xfId="10303" xr:uid="{B5308095-7160-449C-BAEE-F083F36E953E}"/>
    <cellStyle name="Output 6 4 2 2 3 2" xfId="37015" xr:uid="{AC6D2F62-3BAB-420B-A721-C2F4515B6916}"/>
    <cellStyle name="Output 6 4 2 2 4" xfId="13854" xr:uid="{81B673A3-00A6-405A-A392-EAA03C0D680A}"/>
    <cellStyle name="Output 6 4 2 2 4 2" xfId="23820" xr:uid="{62535F86-9423-421D-8C3C-AAACA87BA6D9}"/>
    <cellStyle name="Output 6 4 2 2 5" xfId="31294" xr:uid="{EA8D4D25-CADF-42DC-9F52-5D6DB84A144D}"/>
    <cellStyle name="Output 6 4 2 3" xfId="10304" xr:uid="{64062180-5841-4DC4-BE15-84F60CF8E974}"/>
    <cellStyle name="Output 6 4 2 3 2" xfId="10305" xr:uid="{6831C580-5CDC-42A5-AFFF-87E30FC8F379}"/>
    <cellStyle name="Output 6 4 2 3 2 2" xfId="37949" xr:uid="{C98E149B-DADA-441A-8A06-CA03B13CC64D}"/>
    <cellStyle name="Output 6 4 2 3 3" xfId="10306" xr:uid="{0727BBD0-8FFF-485C-A453-938B3ACFA3E3}"/>
    <cellStyle name="Output 6 4 2 4" xfId="10307" xr:uid="{9B4AEEDA-3407-4826-B7A4-62F3AD7EBD31}"/>
    <cellStyle name="Output 6 4 2 4 2" xfId="36039" xr:uid="{4733EE56-CB35-4051-BD2C-ED77FB27CDAD}"/>
    <cellStyle name="Output 6 4 2 5" xfId="13317" xr:uid="{08600729-BAAA-45DD-A283-AF7B2A9C88F1}"/>
    <cellStyle name="Output 6 4 2 5 2" xfId="23819" xr:uid="{AA980492-DDE9-42A7-BA9D-3686931B1FE6}"/>
    <cellStyle name="Output 6 4 2 6" xfId="30231" xr:uid="{A7859579-24D0-4C84-9654-E94B829E0A09}"/>
    <cellStyle name="Output 6 4 3" xfId="10308" xr:uid="{A7305F04-64D6-4CDA-B6BC-40D1B2A89A73}"/>
    <cellStyle name="Output 6 4 3 2" xfId="10309" xr:uid="{5CAF3C8B-3225-431E-AD48-76928DBDA97C}"/>
    <cellStyle name="Output 6 4 3 2 2" xfId="14492" xr:uid="{B8148715-DAD0-4779-9E52-92DF200F287D}"/>
    <cellStyle name="Output 6 4 3 2 2 2" xfId="38438" xr:uid="{3F0396C9-D0C7-48BF-A446-0ABB5BFDB950}"/>
    <cellStyle name="Output 6 4 3 3" xfId="10310" xr:uid="{7A504AD9-66DC-4F81-8ADE-64CF8762C2B7}"/>
    <cellStyle name="Output 6 4 3 3 2" xfId="18386" xr:uid="{C9075882-A60A-4C52-B99B-82D655CB780D}"/>
    <cellStyle name="Output 6 4 3 4" xfId="13680" xr:uid="{79E484C3-4B56-4535-B052-3CCE5EC4EF57}"/>
    <cellStyle name="Output 6 4 3 4 2" xfId="23821" xr:uid="{C4401ED4-3C14-4B35-AD7E-71942855B521}"/>
    <cellStyle name="Output 6 4 3 5" xfId="30705" xr:uid="{224F574F-72CA-4FBF-B4EC-634534BCD55B}"/>
    <cellStyle name="Output 6 4 4" xfId="10311" xr:uid="{CF6AB745-FA69-429B-A2BA-55DAFA3EC60A}"/>
    <cellStyle name="Output 6 4 4 2" xfId="10312" xr:uid="{1196247D-D7E9-4CB4-8BD2-35DB0A3DB22F}"/>
    <cellStyle name="Output 6 4 4 2 2" xfId="37309" xr:uid="{F3043AC3-5F1A-40D2-873F-CD61132B0E19}"/>
    <cellStyle name="Output 6 4 4 3" xfId="10313" xr:uid="{44503DA9-42CB-42FE-A182-A5BF868CDA8A}"/>
    <cellStyle name="Output 6 4 5" xfId="10314" xr:uid="{0A37807C-54CD-4819-ACFA-60EEBE884194}"/>
    <cellStyle name="Output 6 4 5 2" xfId="15282" xr:uid="{E3AF8912-8E7C-4351-9ACE-A1BA04242BD9}"/>
    <cellStyle name="Output 6 4 5 2 2" xfId="20680" xr:uid="{78AD4D12-D990-4226-8ABA-A1F7D731AAF0}"/>
    <cellStyle name="Output 6 4 6" xfId="10315" xr:uid="{1071AACE-19C5-4D5B-82F4-EA961DF03FA9}"/>
    <cellStyle name="Output 6 4 6 2" xfId="15948" xr:uid="{4C0D00DE-75CA-4790-8B2F-E5F56CA17734}"/>
    <cellStyle name="Output 6 4 7" xfId="13098" xr:uid="{73AA6704-7321-42E4-8733-FC31E2D18CEE}"/>
    <cellStyle name="Output 6 4 7 2" xfId="16924" xr:uid="{783B2528-8397-4F11-8925-FAE2D25CFEC4}"/>
    <cellStyle name="Output 6 4 8" xfId="17253" xr:uid="{8C24FAD7-0583-46DC-81AA-FA0B218E04FD}"/>
    <cellStyle name="Output 6 4 8 2" xfId="35430" xr:uid="{290B3F56-C18C-4543-8BCF-F2E20BCF1577}"/>
    <cellStyle name="Output 6 4 9" xfId="23818" xr:uid="{F7534021-CF45-4254-9701-619981779039}"/>
    <cellStyle name="Output 6 5" xfId="10316" xr:uid="{53A3999C-595A-426E-A84F-A470853992B7}"/>
    <cellStyle name="Output 6 5 2" xfId="10317" xr:uid="{63016A6B-CE51-4F4B-9C8C-63FF8DE88A61}"/>
    <cellStyle name="Output 6 5 2 2" xfId="10318" xr:uid="{5C01BF63-F201-47D9-92AF-3957D31C0674}"/>
    <cellStyle name="Output 6 5 2 2 2" xfId="20156" xr:uid="{695F1BD7-6AFD-4732-BCCF-AE1E8D9878E7}"/>
    <cellStyle name="Output 6 5 2 2 2 2" xfId="39028" xr:uid="{AB9DECBA-121C-4BB6-9CD6-0FF6B290D626}"/>
    <cellStyle name="Output 6 5 2 3" xfId="10319" xr:uid="{0B890C3C-672E-4FA8-B348-447A178C9B5F}"/>
    <cellStyle name="Output 6 5 2 3 2" xfId="37016" xr:uid="{C031C6A8-9D5C-4C6B-95B8-15BB246D3FF5}"/>
    <cellStyle name="Output 6 5 2 4" xfId="13855" xr:uid="{2075FB16-0457-49D1-B253-98ABFD675EB0}"/>
    <cellStyle name="Output 6 5 2 4 2" xfId="23823" xr:uid="{F32FD243-5B6C-489D-B385-C820F03F4032}"/>
    <cellStyle name="Output 6 5 2 5" xfId="31295" xr:uid="{D8908234-4EDA-47EA-9C95-1D30CB44CAE7}"/>
    <cellStyle name="Output 6 5 3" xfId="10320" xr:uid="{BD711C82-C72C-4160-A330-B7B1115CA07C}"/>
    <cellStyle name="Output 6 5 3 2" xfId="10321" xr:uid="{DD37A554-49B4-4756-8631-8C632DB983AD}"/>
    <cellStyle name="Output 6 5 3 2 2" xfId="37950" xr:uid="{03363481-7763-497D-B2EC-66714B1BD782}"/>
    <cellStyle name="Output 6 5 3 3" xfId="10322" xr:uid="{8A2237AA-5BF0-40DC-8321-E9A1DB6562B5}"/>
    <cellStyle name="Output 6 5 4" xfId="10323" xr:uid="{EC8E444C-1364-4337-9AFC-6C351BDD4F96}"/>
    <cellStyle name="Output 6 5 4 2" xfId="21340" xr:uid="{C9088329-6FBD-4E70-AE51-1B3935FA5F60}"/>
    <cellStyle name="Output 6 5 4 2 2" xfId="39748" xr:uid="{581D33D2-4F67-46A5-823E-7DBF779247A3}"/>
    <cellStyle name="Output 6 5 5" xfId="10324" xr:uid="{9CE899A4-19D4-4EE7-AE38-B5A81E710A86}"/>
    <cellStyle name="Output 6 5 5 2" xfId="34260" xr:uid="{415289CB-BDB8-48ED-930E-533EB9540A79}"/>
    <cellStyle name="Output 6 5 6" xfId="13318" xr:uid="{AF8ECB3E-DE3E-4DDB-AFDD-48FDD961B727}"/>
    <cellStyle name="Output 6 5 6 2" xfId="35076" xr:uid="{C19EA4DD-5451-43BB-B06F-B4F205823C8C}"/>
    <cellStyle name="Output 6 5 7" xfId="17978" xr:uid="{4C500058-6CFC-49DF-A206-25D4C2080FFC}"/>
    <cellStyle name="Output 6 5 7 2" xfId="36040" xr:uid="{3A5D6E2A-1582-44B4-BF79-19D063913BDA}"/>
    <cellStyle name="Output 6 5 8" xfId="23822" xr:uid="{D56F3156-20B7-4B5D-A32F-3E7694EA2CDB}"/>
    <cellStyle name="Output 6 5 9" xfId="30232" xr:uid="{DF6FBFEF-488B-4C61-849A-E59E30834120}"/>
    <cellStyle name="Output 6 6" xfId="10325" xr:uid="{9035F04B-279F-4532-8F00-3AB8FF4B3439}"/>
    <cellStyle name="Output 6 6 2" xfId="10326" xr:uid="{0E00E728-9899-403E-A7AF-CB67B1815AE3}"/>
    <cellStyle name="Output 6 6 2 2" xfId="10327" xr:uid="{C17A20C1-88D7-4A68-8535-0677FE8404D2}"/>
    <cellStyle name="Output 6 6 2 2 2" xfId="20157" xr:uid="{ACAD593E-E627-458D-9534-7E8EB7731B34}"/>
    <cellStyle name="Output 6 6 2 2 2 2" xfId="39029" xr:uid="{D6574C1D-DF7E-4A2B-9264-F86252B63EFC}"/>
    <cellStyle name="Output 6 6 2 3" xfId="10328" xr:uid="{CC39864C-C400-49A9-83C6-2B5704B56BEF}"/>
    <cellStyle name="Output 6 6 2 3 2" xfId="37017" xr:uid="{CD6AA671-1398-4706-9E88-E791A8605797}"/>
    <cellStyle name="Output 6 6 2 4" xfId="13856" xr:uid="{6AC64EB5-E5E2-4460-A833-D7F90BCF08E7}"/>
    <cellStyle name="Output 6 6 2 4 2" xfId="23825" xr:uid="{5B2CC3E9-3657-4EC0-B549-1DFB9F9D832D}"/>
    <cellStyle name="Output 6 6 2 5" xfId="31296" xr:uid="{30330982-9CA0-44AA-9ADA-BAFC866B28CA}"/>
    <cellStyle name="Output 6 6 3" xfId="10329" xr:uid="{BF442835-9C80-4453-A75C-FAFAD72695BB}"/>
    <cellStyle name="Output 6 6 3 2" xfId="10330" xr:uid="{C4D24100-E709-45E7-8E40-82E41EF74300}"/>
    <cellStyle name="Output 6 6 3 2 2" xfId="37951" xr:uid="{06EC5DEE-4380-4674-BEB0-BAD4F891C342}"/>
    <cellStyle name="Output 6 6 3 3" xfId="10331" xr:uid="{F85FACFC-41CF-4364-BD1A-CC46F0D62BF1}"/>
    <cellStyle name="Output 6 6 4" xfId="10332" xr:uid="{F0C08216-A586-4458-A66C-CB2B3E6857D9}"/>
    <cellStyle name="Output 6 6 4 2" xfId="21341" xr:uid="{36E368D3-CD3F-4158-8C98-37810D50362D}"/>
    <cellStyle name="Output 6 6 4 2 2" xfId="39749" xr:uid="{75F2919F-B4EA-4DFC-91CD-C023F362D955}"/>
    <cellStyle name="Output 6 6 5" xfId="10333" xr:uid="{4BAC5B5E-76CB-4279-B569-C71862E52BE1}"/>
    <cellStyle name="Output 6 6 5 2" xfId="34261" xr:uid="{7C8F30ED-D54F-492D-AAAF-28A522E205E4}"/>
    <cellStyle name="Output 6 6 6" xfId="13319" xr:uid="{90767CE3-873F-40E0-8AC8-E1B4164057E0}"/>
    <cellStyle name="Output 6 6 6 2" xfId="35077" xr:uid="{7CA4340B-56EC-4191-AA17-EE3820385899}"/>
    <cellStyle name="Output 6 6 7" xfId="17979" xr:uid="{6A410849-FB3E-4F00-99F9-BBB1BDA3942C}"/>
    <cellStyle name="Output 6 6 7 2" xfId="36041" xr:uid="{7035EDAF-BEE2-4F01-B556-3C7D6892C374}"/>
    <cellStyle name="Output 6 6 8" xfId="23824" xr:uid="{C4318772-9E64-42B7-B273-4737E8D8F4AB}"/>
    <cellStyle name="Output 6 6 9" xfId="30233" xr:uid="{61D87A0C-C2B9-435B-90DB-4D477E518D93}"/>
    <cellStyle name="Output 6 7" xfId="10334" xr:uid="{205BCEAC-17BD-4E89-A58E-87A202494E02}"/>
    <cellStyle name="Output 6 7 2" xfId="10335" xr:uid="{F8BC1C65-3192-4659-81E4-1A2E7472A226}"/>
    <cellStyle name="Output 6 7 2 2" xfId="14446" xr:uid="{89581124-F211-4A09-8A05-66C964C90889}"/>
    <cellStyle name="Output 6 7 2 2 2" xfId="38379" xr:uid="{F426D6B5-980A-477C-8D01-ECEF3AC75F51}"/>
    <cellStyle name="Output 6 7 3" xfId="10336" xr:uid="{A34176F7-C6B2-433A-AC22-B8FFF7E1E7E8}"/>
    <cellStyle name="Output 6 7 3 2" xfId="18336" xr:uid="{A3F7B672-DFD9-4FD3-8382-321CC24A8041}"/>
    <cellStyle name="Output 6 7 4" xfId="13650" xr:uid="{0D134DC9-4902-4F54-A5B2-4C0543732D34}"/>
    <cellStyle name="Output 6 7 4 2" xfId="23826" xr:uid="{3601E7B5-56BA-4211-B80E-8DDA3B9E62C2}"/>
    <cellStyle name="Output 6 7 5" xfId="30648" xr:uid="{837D3155-6786-41CA-B230-9D2B3B55BCF2}"/>
    <cellStyle name="Output 6 8" xfId="10337" xr:uid="{49BA4E4D-74E5-4071-B1B3-D1E148F082BA}"/>
    <cellStyle name="Output 6 8 2" xfId="10338" xr:uid="{3EFB9F88-72A1-4CCD-9630-377FE23983BA}"/>
    <cellStyle name="Output 6 8 2 2" xfId="37220" xr:uid="{6BC951B1-AF7B-4A4E-BB15-41040AC26D30}"/>
    <cellStyle name="Output 6 8 3" xfId="10339" xr:uid="{2613E49D-131C-4CFE-A813-88B0512A7A17}"/>
    <cellStyle name="Output 6 8 3 2" xfId="23827" xr:uid="{6C417B3F-41B2-4073-8BB5-2D11F5A3C5EC}"/>
    <cellStyle name="Output 6 8 4" xfId="14172" xr:uid="{810ED509-4B2B-4DB8-B27C-01967D8FB9F9}"/>
    <cellStyle name="Output 6 9" xfId="10340" xr:uid="{143B1038-EDF5-4B37-93EF-5185E602DD57}"/>
    <cellStyle name="Output 6 9 2" xfId="10341" xr:uid="{9D587D00-F05A-4FDB-8B4F-0F8B97D94335}"/>
    <cellStyle name="Output 6 9 2 2" xfId="19209" xr:uid="{654ECEE6-6838-47FA-981A-DD5829D88365}"/>
    <cellStyle name="Output 6 9 3" xfId="10342" xr:uid="{CAD5436F-B45E-493A-A6C8-ABB50BE68C30}"/>
    <cellStyle name="Output 60" xfId="23050" xr:uid="{8AB780A9-B9CE-412D-A290-23A6F03EBF5B}"/>
    <cellStyle name="Output 61" xfId="27500" xr:uid="{78A92A79-FE68-4113-A1F4-420ED48210DC}"/>
    <cellStyle name="Output 62" xfId="27665" xr:uid="{57A6F869-F896-4965-AE3C-53345466E99E}"/>
    <cellStyle name="Output 63" xfId="27828" xr:uid="{1C45A713-F28C-4AC8-A12E-2AE6D681BEF0}"/>
    <cellStyle name="Output 64" xfId="27980" xr:uid="{B6D36B9D-A025-455C-B8B7-3715AA4B0FBE}"/>
    <cellStyle name="Output 65" xfId="28130" xr:uid="{46FF8BBA-F60D-48E1-A7E4-6FEB8D0CBD59}"/>
    <cellStyle name="Output 66" xfId="28277" xr:uid="{623CB5FB-BFFC-4858-B9CD-28E9FA4F3540}"/>
    <cellStyle name="Output 67" xfId="28419" xr:uid="{731F7774-B8F2-4A10-89FE-706776DC3DD6}"/>
    <cellStyle name="Output 68" xfId="28546" xr:uid="{1A54A779-5C9D-4DD3-8D75-0AEDEA218AE0}"/>
    <cellStyle name="Output 69" xfId="28663" xr:uid="{97F034EC-689B-4DC5-B27A-6AB38292851D}"/>
    <cellStyle name="Output 7" xfId="10343" xr:uid="{7B70DF7E-7929-49C4-AF2E-275E757DA3AB}"/>
    <cellStyle name="Output 7 10" xfId="10344" xr:uid="{2C144290-6685-44C3-9CCB-981AD819F64F}"/>
    <cellStyle name="Output 7 10 2" xfId="14640" xr:uid="{63E75149-B1E6-4364-8D30-5C2279231AF0}"/>
    <cellStyle name="Output 7 10 2 2" xfId="20473" xr:uid="{837DDD09-B5AE-4FC0-834C-3A195F2D8E9B}"/>
    <cellStyle name="Output 7 11" xfId="12950" xr:uid="{6E8AF365-C9A4-4B0A-A513-0BC59944DC78}"/>
    <cellStyle name="Output 7 11 2" xfId="14853" xr:uid="{C9EE053C-593F-4DF2-A3E7-CA335C03ADC2}"/>
    <cellStyle name="Output 7 12" xfId="15757" xr:uid="{9FF30B8C-F89E-4267-B376-16A38EF3E66F}"/>
    <cellStyle name="Output 7 12 2" xfId="33858" xr:uid="{FC1C2497-C5ED-449C-B8AA-67382BFDFA66}"/>
    <cellStyle name="Output 7 13" xfId="14717" xr:uid="{ACD8C321-0534-4363-B772-F23AC6F8BBD9}"/>
    <cellStyle name="Output 7 13 2" xfId="32978" xr:uid="{D1093E0F-6FF5-40F0-8784-408E24002E1D}"/>
    <cellStyle name="Output 7 14" xfId="21551" xr:uid="{8A35EB5D-C978-4B22-8534-12A7C7658D81}"/>
    <cellStyle name="Output 7 14 2" xfId="39926" xr:uid="{55124DED-ADF7-4545-AE6F-FD09D0DA2189}"/>
    <cellStyle name="Output 7 15" xfId="23828" xr:uid="{0AB9EEEE-4568-44E8-BD80-9E057B921E48}"/>
    <cellStyle name="Output 7 16" xfId="29508" xr:uid="{338AE724-5AD5-4526-8166-0B9937F0CC83}"/>
    <cellStyle name="Output 7 2" xfId="10345" xr:uid="{02D7A593-9C8F-4274-8BA3-12B9C0340E14}"/>
    <cellStyle name="Output 7 2 10" xfId="10346" xr:uid="{28499CC0-3C73-4314-BD21-44B82FFC27CC}"/>
    <cellStyle name="Output 7 2 10 2" xfId="35078" xr:uid="{F143FF29-9CE5-470E-AB03-2417EC0E960C}"/>
    <cellStyle name="Output 7 2 11" xfId="13015" xr:uid="{76311552-5FA5-422C-8741-B2D83227C27A}"/>
    <cellStyle name="Output 7 2 11 2" xfId="35347" xr:uid="{391E2534-AA26-47BF-B4FE-3D55A9B5C290}"/>
    <cellStyle name="Output 7 2 12" xfId="21632" xr:uid="{1FCAD47A-F766-4AD9-8266-B7539E27DF7F}"/>
    <cellStyle name="Output 7 2 12 2" xfId="39942" xr:uid="{4CB0F717-7E7B-4210-8493-55A3E574E73F}"/>
    <cellStyle name="Output 7 2 13" xfId="23829" xr:uid="{8052269E-92D5-4A14-B1D2-32C1F845EA44}"/>
    <cellStyle name="Output 7 2 2" xfId="10347" xr:uid="{0FA31806-0B7E-4A14-854D-0A7C5B1C006B}"/>
    <cellStyle name="Output 7 2 2 2" xfId="10348" xr:uid="{38FB352B-21A5-4CF7-B355-12CCF0CE85AA}"/>
    <cellStyle name="Output 7 2 2 2 2" xfId="10349" xr:uid="{A18D9B08-9FD0-4CC8-9224-9FE78DDBEEDC}"/>
    <cellStyle name="Output 7 2 2 2 2 2" xfId="20158" xr:uid="{6C506E5A-3D5A-401C-939E-DA18D03CA385}"/>
    <cellStyle name="Output 7 2 2 2 2 2 2" xfId="39030" xr:uid="{96A7288B-D6B5-4B4B-9B26-E31935391C58}"/>
    <cellStyle name="Output 7 2 2 2 3" xfId="10350" xr:uid="{1F77551C-9005-4D6B-A1DB-90207D48D201}"/>
    <cellStyle name="Output 7 2 2 2 3 2" xfId="37018" xr:uid="{15E303CA-8EE7-43D0-A7CB-49C58C45C8B6}"/>
    <cellStyle name="Output 7 2 2 2 4" xfId="13857" xr:uid="{24E730EC-9EF8-4E5A-A80B-DB1AA9D73E64}"/>
    <cellStyle name="Output 7 2 2 2 4 2" xfId="23831" xr:uid="{09772B3B-491A-4364-88AD-9DB22132C931}"/>
    <cellStyle name="Output 7 2 2 2 5" xfId="31297" xr:uid="{4542AD58-BFB9-49CF-BFFC-CEFD79F36D3A}"/>
    <cellStyle name="Output 7 2 2 3" xfId="10351" xr:uid="{71E00705-4F46-4F94-849B-240FEFC05C61}"/>
    <cellStyle name="Output 7 2 2 3 2" xfId="10352" xr:uid="{EA3CED59-632A-4F82-B150-5F489AF06BA1}"/>
    <cellStyle name="Output 7 2 2 3 2 2" xfId="37952" xr:uid="{6F32D0DA-B221-4FA2-B708-2AE68B85C6B0}"/>
    <cellStyle name="Output 7 2 2 3 3" xfId="10353" xr:uid="{8A5745D3-7EC5-44B3-8B50-3E5F547902D3}"/>
    <cellStyle name="Output 7 2 2 4" xfId="10354" xr:uid="{9314381D-B002-43E7-A5F5-7DD0A9608E2F}"/>
    <cellStyle name="Output 7 2 2 4 2" xfId="21342" xr:uid="{9A5373A7-3B30-4704-A0F9-71A18F26BDA1}"/>
    <cellStyle name="Output 7 2 2 4 2 2" xfId="39750" xr:uid="{608CFBF9-EF03-49C2-91EA-7B9AC05D2503}"/>
    <cellStyle name="Output 7 2 2 5" xfId="10355" xr:uid="{AF22394C-3C61-4F18-A6B7-47297A8B5F98}"/>
    <cellStyle name="Output 7 2 2 5 2" xfId="34262" xr:uid="{AA4C633C-4311-47EB-A964-56021AC4F0A7}"/>
    <cellStyle name="Output 7 2 2 6" xfId="13320" xr:uid="{985B52AE-16A8-414E-BA2E-224679E273A6}"/>
    <cellStyle name="Output 7 2 2 6 2" xfId="35079" xr:uid="{20ABBB40-CF27-4C58-9D45-8FA938FBF104}"/>
    <cellStyle name="Output 7 2 2 7" xfId="17980" xr:uid="{0BB0AD62-3078-42D7-BBC6-82D8907BBB02}"/>
    <cellStyle name="Output 7 2 2 7 2" xfId="36042" xr:uid="{63DDA745-4A56-4698-B254-D8F224CD712D}"/>
    <cellStyle name="Output 7 2 2 8" xfId="23830" xr:uid="{7E7304E3-C838-451B-8AA4-25D4936FFC50}"/>
    <cellStyle name="Output 7 2 2 9" xfId="30234" xr:uid="{30655A45-3396-4840-89C8-5B3C6A3F4240}"/>
    <cellStyle name="Output 7 2 3" xfId="10356" xr:uid="{B3DEA29C-4A3D-4C30-8B27-878AF6D2C15E}"/>
    <cellStyle name="Output 7 2 3 2" xfId="10357" xr:uid="{52D01DE4-B1B4-432B-BBB9-CA60ACAF980C}"/>
    <cellStyle name="Output 7 2 3 2 2" xfId="10358" xr:uid="{6C5E3313-D586-4D35-88DE-158959F8E9E0}"/>
    <cellStyle name="Output 7 2 3 2 2 2" xfId="20159" xr:uid="{DB84398D-D2FA-4E0F-8281-2FC36242E9D6}"/>
    <cellStyle name="Output 7 2 3 2 2 2 2" xfId="39031" xr:uid="{A0099B3A-B8D9-4730-B99F-578CE9FA0B21}"/>
    <cellStyle name="Output 7 2 3 2 3" xfId="10359" xr:uid="{F1CD8C51-53BA-44F7-B31E-4E5C1B5B2409}"/>
    <cellStyle name="Output 7 2 3 2 3 2" xfId="37019" xr:uid="{D96303E6-D4A6-4B2B-A403-5220D2E95387}"/>
    <cellStyle name="Output 7 2 3 2 4" xfId="13858" xr:uid="{401E7295-DB7C-487C-851E-B90CC19E0BFE}"/>
    <cellStyle name="Output 7 2 3 2 4 2" xfId="23833" xr:uid="{E011108B-44D8-4463-9A5F-39FE428CB488}"/>
    <cellStyle name="Output 7 2 3 2 5" xfId="31298" xr:uid="{83298612-8F67-44D0-835D-350324793BCA}"/>
    <cellStyle name="Output 7 2 3 3" xfId="10360" xr:uid="{D45680FF-C8B7-4714-B858-117AEA6C2582}"/>
    <cellStyle name="Output 7 2 3 3 2" xfId="10361" xr:uid="{FBD27EE1-BC65-4098-8CA9-93EC9E828457}"/>
    <cellStyle name="Output 7 2 3 3 2 2" xfId="37953" xr:uid="{287C64BF-AE36-46E5-AEF4-BEA36FE248DA}"/>
    <cellStyle name="Output 7 2 3 3 3" xfId="10362" xr:uid="{9A927EEA-6950-4660-A026-A7398B895A19}"/>
    <cellStyle name="Output 7 2 3 4" xfId="10363" xr:uid="{FA0966AF-59F7-469E-9CF9-5E2FCFC90373}"/>
    <cellStyle name="Output 7 2 3 4 2" xfId="21343" xr:uid="{00D05F86-C92E-4638-9F95-C490CE6174FE}"/>
    <cellStyle name="Output 7 2 3 4 2 2" xfId="39751" xr:uid="{38E1AA31-9E8A-4671-BDB7-37CD7655F6CC}"/>
    <cellStyle name="Output 7 2 3 5" xfId="10364" xr:uid="{0B8D236F-66A4-4750-BB9C-B91466CA04D9}"/>
    <cellStyle name="Output 7 2 3 5 2" xfId="34263" xr:uid="{D1DE7415-84E0-42D4-AEC3-731ADEA3E393}"/>
    <cellStyle name="Output 7 2 3 6" xfId="13321" xr:uid="{2C2E1419-CE4B-42FB-832D-D3DA7E432CE6}"/>
    <cellStyle name="Output 7 2 3 6 2" xfId="35080" xr:uid="{8C62AA60-CBB8-40EB-BB5C-E82C35D0DFA9}"/>
    <cellStyle name="Output 7 2 3 7" xfId="17981" xr:uid="{CE764B06-19BB-4AFE-8255-21AE108221F5}"/>
    <cellStyle name="Output 7 2 3 7 2" xfId="36043" xr:uid="{ED12013A-0735-4B39-8D50-44F890132D45}"/>
    <cellStyle name="Output 7 2 3 8" xfId="23832" xr:uid="{509729C9-7478-40BA-9ED0-8F2B8792471A}"/>
    <cellStyle name="Output 7 2 3 9" xfId="30235" xr:uid="{5AEE8214-E241-40D5-A549-9295E4ADDD25}"/>
    <cellStyle name="Output 7 2 4" xfId="10365" xr:uid="{39342F7B-5B99-4CA3-92F0-432C71E7FA5A}"/>
    <cellStyle name="Output 7 2 4 2" xfId="10366" xr:uid="{A4B65EC2-3770-4BAE-8329-A33C19D83CE9}"/>
    <cellStyle name="Output 7 2 4 2 2" xfId="10367" xr:uid="{ADFB2A6A-FE93-4466-B75E-219A3DBE0394}"/>
    <cellStyle name="Output 7 2 4 2 2 2" xfId="20160" xr:uid="{8E1C94BA-4A97-4B71-B08B-0EF59D583E5B}"/>
    <cellStyle name="Output 7 2 4 2 2 2 2" xfId="39032" xr:uid="{87855052-A806-41E5-A541-D52D3F75614E}"/>
    <cellStyle name="Output 7 2 4 2 3" xfId="10368" xr:uid="{5C95E5E9-2350-4337-BFB0-83A7B03FE05D}"/>
    <cellStyle name="Output 7 2 4 2 3 2" xfId="37020" xr:uid="{C49E9431-542D-4138-A4D6-13F6E52DC0BF}"/>
    <cellStyle name="Output 7 2 4 2 4" xfId="13859" xr:uid="{58728E91-F041-455B-A640-FE54DB4DBD95}"/>
    <cellStyle name="Output 7 2 4 2 4 2" xfId="23835" xr:uid="{591276CC-FA1E-413F-A984-4157E867D77B}"/>
    <cellStyle name="Output 7 2 4 2 5" xfId="31299" xr:uid="{79DDD85B-996E-47D8-AF5F-F3D761577934}"/>
    <cellStyle name="Output 7 2 4 3" xfId="10369" xr:uid="{89534F0A-3DB2-4175-AD90-4E2D9F5FC31D}"/>
    <cellStyle name="Output 7 2 4 3 2" xfId="10370" xr:uid="{D52BCFF0-A210-4FBD-AF76-1B56D059E888}"/>
    <cellStyle name="Output 7 2 4 3 2 2" xfId="37954" xr:uid="{6C1562F9-A523-449B-B587-4A3514D13395}"/>
    <cellStyle name="Output 7 2 4 3 3" xfId="10371" xr:uid="{20C12129-36A9-4EC8-A4D1-E079BE5E1923}"/>
    <cellStyle name="Output 7 2 4 4" xfId="10372" xr:uid="{AF0B13CA-93AB-4483-994F-950FA844EED0}"/>
    <cellStyle name="Output 7 2 4 4 2" xfId="21344" xr:uid="{7CFBE6CB-58F4-43CC-9881-E8B87991C557}"/>
    <cellStyle name="Output 7 2 4 4 2 2" xfId="39752" xr:uid="{D653A992-A22F-4B48-ADAB-B931A16F84AC}"/>
    <cellStyle name="Output 7 2 4 5" xfId="10373" xr:uid="{B407A237-8777-42B6-ABC9-3780381E6445}"/>
    <cellStyle name="Output 7 2 4 5 2" xfId="34264" xr:uid="{614101F7-C19A-4D5A-A271-95F5FB4C8C6F}"/>
    <cellStyle name="Output 7 2 4 6" xfId="13322" xr:uid="{40CB9F6E-BBCF-4212-8A4D-53AD45DAD5C9}"/>
    <cellStyle name="Output 7 2 4 6 2" xfId="35081" xr:uid="{F0D7D30C-0D42-4240-BCED-D7EE70B3C9A7}"/>
    <cellStyle name="Output 7 2 4 7" xfId="17982" xr:uid="{77E79EB1-0BF0-4DDA-9C5F-60D48A18780D}"/>
    <cellStyle name="Output 7 2 4 7 2" xfId="36044" xr:uid="{E8BE034A-AD72-4A4C-86DF-FFD4B93E91B5}"/>
    <cellStyle name="Output 7 2 4 8" xfId="23834" xr:uid="{0A7D549A-A894-4E70-8FAB-4C3326C04024}"/>
    <cellStyle name="Output 7 2 4 9" xfId="30236" xr:uid="{C267A138-3D5D-4CFB-8955-4E8E28DA3743}"/>
    <cellStyle name="Output 7 2 5" xfId="10374" xr:uid="{FCDC8D5E-9D02-4F6A-AA7F-D2FA4E13D16A}"/>
    <cellStyle name="Output 7 2 5 2" xfId="10375" xr:uid="{C5560D12-5A10-42F2-B8B9-71C7BAB384E7}"/>
    <cellStyle name="Output 7 2 5 2 2" xfId="10376" xr:uid="{7683EF8B-B98C-4106-8C5C-66BE838B2FDC}"/>
    <cellStyle name="Output 7 2 5 2 2 2" xfId="20161" xr:uid="{4CC4DAD3-DEF6-409E-A017-0688C3BF83DD}"/>
    <cellStyle name="Output 7 2 5 2 2 2 2" xfId="39033" xr:uid="{1770B3F3-4A6E-4CBC-B6AA-BA35F033609D}"/>
    <cellStyle name="Output 7 2 5 2 3" xfId="10377" xr:uid="{1C2D49DD-44C4-4592-A62A-804DF6896DB1}"/>
    <cellStyle name="Output 7 2 5 2 3 2" xfId="37021" xr:uid="{C98767CD-CBC0-4711-B7DD-CB2F4902FBA0}"/>
    <cellStyle name="Output 7 2 5 2 4" xfId="13860" xr:uid="{0BB43FFA-4BCD-472F-B530-D0BA21B06F97}"/>
    <cellStyle name="Output 7 2 5 2 4 2" xfId="23837" xr:uid="{44DB9456-71F2-49FC-95D3-F65B0C5C9500}"/>
    <cellStyle name="Output 7 2 5 2 5" xfId="31300" xr:uid="{35A0E835-2B3B-4520-AD95-9F6DFEFCC235}"/>
    <cellStyle name="Output 7 2 5 3" xfId="10378" xr:uid="{9E3A2491-DD57-485C-95EB-A375F9BF22B2}"/>
    <cellStyle name="Output 7 2 5 3 2" xfId="10379" xr:uid="{A8405124-F9AB-4D2D-BAAC-2C3992CD7190}"/>
    <cellStyle name="Output 7 2 5 3 2 2" xfId="37955" xr:uid="{8D4FF659-5D72-495D-AF3E-4E0F30CED91E}"/>
    <cellStyle name="Output 7 2 5 3 3" xfId="10380" xr:uid="{8371E61B-1C3F-44CB-9117-E45AB3702C07}"/>
    <cellStyle name="Output 7 2 5 4" xfId="10381" xr:uid="{D6BE7402-983B-4CE6-A7BA-9123239D1A67}"/>
    <cellStyle name="Output 7 2 5 4 2" xfId="21345" xr:uid="{4AC505AF-4110-4531-99FF-EED80DF3344F}"/>
    <cellStyle name="Output 7 2 5 4 2 2" xfId="39753" xr:uid="{18B8BA0E-6981-4F83-9BE8-F9C49197822C}"/>
    <cellStyle name="Output 7 2 5 5" xfId="10382" xr:uid="{1086996A-3633-4CEC-818D-9D7649F19AC5}"/>
    <cellStyle name="Output 7 2 5 5 2" xfId="34265" xr:uid="{D36B0124-7485-4679-9E4C-06A82ED593A8}"/>
    <cellStyle name="Output 7 2 5 6" xfId="13323" xr:uid="{37EEEDEE-9984-43BA-ABD2-A3C5CD152E7D}"/>
    <cellStyle name="Output 7 2 5 6 2" xfId="35082" xr:uid="{CA5FC306-E8B0-47C9-85A0-D7D231C0F0EF}"/>
    <cellStyle name="Output 7 2 5 7" xfId="17983" xr:uid="{8461E243-0B2C-4D7E-BEC3-A34B6A6284E9}"/>
    <cellStyle name="Output 7 2 5 7 2" xfId="36045" xr:uid="{39DDCDB9-1CE6-4B7E-9B71-D1F47D90E5DF}"/>
    <cellStyle name="Output 7 2 5 8" xfId="23836" xr:uid="{1A0EE7B2-60C7-40B7-BB26-5092A6B64CB9}"/>
    <cellStyle name="Output 7 2 5 9" xfId="30237" xr:uid="{BA3702CE-3F6E-4E9F-B36F-3D6D119C66CA}"/>
    <cellStyle name="Output 7 2 6" xfId="10383" xr:uid="{DE248B2D-0DDF-4074-BF82-7B4561B6FF33}"/>
    <cellStyle name="Output 7 2 6 2" xfId="10384" xr:uid="{3A3612F9-7C06-461B-9966-CAC17F544ED3}"/>
    <cellStyle name="Output 7 2 6 2 2" xfId="10385" xr:uid="{AB6C9F2A-4615-4796-A5BE-D33C074C2C6A}"/>
    <cellStyle name="Output 7 2 6 2 2 2" xfId="20162" xr:uid="{35B088E4-A135-4F48-AB1F-BC21CF1E4564}"/>
    <cellStyle name="Output 7 2 6 2 2 2 2" xfId="39034" xr:uid="{AFCBAFFD-734E-4E59-917D-A7DAB90D4B91}"/>
    <cellStyle name="Output 7 2 6 2 3" xfId="10386" xr:uid="{514FCB7F-94A6-4885-A454-D14D64769F70}"/>
    <cellStyle name="Output 7 2 6 2 3 2" xfId="37022" xr:uid="{7A1C2D20-C6B6-46B6-8180-205A9FA5E08E}"/>
    <cellStyle name="Output 7 2 6 2 4" xfId="13861" xr:uid="{6FCF0F7C-590F-42BA-A37E-1DDCC97EE1D7}"/>
    <cellStyle name="Output 7 2 6 2 4 2" xfId="23839" xr:uid="{BD1BB318-E2B0-43F0-8021-C235AD70BAB8}"/>
    <cellStyle name="Output 7 2 6 2 5" xfId="31301" xr:uid="{20198E52-FD37-41C6-AC0D-E917DFFC2A08}"/>
    <cellStyle name="Output 7 2 6 3" xfId="10387" xr:uid="{81B03900-7591-4B5C-A73B-CA622D07D0BC}"/>
    <cellStyle name="Output 7 2 6 3 2" xfId="10388" xr:uid="{6F4FEE66-5F1F-467E-96A0-D102B5C72D90}"/>
    <cellStyle name="Output 7 2 6 3 2 2" xfId="37956" xr:uid="{352FFBCC-9E54-4175-BA72-87C9B01DAD33}"/>
    <cellStyle name="Output 7 2 6 3 3" xfId="10389" xr:uid="{796D97EA-5449-4EFC-8F35-79481E3286D6}"/>
    <cellStyle name="Output 7 2 6 4" xfId="10390" xr:uid="{F1E6146D-41F3-40E4-AD2A-7960604F2870}"/>
    <cellStyle name="Output 7 2 6 4 2" xfId="21346" xr:uid="{327D2006-6796-40F6-8FCC-252705372740}"/>
    <cellStyle name="Output 7 2 6 4 2 2" xfId="39754" xr:uid="{95D63ECD-6992-486F-AA6D-67750F476ACD}"/>
    <cellStyle name="Output 7 2 6 5" xfId="10391" xr:uid="{0C30D5FF-5251-4BF0-A23C-C81594BB274D}"/>
    <cellStyle name="Output 7 2 6 5 2" xfId="34266" xr:uid="{F574EA49-055A-4F8F-A2C3-C5FCA51C207D}"/>
    <cellStyle name="Output 7 2 6 6" xfId="13324" xr:uid="{D91F5A08-9247-4326-BC62-70CAA1CF9C5D}"/>
    <cellStyle name="Output 7 2 6 6 2" xfId="35083" xr:uid="{20BE22D0-A597-4500-BB17-6697B304EC12}"/>
    <cellStyle name="Output 7 2 6 7" xfId="17984" xr:uid="{614B4A90-962A-4E7C-9271-F3959D4A9AF9}"/>
    <cellStyle name="Output 7 2 6 7 2" xfId="36046" xr:uid="{D2B8CA42-E478-4E45-A655-F0724A95B31B}"/>
    <cellStyle name="Output 7 2 6 8" xfId="23838" xr:uid="{56EF68CE-40A0-4DAC-A7BB-F280271B3E85}"/>
    <cellStyle name="Output 7 2 6 9" xfId="30238" xr:uid="{B6CFD7BB-CB57-4A87-801B-A2EC03A3A43B}"/>
    <cellStyle name="Output 7 2 7" xfId="10392" xr:uid="{E9433351-5064-4B2D-A19C-EF18408469EF}"/>
    <cellStyle name="Output 7 2 7 2" xfId="10393" xr:uid="{35FC2AED-E34E-4CA5-B797-B967CD6E0138}"/>
    <cellStyle name="Output 7 2 7 2 2" xfId="19424" xr:uid="{51A5A850-D44C-48BD-92EA-A13A626A6E57}"/>
    <cellStyle name="Output 7 2 7 2 2 2" xfId="38211" xr:uid="{BAF42781-3CB7-4A90-913A-19932E92D2B9}"/>
    <cellStyle name="Output 7 2 7 3" xfId="10394" xr:uid="{2F627F6E-179C-47C0-8E44-DCED96FC2D42}"/>
    <cellStyle name="Output 7 2 7 3 2" xfId="36294" xr:uid="{67F43DA0-E905-4326-A069-61A06BB73090}"/>
    <cellStyle name="Output 7 2 7 4" xfId="13564" xr:uid="{9452DE64-B2CC-4EFE-B4C4-77460DE61080}"/>
    <cellStyle name="Output 7 2 7 4 2" xfId="23840" xr:uid="{24D96849-713A-4F18-8BCC-6B6578843256}"/>
    <cellStyle name="Output 7 2 7 5" xfId="30480" xr:uid="{FCD82F30-0428-4606-885C-7D3145249BB2}"/>
    <cellStyle name="Output 7 2 8" xfId="10395" xr:uid="{55629E98-CEEC-4A2E-B143-AEE7E9428650}"/>
    <cellStyle name="Output 7 2 8 2" xfId="10396" xr:uid="{B924CF83-A46C-4601-82A5-F5B5B081A3D4}"/>
    <cellStyle name="Output 7 2 8 2 2" xfId="19532" xr:uid="{ABFFE8F4-0844-4EF9-A739-42F8EC6C9731}"/>
    <cellStyle name="Output 7 2 8 2 2 2" xfId="38319" xr:uid="{F0D85F16-E154-4F6B-86E6-989BB7B74634}"/>
    <cellStyle name="Output 7 2 8 3" xfId="10397" xr:uid="{B259770A-3892-4955-80F4-DE9096DFDBA3}"/>
    <cellStyle name="Output 7 2 8 3 2" xfId="36403" xr:uid="{CE33B84A-75F7-4DD4-B248-03A343904015}"/>
    <cellStyle name="Output 7 2 8 4" xfId="13618" xr:uid="{411FB9E2-1244-4CCD-A173-89C40F9C9620}"/>
    <cellStyle name="Output 7 2 8 4 2" xfId="23841" xr:uid="{0C86091A-175D-4615-A8FB-9808E66B9FED}"/>
    <cellStyle name="Output 7 2 8 5" xfId="30588" xr:uid="{0881CAD9-2BEE-4988-8A9F-C827EEE56793}"/>
    <cellStyle name="Output 7 2 9" xfId="10398" xr:uid="{C3ED83ED-1592-4B42-B517-95EE2699330F}"/>
    <cellStyle name="Output 7 2 9 2" xfId="10399" xr:uid="{35198F3D-EF9A-4B5B-925C-F54935268566}"/>
    <cellStyle name="Output 7 2 9 3" xfId="10400" xr:uid="{C149A6CA-666A-4870-A71D-48128393FDF1}"/>
    <cellStyle name="Output 7 3" xfId="10401" xr:uid="{F9E9F3C3-AE61-44EF-B583-13B8B4064750}"/>
    <cellStyle name="Output 7 3 10" xfId="10402" xr:uid="{CF2B220C-1A36-44CF-9C2C-250FCC705ABD}"/>
    <cellStyle name="Output 7 3 10 2" xfId="35084" xr:uid="{91B06635-1A0B-42AF-8E20-0ED03BE1A7AC}"/>
    <cellStyle name="Output 7 3 11" xfId="13030" xr:uid="{310355C6-0F64-48F8-8292-E44A7119FAE4}"/>
    <cellStyle name="Output 7 3 11 2" xfId="35371" xr:uid="{30ADC993-3DC7-4306-B1ED-562E1E1ACA6B}"/>
    <cellStyle name="Output 7 3 12" xfId="21759" xr:uid="{FD78CE51-C51B-490C-BD72-C93B07071815}"/>
    <cellStyle name="Output 7 3 12 2" xfId="39978" xr:uid="{780D651A-EF70-4F26-8016-B2EE934201C9}"/>
    <cellStyle name="Output 7 3 13" xfId="23842" xr:uid="{DB6C984E-091A-430A-9F67-2527A4D42A23}"/>
    <cellStyle name="Output 7 3 2" xfId="10403" xr:uid="{C3BE96BC-6A9C-4D4C-B5EB-469E73BC1DAD}"/>
    <cellStyle name="Output 7 3 2 2" xfId="10404" xr:uid="{59DDFC23-D21A-47C9-A226-4D5AE10FA923}"/>
    <cellStyle name="Output 7 3 2 2 2" xfId="10405" xr:uid="{5F684447-FCE0-441C-A92F-3B5DB3FA3691}"/>
    <cellStyle name="Output 7 3 2 2 2 2" xfId="20163" xr:uid="{96A60EAC-5428-4F0E-AF16-2F0AF14A03E2}"/>
    <cellStyle name="Output 7 3 2 2 2 2 2" xfId="39035" xr:uid="{FAECA935-C754-4CAB-8A2D-B8D222F05049}"/>
    <cellStyle name="Output 7 3 2 2 3" xfId="10406" xr:uid="{766F665F-F58E-470A-967A-80D147A0CADD}"/>
    <cellStyle name="Output 7 3 2 2 3 2" xfId="37023" xr:uid="{E1E01326-A2D8-46B5-B34F-1CCE31185FA8}"/>
    <cellStyle name="Output 7 3 2 2 4" xfId="13862" xr:uid="{2887F306-E4AF-4BE3-95AB-C3DFB83CFC87}"/>
    <cellStyle name="Output 7 3 2 2 4 2" xfId="23844" xr:uid="{6B9C18E1-2512-4FC7-BD1E-625F650DD0FC}"/>
    <cellStyle name="Output 7 3 2 2 5" xfId="31302" xr:uid="{8A78E668-D4EA-471C-A82A-DBEBABAF7A6F}"/>
    <cellStyle name="Output 7 3 2 3" xfId="10407" xr:uid="{366FCDDE-D7DE-4FE2-9EAE-C3DB04002049}"/>
    <cellStyle name="Output 7 3 2 3 2" xfId="10408" xr:uid="{544C02FD-0A2E-493B-AF98-5E130518B0E4}"/>
    <cellStyle name="Output 7 3 2 3 2 2" xfId="37957" xr:uid="{95C38BE3-63C6-4E49-B43C-86E3E3CC4D35}"/>
    <cellStyle name="Output 7 3 2 3 3" xfId="10409" xr:uid="{2C48D63A-476E-4823-9A2A-1606B671AC68}"/>
    <cellStyle name="Output 7 3 2 4" xfId="10410" xr:uid="{25A09BF6-4584-401D-B499-DFCB5C7A84BC}"/>
    <cellStyle name="Output 7 3 2 4 2" xfId="21347" xr:uid="{8B423767-92D7-4421-9369-A708F04F6770}"/>
    <cellStyle name="Output 7 3 2 4 2 2" xfId="39755" xr:uid="{34ECB303-A031-41B7-951B-D98907EBD49A}"/>
    <cellStyle name="Output 7 3 2 5" xfId="10411" xr:uid="{CCC71808-B760-4EB0-8CE8-68EFA341023E}"/>
    <cellStyle name="Output 7 3 2 5 2" xfId="34267" xr:uid="{C7C1B8D2-DE66-400E-8621-193AE835D64C}"/>
    <cellStyle name="Output 7 3 2 6" xfId="13325" xr:uid="{655571BA-FF8F-468A-9181-B05EB53C3B93}"/>
    <cellStyle name="Output 7 3 2 6 2" xfId="35085" xr:uid="{237D22AB-BF60-4F04-A241-0C57CCC602F5}"/>
    <cellStyle name="Output 7 3 2 7" xfId="17985" xr:uid="{A0664938-C552-458F-BD7C-1C14EE987510}"/>
    <cellStyle name="Output 7 3 2 7 2" xfId="36047" xr:uid="{13577F47-97EC-4DE0-B8F2-C2AA60E0A4FB}"/>
    <cellStyle name="Output 7 3 2 8" xfId="23843" xr:uid="{5B819D60-F1D1-4B9C-A72D-2F517B2E25ED}"/>
    <cellStyle name="Output 7 3 2 9" xfId="30239" xr:uid="{573DE8FA-610C-44EF-A9CE-5550D447061B}"/>
    <cellStyle name="Output 7 3 3" xfId="10412" xr:uid="{DB43BD8C-B076-4198-ACFF-B6161A13D069}"/>
    <cellStyle name="Output 7 3 3 2" xfId="10413" xr:uid="{9F7517D2-5E46-43F1-AF5C-5DC378DCD124}"/>
    <cellStyle name="Output 7 3 3 2 2" xfId="10414" xr:uid="{A1ADE632-3485-4D6E-A87D-DA684C982EAB}"/>
    <cellStyle name="Output 7 3 3 2 2 2" xfId="20164" xr:uid="{8C470630-0773-4B2C-9AFF-98A53D5B5B49}"/>
    <cellStyle name="Output 7 3 3 2 2 2 2" xfId="39036" xr:uid="{DBC35087-6F08-40D0-AC8A-E3726166324B}"/>
    <cellStyle name="Output 7 3 3 2 3" xfId="10415" xr:uid="{B5B335F4-2FB2-46FB-8802-5FBAEB92DA56}"/>
    <cellStyle name="Output 7 3 3 2 3 2" xfId="37024" xr:uid="{699D73E0-B16D-4569-832C-D0BF3FFC1849}"/>
    <cellStyle name="Output 7 3 3 2 4" xfId="13863" xr:uid="{F81EE8F6-74AD-424E-8DFE-6659B4CA9903}"/>
    <cellStyle name="Output 7 3 3 2 4 2" xfId="23846" xr:uid="{F1AD6DE7-9372-4118-8390-BD1B72207920}"/>
    <cellStyle name="Output 7 3 3 2 5" xfId="31303" xr:uid="{8E5DDDC0-4F36-4E3E-B003-E22837153AA7}"/>
    <cellStyle name="Output 7 3 3 3" xfId="10416" xr:uid="{B8DA8E79-5211-4DC4-BC09-A66C9101F864}"/>
    <cellStyle name="Output 7 3 3 3 2" xfId="10417" xr:uid="{BBCCC347-68B9-42D7-955F-EC4196DCEC82}"/>
    <cellStyle name="Output 7 3 3 3 2 2" xfId="37958" xr:uid="{A4A4091E-D4F7-4FC2-9606-13D83065F744}"/>
    <cellStyle name="Output 7 3 3 3 3" xfId="10418" xr:uid="{1A8DAD53-773C-4596-851B-F88F37A2AC26}"/>
    <cellStyle name="Output 7 3 3 4" xfId="10419" xr:uid="{457BFCA3-0D31-40A2-8EF4-5A41A4D33084}"/>
    <cellStyle name="Output 7 3 3 4 2" xfId="21348" xr:uid="{B1B11A3F-919B-48BB-AE62-63950520A49F}"/>
    <cellStyle name="Output 7 3 3 4 2 2" xfId="39756" xr:uid="{FD82369F-BA0C-4513-AA5B-F674A0BCF77B}"/>
    <cellStyle name="Output 7 3 3 5" xfId="10420" xr:uid="{69B498BA-0889-4182-BC2A-3F896718ED15}"/>
    <cellStyle name="Output 7 3 3 5 2" xfId="34268" xr:uid="{B484917D-C8A4-4CD8-B9F7-CF9B299AD04F}"/>
    <cellStyle name="Output 7 3 3 6" xfId="13326" xr:uid="{2DF634E2-4BA3-453D-8B7F-909E3B847F1B}"/>
    <cellStyle name="Output 7 3 3 6 2" xfId="35086" xr:uid="{16E3A7CB-3FA7-4E3C-AB6D-64FE8FABE154}"/>
    <cellStyle name="Output 7 3 3 7" xfId="17986" xr:uid="{331254BD-6F4A-4EEA-8934-205ED9CAC0C9}"/>
    <cellStyle name="Output 7 3 3 7 2" xfId="36048" xr:uid="{61007AD1-6061-49BD-8A86-52F492AFF605}"/>
    <cellStyle name="Output 7 3 3 8" xfId="23845" xr:uid="{5714EBDC-E484-4E6C-9C3F-C78F873E7C95}"/>
    <cellStyle name="Output 7 3 3 9" xfId="30240" xr:uid="{B96C006D-9E97-4A28-BE22-AE0BE69534E2}"/>
    <cellStyle name="Output 7 3 4" xfId="10421" xr:uid="{B972B8BC-1F29-409F-B8CA-14278823FE5C}"/>
    <cellStyle name="Output 7 3 4 2" xfId="10422" xr:uid="{58420653-2F27-4AD7-89E8-86439A7A4523}"/>
    <cellStyle name="Output 7 3 4 2 2" xfId="10423" xr:uid="{E5205CE2-8944-44F8-8B81-E48138EE584B}"/>
    <cellStyle name="Output 7 3 4 2 2 2" xfId="20165" xr:uid="{0693F76D-B91E-4939-9993-F3AD186C7CD0}"/>
    <cellStyle name="Output 7 3 4 2 2 2 2" xfId="39037" xr:uid="{FC360705-D7C5-4984-9374-0E189ACE3CCC}"/>
    <cellStyle name="Output 7 3 4 2 3" xfId="10424" xr:uid="{B359A6FB-4D63-4E1A-863C-11BE85238466}"/>
    <cellStyle name="Output 7 3 4 2 3 2" xfId="37025" xr:uid="{83ECD75A-6011-4544-B8CE-E81DF7B9C8DA}"/>
    <cellStyle name="Output 7 3 4 2 4" xfId="13864" xr:uid="{8D20A3CB-F997-4559-BA7B-E8E78BBCB264}"/>
    <cellStyle name="Output 7 3 4 2 4 2" xfId="23848" xr:uid="{53AABEFA-49A1-4AE2-9BA9-58EC1F313261}"/>
    <cellStyle name="Output 7 3 4 2 5" xfId="31304" xr:uid="{7C6C0283-C328-4ED6-B78F-E9904718C4D4}"/>
    <cellStyle name="Output 7 3 4 3" xfId="10425" xr:uid="{41A1843A-EC75-4AB8-9FFF-514C5297E315}"/>
    <cellStyle name="Output 7 3 4 3 2" xfId="10426" xr:uid="{119547D8-53BF-44F4-A532-060AE20A87FA}"/>
    <cellStyle name="Output 7 3 4 3 2 2" xfId="37959" xr:uid="{E892FC2E-AEC2-4A7B-80F9-F6E1F26F083F}"/>
    <cellStyle name="Output 7 3 4 3 3" xfId="10427" xr:uid="{BA656792-61D9-467D-B44E-189067E13616}"/>
    <cellStyle name="Output 7 3 4 4" xfId="10428" xr:uid="{3546FC7F-5DF4-45FF-9ABE-5C0CF032CB09}"/>
    <cellStyle name="Output 7 3 4 4 2" xfId="21349" xr:uid="{2B3BDBC1-51D0-4461-AC90-D88DE9E6C8C5}"/>
    <cellStyle name="Output 7 3 4 4 2 2" xfId="39757" xr:uid="{2A6E4987-432B-4A1F-9CFC-366A9B9B2FAA}"/>
    <cellStyle name="Output 7 3 4 5" xfId="10429" xr:uid="{858CA590-77DE-4D5B-B45C-DB05DB96E4FD}"/>
    <cellStyle name="Output 7 3 4 5 2" xfId="34269" xr:uid="{C5DB46D5-B00C-47A4-8089-ACA0560385B9}"/>
    <cellStyle name="Output 7 3 4 6" xfId="13327" xr:uid="{1148364A-B5DD-43E2-9E15-E418A1E17F50}"/>
    <cellStyle name="Output 7 3 4 6 2" xfId="35087" xr:uid="{9B189F75-2409-401E-A885-8B87803BB1D4}"/>
    <cellStyle name="Output 7 3 4 7" xfId="17987" xr:uid="{B1F9DFD2-FA86-4B77-A739-4D540B580085}"/>
    <cellStyle name="Output 7 3 4 7 2" xfId="36049" xr:uid="{9A7FF18F-835B-47E1-B099-3DEA3271A4BB}"/>
    <cellStyle name="Output 7 3 4 8" xfId="23847" xr:uid="{ACFF3EC0-E043-49DE-8D9D-33BF4A2F488E}"/>
    <cellStyle name="Output 7 3 4 9" xfId="30241" xr:uid="{DD104F89-C0B3-4878-95ED-5D52CF417C6F}"/>
    <cellStyle name="Output 7 3 5" xfId="10430" xr:uid="{A6E8DD4E-69D0-4CD5-8175-188DA37ECA67}"/>
    <cellStyle name="Output 7 3 5 2" xfId="10431" xr:uid="{5A32D00E-A233-4F43-B7E5-31A4F68A350B}"/>
    <cellStyle name="Output 7 3 5 2 2" xfId="10432" xr:uid="{48CF39D4-7791-4C0B-AA27-8809DFCF5F7E}"/>
    <cellStyle name="Output 7 3 5 2 2 2" xfId="20166" xr:uid="{4A782132-E727-4731-AA42-AA0B792BCDE3}"/>
    <cellStyle name="Output 7 3 5 2 2 2 2" xfId="39038" xr:uid="{EE05AEF7-DF95-415E-999D-27272B3D203C}"/>
    <cellStyle name="Output 7 3 5 2 3" xfId="10433" xr:uid="{67425BE7-BFB2-45DC-A362-A4D74B98E3E1}"/>
    <cellStyle name="Output 7 3 5 2 3 2" xfId="37026" xr:uid="{43AB2A97-02CF-45D8-9E39-084B2854BC85}"/>
    <cellStyle name="Output 7 3 5 2 4" xfId="13865" xr:uid="{40840BA0-104E-4CA2-8567-68BD711F0F42}"/>
    <cellStyle name="Output 7 3 5 2 4 2" xfId="23850" xr:uid="{A594C012-AC08-42CF-AABE-EE817EDBDBEE}"/>
    <cellStyle name="Output 7 3 5 2 5" xfId="31305" xr:uid="{E5783A3A-E29F-4B65-B22A-5E364F7DAC21}"/>
    <cellStyle name="Output 7 3 5 3" xfId="10434" xr:uid="{7DC6918F-21F8-471A-A844-91E5F3D5788B}"/>
    <cellStyle name="Output 7 3 5 3 2" xfId="10435" xr:uid="{5158AAFA-E021-441A-99FD-6117617149EC}"/>
    <cellStyle name="Output 7 3 5 3 2 2" xfId="37960" xr:uid="{0BD6053C-22CB-405B-9803-AEF41536BE13}"/>
    <cellStyle name="Output 7 3 5 3 3" xfId="10436" xr:uid="{504A037B-C4C2-413B-8B87-0949BF071028}"/>
    <cellStyle name="Output 7 3 5 4" xfId="10437" xr:uid="{5D3855B4-A4B5-4314-AB7D-0464C034ABCC}"/>
    <cellStyle name="Output 7 3 5 4 2" xfId="21350" xr:uid="{DF212B61-96A7-49E0-A7E6-0EACEB1705F3}"/>
    <cellStyle name="Output 7 3 5 4 2 2" xfId="39758" xr:uid="{65ABCA08-4F27-4D09-8CE9-FA7ED3BE3A53}"/>
    <cellStyle name="Output 7 3 5 5" xfId="10438" xr:uid="{0360EF1E-E882-445E-B73B-3ECAFCAA99AE}"/>
    <cellStyle name="Output 7 3 5 5 2" xfId="34270" xr:uid="{CC39C436-983B-4F5B-9F41-415CBEBA9527}"/>
    <cellStyle name="Output 7 3 5 6" xfId="13328" xr:uid="{79176B45-3439-41E6-B01C-ABA2F12ABB62}"/>
    <cellStyle name="Output 7 3 5 6 2" xfId="35088" xr:uid="{87DDB448-FC0F-496E-B6FD-678FADA225F6}"/>
    <cellStyle name="Output 7 3 5 7" xfId="17988" xr:uid="{0D3A05E5-F669-47D9-9478-84E518ADF2CB}"/>
    <cellStyle name="Output 7 3 5 7 2" xfId="36050" xr:uid="{283E3B5D-E84B-4F70-B5E1-4DA6D058ECF7}"/>
    <cellStyle name="Output 7 3 5 8" xfId="23849" xr:uid="{E32789A9-027A-4596-A7B6-A98219C6E939}"/>
    <cellStyle name="Output 7 3 5 9" xfId="30242" xr:uid="{477E4918-A6DB-48A5-BCCD-4959B7D30EC5}"/>
    <cellStyle name="Output 7 3 6" xfId="10439" xr:uid="{7CEFABEA-75A4-40AA-9657-53B7A085BD48}"/>
    <cellStyle name="Output 7 3 6 2" xfId="10440" xr:uid="{2B61292D-D3B9-4F5A-8E32-462477DC6AC7}"/>
    <cellStyle name="Output 7 3 6 2 2" xfId="10441" xr:uid="{39DB0C6E-C62F-4726-9B0C-CAFEA0C1BCFC}"/>
    <cellStyle name="Output 7 3 6 2 2 2" xfId="20167" xr:uid="{9222D74A-0243-48D3-92AF-CAB488E72B98}"/>
    <cellStyle name="Output 7 3 6 2 2 2 2" xfId="39039" xr:uid="{83C94605-B93A-4FDB-B39E-39EA7473E87C}"/>
    <cellStyle name="Output 7 3 6 2 3" xfId="10442" xr:uid="{7F0C4898-849C-4123-9938-C96F0A71A9A7}"/>
    <cellStyle name="Output 7 3 6 2 3 2" xfId="37027" xr:uid="{8E55E037-7100-4DAB-8636-97FAC9389F71}"/>
    <cellStyle name="Output 7 3 6 2 4" xfId="13866" xr:uid="{15678D94-F7E1-4817-8C8B-09CE7E938654}"/>
    <cellStyle name="Output 7 3 6 2 4 2" xfId="23852" xr:uid="{65187125-A70C-45BC-9C08-FBC009B1D0A8}"/>
    <cellStyle name="Output 7 3 6 2 5" xfId="31306" xr:uid="{BE0B6AD1-CFAC-46A0-8578-9A63677376C7}"/>
    <cellStyle name="Output 7 3 6 3" xfId="10443" xr:uid="{EF1D837B-FE76-4F32-AEA1-0042E0364C76}"/>
    <cellStyle name="Output 7 3 6 3 2" xfId="10444" xr:uid="{A722589B-875C-45E7-A7D5-44C771545369}"/>
    <cellStyle name="Output 7 3 6 3 2 2" xfId="37961" xr:uid="{24BD5D5C-DCB7-4120-B7AF-17EFC43B7338}"/>
    <cellStyle name="Output 7 3 6 3 3" xfId="10445" xr:uid="{785D3506-F378-43D1-A338-9C0B8592252B}"/>
    <cellStyle name="Output 7 3 6 4" xfId="10446" xr:uid="{11F6851E-40DE-4915-9645-F19B09FCADC4}"/>
    <cellStyle name="Output 7 3 6 4 2" xfId="21351" xr:uid="{DE734B64-AEE1-4515-A6B9-6C498DC5467F}"/>
    <cellStyle name="Output 7 3 6 4 2 2" xfId="39759" xr:uid="{AF94B055-131E-48A3-A16F-46DFF07EA73C}"/>
    <cellStyle name="Output 7 3 6 5" xfId="10447" xr:uid="{0B1B895E-23CF-4B22-9F36-EAD918534BDE}"/>
    <cellStyle name="Output 7 3 6 5 2" xfId="34271" xr:uid="{7B478E2E-4028-404A-976C-CFBCA6F9C720}"/>
    <cellStyle name="Output 7 3 6 6" xfId="13329" xr:uid="{E5FFC758-BD5D-4EE6-9C4B-25DD4A50B0E9}"/>
    <cellStyle name="Output 7 3 6 6 2" xfId="35089" xr:uid="{DD5775BF-C8B4-4AE9-BE91-7D72592C8743}"/>
    <cellStyle name="Output 7 3 6 7" xfId="17989" xr:uid="{FB7BFF51-A537-42CC-B3C4-D109A38D5364}"/>
    <cellStyle name="Output 7 3 6 7 2" xfId="36051" xr:uid="{C3206F5C-D72B-4AF5-8ED5-A09A99E0A483}"/>
    <cellStyle name="Output 7 3 6 8" xfId="23851" xr:uid="{660D1EFA-91DA-436D-B64D-064D47641E81}"/>
    <cellStyle name="Output 7 3 6 9" xfId="30243" xr:uid="{74FF2F5E-61BA-4D59-8FDF-A9A3B6F26D6D}"/>
    <cellStyle name="Output 7 3 7" xfId="10448" xr:uid="{17928142-3923-4D58-8417-61B2816E97F5}"/>
    <cellStyle name="Output 7 3 7 2" xfId="10449" xr:uid="{77857AD2-A9EB-4A2D-B945-216FBBA0AFBF}"/>
    <cellStyle name="Output 7 3 7 2 2" xfId="19447" xr:uid="{EA89265A-4CFB-4957-AE03-97AC15832A19}"/>
    <cellStyle name="Output 7 3 7 2 2 2" xfId="38234" xr:uid="{7040EDE5-9746-425E-A916-DB2660508FFA}"/>
    <cellStyle name="Output 7 3 7 3" xfId="10450" xr:uid="{7D50327B-B985-41BD-B828-FCB1F4C48963}"/>
    <cellStyle name="Output 7 3 7 3 2" xfId="36317" xr:uid="{799DC370-E34D-408E-8E4E-4FAAC091CA41}"/>
    <cellStyle name="Output 7 3 7 4" xfId="13576" xr:uid="{BF78FD8C-52F5-4859-A151-9D8E7D6D1271}"/>
    <cellStyle name="Output 7 3 7 4 2" xfId="23853" xr:uid="{F320537B-C190-4D6F-A71B-D24E2AA1F6EF}"/>
    <cellStyle name="Output 7 3 7 5" xfId="30503" xr:uid="{A425946E-0B30-4889-BECF-619BF629FD9A}"/>
    <cellStyle name="Output 7 3 8" xfId="10451" xr:uid="{E8E57401-5336-4BE1-B7A6-C1E70D60B5AD}"/>
    <cellStyle name="Output 7 3 8 2" xfId="10452" xr:uid="{D8A4BFB4-2F68-47AB-AB26-CCC7620C7BCC}"/>
    <cellStyle name="Output 7 3 8 2 2" xfId="19515" xr:uid="{DCD0A4C2-CF1D-4A8D-BA9B-F8B182D4197B}"/>
    <cellStyle name="Output 7 3 8 2 2 2" xfId="38302" xr:uid="{A0B02E50-B727-484D-AABD-9704715E732D}"/>
    <cellStyle name="Output 7 3 8 3" xfId="10453" xr:uid="{EF5A7F6A-96BD-44FB-9848-971B5A3E5FC3}"/>
    <cellStyle name="Output 7 3 8 3 2" xfId="36386" xr:uid="{9039E31C-7CDB-414A-B9B6-50C75472B858}"/>
    <cellStyle name="Output 7 3 8 4" xfId="13608" xr:uid="{DF4DA451-03E9-425C-8379-EBC6886FED02}"/>
    <cellStyle name="Output 7 3 8 4 2" xfId="23854" xr:uid="{1F601CD0-1895-4FAB-827D-7C9DDC2FB0B1}"/>
    <cellStyle name="Output 7 3 8 5" xfId="30571" xr:uid="{7B9359C4-113F-4FB8-86BC-FA9618938526}"/>
    <cellStyle name="Output 7 3 9" xfId="10454" xr:uid="{397039CE-5DE6-46B1-A9B1-29E8AE707840}"/>
    <cellStyle name="Output 7 3 9 2" xfId="10455" xr:uid="{2D6FCDA8-D7B6-4583-893E-AF667FD1CB50}"/>
    <cellStyle name="Output 7 3 9 3" xfId="10456" xr:uid="{83DC68BE-C419-472A-9450-B0D5F1A0295D}"/>
    <cellStyle name="Output 7 4" xfId="10457" xr:uid="{4CD11977-B1CF-4456-A944-ABF077842592}"/>
    <cellStyle name="Output 7 4 10" xfId="29647" xr:uid="{93D37183-223F-4A55-B777-E82B5A678B61}"/>
    <cellStyle name="Output 7 4 2" xfId="10458" xr:uid="{201D9CD3-E597-415B-9709-D5CE229D897E}"/>
    <cellStyle name="Output 7 4 2 2" xfId="10459" xr:uid="{FCA79B37-EAF9-4471-AA24-E73FA5C24792}"/>
    <cellStyle name="Output 7 4 2 2 2" xfId="10460" xr:uid="{093754A7-B537-40E7-BF5F-99952EE0B19C}"/>
    <cellStyle name="Output 7 4 2 2 2 2" xfId="20168" xr:uid="{EB6E1F83-450E-4F3B-BE66-EDA653DAF997}"/>
    <cellStyle name="Output 7 4 2 2 2 2 2" xfId="39040" xr:uid="{4364E180-FDFF-4855-A9AD-9744D7EA0111}"/>
    <cellStyle name="Output 7 4 2 2 3" xfId="10461" xr:uid="{27E01985-C6EC-4B17-9CEE-9706264497D7}"/>
    <cellStyle name="Output 7 4 2 2 3 2" xfId="37028" xr:uid="{18A62A8A-3E1D-4E50-956E-016D7A2EDE25}"/>
    <cellStyle name="Output 7 4 2 2 4" xfId="13867" xr:uid="{46BB944E-C29B-4AE1-B4AA-B848908259E9}"/>
    <cellStyle name="Output 7 4 2 2 4 2" xfId="23857" xr:uid="{0B75CD02-A9FD-410D-8503-04D4D58C3BD7}"/>
    <cellStyle name="Output 7 4 2 2 5" xfId="31307" xr:uid="{DFBB97B8-F477-48B9-AAB9-BAE77A6969F4}"/>
    <cellStyle name="Output 7 4 2 3" xfId="10462" xr:uid="{F47484CE-25F0-44AA-93A3-7B5EEC188658}"/>
    <cellStyle name="Output 7 4 2 3 2" xfId="10463" xr:uid="{D2D2BEAC-D771-4873-8395-FB8D702F2A34}"/>
    <cellStyle name="Output 7 4 2 3 2 2" xfId="37962" xr:uid="{42B3B89C-C6D6-4105-95E5-D1C3B47D19CF}"/>
    <cellStyle name="Output 7 4 2 3 3" xfId="10464" xr:uid="{F23FA793-287E-4479-8ABB-B37E3136F845}"/>
    <cellStyle name="Output 7 4 2 4" xfId="10465" xr:uid="{6B96C425-B82F-4A65-9921-668F885B84A8}"/>
    <cellStyle name="Output 7 4 2 4 2" xfId="36052" xr:uid="{5E490F9C-DA24-4500-A126-D6D01201C022}"/>
    <cellStyle name="Output 7 4 2 5" xfId="13330" xr:uid="{B32DAE98-BCBD-46FD-AC13-91C63CFABACF}"/>
    <cellStyle name="Output 7 4 2 5 2" xfId="23856" xr:uid="{0A95B4BE-2545-40C5-9347-5F5F6F6C19E6}"/>
    <cellStyle name="Output 7 4 2 6" xfId="30244" xr:uid="{13F7523A-0480-434B-8A49-AD6562FD55B3}"/>
    <cellStyle name="Output 7 4 3" xfId="10466" xr:uid="{62944281-F7FF-4B8C-94A4-D8AA52F04A9E}"/>
    <cellStyle name="Output 7 4 3 2" xfId="10467" xr:uid="{79EC2F26-95C9-4C3C-9438-CA27C3C7CD67}"/>
    <cellStyle name="Output 7 4 3 2 2" xfId="14497" xr:uid="{FEA2EE15-540B-475A-892A-A595EC0C1CF4}"/>
    <cellStyle name="Output 7 4 3 2 2 2" xfId="38443" xr:uid="{BC822879-9128-4EB5-8C5F-57A1346BEF57}"/>
    <cellStyle name="Output 7 4 3 3" xfId="10468" xr:uid="{8105B56C-780E-4F84-9E77-025E80C64278}"/>
    <cellStyle name="Output 7 4 3 3 2" xfId="18391" xr:uid="{7CF714DD-1E23-4174-87FC-3FE95D6A4558}"/>
    <cellStyle name="Output 7 4 3 4" xfId="13683" xr:uid="{1692AF52-F3B4-4402-96CF-35757FD0CBD2}"/>
    <cellStyle name="Output 7 4 3 4 2" xfId="23858" xr:uid="{0D86EF95-AF80-4BD5-828C-653F7E1A6CE2}"/>
    <cellStyle name="Output 7 4 3 5" xfId="30710" xr:uid="{C9046BBC-1898-43B7-9B07-8955249BF6BD}"/>
    <cellStyle name="Output 7 4 4" xfId="10469" xr:uid="{AA5349D6-70D3-46E3-A2DB-115BC84058D3}"/>
    <cellStyle name="Output 7 4 4 2" xfId="10470" xr:uid="{F0E1CA4C-303F-430F-B26A-CC9B2C1279B8}"/>
    <cellStyle name="Output 7 4 4 2 2" xfId="37317" xr:uid="{FF630EEB-B3EE-49A8-806B-8811D17E25BD}"/>
    <cellStyle name="Output 7 4 4 3" xfId="10471" xr:uid="{5BED8A12-6C41-4A47-AC4E-E191E8A5726B}"/>
    <cellStyle name="Output 7 4 5" xfId="10472" xr:uid="{6A0719F9-B330-40B4-86BC-F7F35E532A5C}"/>
    <cellStyle name="Output 7 4 5 2" xfId="15285" xr:uid="{BE46EF92-5B2E-4712-A43F-679CF81C8807}"/>
    <cellStyle name="Output 7 4 5 2 2" xfId="20687" xr:uid="{13EB2E38-A6E9-4CA0-ACB2-62ED5DC857AA}"/>
    <cellStyle name="Output 7 4 6" xfId="10473" xr:uid="{A622937C-3670-40FA-8E1B-923F450B1902}"/>
    <cellStyle name="Output 7 4 6 2" xfId="15949" xr:uid="{8F6EC0CC-7843-44C9-BF6B-E04B97E5687F}"/>
    <cellStyle name="Output 7 4 7" xfId="13103" xr:uid="{1485E58E-F366-493F-9A94-28E748C71187}"/>
    <cellStyle name="Output 7 4 7 2" xfId="16925" xr:uid="{D67749D9-F0D2-412B-8F3B-CE19F70F9560}"/>
    <cellStyle name="Output 7 4 8" xfId="17262" xr:uid="{A8DB2ADF-F9EA-4460-A296-2A60F18FF8B0}"/>
    <cellStyle name="Output 7 4 8 2" xfId="35436" xr:uid="{E24AF857-2AAC-4DB7-BE6E-C42EB83399BB}"/>
    <cellStyle name="Output 7 4 9" xfId="23855" xr:uid="{35FFB18D-8DC8-4606-B444-A3A2E06CAF40}"/>
    <cellStyle name="Output 7 5" xfId="10474" xr:uid="{8127F3BC-6736-4360-ADEB-0C422C4B4F27}"/>
    <cellStyle name="Output 7 5 2" xfId="10475" xr:uid="{EC3C7E7F-CA9E-45A1-8AD1-2E03D2AED0EB}"/>
    <cellStyle name="Output 7 5 2 2" xfId="10476" xr:uid="{14216AE5-1A6E-4CEF-87C1-4449DEB84166}"/>
    <cellStyle name="Output 7 5 2 2 2" xfId="20169" xr:uid="{CD644610-1F44-4BED-AFC0-927FA8F5F6D4}"/>
    <cellStyle name="Output 7 5 2 2 2 2" xfId="39041" xr:uid="{325B79D1-1EFD-440F-88CD-86288E9D2ED4}"/>
    <cellStyle name="Output 7 5 2 3" xfId="10477" xr:uid="{8255E3CB-1C1C-41B8-AC05-AD5B2CC9B098}"/>
    <cellStyle name="Output 7 5 2 3 2" xfId="37029" xr:uid="{A1FFA3EA-47DA-4659-9A9F-09BF4724A0AE}"/>
    <cellStyle name="Output 7 5 2 4" xfId="13868" xr:uid="{76EB1702-9BFA-4337-91F8-2A631E6AA73B}"/>
    <cellStyle name="Output 7 5 2 4 2" xfId="23860" xr:uid="{E417E990-FA55-4FB7-9EB0-34A90C513244}"/>
    <cellStyle name="Output 7 5 2 5" xfId="31308" xr:uid="{D9D8DE96-F744-456B-A5F7-22CA844D9E23}"/>
    <cellStyle name="Output 7 5 3" xfId="10478" xr:uid="{9A4350F0-5016-43E1-B123-A21714D91033}"/>
    <cellStyle name="Output 7 5 3 2" xfId="10479" xr:uid="{E0713CA6-CC85-4953-9A91-3C702DC46624}"/>
    <cellStyle name="Output 7 5 3 2 2" xfId="37963" xr:uid="{ACACA4E4-7471-44BC-8330-B7BDEC665C24}"/>
    <cellStyle name="Output 7 5 3 3" xfId="10480" xr:uid="{70E39545-29F0-4C69-BA3C-D91A86021303}"/>
    <cellStyle name="Output 7 5 4" xfId="10481" xr:uid="{EBE2DA1B-CCE7-44E1-9518-7673C88582EC}"/>
    <cellStyle name="Output 7 5 4 2" xfId="21353" xr:uid="{761B91A6-D126-4326-B6E3-62C71386E34F}"/>
    <cellStyle name="Output 7 5 4 2 2" xfId="39760" xr:uid="{52F291B8-482B-4E7D-BF59-5C405D58D197}"/>
    <cellStyle name="Output 7 5 5" xfId="10482" xr:uid="{F3072D2F-AAAA-4CF3-B39C-3C527DEA000C}"/>
    <cellStyle name="Output 7 5 5 2" xfId="34272" xr:uid="{C99B206B-51BA-4F23-8C35-CBB03B94CD91}"/>
    <cellStyle name="Output 7 5 6" xfId="13331" xr:uid="{0557EE03-95A9-4498-8BF4-46D4708A0444}"/>
    <cellStyle name="Output 7 5 6 2" xfId="35090" xr:uid="{851E080F-1595-42EA-AFED-2C92D3EF5F5B}"/>
    <cellStyle name="Output 7 5 7" xfId="17990" xr:uid="{09C93AB5-44CD-41B2-97A3-0965E49D3DFC}"/>
    <cellStyle name="Output 7 5 7 2" xfId="36053" xr:uid="{56897585-C08E-4D7E-A4F6-615E62D5010D}"/>
    <cellStyle name="Output 7 5 8" xfId="23859" xr:uid="{1DD65778-3EF6-4722-BDF7-C8169315A579}"/>
    <cellStyle name="Output 7 5 9" xfId="30245" xr:uid="{CDB358C4-D23F-43C0-B4F9-45F5D557EA95}"/>
    <cellStyle name="Output 7 6" xfId="10483" xr:uid="{6620D44E-3FD9-47DF-9A79-951DB7D843F2}"/>
    <cellStyle name="Output 7 6 2" xfId="10484" xr:uid="{7A4E7BF1-E986-4425-B7E8-3985B3D22C67}"/>
    <cellStyle name="Output 7 6 2 2" xfId="10485" xr:uid="{878C77A4-8827-4821-9EBE-4F6A840CCF66}"/>
    <cellStyle name="Output 7 6 2 2 2" xfId="20170" xr:uid="{C31C01C5-C978-446B-8E05-22CE550C3809}"/>
    <cellStyle name="Output 7 6 2 2 2 2" xfId="39042" xr:uid="{3F9BAFC8-A245-4591-B713-D7B91FCC1FC0}"/>
    <cellStyle name="Output 7 6 2 3" xfId="10486" xr:uid="{7BF90D63-3109-4B16-91A2-BE3185D80725}"/>
    <cellStyle name="Output 7 6 2 3 2" xfId="37030" xr:uid="{F7A3191C-BE4D-46FC-BF05-F6C9B904BC2A}"/>
    <cellStyle name="Output 7 6 2 4" xfId="13869" xr:uid="{3926DFCF-68BD-4347-BA1C-9995CD236635}"/>
    <cellStyle name="Output 7 6 2 4 2" xfId="23862" xr:uid="{F5ED62A7-73B4-4508-99DC-72D20F531941}"/>
    <cellStyle name="Output 7 6 2 5" xfId="31309" xr:uid="{C1098074-4B63-4072-95E8-B98573955BB7}"/>
    <cellStyle name="Output 7 6 3" xfId="10487" xr:uid="{DDCB25E0-26DC-4629-BE80-664762C82C19}"/>
    <cellStyle name="Output 7 6 3 2" xfId="10488" xr:uid="{780AD01A-3CE7-4DE8-B808-5B4C57219503}"/>
    <cellStyle name="Output 7 6 3 2 2" xfId="37964" xr:uid="{DE089892-8D89-42D4-ABD7-2480B2EFCFA8}"/>
    <cellStyle name="Output 7 6 3 3" xfId="10489" xr:uid="{3A9559EE-8B18-4CEA-83C0-9AA5FB33D3FD}"/>
    <cellStyle name="Output 7 6 4" xfId="10490" xr:uid="{91AF46AA-1864-431B-A015-93B78F9826E3}"/>
    <cellStyle name="Output 7 6 4 2" xfId="21354" xr:uid="{8B9DF904-3F2C-4625-91D0-7272D01DEFB8}"/>
    <cellStyle name="Output 7 6 4 2 2" xfId="39761" xr:uid="{D6E35202-99D8-46B9-B05A-E05A1BE1A264}"/>
    <cellStyle name="Output 7 6 5" xfId="10491" xr:uid="{AD4834EA-1C3F-485D-A508-CBF1B9F1E950}"/>
    <cellStyle name="Output 7 6 5 2" xfId="34273" xr:uid="{07FF1819-2270-48E6-BD45-56C7EB4521AF}"/>
    <cellStyle name="Output 7 6 6" xfId="13332" xr:uid="{ECDB6EFF-A9AF-4C89-8A80-236184A9252D}"/>
    <cellStyle name="Output 7 6 6 2" xfId="35091" xr:uid="{74C7C6B0-3691-4BDD-ACE8-7896ACFAE8BB}"/>
    <cellStyle name="Output 7 6 7" xfId="17991" xr:uid="{E4F6F555-BB3A-4E77-9BF8-D4CB30C29BC7}"/>
    <cellStyle name="Output 7 6 7 2" xfId="36054" xr:uid="{1656375B-15FB-455A-9561-9B4254AD61A4}"/>
    <cellStyle name="Output 7 6 8" xfId="23861" xr:uid="{87F01353-F587-4E06-9B1E-3DE9AC98D5D7}"/>
    <cellStyle name="Output 7 6 9" xfId="30246" xr:uid="{B84B01F8-7F6F-4E8E-BE3D-34754F068A74}"/>
    <cellStyle name="Output 7 7" xfId="10492" xr:uid="{31319A2E-FB48-4B9F-8829-0F713C8F7E60}"/>
    <cellStyle name="Output 7 7 2" xfId="10493" xr:uid="{AC3A3453-3D70-460F-B7EE-B8A787F5F1A7}"/>
    <cellStyle name="Output 7 7 2 2" xfId="14451" xr:uid="{E91DE3F6-C3D8-459F-8256-83069E1E8C84}"/>
    <cellStyle name="Output 7 7 2 2 2" xfId="38384" xr:uid="{AF2DFA82-78D0-4AE0-BF10-DFF43999FD35}"/>
    <cellStyle name="Output 7 7 3" xfId="10494" xr:uid="{168D6D6C-361D-4FD6-81C7-78964E189B43}"/>
    <cellStyle name="Output 7 7 3 2" xfId="18341" xr:uid="{1E497D57-D7D6-4A9E-93E4-7C80B7FF4D52}"/>
    <cellStyle name="Output 7 7 4" xfId="13653" xr:uid="{91328BDD-C3A9-4949-8B05-8D917AAE5AD1}"/>
    <cellStyle name="Output 7 7 4 2" xfId="23863" xr:uid="{1FEEF46F-C4B5-45C3-9E41-C5150CFB06B2}"/>
    <cellStyle name="Output 7 7 5" xfId="30653" xr:uid="{AE2892F7-F4E3-457F-9666-046EC21FC95B}"/>
    <cellStyle name="Output 7 8" xfId="10495" xr:uid="{46084BF5-77B3-4F1B-8815-674ECDCCA64D}"/>
    <cellStyle name="Output 7 8 2" xfId="10496" xr:uid="{325F932E-58C4-4355-9DCB-76068931F5E7}"/>
    <cellStyle name="Output 7 8 2 2" xfId="37228" xr:uid="{9F53D1AD-11A7-40AC-9496-B891EAF7FF00}"/>
    <cellStyle name="Output 7 8 3" xfId="10497" xr:uid="{35C26135-1FF8-40D8-968C-4323D8D8E062}"/>
    <cellStyle name="Output 7 8 3 2" xfId="23864" xr:uid="{4DA85245-61A3-46FD-BFDE-629F8041322E}"/>
    <cellStyle name="Output 7 8 4" xfId="14173" xr:uid="{B468BCBC-5CF9-4BED-8BE0-3690D439B84C}"/>
    <cellStyle name="Output 7 9" xfId="10498" xr:uid="{3826EFD1-7717-4547-BD15-038AD0E1865D}"/>
    <cellStyle name="Output 7 9 2" xfId="10499" xr:uid="{F04542C6-96CB-4F6B-A86A-FFE20AAF1878}"/>
    <cellStyle name="Output 7 9 2 2" xfId="18476" xr:uid="{0415C7A4-CD59-42D4-91D5-B3839A07B328}"/>
    <cellStyle name="Output 7 9 3" xfId="10500" xr:uid="{45818B8E-10A3-4009-A41F-41CED1BEB9E7}"/>
    <cellStyle name="Output 70" xfId="28767" xr:uid="{2927C9EF-99A1-452C-8E34-56E1362A4056}"/>
    <cellStyle name="Output 71" xfId="28862" xr:uid="{90C92DBC-873D-483A-8B8A-EB77AE0B5EF3}"/>
    <cellStyle name="Output 72" xfId="28954" xr:uid="{88245E0D-46F6-4EB3-9D11-76D03E4A3FAB}"/>
    <cellStyle name="Output 73" xfId="29035" xr:uid="{96E38C03-22FC-49C1-BE39-1E6A272FF20B}"/>
    <cellStyle name="Output 74" xfId="484" xr:uid="{EC9994CE-4152-4F5E-B019-7C05855AB67D}"/>
    <cellStyle name="Output 75" xfId="41670" xr:uid="{376CC6C5-5BE9-4F06-9F2F-3B89EB7CE954}"/>
    <cellStyle name="Output 8" xfId="10501" xr:uid="{7A8D0634-6C59-4E88-9D7D-150043D26961}"/>
    <cellStyle name="Output 8 10" xfId="10502" xr:uid="{9BC95F86-45D9-4F31-AA4D-A373FA41D848}"/>
    <cellStyle name="Output 8 10 2" xfId="14650" xr:uid="{C90CD4AB-159A-4843-B9A8-117F9032D17D}"/>
    <cellStyle name="Output 8 10 2 2" xfId="20483" xr:uid="{3523EFC8-BB1E-4869-92EC-ACB8B5EFEBBE}"/>
    <cellStyle name="Output 8 11" xfId="12957" xr:uid="{0205D327-3164-4E3B-B1F6-2FB1847917DA}"/>
    <cellStyle name="Output 8 11 2" xfId="14878" xr:uid="{05B25CDE-6ED6-45F8-AEB8-B1E2EA6C4D3A}"/>
    <cellStyle name="Output 8 12" xfId="15465" xr:uid="{CAB69280-6960-408B-AEBB-47BAB020511B}"/>
    <cellStyle name="Output 8 12 2" xfId="33694" xr:uid="{C2575C47-264A-45E7-899A-8BF44458912F}"/>
    <cellStyle name="Output 8 13" xfId="17008" xr:uid="{81485F70-5E8A-46EF-9758-994659EA6E7B}"/>
    <cellStyle name="Output 8 13 2" xfId="35277" xr:uid="{4575AB88-E478-43AF-885B-45F447A91325}"/>
    <cellStyle name="Output 8 14" xfId="21856" xr:uid="{F12AF2D5-F573-433E-A753-256F6FE3B385}"/>
    <cellStyle name="Output 8 14 2" xfId="40016" xr:uid="{E37F8E94-F4A5-4DFB-A2F2-DA0D312F71C5}"/>
    <cellStyle name="Output 8 15" xfId="23865" xr:uid="{2C446386-7DD0-486D-B438-DF91873728A3}"/>
    <cellStyle name="Output 8 16" xfId="29513" xr:uid="{C6361FD5-1F94-4BF1-915B-FE8F65673D34}"/>
    <cellStyle name="Output 8 2" xfId="10503" xr:uid="{B04C42A4-E017-4FC9-88D0-CF2A5A316FC5}"/>
    <cellStyle name="Output 8 2 10" xfId="10504" xr:uid="{ED77D42D-1CC6-4D2B-A94A-96C197D65801}"/>
    <cellStyle name="Output 8 2 10 2" xfId="35092" xr:uid="{0ACAB608-3F25-481F-9F4D-CB05747590EB}"/>
    <cellStyle name="Output 8 2 11" xfId="13022" xr:uid="{F54B8F7D-4C3C-48B2-B4EC-BECCC4D791FD}"/>
    <cellStyle name="Output 8 2 11 2" xfId="35357" xr:uid="{FF9766C4-54F2-44DA-B32B-FDBC17E8217A}"/>
    <cellStyle name="Output 8 2 12" xfId="21776" xr:uid="{30AB1DB7-2D8C-468E-B206-B3AE9DC60C77}"/>
    <cellStyle name="Output 8 2 12 2" xfId="39981" xr:uid="{C145EF1D-E23D-4E61-AB71-B316EA4C95E2}"/>
    <cellStyle name="Output 8 2 13" xfId="23866" xr:uid="{6C62810C-87C3-4096-B3AD-63B5AD4498A2}"/>
    <cellStyle name="Output 8 2 2" xfId="10505" xr:uid="{5067E83D-01F2-4668-B678-174B656742F8}"/>
    <cellStyle name="Output 8 2 2 2" xfId="10506" xr:uid="{92C72ED5-C913-42A9-8E00-43C9915ED7E2}"/>
    <cellStyle name="Output 8 2 2 2 2" xfId="10507" xr:uid="{C13B4655-2DAF-45A9-835E-91390EE0796F}"/>
    <cellStyle name="Output 8 2 2 2 2 2" xfId="20171" xr:uid="{E43CDAA0-7930-4C1E-AB99-28BE5784A455}"/>
    <cellStyle name="Output 8 2 2 2 2 2 2" xfId="39043" xr:uid="{68852292-6F95-49E8-812F-0A59E38F0D5B}"/>
    <cellStyle name="Output 8 2 2 2 3" xfId="10508" xr:uid="{D3AE1D1D-B801-438E-94DC-2B9CC13B9AA9}"/>
    <cellStyle name="Output 8 2 2 2 3 2" xfId="37031" xr:uid="{95B6A2D8-D88F-4D5D-8E16-F4350CDB0828}"/>
    <cellStyle name="Output 8 2 2 2 4" xfId="13870" xr:uid="{C3D280C1-DC95-4692-B8C0-CD6B22BB95DA}"/>
    <cellStyle name="Output 8 2 2 2 4 2" xfId="23868" xr:uid="{2B6BF4D6-F959-49EA-9E4D-4126813D0B72}"/>
    <cellStyle name="Output 8 2 2 2 5" xfId="31310" xr:uid="{1AC10F49-654B-42C3-8305-5536D9E9B4D7}"/>
    <cellStyle name="Output 8 2 2 3" xfId="10509" xr:uid="{23D8235F-EA6C-43DF-8602-CD14260B76C6}"/>
    <cellStyle name="Output 8 2 2 3 2" xfId="10510" xr:uid="{61AC1022-B2EA-4F1B-B613-C6D39300A31F}"/>
    <cellStyle name="Output 8 2 2 3 2 2" xfId="37965" xr:uid="{185598B3-C1A4-4335-9677-2D875996A23E}"/>
    <cellStyle name="Output 8 2 2 3 3" xfId="10511" xr:uid="{0875EAF5-FCFD-47F8-BBE1-010926BB6C28}"/>
    <cellStyle name="Output 8 2 2 4" xfId="10512" xr:uid="{483E200D-E32F-415B-BFE3-AA19E56BD6CD}"/>
    <cellStyle name="Output 8 2 2 4 2" xfId="21355" xr:uid="{7E186096-9B2A-48C5-BAA0-EAB46888289A}"/>
    <cellStyle name="Output 8 2 2 4 2 2" xfId="39762" xr:uid="{20274F30-7099-4375-A964-4C5E0D83F921}"/>
    <cellStyle name="Output 8 2 2 5" xfId="10513" xr:uid="{8D8D9BCC-3103-4DD6-BCD3-17BB19231A18}"/>
    <cellStyle name="Output 8 2 2 5 2" xfId="34274" xr:uid="{13EDB969-08C4-40F8-AE0B-DC1C7BD9CE96}"/>
    <cellStyle name="Output 8 2 2 6" xfId="13333" xr:uid="{2AE9E21F-CEBD-43B1-ABCB-41EE8DFAC10D}"/>
    <cellStyle name="Output 8 2 2 6 2" xfId="35093" xr:uid="{FA555406-E074-4951-9130-52D3E0F212AD}"/>
    <cellStyle name="Output 8 2 2 7" xfId="17992" xr:uid="{7A36FC77-744E-4043-82EC-2F42344CDB71}"/>
    <cellStyle name="Output 8 2 2 7 2" xfId="36055" xr:uid="{9CA9E477-8ABA-4266-95F0-C6B913B7116C}"/>
    <cellStyle name="Output 8 2 2 8" xfId="23867" xr:uid="{16DFF833-9344-4546-A510-039C9BC69811}"/>
    <cellStyle name="Output 8 2 2 9" xfId="30247" xr:uid="{8B619E90-2865-4E7F-B626-3799338A4D13}"/>
    <cellStyle name="Output 8 2 3" xfId="10514" xr:uid="{D56FF28C-FB89-4DB7-94FD-31D68B8D25C8}"/>
    <cellStyle name="Output 8 2 3 2" xfId="10515" xr:uid="{0636A8D1-3EE5-4DE0-AF16-82537B1AE53C}"/>
    <cellStyle name="Output 8 2 3 2 2" xfId="10516" xr:uid="{C5220CB6-207B-4F53-A96D-B1AFA016C865}"/>
    <cellStyle name="Output 8 2 3 2 2 2" xfId="20172" xr:uid="{2B417262-B330-4D8C-9909-909BC306DCD7}"/>
    <cellStyle name="Output 8 2 3 2 2 2 2" xfId="39044" xr:uid="{7661F260-405B-4679-8142-BB270C4ED38C}"/>
    <cellStyle name="Output 8 2 3 2 3" xfId="10517" xr:uid="{6ED6BD9C-8BBE-483D-B7E5-50B2F71F7C92}"/>
    <cellStyle name="Output 8 2 3 2 3 2" xfId="37032" xr:uid="{132EAE28-7767-401E-8FB7-DF84B283596E}"/>
    <cellStyle name="Output 8 2 3 2 4" xfId="13871" xr:uid="{72277916-67DE-4026-BE3E-B50C265CA71F}"/>
    <cellStyle name="Output 8 2 3 2 4 2" xfId="23870" xr:uid="{F04790F1-73A1-4A36-819C-5E5B6F1B7EDB}"/>
    <cellStyle name="Output 8 2 3 2 5" xfId="31311" xr:uid="{D3D9D249-68FB-42FC-A101-4B98CBA81CE7}"/>
    <cellStyle name="Output 8 2 3 3" xfId="10518" xr:uid="{50EF4FFB-E2D5-4273-B7CF-D45117C3D347}"/>
    <cellStyle name="Output 8 2 3 3 2" xfId="10519" xr:uid="{FFDE4CA9-CD14-4366-9922-42F359A28309}"/>
    <cellStyle name="Output 8 2 3 3 2 2" xfId="37966" xr:uid="{3FD5FD8D-AEAB-4A25-BD14-04DDA6A7A546}"/>
    <cellStyle name="Output 8 2 3 3 3" xfId="10520" xr:uid="{04C96F87-B651-47DB-A8F1-AF9A2FA730DB}"/>
    <cellStyle name="Output 8 2 3 4" xfId="10521" xr:uid="{A38127BE-FEE5-4F33-A05A-CDCE5B09398D}"/>
    <cellStyle name="Output 8 2 3 4 2" xfId="21356" xr:uid="{7BDBB944-2FDA-40A8-87AC-771CE8994630}"/>
    <cellStyle name="Output 8 2 3 4 2 2" xfId="39763" xr:uid="{3CD91A8D-85C9-4035-87C9-8B2236438225}"/>
    <cellStyle name="Output 8 2 3 5" xfId="10522" xr:uid="{04AB11BF-FD25-4705-A623-372F766C2D71}"/>
    <cellStyle name="Output 8 2 3 5 2" xfId="34275" xr:uid="{CA6D10F6-0E80-4190-9A38-7F0D1300D4B1}"/>
    <cellStyle name="Output 8 2 3 6" xfId="13334" xr:uid="{247D55C4-56A9-4B67-BE73-C17226DFD038}"/>
    <cellStyle name="Output 8 2 3 6 2" xfId="35094" xr:uid="{7EBE2C17-AD4E-4099-B6C7-61280B9D6E52}"/>
    <cellStyle name="Output 8 2 3 7" xfId="17993" xr:uid="{D9C5DF36-0558-43C0-9DCD-5F38A4EAE3BB}"/>
    <cellStyle name="Output 8 2 3 7 2" xfId="36056" xr:uid="{DCBCFAAA-CE4D-46A9-82D9-BC7A8F4572C8}"/>
    <cellStyle name="Output 8 2 3 8" xfId="23869" xr:uid="{BFB554D4-11B8-4B93-9C67-F167A71FEA95}"/>
    <cellStyle name="Output 8 2 3 9" xfId="30248" xr:uid="{AE999E93-9B48-401A-B5E3-392751676101}"/>
    <cellStyle name="Output 8 2 4" xfId="10523" xr:uid="{A390A0F9-3AF0-4691-A457-3322DF250B5C}"/>
    <cellStyle name="Output 8 2 4 2" xfId="10524" xr:uid="{3CAC4452-A026-40EB-BAC8-C0362328F96A}"/>
    <cellStyle name="Output 8 2 4 2 2" xfId="10525" xr:uid="{F97C16D5-716C-4986-B661-20463BB0E160}"/>
    <cellStyle name="Output 8 2 4 2 2 2" xfId="20173" xr:uid="{E2C8D8CF-1109-4C11-BA9C-AC5E1BFE20EF}"/>
    <cellStyle name="Output 8 2 4 2 2 2 2" xfId="39045" xr:uid="{E46802E6-8085-4129-BD9B-AFFF286B8FCC}"/>
    <cellStyle name="Output 8 2 4 2 3" xfId="10526" xr:uid="{022D3298-AD43-494F-9E62-DBEF60F5BD93}"/>
    <cellStyle name="Output 8 2 4 2 3 2" xfId="37033" xr:uid="{37A492A0-FBD5-4BE8-96EE-F75FEC47EC5A}"/>
    <cellStyle name="Output 8 2 4 2 4" xfId="13872" xr:uid="{B4927F85-DB27-48E9-A6A8-EC10142A6A80}"/>
    <cellStyle name="Output 8 2 4 2 4 2" xfId="23872" xr:uid="{40965AA1-538A-4196-9EA1-9A16CB31AAB7}"/>
    <cellStyle name="Output 8 2 4 2 5" xfId="31312" xr:uid="{784FDF30-3FED-447A-AFA8-152555B91A10}"/>
    <cellStyle name="Output 8 2 4 3" xfId="10527" xr:uid="{0D391EF2-B08A-4360-81B1-57E9945FB98A}"/>
    <cellStyle name="Output 8 2 4 3 2" xfId="10528" xr:uid="{F02C736F-C19A-4874-9E85-1A5EBA695A34}"/>
    <cellStyle name="Output 8 2 4 3 2 2" xfId="37967" xr:uid="{869561FC-2705-44AE-94D4-1519F64D0EAF}"/>
    <cellStyle name="Output 8 2 4 3 3" xfId="10529" xr:uid="{40A36E09-C032-409D-90C3-D8D8CFA9B56E}"/>
    <cellStyle name="Output 8 2 4 4" xfId="10530" xr:uid="{9BDDC5C8-8F7B-4E1F-B579-45F6D2033DBF}"/>
    <cellStyle name="Output 8 2 4 4 2" xfId="21357" xr:uid="{740DBDED-69D0-4922-9DD2-C13B651CD768}"/>
    <cellStyle name="Output 8 2 4 4 2 2" xfId="39764" xr:uid="{453530C4-2746-4DD0-8864-008791643C33}"/>
    <cellStyle name="Output 8 2 4 5" xfId="10531" xr:uid="{30038098-79B2-450E-A575-FBE5AB7A9724}"/>
    <cellStyle name="Output 8 2 4 5 2" xfId="34276" xr:uid="{2F273467-2B6E-4F21-A2C4-3ABA9FE7406C}"/>
    <cellStyle name="Output 8 2 4 6" xfId="13335" xr:uid="{7ED1141A-A6E3-4923-A190-7E56454822D0}"/>
    <cellStyle name="Output 8 2 4 6 2" xfId="35095" xr:uid="{38354462-D114-4074-9805-02C13030B166}"/>
    <cellStyle name="Output 8 2 4 7" xfId="17994" xr:uid="{CAF52A6F-1748-4BE5-B71A-3A1E83F5AC9F}"/>
    <cellStyle name="Output 8 2 4 7 2" xfId="36057" xr:uid="{DE76F55D-5C81-45E1-9E1C-817C20ADE408}"/>
    <cellStyle name="Output 8 2 4 8" xfId="23871" xr:uid="{49CFC149-B583-44C9-9712-2FDF8CDE9689}"/>
    <cellStyle name="Output 8 2 4 9" xfId="30249" xr:uid="{F388223C-62CD-499D-BC46-2AF1D1A638DA}"/>
    <cellStyle name="Output 8 2 5" xfId="10532" xr:uid="{FAAD62B2-B459-4829-8BEB-0EE6E75A8CDB}"/>
    <cellStyle name="Output 8 2 5 2" xfId="10533" xr:uid="{9D6483AB-6BDA-4EA0-B200-93ABE2CA0975}"/>
    <cellStyle name="Output 8 2 5 2 2" xfId="10534" xr:uid="{57D58FD2-7BA6-439F-AC5D-50B9794AC062}"/>
    <cellStyle name="Output 8 2 5 2 2 2" xfId="20174" xr:uid="{FB2623DE-95E0-4090-A564-DBE38E6C0872}"/>
    <cellStyle name="Output 8 2 5 2 2 2 2" xfId="39046" xr:uid="{43E1F277-8065-46BD-9303-61B94AC08B7E}"/>
    <cellStyle name="Output 8 2 5 2 3" xfId="10535" xr:uid="{7E9C51BF-7CF3-4EF0-A5D9-DE1F6C528090}"/>
    <cellStyle name="Output 8 2 5 2 3 2" xfId="37034" xr:uid="{32B7E420-E9E0-4104-BF55-058B9969C053}"/>
    <cellStyle name="Output 8 2 5 2 4" xfId="13873" xr:uid="{DA5AAC65-82E3-4050-867C-D09E66E15D21}"/>
    <cellStyle name="Output 8 2 5 2 4 2" xfId="23874" xr:uid="{8C66F0C7-EE3F-4CA0-8C82-8B1FA8B9B70B}"/>
    <cellStyle name="Output 8 2 5 2 5" xfId="31313" xr:uid="{4CCA9405-7903-4B05-8132-98D6F32C44E1}"/>
    <cellStyle name="Output 8 2 5 3" xfId="10536" xr:uid="{02B5AE5B-52D7-4F2C-B812-ED0A4F28D118}"/>
    <cellStyle name="Output 8 2 5 3 2" xfId="10537" xr:uid="{CEA8B06E-45FF-47C9-A93F-F7D0F1F433D3}"/>
    <cellStyle name="Output 8 2 5 3 2 2" xfId="37968" xr:uid="{050CEBFF-D28D-444C-8E93-4C67A9820E07}"/>
    <cellStyle name="Output 8 2 5 3 3" xfId="10538" xr:uid="{D4702CB0-61D0-4355-A778-9BE82A706451}"/>
    <cellStyle name="Output 8 2 5 4" xfId="10539" xr:uid="{EF2F3F03-2B0C-450F-B7F9-E08EA318AF50}"/>
    <cellStyle name="Output 8 2 5 4 2" xfId="21358" xr:uid="{51368363-C18A-4298-89DD-B3009D8B08BF}"/>
    <cellStyle name="Output 8 2 5 4 2 2" xfId="39765" xr:uid="{F433A6E2-D775-45D1-A8A1-8A2B0873849A}"/>
    <cellStyle name="Output 8 2 5 5" xfId="10540" xr:uid="{C0A80626-AF2B-467F-A8F5-50C309A5B599}"/>
    <cellStyle name="Output 8 2 5 5 2" xfId="34277" xr:uid="{CC7166FC-6F9A-4DBB-8789-ADBFBA5DAB1A}"/>
    <cellStyle name="Output 8 2 5 6" xfId="13336" xr:uid="{CAEAE23C-DE11-43D6-993E-46F5C1BC0B1F}"/>
    <cellStyle name="Output 8 2 5 6 2" xfId="35096" xr:uid="{D49CFCB8-79CC-4A96-973F-2AAA509E1216}"/>
    <cellStyle name="Output 8 2 5 7" xfId="17995" xr:uid="{054D8D2A-1145-4586-B9E9-E4EB60B95BFC}"/>
    <cellStyle name="Output 8 2 5 7 2" xfId="36058" xr:uid="{9920C6EB-298A-49BA-9A8E-DDF2940283D5}"/>
    <cellStyle name="Output 8 2 5 8" xfId="23873" xr:uid="{2693E82D-4A0D-48AD-B63D-3A5A0F241AD9}"/>
    <cellStyle name="Output 8 2 5 9" xfId="30250" xr:uid="{ECE5B8E0-67A3-4F41-9ADA-969B94131146}"/>
    <cellStyle name="Output 8 2 6" xfId="10541" xr:uid="{07095315-3000-47CB-BFA0-007F04CBE4FD}"/>
    <cellStyle name="Output 8 2 6 2" xfId="10542" xr:uid="{C01E94EB-CA56-4A63-8D48-601DAE0B0549}"/>
    <cellStyle name="Output 8 2 6 2 2" xfId="10543" xr:uid="{AB545964-1A8E-407C-B106-8E3E29F0CC23}"/>
    <cellStyle name="Output 8 2 6 2 2 2" xfId="20175" xr:uid="{FE6F1945-25D5-4DFB-8413-B349EE6CC76B}"/>
    <cellStyle name="Output 8 2 6 2 2 2 2" xfId="39047" xr:uid="{1802A308-B21A-412D-B6E7-DB430ED840D0}"/>
    <cellStyle name="Output 8 2 6 2 3" xfId="10544" xr:uid="{CDEFCE6E-597F-4EB9-A5DF-F3A5A80A0B39}"/>
    <cellStyle name="Output 8 2 6 2 3 2" xfId="37035" xr:uid="{584F307B-CD3C-4637-B8BC-FE562BCD9203}"/>
    <cellStyle name="Output 8 2 6 2 4" xfId="13874" xr:uid="{260481A9-8A0F-4C04-9F0D-CBB9EE0C15F5}"/>
    <cellStyle name="Output 8 2 6 2 4 2" xfId="23876" xr:uid="{36F987BF-1332-4F28-91F5-F0AD18E6160F}"/>
    <cellStyle name="Output 8 2 6 2 5" xfId="31314" xr:uid="{B048F737-0261-4CB5-A4C1-F88384AF560E}"/>
    <cellStyle name="Output 8 2 6 3" xfId="10545" xr:uid="{53FB18C8-4B6C-4C3F-B2CE-A8E49BF3CAA7}"/>
    <cellStyle name="Output 8 2 6 3 2" xfId="10546" xr:uid="{D259A327-7FCA-4137-AB14-3706527BE900}"/>
    <cellStyle name="Output 8 2 6 3 2 2" xfId="37969" xr:uid="{5FD68BFC-4838-48AD-A410-F7A2F8E54E47}"/>
    <cellStyle name="Output 8 2 6 3 3" xfId="10547" xr:uid="{539CB007-DDE5-482A-8F68-811AB25DC025}"/>
    <cellStyle name="Output 8 2 6 4" xfId="10548" xr:uid="{E4C45FCD-7E48-49DA-A95E-6627C8F3B278}"/>
    <cellStyle name="Output 8 2 6 4 2" xfId="21359" xr:uid="{7453B937-1A3C-4A28-A349-4AEA66A16F8C}"/>
    <cellStyle name="Output 8 2 6 4 2 2" xfId="39766" xr:uid="{56A9624C-2D5A-4E29-BC45-ABAEEE32652D}"/>
    <cellStyle name="Output 8 2 6 5" xfId="10549" xr:uid="{A346F5F9-D100-45C8-A0D3-818C6353234C}"/>
    <cellStyle name="Output 8 2 6 5 2" xfId="34278" xr:uid="{C2E5AA51-F1A4-4E7F-AE5F-34412A59083E}"/>
    <cellStyle name="Output 8 2 6 6" xfId="13337" xr:uid="{47948E98-B944-405D-B9E9-2A00B175643D}"/>
    <cellStyle name="Output 8 2 6 6 2" xfId="35097" xr:uid="{8D4B7AB8-382C-4B66-BF38-831B9D220C98}"/>
    <cellStyle name="Output 8 2 6 7" xfId="17996" xr:uid="{C4E59183-6F38-4CF6-993D-8ED89BD38B49}"/>
    <cellStyle name="Output 8 2 6 7 2" xfId="36059" xr:uid="{CED2D6D8-2326-492F-91A9-BE22449FFECF}"/>
    <cellStyle name="Output 8 2 6 8" xfId="23875" xr:uid="{3D4F8E70-1C62-467A-86E3-29629FCA0E45}"/>
    <cellStyle name="Output 8 2 6 9" xfId="30251" xr:uid="{E84F3089-F061-4EE3-A234-81C7DB012414}"/>
    <cellStyle name="Output 8 2 7" xfId="10550" xr:uid="{078BC667-70EE-4EC0-88FF-29B04CC56CD3}"/>
    <cellStyle name="Output 8 2 7 2" xfId="10551" xr:uid="{01896268-75BD-45C7-8A43-E273ABA5389F}"/>
    <cellStyle name="Output 8 2 7 2 2" xfId="19433" xr:uid="{9791A66C-2748-4D11-A85D-31797AED7F68}"/>
    <cellStyle name="Output 8 2 7 2 2 2" xfId="38220" xr:uid="{DE6D8444-AF92-4EC8-8679-EEF6D077C5BD}"/>
    <cellStyle name="Output 8 2 7 3" xfId="10552" xr:uid="{59D44DD2-83E9-4E11-BE85-C18131AC72CC}"/>
    <cellStyle name="Output 8 2 7 3 2" xfId="36303" xr:uid="{F85B036D-076A-463D-869F-40C561CBCF2F}"/>
    <cellStyle name="Output 8 2 7 4" xfId="13570" xr:uid="{821A579F-23EE-4419-B9FE-7C4BB45E2D56}"/>
    <cellStyle name="Output 8 2 7 4 2" xfId="23877" xr:uid="{3416CD73-D445-4E16-85BF-577686B2677E}"/>
    <cellStyle name="Output 8 2 7 5" xfId="30489" xr:uid="{D6C89B18-08B5-482B-9863-D55BB922B3AB}"/>
    <cellStyle name="Output 8 2 8" xfId="10553" xr:uid="{698D0FD5-C97D-4C6A-A2FC-09E45E2CB904}"/>
    <cellStyle name="Output 8 2 8 2" xfId="10554" xr:uid="{D3B655C8-AADB-48D9-8BB1-D69E386A5B56}"/>
    <cellStyle name="Output 8 2 8 2 2" xfId="19588" xr:uid="{F0E41D9B-76FF-4BC5-9F48-5B16AFB5B0B1}"/>
    <cellStyle name="Output 8 2 8 2 2 2" xfId="38412" xr:uid="{13F5ADB9-04CB-4AC3-BD77-19DC2CA87113}"/>
    <cellStyle name="Output 8 2 8 3" xfId="10555" xr:uid="{78228998-C117-4E82-BB38-4D908E29AD0F}"/>
    <cellStyle name="Output 8 2 8 3 2" xfId="36448" xr:uid="{BF48EF1B-16B3-4A4C-9CCB-A2B7A86D54B1}"/>
    <cellStyle name="Output 8 2 8 4" xfId="13668" xr:uid="{3483894A-9CE8-4474-9DD4-171F9DA7EA09}"/>
    <cellStyle name="Output 8 2 8 4 2" xfId="23878" xr:uid="{A0DB2C7D-1C4A-4FD5-A628-742A97D3237A}"/>
    <cellStyle name="Output 8 2 8 5" xfId="30679" xr:uid="{66A6FB88-99C4-4832-8B57-858CBDA88592}"/>
    <cellStyle name="Output 8 2 9" xfId="10556" xr:uid="{64E3B926-DD16-45A0-83FA-70A238084C75}"/>
    <cellStyle name="Output 8 2 9 2" xfId="10557" xr:uid="{1F399748-0ADF-4876-8844-3EFA1C9049CB}"/>
    <cellStyle name="Output 8 2 9 3" xfId="10558" xr:uid="{1160A51F-58A8-4BD7-AE3C-3638DDF02757}"/>
    <cellStyle name="Output 8 3" xfId="10559" xr:uid="{D606A068-2EF7-4F49-9D11-92925CB9E142}"/>
    <cellStyle name="Output 8 3 10" xfId="10560" xr:uid="{E9825634-8750-4E69-BD96-953345641FCB}"/>
    <cellStyle name="Output 8 3 10 2" xfId="35098" xr:uid="{09B4B85C-930D-49F1-98E8-A6E6CD39C042}"/>
    <cellStyle name="Output 8 3 11" xfId="12992" xr:uid="{088C5069-45B9-4645-B5D5-DF988230FFCC}"/>
    <cellStyle name="Output 8 3 11 2" xfId="35307" xr:uid="{96A4758B-EB07-4494-97FB-F483BEF1BBA6}"/>
    <cellStyle name="Output 8 3 12" xfId="19210" xr:uid="{DA1DC0E9-570D-4318-ACE8-0F00F142625B}"/>
    <cellStyle name="Output 8 3 12 2" xfId="37707" xr:uid="{7EE1F5B6-6B1D-4999-B9C2-87FE192340FF}"/>
    <cellStyle name="Output 8 3 13" xfId="23879" xr:uid="{BC4A281E-04E7-4A71-BA77-35F16C417E4D}"/>
    <cellStyle name="Output 8 3 2" xfId="10561" xr:uid="{92E0AFE1-32FB-4F1F-9D06-2D907B9EE820}"/>
    <cellStyle name="Output 8 3 2 2" xfId="10562" xr:uid="{BFAF1E3E-5A93-41EE-AD5E-04B757DBE506}"/>
    <cellStyle name="Output 8 3 2 2 2" xfId="10563" xr:uid="{B86FA7C6-B530-4247-9B66-4940A180E419}"/>
    <cellStyle name="Output 8 3 2 2 2 2" xfId="20176" xr:uid="{704C776E-DE24-4650-A527-26014F1366EE}"/>
    <cellStyle name="Output 8 3 2 2 2 2 2" xfId="39048" xr:uid="{2923874D-A065-4448-95BE-1CB77D1DF351}"/>
    <cellStyle name="Output 8 3 2 2 3" xfId="10564" xr:uid="{A4675798-F097-4886-8E0C-C0FFB208270D}"/>
    <cellStyle name="Output 8 3 2 2 3 2" xfId="37036" xr:uid="{9B47858C-F4E5-477F-A4D1-6BD1538834EC}"/>
    <cellStyle name="Output 8 3 2 2 4" xfId="13875" xr:uid="{8CE2C807-E9E7-4759-8D7B-09B6C63473E4}"/>
    <cellStyle name="Output 8 3 2 2 4 2" xfId="23881" xr:uid="{E95430A8-959F-42B4-9801-F018DF4343EE}"/>
    <cellStyle name="Output 8 3 2 2 5" xfId="31315" xr:uid="{EF2CCEA6-1FC2-4C05-8DFD-09CFC7B8DEED}"/>
    <cellStyle name="Output 8 3 2 3" xfId="10565" xr:uid="{0B2CA9F3-CBAB-4CEB-A801-98E5AA6DFA00}"/>
    <cellStyle name="Output 8 3 2 3 2" xfId="10566" xr:uid="{CC868D3D-C1C5-4C8B-A40F-088B6B2D0118}"/>
    <cellStyle name="Output 8 3 2 3 2 2" xfId="37970" xr:uid="{1F21BB6E-585A-4134-AC19-D00DB95EB348}"/>
    <cellStyle name="Output 8 3 2 3 3" xfId="10567" xr:uid="{E93728AD-9259-46C4-969E-1A5760EB22D2}"/>
    <cellStyle name="Output 8 3 2 4" xfId="10568" xr:uid="{6BC962F3-011F-4484-935D-1D4083BA3513}"/>
    <cellStyle name="Output 8 3 2 4 2" xfId="21360" xr:uid="{C6B24161-B94D-4257-99C8-39D6504D14BA}"/>
    <cellStyle name="Output 8 3 2 4 2 2" xfId="39767" xr:uid="{ED76642C-0F8E-4B9A-8C35-6CB9E89FD1E8}"/>
    <cellStyle name="Output 8 3 2 5" xfId="10569" xr:uid="{E2D9E018-455B-456E-9438-0882DBD1A378}"/>
    <cellStyle name="Output 8 3 2 5 2" xfId="34279" xr:uid="{EA612EE3-E078-43FD-BC1E-1671CC92B423}"/>
    <cellStyle name="Output 8 3 2 6" xfId="13338" xr:uid="{7C0D484D-848C-4638-836A-F78A4944E81C}"/>
    <cellStyle name="Output 8 3 2 6 2" xfId="35099" xr:uid="{CD43C024-2F48-45D4-B344-7BC598489AF6}"/>
    <cellStyle name="Output 8 3 2 7" xfId="17997" xr:uid="{30B13DC7-675C-4915-BBD8-B3C9A95B90D3}"/>
    <cellStyle name="Output 8 3 2 7 2" xfId="36060" xr:uid="{9343037D-8EF1-4003-B945-7B7C24325F58}"/>
    <cellStyle name="Output 8 3 2 8" xfId="23880" xr:uid="{439B0A36-C293-4E72-9605-8AF2705CA3D8}"/>
    <cellStyle name="Output 8 3 2 9" xfId="30252" xr:uid="{6B50F7D2-6F3A-4DD6-A671-A81544D4AE01}"/>
    <cellStyle name="Output 8 3 3" xfId="10570" xr:uid="{747F9336-0D6B-4308-9CFA-B5CEA8E0683C}"/>
    <cellStyle name="Output 8 3 3 2" xfId="10571" xr:uid="{B12A9D06-47E6-4E27-81F3-D4DFC7B15566}"/>
    <cellStyle name="Output 8 3 3 2 2" xfId="10572" xr:uid="{45C32C8D-B39B-4C23-AE22-A79E266CA0DE}"/>
    <cellStyle name="Output 8 3 3 2 2 2" xfId="20177" xr:uid="{FC643798-4E23-4ABD-8DC8-FDFFAA847C9C}"/>
    <cellStyle name="Output 8 3 3 2 2 2 2" xfId="39049" xr:uid="{720B366D-34FE-4E9A-AB8A-1AE6DA376A72}"/>
    <cellStyle name="Output 8 3 3 2 3" xfId="10573" xr:uid="{2D37237B-0107-4EE1-933B-29FCAFE8CA79}"/>
    <cellStyle name="Output 8 3 3 2 3 2" xfId="37037" xr:uid="{4BFC2F00-1051-45B5-9665-AA4C55087A80}"/>
    <cellStyle name="Output 8 3 3 2 4" xfId="13876" xr:uid="{703D3B56-AFBA-4F7C-BE3F-E5D4D8872884}"/>
    <cellStyle name="Output 8 3 3 2 4 2" xfId="23883" xr:uid="{4DCEB11D-64B9-465A-AB94-D23A24B5EDBF}"/>
    <cellStyle name="Output 8 3 3 2 5" xfId="31316" xr:uid="{537ACBB4-7E01-44E5-A165-AE6CFF86BB8A}"/>
    <cellStyle name="Output 8 3 3 3" xfId="10574" xr:uid="{632C3B00-F51E-41F1-9546-98271CD48478}"/>
    <cellStyle name="Output 8 3 3 3 2" xfId="10575" xr:uid="{53EE26A7-4A1C-4576-A18C-82D11B7D7414}"/>
    <cellStyle name="Output 8 3 3 3 2 2" xfId="37971" xr:uid="{AEBDF7BC-D444-41B0-AD2E-44E847D95C6F}"/>
    <cellStyle name="Output 8 3 3 3 3" xfId="10576" xr:uid="{2F80C4BD-BAD1-4691-8C79-D3768CEF55C0}"/>
    <cellStyle name="Output 8 3 3 4" xfId="10577" xr:uid="{B08DC2ED-46F2-44C7-A245-1721C8CF39A2}"/>
    <cellStyle name="Output 8 3 3 4 2" xfId="21361" xr:uid="{42E078D3-4BEA-437B-B613-5BAB51477B28}"/>
    <cellStyle name="Output 8 3 3 4 2 2" xfId="39768" xr:uid="{C82D29F3-9CC4-49FF-AB48-A1397BC10AD9}"/>
    <cellStyle name="Output 8 3 3 5" xfId="10578" xr:uid="{707E3460-455D-4765-B962-0A0A3E169CDE}"/>
    <cellStyle name="Output 8 3 3 5 2" xfId="34280" xr:uid="{675A6A3A-FF9B-49C5-8920-95E2B6A946E0}"/>
    <cellStyle name="Output 8 3 3 6" xfId="13339" xr:uid="{E12CBBAE-5969-425C-9E47-16CAA4EC9AD0}"/>
    <cellStyle name="Output 8 3 3 6 2" xfId="35100" xr:uid="{8C9661DE-DCD3-4721-9EAC-4AC665B60BE6}"/>
    <cellStyle name="Output 8 3 3 7" xfId="17998" xr:uid="{DA41159D-08AE-4C34-B8F7-A929C1602A0B}"/>
    <cellStyle name="Output 8 3 3 7 2" xfId="36061" xr:uid="{808ECB19-ADD4-469F-9721-8E9BE4B855C2}"/>
    <cellStyle name="Output 8 3 3 8" xfId="23882" xr:uid="{182D2589-8ED7-4042-B8B8-9C3121709CAB}"/>
    <cellStyle name="Output 8 3 3 9" xfId="30253" xr:uid="{4C8980CE-E3AE-4192-A6D7-B806D4E156C6}"/>
    <cellStyle name="Output 8 3 4" xfId="10579" xr:uid="{1536E91A-D003-4425-A3D1-B667C4FF7222}"/>
    <cellStyle name="Output 8 3 4 2" xfId="10580" xr:uid="{CB7B259C-1E2D-4DC3-8A84-08E40983B9D8}"/>
    <cellStyle name="Output 8 3 4 2 2" xfId="10581" xr:uid="{E734D0B8-69D9-41D9-B1A1-3A3B362F510A}"/>
    <cellStyle name="Output 8 3 4 2 2 2" xfId="20178" xr:uid="{C947A4F8-EE95-49E6-8B3E-9B77ECFF2B66}"/>
    <cellStyle name="Output 8 3 4 2 2 2 2" xfId="39050" xr:uid="{6AB54FDA-ED18-4F11-AA3F-BBD13EF12442}"/>
    <cellStyle name="Output 8 3 4 2 3" xfId="10582" xr:uid="{294A6B63-96EC-47F8-BD1D-FB1E5456FCF2}"/>
    <cellStyle name="Output 8 3 4 2 3 2" xfId="37038" xr:uid="{FA836A75-B174-441A-A0B2-A9347BFA2639}"/>
    <cellStyle name="Output 8 3 4 2 4" xfId="13877" xr:uid="{A1E94684-6691-40C6-88B0-ED30EEA15DFC}"/>
    <cellStyle name="Output 8 3 4 2 4 2" xfId="23885" xr:uid="{E88FB33C-9D4A-4950-924C-157761645F5C}"/>
    <cellStyle name="Output 8 3 4 2 5" xfId="31317" xr:uid="{3C193BB9-73CD-4268-8BA2-67D63918C194}"/>
    <cellStyle name="Output 8 3 4 3" xfId="10583" xr:uid="{F25CB03A-F780-4332-A764-BE279C19F60B}"/>
    <cellStyle name="Output 8 3 4 3 2" xfId="10584" xr:uid="{EF762378-635C-4B0C-820B-61FDA99262B5}"/>
    <cellStyle name="Output 8 3 4 3 2 2" xfId="37972" xr:uid="{86ED2BBB-45CF-415E-9F62-398EA264FFBD}"/>
    <cellStyle name="Output 8 3 4 3 3" xfId="10585" xr:uid="{50CAA2CA-AF74-4B17-A248-0ADFBC1F29C6}"/>
    <cellStyle name="Output 8 3 4 4" xfId="10586" xr:uid="{685C2030-4844-4DE1-854F-382507FFE215}"/>
    <cellStyle name="Output 8 3 4 4 2" xfId="21362" xr:uid="{E843DF47-6CCC-498F-ACFA-5C592F0E4324}"/>
    <cellStyle name="Output 8 3 4 4 2 2" xfId="39769" xr:uid="{97C9236B-82C3-4609-A8CB-C7C0A823B823}"/>
    <cellStyle name="Output 8 3 4 5" xfId="10587" xr:uid="{9EC1D7EE-74BD-45F3-96C9-7F79433211B0}"/>
    <cellStyle name="Output 8 3 4 5 2" xfId="34281" xr:uid="{0E5F4AFD-6928-4F66-998E-4827B7047408}"/>
    <cellStyle name="Output 8 3 4 6" xfId="13340" xr:uid="{C1ED6832-F139-4195-A134-D81AD2B620DB}"/>
    <cellStyle name="Output 8 3 4 6 2" xfId="35101" xr:uid="{87DCCF4B-2F8C-4EE2-A557-76F4099E5717}"/>
    <cellStyle name="Output 8 3 4 7" xfId="17999" xr:uid="{54D133EC-CA8A-4F3A-9962-629BCA879648}"/>
    <cellStyle name="Output 8 3 4 7 2" xfId="36062" xr:uid="{DC4EF1FF-5369-43F2-8BC5-D5DD11F9BC08}"/>
    <cellStyle name="Output 8 3 4 8" xfId="23884" xr:uid="{DCC26AD3-0A64-4788-9BA6-81D534324873}"/>
    <cellStyle name="Output 8 3 4 9" xfId="30254" xr:uid="{1B8C6D92-2C68-4C10-88A1-5D0280B5429C}"/>
    <cellStyle name="Output 8 3 5" xfId="10588" xr:uid="{4B2FCE98-3234-42C0-8599-B46811F2F683}"/>
    <cellStyle name="Output 8 3 5 2" xfId="10589" xr:uid="{8211C3EB-01D1-4F74-ADC3-0A1127C42E11}"/>
    <cellStyle name="Output 8 3 5 2 2" xfId="10590" xr:uid="{288AECC6-4948-40C5-974B-31C138AA5003}"/>
    <cellStyle name="Output 8 3 5 2 2 2" xfId="20179" xr:uid="{24FF6A5D-CE30-414F-AF7D-41C0ACFD5B45}"/>
    <cellStyle name="Output 8 3 5 2 2 2 2" xfId="39051" xr:uid="{4CD0BF4E-BAC8-4C60-8DBC-B51BBFF785F4}"/>
    <cellStyle name="Output 8 3 5 2 3" xfId="10591" xr:uid="{47732445-F85C-4131-80DA-14523F8AE41B}"/>
    <cellStyle name="Output 8 3 5 2 3 2" xfId="37039" xr:uid="{DDD9EEEC-2C8E-4C3E-935B-3754572F3E26}"/>
    <cellStyle name="Output 8 3 5 2 4" xfId="13878" xr:uid="{861B73B0-282C-4372-B7A7-5816EECA2939}"/>
    <cellStyle name="Output 8 3 5 2 4 2" xfId="23887" xr:uid="{4BB5424B-E42D-4646-B5AE-5E66C1AB4630}"/>
    <cellStyle name="Output 8 3 5 2 5" xfId="31318" xr:uid="{19CE3EE5-7E64-4350-AD26-2B96B41B34D4}"/>
    <cellStyle name="Output 8 3 5 3" xfId="10592" xr:uid="{A9D088B3-0D3B-41BF-8049-6300BC92CE54}"/>
    <cellStyle name="Output 8 3 5 3 2" xfId="10593" xr:uid="{903D71CC-0680-4B6A-AFAA-8CEC1CAFC6ED}"/>
    <cellStyle name="Output 8 3 5 3 2 2" xfId="37973" xr:uid="{A43C58BA-E9E0-4AC0-96B9-3ACCD5367A4E}"/>
    <cellStyle name="Output 8 3 5 3 3" xfId="10594" xr:uid="{9DF012FA-0923-46D1-98D9-5B35F84C1E2B}"/>
    <cellStyle name="Output 8 3 5 4" xfId="10595" xr:uid="{2A96FC97-12D2-43DB-B20C-70A84628AB9F}"/>
    <cellStyle name="Output 8 3 5 4 2" xfId="21363" xr:uid="{4F51E8DC-ADBA-4FAF-B306-66863896F586}"/>
    <cellStyle name="Output 8 3 5 4 2 2" xfId="39770" xr:uid="{D458EA3B-8F15-490B-9EED-ACC7718D8EA0}"/>
    <cellStyle name="Output 8 3 5 5" xfId="10596" xr:uid="{C32A1B7E-9F56-4076-AAF6-2F338E0B20E0}"/>
    <cellStyle name="Output 8 3 5 5 2" xfId="34282" xr:uid="{FD153397-2047-404D-B8DD-D5F415C3E6A2}"/>
    <cellStyle name="Output 8 3 5 6" xfId="13341" xr:uid="{B1277E5E-4FED-44A3-B61D-B7F744ADE1DD}"/>
    <cellStyle name="Output 8 3 5 6 2" xfId="35102" xr:uid="{56F2CF04-941B-499A-8E68-4137AAC8D97D}"/>
    <cellStyle name="Output 8 3 5 7" xfId="18000" xr:uid="{8B3687AB-E2BD-43DE-8ECC-D587463B883A}"/>
    <cellStyle name="Output 8 3 5 7 2" xfId="36063" xr:uid="{4673B8DB-7226-4B98-B8FD-4CA5FF868DC8}"/>
    <cellStyle name="Output 8 3 5 8" xfId="23886" xr:uid="{625E1469-0BA8-4269-8017-B730B205A3D0}"/>
    <cellStyle name="Output 8 3 5 9" xfId="30255" xr:uid="{EBFC29A5-F428-49A2-8048-111A172DA1E6}"/>
    <cellStyle name="Output 8 3 6" xfId="10597" xr:uid="{1FB3E569-C15E-4D0C-9E65-5BD2800C0753}"/>
    <cellStyle name="Output 8 3 6 2" xfId="10598" xr:uid="{6FE506CC-A146-496D-8B8D-F8D82A81F681}"/>
    <cellStyle name="Output 8 3 6 2 2" xfId="10599" xr:uid="{E4F728A0-7F89-4743-9F58-96F431AC6741}"/>
    <cellStyle name="Output 8 3 6 2 2 2" xfId="20180" xr:uid="{D8EC7CAC-D0A7-46C8-8126-F4B81CA0AC77}"/>
    <cellStyle name="Output 8 3 6 2 2 2 2" xfId="39052" xr:uid="{DA1A9E7E-EF26-4902-9835-F972F1D0B83B}"/>
    <cellStyle name="Output 8 3 6 2 3" xfId="10600" xr:uid="{744A7604-4536-4272-BE63-D9F5A26806F8}"/>
    <cellStyle name="Output 8 3 6 2 3 2" xfId="37040" xr:uid="{779ECC22-BACF-49C9-9B79-E58A408A2BE3}"/>
    <cellStyle name="Output 8 3 6 2 4" xfId="13879" xr:uid="{1E963E73-401B-405D-ABE7-FA43C6D35E53}"/>
    <cellStyle name="Output 8 3 6 2 4 2" xfId="23889" xr:uid="{0A84AFFE-AD86-4B5B-A50B-13583B45620B}"/>
    <cellStyle name="Output 8 3 6 2 5" xfId="31319" xr:uid="{80443623-1558-47E8-9AB7-5F31BF77BD78}"/>
    <cellStyle name="Output 8 3 6 3" xfId="10601" xr:uid="{6F26AB7C-9928-40AB-A55F-E34B387672B7}"/>
    <cellStyle name="Output 8 3 6 3 2" xfId="10602" xr:uid="{C6E2515E-B9A8-4BFD-9402-56EE680FE23A}"/>
    <cellStyle name="Output 8 3 6 3 2 2" xfId="37974" xr:uid="{BA186A57-034F-47A7-AB86-942C42B1147F}"/>
    <cellStyle name="Output 8 3 6 3 3" xfId="10603" xr:uid="{6CB0711F-33C3-4A80-824C-73DFA1BDFBB7}"/>
    <cellStyle name="Output 8 3 6 4" xfId="10604" xr:uid="{69BD2D80-EAF0-4D7D-91CD-E009119684A2}"/>
    <cellStyle name="Output 8 3 6 4 2" xfId="21364" xr:uid="{D9325E05-5312-4041-BEF2-EB880C53EAEB}"/>
    <cellStyle name="Output 8 3 6 4 2 2" xfId="39771" xr:uid="{751376B2-CAA1-42DC-BC08-A3F65F0ACA17}"/>
    <cellStyle name="Output 8 3 6 5" xfId="10605" xr:uid="{7827A68D-371F-46A5-9626-4F29BB9575E0}"/>
    <cellStyle name="Output 8 3 6 5 2" xfId="34283" xr:uid="{39EB3EE7-945A-429E-8186-1E5B51C9E9E2}"/>
    <cellStyle name="Output 8 3 6 6" xfId="13342" xr:uid="{969D2F7D-A65D-407E-80A0-1BC1AF5108D5}"/>
    <cellStyle name="Output 8 3 6 6 2" xfId="35103" xr:uid="{D55C97DD-E803-4930-A319-C3CFD3A1B808}"/>
    <cellStyle name="Output 8 3 6 7" xfId="18001" xr:uid="{8D27ADE5-8A47-4DAB-A3F3-F3C318DC2B9A}"/>
    <cellStyle name="Output 8 3 6 7 2" xfId="36064" xr:uid="{1FC35543-F42C-4DFF-9B98-305D606BA9FB}"/>
    <cellStyle name="Output 8 3 6 8" xfId="23888" xr:uid="{3B5CF08C-0702-44A1-99D6-B07E3CD1EF09}"/>
    <cellStyle name="Output 8 3 6 9" xfId="30256" xr:uid="{48F7BCBD-C27C-40DE-8774-9012D8B27DB2}"/>
    <cellStyle name="Output 8 3 7" xfId="10606" xr:uid="{2439EDF6-9597-48C2-B6B3-AC42B90A5352}"/>
    <cellStyle name="Output 8 3 7 2" xfId="10607" xr:uid="{35DD9540-2A08-49BF-B02A-0E438F3EABCA}"/>
    <cellStyle name="Output 8 3 7 2 2" xfId="19379" xr:uid="{335230A5-05F2-4875-960A-0120B74FB62E}"/>
    <cellStyle name="Output 8 3 7 2 2 2" xfId="38165" xr:uid="{66E61C4F-4781-40C4-9DBA-4660A986E561}"/>
    <cellStyle name="Output 8 3 7 3" xfId="10608" xr:uid="{032CA69F-F986-43C0-AAF4-8F964DDDF759}"/>
    <cellStyle name="Output 8 3 7 3 2" xfId="36249" xr:uid="{38B9C55D-B674-4D05-800F-1E1B74E6AE9D}"/>
    <cellStyle name="Output 8 3 7 4" xfId="13544" xr:uid="{C0BD80AA-FCE9-4747-9699-860D444E50C7}"/>
    <cellStyle name="Output 8 3 7 4 2" xfId="23890" xr:uid="{D66062BD-FA9D-4205-87D2-C6161C654ECA}"/>
    <cellStyle name="Output 8 3 7 5" xfId="30434" xr:uid="{12ACECEF-7611-49BE-9AD6-EFDCE5786BC8}"/>
    <cellStyle name="Output 8 3 8" xfId="10609" xr:uid="{7905D659-ADAC-4197-83A7-3B71ED2317C6}"/>
    <cellStyle name="Output 8 3 8 2" xfId="10610" xr:uid="{5102CEEB-4D6F-4032-8637-41C6A2318C93}"/>
    <cellStyle name="Output 8 3 8 2 2" xfId="19559" xr:uid="{08B7E321-4007-4153-9F0E-1FEF1564E113}"/>
    <cellStyle name="Output 8 3 8 2 2 2" xfId="38346" xr:uid="{581F6CD4-787E-45E6-81C0-FC7D8863C8FE}"/>
    <cellStyle name="Output 8 3 8 3" xfId="10611" xr:uid="{8FB4072D-7988-4787-8EC7-A34907008739}"/>
    <cellStyle name="Output 8 3 8 3 2" xfId="36430" xr:uid="{ECCB0291-5A21-487D-B97F-70FB8FAE7C15}"/>
    <cellStyle name="Output 8 3 8 4" xfId="13628" xr:uid="{D466DAC1-BF00-48D2-A00F-E3996CDFA2FC}"/>
    <cellStyle name="Output 8 3 8 4 2" xfId="23891" xr:uid="{1B176CBA-B7EF-4466-850F-68FA9F84B150}"/>
    <cellStyle name="Output 8 3 8 5" xfId="30615" xr:uid="{ED990EC7-D85E-478D-9EF4-6DC903406C16}"/>
    <cellStyle name="Output 8 3 9" xfId="10612" xr:uid="{DED38902-208E-4B50-8A49-86010A044014}"/>
    <cellStyle name="Output 8 3 9 2" xfId="10613" xr:uid="{5E4BD966-18D6-40C7-A041-2F3CBA85D878}"/>
    <cellStyle name="Output 8 3 9 3" xfId="10614" xr:uid="{17AC46FE-904E-412C-AB8E-271910AFFAEC}"/>
    <cellStyle name="Output 8 4" xfId="10615" xr:uid="{B7DF11A6-0815-46A4-873A-13B296919AF6}"/>
    <cellStyle name="Output 8 4 10" xfId="29652" xr:uid="{19ACBCFA-1B1A-4BB1-8F0E-AAB3939B24D4}"/>
    <cellStyle name="Output 8 4 2" xfId="10616" xr:uid="{B4E71602-1AE7-4986-AC79-2BD88C3063A3}"/>
    <cellStyle name="Output 8 4 2 2" xfId="10617" xr:uid="{5EFFF91F-B711-48B3-8BC0-661D6EBF67F2}"/>
    <cellStyle name="Output 8 4 2 2 2" xfId="10618" xr:uid="{1A4655F5-0342-4F45-AADB-B8089F9E108E}"/>
    <cellStyle name="Output 8 4 2 2 2 2" xfId="20181" xr:uid="{814E9877-C8AF-4815-846C-276AC5681A74}"/>
    <cellStyle name="Output 8 4 2 2 2 2 2" xfId="39053" xr:uid="{74CEBE32-7003-4B65-BB74-7DC51C27B670}"/>
    <cellStyle name="Output 8 4 2 2 3" xfId="10619" xr:uid="{5CB1F0D1-3C28-49F1-9C1C-6AB0A335EED1}"/>
    <cellStyle name="Output 8 4 2 2 3 2" xfId="37041" xr:uid="{62EC2BAC-16FD-4A5C-936D-2F56623A2D9B}"/>
    <cellStyle name="Output 8 4 2 2 4" xfId="13880" xr:uid="{DE1E52CD-FCF8-42B3-A4A6-9D8A176235C7}"/>
    <cellStyle name="Output 8 4 2 2 4 2" xfId="23894" xr:uid="{3A97F5C1-D4E5-4A4B-9D86-2BCB5A2892F3}"/>
    <cellStyle name="Output 8 4 2 2 5" xfId="31320" xr:uid="{BA6560F3-F7E7-4116-A213-900E56519BA0}"/>
    <cellStyle name="Output 8 4 2 3" xfId="10620" xr:uid="{78F21CD7-55BD-4901-8847-4793F8CF3D2C}"/>
    <cellStyle name="Output 8 4 2 3 2" xfId="10621" xr:uid="{36F010C9-CA42-41F6-898D-091FBE27601D}"/>
    <cellStyle name="Output 8 4 2 3 2 2" xfId="37975" xr:uid="{3ADDC242-F81E-4E8C-965C-BA0E13A1C0D6}"/>
    <cellStyle name="Output 8 4 2 3 3" xfId="10622" xr:uid="{9E1563F8-BFE0-4261-BC47-21BCAD4B3CBF}"/>
    <cellStyle name="Output 8 4 2 4" xfId="10623" xr:uid="{9166269D-6F4A-46A0-AE29-11FDA0D93A08}"/>
    <cellStyle name="Output 8 4 2 4 2" xfId="36065" xr:uid="{FFAEB977-23B9-4E4E-A0FA-378DD100360D}"/>
    <cellStyle name="Output 8 4 2 5" xfId="13343" xr:uid="{2B78B80F-CCBB-4163-8CD2-5E040EA47285}"/>
    <cellStyle name="Output 8 4 2 5 2" xfId="23893" xr:uid="{D5B4E7E3-84F7-4DAF-8D0C-8F39C7DBD4AF}"/>
    <cellStyle name="Output 8 4 2 6" xfId="30257" xr:uid="{42352BD4-59B6-4164-A047-FCB8979A06A3}"/>
    <cellStyle name="Output 8 4 3" xfId="10624" xr:uid="{89F4024A-5B03-4DC3-BB28-E0CABF232DF3}"/>
    <cellStyle name="Output 8 4 3 2" xfId="10625" xr:uid="{88023C0A-4E4C-49AB-95B9-A58CAA247D09}"/>
    <cellStyle name="Output 8 4 3 2 2" xfId="14502" xr:uid="{693B3647-35B8-4074-A27F-EB5F4BBC16FD}"/>
    <cellStyle name="Output 8 4 3 2 2 2" xfId="38448" xr:uid="{F56250B1-022A-4A64-90AA-630BEA506C40}"/>
    <cellStyle name="Output 8 4 3 3" xfId="10626" xr:uid="{CE9DAA64-2838-46C9-A607-092429501AB1}"/>
    <cellStyle name="Output 8 4 3 3 2" xfId="18396" xr:uid="{78385872-371B-4F01-B919-9365CE090E6D}"/>
    <cellStyle name="Output 8 4 3 4" xfId="13686" xr:uid="{29624AEC-C212-4981-8711-2BF3211BDDFF}"/>
    <cellStyle name="Output 8 4 3 4 2" xfId="23895" xr:uid="{8857076B-34D3-4AB1-B9F8-18F4876AC161}"/>
    <cellStyle name="Output 8 4 3 5" xfId="30715" xr:uid="{2C0743C9-483D-4777-B67B-B6BA7EB22F50}"/>
    <cellStyle name="Output 8 4 4" xfId="10627" xr:uid="{7E72FCD1-B3B4-4457-9181-0405D797B373}"/>
    <cellStyle name="Output 8 4 4 2" xfId="10628" xr:uid="{E8E6D38B-6DDB-41B1-B97D-74DDB3FD4FA0}"/>
    <cellStyle name="Output 8 4 4 2 2" xfId="37326" xr:uid="{2A968161-8933-4B77-8255-AD1B3FB08062}"/>
    <cellStyle name="Output 8 4 4 3" xfId="10629" xr:uid="{F58B4773-11A6-46AE-9F4D-48DCCD9F9BDD}"/>
    <cellStyle name="Output 8 4 5" xfId="10630" xr:uid="{45B3132A-3620-41D0-AEE2-9D4232C00B9D}"/>
    <cellStyle name="Output 8 4 5 2" xfId="15288" xr:uid="{FE068DC0-BFF2-4BB5-9A2C-D72571E99D47}"/>
    <cellStyle name="Output 8 4 5 2 2" xfId="20696" xr:uid="{39209F9B-8089-4649-A2D0-F0B09B2FA8A8}"/>
    <cellStyle name="Output 8 4 6" xfId="10631" xr:uid="{881DF094-5CD5-407A-B739-40CAAA8488C1}"/>
    <cellStyle name="Output 8 4 6 2" xfId="15950" xr:uid="{0FD6C15C-6FC6-48C2-B9C4-F8FFDB41A732}"/>
    <cellStyle name="Output 8 4 7" xfId="13107" xr:uid="{949283BA-87CE-49AB-BC33-C12A53C7CC34}"/>
    <cellStyle name="Output 8 4 7 2" xfId="16926" xr:uid="{82831E7C-DD71-4BCD-B5A9-FDDC8BC68321}"/>
    <cellStyle name="Output 8 4 8" xfId="17270" xr:uid="{C7CC8C0D-7DE6-48D5-ADF8-C6DF2DB59B9C}"/>
    <cellStyle name="Output 8 4 8 2" xfId="35441" xr:uid="{F70DBB3B-7016-49D1-A2D7-E2045C58E8B9}"/>
    <cellStyle name="Output 8 4 9" xfId="23892" xr:uid="{FA1ED078-6034-4A6D-AD42-758DA57A55BD}"/>
    <cellStyle name="Output 8 5" xfId="10632" xr:uid="{99CAA3A8-BABE-4386-8418-724C2AC99796}"/>
    <cellStyle name="Output 8 5 2" xfId="10633" xr:uid="{2D4550B2-16E9-4451-AD2B-93B4E3ACD372}"/>
    <cellStyle name="Output 8 5 2 2" xfId="10634" xr:uid="{72D6781B-CC8F-477F-867B-47D060B2F0DA}"/>
    <cellStyle name="Output 8 5 2 2 2" xfId="20182" xr:uid="{9F91AC2B-3319-48E6-8D26-D29E3A2D021F}"/>
    <cellStyle name="Output 8 5 2 2 2 2" xfId="39054" xr:uid="{C38864E7-7DCC-4543-91FE-F023B3A90AA4}"/>
    <cellStyle name="Output 8 5 2 3" xfId="10635" xr:uid="{F5A8D148-7BC7-4B86-8248-6F4A7C78B375}"/>
    <cellStyle name="Output 8 5 2 3 2" xfId="37042" xr:uid="{28A1051A-495E-46D6-B10D-49505F1F4483}"/>
    <cellStyle name="Output 8 5 2 4" xfId="13881" xr:uid="{874D9BDC-3F9B-49EA-920C-173F5BD9CBFF}"/>
    <cellStyle name="Output 8 5 2 4 2" xfId="23897" xr:uid="{D410B000-345F-46A4-9BD1-1324447A6CCD}"/>
    <cellStyle name="Output 8 5 2 5" xfId="31321" xr:uid="{003D4B6C-E419-48C6-AABE-5502769104C1}"/>
    <cellStyle name="Output 8 5 3" xfId="10636" xr:uid="{B8EA8257-C66F-473E-A7C5-96FBC9417774}"/>
    <cellStyle name="Output 8 5 3 2" xfId="10637" xr:uid="{B39F3DBA-08D4-43E4-A7C4-1C01C75D54AE}"/>
    <cellStyle name="Output 8 5 3 2 2" xfId="37976" xr:uid="{C2204C98-13A6-485D-BED9-87016AD598DF}"/>
    <cellStyle name="Output 8 5 3 3" xfId="10638" xr:uid="{978A1FDE-7202-48FF-B1BA-F2601AEFFF9A}"/>
    <cellStyle name="Output 8 5 4" xfId="10639" xr:uid="{CE819537-6983-4336-8B69-E5523F0F91A7}"/>
    <cellStyle name="Output 8 5 4 2" xfId="21366" xr:uid="{69C18C6C-97A7-4D05-9F80-ECE737537964}"/>
    <cellStyle name="Output 8 5 4 2 2" xfId="39772" xr:uid="{FC04DB62-5E84-4E54-A374-C60252744BE7}"/>
    <cellStyle name="Output 8 5 5" xfId="10640" xr:uid="{4A325BE9-4E8C-4ED7-9F34-C82C88617E47}"/>
    <cellStyle name="Output 8 5 5 2" xfId="34284" xr:uid="{7C2AAE88-1FEE-406D-8EE0-642902026DB8}"/>
    <cellStyle name="Output 8 5 6" xfId="13344" xr:uid="{62CE65BC-1A2E-4C18-9F33-2200ABA113BD}"/>
    <cellStyle name="Output 8 5 6 2" xfId="35104" xr:uid="{D98F7B93-B3C9-46E0-8DCF-BB1F0486CB87}"/>
    <cellStyle name="Output 8 5 7" xfId="18002" xr:uid="{4D90D33C-6A98-472F-B965-DBF2ABC14BBF}"/>
    <cellStyle name="Output 8 5 7 2" xfId="36066" xr:uid="{93D18C53-A992-45DB-94F1-4AF44612ACB5}"/>
    <cellStyle name="Output 8 5 8" xfId="23896" xr:uid="{0BD923A1-04F6-4A3F-BA37-E0D4D122346E}"/>
    <cellStyle name="Output 8 5 9" xfId="30258" xr:uid="{B7BEDD6B-154C-4A1D-A45C-24481A229C3E}"/>
    <cellStyle name="Output 8 6" xfId="10641" xr:uid="{754D9135-3729-41AD-9E0C-D82F45099CA2}"/>
    <cellStyle name="Output 8 6 2" xfId="10642" xr:uid="{4D2C7757-8F6B-432E-BF97-AC7E4854552E}"/>
    <cellStyle name="Output 8 6 2 2" xfId="10643" xr:uid="{C4B71E17-1D2E-47A0-B4E8-BD574FF947CB}"/>
    <cellStyle name="Output 8 6 2 2 2" xfId="20183" xr:uid="{801D3DC6-C3C2-4D3F-8B71-A2CE8497DC9A}"/>
    <cellStyle name="Output 8 6 2 2 2 2" xfId="39055" xr:uid="{3033B427-AC76-4918-ACEF-E2067956473F}"/>
    <cellStyle name="Output 8 6 2 3" xfId="10644" xr:uid="{3DE84583-43B9-40DB-B5D2-4A5A61461BA6}"/>
    <cellStyle name="Output 8 6 2 3 2" xfId="37043" xr:uid="{07404B1F-E85F-4B81-B893-2607DF21DCA6}"/>
    <cellStyle name="Output 8 6 2 4" xfId="13882" xr:uid="{5307CF60-016C-43B6-8B08-8949437A3642}"/>
    <cellStyle name="Output 8 6 2 4 2" xfId="23899" xr:uid="{5F40C7A5-B0AF-4B58-B817-833D53F38B98}"/>
    <cellStyle name="Output 8 6 2 5" xfId="31322" xr:uid="{D48C8F21-9144-4AB1-B712-9DF02FC6AD5C}"/>
    <cellStyle name="Output 8 6 3" xfId="10645" xr:uid="{A02ECF18-E71C-403A-8C7B-8BA90ACEFB25}"/>
    <cellStyle name="Output 8 6 3 2" xfId="10646" xr:uid="{45C0B96D-9E3D-4428-89C4-52BA13984AF5}"/>
    <cellStyle name="Output 8 6 3 2 2" xfId="37977" xr:uid="{0D27AE9F-C5DA-4C0A-821A-E363F41A40E8}"/>
    <cellStyle name="Output 8 6 3 3" xfId="10647" xr:uid="{3FC9FA9A-CA2C-4049-95BF-E1DEE61A18B3}"/>
    <cellStyle name="Output 8 6 4" xfId="10648" xr:uid="{C43EEEA1-1B77-4399-842B-FDFB1EC3082C}"/>
    <cellStyle name="Output 8 6 4 2" xfId="21367" xr:uid="{B785BC6C-8E18-4187-93C9-A63F74C521A5}"/>
    <cellStyle name="Output 8 6 4 2 2" xfId="39773" xr:uid="{88985010-0903-4090-821A-F78D5460357A}"/>
    <cellStyle name="Output 8 6 5" xfId="10649" xr:uid="{D3D67C0E-D0B5-4CDF-AC51-7A1D8876EDC6}"/>
    <cellStyle name="Output 8 6 5 2" xfId="34285" xr:uid="{07FCA831-1030-432A-AEE7-DF6A138D0E95}"/>
    <cellStyle name="Output 8 6 6" xfId="13345" xr:uid="{B1599EE0-5E1B-4941-9402-C3603761FBCC}"/>
    <cellStyle name="Output 8 6 6 2" xfId="35105" xr:uid="{D2F8C559-6426-404E-A090-B8EDE810238F}"/>
    <cellStyle name="Output 8 6 7" xfId="18003" xr:uid="{485C1F2C-4E99-4697-A6EE-6E206AA03774}"/>
    <cellStyle name="Output 8 6 7 2" xfId="36067" xr:uid="{873BFA92-2D7C-438E-BA44-3A1FB61E9E4A}"/>
    <cellStyle name="Output 8 6 8" xfId="23898" xr:uid="{7E60B443-CC04-43C8-B4EF-9BB4B7165FEF}"/>
    <cellStyle name="Output 8 6 9" xfId="30259" xr:uid="{2804CCE9-FC3E-460C-9371-A3D403E0C262}"/>
    <cellStyle name="Output 8 7" xfId="10650" xr:uid="{67A52FDC-053F-4586-A00C-500E6198ECD4}"/>
    <cellStyle name="Output 8 7 2" xfId="10651" xr:uid="{6C757A57-5EFF-4F41-9D51-04AE7E26D19C}"/>
    <cellStyle name="Output 8 7 2 2" xfId="14456" xr:uid="{D09ABCE3-6C4E-44C3-A7E7-CB8DB4080A15}"/>
    <cellStyle name="Output 8 7 2 2 2" xfId="38389" xr:uid="{2729694D-6DD5-49E6-BBB6-77773FD9BAA2}"/>
    <cellStyle name="Output 8 7 3" xfId="10652" xr:uid="{D2805F94-63AF-4B49-898A-EF2F43C30FDA}"/>
    <cellStyle name="Output 8 7 3 2" xfId="18346" xr:uid="{48B1E60F-E547-4C66-A028-B013765EA594}"/>
    <cellStyle name="Output 8 7 4" xfId="13656" xr:uid="{34F9DADC-6F39-4E84-9063-454F96AC3E3E}"/>
    <cellStyle name="Output 8 7 4 2" xfId="23900" xr:uid="{8EA5F6EA-2FF1-4A5B-972B-319113F2F7B4}"/>
    <cellStyle name="Output 8 7 5" xfId="30658" xr:uid="{05013961-F0E4-4E49-9CAF-A0FB0B5C8FCA}"/>
    <cellStyle name="Output 8 8" xfId="10653" xr:uid="{C7063196-2024-44D7-8CFB-DD6FF148A2A9}"/>
    <cellStyle name="Output 8 8 2" xfId="10654" xr:uid="{9DCE9078-4C6B-4FE2-A2DF-4B61176C3BCE}"/>
    <cellStyle name="Output 8 8 2 2" xfId="37237" xr:uid="{DEAF8F4C-F662-4AFD-9E49-E771D4F8A8D7}"/>
    <cellStyle name="Output 8 8 3" xfId="10655" xr:uid="{4267B781-1E73-4EB8-B468-01157C4E6F7B}"/>
    <cellStyle name="Output 8 8 3 2" xfId="23901" xr:uid="{B90F1587-E208-494C-8D87-9DD2877271F8}"/>
    <cellStyle name="Output 8 8 4" xfId="14174" xr:uid="{A8D55A55-073A-4AEE-8631-D616A38A4CB6}"/>
    <cellStyle name="Output 8 9" xfId="10656" xr:uid="{0AAC9095-1E56-4FF8-93F6-5D1DCF38C379}"/>
    <cellStyle name="Output 8 9 2" xfId="10657" xr:uid="{834E998A-D239-4CDF-B004-A929DDCADECC}"/>
    <cellStyle name="Output 8 9 2 2" xfId="18794" xr:uid="{61C0BFB5-34CB-4269-A670-9E7E47713FE8}"/>
    <cellStyle name="Output 8 9 3" xfId="10658" xr:uid="{E326C173-4FE5-40A7-8E15-B06D5B094B99}"/>
    <cellStyle name="Output 9" xfId="10659" xr:uid="{BC3A3BE6-9C9F-4A86-8954-C9B5B7F7C18D}"/>
    <cellStyle name="Output 9 10" xfId="10660" xr:uid="{895B3C6B-80C7-4DE2-89E1-6EE9ADADC498}"/>
    <cellStyle name="Output 9 10 2" xfId="14658" xr:uid="{2571D277-BA8C-46BE-9B1E-AD119D9F2C1E}"/>
    <cellStyle name="Output 9 10 2 2" xfId="20492" xr:uid="{1B16D0A5-2106-41C6-9312-279E732D74AC}"/>
    <cellStyle name="Output 9 11" xfId="12963" xr:uid="{900158D2-D5C0-410D-9038-F81E6E911711}"/>
    <cellStyle name="Output 9 11 2" xfId="15101" xr:uid="{D63122A0-A972-4B99-8B38-C899E0F7328D}"/>
    <cellStyle name="Output 9 12" xfId="15999" xr:uid="{8D3C780C-0680-4960-849F-82B45326C23F}"/>
    <cellStyle name="Output 9 12 2" xfId="34432" xr:uid="{0B210D0B-A3F7-4B4A-9D21-D78C045AFE7B}"/>
    <cellStyle name="Output 9 13" xfId="17019" xr:uid="{8893E374-C875-467A-984C-B53A901369BB}"/>
    <cellStyle name="Output 9 13 2" xfId="35282" xr:uid="{AE74BA6D-9C21-4D26-820D-9B0724B9F090}"/>
    <cellStyle name="Output 9 14" xfId="21560" xr:uid="{B449BA1C-FED5-4C14-AF36-0731ADB0FD91}"/>
    <cellStyle name="Output 9 14 2" xfId="39930" xr:uid="{8054C312-987A-490F-9D26-9CF5B0C877E2}"/>
    <cellStyle name="Output 9 15" xfId="23902" xr:uid="{C51AC9B9-80FB-47AB-A492-925C89532666}"/>
    <cellStyle name="Output 9 16" xfId="29518" xr:uid="{A5B257BA-02B9-4282-A2FC-67B23F2D823B}"/>
    <cellStyle name="Output 9 2" xfId="10661" xr:uid="{27B4CE95-BA09-40B5-8077-F6DE3A22E416}"/>
    <cellStyle name="Output 9 2 10" xfId="10662" xr:uid="{4391D0C9-D243-4EA7-89FF-40D08F020393}"/>
    <cellStyle name="Output 9 2 10 2" xfId="35106" xr:uid="{6C0CC462-2B13-4DD3-8C7A-7D1545B6FCE6}"/>
    <cellStyle name="Output 9 2 11" xfId="13028" xr:uid="{79D52C11-9BD3-479E-865E-158A13B43CD7}"/>
    <cellStyle name="Output 9 2 11 2" xfId="35367" xr:uid="{F442A159-AE82-44F9-A2F0-C5FFB58C6280}"/>
    <cellStyle name="Output 9 2 12" xfId="18244" xr:uid="{DCBFC894-B94A-4C5A-882C-82780E762A41}"/>
    <cellStyle name="Output 9 2 12 2" xfId="36231" xr:uid="{DC054F29-2981-484D-B233-EB9D27C5117F}"/>
    <cellStyle name="Output 9 2 13" xfId="23903" xr:uid="{2E2D598E-2295-4973-BBE6-B2AEAE656FBF}"/>
    <cellStyle name="Output 9 2 2" xfId="10663" xr:uid="{C132BE92-FDFD-4A5E-981C-9C85DD5DA8A4}"/>
    <cellStyle name="Output 9 2 2 2" xfId="10664" xr:uid="{3FD4E005-F5B4-4A4F-99B8-3E11F8DCF80A}"/>
    <cellStyle name="Output 9 2 2 2 2" xfId="10665" xr:uid="{98BB4D12-2DD5-401C-9EA1-5C504C58A186}"/>
    <cellStyle name="Output 9 2 2 2 2 2" xfId="20184" xr:uid="{C15DBDA6-A23C-499E-BD74-CD05C12741BB}"/>
    <cellStyle name="Output 9 2 2 2 2 2 2" xfId="39056" xr:uid="{8BFB1304-5833-4665-9714-E43F5863FF2C}"/>
    <cellStyle name="Output 9 2 2 2 3" xfId="10666" xr:uid="{0397EA27-A857-498C-A371-EEE9500DFC38}"/>
    <cellStyle name="Output 9 2 2 2 3 2" xfId="37044" xr:uid="{0F601138-4151-479D-8B01-D2E4D50835C4}"/>
    <cellStyle name="Output 9 2 2 2 4" xfId="13883" xr:uid="{BD38EF8A-3360-4FE2-9FF5-8926F2604A7D}"/>
    <cellStyle name="Output 9 2 2 2 4 2" xfId="23905" xr:uid="{39983381-FDE5-4DC7-BE9F-5A7C861668AA}"/>
    <cellStyle name="Output 9 2 2 2 5" xfId="31323" xr:uid="{E497DF5B-9D35-4AC2-8F0F-38370A288194}"/>
    <cellStyle name="Output 9 2 2 3" xfId="10667" xr:uid="{F499CC3E-D305-4770-9B64-1D982590F72B}"/>
    <cellStyle name="Output 9 2 2 3 2" xfId="10668" xr:uid="{2543A97A-9F0C-45B2-9613-06EAD950E4DF}"/>
    <cellStyle name="Output 9 2 2 3 2 2" xfId="37978" xr:uid="{67E86596-3E9F-4CB0-BECA-7F873375A590}"/>
    <cellStyle name="Output 9 2 2 3 3" xfId="10669" xr:uid="{8FC738C5-235D-43F0-BF1F-4852D4C0E3FD}"/>
    <cellStyle name="Output 9 2 2 4" xfId="10670" xr:uid="{35D4AFCC-52E8-4815-9D7B-1AB3483DB84D}"/>
    <cellStyle name="Output 9 2 2 4 2" xfId="21368" xr:uid="{F489A6D8-EC47-4761-8465-721E9BD09884}"/>
    <cellStyle name="Output 9 2 2 4 2 2" xfId="39774" xr:uid="{5A0A7D77-CB3F-407D-8FBC-BE1E80FA3984}"/>
    <cellStyle name="Output 9 2 2 5" xfId="10671" xr:uid="{5A96D424-D681-4519-AB3F-8B63E84DCA31}"/>
    <cellStyle name="Output 9 2 2 5 2" xfId="34286" xr:uid="{57DC3B17-598C-4844-8A5F-8A9F00C55680}"/>
    <cellStyle name="Output 9 2 2 6" xfId="13346" xr:uid="{FD03407A-81E7-4707-A808-9747A1A65693}"/>
    <cellStyle name="Output 9 2 2 6 2" xfId="35107" xr:uid="{4975CA66-4563-422E-B8D2-4B388B492DBD}"/>
    <cellStyle name="Output 9 2 2 7" xfId="18004" xr:uid="{A9D5B260-F093-488E-9209-8226CA80522D}"/>
    <cellStyle name="Output 9 2 2 7 2" xfId="36068" xr:uid="{EA3FBE44-01E9-4FAC-AEC9-7126379C3088}"/>
    <cellStyle name="Output 9 2 2 8" xfId="23904" xr:uid="{E561BEE2-8B4C-4874-8ACE-29A353E94158}"/>
    <cellStyle name="Output 9 2 2 9" xfId="30260" xr:uid="{DC102125-47E3-47F5-B79F-120E98EE163C}"/>
    <cellStyle name="Output 9 2 3" xfId="10672" xr:uid="{262A28D7-D4BB-4519-9008-3F515C1EA3FE}"/>
    <cellStyle name="Output 9 2 3 2" xfId="10673" xr:uid="{D808E823-1038-4D75-A96D-1A6F8C204867}"/>
    <cellStyle name="Output 9 2 3 2 2" xfId="10674" xr:uid="{EB27FD39-D0C7-4683-9B43-F23ED9584142}"/>
    <cellStyle name="Output 9 2 3 2 2 2" xfId="20185" xr:uid="{42B0421D-8623-48A0-992B-2DA371D530DC}"/>
    <cellStyle name="Output 9 2 3 2 2 2 2" xfId="39057" xr:uid="{35D11A6E-E8A2-4CF8-B702-BD0BE7D18A0A}"/>
    <cellStyle name="Output 9 2 3 2 3" xfId="10675" xr:uid="{32807425-167E-4D36-B45E-EA309771A62B}"/>
    <cellStyle name="Output 9 2 3 2 3 2" xfId="37045" xr:uid="{3478331A-9C6F-4EEA-888B-6FE90E524A98}"/>
    <cellStyle name="Output 9 2 3 2 4" xfId="13884" xr:uid="{A7E0628F-2EAB-4B1F-AAC8-7A024C0D0763}"/>
    <cellStyle name="Output 9 2 3 2 4 2" xfId="23907" xr:uid="{BF5AF70F-6344-4AD3-B60B-5667BF5D1298}"/>
    <cellStyle name="Output 9 2 3 2 5" xfId="31324" xr:uid="{0DC1765B-69FD-48BF-ABC0-F43005734847}"/>
    <cellStyle name="Output 9 2 3 3" xfId="10676" xr:uid="{EB04FD08-1A51-4AFD-A4DD-B09378DB3B77}"/>
    <cellStyle name="Output 9 2 3 3 2" xfId="10677" xr:uid="{DB78258B-21AE-4F3D-B06A-C1B6E0DE4F37}"/>
    <cellStyle name="Output 9 2 3 3 2 2" xfId="37979" xr:uid="{4217329B-DCC9-4410-8D26-2F82FE5BA8A3}"/>
    <cellStyle name="Output 9 2 3 3 3" xfId="10678" xr:uid="{CE5BC0DC-47C7-412D-95B3-0E4C5F0AE893}"/>
    <cellStyle name="Output 9 2 3 4" xfId="10679" xr:uid="{113A5E8C-BBB3-444F-A9C3-99B7EA75C64D}"/>
    <cellStyle name="Output 9 2 3 4 2" xfId="21369" xr:uid="{A4D6C1A2-40C2-4821-B7AA-FA69066F3B24}"/>
    <cellStyle name="Output 9 2 3 4 2 2" xfId="39775" xr:uid="{A9155E01-2EDB-450A-AE5B-BDDFF3538E2F}"/>
    <cellStyle name="Output 9 2 3 5" xfId="10680" xr:uid="{5A77F94A-475C-49A6-81B7-FF42E8039904}"/>
    <cellStyle name="Output 9 2 3 5 2" xfId="34287" xr:uid="{0BD10684-298B-442E-A66B-246A69C8A31E}"/>
    <cellStyle name="Output 9 2 3 6" xfId="13347" xr:uid="{2E27AC3B-3D88-4BD2-8550-559C7E651FB2}"/>
    <cellStyle name="Output 9 2 3 6 2" xfId="35108" xr:uid="{6582712A-8543-4694-A099-654BBE156866}"/>
    <cellStyle name="Output 9 2 3 7" xfId="18005" xr:uid="{EAAD4FA6-95DA-4D2E-896B-1BCC06E6EA80}"/>
    <cellStyle name="Output 9 2 3 7 2" xfId="36069" xr:uid="{ED88D644-BC1C-4FCA-B9DF-EDD149700F50}"/>
    <cellStyle name="Output 9 2 3 8" xfId="23906" xr:uid="{8857942B-AE50-455D-84AB-DFCDBB88B8B0}"/>
    <cellStyle name="Output 9 2 3 9" xfId="30261" xr:uid="{04C2D1DC-12A9-41C1-98BA-DB2046636946}"/>
    <cellStyle name="Output 9 2 4" xfId="10681" xr:uid="{6E399C98-5E5C-451C-8FBF-4B8ACAB319F6}"/>
    <cellStyle name="Output 9 2 4 2" xfId="10682" xr:uid="{AACC0DA4-7D1F-4332-B7EE-B2979AB381B0}"/>
    <cellStyle name="Output 9 2 4 2 2" xfId="10683" xr:uid="{5A4FD679-1703-4511-874B-5218BD044EEB}"/>
    <cellStyle name="Output 9 2 4 2 2 2" xfId="20186" xr:uid="{9CC0C162-3B38-4B90-870E-96AB8FC9FC32}"/>
    <cellStyle name="Output 9 2 4 2 2 2 2" xfId="39058" xr:uid="{56FA7821-D40B-4149-9659-EFBE35DDD92C}"/>
    <cellStyle name="Output 9 2 4 2 3" xfId="10684" xr:uid="{B9E3228D-9D53-4FA0-968A-49929978E966}"/>
    <cellStyle name="Output 9 2 4 2 3 2" xfId="37046" xr:uid="{23F6BB6C-6246-4EE5-B1DD-5DA693E57E11}"/>
    <cellStyle name="Output 9 2 4 2 4" xfId="13885" xr:uid="{CD9FF1A5-DDAB-4D9F-8FC6-47920D060322}"/>
    <cellStyle name="Output 9 2 4 2 4 2" xfId="23909" xr:uid="{3F276AB8-587F-414B-AF26-49E8F61DF408}"/>
    <cellStyle name="Output 9 2 4 2 5" xfId="31325" xr:uid="{FC17241D-787D-4E72-AC82-C70FA0281C3C}"/>
    <cellStyle name="Output 9 2 4 3" xfId="10685" xr:uid="{96FB6E6E-AD2E-4D6D-85DD-9C89D9C5EC99}"/>
    <cellStyle name="Output 9 2 4 3 2" xfId="10686" xr:uid="{EF64B0AD-4507-42C3-964C-3F5347F6B6F5}"/>
    <cellStyle name="Output 9 2 4 3 2 2" xfId="37980" xr:uid="{9D627A48-B299-4967-8169-F2C65896034F}"/>
    <cellStyle name="Output 9 2 4 3 3" xfId="10687" xr:uid="{1B7087E5-6A88-41CE-9809-DFB1195F08B8}"/>
    <cellStyle name="Output 9 2 4 4" xfId="10688" xr:uid="{9E488CFB-ACB5-4453-AD1C-41FC7AB1E11D}"/>
    <cellStyle name="Output 9 2 4 4 2" xfId="21370" xr:uid="{A670301D-2A7B-4CAE-B618-5521163E53BE}"/>
    <cellStyle name="Output 9 2 4 4 2 2" xfId="39776" xr:uid="{814DC41C-BEA3-4623-92C9-3C1389C47691}"/>
    <cellStyle name="Output 9 2 4 5" xfId="10689" xr:uid="{8CC338A7-108E-4BB3-9EFA-1484854224E4}"/>
    <cellStyle name="Output 9 2 4 5 2" xfId="34288" xr:uid="{6910FF21-B370-4F8A-8AF7-E02DD166C191}"/>
    <cellStyle name="Output 9 2 4 6" xfId="13348" xr:uid="{F80A266F-B31D-46DA-88B6-B69132A7E5B6}"/>
    <cellStyle name="Output 9 2 4 6 2" xfId="35109" xr:uid="{48409737-060B-4756-B417-4719F3F7F781}"/>
    <cellStyle name="Output 9 2 4 7" xfId="18006" xr:uid="{648367C4-2B74-4D5C-BC16-12E7438D0A10}"/>
    <cellStyle name="Output 9 2 4 7 2" xfId="36070" xr:uid="{57FAA789-7719-4DEE-9105-765B1A58E2D5}"/>
    <cellStyle name="Output 9 2 4 8" xfId="23908" xr:uid="{BB77DB04-F6D8-442F-9029-13B90DF24073}"/>
    <cellStyle name="Output 9 2 4 9" xfId="30262" xr:uid="{4A8539EE-E911-4314-9C18-E02E79300960}"/>
    <cellStyle name="Output 9 2 5" xfId="10690" xr:uid="{5D1DD495-698D-49D4-9209-729FC1DB13CF}"/>
    <cellStyle name="Output 9 2 5 2" xfId="10691" xr:uid="{12E4C66B-C574-4E78-87B4-B7D55717C5FC}"/>
    <cellStyle name="Output 9 2 5 2 2" xfId="10692" xr:uid="{A7FA5A95-23CE-4673-B355-BF02385DCA28}"/>
    <cellStyle name="Output 9 2 5 2 2 2" xfId="20187" xr:uid="{0133CE33-8FD8-4A18-8D7A-0F9AAF4957C2}"/>
    <cellStyle name="Output 9 2 5 2 2 2 2" xfId="39059" xr:uid="{7772C668-A17F-450A-88B3-C0E2CD82C4D6}"/>
    <cellStyle name="Output 9 2 5 2 3" xfId="10693" xr:uid="{7CB0A4CB-7A6C-46FF-AA69-B064C856297E}"/>
    <cellStyle name="Output 9 2 5 2 3 2" xfId="37047" xr:uid="{9FA1B5C1-180A-43E1-BC4F-45BB62516BE9}"/>
    <cellStyle name="Output 9 2 5 2 4" xfId="13886" xr:uid="{5F65E7A6-DBE7-4541-B646-F7D7E05C69C1}"/>
    <cellStyle name="Output 9 2 5 2 4 2" xfId="23911" xr:uid="{2DD81978-8AD9-452D-8B6D-04932DC5398E}"/>
    <cellStyle name="Output 9 2 5 2 5" xfId="31326" xr:uid="{ADEE5D8F-7977-4D0A-9D97-49A2C8B3FB66}"/>
    <cellStyle name="Output 9 2 5 3" xfId="10694" xr:uid="{DAA2518B-C798-45C7-B8FA-2616CD36E2C9}"/>
    <cellStyle name="Output 9 2 5 3 2" xfId="10695" xr:uid="{1F905EE0-3F16-42E2-84A1-A6649E358FDC}"/>
    <cellStyle name="Output 9 2 5 3 2 2" xfId="37981" xr:uid="{96CE68F5-21CF-49BA-9EDA-DA761CDBB23D}"/>
    <cellStyle name="Output 9 2 5 3 3" xfId="10696" xr:uid="{90BEBA40-E164-4F3C-94BF-0C5EBB09D31D}"/>
    <cellStyle name="Output 9 2 5 4" xfId="10697" xr:uid="{3D86201F-0661-47F5-B19E-D3010E3A2427}"/>
    <cellStyle name="Output 9 2 5 4 2" xfId="21371" xr:uid="{45B147F4-6600-4D76-8F24-3DEDE7E6A0B6}"/>
    <cellStyle name="Output 9 2 5 4 2 2" xfId="39777" xr:uid="{A31A5A6F-420D-4421-B6EB-B487F94DC83A}"/>
    <cellStyle name="Output 9 2 5 5" xfId="10698" xr:uid="{B864F386-5916-4DE7-AE62-21BC2E483EB4}"/>
    <cellStyle name="Output 9 2 5 5 2" xfId="34289" xr:uid="{57B46290-7307-4C77-9598-23F640684470}"/>
    <cellStyle name="Output 9 2 5 6" xfId="13349" xr:uid="{00FEDB32-BE57-430B-82C2-7BDA9DFB5B86}"/>
    <cellStyle name="Output 9 2 5 6 2" xfId="35110" xr:uid="{549265F1-2AD4-43C1-A19D-F832C51B0C6C}"/>
    <cellStyle name="Output 9 2 5 7" xfId="18007" xr:uid="{DB0F9D5E-6449-47D8-B4D5-16CBCB873386}"/>
    <cellStyle name="Output 9 2 5 7 2" xfId="36071" xr:uid="{708028CA-2A9D-4B74-9F33-C8EA9C28DA92}"/>
    <cellStyle name="Output 9 2 5 8" xfId="23910" xr:uid="{99EC1FF0-C2B6-4129-9688-FE17177A3F8D}"/>
    <cellStyle name="Output 9 2 5 9" xfId="30263" xr:uid="{9BE59CFF-FCEE-42F4-BA8F-DFC27D559133}"/>
    <cellStyle name="Output 9 2 6" xfId="10699" xr:uid="{26AA3C6F-5A40-45D6-8342-FC38D137328B}"/>
    <cellStyle name="Output 9 2 6 2" xfId="10700" xr:uid="{C2BE937D-1724-4B0A-BDB6-86C275981A01}"/>
    <cellStyle name="Output 9 2 6 2 2" xfId="10701" xr:uid="{F498215D-7512-48EE-8D0D-82E51E5D4585}"/>
    <cellStyle name="Output 9 2 6 2 2 2" xfId="20188" xr:uid="{8FF96925-0CE2-4B8D-99FE-0795E8C19F50}"/>
    <cellStyle name="Output 9 2 6 2 2 2 2" xfId="39060" xr:uid="{2C54EDBC-3202-4443-AC11-128267CB83D0}"/>
    <cellStyle name="Output 9 2 6 2 3" xfId="10702" xr:uid="{A9F53F31-198F-43F7-B8E9-291E68294549}"/>
    <cellStyle name="Output 9 2 6 2 3 2" xfId="37048" xr:uid="{3D3DA9BD-608E-40E2-BC7B-0F7911FF5C9C}"/>
    <cellStyle name="Output 9 2 6 2 4" xfId="13887" xr:uid="{0821ABE7-8200-4025-A2E5-59F282B41242}"/>
    <cellStyle name="Output 9 2 6 2 4 2" xfId="23913" xr:uid="{F9294C18-4CE2-4FA1-9050-67F5EE8568D7}"/>
    <cellStyle name="Output 9 2 6 2 5" xfId="31327" xr:uid="{7B11DDF7-28AF-4B58-ABD2-107860B815F7}"/>
    <cellStyle name="Output 9 2 6 3" xfId="10703" xr:uid="{7B3F92D6-6584-4125-AF4B-67738D46567F}"/>
    <cellStyle name="Output 9 2 6 3 2" xfId="10704" xr:uid="{2FA62DFD-77FD-4BC0-822D-335E21F25BAC}"/>
    <cellStyle name="Output 9 2 6 3 2 2" xfId="37982" xr:uid="{65EFE4F0-BAC5-4E05-8AD5-D4061EB455A5}"/>
    <cellStyle name="Output 9 2 6 3 3" xfId="10705" xr:uid="{4776A5B8-99A0-4D61-8911-CACDCBD12E2E}"/>
    <cellStyle name="Output 9 2 6 4" xfId="10706" xr:uid="{DE9FED7F-E9A7-4081-B6CB-FCF196449DB4}"/>
    <cellStyle name="Output 9 2 6 4 2" xfId="21372" xr:uid="{EF438B96-A307-40FB-94F8-C5E68B4503CF}"/>
    <cellStyle name="Output 9 2 6 4 2 2" xfId="39778" xr:uid="{4964AAFA-036A-4A5C-A719-973D88FA3BFD}"/>
    <cellStyle name="Output 9 2 6 5" xfId="10707" xr:uid="{5C357267-D0F1-4EB2-90B5-C8087CCB3E52}"/>
    <cellStyle name="Output 9 2 6 5 2" xfId="34290" xr:uid="{40EAB07A-E24A-4B71-8CB0-A6DC850352AC}"/>
    <cellStyle name="Output 9 2 6 6" xfId="13350" xr:uid="{24828E28-F841-414C-A696-BFDCFF4F03DA}"/>
    <cellStyle name="Output 9 2 6 6 2" xfId="35111" xr:uid="{FB5C977F-57CC-446E-8C8E-69A188E23C63}"/>
    <cellStyle name="Output 9 2 6 7" xfId="18008" xr:uid="{999C2F29-FDF9-468C-A99F-1D5017233D77}"/>
    <cellStyle name="Output 9 2 6 7 2" xfId="36072" xr:uid="{2F162010-81E0-4B0F-B5A7-6416D5214475}"/>
    <cellStyle name="Output 9 2 6 8" xfId="23912" xr:uid="{2A83DE69-F115-43B9-9035-B88D3BD3E1A2}"/>
    <cellStyle name="Output 9 2 6 9" xfId="30264" xr:uid="{FD58CD0E-D3B7-484C-B3CD-2C462F9515A4}"/>
    <cellStyle name="Output 9 2 7" xfId="10708" xr:uid="{D903E568-3290-4965-9112-48C985A75078}"/>
    <cellStyle name="Output 9 2 7 2" xfId="10709" xr:uid="{62AB1A6C-FCFC-4A18-9DD8-B88FCEB0D221}"/>
    <cellStyle name="Output 9 2 7 2 2" xfId="19443" xr:uid="{5FF7BEEB-D34F-468E-AD89-F728E96EBC59}"/>
    <cellStyle name="Output 9 2 7 2 2 2" xfId="38230" xr:uid="{E260730E-4138-4C6F-A548-D927D84B8094}"/>
    <cellStyle name="Output 9 2 7 3" xfId="10710" xr:uid="{36747C69-246C-4B24-BC64-090F25A6EDE1}"/>
    <cellStyle name="Output 9 2 7 3 2" xfId="36313" xr:uid="{26915E49-2ACA-4606-BCFE-256F5E322379}"/>
    <cellStyle name="Output 9 2 7 4" xfId="13574" xr:uid="{F355BCAB-C4D1-46D1-ABA9-2E1C949E0878}"/>
    <cellStyle name="Output 9 2 7 4 2" xfId="23914" xr:uid="{6DB4B28F-6527-4CCA-B0AD-95B66E785831}"/>
    <cellStyle name="Output 9 2 7 5" xfId="30499" xr:uid="{265DB03E-627B-4437-B44A-AC6A812D7325}"/>
    <cellStyle name="Output 9 2 8" xfId="10711" xr:uid="{D00F5518-8C38-4F12-9ED5-62AA163E7B24}"/>
    <cellStyle name="Output 9 2 8 2" xfId="10712" xr:uid="{D2B850D1-581F-4E51-BDE5-CB8A2BC0ED04}"/>
    <cellStyle name="Output 9 2 8 2 2" xfId="19519" xr:uid="{B17DEF72-0DE8-4870-AE39-EA16F1CDD9B3}"/>
    <cellStyle name="Output 9 2 8 2 2 2" xfId="38306" xr:uid="{193F4385-70C3-47C7-8891-4072EEE5DBD5}"/>
    <cellStyle name="Output 9 2 8 3" xfId="10713" xr:uid="{19401B5F-6AA6-43E0-8592-CA14C33669BE}"/>
    <cellStyle name="Output 9 2 8 3 2" xfId="36390" xr:uid="{E65C5082-9E9C-4595-BDD2-0A513FD378EA}"/>
    <cellStyle name="Output 9 2 8 4" xfId="13610" xr:uid="{8F23E1B2-8DA1-4F06-B18E-6E4C6C13EC86}"/>
    <cellStyle name="Output 9 2 8 4 2" xfId="23915" xr:uid="{154B278A-4494-418C-8774-70D2426BF222}"/>
    <cellStyle name="Output 9 2 8 5" xfId="30575" xr:uid="{73245D59-3B27-4C74-B858-417E96917B98}"/>
    <cellStyle name="Output 9 2 9" xfId="10714" xr:uid="{6C148AC1-699B-41B2-96F2-5000B8FD9A13}"/>
    <cellStyle name="Output 9 2 9 2" xfId="10715" xr:uid="{7518771D-00F9-4A5D-A93C-61AED21E05DC}"/>
    <cellStyle name="Output 9 2 9 3" xfId="10716" xr:uid="{B40D274F-3F3C-411E-BFEA-7166E3898BC1}"/>
    <cellStyle name="Output 9 3" xfId="10717" xr:uid="{D7608FBC-2DE3-481B-AD0E-302D1B80A4E7}"/>
    <cellStyle name="Output 9 3 10" xfId="10718" xr:uid="{FB261F54-9268-4FFE-BC64-D2D4871B5B79}"/>
    <cellStyle name="Output 9 3 10 2" xfId="35112" xr:uid="{E7524E3C-0C0B-4CDE-93CC-62F389EFBE55}"/>
    <cellStyle name="Output 9 3 11" xfId="13042" xr:uid="{61F79962-C9DA-47DC-8A21-C7C7A9AD8DB3}"/>
    <cellStyle name="Output 9 3 11 2" xfId="35391" xr:uid="{BF1DE6C5-C7BC-4D54-86EA-9746603721DF}"/>
    <cellStyle name="Output 9 3 12" xfId="21667" xr:uid="{1CA356FD-CC25-4F0A-A13B-D59D80821F60}"/>
    <cellStyle name="Output 9 3 12 2" xfId="39953" xr:uid="{1CA86113-F720-4D69-8E31-BD654CF62E90}"/>
    <cellStyle name="Output 9 3 13" xfId="23916" xr:uid="{DD779FBA-4AA3-4390-9073-0DFB26B6D083}"/>
    <cellStyle name="Output 9 3 2" xfId="10719" xr:uid="{F3CA0DEE-56EA-4C3E-B99A-70F9D32142BE}"/>
    <cellStyle name="Output 9 3 2 2" xfId="10720" xr:uid="{8C623F80-CC05-4AB8-8025-F2D00B97EDC6}"/>
    <cellStyle name="Output 9 3 2 2 2" xfId="10721" xr:uid="{793A5D6D-146D-44E8-BBAB-313680E2C848}"/>
    <cellStyle name="Output 9 3 2 2 2 2" xfId="20189" xr:uid="{EB1BEBCF-A59C-469C-AE90-97136D3FFF4B}"/>
    <cellStyle name="Output 9 3 2 2 2 2 2" xfId="39061" xr:uid="{6BA71BFD-48E4-485E-8138-967773F33A93}"/>
    <cellStyle name="Output 9 3 2 2 3" xfId="10722" xr:uid="{711C753A-FF10-4BE6-A31B-A93B888D5CE0}"/>
    <cellStyle name="Output 9 3 2 2 3 2" xfId="37049" xr:uid="{4F69C0E0-F682-47B1-B4BB-D5D3A876923E}"/>
    <cellStyle name="Output 9 3 2 2 4" xfId="13888" xr:uid="{72BF5ECF-2BEB-48CF-85D0-FB4DA08CD1C3}"/>
    <cellStyle name="Output 9 3 2 2 4 2" xfId="23918" xr:uid="{8F328CC2-E9E0-4C61-AAF7-729AAA5AC3A0}"/>
    <cellStyle name="Output 9 3 2 2 5" xfId="31328" xr:uid="{3420BCBF-EEA1-4F02-A49D-DE9ED98A1F11}"/>
    <cellStyle name="Output 9 3 2 3" xfId="10723" xr:uid="{34F2485F-83B4-4B32-857F-0A59A8080C7D}"/>
    <cellStyle name="Output 9 3 2 3 2" xfId="10724" xr:uid="{6432D5D2-C966-4AFE-80E5-36315F86BEF6}"/>
    <cellStyle name="Output 9 3 2 3 2 2" xfId="37983" xr:uid="{1712359D-0176-4FCD-891D-5BE4D3C380E5}"/>
    <cellStyle name="Output 9 3 2 3 3" xfId="10725" xr:uid="{8B76F171-D58C-4086-82F3-D7C9737F0BE9}"/>
    <cellStyle name="Output 9 3 2 4" xfId="10726" xr:uid="{120BD0BD-614C-4DBC-8BB2-D181F0787CA8}"/>
    <cellStyle name="Output 9 3 2 4 2" xfId="21373" xr:uid="{D894651A-4CA1-4231-98C7-774011008B79}"/>
    <cellStyle name="Output 9 3 2 4 2 2" xfId="39779" xr:uid="{1D4E68F8-74F5-4779-989B-684BD7BA8D05}"/>
    <cellStyle name="Output 9 3 2 5" xfId="10727" xr:uid="{4C822C02-0FC9-4EE8-B9C7-230A5EA1EE07}"/>
    <cellStyle name="Output 9 3 2 5 2" xfId="34291" xr:uid="{91E254E8-8EB0-4AE5-8DAF-EE1EC9283A12}"/>
    <cellStyle name="Output 9 3 2 6" xfId="13351" xr:uid="{7918CABF-C310-4003-9584-FDA1EDAEAB9B}"/>
    <cellStyle name="Output 9 3 2 6 2" xfId="35113" xr:uid="{F110A20F-F0F4-493B-90FA-70099460DE68}"/>
    <cellStyle name="Output 9 3 2 7" xfId="18009" xr:uid="{E09FB799-E4B8-4494-9A99-95ADC5F3D840}"/>
    <cellStyle name="Output 9 3 2 7 2" xfId="36073" xr:uid="{57F37916-6F73-4284-B625-34712CB4B684}"/>
    <cellStyle name="Output 9 3 2 8" xfId="23917" xr:uid="{AD8E104B-916D-4AC7-80C6-5EBE912F543E}"/>
    <cellStyle name="Output 9 3 2 9" xfId="30265" xr:uid="{CA54111C-D806-455B-8BEB-B4C771384C8B}"/>
    <cellStyle name="Output 9 3 3" xfId="10728" xr:uid="{87B1265D-393D-4BCD-BCA7-812F654BEA1E}"/>
    <cellStyle name="Output 9 3 3 2" xfId="10729" xr:uid="{9327619E-DE1A-49C6-B136-4D20F5C65420}"/>
    <cellStyle name="Output 9 3 3 2 2" xfId="10730" xr:uid="{B7C2E98A-E33C-41D9-B328-54687DA60A45}"/>
    <cellStyle name="Output 9 3 3 2 2 2" xfId="20190" xr:uid="{53D43DF3-6BF1-4CB2-8FD1-59E629E9E9F1}"/>
    <cellStyle name="Output 9 3 3 2 2 2 2" xfId="39062" xr:uid="{15127EC4-853A-4C2C-BA10-15C123785517}"/>
    <cellStyle name="Output 9 3 3 2 3" xfId="10731" xr:uid="{EF2DE6A8-06F3-4504-BBC8-548B1D8011C8}"/>
    <cellStyle name="Output 9 3 3 2 3 2" xfId="37050" xr:uid="{EC17FD95-A657-421D-9DCA-86D56B1520AA}"/>
    <cellStyle name="Output 9 3 3 2 4" xfId="13889" xr:uid="{28A67ED1-2E74-4BD9-BE1B-5DFBB1F8E6B6}"/>
    <cellStyle name="Output 9 3 3 2 4 2" xfId="23920" xr:uid="{CAE5DF32-176B-4F68-9CD4-86E19B557C33}"/>
    <cellStyle name="Output 9 3 3 2 5" xfId="31329" xr:uid="{313E20FE-B842-4441-B92F-ABB52C213360}"/>
    <cellStyle name="Output 9 3 3 3" xfId="10732" xr:uid="{346AE4CF-1BAA-439D-86F2-6D39690232F3}"/>
    <cellStyle name="Output 9 3 3 3 2" xfId="10733" xr:uid="{A35BBBCF-AADB-4464-B43D-CFC08299AE3C}"/>
    <cellStyle name="Output 9 3 3 3 2 2" xfId="37984" xr:uid="{70FB4C29-31F8-427D-90BF-69E9FA76954A}"/>
    <cellStyle name="Output 9 3 3 3 3" xfId="10734" xr:uid="{5CC70839-8C5A-4A51-8A2D-A84A145AE032}"/>
    <cellStyle name="Output 9 3 3 4" xfId="10735" xr:uid="{7829E4B1-5896-4866-A64A-73A6A612800B}"/>
    <cellStyle name="Output 9 3 3 4 2" xfId="21374" xr:uid="{B58637CD-0CF1-4310-BF7C-B08C96C1E014}"/>
    <cellStyle name="Output 9 3 3 4 2 2" xfId="39780" xr:uid="{98F22A07-2AEB-4162-82E8-2F60D9D4BCF9}"/>
    <cellStyle name="Output 9 3 3 5" xfId="10736" xr:uid="{CC7FB0E4-6E92-40A3-A6BF-4DFDFB605359}"/>
    <cellStyle name="Output 9 3 3 5 2" xfId="34292" xr:uid="{6A70C308-5667-4DCA-BCFB-222D11A87BBC}"/>
    <cellStyle name="Output 9 3 3 6" xfId="13352" xr:uid="{223FB5B3-365B-4B80-ADE0-258004DB3AF4}"/>
    <cellStyle name="Output 9 3 3 6 2" xfId="35114" xr:uid="{0E5BD81C-6629-440A-A87D-5959D039AC62}"/>
    <cellStyle name="Output 9 3 3 7" xfId="18010" xr:uid="{27E4A251-5B20-4C07-878B-57D96E7D8A72}"/>
    <cellStyle name="Output 9 3 3 7 2" xfId="36074" xr:uid="{91461E49-9008-4D8D-9066-0723AE80EA1B}"/>
    <cellStyle name="Output 9 3 3 8" xfId="23919" xr:uid="{02D03AE0-4FE0-4F7D-A1E8-8415B0B07A26}"/>
    <cellStyle name="Output 9 3 3 9" xfId="30266" xr:uid="{7E0274D4-172E-4564-B8D2-F82A7EB82173}"/>
    <cellStyle name="Output 9 3 4" xfId="10737" xr:uid="{3D3C8482-1FA5-45AB-9651-6751F71B6F84}"/>
    <cellStyle name="Output 9 3 4 2" xfId="10738" xr:uid="{0B072175-E3BD-46B4-80A0-07F84A6F0A65}"/>
    <cellStyle name="Output 9 3 4 2 2" xfId="10739" xr:uid="{D394C304-B0B5-45CD-A225-4700ED91B3C6}"/>
    <cellStyle name="Output 9 3 4 2 2 2" xfId="20191" xr:uid="{566783D1-4E31-4DE1-A521-BA71EC4EB3FC}"/>
    <cellStyle name="Output 9 3 4 2 2 2 2" xfId="39063" xr:uid="{DA72ED68-F4D9-41B3-ACFA-CD1C75A8F7D2}"/>
    <cellStyle name="Output 9 3 4 2 3" xfId="10740" xr:uid="{93FE4BF3-8E1E-44B5-8A11-D2902DA8F26B}"/>
    <cellStyle name="Output 9 3 4 2 3 2" xfId="37051" xr:uid="{75031DC1-6A79-440B-AB62-29800853C71A}"/>
    <cellStyle name="Output 9 3 4 2 4" xfId="13890" xr:uid="{87EAFE7D-C326-4300-9E0D-16EC633C71FC}"/>
    <cellStyle name="Output 9 3 4 2 4 2" xfId="23922" xr:uid="{D9EC86C8-85B8-4461-915F-BDF652DB9D67}"/>
    <cellStyle name="Output 9 3 4 2 5" xfId="31330" xr:uid="{A177256B-B20B-47BB-85D1-A562F465CE1A}"/>
    <cellStyle name="Output 9 3 4 3" xfId="10741" xr:uid="{105BFE67-2CE2-44A6-BA46-13E85663F00C}"/>
    <cellStyle name="Output 9 3 4 3 2" xfId="10742" xr:uid="{F69E3380-AE11-4E80-9C4A-BF324D2C20DD}"/>
    <cellStyle name="Output 9 3 4 3 2 2" xfId="37985" xr:uid="{B3C5D82A-FC1B-45E8-85B9-E95CEBAA134C}"/>
    <cellStyle name="Output 9 3 4 3 3" xfId="10743" xr:uid="{627FCA20-1B2D-44A6-A214-8E0BF8FCFE85}"/>
    <cellStyle name="Output 9 3 4 4" xfId="10744" xr:uid="{F3C9EA33-5519-432B-9ADA-6CF09230195A}"/>
    <cellStyle name="Output 9 3 4 4 2" xfId="21375" xr:uid="{FC80F5BE-4CE7-46CA-8ACD-71790FFF972F}"/>
    <cellStyle name="Output 9 3 4 4 2 2" xfId="39781" xr:uid="{17C4C0D5-57C2-47E4-A62F-79696B4090F0}"/>
    <cellStyle name="Output 9 3 4 5" xfId="10745" xr:uid="{C31EF366-B636-408E-8651-0521CE4317A0}"/>
    <cellStyle name="Output 9 3 4 5 2" xfId="34293" xr:uid="{284857D3-E6E6-4B74-B160-8D847CCE551F}"/>
    <cellStyle name="Output 9 3 4 6" xfId="13353" xr:uid="{C7F1FE8C-1007-4B54-A144-6F194154EBDC}"/>
    <cellStyle name="Output 9 3 4 6 2" xfId="35115" xr:uid="{4994B279-4635-41A0-9E3F-644210268DBA}"/>
    <cellStyle name="Output 9 3 4 7" xfId="18011" xr:uid="{171CBDC2-A422-46FF-941D-E46C21D99AE4}"/>
    <cellStyle name="Output 9 3 4 7 2" xfId="36075" xr:uid="{3797E461-FA79-4AC3-BB53-8C3D3ACDBB5C}"/>
    <cellStyle name="Output 9 3 4 8" xfId="23921" xr:uid="{95CB18DE-5948-4BA1-9F89-743425B78038}"/>
    <cellStyle name="Output 9 3 4 9" xfId="30267" xr:uid="{1DE647D9-F1E6-4E90-BB9E-B3C975814AE8}"/>
    <cellStyle name="Output 9 3 5" xfId="10746" xr:uid="{F34B6929-9FE3-488A-AAD4-63A44008A6E7}"/>
    <cellStyle name="Output 9 3 5 2" xfId="10747" xr:uid="{E78DB0FE-2170-4A0D-8114-85596D61DAC6}"/>
    <cellStyle name="Output 9 3 5 2 2" xfId="10748" xr:uid="{EAB50FF8-B071-45C4-BE9F-EC50EB78571A}"/>
    <cellStyle name="Output 9 3 5 2 2 2" xfId="20192" xr:uid="{F0BFA634-8495-4A9A-B36D-F32294865C8B}"/>
    <cellStyle name="Output 9 3 5 2 2 2 2" xfId="39064" xr:uid="{3D7AEAD1-EB5F-464E-B831-6EAB9C6B40DC}"/>
    <cellStyle name="Output 9 3 5 2 3" xfId="10749" xr:uid="{0D2647DC-0254-4F10-AFC6-22830CDDCF15}"/>
    <cellStyle name="Output 9 3 5 2 3 2" xfId="37052" xr:uid="{E584AF5F-8EE6-40C8-9089-B1947211B5EB}"/>
    <cellStyle name="Output 9 3 5 2 4" xfId="13891" xr:uid="{654827DA-875F-49B1-A3B2-A08272D25321}"/>
    <cellStyle name="Output 9 3 5 2 4 2" xfId="23924" xr:uid="{94011F92-09FF-4858-83E1-55079821F90B}"/>
    <cellStyle name="Output 9 3 5 2 5" xfId="31331" xr:uid="{FBADC837-C599-49B2-BE15-B18660A939B7}"/>
    <cellStyle name="Output 9 3 5 3" xfId="10750" xr:uid="{58934E7A-7AA9-4355-B61F-E44441B887B0}"/>
    <cellStyle name="Output 9 3 5 3 2" xfId="10751" xr:uid="{CCA5BBED-34B4-42AC-A77C-8773DEA71E8D}"/>
    <cellStyle name="Output 9 3 5 3 2 2" xfId="37986" xr:uid="{F9A91D08-5A4E-480A-8F64-805B24DCDFE3}"/>
    <cellStyle name="Output 9 3 5 3 3" xfId="10752" xr:uid="{46855BF3-A2FC-4D0E-A6D0-50B260B7CB52}"/>
    <cellStyle name="Output 9 3 5 4" xfId="10753" xr:uid="{77D99CA8-2847-4D5A-B7EB-A252998B595C}"/>
    <cellStyle name="Output 9 3 5 4 2" xfId="21376" xr:uid="{BA4052BE-DC33-4E5B-B5C0-AF7F6449091A}"/>
    <cellStyle name="Output 9 3 5 4 2 2" xfId="39782" xr:uid="{DDEA2229-7A97-488E-A226-2269BB48B6E8}"/>
    <cellStyle name="Output 9 3 5 5" xfId="10754" xr:uid="{F79EF6F0-2AEF-474F-AAF3-C1B0786393DB}"/>
    <cellStyle name="Output 9 3 5 5 2" xfId="34294" xr:uid="{7D171D1D-9DBD-46B4-8CF6-984CEC1D8974}"/>
    <cellStyle name="Output 9 3 5 6" xfId="13354" xr:uid="{76245BBC-B55F-4530-B484-2D385EAEA845}"/>
    <cellStyle name="Output 9 3 5 6 2" xfId="35116" xr:uid="{F15A1B0F-0EF0-4EDB-81D6-2DD8DE34DC3A}"/>
    <cellStyle name="Output 9 3 5 7" xfId="18012" xr:uid="{EB60C7D8-68F4-427D-B430-6B20EC7CAB3F}"/>
    <cellStyle name="Output 9 3 5 7 2" xfId="36076" xr:uid="{4686624A-55EF-4E81-B0E4-745CA5E7168D}"/>
    <cellStyle name="Output 9 3 5 8" xfId="23923" xr:uid="{ECD3303C-EC1B-443F-BF67-B1C3B916B626}"/>
    <cellStyle name="Output 9 3 5 9" xfId="30268" xr:uid="{410A4916-0F9C-4180-97A1-917E475256A3}"/>
    <cellStyle name="Output 9 3 6" xfId="10755" xr:uid="{703F6AC1-D509-4444-A3C0-3B17BDDE70BE}"/>
    <cellStyle name="Output 9 3 6 2" xfId="10756" xr:uid="{5E93E12A-BB17-4778-8CD4-1C6E2A666777}"/>
    <cellStyle name="Output 9 3 6 2 2" xfId="10757" xr:uid="{8F73CBB3-BD58-4FA7-9A95-4137E0EE1431}"/>
    <cellStyle name="Output 9 3 6 2 2 2" xfId="20193" xr:uid="{63EFDFB2-2D79-4DAA-ABFE-3D890959BB4E}"/>
    <cellStyle name="Output 9 3 6 2 2 2 2" xfId="39065" xr:uid="{CDF8CF66-18A3-48B1-A130-C677E7A0CB68}"/>
    <cellStyle name="Output 9 3 6 2 3" xfId="10758" xr:uid="{8BDAA1D4-6AC5-470A-BAD4-267224A4A45E}"/>
    <cellStyle name="Output 9 3 6 2 3 2" xfId="37053" xr:uid="{D754289C-9368-4C88-BE6E-8718C4D06A3E}"/>
    <cellStyle name="Output 9 3 6 2 4" xfId="13892" xr:uid="{EA3169D5-B94D-4CC3-92F9-8F98BDF116CE}"/>
    <cellStyle name="Output 9 3 6 2 4 2" xfId="23926" xr:uid="{5D8FC32B-8B12-4D3D-8D54-EF9B8D419C3B}"/>
    <cellStyle name="Output 9 3 6 2 5" xfId="31332" xr:uid="{05F55F62-8C88-4895-9B66-A6CAC3BD99CA}"/>
    <cellStyle name="Output 9 3 6 3" xfId="10759" xr:uid="{3D498474-9C6E-42D2-A887-73B59042B125}"/>
    <cellStyle name="Output 9 3 6 3 2" xfId="10760" xr:uid="{3747665A-FD25-4D43-A30A-E9CC45DD075F}"/>
    <cellStyle name="Output 9 3 6 3 2 2" xfId="37987" xr:uid="{E0473FE4-2E40-41F8-9FEF-8ADC6B8F6E7A}"/>
    <cellStyle name="Output 9 3 6 3 3" xfId="10761" xr:uid="{370958E3-A237-4BC5-A0DD-08E7DAD68644}"/>
    <cellStyle name="Output 9 3 6 4" xfId="10762" xr:uid="{F74975E3-EDA6-42BE-87B9-2E67A374E738}"/>
    <cellStyle name="Output 9 3 6 4 2" xfId="21377" xr:uid="{B19E08A4-97F7-4B9C-9495-941303E25AD4}"/>
    <cellStyle name="Output 9 3 6 4 2 2" xfId="39783" xr:uid="{AA9D6F76-597C-464D-B2AA-30B87ACDDF57}"/>
    <cellStyle name="Output 9 3 6 5" xfId="10763" xr:uid="{56C53B34-176F-4300-8466-59F9EB978513}"/>
    <cellStyle name="Output 9 3 6 5 2" xfId="34295" xr:uid="{2EDD1722-52F6-404A-B2EF-A40D9114F881}"/>
    <cellStyle name="Output 9 3 6 6" xfId="13355" xr:uid="{C9BD64B6-9584-45BF-AAF2-9F0ACBB2C825}"/>
    <cellStyle name="Output 9 3 6 6 2" xfId="35117" xr:uid="{8DC214D8-F878-40FF-ACCE-ADD11BDFDB1F}"/>
    <cellStyle name="Output 9 3 6 7" xfId="18013" xr:uid="{C7841E5C-980E-4C0D-B14C-425266FF6403}"/>
    <cellStyle name="Output 9 3 6 7 2" xfId="36077" xr:uid="{E5E2246B-5367-4B1B-8426-F8D8619EE790}"/>
    <cellStyle name="Output 9 3 6 8" xfId="23925" xr:uid="{676907C5-9E6A-4B71-B870-3C467FF20D7C}"/>
    <cellStyle name="Output 9 3 6 9" xfId="30269" xr:uid="{AC7EE27A-7289-4B72-A663-76AA51C16FD5}"/>
    <cellStyle name="Output 9 3 7" xfId="10764" xr:uid="{518F5B41-C18B-40F0-87AA-38616A6E9FDA}"/>
    <cellStyle name="Output 9 3 7 2" xfId="10765" xr:uid="{29726ED5-9CE3-47F4-B7AC-67C4CD0D58E5}"/>
    <cellStyle name="Output 9 3 7 2 2" xfId="19469" xr:uid="{E542788F-6DE9-46F5-9AC7-CFAFEA2E45A8}"/>
    <cellStyle name="Output 9 3 7 2 2 2" xfId="38256" xr:uid="{598E39F2-0549-4AEC-BBD4-7DE2700DE854}"/>
    <cellStyle name="Output 9 3 7 3" xfId="10766" xr:uid="{E66BFC0C-FEC4-4628-AB66-127E835D8F5F}"/>
    <cellStyle name="Output 9 3 7 3 2" xfId="36340" xr:uid="{9AD9FD0E-93DE-44D0-8BB4-FE78D08D657D}"/>
    <cellStyle name="Output 9 3 7 4" xfId="13586" xr:uid="{F469B24B-EB28-49A7-A1BD-EB3A4A53D16C}"/>
    <cellStyle name="Output 9 3 7 4 2" xfId="23927" xr:uid="{AC6462F7-C996-4206-8B19-FC3FC9D09EBF}"/>
    <cellStyle name="Output 9 3 7 5" xfId="30525" xr:uid="{B49FC0BF-0759-404A-BC38-75EB50ED85D7}"/>
    <cellStyle name="Output 9 3 8" xfId="10767" xr:uid="{B0F15984-E3C8-4A46-ADED-2B582ABD3AC6}"/>
    <cellStyle name="Output 9 3 8 2" xfId="10768" xr:uid="{203CF90F-96DC-4A16-BE34-60EFF8178CF7}"/>
    <cellStyle name="Output 9 3 8 2 2" xfId="19498" xr:uid="{F98A6540-EC63-4140-A3CE-2745106CA914}"/>
    <cellStyle name="Output 9 3 8 2 2 2" xfId="38285" xr:uid="{69253BF7-E725-4861-B85F-3836DC4320AD}"/>
    <cellStyle name="Output 9 3 8 3" xfId="10769" xr:uid="{0F1D5C42-580A-48DD-A581-9832D17C9269}"/>
    <cellStyle name="Output 9 3 8 3 2" xfId="36369" xr:uid="{0563105D-529A-4B54-B316-D95E75E5F51E}"/>
    <cellStyle name="Output 9 3 8 4" xfId="13598" xr:uid="{B9688D94-7CD3-44C8-8AB4-3AC7A8EA0769}"/>
    <cellStyle name="Output 9 3 8 4 2" xfId="23928" xr:uid="{F2A25179-EEBC-4BC1-8282-7512276E5F25}"/>
    <cellStyle name="Output 9 3 8 5" xfId="30554" xr:uid="{A02129C3-A50E-455E-95D1-9B02E03973CA}"/>
    <cellStyle name="Output 9 3 9" xfId="10770" xr:uid="{09FCB7D6-A543-45BE-A36C-4650C23F6FA7}"/>
    <cellStyle name="Output 9 3 9 2" xfId="10771" xr:uid="{50E13DC9-4AA3-463E-B708-42C159F2D28B}"/>
    <cellStyle name="Output 9 3 9 3" xfId="10772" xr:uid="{6ABE17CE-EA19-401C-B012-200E293B9970}"/>
    <cellStyle name="Output 9 4" xfId="10773" xr:uid="{F473B9BC-D5B8-4B79-98E2-02D56FEE2C41}"/>
    <cellStyle name="Output 9 4 10" xfId="29657" xr:uid="{B972ADA1-6269-4747-81ED-DA06BDFC3DDD}"/>
    <cellStyle name="Output 9 4 2" xfId="10774" xr:uid="{DCD79BDD-5327-487A-8BBC-07E3FB378BB8}"/>
    <cellStyle name="Output 9 4 2 2" xfId="10775" xr:uid="{A96A6EA4-3F9A-4AB7-8A57-C0A9620DD9D1}"/>
    <cellStyle name="Output 9 4 2 2 2" xfId="10776" xr:uid="{7915E82F-FE9C-4EED-B682-57706190AD85}"/>
    <cellStyle name="Output 9 4 2 2 2 2" xfId="20194" xr:uid="{24D8AA6C-A045-432D-839B-A13E0F83B67E}"/>
    <cellStyle name="Output 9 4 2 2 2 2 2" xfId="39066" xr:uid="{CF495ADC-7F9D-48E7-A7CF-B62838680745}"/>
    <cellStyle name="Output 9 4 2 2 3" xfId="10777" xr:uid="{E78F892F-5AFA-4CD3-B97C-79E523AFE112}"/>
    <cellStyle name="Output 9 4 2 2 3 2" xfId="37054" xr:uid="{BE0F35B4-0F89-4673-B775-C81A375B08F5}"/>
    <cellStyle name="Output 9 4 2 2 4" xfId="13893" xr:uid="{2E9B2E83-D847-4745-BC59-3BF766E6A8B0}"/>
    <cellStyle name="Output 9 4 2 2 4 2" xfId="23931" xr:uid="{BDA64F1C-33A0-449C-9C0F-F34AAE239B80}"/>
    <cellStyle name="Output 9 4 2 2 5" xfId="31333" xr:uid="{60F0C596-242A-4F4E-BD9B-7D6592264E29}"/>
    <cellStyle name="Output 9 4 2 3" xfId="10778" xr:uid="{61C09492-5D93-40FB-9E3E-2A81A28811EC}"/>
    <cellStyle name="Output 9 4 2 3 2" xfId="10779" xr:uid="{8FBF2735-A16D-4352-A3AF-5C0C1AA1E975}"/>
    <cellStyle name="Output 9 4 2 3 2 2" xfId="37988" xr:uid="{7A2A3967-FEBA-40BC-950A-1F2EF6EB0A88}"/>
    <cellStyle name="Output 9 4 2 3 3" xfId="10780" xr:uid="{6AF175B8-42DA-44E4-8A68-520D2A28B2D8}"/>
    <cellStyle name="Output 9 4 2 4" xfId="10781" xr:uid="{7E26A905-8925-4BD7-94CE-04C7DC108DE0}"/>
    <cellStyle name="Output 9 4 2 4 2" xfId="36078" xr:uid="{8AC18408-6412-4111-A71E-244A9BA2CDC6}"/>
    <cellStyle name="Output 9 4 2 5" xfId="13356" xr:uid="{F48F7660-8A3E-4D87-AA55-4496687BB948}"/>
    <cellStyle name="Output 9 4 2 5 2" xfId="23930" xr:uid="{F8D49341-A4EF-4D25-9083-4242D0CB937E}"/>
    <cellStyle name="Output 9 4 2 6" xfId="30270" xr:uid="{D943111B-DB19-42D9-BA71-D8561746D1DE}"/>
    <cellStyle name="Output 9 4 3" xfId="10782" xr:uid="{977782A4-8C04-431D-BB6C-562363D154E5}"/>
    <cellStyle name="Output 9 4 3 2" xfId="10783" xr:uid="{A0825CFD-D4A7-4067-8CEB-32DDF4628548}"/>
    <cellStyle name="Output 9 4 3 2 2" xfId="14507" xr:uid="{0C72A63B-C2B4-47C5-80F8-85882C7D588E}"/>
    <cellStyle name="Output 9 4 3 2 2 2" xfId="38453" xr:uid="{977DBF4D-22B2-45BD-8537-AAD771C227DF}"/>
    <cellStyle name="Output 9 4 3 3" xfId="10784" xr:uid="{70F0C6D0-96F1-4BF7-80FF-13FAF36E852D}"/>
    <cellStyle name="Output 9 4 3 3 2" xfId="18401" xr:uid="{03FBC9B1-4D20-4C18-AA4D-BEB85BF732F8}"/>
    <cellStyle name="Output 9 4 3 4" xfId="13689" xr:uid="{CFFCBD7C-0661-4499-9D72-CF2DAC0C1399}"/>
    <cellStyle name="Output 9 4 3 4 2" xfId="23932" xr:uid="{D61D8A4F-2A93-43B1-AD08-0C58E12BD233}"/>
    <cellStyle name="Output 9 4 3 5" xfId="30720" xr:uid="{6F7AD117-2419-42B2-A493-5DEDB09231D0}"/>
    <cellStyle name="Output 9 4 4" xfId="10785" xr:uid="{29659C68-E47C-4971-8387-7B039A58ABAE}"/>
    <cellStyle name="Output 9 4 4 2" xfId="10786" xr:uid="{E19BECB1-A23C-4ECA-B9F4-4F3CE7BAB647}"/>
    <cellStyle name="Output 9 4 4 2 2" xfId="37333" xr:uid="{4775C505-BFC7-4231-82F5-A08967566315}"/>
    <cellStyle name="Output 9 4 4 3" xfId="10787" xr:uid="{C88ED0F5-D5F9-4AAE-A5AA-E641725EC5AD}"/>
    <cellStyle name="Output 9 4 5" xfId="10788" xr:uid="{FF908FEE-233B-4B5C-ABC0-471D1229E184}"/>
    <cellStyle name="Output 9 4 5 2" xfId="15291" xr:uid="{3A955E6B-A8B3-4339-97E4-04569054D386}"/>
    <cellStyle name="Output 9 4 5 2 2" xfId="20704" xr:uid="{C459900D-508E-4BA5-92E4-B3CC573B1E7F}"/>
    <cellStyle name="Output 9 4 6" xfId="10789" xr:uid="{4543A118-8575-4912-B83F-16495CACA7AE}"/>
    <cellStyle name="Output 9 4 6 2" xfId="15951" xr:uid="{134F6967-505D-48D7-A252-D6E65DF2006A}"/>
    <cellStyle name="Output 9 4 7" xfId="13112" xr:uid="{28AA3DBA-F83C-4EB0-AB76-5CED3A2DBF3B}"/>
    <cellStyle name="Output 9 4 7 2" xfId="16927" xr:uid="{9743FB7E-9CCC-4553-9316-145264844B0E}"/>
    <cellStyle name="Output 9 4 8" xfId="17278" xr:uid="{F5D6B9D9-B617-44AF-997B-7C6C40FAA117}"/>
    <cellStyle name="Output 9 4 8 2" xfId="35446" xr:uid="{79CD2236-5B31-4D27-A7D8-B6EC4CE3936C}"/>
    <cellStyle name="Output 9 4 9" xfId="23929" xr:uid="{F2DB1EB6-5E34-44F6-9DF0-4EDC896A816F}"/>
    <cellStyle name="Output 9 5" xfId="10790" xr:uid="{F4ED854D-281F-4184-A804-E28A14BFF797}"/>
    <cellStyle name="Output 9 5 2" xfId="10791" xr:uid="{E029B089-CF8A-4140-9012-E548958E0D8E}"/>
    <cellStyle name="Output 9 5 2 2" xfId="10792" xr:uid="{E31D463B-766D-4A7B-8DCE-D776DCD0D70D}"/>
    <cellStyle name="Output 9 5 2 2 2" xfId="20195" xr:uid="{444A6822-F3CB-45E2-BFBF-677DEA8C5ADB}"/>
    <cellStyle name="Output 9 5 2 2 2 2" xfId="39067" xr:uid="{9B8FED01-3704-42AC-80DF-C78657256322}"/>
    <cellStyle name="Output 9 5 2 3" xfId="10793" xr:uid="{0AB4B61F-A1B0-4397-891E-D4FAD7BF7918}"/>
    <cellStyle name="Output 9 5 2 3 2" xfId="37055" xr:uid="{5745B1D9-FCF8-4BA4-8879-1B4810AB78A6}"/>
    <cellStyle name="Output 9 5 2 4" xfId="13894" xr:uid="{103C1B62-77FD-4CC4-9650-B388A2248DE5}"/>
    <cellStyle name="Output 9 5 2 4 2" xfId="23934" xr:uid="{73F86A14-AF1F-4251-9B71-58B9CF60F79D}"/>
    <cellStyle name="Output 9 5 2 5" xfId="31334" xr:uid="{1C54BF8D-BA0C-43C4-ADD3-E02B6C63D1DC}"/>
    <cellStyle name="Output 9 5 3" xfId="10794" xr:uid="{A6C5B5B2-F465-4673-8427-77583EC6A7EA}"/>
    <cellStyle name="Output 9 5 3 2" xfId="10795" xr:uid="{9A95C48F-E9B4-49ED-B1FD-E17D4B08B8DE}"/>
    <cellStyle name="Output 9 5 3 2 2" xfId="37989" xr:uid="{2526D065-16B0-47EF-81B2-981C617516E7}"/>
    <cellStyle name="Output 9 5 3 3" xfId="10796" xr:uid="{0E00BD12-C38C-4666-9EC4-7EE97186A427}"/>
    <cellStyle name="Output 9 5 4" xfId="10797" xr:uid="{EC148602-B4D7-42B4-B8BC-2E7666511CA8}"/>
    <cellStyle name="Output 9 5 4 2" xfId="21379" xr:uid="{B09296D0-978C-48D8-9ED0-25B10C1B832F}"/>
    <cellStyle name="Output 9 5 4 2 2" xfId="39785" xr:uid="{FBC6A638-CBFC-42C6-96B3-EA590C811395}"/>
    <cellStyle name="Output 9 5 5" xfId="10798" xr:uid="{2D01FD53-E3BD-4BAD-A1CF-E7F1DA014106}"/>
    <cellStyle name="Output 9 5 5 2" xfId="34296" xr:uid="{DF905941-AB58-4673-9A34-BDC1CBB43AC6}"/>
    <cellStyle name="Output 9 5 6" xfId="13357" xr:uid="{0F91D202-D677-43B1-825E-905B8D99441A}"/>
    <cellStyle name="Output 9 5 6 2" xfId="35118" xr:uid="{671F7A06-F7A4-4103-BB4E-DE7EF46FA727}"/>
    <cellStyle name="Output 9 5 7" xfId="18014" xr:uid="{99D2C157-BD7F-4CC7-9178-5742C80D7CF4}"/>
    <cellStyle name="Output 9 5 7 2" xfId="36079" xr:uid="{F726A591-4191-4F8E-ACE7-65F022F5409C}"/>
    <cellStyle name="Output 9 5 8" xfId="23933" xr:uid="{8440DCBB-0061-4E82-8B23-D491A827B13D}"/>
    <cellStyle name="Output 9 5 9" xfId="30271" xr:uid="{5DFABA54-328A-4278-9621-ED42728EA47A}"/>
    <cellStyle name="Output 9 6" xfId="10799" xr:uid="{872C2A89-05BC-4395-A1EB-1C4839150410}"/>
    <cellStyle name="Output 9 6 2" xfId="10800" xr:uid="{4B3BE496-851D-474E-A686-B08D8D770BCE}"/>
    <cellStyle name="Output 9 6 2 2" xfId="10801" xr:uid="{306F348A-588A-47DB-B07C-0C5A7A949D4E}"/>
    <cellStyle name="Output 9 6 2 2 2" xfId="20196" xr:uid="{5846F4E5-B82D-433E-AC77-DD000EED1908}"/>
    <cellStyle name="Output 9 6 2 2 2 2" xfId="39068" xr:uid="{827A430B-D989-456C-B057-A6AF367458F1}"/>
    <cellStyle name="Output 9 6 2 3" xfId="10802" xr:uid="{3B6E3837-B8EE-4939-8250-D563C637B45D}"/>
    <cellStyle name="Output 9 6 2 3 2" xfId="37056" xr:uid="{BDAFC15D-8C1D-4EF2-99A1-CEE53F8A8113}"/>
    <cellStyle name="Output 9 6 2 4" xfId="13895" xr:uid="{AEED31CC-F3B9-45DF-B584-1995B9DE364E}"/>
    <cellStyle name="Output 9 6 2 4 2" xfId="23936" xr:uid="{46095D78-EBA1-4795-B5A7-E49839DC19F5}"/>
    <cellStyle name="Output 9 6 2 5" xfId="31335" xr:uid="{1B122F9B-B549-4ABB-AB6A-C65E4CFF1055}"/>
    <cellStyle name="Output 9 6 3" xfId="10803" xr:uid="{D52B35B5-2670-4F69-AB82-161A606B8087}"/>
    <cellStyle name="Output 9 6 3 2" xfId="10804" xr:uid="{27AFA109-F504-42F8-9166-7815361FDB41}"/>
    <cellStyle name="Output 9 6 3 2 2" xfId="37990" xr:uid="{6DBD3FF2-74F4-4877-AB15-66FADF0099DD}"/>
    <cellStyle name="Output 9 6 3 3" xfId="10805" xr:uid="{1357D083-9198-43F3-BFD9-7008E4F06054}"/>
    <cellStyle name="Output 9 6 4" xfId="10806" xr:uid="{897F4ADC-19DB-4491-903B-9774B6159F06}"/>
    <cellStyle name="Output 9 6 4 2" xfId="21380" xr:uid="{DFB5C5D0-B068-472B-9508-F3A314CAA3A7}"/>
    <cellStyle name="Output 9 6 4 2 2" xfId="39786" xr:uid="{B992D58A-5965-4DD3-B949-2BAB53903EDE}"/>
    <cellStyle name="Output 9 6 5" xfId="10807" xr:uid="{A2CE9981-318C-4973-ADAE-E75F6ED6985D}"/>
    <cellStyle name="Output 9 6 5 2" xfId="34297" xr:uid="{C351E2CB-C4D2-436D-A19E-6527BF54C9D0}"/>
    <cellStyle name="Output 9 6 6" xfId="13358" xr:uid="{754A0763-0473-4234-B2EB-47419AB4E0DC}"/>
    <cellStyle name="Output 9 6 6 2" xfId="35119" xr:uid="{EA9CB876-5861-4CEA-ADDE-1F5C561AE419}"/>
    <cellStyle name="Output 9 6 7" xfId="18015" xr:uid="{67DE9164-AA1F-480E-AE3E-629A979D3F9F}"/>
    <cellStyle name="Output 9 6 7 2" xfId="36080" xr:uid="{6962CAD0-C8B0-4A7A-9DB0-2292C1F3CAAD}"/>
    <cellStyle name="Output 9 6 8" xfId="23935" xr:uid="{62BF583B-A991-49D4-9966-9ACA6BBCD44D}"/>
    <cellStyle name="Output 9 6 9" xfId="30272" xr:uid="{F3E1E8AF-3297-445D-9ACB-14032984A1E6}"/>
    <cellStyle name="Output 9 7" xfId="10808" xr:uid="{1D385846-A8A1-4B62-8A5C-B06F32E0E594}"/>
    <cellStyle name="Output 9 7 2" xfId="10809" xr:uid="{D74F4638-38EC-4F2C-8100-1F3794551216}"/>
    <cellStyle name="Output 9 7 2 2" xfId="14461" xr:uid="{8714C2CC-6B8B-416D-AAF2-B730F991C9B3}"/>
    <cellStyle name="Output 9 7 2 2 2" xfId="38394" xr:uid="{1DACC6B7-DC08-44BE-A10A-164ACE20578E}"/>
    <cellStyle name="Output 9 7 3" xfId="10810" xr:uid="{BEDE5C94-0EFA-423F-8D4A-62DCCE6B9346}"/>
    <cellStyle name="Output 9 7 3 2" xfId="18351" xr:uid="{E4F53F73-0945-4975-9924-D6BFFFFF967A}"/>
    <cellStyle name="Output 9 7 4" xfId="13659" xr:uid="{5AAB0265-7919-419C-BB27-87AF9AE52318}"/>
    <cellStyle name="Output 9 7 4 2" xfId="23937" xr:uid="{1B1E0447-03C0-4146-8DA7-92353FBF3F7F}"/>
    <cellStyle name="Output 9 7 5" xfId="30663" xr:uid="{F6651ED3-5A4A-4785-83BA-FE55D84D0A53}"/>
    <cellStyle name="Output 9 8" xfId="10811" xr:uid="{FAB3F342-F7C3-42B7-8524-F1595C77B4D8}"/>
    <cellStyle name="Output 9 8 2" xfId="10812" xr:uid="{E752E6AB-30A2-428A-8ACC-A998B9E118DF}"/>
    <cellStyle name="Output 9 8 2 2" xfId="37245" xr:uid="{CCF4E5DC-9629-4FDE-883E-4D4E6D5AB3EF}"/>
    <cellStyle name="Output 9 8 3" xfId="10813" xr:uid="{B719145D-0B55-4211-8E1B-EB5F25B1436E}"/>
    <cellStyle name="Output 9 8 3 2" xfId="23938" xr:uid="{CD38E5B2-1229-49D4-B032-8BD9027051EC}"/>
    <cellStyle name="Output 9 8 4" xfId="14175" xr:uid="{246EB0A3-899D-437C-BBE4-32759111E08C}"/>
    <cellStyle name="Output 9 9" xfId="10814" xr:uid="{3CEB722B-3CF9-4F41-9777-E5985F568DB0}"/>
    <cellStyle name="Output 9 9 2" xfId="10815" xr:uid="{DDBB06FD-CF5C-4603-BE13-624B6EBDD32B}"/>
    <cellStyle name="Output 9 9 2 2" xfId="18759" xr:uid="{FE874E00-8AE2-42D0-867A-73E2A90B6EBD}"/>
    <cellStyle name="Output 9 9 3" xfId="10816" xr:uid="{7BFC8872-7B8B-4BE6-93BA-B1CFD558A993}"/>
    <cellStyle name="Percent" xfId="2" builtinId="5"/>
    <cellStyle name="Percent 2" xfId="185" xr:uid="{00000000-0005-0000-0000-0000BF010000}"/>
    <cellStyle name="Percent 2 2" xfId="340" xr:uid="{00000000-0005-0000-0000-0000C0010000}"/>
    <cellStyle name="Percent 2 2 2" xfId="10818" xr:uid="{8640A1B0-F3FD-4289-95A1-5D6162644AD8}"/>
    <cellStyle name="Percent 2 3" xfId="465" xr:uid="{6B6B0C94-ADA1-4B8D-9E58-C8ED846747E7}"/>
    <cellStyle name="Percent 2 3 2" xfId="10819" xr:uid="{C2D6EB55-C151-4227-8CF9-B93DFE4370CE}"/>
    <cellStyle name="Percent 2 4" xfId="10817" xr:uid="{355AA02B-FDD7-4632-B229-85A46642D8E6}"/>
    <cellStyle name="Percent 3" xfId="392" xr:uid="{00000000-0005-0000-0000-0000C1010000}"/>
    <cellStyle name="procent" xfId="136" xr:uid="{00000000-0005-0000-0000-0000C2010000}"/>
    <cellStyle name="procent 2" xfId="137" xr:uid="{00000000-0005-0000-0000-0000C3010000}"/>
    <cellStyle name="procent 3" xfId="138" xr:uid="{00000000-0005-0000-0000-0000C4010000}"/>
    <cellStyle name="procent 4" xfId="139" xr:uid="{00000000-0005-0000-0000-0000C5010000}"/>
    <cellStyle name="Standard_New BU Hse Size Assump" xfId="10820" xr:uid="{B13C3A47-27F4-4100-9ECD-7600FD676BC3}"/>
    <cellStyle name="stub head" xfId="10821" xr:uid="{B6572AC5-0F43-441C-9E26-348431EF5D1F}"/>
    <cellStyle name="stub row" xfId="10822" xr:uid="{999DEF5C-ABFA-4103-B62C-C8D3E5FEE4CF}"/>
    <cellStyle name="Table number" xfId="10823" xr:uid="{C83DA814-8818-4AEE-A5B3-5F1F6C6E8BD0}"/>
    <cellStyle name="Title" xfId="140" builtinId="15" customBuiltin="1"/>
    <cellStyle name="Title 10" xfId="10824" xr:uid="{1E535A23-90E0-4697-94F5-4C98BCB86B53}"/>
    <cellStyle name="Title 10 2" xfId="10825" xr:uid="{0A213EC3-0EF1-48BC-8797-09C5972B848C}"/>
    <cellStyle name="Title 10 2 2" xfId="23940" xr:uid="{BF92154E-5162-4D86-A93C-91CC1F99DAE7}"/>
    <cellStyle name="Title 10 3" xfId="10826" xr:uid="{936F3E52-C572-495D-A222-C00A27D6D0F8}"/>
    <cellStyle name="Title 10 4" xfId="12968" xr:uid="{D886D2C3-B03F-42A6-821A-D31ED6049581}"/>
    <cellStyle name="Title 11" xfId="10827" xr:uid="{967A0C6E-3CDB-4C96-B2E4-0296CC2213EE}"/>
    <cellStyle name="Title 11 2" xfId="10828" xr:uid="{36927506-7061-4E2D-B978-03AD928C55FB}"/>
    <cellStyle name="Title 11 2 2" xfId="23941" xr:uid="{B65C36A6-836D-403A-B517-BF537C0800A2}"/>
    <cellStyle name="Title 11 3" xfId="10829" xr:uid="{3BA88C13-BD21-4141-AA8D-21FD77855220}"/>
    <cellStyle name="Title 11 4" xfId="12974" xr:uid="{63286732-4775-49CB-8EA9-9A7CC1A2E423}"/>
    <cellStyle name="Title 12" xfId="10830" xr:uid="{214A0F5F-6252-4DFF-A4CF-15EB9F185D2F}"/>
    <cellStyle name="Title 12 2" xfId="10831" xr:uid="{72428C27-0D72-4D2D-8943-63133CAF612C}"/>
    <cellStyle name="Title 12 2 2" xfId="23942" xr:uid="{52E6E65E-60FB-4C3D-AE10-E8EAC3A1A3D8}"/>
    <cellStyle name="Title 12 3" xfId="10832" xr:uid="{70E43C3A-25B3-4673-AE39-94EFAB698F56}"/>
    <cellStyle name="Title 12 4" xfId="12980" xr:uid="{54D8C316-8D6B-486F-A88E-8C0708CCE3D5}"/>
    <cellStyle name="Title 13" xfId="10833" xr:uid="{B484E8F2-726F-41D2-B3EE-33F41B2ACFD7}"/>
    <cellStyle name="Title 13 2" xfId="10834" xr:uid="{7A78C897-71B7-43A6-BA14-4726AC539162}"/>
    <cellStyle name="Title 13 2 2" xfId="23943" xr:uid="{5DE9633C-7C4A-4E91-A698-FB7AC585AB6D}"/>
    <cellStyle name="Title 13 3" xfId="10835" xr:uid="{D14BCAF8-A713-4FED-BF86-1C81A78FEEE4}"/>
    <cellStyle name="Title 13 4" xfId="13025" xr:uid="{C3553A55-4826-4064-BA08-7D7F85F973E6}"/>
    <cellStyle name="Title 14" xfId="10836" xr:uid="{B38255B3-6473-4054-95B8-A377C6A85783}"/>
    <cellStyle name="Title 14 2" xfId="10837" xr:uid="{471C0AC3-0677-4C49-A55F-BF0194DE38D4}"/>
    <cellStyle name="Title 14 2 2" xfId="10838" xr:uid="{5B13023E-6F8E-4E96-B76E-67EBC3FAF920}"/>
    <cellStyle name="Title 14 2 2 2" xfId="23945" xr:uid="{F41B2D11-5165-4D66-A06B-3BC5130FF404}"/>
    <cellStyle name="Title 14 2 3" xfId="10839" xr:uid="{EC687667-7144-41B1-A548-B50F8BA89673}"/>
    <cellStyle name="Title 14 2 4" xfId="13510" xr:uid="{D6FF6530-0B19-4692-93A0-D13080F22CB8}"/>
    <cellStyle name="Title 14 3" xfId="10840" xr:uid="{494C49B5-86F9-4CDB-9276-DF28EE25573C}"/>
    <cellStyle name="Title 14 3 2" xfId="23944" xr:uid="{5FE22594-6D64-4115-A2D0-FDB78103F2B6}"/>
    <cellStyle name="Title 14 4" xfId="10841" xr:uid="{BAE5089A-98CA-47F3-A6B6-D7A321563AC7}"/>
    <cellStyle name="Title 14 5" xfId="13130" xr:uid="{F8C86937-57A9-46D7-9882-BA6E5DAA14BD}"/>
    <cellStyle name="Title 15" xfId="10842" xr:uid="{2F63E6C5-7AB0-41C2-9523-4A3904FE8E14}"/>
    <cellStyle name="Title 15 2" xfId="10843" xr:uid="{6FB72BB9-609A-4505-BAA9-47536CA8E526}"/>
    <cellStyle name="Title 15 2 2" xfId="10844" xr:uid="{F3B9F2DA-45AA-4705-82CD-658ED1AE04BC}"/>
    <cellStyle name="Title 15 2 2 2" xfId="23947" xr:uid="{BA1770DB-1F96-403F-AEF4-2B04F800FC42}"/>
    <cellStyle name="Title 15 2 3" xfId="10845" xr:uid="{ECCC387A-35A6-4A01-8AEB-CB8B21EBFBDE}"/>
    <cellStyle name="Title 15 2 4" xfId="13516" xr:uid="{7B1C509C-D9E6-4F1F-AE9E-084DDB687735}"/>
    <cellStyle name="Title 15 3" xfId="10846" xr:uid="{6A2862DE-EBF1-418C-A283-595EF6750763}"/>
    <cellStyle name="Title 15 3 2" xfId="23946" xr:uid="{8D6E4777-5BF4-4BAC-8B6F-0C5DDE8E4ABC}"/>
    <cellStyle name="Title 15 4" xfId="10847" xr:uid="{A3127C90-26BB-434B-9EA2-A6E114A07F13}"/>
    <cellStyle name="Title 15 5" xfId="13135" xr:uid="{5FC3B4B5-F21F-46F3-A296-4785FAB84FF7}"/>
    <cellStyle name="Title 16" xfId="10848" xr:uid="{884AF341-88F0-4ADC-9494-9765C7347B69}"/>
    <cellStyle name="Title 16 2" xfId="10849" xr:uid="{08E1597C-5983-48F1-A698-E14F60C0AA60}"/>
    <cellStyle name="Title 16 2 2" xfId="23948" xr:uid="{A63C8880-182B-47C3-BB91-D7A55CEC33F8}"/>
    <cellStyle name="Title 16 3" xfId="10850" xr:uid="{91271AA7-EC6C-41AB-B161-52F988C994E1}"/>
    <cellStyle name="Title 16 4" xfId="13140" xr:uid="{53295D3E-1B11-4CD7-B521-C6FD316FC6B8}"/>
    <cellStyle name="Title 17" xfId="10851" xr:uid="{F14C29EF-187D-470A-96C7-E95459C9653A}"/>
    <cellStyle name="Title 17 2" xfId="10852" xr:uid="{6BEEA533-7C85-4BD7-BE96-06942107233B}"/>
    <cellStyle name="Title 17 2 2" xfId="23949" xr:uid="{2349FC6D-CE6A-43BB-B0B3-DA0E40794CC2}"/>
    <cellStyle name="Title 17 3" xfId="10853" xr:uid="{26AD575E-0120-4390-A021-4742BE5BF76F}"/>
    <cellStyle name="Title 17 4" xfId="13145" xr:uid="{D3CF3946-FA8C-4290-8D91-2D6A60F7A366}"/>
    <cellStyle name="Title 18" xfId="10854" xr:uid="{862D8ABF-1735-45D0-A385-B0CC295119CA}"/>
    <cellStyle name="Title 18 2" xfId="10855" xr:uid="{6B1CFB34-2F96-4A9E-9E16-67CB7F9E2B02}"/>
    <cellStyle name="Title 18 2 2" xfId="23950" xr:uid="{8BC386EF-07FF-4E7C-B773-FBE6D10DEC57}"/>
    <cellStyle name="Title 18 3" xfId="10856" xr:uid="{01F53003-B1A7-4CB8-94BC-C33A92DC0250}"/>
    <cellStyle name="Title 18 4" xfId="13149" xr:uid="{B756F7A2-0B06-4D9C-840E-F360818141AE}"/>
    <cellStyle name="Title 19" xfId="10857" xr:uid="{E9B010C2-0C34-49B9-987A-00310F9700A1}"/>
    <cellStyle name="Title 19 2" xfId="10858" xr:uid="{27CE14B1-9DA9-4200-9A0B-39641E1DBA75}"/>
    <cellStyle name="Title 19 2 2" xfId="23951" xr:uid="{856F529F-EF26-40D9-9E92-A6E6FA031275}"/>
    <cellStyle name="Title 19 3" xfId="10859" xr:uid="{7408F5F8-CE65-4594-A1ED-D743AB87F2FC}"/>
    <cellStyle name="Title 19 4" xfId="13153" xr:uid="{5BCC398E-7068-4161-9069-D0586B000E81}"/>
    <cellStyle name="Title 2" xfId="341" xr:uid="{00000000-0005-0000-0000-0000C7010000}"/>
    <cellStyle name="Title 2 10" xfId="27906" xr:uid="{F6AFCA00-32BA-4E18-BE85-C50345158CF0}"/>
    <cellStyle name="Title 2 11" xfId="28058" xr:uid="{4EF6FBD6-813D-4AE6-92DD-583C9BE3E771}"/>
    <cellStyle name="Title 2 12" xfId="28206" xr:uid="{58488444-AA49-40B2-B8D7-325DACD0302A}"/>
    <cellStyle name="Title 2 13" xfId="28353" xr:uid="{1E807EC5-0DCC-48C2-BFD2-6FA4D5519AD4}"/>
    <cellStyle name="Title 2 14" xfId="28484" xr:uid="{E4CC5771-E850-4852-8FA6-023ABDACAF0B}"/>
    <cellStyle name="Title 2 15" xfId="28605" xr:uid="{6C5A8DA2-E64B-4031-82AD-59EC5A55F4CB}"/>
    <cellStyle name="Title 2 16" xfId="28714" xr:uid="{CB1BF09E-3692-4734-BAA8-692FCDB29633}"/>
    <cellStyle name="Title 2 17" xfId="28814" xr:uid="{95FF8B51-6C05-45DA-B06F-607C7B95E69E}"/>
    <cellStyle name="Title 2 18" xfId="28907" xr:uid="{500DEADC-E13F-4A4C-9D8D-0F612B322ED4}"/>
    <cellStyle name="Title 2 19" xfId="28992" xr:uid="{AC0387B9-530A-47DE-9D63-FF4E155FBED1}"/>
    <cellStyle name="Title 2 2" xfId="10861" xr:uid="{F1AC9936-7E14-46DC-92C0-FF1FEE2FDD7C}"/>
    <cellStyle name="Title 2 2 10" xfId="27907" xr:uid="{88ADADE7-F056-4102-8B15-EE4A875C92E2}"/>
    <cellStyle name="Title 2 2 11" xfId="28059" xr:uid="{4E64CCD5-85FF-42B5-8481-B72456B9CF6B}"/>
    <cellStyle name="Title 2 2 12" xfId="28207" xr:uid="{CC6EA386-AEB7-4DF3-BC32-C0B0591429FA}"/>
    <cellStyle name="Title 2 2 13" xfId="28354" xr:uid="{27E7CBE3-A822-4EE5-9E36-870B6C5EE774}"/>
    <cellStyle name="Title 2 2 14" xfId="28485" xr:uid="{14955009-2674-4BB1-B361-CCD9A2B45ADA}"/>
    <cellStyle name="Title 2 2 15" xfId="28606" xr:uid="{F1C41215-959C-477B-A2D7-C7C3A9E73672}"/>
    <cellStyle name="Title 2 2 16" xfId="28715" xr:uid="{9347F035-3DC5-48B2-97FE-212F17E5514F}"/>
    <cellStyle name="Title 2 2 17" xfId="28815" xr:uid="{9D7A754F-49CF-4B44-B956-03822CFC318D}"/>
    <cellStyle name="Title 2 2 18" xfId="28908" xr:uid="{36F43230-8DA8-455C-85F2-188445EDB324}"/>
    <cellStyle name="Title 2 2 19" xfId="28993" xr:uid="{BFF366AF-CDD3-47A0-A30E-E87238B0BA78}"/>
    <cellStyle name="Title 2 2 2" xfId="10862" xr:uid="{F7CF3A78-23C9-4963-AA0B-CE7984435CDE}"/>
    <cellStyle name="Title 2 2 2 2" xfId="14269" xr:uid="{E6A5979E-FB1E-46BC-832F-5554935745FC}"/>
    <cellStyle name="Title 2 2 2 2 2" xfId="23953" xr:uid="{34B37FD1-1352-4E6C-9193-A438C1B6E146}"/>
    <cellStyle name="Title 2 2 20" xfId="29071" xr:uid="{3476DF4D-7667-444F-A2DB-25868924577E}"/>
    <cellStyle name="Title 2 2 21" xfId="29142" xr:uid="{F14BB3AA-D033-428F-BEBC-789352451035}"/>
    <cellStyle name="Title 2 2 22" xfId="29208" xr:uid="{150E6039-EEF9-4201-832D-994D61304A3C}"/>
    <cellStyle name="Title 2 2 23" xfId="29267" xr:uid="{D9D79305-AF4B-4853-931F-6C14EBBA6687}"/>
    <cellStyle name="Title 2 2 24" xfId="29319" xr:uid="{5BCAB0B0-C5B1-47FB-9F39-1B6BD8C96D62}"/>
    <cellStyle name="Title 2 2 25" xfId="29364" xr:uid="{0E7B9413-B376-4DDD-AE9A-6694A3D407EE}"/>
    <cellStyle name="Title 2 2 3" xfId="14318" xr:uid="{349C0785-305D-46DA-89F2-5672E706D6FA}"/>
    <cellStyle name="Title 2 2 3 2" xfId="15012" xr:uid="{AB5FA3EC-3025-47FA-AB4B-43E8C49265CE}"/>
    <cellStyle name="Title 2 2 3 2 2" xfId="27094" xr:uid="{F318BD64-3613-4AE8-A22A-073BC26E525D}"/>
    <cellStyle name="Title 2 2 4" xfId="23952" xr:uid="{F1624C77-D28A-4A79-92EF-E7D579630C2B}"/>
    <cellStyle name="Title 2 2 4 2" xfId="24738" xr:uid="{33890585-3818-405D-A23C-64E521AB3549}"/>
    <cellStyle name="Title 2 2 5" xfId="27246" xr:uid="{9C54CE6F-0ED0-4495-8F02-0D52CD575197}"/>
    <cellStyle name="Title 2 2 6" xfId="24585" xr:uid="{123982E3-C6E1-4C06-88E3-F95D44357F72}"/>
    <cellStyle name="Title 2 2 7" xfId="27410" xr:uid="{CE901F67-835E-4771-9DA1-450153F6954C}"/>
    <cellStyle name="Title 2 2 8" xfId="27579" xr:uid="{89596C30-CCE5-4079-896B-DBC2604DE2F4}"/>
    <cellStyle name="Title 2 2 9" xfId="27744" xr:uid="{AA1BF213-F51F-4672-B5E6-3F3B0AB48329}"/>
    <cellStyle name="Title 2 20" xfId="29070" xr:uid="{BDBDCA8B-DF8A-4687-87DF-CE3AA23F0371}"/>
    <cellStyle name="Title 2 21" xfId="29141" xr:uid="{0217F132-AAD6-43C5-900E-FB484F9366C3}"/>
    <cellStyle name="Title 2 22" xfId="29207" xr:uid="{1C0D31B7-D103-4499-BCBC-BE09B1D9145F}"/>
    <cellStyle name="Title 2 23" xfId="29266" xr:uid="{CD8D859D-11BA-4522-B09D-133C375D4965}"/>
    <cellStyle name="Title 2 24" xfId="29318" xr:uid="{726919EE-930F-4D9A-8E13-99F175E390A9}"/>
    <cellStyle name="Title 2 25" xfId="29363" xr:uid="{2179EB97-8C69-4C2E-BA09-32F81A5DE040}"/>
    <cellStyle name="Title 2 26" xfId="10860" xr:uid="{09C2C497-46D7-4F95-952A-CAEBABDEB382}"/>
    <cellStyle name="Title 2 3" xfId="10863" xr:uid="{34DD8487-14C2-42C1-BCF3-9CF89EBAA3F5}"/>
    <cellStyle name="Title 2 3 2" xfId="16563" xr:uid="{2593D4BF-4C7B-4EC0-840C-503ABDDD3109}"/>
    <cellStyle name="Title 2 3 2 2" xfId="18206" xr:uid="{9D9234F8-3828-4401-AAD2-3B858F77588B}"/>
    <cellStyle name="Title 2 3 3" xfId="27093" xr:uid="{2DD94F5D-B350-4348-87F7-C396DD49FF21}"/>
    <cellStyle name="Title 2 4" xfId="10864" xr:uid="{E7DFD829-7CA8-4C64-8FA3-EB009D008493}"/>
    <cellStyle name="Title 2 4 2" xfId="24739" xr:uid="{F93A34ED-4262-4777-BFFA-8E087A9AB6BA}"/>
    <cellStyle name="Title 2 5" xfId="12920" xr:uid="{CF9B91DD-B8CA-4175-8605-BCB41E6E0BCE}"/>
    <cellStyle name="Title 2 5 2" xfId="27245" xr:uid="{CEB14521-FD49-472A-9317-12AB137C0530}"/>
    <cellStyle name="Title 2 6" xfId="23939" xr:uid="{1932C8CE-741A-4D9C-976F-AF121AEB561C}"/>
    <cellStyle name="Title 2 6 2" xfId="24586" xr:uid="{F7E5D958-C659-477B-A749-5A7FB0759C00}"/>
    <cellStyle name="Title 2 7" xfId="27409" xr:uid="{37889FC3-98EC-428E-A3AA-4A31895D80F1}"/>
    <cellStyle name="Title 2 8" xfId="27578" xr:uid="{60CF1BD3-D677-4218-A7DA-2D58E78C16A7}"/>
    <cellStyle name="Title 2 9" xfId="27743" xr:uid="{31F41617-DE16-491E-A81E-17E16BAA071E}"/>
    <cellStyle name="Title 20" xfId="10865" xr:uid="{558563EE-D01E-4D9A-A822-F8C7CCBF7BD5}"/>
    <cellStyle name="Title 20 2" xfId="10866" xr:uid="{34302413-098E-4059-BBB6-C5718CF251D0}"/>
    <cellStyle name="Title 20 2 2" xfId="23954" xr:uid="{CC3EBD97-B157-483A-B034-14421B6B570F}"/>
    <cellStyle name="Title 20 3" xfId="10867" xr:uid="{226EF22D-F6A1-4FA5-8293-7EE319896BEE}"/>
    <cellStyle name="Title 20 4" xfId="13157" xr:uid="{E63F2CCF-2BE2-41D9-A886-9FFF7487AF61}"/>
    <cellStyle name="Title 21" xfId="10868" xr:uid="{ECB7545D-A9D7-4375-A8D4-1F215F260D74}"/>
    <cellStyle name="Title 21 2" xfId="10869" xr:uid="{C31BFEC8-55EA-4FFF-A665-D7B06DDE401F}"/>
    <cellStyle name="Title 21 2 2" xfId="23955" xr:uid="{7A5E49A1-9140-4AEF-B4B9-B7FA9F0DD41C}"/>
    <cellStyle name="Title 21 3" xfId="10870" xr:uid="{AB7AB175-E382-4981-BC47-AE8F58B267A2}"/>
    <cellStyle name="Title 21 4" xfId="13161" xr:uid="{9E2F34DF-0C50-4865-8F2F-A0353A162AD8}"/>
    <cellStyle name="Title 22" xfId="10871" xr:uid="{B8C4ED07-D4C1-47D3-8119-F93B2B23E2DA}"/>
    <cellStyle name="Title 22 2" xfId="10872" xr:uid="{3C7D3557-93DE-4DB0-ACDE-A4C5B28EDDDE}"/>
    <cellStyle name="Title 22 2 2" xfId="23956" xr:uid="{428563EF-4A43-4BD0-9DD0-378781002F0E}"/>
    <cellStyle name="Title 22 3" xfId="10873" xr:uid="{F2371BEA-3D72-4CF0-82F8-B5D6BB979FEA}"/>
    <cellStyle name="Title 22 4" xfId="13359" xr:uid="{DFB23B39-44B6-42BD-A31F-732B48262D0A}"/>
    <cellStyle name="Title 23" xfId="10874" xr:uid="{AE8D27F1-D403-4251-A79F-B04C83AF5ACA}"/>
    <cellStyle name="Title 23 2" xfId="10875" xr:uid="{0FC6272D-C484-494F-A7F2-65971768BB7A}"/>
    <cellStyle name="Title 23 2 2" xfId="23957" xr:uid="{2D3595C2-386D-4FCE-9DDA-289FCF89E7C4}"/>
    <cellStyle name="Title 23 3" xfId="10876" xr:uid="{F73577EB-4B18-44CA-90A9-98F9D87B41C7}"/>
    <cellStyle name="Title 23 4" xfId="14039" xr:uid="{71921F96-241D-4066-A9CC-549BE1283883}"/>
    <cellStyle name="Title 24" xfId="10877" xr:uid="{166F792F-EBCD-4AAF-8B11-7B00356DFFB0}"/>
    <cellStyle name="Title 24 2" xfId="14043" xr:uid="{8E5087C5-A299-4F04-9BBC-C263A7C6A673}"/>
    <cellStyle name="Title 24 2 2" xfId="23958" xr:uid="{B97D4DB1-8738-4630-8B69-3C42911B5F51}"/>
    <cellStyle name="Title 25" xfId="10878" xr:uid="{45856A00-4B1B-4F64-8B97-992BA1E57E1D}"/>
    <cellStyle name="Title 25 2" xfId="14047" xr:uid="{B1943900-3F29-4095-8E89-539398757B0E}"/>
    <cellStyle name="Title 25 2 2" xfId="23959" xr:uid="{21A58AF0-A6BB-4A68-8DD0-284B268E00CD}"/>
    <cellStyle name="Title 26" xfId="10879" xr:uid="{EDCBCF76-A5A0-4147-A6EF-28B1E9A09121}"/>
    <cellStyle name="Title 26 2" xfId="14051" xr:uid="{CC282A3B-F6B7-41E1-872A-CBC576FD7E47}"/>
    <cellStyle name="Title 26 2 2" xfId="23960" xr:uid="{246F8E3A-25C3-4A72-81FE-427D7681F278}"/>
    <cellStyle name="Title 27" xfId="10880" xr:uid="{B8866EF7-C09A-4651-840E-781FEF27B1EC}"/>
    <cellStyle name="Title 27 2" xfId="14055" xr:uid="{ED220EE5-50EC-4245-97E8-25DDA5912B5D}"/>
    <cellStyle name="Title 27 2 2" xfId="23961" xr:uid="{3A673583-2BE7-49E6-81E4-181176006854}"/>
    <cellStyle name="Title 28" xfId="10881" xr:uid="{9B7B07ED-532B-4A68-99F2-5EFC4743DE79}"/>
    <cellStyle name="Title 28 2" xfId="14059" xr:uid="{32E6AC87-7626-4FBD-9A52-3F76D460FDEE}"/>
    <cellStyle name="Title 28 2 2" xfId="23962" xr:uid="{B557FC2A-647C-471C-80C5-099110D81127}"/>
    <cellStyle name="Title 29" xfId="10882" xr:uid="{8D957960-BD73-4F24-BB69-4BC19A808157}"/>
    <cellStyle name="Title 29 2" xfId="14063" xr:uid="{4B0F5F7A-49ED-4CE9-A1D5-4CD414C946CA}"/>
    <cellStyle name="Title 29 2 2" xfId="23963" xr:uid="{F32D6698-4C11-4180-9F7B-45BC187DEE52}"/>
    <cellStyle name="Title 3" xfId="466" xr:uid="{B73C8ED9-2B68-4BC5-A5D2-464FF5A5F027}"/>
    <cellStyle name="Title 3 2" xfId="10884" xr:uid="{DBDED525-221A-443F-995C-A1DB60E67C51}"/>
    <cellStyle name="Title 3 2 2" xfId="16979" xr:uid="{CBC00588-373A-45D1-A17E-8DA391D4151A}"/>
    <cellStyle name="Title 3 2 2 2" xfId="16099" xr:uid="{2EAE8EF9-5D04-4CB2-96CF-DFD8C1E2A484}"/>
    <cellStyle name="Title 3 3" xfId="10885" xr:uid="{6A8FD548-72B4-4CED-B34C-CD364BC21995}"/>
    <cellStyle name="Title 3 4" xfId="12927" xr:uid="{F80CCA47-D23C-40B2-9F86-2DF00A0DDCBF}"/>
    <cellStyle name="Title 3 5" xfId="20427" xr:uid="{19B439F7-F391-4332-83FE-041C4269D62C}"/>
    <cellStyle name="Title 3 6" xfId="23964" xr:uid="{766FF7B0-84DE-40EC-976B-042C5F9DE4FC}"/>
    <cellStyle name="Title 3 7" xfId="10883" xr:uid="{25468947-ABD8-41EF-9E99-AE6A63181CEE}"/>
    <cellStyle name="Title 30" xfId="10886" xr:uid="{88EC389E-468D-40AA-A125-906692D5D7EC}"/>
    <cellStyle name="Title 30 2" xfId="14067" xr:uid="{70BBE5B7-28CE-45E8-8443-365778E6A0D3}"/>
    <cellStyle name="Title 30 2 2" xfId="23965" xr:uid="{4F62A5C5-D08A-41B3-9627-DFF4151FDE74}"/>
    <cellStyle name="Title 31" xfId="10887" xr:uid="{EA216CBB-BDAB-4D6B-9083-0AD5551F8DEF}"/>
    <cellStyle name="Title 31 2" xfId="14071" xr:uid="{CB3928ED-BEBD-4FE2-A211-0566CCA27B6A}"/>
    <cellStyle name="Title 31 2 2" xfId="23966" xr:uid="{47A4EF51-D16D-4926-88BF-D46C916A0E1F}"/>
    <cellStyle name="Title 32" xfId="10888" xr:uid="{25643529-2860-48FB-BFF9-E70C9A49D5B6}"/>
    <cellStyle name="Title 32 2" xfId="14075" xr:uid="{1C8FF5E0-72FA-46A6-B058-EC7892FB4631}"/>
    <cellStyle name="Title 32 2 2" xfId="23967" xr:uid="{CE891929-BC72-4EED-8C9B-9886C6A4D529}"/>
    <cellStyle name="Title 33" xfId="10889" xr:uid="{9E88C8C5-EAAA-455C-855A-715DFF9708EB}"/>
    <cellStyle name="Title 33 2" xfId="14079" xr:uid="{02C415FA-CE3D-43C5-8DDE-724A118887D4}"/>
    <cellStyle name="Title 33 2 2" xfId="23968" xr:uid="{15176AF9-298A-4D1B-87CC-C3826DF67AF7}"/>
    <cellStyle name="Title 34" xfId="10890" xr:uid="{A8B89DE8-987F-43B5-A940-E25F78AAB4F3}"/>
    <cellStyle name="Title 34 2" xfId="14083" xr:uid="{7027C79E-081B-47DB-B8AC-B0C221AE4CF1}"/>
    <cellStyle name="Title 34 2 2" xfId="23969" xr:uid="{5F3784AD-7FAC-4E0D-B6A9-CE1B3DCBB1AF}"/>
    <cellStyle name="Title 35" xfId="10891" xr:uid="{3DE7F8C5-97D4-4AB7-A164-FDB92022869F}"/>
    <cellStyle name="Title 35 2" xfId="14087" xr:uid="{58B374DF-08CA-4B0D-A121-17829F31B9A0}"/>
    <cellStyle name="Title 35 2 2" xfId="23970" xr:uid="{EB6B9478-8CF2-4963-B2FA-D5F04AF40A9E}"/>
    <cellStyle name="Title 36" xfId="10892" xr:uid="{711EEB0B-CD29-4107-83F1-066C80CEB17B}"/>
    <cellStyle name="Title 36 2" xfId="14091" xr:uid="{2DE1E6DD-A497-4A22-8630-AA23A6709B3A}"/>
    <cellStyle name="Title 36 2 2" xfId="23971" xr:uid="{7C9DB875-A79E-469A-816B-4AEFE789252C}"/>
    <cellStyle name="Title 37" xfId="10893" xr:uid="{89DBA057-14D1-4201-8DC4-AAAB9B569B4D}"/>
    <cellStyle name="Title 37 2" xfId="14095" xr:uid="{21E0572A-D162-4540-B544-0C4043B4315D}"/>
    <cellStyle name="Title 37 2 2" xfId="23972" xr:uid="{1FE0B530-815E-49AB-82FD-7F64807AF284}"/>
    <cellStyle name="Title 38" xfId="10894" xr:uid="{F8FA7AAA-E5B0-4FBA-A9E6-9D1EE36C67D0}"/>
    <cellStyle name="Title 38 2" xfId="14099" xr:uid="{47C8E592-3D40-4CB8-8E8D-15F713F8D2F4}"/>
    <cellStyle name="Title 38 2 2" xfId="23973" xr:uid="{7069CEDA-330C-42DB-A7F7-C6A66ECAA94D}"/>
    <cellStyle name="Title 39" xfId="10895" xr:uid="{4A91DEA2-8635-4763-B757-2215154D1B90}"/>
    <cellStyle name="Title 39 2" xfId="14105" xr:uid="{071139FA-C5BB-4369-8233-92F94B7F96E7}"/>
    <cellStyle name="Title 39 2 2" xfId="23974" xr:uid="{94F26DD8-1348-416B-99A3-EC57DAC94430}"/>
    <cellStyle name="Title 4" xfId="10896" xr:uid="{7B836275-86B0-4CE9-A475-941EA56E2E75}"/>
    <cellStyle name="Title 4 2" xfId="10897" xr:uid="{B43DD9BE-96E4-478B-B406-C8CC70F1AFAD}"/>
    <cellStyle name="Title 4 2 2" xfId="23975" xr:uid="{426F9196-ECFC-40D1-8828-D25BA0A2CC9B}"/>
    <cellStyle name="Title 4 3" xfId="10898" xr:uid="{BED91964-0ECC-4EA3-AFF5-487E1CD9450E}"/>
    <cellStyle name="Title 4 4" xfId="12933" xr:uid="{EA76D1E4-B733-4553-955B-329BC8752D83}"/>
    <cellStyle name="Title 40" xfId="10899" xr:uid="{CE41F20B-6D4D-414A-8382-B71204BCA74C}"/>
    <cellStyle name="Title 40 2" xfId="14110" xr:uid="{19D4B3CC-5389-4F63-A452-652FD1FB6FD8}"/>
    <cellStyle name="Title 40 2 2" xfId="23976" xr:uid="{A6CEBAF5-6CCF-496C-9635-BD66F47A6EE7}"/>
    <cellStyle name="Title 41" xfId="10900" xr:uid="{875E7876-65A9-47A0-AEF8-06BC6ECC97D7}"/>
    <cellStyle name="Title 41 2" xfId="14115" xr:uid="{E44E8633-2DE7-4EE3-B4C9-CE661BB58DFD}"/>
    <cellStyle name="Title 41 2 2" xfId="23977" xr:uid="{4F264BF8-C8EC-47F8-B794-3EC255547CF5}"/>
    <cellStyle name="Title 42" xfId="10901" xr:uid="{E5877414-4563-41BD-A7EE-6D4CF2D8E5F4}"/>
    <cellStyle name="Title 42 2" xfId="14120" xr:uid="{49D03FC6-34C3-41EC-8000-9411EB22B351}"/>
    <cellStyle name="Title 42 2 2" xfId="23978" xr:uid="{8BD406FF-4F5D-4BC1-8E25-D64A420715F2}"/>
    <cellStyle name="Title 43" xfId="10902" xr:uid="{D5EFF303-F00D-4CC2-BCD9-4771527085EF}"/>
    <cellStyle name="Title 43 2" xfId="14125" xr:uid="{1DD1CA5C-5AF3-40AD-BECB-1DED1EB8E5D0}"/>
    <cellStyle name="Title 43 2 2" xfId="23979" xr:uid="{DD416251-F4E8-44C6-81C5-19E8A07F0317}"/>
    <cellStyle name="Title 44" xfId="10903" xr:uid="{4BE024A3-2263-4A8D-AC83-32690A37ED12}"/>
    <cellStyle name="Title 44 2" xfId="14130" xr:uid="{3E3F4A44-FD2E-486A-A541-0405C5BA99CB}"/>
    <cellStyle name="Title 44 2 2" xfId="23980" xr:uid="{6E86F8C6-248F-495E-9E9A-CBA80CCD2394}"/>
    <cellStyle name="Title 45" xfId="10904" xr:uid="{43673F3F-693A-4819-A15B-26EDC307C820}"/>
    <cellStyle name="Title 45 2" xfId="14135" xr:uid="{CD21799D-E939-4BCA-B7A6-6079F1C7CE85}"/>
    <cellStyle name="Title 45 2 2" xfId="23981" xr:uid="{FBF94E7F-97C4-4FDE-A90E-E2615D1C0ECC}"/>
    <cellStyle name="Title 46" xfId="10905" xr:uid="{F1F3B0EE-801A-44C9-B8B9-49E9BB6D0F47}"/>
    <cellStyle name="Title 46 2" xfId="14140" xr:uid="{417637CC-3B20-4F50-BFB1-769E83711C6C}"/>
    <cellStyle name="Title 46 2 2" xfId="23982" xr:uid="{D22A2ECE-64C4-4241-8256-47B5C2063531}"/>
    <cellStyle name="Title 47" xfId="10906" xr:uid="{DE9CA768-25A6-424D-9636-8A7E60D97957}"/>
    <cellStyle name="Title 47 2" xfId="14144" xr:uid="{C26F9BF0-B3C0-48BC-A487-2E13502F5E7B}"/>
    <cellStyle name="Title 47 2 2" xfId="23983" xr:uid="{DCC821FB-518B-4C8F-845B-9550DD1A634B}"/>
    <cellStyle name="Title 48" xfId="10907" xr:uid="{20E464CC-89CE-44DE-B10C-BB7EACC8F64C}"/>
    <cellStyle name="Title 48 2" xfId="14149" xr:uid="{1B80686C-64A4-42ED-9874-73057CE616BD}"/>
    <cellStyle name="Title 48 2 2" xfId="23984" xr:uid="{450B82ED-04FA-40C4-9B85-A15BFEBEBB44}"/>
    <cellStyle name="Title 49" xfId="10908" xr:uid="{535AE055-B7AE-482A-9757-AAA7801A8072}"/>
    <cellStyle name="Title 49 2" xfId="14153" xr:uid="{13A695CB-732C-4029-9FBD-993279C1444A}"/>
    <cellStyle name="Title 49 2 2" xfId="23985" xr:uid="{C5E2082A-3D98-4B32-8107-3E057A7ECEB8}"/>
    <cellStyle name="Title 5" xfId="10909" xr:uid="{3C1834FE-03C4-4E5B-B762-0D976B0B08E1}"/>
    <cellStyle name="Title 5 2" xfId="10910" xr:uid="{096DEFD6-2850-4FD0-A374-E9D4A62643D2}"/>
    <cellStyle name="Title 5 2 2" xfId="23986" xr:uid="{60F5E1CA-7EF5-4E00-9A5E-7B4AF0248B0B}"/>
    <cellStyle name="Title 5 3" xfId="10911" xr:uid="{91E95CBC-B18E-4450-84EB-E0D51F6A4F85}"/>
    <cellStyle name="Title 5 4" xfId="12940" xr:uid="{BF668A57-4C1F-4C22-98E7-BF3316BCF67D}"/>
    <cellStyle name="Title 50" xfId="10912" xr:uid="{95EB2E11-4725-4629-9C92-AC97D0EF37AE}"/>
    <cellStyle name="Title 50 2" xfId="14176" xr:uid="{0418B71B-13E7-44DF-8203-67D9E1D6C80F}"/>
    <cellStyle name="Title 50 2 2" xfId="23987" xr:uid="{7979DA9A-4FE9-4504-9634-589CE02D4AF5}"/>
    <cellStyle name="Title 51" xfId="14231" xr:uid="{76174E4D-D5E6-4B27-A8D3-8A99BF4865C6}"/>
    <cellStyle name="Title 51 2" xfId="27084" xr:uid="{01503AAF-FF8B-47EA-B22F-3720313425A6}"/>
    <cellStyle name="Title 52" xfId="24748" xr:uid="{69EDD0AF-9B73-468C-A8D2-75CCFD4A65E4}"/>
    <cellStyle name="Title 53" xfId="27236" xr:uid="{70CC3DDE-E157-4775-9379-833E25B44DDE}"/>
    <cellStyle name="Title 54" xfId="24594" xr:uid="{65E70EBB-C707-4709-BDFF-4DBA5094E264}"/>
    <cellStyle name="Title 55" xfId="27401" xr:uid="{31866ACC-0D48-4239-BD74-248D8E837785}"/>
    <cellStyle name="Title 56" xfId="27571" xr:uid="{1A035BE2-DD0A-4020-92E5-EC3BC63E12F7}"/>
    <cellStyle name="Title 57" xfId="27736" xr:uid="{F6048157-C34B-41C6-8660-35AC206B6EF1}"/>
    <cellStyle name="Title 58" xfId="27899" xr:uid="{2FB9B252-F9BA-4E0F-A8A0-FE84AD679463}"/>
    <cellStyle name="Title 59" xfId="28051" xr:uid="{E464C768-490B-4AA5-8A93-A578F5AB41C4}"/>
    <cellStyle name="Title 6" xfId="10913" xr:uid="{8C116B8E-5546-41E2-9032-F768FB43C4F0}"/>
    <cellStyle name="Title 6 2" xfId="10914" xr:uid="{B04AE007-B06F-483A-A97E-B55C24BB64E0}"/>
    <cellStyle name="Title 6 2 2" xfId="23988" xr:uid="{CD4E500D-C738-4C56-BB0C-3A3CA08FA746}"/>
    <cellStyle name="Title 6 3" xfId="10915" xr:uid="{63B79E1D-5DA1-426F-A43B-BB43A002AEEB}"/>
    <cellStyle name="Title 6 4" xfId="12945" xr:uid="{96A65332-0974-4C87-9757-7D4784D022AA}"/>
    <cellStyle name="Title 60" xfId="28199" xr:uid="{13054C7F-061E-463A-B604-66B677D02B24}"/>
    <cellStyle name="Title 61" xfId="28346" xr:uid="{D3E4857F-E9BB-44C4-AA28-CA00BF9879A5}"/>
    <cellStyle name="Title 62" xfId="28480" xr:uid="{D7A5EE7B-A60C-48C4-99DC-77016057ABE2}"/>
    <cellStyle name="Title 63" xfId="28601" xr:uid="{3FB6337A-60D9-4349-B733-9EB19F19DAF2}"/>
    <cellStyle name="Title 64" xfId="28711" xr:uid="{1F6CD99A-B953-413A-97F9-BCC1A5A94188}"/>
    <cellStyle name="Title 65" xfId="28811" xr:uid="{A3B8CA0D-1BD0-49EF-B808-3A1C5A36FCCB}"/>
    <cellStyle name="Title 66" xfId="28904" xr:uid="{9F07F7BC-111F-4E7D-871F-03ACDD86DA24}"/>
    <cellStyle name="Title 67" xfId="28990" xr:uid="{86D9A4AF-BAA8-4E22-B8E2-0CBB37BD1A7C}"/>
    <cellStyle name="Title 68" xfId="29069" xr:uid="{F7D54740-817A-406C-9502-67027CF97DA1}"/>
    <cellStyle name="Title 69" xfId="29140" xr:uid="{DE692DD2-FEF5-41BE-A8C0-95095328ECB3}"/>
    <cellStyle name="Title 7" xfId="10916" xr:uid="{C3762C85-67D6-4660-A382-A0E36E546983}"/>
    <cellStyle name="Title 7 2" xfId="10917" xr:uid="{9163945A-1B8C-4CB0-A874-7A3FD3212076}"/>
    <cellStyle name="Title 7 2 2" xfId="23989" xr:uid="{C3E4FD89-1476-44E0-AFAA-84D439818A16}"/>
    <cellStyle name="Title 7 3" xfId="10918" xr:uid="{0311AC36-FF1F-4033-9485-F258DFCA359E}"/>
    <cellStyle name="Title 7 4" xfId="12951" xr:uid="{C218E5C4-20CD-4654-9E60-17BDAC16AC5F}"/>
    <cellStyle name="Title 70" xfId="29206" xr:uid="{84660F93-E09C-4648-9511-4881130A94EE}"/>
    <cellStyle name="Title 71" xfId="29265" xr:uid="{2F458242-9819-40BE-BCD9-E2F4B7E6241D}"/>
    <cellStyle name="Title 72" xfId="29317" xr:uid="{FED44B09-145F-4334-8F58-F3ADBAAF50D3}"/>
    <cellStyle name="Title 73" xfId="29362" xr:uid="{F66EEC76-7929-474B-934E-A211A4E4F2D7}"/>
    <cellStyle name="Title 74" xfId="41719" xr:uid="{E8B7DA23-4252-40FE-B7CB-90C25ED5C1B1}"/>
    <cellStyle name="Title 8" xfId="10919" xr:uid="{32CCB69A-A6E4-44F1-B108-66DEA607C683}"/>
    <cellStyle name="Title 8 2" xfId="10920" xr:uid="{45B3938D-2138-4BFB-809B-B7E5F82396E7}"/>
    <cellStyle name="Title 8 2 2" xfId="23990" xr:uid="{921B5D20-5E9E-40B9-B48C-D771F5BECF59}"/>
    <cellStyle name="Title 8 3" xfId="10921" xr:uid="{C26496A7-B2A5-4164-8283-422CBB8AB7B6}"/>
    <cellStyle name="Title 8 4" xfId="12958" xr:uid="{31976F03-E6F8-416C-B83E-765B654F03BD}"/>
    <cellStyle name="Title 9" xfId="10922" xr:uid="{F0B3E980-8658-4DAA-BF22-4ACC2737AED6}"/>
    <cellStyle name="Title 9 2" xfId="10923" xr:uid="{9F199A45-1C51-45B5-9475-A42F595EAA03}"/>
    <cellStyle name="Title 9 2 2" xfId="23991" xr:uid="{B5D9702C-54B6-40E6-A146-99DBBB748FDD}"/>
    <cellStyle name="Title 9 3" xfId="10924" xr:uid="{43BC4396-E7E9-42EC-83F3-E0F6CF9A1886}"/>
    <cellStyle name="Title 9 4" xfId="12964" xr:uid="{47F80785-22BF-41D4-B5BD-A7FC3094F415}"/>
    <cellStyle name="TitleStyle" xfId="461" xr:uid="{00000000-0005-0000-0000-0000C8010000}"/>
    <cellStyle name="Total" xfId="156" builtinId="25" customBuiltin="1"/>
    <cellStyle name="Total 10" xfId="10925" xr:uid="{92B4D1BF-400E-4EC9-94F3-4A3879C13BFD}"/>
    <cellStyle name="Total 10 10" xfId="10926" xr:uid="{6F0EA579-7890-4B4F-9C31-52692346C092}"/>
    <cellStyle name="Total 10 10 2" xfId="14669" xr:uid="{A10D8286-33CF-496E-8DC2-0F268407E18C}"/>
    <cellStyle name="Total 10 10 2 2" xfId="20501" xr:uid="{C1E2107B-BFBC-40A3-91DD-5A28A70ADB21}"/>
    <cellStyle name="Total 10 10 3" xfId="32962" xr:uid="{4DB8C0FF-B717-4609-9936-B64329EE68EC}"/>
    <cellStyle name="Total 10 11" xfId="12969" xr:uid="{BA4AE336-12C3-475E-95B7-FBCE7B30E288}"/>
    <cellStyle name="Total 10 11 2" xfId="15070" xr:uid="{E041CD1C-4608-4C9A-97F9-93CEE2307D2A}"/>
    <cellStyle name="Total 10 12" xfId="14782" xr:uid="{3B399692-4C75-4E5B-9D21-98B9B7E823A7}"/>
    <cellStyle name="Total 10 12 2" xfId="32992" xr:uid="{F4FFB995-2656-4FA8-9EC6-0E9C4ED8443F}"/>
    <cellStyle name="Total 10 13" xfId="17032" xr:uid="{E88DADB0-A371-42A9-A85A-92DFABCA2C64}"/>
    <cellStyle name="Total 10 13 2" xfId="35290" xr:uid="{F49D5D9B-7858-40F6-8F26-B3860ED10299}"/>
    <cellStyle name="Total 10 14" xfId="21815" xr:uid="{CDF3AC13-891C-4283-A00D-30D8126953A8}"/>
    <cellStyle name="Total 10 14 2" xfId="40011" xr:uid="{728720E3-C916-4100-A4B3-26D6C9984625}"/>
    <cellStyle name="Total 10 15" xfId="23993" xr:uid="{8165B6BB-5727-4F5F-875E-CC505109813D}"/>
    <cellStyle name="Total 10 16" xfId="29524" xr:uid="{D85452CE-30E4-4C75-A794-C027C94F0388}"/>
    <cellStyle name="Total 10 2" xfId="10927" xr:uid="{2EC5EB09-1F66-4EFA-9FDD-6F28FA711A61}"/>
    <cellStyle name="Total 10 2 10" xfId="10928" xr:uid="{A73D489A-E6EC-4C17-AFC0-81C5ECCBF9E3}"/>
    <cellStyle name="Total 10 2 10 2" xfId="35121" xr:uid="{C07C46EA-9CAB-415E-BACC-E88D136FF834}"/>
    <cellStyle name="Total 10 2 11" xfId="13033" xr:uid="{F821CAA0-EBF5-447E-9BA7-E2B22C527A9F}"/>
    <cellStyle name="Total 10 2 11 2" xfId="35378" xr:uid="{40B03A5E-917E-4A4B-8463-A8FFFE6D41EE}"/>
    <cellStyle name="Total 10 2 12" xfId="21533" xr:uid="{45D354F2-998D-4E3D-B294-DBE49C30BC42}"/>
    <cellStyle name="Total 10 2 12 2" xfId="39921" xr:uid="{FCA0B338-762D-4CFC-BB2A-24182EE96CC9}"/>
    <cellStyle name="Total 10 2 13" xfId="23994" xr:uid="{42E7A692-0449-4BC2-BE05-B685E724F84F}"/>
    <cellStyle name="Total 10 2 14" xfId="29600" xr:uid="{CBBB3C65-80A6-48AE-A0DE-910262EC0CD6}"/>
    <cellStyle name="Total 10 2 2" xfId="10929" xr:uid="{1A94501A-07AE-4C40-A958-534912DFE18C}"/>
    <cellStyle name="Total 10 2 2 2" xfId="10930" xr:uid="{19B15203-C346-4CF3-9B1C-0A8F75ECACF8}"/>
    <cellStyle name="Total 10 2 2 2 2" xfId="10931" xr:uid="{10543BDC-A2E0-45F8-B3CC-736723392FF1}"/>
    <cellStyle name="Total 10 2 2 2 2 2" xfId="20198" xr:uid="{BB2AEC62-2A60-41B2-8974-A9291482204A}"/>
    <cellStyle name="Total 10 2 2 2 2 2 2" xfId="39070" xr:uid="{90B4AB28-DED7-49F8-A517-4427AEFD92D6}"/>
    <cellStyle name="Total 10 2 2 2 2 3" xfId="32787" xr:uid="{F26DC58F-866A-4983-860E-A7CF97386B90}"/>
    <cellStyle name="Total 10 2 2 2 3" xfId="10932" xr:uid="{BD58E2C8-FD20-44ED-B04F-DA16E583DC4B}"/>
    <cellStyle name="Total 10 2 2 2 3 2" xfId="37058" xr:uid="{4701B43C-8D4F-47D0-A9A8-C617AE103EE2}"/>
    <cellStyle name="Total 10 2 2 2 4" xfId="13897" xr:uid="{7D4F5A76-A0A1-46C3-A299-074D36AAF9EB}"/>
    <cellStyle name="Total 10 2 2 2 4 2" xfId="23996" xr:uid="{B16EDF02-FFBA-47BB-A216-8F09FA0ABD41}"/>
    <cellStyle name="Total 10 2 2 2 5" xfId="31337" xr:uid="{E1ABB239-FAC3-4C79-8B1F-EDA9764F893E}"/>
    <cellStyle name="Total 10 2 2 3" xfId="10933" xr:uid="{5F5F05DC-0C88-4BBF-9C87-7B1E4D663737}"/>
    <cellStyle name="Total 10 2 2 3 2" xfId="10934" xr:uid="{E5C3B186-68CE-46F2-A6FE-A8E07E6CB7E5}"/>
    <cellStyle name="Total 10 2 2 3 2 2" xfId="37992" xr:uid="{E61EF78F-CE8B-497F-AD1F-A442AE76FA9C}"/>
    <cellStyle name="Total 10 2 2 3 3" xfId="10935" xr:uid="{ED4AED2A-8062-4E7F-93CF-F4EA58D8B9CE}"/>
    <cellStyle name="Total 10 2 2 4" xfId="10936" xr:uid="{F544DFDA-C875-46C4-8358-FF9C2E3AC6B7}"/>
    <cellStyle name="Total 10 2 2 4 2" xfId="21383" xr:uid="{2A35ECA0-57AE-4266-BFDC-3D62BC25DEF7}"/>
    <cellStyle name="Total 10 2 2 4 2 2" xfId="39788" xr:uid="{42AAF435-03ED-42D9-A32E-549795432709}"/>
    <cellStyle name="Total 10 2 2 4 3" xfId="33520" xr:uid="{EFF561DC-07D1-4BF0-89ED-E48EADBC5A09}"/>
    <cellStyle name="Total 10 2 2 5" xfId="10937" xr:uid="{06A6F246-3F93-4782-B1E8-90E6B67EFC3F}"/>
    <cellStyle name="Total 10 2 2 5 2" xfId="34299" xr:uid="{4C517C5B-DF26-4D8C-9D68-1598E3FE847F}"/>
    <cellStyle name="Total 10 2 2 6" xfId="13361" xr:uid="{08C6AB96-9137-420A-9EBE-104A0ED78B9C}"/>
    <cellStyle name="Total 10 2 2 6 2" xfId="35122" xr:uid="{6D76A2C9-F7E5-4D39-ADB0-B40A569567E3}"/>
    <cellStyle name="Total 10 2 2 7" xfId="18018" xr:uid="{3EB06D5C-A397-4051-A801-AC42AF392201}"/>
    <cellStyle name="Total 10 2 2 7 2" xfId="36082" xr:uid="{1ECFA32F-C52F-4962-B18C-D725DE7F91A6}"/>
    <cellStyle name="Total 10 2 2 8" xfId="23995" xr:uid="{638FC276-233B-458A-8282-FCD067AB332A}"/>
    <cellStyle name="Total 10 2 2 9" xfId="30274" xr:uid="{EE6E46FF-7256-4F13-986A-461FB6DE1B2D}"/>
    <cellStyle name="Total 10 2 3" xfId="10938" xr:uid="{398290B4-A2CC-4D57-B0DC-A82FFFAE2406}"/>
    <cellStyle name="Total 10 2 3 2" xfId="10939" xr:uid="{48E3352D-B9E8-4E2D-9194-3A9ECDE63872}"/>
    <cellStyle name="Total 10 2 3 2 2" xfId="10940" xr:uid="{434B88D3-129A-4955-A47C-7BBFB0A42A32}"/>
    <cellStyle name="Total 10 2 3 2 2 2" xfId="20199" xr:uid="{C84DAB4B-3DA7-4E47-9539-112F819C02BF}"/>
    <cellStyle name="Total 10 2 3 2 2 2 2" xfId="39071" xr:uid="{A4218281-95AF-417C-A598-A8457FD55C26}"/>
    <cellStyle name="Total 10 2 3 2 2 3" xfId="32788" xr:uid="{2300726A-3B01-4FD4-8B0C-1D92A274D44D}"/>
    <cellStyle name="Total 10 2 3 2 3" xfId="10941" xr:uid="{8E68E7B7-7F47-467E-BAF5-648713C62ED9}"/>
    <cellStyle name="Total 10 2 3 2 3 2" xfId="37059" xr:uid="{71EC2A3F-5B37-44E4-9742-E0CC8F7C2504}"/>
    <cellStyle name="Total 10 2 3 2 4" xfId="13898" xr:uid="{A3485E8E-4D35-44B6-934C-B477131B2613}"/>
    <cellStyle name="Total 10 2 3 2 4 2" xfId="23998" xr:uid="{EA51A52B-9557-41C1-93F4-B1A31AFFEE21}"/>
    <cellStyle name="Total 10 2 3 2 5" xfId="31338" xr:uid="{0C8924B5-6122-42C2-A1D5-A158CC999930}"/>
    <cellStyle name="Total 10 2 3 3" xfId="10942" xr:uid="{8F86EF98-5973-4C3A-A28A-E482784A02C9}"/>
    <cellStyle name="Total 10 2 3 3 2" xfId="10943" xr:uid="{A4E0A389-18D4-4768-9E10-46809A1F24A1}"/>
    <cellStyle name="Total 10 2 3 3 2 2" xfId="37993" xr:uid="{2FA54BE4-2797-4976-8FC3-4A57C9A76960}"/>
    <cellStyle name="Total 10 2 3 3 3" xfId="10944" xr:uid="{1785DCFC-F668-473B-8165-FAF8D9730A57}"/>
    <cellStyle name="Total 10 2 3 4" xfId="10945" xr:uid="{38F6DA98-5215-47AD-B07F-23A5105CF486}"/>
    <cellStyle name="Total 10 2 3 4 2" xfId="21384" xr:uid="{3F329591-249E-4FCF-876D-C76AAB1EE6BB}"/>
    <cellStyle name="Total 10 2 3 4 2 2" xfId="39789" xr:uid="{19451727-4255-475F-B8A9-83C5BCD740D0}"/>
    <cellStyle name="Total 10 2 3 4 3" xfId="33521" xr:uid="{5C849564-8080-4B89-B763-8FD7DC0AE7EB}"/>
    <cellStyle name="Total 10 2 3 5" xfId="10946" xr:uid="{4DE5FD8A-80E8-4420-BC5C-96125065FBFB}"/>
    <cellStyle name="Total 10 2 3 5 2" xfId="34300" xr:uid="{2A79E5C3-DF28-41DE-B51F-D343EC40127C}"/>
    <cellStyle name="Total 10 2 3 6" xfId="13362" xr:uid="{2EF77E38-285E-4CD1-8044-C3F8EC3B1F43}"/>
    <cellStyle name="Total 10 2 3 6 2" xfId="35123" xr:uid="{611EF945-9E3D-4579-8A20-2AF3E7422D87}"/>
    <cellStyle name="Total 10 2 3 7" xfId="18019" xr:uid="{AE415FCD-F3D7-4CFA-A4B3-7859D28C25A6}"/>
    <cellStyle name="Total 10 2 3 7 2" xfId="36083" xr:uid="{86AF2DC0-DD52-4B76-9A86-7CDA7058C358}"/>
    <cellStyle name="Total 10 2 3 8" xfId="23997" xr:uid="{4A1B3F79-1999-4DA2-97B8-607212E9FA23}"/>
    <cellStyle name="Total 10 2 3 9" xfId="30275" xr:uid="{695AE999-5D2B-4DC7-B8FF-6BB0F7B2CD0B}"/>
    <cellStyle name="Total 10 2 4" xfId="10947" xr:uid="{BE80EC54-CA3A-4FB9-A5E4-46DDB936123F}"/>
    <cellStyle name="Total 10 2 4 2" xfId="10948" xr:uid="{52BD7866-7724-451D-B50A-74231737A480}"/>
    <cellStyle name="Total 10 2 4 2 2" xfId="10949" xr:uid="{CEF3A88D-3F2A-48C5-8EBF-7BE2A73E9D7A}"/>
    <cellStyle name="Total 10 2 4 2 2 2" xfId="20200" xr:uid="{91F29300-B606-4811-834D-B8CA99B6797C}"/>
    <cellStyle name="Total 10 2 4 2 2 2 2" xfId="39072" xr:uid="{E94C405C-08E5-4AC6-97C3-A3A49F2AFD3A}"/>
    <cellStyle name="Total 10 2 4 2 2 3" xfId="32789" xr:uid="{4905A001-A793-4620-9AFA-5304851C84EC}"/>
    <cellStyle name="Total 10 2 4 2 3" xfId="10950" xr:uid="{D7E58E2E-B119-478F-86DE-2A2AADEBB103}"/>
    <cellStyle name="Total 10 2 4 2 3 2" xfId="37060" xr:uid="{6B6A02F9-2833-4EBC-A47E-3D283E37F230}"/>
    <cellStyle name="Total 10 2 4 2 4" xfId="13899" xr:uid="{5EB492D7-81A3-46FA-9992-90572D2BB64D}"/>
    <cellStyle name="Total 10 2 4 2 4 2" xfId="24000" xr:uid="{E6B53C40-D403-4BF6-B9DE-D78683067E8F}"/>
    <cellStyle name="Total 10 2 4 2 5" xfId="31339" xr:uid="{1D0846FC-74DB-44CF-AAA2-5E208DD4585E}"/>
    <cellStyle name="Total 10 2 4 3" xfId="10951" xr:uid="{2B0F5A48-1DD9-4A0E-A901-BF767D8C44CA}"/>
    <cellStyle name="Total 10 2 4 3 2" xfId="10952" xr:uid="{BF5785C4-2E0A-40E1-8148-90178205D85E}"/>
    <cellStyle name="Total 10 2 4 3 2 2" xfId="37994" xr:uid="{DBDEC164-A721-40D2-80E8-711942C08E32}"/>
    <cellStyle name="Total 10 2 4 3 3" xfId="10953" xr:uid="{42FF9ACB-311F-40A0-8019-C17683C85A3E}"/>
    <cellStyle name="Total 10 2 4 4" xfId="10954" xr:uid="{2567EF8E-5283-4296-B5EB-F5F58133660E}"/>
    <cellStyle name="Total 10 2 4 4 2" xfId="21385" xr:uid="{4E2A0F9B-7B34-4375-B4AD-97A0DD11ABFB}"/>
    <cellStyle name="Total 10 2 4 4 2 2" xfId="39790" xr:uid="{5CA71B69-2CE9-4718-824B-C8307726978C}"/>
    <cellStyle name="Total 10 2 4 4 3" xfId="33522" xr:uid="{01BD3F16-9D5C-405C-8C6D-E93AFAB03125}"/>
    <cellStyle name="Total 10 2 4 5" xfId="10955" xr:uid="{C80B7117-D16B-4766-914E-2C4B875872FF}"/>
    <cellStyle name="Total 10 2 4 5 2" xfId="34301" xr:uid="{B3E608DA-C1D0-4CAB-B17A-B00EF81A9B3B}"/>
    <cellStyle name="Total 10 2 4 6" xfId="13363" xr:uid="{047FE4FE-CFAF-4D3D-9E9D-C9CF1E8654AB}"/>
    <cellStyle name="Total 10 2 4 6 2" xfId="35124" xr:uid="{EE4BFAB9-170A-404C-ADE3-FA237223C550}"/>
    <cellStyle name="Total 10 2 4 7" xfId="18020" xr:uid="{1A4818F8-6AAB-4688-BCA2-4EF5647B8FCB}"/>
    <cellStyle name="Total 10 2 4 7 2" xfId="36084" xr:uid="{EDD73B99-4DEB-4F06-A1B9-32F7D6E98852}"/>
    <cellStyle name="Total 10 2 4 8" xfId="23999" xr:uid="{F48B6218-DDC3-43E1-8FB4-947710AD85F3}"/>
    <cellStyle name="Total 10 2 4 9" xfId="30276" xr:uid="{2C984296-F803-4261-9EE9-0C24D09D8124}"/>
    <cellStyle name="Total 10 2 5" xfId="10956" xr:uid="{DADAB973-BE38-4F01-AFF3-C57BEE49B652}"/>
    <cellStyle name="Total 10 2 5 2" xfId="10957" xr:uid="{6F99C55A-70A7-4DF0-B08D-5E80FD0DFB72}"/>
    <cellStyle name="Total 10 2 5 2 2" xfId="10958" xr:uid="{60D57EDE-03DF-4299-8EF5-E788F55E3EE2}"/>
    <cellStyle name="Total 10 2 5 2 2 2" xfId="20201" xr:uid="{45F13575-F8E8-45DD-A63F-00BB4A3F7E51}"/>
    <cellStyle name="Total 10 2 5 2 2 2 2" xfId="39073" xr:uid="{F352477E-CA2C-4134-B846-A5ED2CEEEB93}"/>
    <cellStyle name="Total 10 2 5 2 2 3" xfId="32790" xr:uid="{7B7D5DF7-1C84-4FE1-BA70-7EEE9E5C55B4}"/>
    <cellStyle name="Total 10 2 5 2 3" xfId="10959" xr:uid="{B5BAC157-2375-474D-A7EE-F57047B59342}"/>
    <cellStyle name="Total 10 2 5 2 3 2" xfId="37061" xr:uid="{1C4185C9-44CF-4013-BF7C-0E04146CCC46}"/>
    <cellStyle name="Total 10 2 5 2 4" xfId="13900" xr:uid="{8F54F999-3C22-4DA6-B202-D5276460A36A}"/>
    <cellStyle name="Total 10 2 5 2 4 2" xfId="24002" xr:uid="{D2091149-A7A0-4844-862D-B67CB28DCC7F}"/>
    <cellStyle name="Total 10 2 5 2 5" xfId="31340" xr:uid="{EFE959C6-41B5-4EFA-A17C-9F57344FA609}"/>
    <cellStyle name="Total 10 2 5 3" xfId="10960" xr:uid="{95653DCC-FC63-4EE1-85A4-CEC07F3673FB}"/>
    <cellStyle name="Total 10 2 5 3 2" xfId="10961" xr:uid="{7CFC1D16-0E00-480A-92FE-CCABC3515D6D}"/>
    <cellStyle name="Total 10 2 5 3 2 2" xfId="37995" xr:uid="{86216203-5825-4E01-BA87-08927956E8DA}"/>
    <cellStyle name="Total 10 2 5 3 3" xfId="10962" xr:uid="{ECAE6D09-3FAA-493C-9482-8F7AC5802A98}"/>
    <cellStyle name="Total 10 2 5 4" xfId="10963" xr:uid="{58B96D2A-2CC7-4A7E-85EF-17F00311F017}"/>
    <cellStyle name="Total 10 2 5 4 2" xfId="21386" xr:uid="{B052D277-0578-40FB-8942-0B0F45A42826}"/>
    <cellStyle name="Total 10 2 5 4 2 2" xfId="39791" xr:uid="{0090F1ED-BB1B-4002-80F2-0EAA63238F03}"/>
    <cellStyle name="Total 10 2 5 4 3" xfId="33523" xr:uid="{0B39911D-33C2-44D9-99AE-176E8A476A1A}"/>
    <cellStyle name="Total 10 2 5 5" xfId="10964" xr:uid="{47942AD3-883C-447C-ADE0-69461709D835}"/>
    <cellStyle name="Total 10 2 5 5 2" xfId="34302" xr:uid="{FAFCE154-861B-4CC6-B444-632BD43BB506}"/>
    <cellStyle name="Total 10 2 5 6" xfId="13364" xr:uid="{F7480DE6-52D8-48A2-A8A8-96C76F48D729}"/>
    <cellStyle name="Total 10 2 5 6 2" xfId="35125" xr:uid="{AE5015EE-2DF7-418C-9D82-B275B8FECC5D}"/>
    <cellStyle name="Total 10 2 5 7" xfId="18021" xr:uid="{AAF84B92-9683-4F67-B2D2-2281C0A53EE5}"/>
    <cellStyle name="Total 10 2 5 7 2" xfId="36085" xr:uid="{90FC6EA9-21BA-41FF-B9A3-93C85B264574}"/>
    <cellStyle name="Total 10 2 5 8" xfId="24001" xr:uid="{F9AE147F-5619-4852-9A6D-2C51AC62655D}"/>
    <cellStyle name="Total 10 2 5 9" xfId="30277" xr:uid="{2DAB98EE-A614-4DB8-814C-24701CCC09CF}"/>
    <cellStyle name="Total 10 2 6" xfId="10965" xr:uid="{0EC4D67A-2D9F-45F1-B9CF-A99D8281E817}"/>
    <cellStyle name="Total 10 2 6 2" xfId="10966" xr:uid="{3A4A40B7-7290-4306-879C-597BAC4B58F9}"/>
    <cellStyle name="Total 10 2 6 2 2" xfId="10967" xr:uid="{13356D9E-A197-42A6-97B0-D15788B10407}"/>
    <cellStyle name="Total 10 2 6 2 2 2" xfId="20202" xr:uid="{662B9B4B-510F-4138-A04A-43309C1FF123}"/>
    <cellStyle name="Total 10 2 6 2 2 2 2" xfId="39074" xr:uid="{C83DC55A-3E4B-4753-B6B8-D59745E6DEA5}"/>
    <cellStyle name="Total 10 2 6 2 2 3" xfId="32791" xr:uid="{F0728BC9-9033-494F-AE0F-00FE417532A4}"/>
    <cellStyle name="Total 10 2 6 2 3" xfId="10968" xr:uid="{F15029ED-E639-4F78-8DE8-2DBBDF14EE71}"/>
    <cellStyle name="Total 10 2 6 2 3 2" xfId="37062" xr:uid="{A96B5F68-7FCF-4AF3-8180-D12ABF2659D6}"/>
    <cellStyle name="Total 10 2 6 2 4" xfId="13901" xr:uid="{85277A39-096D-404C-8EFF-54C3A1839ED7}"/>
    <cellStyle name="Total 10 2 6 2 4 2" xfId="24004" xr:uid="{B135E298-B953-4D95-92C9-A6A3CD9EA3E7}"/>
    <cellStyle name="Total 10 2 6 2 5" xfId="31341" xr:uid="{22D0A836-2336-496E-921D-633D6014D9AA}"/>
    <cellStyle name="Total 10 2 6 3" xfId="10969" xr:uid="{489DF75F-BF42-4539-8EB8-9C4E6D34482D}"/>
    <cellStyle name="Total 10 2 6 3 2" xfId="10970" xr:uid="{EC1DCF64-E9EE-4437-9DC3-CB22FCFC5C15}"/>
    <cellStyle name="Total 10 2 6 3 2 2" xfId="37996" xr:uid="{157D5297-CC75-4BE4-BBC9-0C5C850B9153}"/>
    <cellStyle name="Total 10 2 6 3 3" xfId="10971" xr:uid="{A04C9160-CD06-4C3F-9B32-CD7316E2FBA5}"/>
    <cellStyle name="Total 10 2 6 4" xfId="10972" xr:uid="{02D19C6E-8861-455B-9B3D-25C7CE9F713F}"/>
    <cellStyle name="Total 10 2 6 4 2" xfId="21387" xr:uid="{B7596ECD-694A-4796-9FB5-6325275B7434}"/>
    <cellStyle name="Total 10 2 6 4 2 2" xfId="39792" xr:uid="{B543F673-4D46-4ED9-9962-E1141E296E84}"/>
    <cellStyle name="Total 10 2 6 4 3" xfId="33524" xr:uid="{63C688BD-3425-4ACB-BFBD-E0CBF8C4BE7C}"/>
    <cellStyle name="Total 10 2 6 5" xfId="10973" xr:uid="{936CD681-37D4-426B-93DE-1AF506E7C265}"/>
    <cellStyle name="Total 10 2 6 5 2" xfId="34303" xr:uid="{7E3B7FFE-885A-4F2B-999D-C4A8AA4B3E80}"/>
    <cellStyle name="Total 10 2 6 6" xfId="13365" xr:uid="{D7C776C8-6413-459D-92BC-57CD84738ABF}"/>
    <cellStyle name="Total 10 2 6 6 2" xfId="35126" xr:uid="{4B260C8D-97C3-4D17-BFC2-FD1CE7725C5E}"/>
    <cellStyle name="Total 10 2 6 7" xfId="18022" xr:uid="{4AE1F1D3-D89D-4AD4-A14E-374F30A109DF}"/>
    <cellStyle name="Total 10 2 6 7 2" xfId="36086" xr:uid="{5841071B-C0EB-4702-85DB-914DC6DEFF0D}"/>
    <cellStyle name="Total 10 2 6 8" xfId="24003" xr:uid="{D13D5AAC-E13D-42CB-89EE-AB645315EE72}"/>
    <cellStyle name="Total 10 2 6 9" xfId="30278" xr:uid="{BA1DCD86-9FA7-496F-A7D6-CE9B552AFC64}"/>
    <cellStyle name="Total 10 2 7" xfId="10974" xr:uid="{D9180AB5-EB49-414A-89E4-5BF05079B798}"/>
    <cellStyle name="Total 10 2 7 2" xfId="10975" xr:uid="{F086C494-7373-44D5-A428-C1AA3694C9BB}"/>
    <cellStyle name="Total 10 2 7 2 2" xfId="19455" xr:uid="{0EC57914-7903-4CA1-A3B0-59280278DB00}"/>
    <cellStyle name="Total 10 2 7 2 2 2" xfId="38242" xr:uid="{CEDEC136-4081-4D5B-B5DA-A22C644C75CC}"/>
    <cellStyle name="Total 10 2 7 2 3" xfId="32156" xr:uid="{EFCFF3A2-1338-458E-BC32-BA07D2DD2748}"/>
    <cellStyle name="Total 10 2 7 3" xfId="10976" xr:uid="{9370D647-D9E3-44EC-B68D-00C3C9553808}"/>
    <cellStyle name="Total 10 2 7 3 2" xfId="36325" xr:uid="{56E42865-6D9D-4AAE-8D47-02F6D7CE2085}"/>
    <cellStyle name="Total 10 2 7 4" xfId="13578" xr:uid="{BF2DE891-8617-4BCD-9CA1-669300FE0BB3}"/>
    <cellStyle name="Total 10 2 7 4 2" xfId="24005" xr:uid="{87527221-998B-4F6B-A72B-8FC993BF888F}"/>
    <cellStyle name="Total 10 2 7 5" xfId="30511" xr:uid="{68776AB4-4D33-4347-A980-C8DB4ECBDADD}"/>
    <cellStyle name="Total 10 2 8" xfId="10977" xr:uid="{EF29C275-5E48-4995-BBFD-C2225B2A5A94}"/>
    <cellStyle name="Total 10 2 8 2" xfId="10978" xr:uid="{4BBD3429-8D1D-4424-9FAC-A5532B686C6D}"/>
    <cellStyle name="Total 10 2 8 2 2" xfId="19407" xr:uid="{5A819235-7F04-4DEA-A986-B483CF73015A}"/>
    <cellStyle name="Total 10 2 8 2 2 2" xfId="38194" xr:uid="{7D09261F-5FB8-44A7-9910-B273B6A89CB4}"/>
    <cellStyle name="Total 10 2 8 2 3" xfId="32116" xr:uid="{15EF3958-A6D7-4939-9BF2-CF9C6E8601EB}"/>
    <cellStyle name="Total 10 2 8 3" xfId="10979" xr:uid="{FD9673DB-5866-45F0-8276-9BC02B0A3DE0}"/>
    <cellStyle name="Total 10 2 8 3 2" xfId="36277" xr:uid="{5D615D7E-8E27-4AD7-9E62-62A66D9BA91F}"/>
    <cellStyle name="Total 10 2 8 4" xfId="13558" xr:uid="{100D4DF6-3FFF-4F7D-A704-D89551DE421C}"/>
    <cellStyle name="Total 10 2 8 4 2" xfId="24006" xr:uid="{44C5552B-EB30-42B9-96BE-A078CA8B21A3}"/>
    <cellStyle name="Total 10 2 8 5" xfId="30463" xr:uid="{F50D33CA-7149-46E9-BEC9-ABA34B5E7278}"/>
    <cellStyle name="Total 10 2 9" xfId="10980" xr:uid="{EB182309-CCBF-430D-83A2-2A091C04D6B9}"/>
    <cellStyle name="Total 10 2 9 2" xfId="10981" xr:uid="{6B904DA9-9F87-4FD2-AC35-E2B0DC87559B}"/>
    <cellStyle name="Total 10 2 9 3" xfId="10982" xr:uid="{6E2143E4-5D37-4B72-816F-C68DB3B1EECF}"/>
    <cellStyle name="Total 10 3" xfId="10983" xr:uid="{DD4AB565-23F2-4D2E-A344-B86B74EE8353}"/>
    <cellStyle name="Total 10 3 10" xfId="10984" xr:uid="{307EBD0F-ECB4-4C27-83CE-72865627FEDB}"/>
    <cellStyle name="Total 10 3 10 2" xfId="35127" xr:uid="{756143A0-3FA2-4CD6-B1FB-9DF825F62F53}"/>
    <cellStyle name="Total 10 3 11" xfId="13045" xr:uid="{C5D97E87-A542-49E0-AA59-7CDA80A3FE0B}"/>
    <cellStyle name="Total 10 3 11 2" xfId="35397" xr:uid="{396FC74D-EDD8-41D9-A7F3-439739525B78}"/>
    <cellStyle name="Total 10 3 12" xfId="17318" xr:uid="{404A5630-824B-4D4F-A02D-31E3F0552249}"/>
    <cellStyle name="Total 10 3 12 2" xfId="35474" xr:uid="{1C523560-ACF6-449D-B631-1A40FC126F8F}"/>
    <cellStyle name="Total 10 3 13" xfId="24007" xr:uid="{06E5B362-BAE7-4EDC-AE75-1B01BE48FE69}"/>
    <cellStyle name="Total 10 3 14" xfId="29614" xr:uid="{487A0C78-4FB7-4C24-9355-D4B4E8F0E460}"/>
    <cellStyle name="Total 10 3 2" xfId="10985" xr:uid="{E5B3248E-F20E-4A93-AA92-941DB55ED127}"/>
    <cellStyle name="Total 10 3 2 2" xfId="10986" xr:uid="{A379C6D2-24E0-4300-9833-63E0A2A479BB}"/>
    <cellStyle name="Total 10 3 2 2 2" xfId="10987" xr:uid="{B635B326-8E2A-4948-B037-E4D3679A7242}"/>
    <cellStyle name="Total 10 3 2 2 2 2" xfId="20203" xr:uid="{DBD4D49E-B353-4F83-907C-B3A16BB9BC8A}"/>
    <cellStyle name="Total 10 3 2 2 2 2 2" xfId="39075" xr:uid="{E8E897DA-9193-4EAF-A61A-CBCEBA84B9E6}"/>
    <cellStyle name="Total 10 3 2 2 2 3" xfId="32792" xr:uid="{360D620B-C59A-46D3-8BF1-D5789579AB1C}"/>
    <cellStyle name="Total 10 3 2 2 3" xfId="10988" xr:uid="{8895DB4F-ECE9-4E58-B64E-DC83A33C1EF4}"/>
    <cellStyle name="Total 10 3 2 2 3 2" xfId="37063" xr:uid="{08F44FE2-96BD-4222-B268-0E9A893B3A4C}"/>
    <cellStyle name="Total 10 3 2 2 4" xfId="13902" xr:uid="{2B43E2E5-6760-4BE5-9311-34ACA59777C8}"/>
    <cellStyle name="Total 10 3 2 2 4 2" xfId="24009" xr:uid="{0680327C-D7BC-42B1-964E-C43746D06BAA}"/>
    <cellStyle name="Total 10 3 2 2 5" xfId="31342" xr:uid="{1740FF85-DBD0-4191-A9F6-A383A3DDAD9E}"/>
    <cellStyle name="Total 10 3 2 3" xfId="10989" xr:uid="{83A01F54-DAC8-4CE8-97CF-4C6F91E22ABB}"/>
    <cellStyle name="Total 10 3 2 3 2" xfId="10990" xr:uid="{2754F634-D13D-4985-B9D9-FF1C079B80ED}"/>
    <cellStyle name="Total 10 3 2 3 2 2" xfId="37997" xr:uid="{633C7688-BECB-446B-A07C-C0022F13336D}"/>
    <cellStyle name="Total 10 3 2 3 3" xfId="10991" xr:uid="{72060549-EA48-4459-B7CC-ED713A6511F2}"/>
    <cellStyle name="Total 10 3 2 4" xfId="10992" xr:uid="{86A88CFA-0DE6-41D7-AC14-1F52230CA269}"/>
    <cellStyle name="Total 10 3 2 4 2" xfId="21388" xr:uid="{CA51886D-4653-41FE-8C75-18BDE82358D3}"/>
    <cellStyle name="Total 10 3 2 4 2 2" xfId="39793" xr:uid="{FFE8133F-764B-477E-AAA7-FE4C123DC192}"/>
    <cellStyle name="Total 10 3 2 4 3" xfId="33525" xr:uid="{5DCB08D1-9388-409E-90E3-BD70DDF30C37}"/>
    <cellStyle name="Total 10 3 2 5" xfId="10993" xr:uid="{C37590DD-7296-4175-9747-4BC1A4435D37}"/>
    <cellStyle name="Total 10 3 2 5 2" xfId="34304" xr:uid="{5D89AF1F-CF9D-4F58-ADBD-5755C701B498}"/>
    <cellStyle name="Total 10 3 2 6" xfId="13366" xr:uid="{2327ADEF-CC4C-40E0-B02A-7EB6E9764275}"/>
    <cellStyle name="Total 10 3 2 6 2" xfId="35128" xr:uid="{98660218-F826-4AFC-8A48-976C5A0C1820}"/>
    <cellStyle name="Total 10 3 2 7" xfId="18023" xr:uid="{C7D3AF11-398B-4776-880E-D8DF7FCFA320}"/>
    <cellStyle name="Total 10 3 2 7 2" xfId="36087" xr:uid="{66D94778-0786-4213-83B2-C94F03214B38}"/>
    <cellStyle name="Total 10 3 2 8" xfId="24008" xr:uid="{9C7B95E2-2C6C-4621-B0E7-88C84BD60C15}"/>
    <cellStyle name="Total 10 3 2 9" xfId="30279" xr:uid="{DB1396E1-76B0-4CAA-9705-757D5A8988E3}"/>
    <cellStyle name="Total 10 3 3" xfId="10994" xr:uid="{37C0EE15-3E21-49BE-ACA2-0AC04D96603A}"/>
    <cellStyle name="Total 10 3 3 2" xfId="10995" xr:uid="{43D717FA-9A8C-46C5-83DF-A4D5B128E11F}"/>
    <cellStyle name="Total 10 3 3 2 2" xfId="10996" xr:uid="{09998592-5EBA-4DE3-A756-146064BB358C}"/>
    <cellStyle name="Total 10 3 3 2 2 2" xfId="20204" xr:uid="{ABB113E8-183E-47BC-A1B7-D2FE14A74956}"/>
    <cellStyle name="Total 10 3 3 2 2 2 2" xfId="39076" xr:uid="{B5153F39-F7F5-4E9A-B24C-0E9A48D1D25D}"/>
    <cellStyle name="Total 10 3 3 2 2 3" xfId="32793" xr:uid="{8C04D197-BAB4-4CC3-962F-4D2521F1F287}"/>
    <cellStyle name="Total 10 3 3 2 3" xfId="10997" xr:uid="{73FD7AD3-05FE-4B04-89DA-F79CAAF80F14}"/>
    <cellStyle name="Total 10 3 3 2 3 2" xfId="37064" xr:uid="{11F921C4-A202-4CD7-AFE8-33BDDC0D2FDB}"/>
    <cellStyle name="Total 10 3 3 2 4" xfId="13903" xr:uid="{CC86AC69-1515-40DE-AD84-FDE6A365F520}"/>
    <cellStyle name="Total 10 3 3 2 4 2" xfId="24011" xr:uid="{BE052D6A-BC0C-4F06-9981-DE40F3A473BC}"/>
    <cellStyle name="Total 10 3 3 2 5" xfId="31343" xr:uid="{4DC8407B-9BDE-4730-821B-39C4B17034A5}"/>
    <cellStyle name="Total 10 3 3 3" xfId="10998" xr:uid="{1269C666-4B8A-4010-872D-4A43232143CF}"/>
    <cellStyle name="Total 10 3 3 3 2" xfId="10999" xr:uid="{0412AD8E-29A6-43DB-9D26-E1EF4359E412}"/>
    <cellStyle name="Total 10 3 3 3 2 2" xfId="37998" xr:uid="{23ED41FB-4FC6-46D8-82D2-233CE6A5C6A6}"/>
    <cellStyle name="Total 10 3 3 3 3" xfId="11000" xr:uid="{4EFA80E8-6018-4272-BB3E-20279B56F2D1}"/>
    <cellStyle name="Total 10 3 3 4" xfId="11001" xr:uid="{063EA26C-C455-45CF-AEA3-75CF37B2E409}"/>
    <cellStyle name="Total 10 3 3 4 2" xfId="21389" xr:uid="{31061B2A-8904-4105-846D-D402C1A49406}"/>
    <cellStyle name="Total 10 3 3 4 2 2" xfId="39794" xr:uid="{9CD5CF61-59FB-44E9-B37B-A002EB80FBE6}"/>
    <cellStyle name="Total 10 3 3 4 3" xfId="33526" xr:uid="{A2877DD9-E8B0-4FB2-BFC0-060BD9C61E37}"/>
    <cellStyle name="Total 10 3 3 5" xfId="11002" xr:uid="{71965458-18E3-4646-8927-E69EF48F6285}"/>
    <cellStyle name="Total 10 3 3 5 2" xfId="34305" xr:uid="{87B26E07-A0DE-4EC9-99A2-09E160A21EB8}"/>
    <cellStyle name="Total 10 3 3 6" xfId="13367" xr:uid="{5AA594A7-66C7-4DB0-B2D7-960622E78A1F}"/>
    <cellStyle name="Total 10 3 3 6 2" xfId="35129" xr:uid="{39D608C8-8B01-4D5E-9033-CF902ADC0A5D}"/>
    <cellStyle name="Total 10 3 3 7" xfId="18024" xr:uid="{974530BC-11D6-4C06-8F7B-9DADBF8D5DE4}"/>
    <cellStyle name="Total 10 3 3 7 2" xfId="36088" xr:uid="{C7D0D73D-CEFE-4142-8BB0-D789537048C7}"/>
    <cellStyle name="Total 10 3 3 8" xfId="24010" xr:uid="{0BCA8A88-6595-4522-8D7F-F36E615BB085}"/>
    <cellStyle name="Total 10 3 3 9" xfId="30280" xr:uid="{3FCA952C-BCF1-482D-B140-622C91C7BAA1}"/>
    <cellStyle name="Total 10 3 4" xfId="11003" xr:uid="{1687BE4D-9AB8-4475-974F-0BE927FD7A49}"/>
    <cellStyle name="Total 10 3 4 2" xfId="11004" xr:uid="{CA66379B-761F-45C8-A492-1C5BFA61262D}"/>
    <cellStyle name="Total 10 3 4 2 2" xfId="11005" xr:uid="{E8644D6B-5EB0-4C2F-9EAE-4812142EAD34}"/>
    <cellStyle name="Total 10 3 4 2 2 2" xfId="20205" xr:uid="{008EB5C0-65CB-443B-B076-300D483B90D6}"/>
    <cellStyle name="Total 10 3 4 2 2 2 2" xfId="39077" xr:uid="{75C7BC2B-F6C8-423A-89CD-B0F252677350}"/>
    <cellStyle name="Total 10 3 4 2 2 3" xfId="32794" xr:uid="{5823185E-5B3E-4462-960A-3FD7B1AFC17A}"/>
    <cellStyle name="Total 10 3 4 2 3" xfId="11006" xr:uid="{4481E9DF-61AE-43F8-A476-16C3821BB248}"/>
    <cellStyle name="Total 10 3 4 2 3 2" xfId="37065" xr:uid="{441D2FDA-01EF-4C0B-8BB2-28D98FE6474E}"/>
    <cellStyle name="Total 10 3 4 2 4" xfId="13904" xr:uid="{1C377149-DA36-43C0-A624-17C568EF2A2B}"/>
    <cellStyle name="Total 10 3 4 2 4 2" xfId="24013" xr:uid="{D491155B-EFEE-4FDA-BEE0-976111148C6D}"/>
    <cellStyle name="Total 10 3 4 2 5" xfId="31344" xr:uid="{9146AB6D-D213-432D-9ED1-B293DCA10658}"/>
    <cellStyle name="Total 10 3 4 3" xfId="11007" xr:uid="{0B32D5F5-FCD5-4F8E-B0CB-00BAFD711114}"/>
    <cellStyle name="Total 10 3 4 3 2" xfId="11008" xr:uid="{26F7752A-39AB-47D2-9E68-B04C2E3EAAEC}"/>
    <cellStyle name="Total 10 3 4 3 2 2" xfId="37999" xr:uid="{277C6B52-06A9-4283-8B4B-D95A427FCF00}"/>
    <cellStyle name="Total 10 3 4 3 3" xfId="11009" xr:uid="{D1DA53BB-D06C-4638-B4EF-AB10088CB058}"/>
    <cellStyle name="Total 10 3 4 4" xfId="11010" xr:uid="{95047532-6345-4C17-B852-51E94477F464}"/>
    <cellStyle name="Total 10 3 4 4 2" xfId="21390" xr:uid="{EFC4DA23-A052-4246-8665-9916797C7E20}"/>
    <cellStyle name="Total 10 3 4 4 2 2" xfId="39795" xr:uid="{44BEC634-7E83-4AF6-860F-10A8FE6F3173}"/>
    <cellStyle name="Total 10 3 4 4 3" xfId="33527" xr:uid="{D6CCDE68-937C-4B51-BEF2-2F3568FB4345}"/>
    <cellStyle name="Total 10 3 4 5" xfId="11011" xr:uid="{C28529AA-10CA-4EA7-B91E-7AFC1E62A4C7}"/>
    <cellStyle name="Total 10 3 4 5 2" xfId="34306" xr:uid="{ADA3EE25-E64D-446E-8767-C89D109CD975}"/>
    <cellStyle name="Total 10 3 4 6" xfId="13368" xr:uid="{7380059D-E147-4573-AAEA-720E3F75C129}"/>
    <cellStyle name="Total 10 3 4 6 2" xfId="35130" xr:uid="{13D587F9-E4C3-4DE6-AEFD-72DB497C961C}"/>
    <cellStyle name="Total 10 3 4 7" xfId="18025" xr:uid="{7BA544EC-88E3-4F6C-B659-B8FD7BDE330A}"/>
    <cellStyle name="Total 10 3 4 7 2" xfId="36089" xr:uid="{3ECE7E81-8CBE-406C-89E7-F3ACBD526483}"/>
    <cellStyle name="Total 10 3 4 8" xfId="24012" xr:uid="{B027880B-4044-4A75-A2C5-04F26E5A44CA}"/>
    <cellStyle name="Total 10 3 4 9" xfId="30281" xr:uid="{840294D3-DC76-4ADA-89E6-CC27ABDCD704}"/>
    <cellStyle name="Total 10 3 5" xfId="11012" xr:uid="{B95B1801-BF5D-429E-9D60-3C88E57412B0}"/>
    <cellStyle name="Total 10 3 5 2" xfId="11013" xr:uid="{854B1380-5B3C-4540-83C1-8EBB26D2D537}"/>
    <cellStyle name="Total 10 3 5 2 2" xfId="11014" xr:uid="{6D0F9C17-6D9B-4491-BD5A-3D549CA3F9FC}"/>
    <cellStyle name="Total 10 3 5 2 2 2" xfId="20206" xr:uid="{E2F4ACB0-AD76-4128-AD5F-46C43AAE6725}"/>
    <cellStyle name="Total 10 3 5 2 2 2 2" xfId="39078" xr:uid="{B319BAFB-5AAC-4C20-8230-50974A6A1F7F}"/>
    <cellStyle name="Total 10 3 5 2 2 3" xfId="32795" xr:uid="{6078947D-F174-4AF1-ABDF-61B95F4C9542}"/>
    <cellStyle name="Total 10 3 5 2 3" xfId="11015" xr:uid="{00CF342E-831D-490C-99B0-A1B6A036C4EB}"/>
    <cellStyle name="Total 10 3 5 2 3 2" xfId="37066" xr:uid="{400A42E5-DAD3-4EA2-B3E0-690B03BD38CB}"/>
    <cellStyle name="Total 10 3 5 2 4" xfId="13905" xr:uid="{1300A01F-685F-4F88-9F52-2596FFDF5E94}"/>
    <cellStyle name="Total 10 3 5 2 4 2" xfId="24015" xr:uid="{DB0C6FEC-113C-4F14-A608-353C702FB3CC}"/>
    <cellStyle name="Total 10 3 5 2 5" xfId="31345" xr:uid="{B8D3B870-6AFC-4F42-B359-20F02AF6906E}"/>
    <cellStyle name="Total 10 3 5 3" xfId="11016" xr:uid="{FE9C37CB-8FC5-4208-A607-79878A35CE87}"/>
    <cellStyle name="Total 10 3 5 3 2" xfId="11017" xr:uid="{FC6837AB-5679-4223-B55C-A11A5DD18FD7}"/>
    <cellStyle name="Total 10 3 5 3 2 2" xfId="38000" xr:uid="{C323B741-4B4F-463B-A60F-AD4C4353B4C3}"/>
    <cellStyle name="Total 10 3 5 3 3" xfId="11018" xr:uid="{A17BB83E-B25B-472D-883A-C1A7A3B37186}"/>
    <cellStyle name="Total 10 3 5 4" xfId="11019" xr:uid="{4D3708ED-8504-4B96-A9AC-1B9560D8A50D}"/>
    <cellStyle name="Total 10 3 5 4 2" xfId="21391" xr:uid="{FDD59043-2CD3-46EE-A712-DFC0B867BBD4}"/>
    <cellStyle name="Total 10 3 5 4 2 2" xfId="39796" xr:uid="{5ECA1C39-D9D6-4092-A119-4895E21455DA}"/>
    <cellStyle name="Total 10 3 5 4 3" xfId="33528" xr:uid="{1A902FEC-B71C-49AF-88C3-59D2CF2ABA79}"/>
    <cellStyle name="Total 10 3 5 5" xfId="11020" xr:uid="{A03BA59E-D15C-4631-BB2D-F5642604C4F2}"/>
    <cellStyle name="Total 10 3 5 5 2" xfId="34307" xr:uid="{21FCA6C5-4127-4681-9503-712318097FD8}"/>
    <cellStyle name="Total 10 3 5 6" xfId="13369" xr:uid="{D5B67AD4-FD28-4E64-B410-534D07624B0A}"/>
    <cellStyle name="Total 10 3 5 6 2" xfId="35131" xr:uid="{F367D3AF-752F-4987-AB2A-8C5FB62DB13F}"/>
    <cellStyle name="Total 10 3 5 7" xfId="18026" xr:uid="{75907311-616D-4310-B5B0-E8CEB8ED56B2}"/>
    <cellStyle name="Total 10 3 5 7 2" xfId="36090" xr:uid="{40E977D2-ED6E-4B99-82DB-047E0584BD58}"/>
    <cellStyle name="Total 10 3 5 8" xfId="24014" xr:uid="{504F7EEB-4F28-4D1F-908D-437B2CBAA475}"/>
    <cellStyle name="Total 10 3 5 9" xfId="30282" xr:uid="{61E2D5BC-8116-4F08-B73A-431C5812412C}"/>
    <cellStyle name="Total 10 3 6" xfId="11021" xr:uid="{BF28EB91-E1A0-46FD-A132-EACF960BE898}"/>
    <cellStyle name="Total 10 3 6 2" xfId="11022" xr:uid="{D0D4904A-517D-4D3A-B118-A82C9072FF6B}"/>
    <cellStyle name="Total 10 3 6 2 2" xfId="11023" xr:uid="{9B248A2C-8685-4248-ADC3-1BBFCFDE4D92}"/>
    <cellStyle name="Total 10 3 6 2 2 2" xfId="20207" xr:uid="{7DDF204D-D1FC-4FCC-9175-939322DA40C0}"/>
    <cellStyle name="Total 10 3 6 2 2 2 2" xfId="39079" xr:uid="{711EFB4E-92A7-4AA4-B1D6-C5CC8EDD06AF}"/>
    <cellStyle name="Total 10 3 6 2 2 3" xfId="32796" xr:uid="{47FC3B99-AD09-4113-ADE9-81FEA93BCA8F}"/>
    <cellStyle name="Total 10 3 6 2 3" xfId="11024" xr:uid="{2FA712E3-B0B9-4266-81C7-AB0DE6828F4E}"/>
    <cellStyle name="Total 10 3 6 2 3 2" xfId="37067" xr:uid="{2A790390-7EB4-4077-BD46-67958B014A79}"/>
    <cellStyle name="Total 10 3 6 2 4" xfId="13906" xr:uid="{5C128943-79B8-45AE-A823-4514040C5857}"/>
    <cellStyle name="Total 10 3 6 2 4 2" xfId="24017" xr:uid="{44D3E347-A02D-4985-B7D5-3738B2412467}"/>
    <cellStyle name="Total 10 3 6 2 5" xfId="31346" xr:uid="{8C1C14DC-E935-4C15-A77B-9CEF1CC164D5}"/>
    <cellStyle name="Total 10 3 6 3" xfId="11025" xr:uid="{10ADF065-9FF8-476C-A42C-71BB9498B4B1}"/>
    <cellStyle name="Total 10 3 6 3 2" xfId="11026" xr:uid="{AD3138B4-0E6C-4795-8AFF-F4FE29552357}"/>
    <cellStyle name="Total 10 3 6 3 2 2" xfId="38001" xr:uid="{AFCE1671-17FC-4759-9AEB-7AFC6585774D}"/>
    <cellStyle name="Total 10 3 6 3 3" xfId="11027" xr:uid="{BA5FD984-FA73-4EAF-A17C-ED4B15901DC3}"/>
    <cellStyle name="Total 10 3 6 4" xfId="11028" xr:uid="{6824FCAA-DAAD-4C1B-A64A-53C25003D11C}"/>
    <cellStyle name="Total 10 3 6 4 2" xfId="21392" xr:uid="{FA43B477-5C24-47AD-943E-A61041FEFD60}"/>
    <cellStyle name="Total 10 3 6 4 2 2" xfId="39797" xr:uid="{13179E38-88BC-491F-A8FE-0F94AD03309C}"/>
    <cellStyle name="Total 10 3 6 4 3" xfId="33529" xr:uid="{B9437F26-30C4-40F1-9EC4-A1BF987BF4BC}"/>
    <cellStyle name="Total 10 3 6 5" xfId="11029" xr:uid="{CD90CB1C-817F-4474-BD0F-9269A2AAA422}"/>
    <cellStyle name="Total 10 3 6 5 2" xfId="34308" xr:uid="{7C1CE551-414A-4954-B4A4-F4E4F9AC979E}"/>
    <cellStyle name="Total 10 3 6 6" xfId="13370" xr:uid="{5AC5D2E1-3573-4305-BB45-2EA90A13CB7C}"/>
    <cellStyle name="Total 10 3 6 6 2" xfId="35132" xr:uid="{C105A058-3B80-425B-A3F0-9227BDA3B22F}"/>
    <cellStyle name="Total 10 3 6 7" xfId="18027" xr:uid="{352CF8C2-3D7B-41EF-86AA-211A1B091280}"/>
    <cellStyle name="Total 10 3 6 7 2" xfId="36091" xr:uid="{383B633C-6702-4828-9723-FB6657C4F0A5}"/>
    <cellStyle name="Total 10 3 6 8" xfId="24016" xr:uid="{BC07D210-3740-49D3-86A6-8E3F63A86BAA}"/>
    <cellStyle name="Total 10 3 6 9" xfId="30283" xr:uid="{634143D3-3270-428C-B4DF-61C4427B870C}"/>
    <cellStyle name="Total 10 3 7" xfId="11030" xr:uid="{4DA9B4D6-425A-4459-958E-AF2E6872257B}"/>
    <cellStyle name="Total 10 3 7 2" xfId="11031" xr:uid="{5C3524F6-859C-4129-A886-7AD1E40EF6B5}"/>
    <cellStyle name="Total 10 3 7 2 2" xfId="19476" xr:uid="{AC1BCC7D-8C28-4A8D-8E58-4A481D5544A7}"/>
    <cellStyle name="Total 10 3 7 2 2 2" xfId="38263" xr:uid="{3A2D7DB4-0690-40B8-B52F-4CE8C69D2B13}"/>
    <cellStyle name="Total 10 3 7 2 3" xfId="32172" xr:uid="{083DCFF0-8C01-4323-90D6-E838AE9006F6}"/>
    <cellStyle name="Total 10 3 7 3" xfId="11032" xr:uid="{EB4AE37E-C883-4AFB-A88E-29EB75FC3408}"/>
    <cellStyle name="Total 10 3 7 3 2" xfId="36347" xr:uid="{8696EF6D-3EA1-4BC1-A666-8F23437689D5}"/>
    <cellStyle name="Total 10 3 7 4" xfId="13590" xr:uid="{EEBD44BB-B206-40A3-A528-AE9D971BA9CA}"/>
    <cellStyle name="Total 10 3 7 4 2" xfId="24018" xr:uid="{6D21A775-5EAA-483B-A05A-352973E643F7}"/>
    <cellStyle name="Total 10 3 7 5" xfId="30532" xr:uid="{79718749-D6D5-4EAD-AD0A-636BF20B941A}"/>
    <cellStyle name="Total 10 3 8" xfId="11033" xr:uid="{44E9E14C-96FB-41C4-B721-14DD93A72A11}"/>
    <cellStyle name="Total 10 3 8 2" xfId="11034" xr:uid="{8D2A903D-C7B4-4D78-8F9C-C4934444C2CC}"/>
    <cellStyle name="Total 10 3 8 2 2" xfId="19506" xr:uid="{63C78D07-163C-4E84-B436-32973A736CD0}"/>
    <cellStyle name="Total 10 3 8 2 2 2" xfId="38293" xr:uid="{88520CE7-073B-4322-A8CE-115E58921988}"/>
    <cellStyle name="Total 10 3 8 2 3" xfId="32193" xr:uid="{A4909811-A3B1-4C7F-94EC-C95E1362FE42}"/>
    <cellStyle name="Total 10 3 8 3" xfId="11035" xr:uid="{1CD80CCE-D3B9-4D5F-95C8-4313BFD68017}"/>
    <cellStyle name="Total 10 3 8 3 2" xfId="36377" xr:uid="{69E7C7C0-65BF-415C-B18D-99FDC41FDF3B}"/>
    <cellStyle name="Total 10 3 8 4" xfId="13603" xr:uid="{1EF624C8-70D4-4293-A639-B3F05788D95D}"/>
    <cellStyle name="Total 10 3 8 4 2" xfId="24019" xr:uid="{23A0AFDF-1FF1-4AEF-9F36-C790CC17826E}"/>
    <cellStyle name="Total 10 3 8 5" xfId="30562" xr:uid="{9C16D62F-A759-4C32-BEFB-7FF67D93697B}"/>
    <cellStyle name="Total 10 3 9" xfId="11036" xr:uid="{016C1684-2088-46F5-8D58-19AC046DD8EA}"/>
    <cellStyle name="Total 10 3 9 2" xfId="11037" xr:uid="{9D2BB851-4DE8-4F08-A248-56DA4D40634E}"/>
    <cellStyle name="Total 10 3 9 3" xfId="11038" xr:uid="{C129B05F-C486-4C65-8568-1A09512E4A4D}"/>
    <cellStyle name="Total 10 4" xfId="11039" xr:uid="{3DBB4B1D-7951-4835-895F-F36287A5BF46}"/>
    <cellStyle name="Total 10 4 10" xfId="29663" xr:uid="{53E56D73-8F92-4A6F-B015-C76723076F60}"/>
    <cellStyle name="Total 10 4 2" xfId="11040" xr:uid="{242F2A28-2FDF-45DF-9F75-5CB323CB8A41}"/>
    <cellStyle name="Total 10 4 2 2" xfId="11041" xr:uid="{300C9A2B-6D8F-4CA3-BCD1-1F1A839E8B9D}"/>
    <cellStyle name="Total 10 4 2 2 2" xfId="11042" xr:uid="{810A0699-8CB7-472D-A57C-E4AA0E845F99}"/>
    <cellStyle name="Total 10 4 2 2 2 2" xfId="20208" xr:uid="{20CF7054-6542-41D0-85EB-D25ABC0D4C1C}"/>
    <cellStyle name="Total 10 4 2 2 2 2 2" xfId="39080" xr:uid="{6C44DCC1-5761-4281-8AE0-EF912C847953}"/>
    <cellStyle name="Total 10 4 2 2 2 3" xfId="32797" xr:uid="{1466F5D3-0903-481E-8B02-BC5EF6416D73}"/>
    <cellStyle name="Total 10 4 2 2 3" xfId="11043" xr:uid="{7C260862-5931-48DC-8EB8-A0B5DD4F8EE4}"/>
    <cellStyle name="Total 10 4 2 2 3 2" xfId="37068" xr:uid="{1B9E236C-46F5-47AB-8257-3EFF6EACB307}"/>
    <cellStyle name="Total 10 4 2 2 4" xfId="13907" xr:uid="{23953781-3679-46FE-8A22-18418BCA5B1D}"/>
    <cellStyle name="Total 10 4 2 2 4 2" xfId="24022" xr:uid="{028F09D5-E3D2-478D-B047-6C506F27ACCA}"/>
    <cellStyle name="Total 10 4 2 2 5" xfId="31347" xr:uid="{BB5AB01E-5906-4B7D-B178-32AC4FAC6288}"/>
    <cellStyle name="Total 10 4 2 3" xfId="11044" xr:uid="{7023D3D9-2663-42BB-A3EB-75DC89846339}"/>
    <cellStyle name="Total 10 4 2 3 2" xfId="11045" xr:uid="{B03E9667-2ACF-448E-B6CD-B3D716B72C1B}"/>
    <cellStyle name="Total 10 4 2 3 2 2" xfId="38002" xr:uid="{72E4E797-1D99-4EA4-8356-1CB2DDCA153F}"/>
    <cellStyle name="Total 10 4 2 3 3" xfId="11046" xr:uid="{85202284-D61A-487D-85F7-6000DE7D2F89}"/>
    <cellStyle name="Total 10 4 2 4" xfId="11047" xr:uid="{A7EDA233-4296-497C-A779-80C4C40C108F}"/>
    <cellStyle name="Total 10 4 2 4 2" xfId="36092" xr:uid="{C0C6071E-F15A-45E4-BD75-60ED0C368556}"/>
    <cellStyle name="Total 10 4 2 5" xfId="13371" xr:uid="{929C10CC-D79A-4F2F-AF07-79260881080F}"/>
    <cellStyle name="Total 10 4 2 5 2" xfId="24021" xr:uid="{66FEEE19-6AEC-4E2B-AFEC-D7C8F596D946}"/>
    <cellStyle name="Total 10 4 2 6" xfId="30284" xr:uid="{35A81D17-CFFC-4240-BB66-FFDD5DA54BF9}"/>
    <cellStyle name="Total 10 4 3" xfId="11048" xr:uid="{C8836FF0-1D11-43CE-8A54-0BE41CB82503}"/>
    <cellStyle name="Total 10 4 3 2" xfId="11049" xr:uid="{9C980313-AA13-4CFE-BF1A-46203462F5C7}"/>
    <cellStyle name="Total 10 4 3 2 2" xfId="14513" xr:uid="{9C8B26EC-73DE-4641-8061-669A10B01EDE}"/>
    <cellStyle name="Total 10 4 3 2 2 2" xfId="38459" xr:uid="{ADA369FB-98E0-4803-AACB-FA4DF18DF5E4}"/>
    <cellStyle name="Total 10 4 3 2 3" xfId="32327" xr:uid="{46F415FC-6958-437D-8734-9F2DCA866986}"/>
    <cellStyle name="Total 10 4 3 3" xfId="11050" xr:uid="{68C7EADA-2D9B-4EC5-A01F-644E38EC652D}"/>
    <cellStyle name="Total 10 4 3 3 2" xfId="18407" xr:uid="{E3737794-CBA7-4D81-8BAF-87268978D4F9}"/>
    <cellStyle name="Total 10 4 3 4" xfId="13692" xr:uid="{C9843ED7-B413-479F-9ECE-ACD0B247DDBA}"/>
    <cellStyle name="Total 10 4 3 4 2" xfId="24023" xr:uid="{396996CD-E3EC-4AD9-813D-3AF0D4A8CBEE}"/>
    <cellStyle name="Total 10 4 3 5" xfId="30726" xr:uid="{89D0416B-F5BB-4A08-A2A2-75CD9BBC46B8}"/>
    <cellStyle name="Total 10 4 4" xfId="11051" xr:uid="{9ADC1D13-BE95-439B-806C-0B0CE07C2AC8}"/>
    <cellStyle name="Total 10 4 4 2" xfId="11052" xr:uid="{3A63C19C-B064-4172-AC0D-85088AEB52E1}"/>
    <cellStyle name="Total 10 4 4 2 2" xfId="37341" xr:uid="{9FD00893-B685-4D1D-8B80-62D4D2398C2E}"/>
    <cellStyle name="Total 10 4 4 3" xfId="11053" xr:uid="{38000AF3-F16E-407D-A0BD-452E5CC45475}"/>
    <cellStyle name="Total 10 4 5" xfId="11054" xr:uid="{62C410E3-707D-41D6-A3CC-001E27FC73DB}"/>
    <cellStyle name="Total 10 4 5 2" xfId="15295" xr:uid="{D7ABAAA3-CDC2-4D07-AD30-33CE8914B7D3}"/>
    <cellStyle name="Total 10 4 5 2 2" xfId="20711" xr:uid="{2B45D1FA-3519-459A-B255-8CA483468461}"/>
    <cellStyle name="Total 10 4 5 3" xfId="33530" xr:uid="{7FCB1B70-25C7-4013-BEE6-87E1F8A5D736}"/>
    <cellStyle name="Total 10 4 6" xfId="11055" xr:uid="{65617A32-856B-4964-8B3A-D9C2117800C8}"/>
    <cellStyle name="Total 10 4 6 2" xfId="15953" xr:uid="{05CD7775-EFAC-417D-BA94-5E817839737C}"/>
    <cellStyle name="Total 10 4 7" xfId="13118" xr:uid="{B01DE8EE-BBCF-414C-8EFD-92C4A30F9D51}"/>
    <cellStyle name="Total 10 4 7 2" xfId="16928" xr:uid="{6BDBDD80-ADBD-4DAA-899E-E21F6A5FE817}"/>
    <cellStyle name="Total 10 4 8" xfId="17287" xr:uid="{1573D523-CDCC-4886-B27F-B4B60FFA632D}"/>
    <cellStyle name="Total 10 4 8 2" xfId="35453" xr:uid="{B6CEF08C-1AED-4310-934D-436BA4343FAE}"/>
    <cellStyle name="Total 10 4 9" xfId="24020" xr:uid="{4B601EBE-41C0-4C08-87C8-B3F98C1EA5CC}"/>
    <cellStyle name="Total 10 5" xfId="11056" xr:uid="{B5CC75F1-0E36-4F88-8F91-60748FA2D284}"/>
    <cellStyle name="Total 10 5 2" xfId="11057" xr:uid="{261F7EF8-5308-42B7-B482-3DCD0807EB23}"/>
    <cellStyle name="Total 10 5 2 2" xfId="11058" xr:uid="{2D071459-45AC-49E1-8879-99336B1349AE}"/>
    <cellStyle name="Total 10 5 2 2 2" xfId="20209" xr:uid="{FB5FCF53-A3FF-4215-9186-FFFD43BF2EEB}"/>
    <cellStyle name="Total 10 5 2 2 2 2" xfId="39081" xr:uid="{F699009C-52D3-46A3-87F5-A9D79E798A68}"/>
    <cellStyle name="Total 10 5 2 2 3" xfId="32798" xr:uid="{79C6C2EA-7247-4B40-9346-F051E9E02C6F}"/>
    <cellStyle name="Total 10 5 2 3" xfId="11059" xr:uid="{F70F2E79-E9C4-4A6F-86B5-E725E010834F}"/>
    <cellStyle name="Total 10 5 2 3 2" xfId="37069" xr:uid="{CE16D446-CC16-4C4A-898E-DECA31E3D2B8}"/>
    <cellStyle name="Total 10 5 2 4" xfId="13908" xr:uid="{E184E868-7CDE-4095-93FC-5121DD8E8790}"/>
    <cellStyle name="Total 10 5 2 4 2" xfId="24025" xr:uid="{16364DC4-BCBE-40B2-AF4B-469DFC073ABB}"/>
    <cellStyle name="Total 10 5 2 5" xfId="31348" xr:uid="{F4362F30-1EA0-462B-9F57-F1375E9A4956}"/>
    <cellStyle name="Total 10 5 3" xfId="11060" xr:uid="{3F38E2E7-1C73-4B60-828B-78E10CFA8286}"/>
    <cellStyle name="Total 10 5 3 2" xfId="11061" xr:uid="{0281E29A-68CD-4985-95CC-3A16DE65C6D4}"/>
    <cellStyle name="Total 10 5 3 2 2" xfId="38003" xr:uid="{AF6E59F1-6F70-4849-B599-ED693E49FCCB}"/>
    <cellStyle name="Total 10 5 3 3" xfId="11062" xr:uid="{F5D937AB-5879-4DB7-9DD8-B540C4199FFB}"/>
    <cellStyle name="Total 10 5 4" xfId="11063" xr:uid="{93BBDE38-04F9-47EE-862D-B2E8E8FADC52}"/>
    <cellStyle name="Total 10 5 4 2" xfId="21394" xr:uid="{4CFC1D62-6CCA-4CA7-ACB6-35F8ED86DAAF}"/>
    <cellStyle name="Total 10 5 4 2 2" xfId="39798" xr:uid="{D8321FEF-FBBC-4C28-AD66-EDCA42D46097}"/>
    <cellStyle name="Total 10 5 4 3" xfId="33531" xr:uid="{BA25E616-B294-4333-84D7-7A99DC4769D7}"/>
    <cellStyle name="Total 10 5 5" xfId="11064" xr:uid="{A6BC5B18-7B52-49AC-A875-CA138D770BD6}"/>
    <cellStyle name="Total 10 5 5 2" xfId="34309" xr:uid="{920F62E4-73F1-41B3-93F1-4AC585BF24E2}"/>
    <cellStyle name="Total 10 5 6" xfId="13372" xr:uid="{3E0760BA-E6C7-4E40-836D-164465737DA7}"/>
    <cellStyle name="Total 10 5 6 2" xfId="35133" xr:uid="{7AE66FE8-B83D-42EE-8498-897D83F1794C}"/>
    <cellStyle name="Total 10 5 7" xfId="18028" xr:uid="{53A75C0A-27C9-4FDA-AE14-92C556FF86F0}"/>
    <cellStyle name="Total 10 5 7 2" xfId="36093" xr:uid="{A6E7F9A6-6B2D-4495-B152-E47C6D2CCE5A}"/>
    <cellStyle name="Total 10 5 8" xfId="24024" xr:uid="{58004B3D-C396-4F90-9FBC-F06C5132AF91}"/>
    <cellStyle name="Total 10 5 9" xfId="30285" xr:uid="{7B450C5C-1FC6-4693-BA7F-C104F18DBAD9}"/>
    <cellStyle name="Total 10 6" xfId="11065" xr:uid="{48F79A56-0BCD-49DF-8E35-9FE70349AC48}"/>
    <cellStyle name="Total 10 6 2" xfId="11066" xr:uid="{50484DDC-4AA2-416E-9525-56C03EFD43CA}"/>
    <cellStyle name="Total 10 6 2 2" xfId="11067" xr:uid="{8F097346-EDF9-49FE-9B11-C09BB25E7AAD}"/>
    <cellStyle name="Total 10 6 2 2 2" xfId="20210" xr:uid="{8570E824-9B4A-4F6C-A3A9-89395C29075B}"/>
    <cellStyle name="Total 10 6 2 2 2 2" xfId="39082" xr:uid="{C85603D7-61C1-4124-B6C0-9D53F82B8AA7}"/>
    <cellStyle name="Total 10 6 2 2 3" xfId="32799" xr:uid="{C822E04C-5D81-48C2-A955-E3A4C2FBCC42}"/>
    <cellStyle name="Total 10 6 2 3" xfId="11068" xr:uid="{8B8AE72B-8248-4E04-B430-A6515C6C0684}"/>
    <cellStyle name="Total 10 6 2 3 2" xfId="37070" xr:uid="{4BDF9BC2-3E3C-415F-B24B-6B3497B90C76}"/>
    <cellStyle name="Total 10 6 2 4" xfId="13909" xr:uid="{DC98C98B-531C-410A-9982-0E4D247904DD}"/>
    <cellStyle name="Total 10 6 2 4 2" xfId="24027" xr:uid="{6032764B-307D-4E58-B83B-E0D23CE5B012}"/>
    <cellStyle name="Total 10 6 2 5" xfId="31349" xr:uid="{EDA32A70-3A66-432B-BBA7-20D66E961E49}"/>
    <cellStyle name="Total 10 6 3" xfId="11069" xr:uid="{A57D9B91-4194-4AE2-BE2B-3C46633820E3}"/>
    <cellStyle name="Total 10 6 3 2" xfId="11070" xr:uid="{37665BE8-1DBE-400A-95AC-2C0D92146AE6}"/>
    <cellStyle name="Total 10 6 3 2 2" xfId="38004" xr:uid="{048825D4-8FBB-44B8-A2D4-67C41E5EEA31}"/>
    <cellStyle name="Total 10 6 3 3" xfId="11071" xr:uid="{51D16420-5B2D-4BFF-B5D8-A013C86A5A4D}"/>
    <cellStyle name="Total 10 6 4" xfId="11072" xr:uid="{33DD4C46-DE8F-4BC0-9F7F-9D0AB9514544}"/>
    <cellStyle name="Total 10 6 4 2" xfId="21395" xr:uid="{77B1B0D4-B52F-459F-9039-D07076B92601}"/>
    <cellStyle name="Total 10 6 4 2 2" xfId="39799" xr:uid="{5A3C6DF8-09CE-4C54-9CD7-1C86EBFAC35B}"/>
    <cellStyle name="Total 10 6 4 3" xfId="33532" xr:uid="{C9C7EDCD-9040-415F-BA04-A2FB6BA8AD85}"/>
    <cellStyle name="Total 10 6 5" xfId="11073" xr:uid="{C7131B0C-C121-4656-BD47-1E3E42659024}"/>
    <cellStyle name="Total 10 6 5 2" xfId="34310" xr:uid="{1A566E45-CD3F-43A6-80DE-7BA433A05DC3}"/>
    <cellStyle name="Total 10 6 6" xfId="13373" xr:uid="{FD8A8FF8-7C83-4F58-8C56-B6C3A27B5841}"/>
    <cellStyle name="Total 10 6 6 2" xfId="35134" xr:uid="{01065F54-100F-488A-840C-20A7587A7371}"/>
    <cellStyle name="Total 10 6 7" xfId="18029" xr:uid="{5AF0E37F-A8C0-4A9B-B87D-08D085439DB6}"/>
    <cellStyle name="Total 10 6 7 2" xfId="36094" xr:uid="{B0657029-0515-40B5-A0AC-BF43C0A2EB5F}"/>
    <cellStyle name="Total 10 6 8" xfId="24026" xr:uid="{C81D827A-5D15-4D1B-B68E-960E5E03BA31}"/>
    <cellStyle name="Total 10 6 9" xfId="30286" xr:uid="{9550047C-DD4C-4C7F-BD8A-5780A4D99B08}"/>
    <cellStyle name="Total 10 7" xfId="11074" xr:uid="{6167BFF4-FB4C-4D96-B450-F34FD58AEC77}"/>
    <cellStyle name="Total 10 7 2" xfId="11075" xr:uid="{4C1B00E7-2FCD-4EF8-840D-43C4BFF96B23}"/>
    <cellStyle name="Total 10 7 2 2" xfId="14467" xr:uid="{2D43E3E3-8EDC-433F-A8CF-D00123E6F6D7}"/>
    <cellStyle name="Total 10 7 2 2 2" xfId="38400" xr:uid="{1F9DFC6F-D753-473F-A3E6-E35B5AB3B94C}"/>
    <cellStyle name="Total 10 7 2 3" xfId="32285" xr:uid="{968646CB-40A8-4FA7-89E0-E231AB2D41C2}"/>
    <cellStyle name="Total 10 7 3" xfId="11076" xr:uid="{E9BC52DD-FB70-45A4-95F2-82B7DCBCC0FC}"/>
    <cellStyle name="Total 10 7 3 2" xfId="18357" xr:uid="{30E269F5-145C-4211-99C9-0A33F8C09318}"/>
    <cellStyle name="Total 10 7 4" xfId="13662" xr:uid="{34E70E93-18D4-4DCE-8A4C-C925039FC97C}"/>
    <cellStyle name="Total 10 7 4 2" xfId="24028" xr:uid="{07A78892-995B-4A8A-A5E6-6EC742F8B2F2}"/>
    <cellStyle name="Total 10 7 5" xfId="30669" xr:uid="{CB78C6FC-5FBC-4079-A615-A0D617D2086D}"/>
    <cellStyle name="Total 10 8" xfId="11077" xr:uid="{FBBD0E2E-8691-4617-9F44-079340D21BC0}"/>
    <cellStyle name="Total 10 8 2" xfId="11078" xr:uid="{F339A086-06E8-4E2B-A862-60971EF229CC}"/>
    <cellStyle name="Total 10 8 2 2" xfId="37255" xr:uid="{57A0D9EF-3843-4F91-B008-F285B8B0DE28}"/>
    <cellStyle name="Total 10 8 3" xfId="11079" xr:uid="{B5E96952-F7E0-464B-85E5-449CB27F88BC}"/>
    <cellStyle name="Total 10 8 3 2" xfId="24029" xr:uid="{2556CF4C-56E9-4069-9E0A-E4C8FA4582A0}"/>
    <cellStyle name="Total 10 8 4" xfId="14178" xr:uid="{B25E14FB-3BA3-4726-81E2-08D12F3167DC}"/>
    <cellStyle name="Total 10 9" xfId="11080" xr:uid="{76B8FD3B-1C27-4770-B8F6-D647B193CC1A}"/>
    <cellStyle name="Total 10 9 2" xfId="11081" xr:uid="{9C80DEB4-D58B-4D43-BB75-33292F2AF7E6}"/>
    <cellStyle name="Total 10 9 2 2" xfId="18737" xr:uid="{EEF08AF0-358C-485C-83BA-7560A513F9C1}"/>
    <cellStyle name="Total 10 9 3" xfId="11082" xr:uid="{EF1AC046-01A8-4228-9426-4EA35A756FC5}"/>
    <cellStyle name="Total 11" xfId="11083" xr:uid="{1121C9D9-5055-42BB-A463-6AA00C2ADB2E}"/>
    <cellStyle name="Total 11 10" xfId="11084" xr:uid="{B6B888CE-8E59-497D-AC6D-F510C33A8DF1}"/>
    <cellStyle name="Total 11 10 2" xfId="20508" xr:uid="{8698688C-0397-417D-851F-EB907F7F90F5}"/>
    <cellStyle name="Total 11 10 2 2" xfId="39219" xr:uid="{4D477AB4-FECC-4253-A016-D14D93ED35A8}"/>
    <cellStyle name="Total 11 10 3" xfId="32969" xr:uid="{7533B531-A774-44BD-96A4-28530EE60E59}"/>
    <cellStyle name="Total 11 11" xfId="12975" xr:uid="{55145BA1-AA04-4CB9-8A3F-F782AE9F3B6F}"/>
    <cellStyle name="Total 11 11 2" xfId="33040" xr:uid="{5D49408E-88B5-4ED0-A935-AB63ABC021EF}"/>
    <cellStyle name="Total 11 12" xfId="15395" xr:uid="{1685BF16-4EEA-412C-87B5-39B36E1B2A91}"/>
    <cellStyle name="Total 11 12 2" xfId="33667" xr:uid="{960C1619-EA99-4CD3-8894-06F1B584BAD7}"/>
    <cellStyle name="Total 11 13" xfId="17041" xr:uid="{67C98698-DD84-460F-A335-14B6C2B71BB3}"/>
    <cellStyle name="Total 11 13 2" xfId="35295" xr:uid="{8152EFF4-C988-4AB1-82CA-7AC4D4975F65}"/>
    <cellStyle name="Total 11 14" xfId="21811" xr:uid="{EA6811EA-1448-49F8-8C30-8E1837C25784}"/>
    <cellStyle name="Total 11 14 2" xfId="40008" xr:uid="{79731DB3-2AC7-475A-8D17-D62B23472977}"/>
    <cellStyle name="Total 11 15" xfId="24030" xr:uid="{24120177-CA7E-4A16-A837-C586CD001444}"/>
    <cellStyle name="Total 11 16" xfId="29530" xr:uid="{A503F749-7A56-4F27-9FBB-50735EBF1A91}"/>
    <cellStyle name="Total 11 2" xfId="11085" xr:uid="{794FB52C-2580-45BA-9F08-C2D1078B04A9}"/>
    <cellStyle name="Total 11 2 10" xfId="11086" xr:uid="{B5D129EA-4D0E-47CE-B4B9-0C777F0CFF58}"/>
    <cellStyle name="Total 11 2 10 2" xfId="35135" xr:uid="{75B39569-83FC-4DCD-8078-2D562BD59DE2}"/>
    <cellStyle name="Total 11 2 11" xfId="13039" xr:uid="{C9A3283C-4936-4768-9788-28136D0C013A}"/>
    <cellStyle name="Total 11 2 11 2" xfId="35386" xr:uid="{361FA5F2-AB0D-4E02-9959-DB408800C1AE}"/>
    <cellStyle name="Total 11 2 12" xfId="17721" xr:uid="{4195204B-E942-403A-9182-60721D592406}"/>
    <cellStyle name="Total 11 2 12 2" xfId="35790" xr:uid="{5FB13837-6425-4A17-A03A-8610D654EC8C}"/>
    <cellStyle name="Total 11 2 13" xfId="24031" xr:uid="{7BC8E5E3-28B0-4EEB-A235-05456B49A39A}"/>
    <cellStyle name="Total 11 2 14" xfId="29606" xr:uid="{C029BE2F-23CA-49D0-8C23-C806C13EC16E}"/>
    <cellStyle name="Total 11 2 2" xfId="11087" xr:uid="{0B845AE2-98D6-46BA-88C7-C03165CF0522}"/>
    <cellStyle name="Total 11 2 2 2" xfId="11088" xr:uid="{F1A881B0-7763-40FF-A7A1-641B4711E5EB}"/>
    <cellStyle name="Total 11 2 2 2 2" xfId="11089" xr:uid="{893D4E48-81D7-4C0D-B9E1-E21F6F15C142}"/>
    <cellStyle name="Total 11 2 2 2 2 2" xfId="20211" xr:uid="{C0880E54-F871-4563-9DD2-F7B0D4FA55B7}"/>
    <cellStyle name="Total 11 2 2 2 2 2 2" xfId="39083" xr:uid="{2AB75E1D-C314-4F9E-AE7A-58A3BD0AA074}"/>
    <cellStyle name="Total 11 2 2 2 2 3" xfId="32800" xr:uid="{BC571E21-3D52-4117-875C-B5F71A329D26}"/>
    <cellStyle name="Total 11 2 2 2 3" xfId="11090" xr:uid="{27668839-D3B6-420E-9A1D-0E63ACAE7218}"/>
    <cellStyle name="Total 11 2 2 2 3 2" xfId="37071" xr:uid="{E0522F76-7E6D-4438-8F29-B7109A8805DB}"/>
    <cellStyle name="Total 11 2 2 2 4" xfId="13910" xr:uid="{86E3FBEE-672D-4920-8B5A-91E724998951}"/>
    <cellStyle name="Total 11 2 2 2 4 2" xfId="24033" xr:uid="{221D9885-6CEE-418B-96C1-2316535D18E8}"/>
    <cellStyle name="Total 11 2 2 2 5" xfId="31350" xr:uid="{6332F62C-29FE-40B4-83AE-4C2E861D8924}"/>
    <cellStyle name="Total 11 2 2 3" xfId="11091" xr:uid="{BA439762-F3CC-4A65-97F3-CED3F780FFBC}"/>
    <cellStyle name="Total 11 2 2 3 2" xfId="11092" xr:uid="{54524119-A880-4719-8BA4-14BDD52759A7}"/>
    <cellStyle name="Total 11 2 2 3 2 2" xfId="38005" xr:uid="{9A20D992-3D4B-4975-943B-EBA8BC80A0C5}"/>
    <cellStyle name="Total 11 2 2 3 3" xfId="11093" xr:uid="{40E72E64-79DB-4638-ADC8-937D49CB7E7D}"/>
    <cellStyle name="Total 11 2 2 4" xfId="11094" xr:uid="{9A7B860F-78D9-4C88-BAC6-C27B07320869}"/>
    <cellStyle name="Total 11 2 2 4 2" xfId="21396" xr:uid="{80D11DE9-9485-40A4-B512-6A6FBAD076A7}"/>
    <cellStyle name="Total 11 2 2 4 2 2" xfId="39800" xr:uid="{D0C589C3-0895-49DF-AB00-CC92187800D3}"/>
    <cellStyle name="Total 11 2 2 4 3" xfId="33533" xr:uid="{83EFFC37-DB4B-423F-8397-0EDAD92D0476}"/>
    <cellStyle name="Total 11 2 2 5" xfId="11095" xr:uid="{BB44B583-952B-41C3-B5DB-C61214281605}"/>
    <cellStyle name="Total 11 2 2 5 2" xfId="34311" xr:uid="{851EA8FD-F6E1-487E-86CB-397062D34E92}"/>
    <cellStyle name="Total 11 2 2 6" xfId="13374" xr:uid="{550DB8FA-7052-4F7C-A919-6EE171F000CF}"/>
    <cellStyle name="Total 11 2 2 6 2" xfId="35136" xr:uid="{026BE676-D936-4348-8590-AC27D3C7C642}"/>
    <cellStyle name="Total 11 2 2 7" xfId="18030" xr:uid="{EE3EF285-E269-4A47-8F41-272BFEA67829}"/>
    <cellStyle name="Total 11 2 2 7 2" xfId="36095" xr:uid="{C4D7C822-9D4D-4872-8A1F-2304FE0B95CB}"/>
    <cellStyle name="Total 11 2 2 8" xfId="24032" xr:uid="{05258731-F9B9-4692-AA41-3A9C979E1EDA}"/>
    <cellStyle name="Total 11 2 2 9" xfId="30287" xr:uid="{5B447EDE-1B27-4C7F-A80C-B4D5738A66FE}"/>
    <cellStyle name="Total 11 2 3" xfId="11096" xr:uid="{76706268-3404-4844-BFF6-633DCDA49165}"/>
    <cellStyle name="Total 11 2 3 2" xfId="11097" xr:uid="{F3B4308F-9BF4-4D15-95DE-EEEAAA64D974}"/>
    <cellStyle name="Total 11 2 3 2 2" xfId="11098" xr:uid="{180A5A01-5370-4B3E-9418-909A2927DF42}"/>
    <cellStyle name="Total 11 2 3 2 2 2" xfId="20212" xr:uid="{1A18F355-43FF-4FA5-AA5A-E0A6E2E355F6}"/>
    <cellStyle name="Total 11 2 3 2 2 2 2" xfId="39084" xr:uid="{8E0F0924-6BF0-4E32-875C-8A0439FF701C}"/>
    <cellStyle name="Total 11 2 3 2 2 3" xfId="32801" xr:uid="{3EB27B26-AA99-42A3-AAED-2DC5D53B7E16}"/>
    <cellStyle name="Total 11 2 3 2 3" xfId="11099" xr:uid="{3BFB4EBD-5EDB-49F4-A7A9-9D717B8A7AB9}"/>
    <cellStyle name="Total 11 2 3 2 3 2" xfId="37072" xr:uid="{5043BFC3-B8DA-4404-AC47-E1CF102D51B7}"/>
    <cellStyle name="Total 11 2 3 2 4" xfId="13911" xr:uid="{F863ED50-AFAE-428B-BFA8-F30D834C6F62}"/>
    <cellStyle name="Total 11 2 3 2 4 2" xfId="24035" xr:uid="{7FA925F2-0569-4245-813C-2A62DFF392E5}"/>
    <cellStyle name="Total 11 2 3 2 5" xfId="31351" xr:uid="{D145CBFD-6511-4914-A825-23F15D561B1F}"/>
    <cellStyle name="Total 11 2 3 3" xfId="11100" xr:uid="{912C9041-09AF-4D81-97C7-5646B4529C44}"/>
    <cellStyle name="Total 11 2 3 3 2" xfId="11101" xr:uid="{F369B26C-12B5-4A80-8709-151F24BE3F69}"/>
    <cellStyle name="Total 11 2 3 3 2 2" xfId="38006" xr:uid="{6CEA5F7F-E51B-4602-8EA4-29DB2B2060DB}"/>
    <cellStyle name="Total 11 2 3 3 3" xfId="11102" xr:uid="{F725C023-9793-4A09-8F29-D1CC4C43F1D5}"/>
    <cellStyle name="Total 11 2 3 4" xfId="11103" xr:uid="{9551653F-A890-4235-8C70-5649AC335708}"/>
    <cellStyle name="Total 11 2 3 4 2" xfId="21397" xr:uid="{EE7684F2-D640-4D95-8549-CB2A17155D69}"/>
    <cellStyle name="Total 11 2 3 4 2 2" xfId="39801" xr:uid="{20DC84AA-1DBF-4516-8050-603FA5021F01}"/>
    <cellStyle name="Total 11 2 3 4 3" xfId="33534" xr:uid="{FC76611F-7335-4806-83B6-67A414F08CF0}"/>
    <cellStyle name="Total 11 2 3 5" xfId="11104" xr:uid="{A5D18518-84B5-477C-8B4B-5247EA5E2E03}"/>
    <cellStyle name="Total 11 2 3 5 2" xfId="34312" xr:uid="{2DE4F4FC-0B09-46BF-9DAC-7A6E5098FB63}"/>
    <cellStyle name="Total 11 2 3 6" xfId="13375" xr:uid="{2D831072-F60F-47FD-BEB5-0BB107D8F98E}"/>
    <cellStyle name="Total 11 2 3 6 2" xfId="35137" xr:uid="{6C57BB2F-5329-48A5-9AEC-9BC39946EEDD}"/>
    <cellStyle name="Total 11 2 3 7" xfId="18031" xr:uid="{6344C97F-1319-46FE-B4AD-2B66A9399EFE}"/>
    <cellStyle name="Total 11 2 3 7 2" xfId="36096" xr:uid="{7906D018-0149-4089-9F02-494E415139B2}"/>
    <cellStyle name="Total 11 2 3 8" xfId="24034" xr:uid="{5CE52DD2-D54C-4069-A824-64F2DDF7677E}"/>
    <cellStyle name="Total 11 2 3 9" xfId="30288" xr:uid="{875D261D-0F35-4B45-A909-C6F2BC1426A2}"/>
    <cellStyle name="Total 11 2 4" xfId="11105" xr:uid="{A05D2881-FD05-4403-9C5C-B7FF96C4F6BC}"/>
    <cellStyle name="Total 11 2 4 2" xfId="11106" xr:uid="{D46C7471-F47E-4D2A-92E1-96F5B0286F15}"/>
    <cellStyle name="Total 11 2 4 2 2" xfId="11107" xr:uid="{14C1A6E6-5430-46FB-89BC-83D5969242AA}"/>
    <cellStyle name="Total 11 2 4 2 2 2" xfId="20213" xr:uid="{60609037-4399-4038-A33E-C0E8AB7C739F}"/>
    <cellStyle name="Total 11 2 4 2 2 2 2" xfId="39085" xr:uid="{1F3E985C-A5D2-4087-B3C3-77B51EEA8AE5}"/>
    <cellStyle name="Total 11 2 4 2 2 3" xfId="32802" xr:uid="{B4ADFEBF-4D34-47B5-81B5-37F959FF2EEB}"/>
    <cellStyle name="Total 11 2 4 2 3" xfId="11108" xr:uid="{7C093AED-EE6D-48B7-B490-D3D27DCB1485}"/>
    <cellStyle name="Total 11 2 4 2 3 2" xfId="37073" xr:uid="{1E25B619-AF2E-4C5A-8306-042B35ADBDEA}"/>
    <cellStyle name="Total 11 2 4 2 4" xfId="13912" xr:uid="{B3875394-91D7-4F01-8738-6A1F5D309B96}"/>
    <cellStyle name="Total 11 2 4 2 4 2" xfId="24037" xr:uid="{52EA17BB-C686-4BA9-961C-EDE4F9B23997}"/>
    <cellStyle name="Total 11 2 4 2 5" xfId="31352" xr:uid="{09A73F71-33A9-459A-8076-93DFAE006C20}"/>
    <cellStyle name="Total 11 2 4 3" xfId="11109" xr:uid="{223A807F-2773-49EA-A814-24C17D7C4443}"/>
    <cellStyle name="Total 11 2 4 3 2" xfId="11110" xr:uid="{8EA3CE92-5FFF-4E5C-9506-4D3A905FED42}"/>
    <cellStyle name="Total 11 2 4 3 2 2" xfId="38007" xr:uid="{916EADC6-D88B-49A5-85C6-9C7CC3B8BD0E}"/>
    <cellStyle name="Total 11 2 4 3 3" xfId="11111" xr:uid="{12C4EDC8-24F2-49ED-AB65-B8C214ED32B6}"/>
    <cellStyle name="Total 11 2 4 4" xfId="11112" xr:uid="{B7BF7EBA-473B-4BE5-95D3-13EAC489783D}"/>
    <cellStyle name="Total 11 2 4 4 2" xfId="21398" xr:uid="{E1B156F3-623A-499F-97F4-9926E779D1E1}"/>
    <cellStyle name="Total 11 2 4 4 2 2" xfId="39802" xr:uid="{805857A6-5C67-4752-A094-3C15CA708221}"/>
    <cellStyle name="Total 11 2 4 4 3" xfId="33535" xr:uid="{993F9039-9823-4B61-BD2D-8B4E800F82E3}"/>
    <cellStyle name="Total 11 2 4 5" xfId="11113" xr:uid="{18D4723A-32DA-4AAA-B48D-C91F92DC8E79}"/>
    <cellStyle name="Total 11 2 4 5 2" xfId="34313" xr:uid="{B0747DBE-FCA7-458B-8EED-E8360D5194D3}"/>
    <cellStyle name="Total 11 2 4 6" xfId="13376" xr:uid="{6EEF6E75-EEEC-4E0A-887B-18124C79A7AF}"/>
    <cellStyle name="Total 11 2 4 6 2" xfId="35138" xr:uid="{32D9CBDE-9E59-4C5E-B123-39032E5ACA54}"/>
    <cellStyle name="Total 11 2 4 7" xfId="18032" xr:uid="{166297B5-A1E7-40D7-B0F4-BD148AFFEDF8}"/>
    <cellStyle name="Total 11 2 4 7 2" xfId="36097" xr:uid="{42BDF73F-F5AB-48D4-82F5-D291187A44C3}"/>
    <cellStyle name="Total 11 2 4 8" xfId="24036" xr:uid="{E57C9236-7F35-45F0-8F78-2C6ECEB83AB6}"/>
    <cellStyle name="Total 11 2 4 9" xfId="30289" xr:uid="{89D858A1-0804-4A10-B416-0810D751F05C}"/>
    <cellStyle name="Total 11 2 5" xfId="11114" xr:uid="{066DD79A-71D9-49E5-8277-50F01DA75F35}"/>
    <cellStyle name="Total 11 2 5 2" xfId="11115" xr:uid="{15ADF23E-E8B3-468E-815F-34CDEEF6E8FC}"/>
    <cellStyle name="Total 11 2 5 2 2" xfId="11116" xr:uid="{BB09F657-71C0-462E-BCC3-98691622D2B9}"/>
    <cellStyle name="Total 11 2 5 2 2 2" xfId="20214" xr:uid="{E45169DA-9470-4F25-8AFB-E540523C8E1C}"/>
    <cellStyle name="Total 11 2 5 2 2 2 2" xfId="39086" xr:uid="{7B960A89-6452-4D1A-9A4A-618518849CE8}"/>
    <cellStyle name="Total 11 2 5 2 2 3" xfId="32803" xr:uid="{07E562E9-C731-47C9-8F15-6B55618B055A}"/>
    <cellStyle name="Total 11 2 5 2 3" xfId="11117" xr:uid="{CEBADC7F-C50A-4E6F-BF92-7D456679507D}"/>
    <cellStyle name="Total 11 2 5 2 3 2" xfId="37074" xr:uid="{07C750DE-235A-4FC2-BEDD-098FD24CE8A3}"/>
    <cellStyle name="Total 11 2 5 2 4" xfId="13913" xr:uid="{021377D4-304C-4E5F-A775-363F403F2B44}"/>
    <cellStyle name="Total 11 2 5 2 4 2" xfId="24039" xr:uid="{7EBDBEC1-7E9B-439D-8E39-9ED2E12924A5}"/>
    <cellStyle name="Total 11 2 5 2 5" xfId="31353" xr:uid="{19654FAB-A3CE-4804-9DD9-14692FC1259E}"/>
    <cellStyle name="Total 11 2 5 3" xfId="11118" xr:uid="{EDE57C78-B9CF-4C40-9AA7-DC7A183AD901}"/>
    <cellStyle name="Total 11 2 5 3 2" xfId="11119" xr:uid="{AA12EB24-2714-4759-BBB0-FAEA2BA1EC94}"/>
    <cellStyle name="Total 11 2 5 3 2 2" xfId="38008" xr:uid="{6F12F76E-15A3-4763-BE30-8739B145E8FB}"/>
    <cellStyle name="Total 11 2 5 3 3" xfId="11120" xr:uid="{B8427E09-D12C-4FEA-B5FD-6675693746B0}"/>
    <cellStyle name="Total 11 2 5 4" xfId="11121" xr:uid="{983B9B3A-696E-4300-ADD5-5A10F14B7BC4}"/>
    <cellStyle name="Total 11 2 5 4 2" xfId="21399" xr:uid="{8FD28F04-093A-4FB8-9191-C7AD0758594C}"/>
    <cellStyle name="Total 11 2 5 4 2 2" xfId="39803" xr:uid="{14AB8B8C-49E4-46AF-9BE5-980A4EB92F90}"/>
    <cellStyle name="Total 11 2 5 4 3" xfId="33536" xr:uid="{01E45E07-E6E2-403E-BE9A-9A263AE2B958}"/>
    <cellStyle name="Total 11 2 5 5" xfId="11122" xr:uid="{9CF1A3C7-297C-4E1C-8383-B8B12337C428}"/>
    <cellStyle name="Total 11 2 5 5 2" xfId="34314" xr:uid="{E38C84AE-C4D2-417A-A9BF-82B2A8AD6454}"/>
    <cellStyle name="Total 11 2 5 6" xfId="13377" xr:uid="{7DAC99F3-78A2-4A9A-8DD0-57527554D18A}"/>
    <cellStyle name="Total 11 2 5 6 2" xfId="35139" xr:uid="{4AAD40D8-8D32-41F0-9B22-3499DE4B66D7}"/>
    <cellStyle name="Total 11 2 5 7" xfId="18033" xr:uid="{4E70D140-6C58-4165-99A0-989D7FF9B72D}"/>
    <cellStyle name="Total 11 2 5 7 2" xfId="36098" xr:uid="{5E2A7852-B14A-4B42-981B-D88B059B6E7C}"/>
    <cellStyle name="Total 11 2 5 8" xfId="24038" xr:uid="{26A19438-296F-4F0B-8201-4DF536EE4F69}"/>
    <cellStyle name="Total 11 2 5 9" xfId="30290" xr:uid="{E704CBD2-ED02-4871-8C01-C78DE0A26A5F}"/>
    <cellStyle name="Total 11 2 6" xfId="11123" xr:uid="{978E2575-F162-4B09-BFBC-9E384A8969C7}"/>
    <cellStyle name="Total 11 2 6 2" xfId="11124" xr:uid="{7D9DF355-AE18-4911-9AB7-30F8D4D77B11}"/>
    <cellStyle name="Total 11 2 6 2 2" xfId="11125" xr:uid="{43664A90-2EC0-49AE-AD7D-E93E199AD0D2}"/>
    <cellStyle name="Total 11 2 6 2 2 2" xfId="20215" xr:uid="{27322496-79F6-409D-B268-5FD0059691AA}"/>
    <cellStyle name="Total 11 2 6 2 2 2 2" xfId="39087" xr:uid="{5F5F7673-6D6D-411F-B4FD-36F37829D04A}"/>
    <cellStyle name="Total 11 2 6 2 2 3" xfId="32804" xr:uid="{B95BF0F4-E2E4-4F63-B6A4-B3647984A943}"/>
    <cellStyle name="Total 11 2 6 2 3" xfId="11126" xr:uid="{15C35949-6E6F-4657-90B4-BDA72A0BDCAE}"/>
    <cellStyle name="Total 11 2 6 2 3 2" xfId="37075" xr:uid="{2EFC8C74-CDC2-4164-A93A-6A279941C664}"/>
    <cellStyle name="Total 11 2 6 2 4" xfId="13914" xr:uid="{6836AE2B-3750-4318-97F7-F7A463E81B9C}"/>
    <cellStyle name="Total 11 2 6 2 4 2" xfId="24041" xr:uid="{3E631B40-65CE-4887-BF90-B4CD952F7899}"/>
    <cellStyle name="Total 11 2 6 2 5" xfId="31354" xr:uid="{50268D28-8825-441D-A5D3-8292BE93D726}"/>
    <cellStyle name="Total 11 2 6 3" xfId="11127" xr:uid="{2C314EF9-ACD8-41A7-A656-D85F12E7873B}"/>
    <cellStyle name="Total 11 2 6 3 2" xfId="11128" xr:uid="{8A936483-5A04-4229-8B3E-14A74A4D7157}"/>
    <cellStyle name="Total 11 2 6 3 2 2" xfId="38009" xr:uid="{5110E410-2350-4743-AD8D-C1FEEEF1C05D}"/>
    <cellStyle name="Total 11 2 6 3 3" xfId="11129" xr:uid="{CAFEDF12-C6D9-4312-A219-32E1FB9E2213}"/>
    <cellStyle name="Total 11 2 6 4" xfId="11130" xr:uid="{5A8D1FCC-454F-407F-A8AE-B06DE64DB973}"/>
    <cellStyle name="Total 11 2 6 4 2" xfId="21400" xr:uid="{E81036E5-A200-4480-B57E-E3651C663A72}"/>
    <cellStyle name="Total 11 2 6 4 2 2" xfId="39804" xr:uid="{F169CA21-498D-4EC7-A4B9-4FC2BD747819}"/>
    <cellStyle name="Total 11 2 6 4 3" xfId="33537" xr:uid="{4D7ECE50-2C2A-42B8-80C4-50CCF609AAB5}"/>
    <cellStyle name="Total 11 2 6 5" xfId="11131" xr:uid="{9461E023-55B3-48DD-9E10-4815476E3B05}"/>
    <cellStyle name="Total 11 2 6 5 2" xfId="34315" xr:uid="{1E1E86AF-2683-4090-B914-1C1FED81F384}"/>
    <cellStyle name="Total 11 2 6 6" xfId="13378" xr:uid="{99D8C785-F002-4431-B793-C820F48E1213}"/>
    <cellStyle name="Total 11 2 6 6 2" xfId="35140" xr:uid="{9A1E10D9-EC68-454A-ADD3-721DF9500CC1}"/>
    <cellStyle name="Total 11 2 6 7" xfId="18034" xr:uid="{F5BD63E1-C852-45D7-8771-371B0D210BC8}"/>
    <cellStyle name="Total 11 2 6 7 2" xfId="36099" xr:uid="{C91F6AD3-A7F7-4D5F-96CC-B02D96D94176}"/>
    <cellStyle name="Total 11 2 6 8" xfId="24040" xr:uid="{4C1ADE36-92C0-43D1-89E3-8272AA8A7DEB}"/>
    <cellStyle name="Total 11 2 6 9" xfId="30291" xr:uid="{F9E6287F-054A-45F3-941B-0217DDD47A89}"/>
    <cellStyle name="Total 11 2 7" xfId="11132" xr:uid="{8A993EB5-7083-4A4C-B5C3-60C92E1319AF}"/>
    <cellStyle name="Total 11 2 7 2" xfId="11133" xr:uid="{C68ABBB6-2BBE-42D5-82D0-656FC51239EE}"/>
    <cellStyle name="Total 11 2 7 2 2" xfId="19463" xr:uid="{74D33146-DBE5-4922-BF35-498F6DAE0E8B}"/>
    <cellStyle name="Total 11 2 7 2 2 2" xfId="38250" xr:uid="{61DCE1D3-058D-4394-99B4-46241EC7379B}"/>
    <cellStyle name="Total 11 2 7 2 3" xfId="32162" xr:uid="{89C07EA6-F74C-4B80-B340-CF815B614783}"/>
    <cellStyle name="Total 11 2 7 3" xfId="11134" xr:uid="{A5169FEE-234C-485A-ACD3-BB30E89C72F4}"/>
    <cellStyle name="Total 11 2 7 3 2" xfId="36333" xr:uid="{12DF98B8-986D-4B4F-AF2B-353CA603FE0B}"/>
    <cellStyle name="Total 11 2 7 4" xfId="13583" xr:uid="{F0C62FB4-2071-40E4-B6A7-5EA5CE5F8103}"/>
    <cellStyle name="Total 11 2 7 4 2" xfId="24042" xr:uid="{E6E6D537-97CC-4DBF-8552-284BFC6EE038}"/>
    <cellStyle name="Total 11 2 7 5" xfId="30519" xr:uid="{870C6669-7144-402D-B2AF-5D982A32FE0E}"/>
    <cellStyle name="Total 11 2 8" xfId="11135" xr:uid="{3C8BA123-1966-49D0-8627-45923C1F57EF}"/>
    <cellStyle name="Total 11 2 8 2" xfId="11136" xr:uid="{7A85244C-05B4-4EDA-B201-DD752E827F2B}"/>
    <cellStyle name="Total 11 2 8 2 2" xfId="19510" xr:uid="{21854AEE-F78F-49BD-85D2-488A16CB9187}"/>
    <cellStyle name="Total 11 2 8 2 2 2" xfId="38297" xr:uid="{353BD3BC-2B2B-4855-9E48-86B31EDCAD76}"/>
    <cellStyle name="Total 11 2 8 2 3" xfId="32197" xr:uid="{97CFAA68-62E8-4571-8651-C3E6F263B307}"/>
    <cellStyle name="Total 11 2 8 3" xfId="11137" xr:uid="{1FBBAD79-59AF-4055-84DB-EABBD8E8BD16}"/>
    <cellStyle name="Total 11 2 8 3 2" xfId="36381" xr:uid="{A4AEA4B1-2C35-461B-8CAF-0CA3CC053258}"/>
    <cellStyle name="Total 11 2 8 4" xfId="13605" xr:uid="{78207551-FFCF-43F2-8367-BC8A7966809A}"/>
    <cellStyle name="Total 11 2 8 4 2" xfId="24043" xr:uid="{A30E508C-B9CF-405A-AE20-4FE09BA0B31F}"/>
    <cellStyle name="Total 11 2 8 5" xfId="30566" xr:uid="{FB03FAE1-E080-4080-A5CA-2231C38BA46D}"/>
    <cellStyle name="Total 11 2 9" xfId="11138" xr:uid="{328953B6-69DA-47B9-863A-39906CA4A1C5}"/>
    <cellStyle name="Total 11 2 9 2" xfId="11139" xr:uid="{565E53EA-6897-4659-8C81-3506FA319F68}"/>
    <cellStyle name="Total 11 2 9 3" xfId="11140" xr:uid="{AF97F7A8-C505-4FD7-89B8-1CF329EE0BD0}"/>
    <cellStyle name="Total 11 3" xfId="11141" xr:uid="{00D3D919-F4CE-42C3-BA0F-4243986439DC}"/>
    <cellStyle name="Total 11 3 10" xfId="11142" xr:uid="{2246B331-CFE8-4783-ABA5-8ADAD38B184E}"/>
    <cellStyle name="Total 11 3 10 2" xfId="35141" xr:uid="{D0E00465-0F1B-4B78-B0FF-68B8C5A3BED0}"/>
    <cellStyle name="Total 11 3 11" xfId="13048" xr:uid="{A266B6AC-4CDF-4C37-9DAB-0649D4E4980B}"/>
    <cellStyle name="Total 11 3 11 2" xfId="35403" xr:uid="{AEC069D3-E4C0-47A3-9B47-DFB94F0FF8D5}"/>
    <cellStyle name="Total 11 3 12" xfId="15410" xr:uid="{BD91C3CF-CCAF-460E-8975-F2BCC4E2898F}"/>
    <cellStyle name="Total 11 3 12 2" xfId="33671" xr:uid="{EE0BEF54-F36B-4604-B0C0-18F1AE5A7516}"/>
    <cellStyle name="Total 11 3 13" xfId="24044" xr:uid="{062760E8-A052-44FF-9CDA-FFF3D4698892}"/>
    <cellStyle name="Total 11 3 14" xfId="29618" xr:uid="{6B33F94F-2A7A-492E-BA4C-AEFA2FCB695C}"/>
    <cellStyle name="Total 11 3 2" xfId="11143" xr:uid="{FBDADDCB-BE39-43B5-90B9-D6F03D99C42C}"/>
    <cellStyle name="Total 11 3 2 2" xfId="11144" xr:uid="{389D2588-F2AA-4637-AA94-7EFA44D48007}"/>
    <cellStyle name="Total 11 3 2 2 2" xfId="11145" xr:uid="{24BD6DEB-DC8D-40BA-8880-A9F00ECB8224}"/>
    <cellStyle name="Total 11 3 2 2 2 2" xfId="20216" xr:uid="{A2025569-537C-46D7-A398-31455C591860}"/>
    <cellStyle name="Total 11 3 2 2 2 2 2" xfId="39088" xr:uid="{0D8FDE17-3AC4-4759-A9C8-A0AC0DED98D2}"/>
    <cellStyle name="Total 11 3 2 2 2 3" xfId="32805" xr:uid="{E2B5C314-5CBD-4DD1-BCD6-6D691A86E3E5}"/>
    <cellStyle name="Total 11 3 2 2 3" xfId="11146" xr:uid="{45984871-7674-4D09-9FF6-BD47DCD00001}"/>
    <cellStyle name="Total 11 3 2 2 3 2" xfId="37076" xr:uid="{ABEB6975-F574-45A1-B933-4108ED2E005A}"/>
    <cellStyle name="Total 11 3 2 2 4" xfId="13915" xr:uid="{F360FDAA-896D-4408-B99D-ACD170ECE41F}"/>
    <cellStyle name="Total 11 3 2 2 4 2" xfId="24046" xr:uid="{D2846AC3-27D8-4013-9250-71E08D8D17C2}"/>
    <cellStyle name="Total 11 3 2 2 5" xfId="31355" xr:uid="{9AB585E3-46A5-414C-AA03-5FDC04C1A984}"/>
    <cellStyle name="Total 11 3 2 3" xfId="11147" xr:uid="{367D737D-EF1C-4523-A3C1-0026BB4CF6BF}"/>
    <cellStyle name="Total 11 3 2 3 2" xfId="11148" xr:uid="{AB385CDE-7560-4ACE-8FAD-7A39D4B9C00F}"/>
    <cellStyle name="Total 11 3 2 3 2 2" xfId="38010" xr:uid="{D1549F56-F43E-44AC-A4BB-293490031A86}"/>
    <cellStyle name="Total 11 3 2 3 3" xfId="11149" xr:uid="{17AE6B70-DFDC-4509-89EB-7D394E330E81}"/>
    <cellStyle name="Total 11 3 2 4" xfId="11150" xr:uid="{837D7FC2-8AE8-4BC2-9F62-5E00188438E8}"/>
    <cellStyle name="Total 11 3 2 4 2" xfId="21401" xr:uid="{8EE1759E-58D2-4C17-BBC0-4B2FC9FCA5B8}"/>
    <cellStyle name="Total 11 3 2 4 2 2" xfId="39805" xr:uid="{6AA306C2-20B1-4F67-BE47-60B39B41424A}"/>
    <cellStyle name="Total 11 3 2 4 3" xfId="33538" xr:uid="{11AC1E12-98BB-4A96-8D26-29395FCD52CE}"/>
    <cellStyle name="Total 11 3 2 5" xfId="11151" xr:uid="{B706C66E-F9BC-4629-B45B-4E9A5346E4F2}"/>
    <cellStyle name="Total 11 3 2 5 2" xfId="34316" xr:uid="{A042585B-65DD-4257-97D1-7F3A27DA2262}"/>
    <cellStyle name="Total 11 3 2 6" xfId="13379" xr:uid="{7F4BF57A-F7DF-445B-B059-53154F7112A0}"/>
    <cellStyle name="Total 11 3 2 6 2" xfId="35142" xr:uid="{1A826D4E-B4F8-4025-AD81-7DFB1169D2A9}"/>
    <cellStyle name="Total 11 3 2 7" xfId="18035" xr:uid="{7D7D978A-4C69-4FBD-A32A-BE36BBB57364}"/>
    <cellStyle name="Total 11 3 2 7 2" xfId="36100" xr:uid="{77F983B9-864F-429B-9958-5B7897F17F24}"/>
    <cellStyle name="Total 11 3 2 8" xfId="24045" xr:uid="{C589C41F-413E-4A36-BB6C-D299A676DD5A}"/>
    <cellStyle name="Total 11 3 2 9" xfId="30292" xr:uid="{B59E2530-0E46-4C73-9B6C-19EE532342C0}"/>
    <cellStyle name="Total 11 3 3" xfId="11152" xr:uid="{4AF61D25-6989-4D6B-9A21-522BE45CE54A}"/>
    <cellStyle name="Total 11 3 3 2" xfId="11153" xr:uid="{F606B080-2ABB-4F23-A438-E5E178735B5A}"/>
    <cellStyle name="Total 11 3 3 2 2" xfId="11154" xr:uid="{2178F2BB-7AB4-4B4D-8B27-71824AD3294E}"/>
    <cellStyle name="Total 11 3 3 2 2 2" xfId="20217" xr:uid="{024EC69F-E4FD-488C-AD53-5FA41DCC37C3}"/>
    <cellStyle name="Total 11 3 3 2 2 2 2" xfId="39089" xr:uid="{4A31DF70-28A8-4699-BAB7-FF7D91F9FCCC}"/>
    <cellStyle name="Total 11 3 3 2 2 3" xfId="32806" xr:uid="{8479C9AA-DB71-4BBD-823D-D8ABFAE53FDD}"/>
    <cellStyle name="Total 11 3 3 2 3" xfId="11155" xr:uid="{C3FD9C2B-45D6-449A-A51F-BA6CC9B72BDE}"/>
    <cellStyle name="Total 11 3 3 2 3 2" xfId="37077" xr:uid="{F60156F6-81AF-46C3-A826-171B3D820620}"/>
    <cellStyle name="Total 11 3 3 2 4" xfId="13916" xr:uid="{A0A69275-F480-40BA-95F2-581EB66C7633}"/>
    <cellStyle name="Total 11 3 3 2 4 2" xfId="24048" xr:uid="{4A8477A4-7322-47AE-BA78-CE2D63322AE8}"/>
    <cellStyle name="Total 11 3 3 2 5" xfId="31356" xr:uid="{519011AF-3B47-415A-B3F5-06BC3A15B353}"/>
    <cellStyle name="Total 11 3 3 3" xfId="11156" xr:uid="{B54CA5CF-A88D-4935-ABE0-4CACCFFF9CC9}"/>
    <cellStyle name="Total 11 3 3 3 2" xfId="11157" xr:uid="{F4A0B96A-10BF-4797-8C5F-BA08F0A4B16B}"/>
    <cellStyle name="Total 11 3 3 3 2 2" xfId="38011" xr:uid="{785BB9DD-EB88-4D09-8AC6-8F4EAFCB1BBB}"/>
    <cellStyle name="Total 11 3 3 3 3" xfId="11158" xr:uid="{334B0AA2-3C1F-4E7E-B4CD-5419148F8F63}"/>
    <cellStyle name="Total 11 3 3 4" xfId="11159" xr:uid="{F6687674-FC99-435F-836A-CEABA6B159F0}"/>
    <cellStyle name="Total 11 3 3 4 2" xfId="21402" xr:uid="{35F858D8-B65A-4DEE-8421-B73A48F60AB6}"/>
    <cellStyle name="Total 11 3 3 4 2 2" xfId="39806" xr:uid="{0C137A92-26E7-4CF3-B55E-056C9C189438}"/>
    <cellStyle name="Total 11 3 3 4 3" xfId="33539" xr:uid="{3AFAF0C8-83F2-46B2-A4C9-14D27ABE6A7B}"/>
    <cellStyle name="Total 11 3 3 5" xfId="11160" xr:uid="{9FDC1CE5-64CD-46E3-8C0E-FD4B619C2D73}"/>
    <cellStyle name="Total 11 3 3 5 2" xfId="34317" xr:uid="{69B2051A-46D9-4F9D-A313-CDC227E6234A}"/>
    <cellStyle name="Total 11 3 3 6" xfId="13380" xr:uid="{D882EA1E-BF53-454E-9606-7DB9B480B11B}"/>
    <cellStyle name="Total 11 3 3 6 2" xfId="35143" xr:uid="{52EFAD71-A344-45B6-AE81-9F07006D5624}"/>
    <cellStyle name="Total 11 3 3 7" xfId="18036" xr:uid="{BA269ACF-DB9E-46D5-B30C-696880EEC792}"/>
    <cellStyle name="Total 11 3 3 7 2" xfId="36101" xr:uid="{79E1689C-4962-4CD8-B2FC-7BAC4AB7A453}"/>
    <cellStyle name="Total 11 3 3 8" xfId="24047" xr:uid="{241BC8E5-BCA8-4BB6-9EB7-BD0BA54A00E1}"/>
    <cellStyle name="Total 11 3 3 9" xfId="30293" xr:uid="{848119BD-0EF3-4924-B0D0-AE7827276326}"/>
    <cellStyle name="Total 11 3 4" xfId="11161" xr:uid="{6FDECF65-D572-49FD-8C32-F25C19735897}"/>
    <cellStyle name="Total 11 3 4 2" xfId="11162" xr:uid="{825B4620-1B7F-487F-BFF2-BAC7BDD64664}"/>
    <cellStyle name="Total 11 3 4 2 2" xfId="11163" xr:uid="{72E42D47-38E6-4E6E-85C8-B1EA9DC90059}"/>
    <cellStyle name="Total 11 3 4 2 2 2" xfId="20218" xr:uid="{93B50D7E-71CE-4A98-97D3-9A5595D7A16C}"/>
    <cellStyle name="Total 11 3 4 2 2 2 2" xfId="39090" xr:uid="{CB058EA7-3ED5-40E2-A87F-B4A7D4207B7D}"/>
    <cellStyle name="Total 11 3 4 2 2 3" xfId="32807" xr:uid="{A5DDBD2B-A1EA-4756-A403-8E653B0BEAC7}"/>
    <cellStyle name="Total 11 3 4 2 3" xfId="11164" xr:uid="{B30BF20A-3886-4946-A0DF-7C310CF50E7F}"/>
    <cellStyle name="Total 11 3 4 2 3 2" xfId="37078" xr:uid="{D3F9F6D5-5573-43FA-80ED-9410682A5FA9}"/>
    <cellStyle name="Total 11 3 4 2 4" xfId="13917" xr:uid="{33DCA7D4-9DD5-4933-952D-EA7658F10A43}"/>
    <cellStyle name="Total 11 3 4 2 4 2" xfId="24050" xr:uid="{EF49DA01-57C4-4404-B25C-2E5FE97D8270}"/>
    <cellStyle name="Total 11 3 4 2 5" xfId="31357" xr:uid="{5349359A-1871-4FE9-A46D-9296BF06CA59}"/>
    <cellStyle name="Total 11 3 4 3" xfId="11165" xr:uid="{44E7863D-E743-4C02-84DB-D1BF2523B3B1}"/>
    <cellStyle name="Total 11 3 4 3 2" xfId="11166" xr:uid="{F107413C-5EC0-46B7-A591-793FB2225C6B}"/>
    <cellStyle name="Total 11 3 4 3 2 2" xfId="38012" xr:uid="{61831E2A-DF08-4702-9BFC-6745AE73C2A0}"/>
    <cellStyle name="Total 11 3 4 3 3" xfId="11167" xr:uid="{10BE6FA3-63EA-40F2-B8CA-7E8E3CDEF1A0}"/>
    <cellStyle name="Total 11 3 4 4" xfId="11168" xr:uid="{BDCE4891-0B52-49F1-90A7-BC3BD1D2E37F}"/>
    <cellStyle name="Total 11 3 4 4 2" xfId="21403" xr:uid="{5D4C1738-49CA-4219-AE04-C76BBF339466}"/>
    <cellStyle name="Total 11 3 4 4 2 2" xfId="39807" xr:uid="{75109BFA-6957-4998-B9D3-DD7CB4185A38}"/>
    <cellStyle name="Total 11 3 4 4 3" xfId="33540" xr:uid="{88CB8D9F-D6C9-4433-91C4-965410A525B5}"/>
    <cellStyle name="Total 11 3 4 5" xfId="11169" xr:uid="{A0AC88A7-9487-4506-B387-C287FDCE04F1}"/>
    <cellStyle name="Total 11 3 4 5 2" xfId="34318" xr:uid="{17C2D037-EEA3-403D-BE12-0C24728E02B5}"/>
    <cellStyle name="Total 11 3 4 6" xfId="13381" xr:uid="{B5411B84-D420-4CB5-9920-B36B1F6CAA9E}"/>
    <cellStyle name="Total 11 3 4 6 2" xfId="35144" xr:uid="{D056BCB3-29E2-4D09-A69C-48E7265340D2}"/>
    <cellStyle name="Total 11 3 4 7" xfId="18037" xr:uid="{BF23B7E4-736D-4DB7-B7F3-BFAE024DA6AD}"/>
    <cellStyle name="Total 11 3 4 7 2" xfId="36102" xr:uid="{6AEA40A6-6703-461D-81A9-BABC382BC684}"/>
    <cellStyle name="Total 11 3 4 8" xfId="24049" xr:uid="{965DBA96-E0B8-4411-9B28-035887960751}"/>
    <cellStyle name="Total 11 3 4 9" xfId="30294" xr:uid="{563935CE-5D47-4707-B2C7-93CC5EFBC366}"/>
    <cellStyle name="Total 11 3 5" xfId="11170" xr:uid="{C7A98DBC-0B8D-4E05-A804-2FD8650F0091}"/>
    <cellStyle name="Total 11 3 5 2" xfId="11171" xr:uid="{A520E0FA-E9C3-4015-899F-B727FB309FD8}"/>
    <cellStyle name="Total 11 3 5 2 2" xfId="11172" xr:uid="{A3575D7C-8E44-4D98-937A-76B9115F0B82}"/>
    <cellStyle name="Total 11 3 5 2 2 2" xfId="20219" xr:uid="{ECA267CE-FFC6-431E-89F0-DD78F27212D6}"/>
    <cellStyle name="Total 11 3 5 2 2 2 2" xfId="39091" xr:uid="{CFA109A9-E969-411B-B918-F04F3DA90D65}"/>
    <cellStyle name="Total 11 3 5 2 2 3" xfId="32808" xr:uid="{43EBE11B-CAA6-4573-B0AF-A06A940A3BD0}"/>
    <cellStyle name="Total 11 3 5 2 3" xfId="11173" xr:uid="{3E293B91-19E1-4DF4-9657-007D977AC126}"/>
    <cellStyle name="Total 11 3 5 2 3 2" xfId="37079" xr:uid="{F2B49CC5-423C-4DB8-AF78-E72E12BDA390}"/>
    <cellStyle name="Total 11 3 5 2 4" xfId="13918" xr:uid="{3133DFEB-47FC-4353-A847-37D98608688D}"/>
    <cellStyle name="Total 11 3 5 2 4 2" xfId="24052" xr:uid="{CE19E16C-7AAC-4FEE-831F-0ABFB04412B3}"/>
    <cellStyle name="Total 11 3 5 2 5" xfId="31358" xr:uid="{B6753FC2-3EDC-4DAD-9FC3-49A2F60590E3}"/>
    <cellStyle name="Total 11 3 5 3" xfId="11174" xr:uid="{C01CEE5B-03D0-4584-BE24-39EEA2519AF4}"/>
    <cellStyle name="Total 11 3 5 3 2" xfId="11175" xr:uid="{4BCE11C4-5368-43BD-A306-7688F94165EE}"/>
    <cellStyle name="Total 11 3 5 3 2 2" xfId="38013" xr:uid="{B68D5A7B-76A3-43E5-B716-95FE9DDCBECB}"/>
    <cellStyle name="Total 11 3 5 3 3" xfId="11176" xr:uid="{992DEEB6-4852-4E3B-9B0B-AE78FDC5AAD1}"/>
    <cellStyle name="Total 11 3 5 4" xfId="11177" xr:uid="{EE023F53-8020-4D9A-8F18-0E336A060625}"/>
    <cellStyle name="Total 11 3 5 4 2" xfId="21404" xr:uid="{EA89E50F-1133-4E4C-B7E0-AA2192276A03}"/>
    <cellStyle name="Total 11 3 5 4 2 2" xfId="39808" xr:uid="{32AB278E-4030-4649-BB24-A72ED91DD8EA}"/>
    <cellStyle name="Total 11 3 5 4 3" xfId="33541" xr:uid="{921AAE1D-A12B-42D1-9A6F-E9B6BB7C9880}"/>
    <cellStyle name="Total 11 3 5 5" xfId="11178" xr:uid="{CF33CA0F-5EDE-42F9-BCB3-6421AA19A388}"/>
    <cellStyle name="Total 11 3 5 5 2" xfId="34319" xr:uid="{D63402E0-62AD-424B-B3F2-5FBD1C6C2AED}"/>
    <cellStyle name="Total 11 3 5 6" xfId="13382" xr:uid="{EFB423AF-DFFD-43F2-9EA5-8A2A85C19CDC}"/>
    <cellStyle name="Total 11 3 5 6 2" xfId="35145" xr:uid="{12CBC5BE-23E2-4530-B36F-F99AD8F79583}"/>
    <cellStyle name="Total 11 3 5 7" xfId="18038" xr:uid="{64AAB183-B421-47E4-AC75-2E049A7481B5}"/>
    <cellStyle name="Total 11 3 5 7 2" xfId="36103" xr:uid="{2DE500DF-BD65-4259-BB21-4DD938BB8191}"/>
    <cellStyle name="Total 11 3 5 8" xfId="24051" xr:uid="{E3D57C68-BB5A-4141-9BAC-0C654990F46E}"/>
    <cellStyle name="Total 11 3 5 9" xfId="30295" xr:uid="{941DA202-AD8F-45A5-8856-7F554457C591}"/>
    <cellStyle name="Total 11 3 6" xfId="11179" xr:uid="{2901ADFC-5F9E-4C74-AFD1-8A362A0B9692}"/>
    <cellStyle name="Total 11 3 6 2" xfId="11180" xr:uid="{CA207964-AA7A-48FA-9D45-5D0EA6DE6CA1}"/>
    <cellStyle name="Total 11 3 6 2 2" xfId="11181" xr:uid="{365FC2E4-3799-4070-89E8-7E9C8BB823BA}"/>
    <cellStyle name="Total 11 3 6 2 2 2" xfId="20220" xr:uid="{5F584D0D-8D48-4D60-8500-BCABA669A85F}"/>
    <cellStyle name="Total 11 3 6 2 2 2 2" xfId="39092" xr:uid="{F8D10E45-CFB3-4326-8ACB-1A27617E3C15}"/>
    <cellStyle name="Total 11 3 6 2 2 3" xfId="32809" xr:uid="{2CE6124E-4E13-4EFE-B146-20A66164F2AF}"/>
    <cellStyle name="Total 11 3 6 2 3" xfId="11182" xr:uid="{373D7820-0832-4C9A-B0AF-867E1392679D}"/>
    <cellStyle name="Total 11 3 6 2 3 2" xfId="37080" xr:uid="{1B29AB52-150D-4964-A025-A966A7E4E36C}"/>
    <cellStyle name="Total 11 3 6 2 4" xfId="13919" xr:uid="{9E47680C-2A15-4268-BDD6-79BCA98F6D0F}"/>
    <cellStyle name="Total 11 3 6 2 4 2" xfId="24054" xr:uid="{54D58B96-146C-4D5C-807B-60386FB15DFD}"/>
    <cellStyle name="Total 11 3 6 2 5" xfId="31359" xr:uid="{B075115A-4274-4514-BD7A-F009A3F4DFD9}"/>
    <cellStyle name="Total 11 3 6 3" xfId="11183" xr:uid="{86A23337-D575-4B7C-B718-9310581CF6B9}"/>
    <cellStyle name="Total 11 3 6 3 2" xfId="11184" xr:uid="{585312EA-5D65-44FB-B1B7-5662D0CB54F9}"/>
    <cellStyle name="Total 11 3 6 3 2 2" xfId="38014" xr:uid="{A3F3680B-217E-4492-8B72-3DF9D45F4EE8}"/>
    <cellStyle name="Total 11 3 6 3 3" xfId="11185" xr:uid="{57164E00-5CC7-4BD4-A6A7-F96A89C7BDEA}"/>
    <cellStyle name="Total 11 3 6 4" xfId="11186" xr:uid="{B59CC5D4-8E37-4BAC-84FA-760023274A15}"/>
    <cellStyle name="Total 11 3 6 4 2" xfId="21405" xr:uid="{B447AC63-22F2-4AA2-9CEB-CE6304678C04}"/>
    <cellStyle name="Total 11 3 6 4 2 2" xfId="39809" xr:uid="{A2A9C5BE-CD86-445E-929A-D4125F4101EB}"/>
    <cellStyle name="Total 11 3 6 4 3" xfId="33542" xr:uid="{2E5D571C-5567-4FA8-BEAA-D700B5D86718}"/>
    <cellStyle name="Total 11 3 6 5" xfId="11187" xr:uid="{2F9EB2A7-7DBD-43DC-8BAE-19E2B239B49E}"/>
    <cellStyle name="Total 11 3 6 5 2" xfId="34320" xr:uid="{BEC15B78-3D0B-40AE-87E1-242ECC13F475}"/>
    <cellStyle name="Total 11 3 6 6" xfId="13383" xr:uid="{DA05A660-7371-430A-8F5B-A464877ADF0C}"/>
    <cellStyle name="Total 11 3 6 6 2" xfId="35146" xr:uid="{F13CD121-A26B-4245-9D27-A7CFC2DFD732}"/>
    <cellStyle name="Total 11 3 6 7" xfId="18039" xr:uid="{4C70F51A-9931-4FE6-A8B5-7C0A351EBE3E}"/>
    <cellStyle name="Total 11 3 6 7 2" xfId="36104" xr:uid="{7C7FDE5D-1640-4839-B2F4-77CAFDAC79DD}"/>
    <cellStyle name="Total 11 3 6 8" xfId="24053" xr:uid="{E8252E57-6463-46B7-84B2-6056A2435D2F}"/>
    <cellStyle name="Total 11 3 6 9" xfId="30296" xr:uid="{9EAB453D-C139-4501-8EC9-3A37170ACEAE}"/>
    <cellStyle name="Total 11 3 7" xfId="11188" xr:uid="{84262AA0-A09B-4BFF-9A35-361BC304DDF8}"/>
    <cellStyle name="Total 11 3 7 2" xfId="11189" xr:uid="{42A09FB5-F172-46D8-AD56-4A4893BFBAAE}"/>
    <cellStyle name="Total 11 3 7 2 2" xfId="19482" xr:uid="{8945556B-2AC0-482A-839F-E3A902714A45}"/>
    <cellStyle name="Total 11 3 7 2 2 2" xfId="38269" xr:uid="{8FF331FD-A4C1-45D1-B913-08E2370C633D}"/>
    <cellStyle name="Total 11 3 7 2 3" xfId="32177" xr:uid="{2E7388DD-8BFF-4179-920E-E1753563E67D}"/>
    <cellStyle name="Total 11 3 7 3" xfId="11190" xr:uid="{4723FAB4-B539-4279-8232-B51055025D9D}"/>
    <cellStyle name="Total 11 3 7 3 2" xfId="36353" xr:uid="{91377315-156C-4A05-8D61-60B721C0263A}"/>
    <cellStyle name="Total 11 3 7 4" xfId="13592" xr:uid="{25A58A40-6628-4EE3-B255-7DA7CFAD0352}"/>
    <cellStyle name="Total 11 3 7 4 2" xfId="24055" xr:uid="{DC9E994F-A36B-4D94-A7E5-7FE157B7ED63}"/>
    <cellStyle name="Total 11 3 7 5" xfId="30538" xr:uid="{D206E71E-30B7-48F8-9A15-2020046C7DC6}"/>
    <cellStyle name="Total 11 3 8" xfId="11191" xr:uid="{0A8A5182-8714-43A6-8921-354AA8D7D6C4}"/>
    <cellStyle name="Total 11 3 8 2" xfId="11192" xr:uid="{8C26E45D-9F57-40A5-B44E-3C269D8E76BC}"/>
    <cellStyle name="Total 11 3 8 2 2" xfId="19473" xr:uid="{9B8B9524-7BB2-4F84-AFFA-860D9022B8E1}"/>
    <cellStyle name="Total 11 3 8 2 2 2" xfId="38260" xr:uid="{0E256430-C23B-4901-8142-323A640CD2A6}"/>
    <cellStyle name="Total 11 3 8 2 3" xfId="32170" xr:uid="{124EEB28-EBBA-4474-A733-B28509D5BAA8}"/>
    <cellStyle name="Total 11 3 8 3" xfId="11193" xr:uid="{D1D12B9C-FA88-4921-A6E8-105A72E8B582}"/>
    <cellStyle name="Total 11 3 8 3 2" xfId="36344" xr:uid="{3313BEBC-7B85-407C-BFBB-8CFFFE4F3808}"/>
    <cellStyle name="Total 11 3 8 4" xfId="13588" xr:uid="{0FD35C4C-9CFE-4A8E-B085-477595C50864}"/>
    <cellStyle name="Total 11 3 8 4 2" xfId="24056" xr:uid="{03B98812-E3C2-493D-AD62-C6E00D7699C3}"/>
    <cellStyle name="Total 11 3 8 5" xfId="30529" xr:uid="{1C3D5F46-E444-4511-B34F-914CD7EF44AF}"/>
    <cellStyle name="Total 11 3 9" xfId="11194" xr:uid="{71992680-5F3F-48B3-874F-78C133F937FB}"/>
    <cellStyle name="Total 11 3 9 2" xfId="11195" xr:uid="{130889D3-0C32-4F08-BD24-9AAAB6AB68A2}"/>
    <cellStyle name="Total 11 3 9 3" xfId="11196" xr:uid="{9118925B-6CC0-452C-AFA3-776B10C4A2B0}"/>
    <cellStyle name="Total 11 4" xfId="11197" xr:uid="{7A10ECD1-71AE-4E45-BC98-DEF2B4E4D646}"/>
    <cellStyle name="Total 11 4 2" xfId="11198" xr:uid="{3D21EB88-A923-43EB-92D7-B93BAAC041DC}"/>
    <cellStyle name="Total 11 4 2 2" xfId="11199" xr:uid="{16CC8C7A-D434-4351-938B-04A90EEFA377}"/>
    <cellStyle name="Total 11 4 2 2 2" xfId="20221" xr:uid="{124604E6-61B2-4B10-8352-8EF7F5158420}"/>
    <cellStyle name="Total 11 4 2 2 2 2" xfId="39093" xr:uid="{01DDC9B3-3451-45C5-A7B3-D18334BC8653}"/>
    <cellStyle name="Total 11 4 2 2 3" xfId="32810" xr:uid="{2D761F7D-C5F6-4016-A24C-17771080159C}"/>
    <cellStyle name="Total 11 4 2 3" xfId="11200" xr:uid="{4A82EAB9-DD90-4C80-B987-992D8EE96B24}"/>
    <cellStyle name="Total 11 4 2 3 2" xfId="37081" xr:uid="{D584C773-01B0-445C-B507-3A3C4A3D22A8}"/>
    <cellStyle name="Total 11 4 2 4" xfId="13920" xr:uid="{DED00B0C-F240-4BDB-9D84-8459EE6165E3}"/>
    <cellStyle name="Total 11 4 2 4 2" xfId="24058" xr:uid="{DC477C9C-A290-42A9-B8F8-C9001B97F643}"/>
    <cellStyle name="Total 11 4 2 5" xfId="31360" xr:uid="{ACB7DBED-3A49-44CA-BFFA-7AE14444638E}"/>
    <cellStyle name="Total 11 4 3" xfId="11201" xr:uid="{51C31C3A-9A13-4C85-9EA9-5E211A729225}"/>
    <cellStyle name="Total 11 4 3 2" xfId="11202" xr:uid="{48E64613-C305-45AA-8AA1-2A5D99EAE7A3}"/>
    <cellStyle name="Total 11 4 3 2 2" xfId="38015" xr:uid="{D3A6CAEC-FC8D-4B8E-899B-8D7100A84E21}"/>
    <cellStyle name="Total 11 4 3 3" xfId="11203" xr:uid="{60CECC45-59B4-46C8-9FBF-DA4DE0EABEF2}"/>
    <cellStyle name="Total 11 4 4" xfId="11204" xr:uid="{7148D5CC-3FF3-4DA4-933E-813A4766D321}"/>
    <cellStyle name="Total 11 4 4 2" xfId="21406" xr:uid="{42F5E1DB-01D7-4308-BA9F-0E3EB29CFF95}"/>
    <cellStyle name="Total 11 4 4 2 2" xfId="39810" xr:uid="{2C5BBB64-D9E2-42B5-9819-09829E0033FF}"/>
    <cellStyle name="Total 11 4 4 3" xfId="33543" xr:uid="{A2B718BD-36CE-4534-BB4D-F57FA84D5A83}"/>
    <cellStyle name="Total 11 4 5" xfId="11205" xr:uid="{693716E0-AE46-4CDF-A9A4-6F4CB36B282D}"/>
    <cellStyle name="Total 11 4 5 2" xfId="34321" xr:uid="{E71BF40A-9538-4413-AC65-73848584DC7E}"/>
    <cellStyle name="Total 11 4 6" xfId="13384" xr:uid="{8A28345B-D17F-4D00-AC45-ADE6C0E004D1}"/>
    <cellStyle name="Total 11 4 6 2" xfId="35147" xr:uid="{B0A85282-43DA-40B1-9A7D-4A9ED2651A74}"/>
    <cellStyle name="Total 11 4 7" xfId="18040" xr:uid="{C8BF254F-576B-4129-A8B3-87D1C8CBD616}"/>
    <cellStyle name="Total 11 4 7 2" xfId="36105" xr:uid="{9E450000-5661-49B1-A22A-20225E4126D3}"/>
    <cellStyle name="Total 11 4 8" xfId="24057" xr:uid="{2B23F6C8-2B62-4EA6-9DF0-A04834AC5EA0}"/>
    <cellStyle name="Total 11 4 9" xfId="30297" xr:uid="{D93B1D7A-627C-4BBF-A08C-10B6DFD35D01}"/>
    <cellStyle name="Total 11 5" xfId="11206" xr:uid="{3DEBF472-F367-4569-BF7E-D7A1A2AA6E42}"/>
    <cellStyle name="Total 11 5 2" xfId="11207" xr:uid="{4E82319D-645C-4124-9B6A-593DAEBFF74E}"/>
    <cellStyle name="Total 11 5 2 2" xfId="11208" xr:uid="{D90BED04-8C2D-46A7-AF2C-F618D2A63AE0}"/>
    <cellStyle name="Total 11 5 2 2 2" xfId="20222" xr:uid="{093DA260-6DED-412D-A083-2CA739EA0B9D}"/>
    <cellStyle name="Total 11 5 2 2 2 2" xfId="39094" xr:uid="{968B5545-B81D-4BD4-973A-FB703911D70A}"/>
    <cellStyle name="Total 11 5 2 2 3" xfId="32811" xr:uid="{BDECF68D-1478-46CC-8307-C44E5EFDF6F5}"/>
    <cellStyle name="Total 11 5 2 3" xfId="11209" xr:uid="{7F14FA0F-4184-4EED-AD41-67D741987C5F}"/>
    <cellStyle name="Total 11 5 2 3 2" xfId="37082" xr:uid="{B82DEE97-56BE-456F-B12F-19DA352D3437}"/>
    <cellStyle name="Total 11 5 2 4" xfId="13921" xr:uid="{E3764AA0-5112-408D-937B-595E01CC67F8}"/>
    <cellStyle name="Total 11 5 2 4 2" xfId="24060" xr:uid="{03ECD9B8-745C-424B-83C6-95A47857B0C8}"/>
    <cellStyle name="Total 11 5 2 5" xfId="31361" xr:uid="{93D4BBAC-1F64-4601-9C04-3EDCAF9B5DAA}"/>
    <cellStyle name="Total 11 5 3" xfId="11210" xr:uid="{2095F9F7-2C51-44BC-8D09-48220E8B299E}"/>
    <cellStyle name="Total 11 5 3 2" xfId="11211" xr:uid="{7C2AB502-D99D-46EF-82CE-1CBB0F10D79A}"/>
    <cellStyle name="Total 11 5 3 2 2" xfId="38016" xr:uid="{CA0F3F24-825A-465E-86DD-2D2AA0138D8C}"/>
    <cellStyle name="Total 11 5 3 3" xfId="11212" xr:uid="{4BC53724-1182-4896-8290-C01C9C2D0406}"/>
    <cellStyle name="Total 11 5 4" xfId="11213" xr:uid="{990B99D4-2310-4EF4-9874-1DC701EB26DC}"/>
    <cellStyle name="Total 11 5 4 2" xfId="21407" xr:uid="{D6C89346-048E-4E08-98DE-4EBD0C59CED0}"/>
    <cellStyle name="Total 11 5 4 2 2" xfId="39811" xr:uid="{BAA22430-97E3-4698-9CAF-3FD3C86CD632}"/>
    <cellStyle name="Total 11 5 4 3" xfId="33544" xr:uid="{4FAA6DFD-8C76-45A1-ACE0-756C34B099EC}"/>
    <cellStyle name="Total 11 5 5" xfId="11214" xr:uid="{9BA0905E-B779-4647-AAA8-7B8D18ECCCE3}"/>
    <cellStyle name="Total 11 5 5 2" xfId="34322" xr:uid="{F9954139-15B7-4840-8744-5D5BE1E792F7}"/>
    <cellStyle name="Total 11 5 6" xfId="13385" xr:uid="{171E67EB-B6B7-425C-99C6-B9F4A9156430}"/>
    <cellStyle name="Total 11 5 6 2" xfId="35148" xr:uid="{27C2CCBA-DD63-4CF2-A588-0E6925D92742}"/>
    <cellStyle name="Total 11 5 7" xfId="18041" xr:uid="{62ACE2B0-0F5E-4FD4-AE81-CD7FBD343552}"/>
    <cellStyle name="Total 11 5 7 2" xfId="36106" xr:uid="{A27629ED-AC2F-4C7D-B3DC-1C1D8AD640B8}"/>
    <cellStyle name="Total 11 5 8" xfId="24059" xr:uid="{739DB4D8-85ED-46C4-843A-2F63519606C9}"/>
    <cellStyle name="Total 11 5 9" xfId="30298" xr:uid="{2F3E5506-CBC9-417A-85BD-ED0FAED3B908}"/>
    <cellStyle name="Total 11 6" xfId="11215" xr:uid="{2BB6C0D7-5288-4E38-AE62-9D225E963977}"/>
    <cellStyle name="Total 11 6 2" xfId="11216" xr:uid="{ECDE0414-D20C-4941-8800-AC8AD3728CB5}"/>
    <cellStyle name="Total 11 6 2 2" xfId="11217" xr:uid="{3A8E6949-C1DD-47B8-8E72-0137FF24A2EA}"/>
    <cellStyle name="Total 11 6 2 2 2" xfId="20223" xr:uid="{9C2A1026-E754-43EE-8CEB-4302D6473438}"/>
    <cellStyle name="Total 11 6 2 2 2 2" xfId="39095" xr:uid="{53E03193-CBBC-492E-AB60-C15A2EE026FA}"/>
    <cellStyle name="Total 11 6 2 2 3" xfId="32812" xr:uid="{8BC92A14-CF68-4D90-9BAA-A03F6BC2FC75}"/>
    <cellStyle name="Total 11 6 2 3" xfId="11218" xr:uid="{3BBAADA0-82BE-482B-A0F8-C1705053E645}"/>
    <cellStyle name="Total 11 6 2 3 2" xfId="37083" xr:uid="{6692D9ED-4337-4C3C-826B-6BFBB53408E3}"/>
    <cellStyle name="Total 11 6 2 4" xfId="13922" xr:uid="{746BBBB9-BAE7-4210-B3B8-CAC00364748A}"/>
    <cellStyle name="Total 11 6 2 4 2" xfId="24062" xr:uid="{0C64C977-A59C-4A76-B01E-F115120A62A1}"/>
    <cellStyle name="Total 11 6 2 5" xfId="31362" xr:uid="{9A732641-9662-4C68-B067-0C7F9A3EEAF8}"/>
    <cellStyle name="Total 11 6 3" xfId="11219" xr:uid="{B3CD2564-F729-405A-A4B0-A8C6A3EB2818}"/>
    <cellStyle name="Total 11 6 3 2" xfId="11220" xr:uid="{FE9D60D9-A1F7-4B43-A4AD-9671272674C9}"/>
    <cellStyle name="Total 11 6 3 2 2" xfId="38017" xr:uid="{4AA2CC70-ACE8-44D9-9D7C-0562A48CA8E8}"/>
    <cellStyle name="Total 11 6 3 3" xfId="11221" xr:uid="{2C23757E-824B-4885-B6E3-DE44D5D39DB7}"/>
    <cellStyle name="Total 11 6 4" xfId="11222" xr:uid="{FF8A3125-9EB4-430A-9A1F-8574C519B1A0}"/>
    <cellStyle name="Total 11 6 4 2" xfId="21408" xr:uid="{A7720844-E1B8-4BFB-B643-C1A6E060118C}"/>
    <cellStyle name="Total 11 6 4 2 2" xfId="39812" xr:uid="{58E8EAA3-967F-4C5C-B02A-E727CFC5FF06}"/>
    <cellStyle name="Total 11 6 4 3" xfId="33545" xr:uid="{48088581-FCD8-4CFD-B64D-2F0F454C31C8}"/>
    <cellStyle name="Total 11 6 5" xfId="11223" xr:uid="{9B038737-8BC8-4113-B64F-2A322EBD1646}"/>
    <cellStyle name="Total 11 6 5 2" xfId="34323" xr:uid="{C3E9AFB4-24E5-42C5-9790-0EFF2662693A}"/>
    <cellStyle name="Total 11 6 6" xfId="13386" xr:uid="{AA06E256-4856-4B1C-AF06-F41A8B7785FB}"/>
    <cellStyle name="Total 11 6 6 2" xfId="35149" xr:uid="{897CB744-93E0-483E-9A9A-C8653CCA9C0E}"/>
    <cellStyle name="Total 11 6 7" xfId="18042" xr:uid="{06A6E961-2060-4669-9D1E-92D3B3D5D0D2}"/>
    <cellStyle name="Total 11 6 7 2" xfId="36107" xr:uid="{E3878F41-F808-48D1-9EBD-3C978980C8CA}"/>
    <cellStyle name="Total 11 6 8" xfId="24061" xr:uid="{099279F4-716C-43D1-AD88-88B30E3883D6}"/>
    <cellStyle name="Total 11 6 9" xfId="30299" xr:uid="{740AAA0D-5396-4347-9EF9-B7F768C7264F}"/>
    <cellStyle name="Total 11 7" xfId="11224" xr:uid="{59741E16-7E7E-4B24-BA0C-67E72DE7F030}"/>
    <cellStyle name="Total 11 7 2" xfId="11225" xr:uid="{5D8D686D-14D3-42AC-A04E-15450279509F}"/>
    <cellStyle name="Total 11 7 2 2" xfId="19581" xr:uid="{7844C973-2841-4A22-B73A-B04DA9580D8A}"/>
    <cellStyle name="Total 11 7 2 2 2" xfId="38405" xr:uid="{B0D652FF-9B49-4A8B-8EBB-DB4A48EA8D47}"/>
    <cellStyle name="Total 11 7 2 3" xfId="32289" xr:uid="{14F4CA1D-8696-491A-B098-901E7C554D2E}"/>
    <cellStyle name="Total 11 7 3" xfId="11226" xr:uid="{966C0364-B24E-43AB-8ABD-F586BB63967D}"/>
    <cellStyle name="Total 11 7 3 2" xfId="36443" xr:uid="{D7197CE6-8E5F-4630-B845-AA56EFA16DB6}"/>
    <cellStyle name="Total 11 7 4" xfId="13664" xr:uid="{AD9D6B64-8B15-4AC1-92A0-D9DD31C12ECE}"/>
    <cellStyle name="Total 11 7 4 2" xfId="24063" xr:uid="{C8BABFB8-C4A3-4378-AEA8-25A965E43F66}"/>
    <cellStyle name="Total 11 7 5" xfId="30674" xr:uid="{B68DE3FE-2F5E-4D52-8B82-F7D17B1F44C8}"/>
    <cellStyle name="Total 11 8" xfId="11227" xr:uid="{650CA570-A41C-4FE1-AC58-45946DB24744}"/>
    <cellStyle name="Total 11 8 2" xfId="11228" xr:uid="{F112C607-CCA2-4B8D-9936-9C7A7B23D008}"/>
    <cellStyle name="Total 11 8 2 2" xfId="37265" xr:uid="{4E085C9C-966C-4BA0-9541-523DBB28B4AF}"/>
    <cellStyle name="Total 11 8 3" xfId="11229" xr:uid="{C052E7C6-043B-456C-93AF-A14B2B37CF97}"/>
    <cellStyle name="Total 11 8 3 2" xfId="24064" xr:uid="{60D69217-7F0E-4C09-B1C9-2FC78E3239EE}"/>
    <cellStyle name="Total 11 8 4" xfId="14179" xr:uid="{4A9F5DFC-CEF6-47B1-BDDF-510D673AA152}"/>
    <cellStyle name="Total 11 9" xfId="11230" xr:uid="{04D88F88-66DD-44B0-9CD4-D9C0B90250AC}"/>
    <cellStyle name="Total 11 9 2" xfId="11231" xr:uid="{FA6A50D4-015A-4A5C-846F-9286B6DAB8DB}"/>
    <cellStyle name="Total 11 9 2 2" xfId="37313" xr:uid="{E1131C9D-DFFF-438A-9711-2D3238829275}"/>
    <cellStyle name="Total 11 9 3" xfId="11232" xr:uid="{94623B54-4591-4E48-AA09-B4EDDE7F9CC6}"/>
    <cellStyle name="Total 12" xfId="11233" xr:uid="{0A86A540-7369-4D4B-915C-EE831BA3041D}"/>
    <cellStyle name="Total 12 10" xfId="11234" xr:uid="{C814C116-FA1D-44AB-A164-C66BF8D73326}"/>
    <cellStyle name="Total 12 10 2" xfId="33682" xr:uid="{6C35F5D3-C276-48BE-B0E9-F43E81091AD3}"/>
    <cellStyle name="Total 12 11" xfId="12981" xr:uid="{7D885828-F956-4090-8642-5BFB3CFE3226}"/>
    <cellStyle name="Total 12 11 2" xfId="35302" xr:uid="{6D3155D9-3761-46DB-BA3F-5EBF42582471}"/>
    <cellStyle name="Total 12 12" xfId="21807" xr:uid="{C2564CF4-9AA0-473B-8267-8C1DBD2A1DFC}"/>
    <cellStyle name="Total 12 12 2" xfId="40004" xr:uid="{701C3277-90E2-4772-8280-5F10A128DA75}"/>
    <cellStyle name="Total 12 13" xfId="24065" xr:uid="{6149C68B-40A9-4C51-A65A-916FA1FCCF2B}"/>
    <cellStyle name="Total 12 14" xfId="29534" xr:uid="{D2F1E76C-4821-4B20-97AC-45875FE1271D}"/>
    <cellStyle name="Total 12 2" xfId="11235" xr:uid="{930E354D-2BC9-4C63-AA53-27799F3E2836}"/>
    <cellStyle name="Total 12 2 2" xfId="11236" xr:uid="{42B9BB4F-E322-4CF4-AF5B-74BC0C66F654}"/>
    <cellStyle name="Total 12 2 2 2" xfId="11237" xr:uid="{C348F507-4EE3-449A-8D89-F10E4CE4A6D0}"/>
    <cellStyle name="Total 12 2 2 2 2" xfId="19594" xr:uid="{EDD1A913-1C73-4A2D-9977-C6E22CFAB523}"/>
    <cellStyle name="Total 12 2 2 2 2 2" xfId="38465" xr:uid="{FD4E155F-2477-4226-894D-6DE685314DE1}"/>
    <cellStyle name="Total 12 2 2 2 3" xfId="32332" xr:uid="{64EE8805-7D63-41A8-9556-C0FDC376CB3F}"/>
    <cellStyle name="Total 12 2 2 3" xfId="11238" xr:uid="{892F5865-45BA-49CA-9AA8-6D17399106C5}"/>
    <cellStyle name="Total 12 2 2 3 2" xfId="36454" xr:uid="{402E5DA4-3943-4D1C-AE71-A72715D8CD9F}"/>
    <cellStyle name="Total 12 2 2 4" xfId="13694" xr:uid="{0021F19C-614C-4949-A15A-80BDA5866F2B}"/>
    <cellStyle name="Total 12 2 2 4 2" xfId="24067" xr:uid="{7BF3EDD7-4515-4FBD-9A5F-122322F21380}"/>
    <cellStyle name="Total 12 2 2 5" xfId="30732" xr:uid="{4AD42E0B-BE38-4970-BFCC-3BCE1D4D844E}"/>
    <cellStyle name="Total 12 2 3" xfId="11239" xr:uid="{BE53D17F-9590-477D-85A7-FAA7EC00AE6D}"/>
    <cellStyle name="Total 12 2 3 2" xfId="11240" xr:uid="{E12B0214-B0B5-473F-9565-E308F95F175F}"/>
    <cellStyle name="Total 12 2 3 2 2" xfId="37347" xr:uid="{13B21C56-9906-4504-AD09-C0BF46701DBB}"/>
    <cellStyle name="Total 12 2 3 3" xfId="11241" xr:uid="{6C9686E6-06B3-4C89-A5B6-929FB688BC12}"/>
    <cellStyle name="Total 12 2 4" xfId="11242" xr:uid="{7E00C00A-C53E-47BE-8CD8-F565B18D3106}"/>
    <cellStyle name="Total 12 2 4 2" xfId="20718" xr:uid="{6C01339B-8B95-4787-B4CA-C9A5915D1C3F}"/>
    <cellStyle name="Total 12 2 4 2 2" xfId="39239" xr:uid="{334258C0-8903-4B28-99AC-42B14AA08787}"/>
    <cellStyle name="Total 12 2 4 3" xfId="33546" xr:uid="{F3E78FAB-5C79-4A05-B8B4-F2DE542980C3}"/>
    <cellStyle name="Total 12 2 5" xfId="11243" xr:uid="{572689CD-6434-4B31-9144-B37C0769FA0B}"/>
    <cellStyle name="Total 12 2 5 2" xfId="34324" xr:uid="{7065BAF9-B854-4ADE-911A-FAFAB52E581C}"/>
    <cellStyle name="Total 12 2 6" xfId="13124" xr:uid="{531E64AD-97CA-465A-BB37-6F68E6FBF50C}"/>
    <cellStyle name="Total 12 2 6 2" xfId="35150" xr:uid="{273AAB2F-8F85-43AF-BA6D-8314C3DA8114}"/>
    <cellStyle name="Total 12 2 7" xfId="17296" xr:uid="{9E1A741D-1EB0-4E64-8137-9831AAA0F00A}"/>
    <cellStyle name="Total 12 2 7 2" xfId="35459" xr:uid="{9101AFCA-C7E8-491B-A451-A57B389580BB}"/>
    <cellStyle name="Total 12 2 8" xfId="24066" xr:uid="{F9726FD6-AF82-450E-A08B-E1040AF77758}"/>
    <cellStyle name="Total 12 2 9" xfId="29669" xr:uid="{BBCF312A-5C91-4DE8-A22E-D4C626087E4E}"/>
    <cellStyle name="Total 12 3" xfId="11244" xr:uid="{5A3B5BDA-9C97-40E0-B969-F01E0CFCA4C2}"/>
    <cellStyle name="Total 12 3 2" xfId="11245" xr:uid="{AA5CC87E-29CA-4AF3-8248-88798A8C2F70}"/>
    <cellStyle name="Total 12 3 2 2" xfId="11246" xr:uid="{A03DC269-C186-4DCB-9B3C-E8600F56143B}"/>
    <cellStyle name="Total 12 3 2 2 2" xfId="20224" xr:uid="{2C6E8A74-706B-419B-B444-464F247A1364}"/>
    <cellStyle name="Total 12 3 2 2 2 2" xfId="39096" xr:uid="{986E7BB9-47FF-4779-A426-677ABF5948ED}"/>
    <cellStyle name="Total 12 3 2 2 3" xfId="32813" xr:uid="{09D73D9A-E3E2-43B9-8744-B644FDAF99C1}"/>
    <cellStyle name="Total 12 3 2 3" xfId="11247" xr:uid="{785C3411-8C59-4BB2-8ADF-002259291AAE}"/>
    <cellStyle name="Total 12 3 2 3 2" xfId="37084" xr:uid="{D9FBAF5B-48DD-42FA-B678-2B549C78F9A1}"/>
    <cellStyle name="Total 12 3 2 4" xfId="13923" xr:uid="{67C1B503-F44F-49CF-AA99-07DC68E125A1}"/>
    <cellStyle name="Total 12 3 2 4 2" xfId="24069" xr:uid="{A0107E31-C92C-47BF-A959-3EA507D759B7}"/>
    <cellStyle name="Total 12 3 2 5" xfId="31363" xr:uid="{430272C6-E0F4-422A-8E7E-7E55104B5868}"/>
    <cellStyle name="Total 12 3 3" xfId="11248" xr:uid="{05C2C3AA-4EE3-4A65-92EC-C217424461FC}"/>
    <cellStyle name="Total 12 3 3 2" xfId="11249" xr:uid="{C45F6CCE-B3DF-4543-9719-98C7FCA84244}"/>
    <cellStyle name="Total 12 3 3 2 2" xfId="38018" xr:uid="{F19A708A-6610-4B18-AD21-8D89C3A91DB8}"/>
    <cellStyle name="Total 12 3 3 3" xfId="11250" xr:uid="{BE53AFBB-519C-4D8C-916D-C60A5A8A1970}"/>
    <cellStyle name="Total 12 3 4" xfId="11251" xr:uid="{427C0626-4281-44E0-A06C-A346219EAA5A}"/>
    <cellStyle name="Total 12 3 4 2" xfId="21409" xr:uid="{EEEABCD0-6ECC-45A0-B2A9-0C40C8F8C21D}"/>
    <cellStyle name="Total 12 3 4 2 2" xfId="39813" xr:uid="{662DE99C-3B6F-4A5B-92D5-3D0CF08C083E}"/>
    <cellStyle name="Total 12 3 4 3" xfId="33547" xr:uid="{703F0DBE-2D7D-43C2-8DF4-A011935DBE58}"/>
    <cellStyle name="Total 12 3 5" xfId="11252" xr:uid="{EFE93DF3-CE2F-42E1-BA08-0E3D431A50E8}"/>
    <cellStyle name="Total 12 3 5 2" xfId="34325" xr:uid="{66C7946A-4595-49E0-91DC-17C832C96C1D}"/>
    <cellStyle name="Total 12 3 6" xfId="13387" xr:uid="{7A550C45-8150-4C4C-A228-934A96DD889B}"/>
    <cellStyle name="Total 12 3 6 2" xfId="35151" xr:uid="{9B7DB7CF-8B49-48FE-8EF0-788CBC97DC8C}"/>
    <cellStyle name="Total 12 3 7" xfId="18043" xr:uid="{5D86AA44-1F88-49B1-B1FE-446DD85EA0CE}"/>
    <cellStyle name="Total 12 3 7 2" xfId="36108" xr:uid="{954F6548-9484-4EF9-B942-B535464650A0}"/>
    <cellStyle name="Total 12 3 8" xfId="24068" xr:uid="{515EE280-F79F-4148-A56C-D75E5A55C5CB}"/>
    <cellStyle name="Total 12 3 9" xfId="30300" xr:uid="{95C97C87-AA30-4A96-999E-4DC6809114DC}"/>
    <cellStyle name="Total 12 4" xfId="11253" xr:uid="{F9EB7F02-4621-480E-88D2-AE973E848EF5}"/>
    <cellStyle name="Total 12 4 2" xfId="11254" xr:uid="{34EB681E-5A4F-41DD-B4F8-51911631A834}"/>
    <cellStyle name="Total 12 4 2 2" xfId="11255" xr:uid="{540C62E0-DB1E-4874-AE34-479EC3527873}"/>
    <cellStyle name="Total 12 4 2 2 2" xfId="20225" xr:uid="{9E78EE95-B78B-43FC-AD09-103EC7363755}"/>
    <cellStyle name="Total 12 4 2 2 2 2" xfId="39097" xr:uid="{D2CA12E1-F731-4EEF-BB8C-A28DC355889B}"/>
    <cellStyle name="Total 12 4 2 2 3" xfId="32814" xr:uid="{1CB73444-64B8-4C9A-A540-D32FB1BAAB36}"/>
    <cellStyle name="Total 12 4 2 3" xfId="11256" xr:uid="{7BA29098-C08B-4142-8F03-32168E39369B}"/>
    <cellStyle name="Total 12 4 2 3 2" xfId="37085" xr:uid="{1005DB61-5614-4549-8444-F29FD02F1FF5}"/>
    <cellStyle name="Total 12 4 2 4" xfId="13924" xr:uid="{8AF55D58-0D95-4AD4-BBF0-92651193AACF}"/>
    <cellStyle name="Total 12 4 2 4 2" xfId="24071" xr:uid="{2BC571F2-4538-4655-B2B4-ECBEDF3B9B44}"/>
    <cellStyle name="Total 12 4 2 5" xfId="31364" xr:uid="{1F15EDAE-393A-4199-AC6E-59CCFA70CD7B}"/>
    <cellStyle name="Total 12 4 3" xfId="11257" xr:uid="{7E698218-6688-4176-83B9-87EB8E5F4C37}"/>
    <cellStyle name="Total 12 4 3 2" xfId="11258" xr:uid="{97D44FB4-2B56-4587-8AB5-50324E3F2B4B}"/>
    <cellStyle name="Total 12 4 3 2 2" xfId="38019" xr:uid="{16EBA6A8-7FE0-4600-86ED-04DC5A23E98F}"/>
    <cellStyle name="Total 12 4 3 3" xfId="11259" xr:uid="{6A4175FE-563D-4973-84DC-9807F31164A2}"/>
    <cellStyle name="Total 12 4 4" xfId="11260" xr:uid="{81A5BC20-B082-4EBA-AB34-E776856C616D}"/>
    <cellStyle name="Total 12 4 4 2" xfId="21410" xr:uid="{62378389-7ADF-4CB6-970B-667779A7640F}"/>
    <cellStyle name="Total 12 4 4 2 2" xfId="39814" xr:uid="{A2992BA5-9AD0-4EC5-9FF0-1293A412B3D1}"/>
    <cellStyle name="Total 12 4 4 3" xfId="33548" xr:uid="{1B079517-6917-4FAC-8E75-EE5541906624}"/>
    <cellStyle name="Total 12 4 5" xfId="11261" xr:uid="{594C99AC-FE6B-47A9-AECE-AC535C04F0A2}"/>
    <cellStyle name="Total 12 4 5 2" xfId="34326" xr:uid="{67ABA260-EA76-424B-848A-C450EEA0C402}"/>
    <cellStyle name="Total 12 4 6" xfId="13388" xr:uid="{83C5CE34-5A74-426D-81D3-2208FBB44E5C}"/>
    <cellStyle name="Total 12 4 6 2" xfId="35152" xr:uid="{409C64C7-DAD9-4505-B70A-1C76C278F8BB}"/>
    <cellStyle name="Total 12 4 7" xfId="18044" xr:uid="{BD652F68-5FF1-4CEA-9407-05237B5339F7}"/>
    <cellStyle name="Total 12 4 7 2" xfId="36109" xr:uid="{A3679E14-7CB0-433B-BB8F-1760B95DF7D8}"/>
    <cellStyle name="Total 12 4 8" xfId="24070" xr:uid="{D7B43CF3-9B65-49B6-90D4-6A0D58310291}"/>
    <cellStyle name="Total 12 4 9" xfId="30301" xr:uid="{E2737C60-93E9-4FAA-8644-A1F2B9ED6265}"/>
    <cellStyle name="Total 12 5" xfId="11262" xr:uid="{88B3D04F-82BB-4373-BC5C-0B808D261532}"/>
    <cellStyle name="Total 12 5 2" xfId="11263" xr:uid="{ED00E44A-8F7D-4AAC-A202-B2B7EB97634C}"/>
    <cellStyle name="Total 12 5 2 2" xfId="11264" xr:uid="{047F7417-DD65-4422-AC08-0A2278BC623D}"/>
    <cellStyle name="Total 12 5 2 2 2" xfId="20226" xr:uid="{776ED3F3-6D58-43AA-9B45-537EF9CD6E6F}"/>
    <cellStyle name="Total 12 5 2 2 2 2" xfId="39098" xr:uid="{EBA74999-95BC-477C-86A6-D4FB0018E781}"/>
    <cellStyle name="Total 12 5 2 2 3" xfId="32815" xr:uid="{63D28102-000B-40B6-B966-3C66BD067655}"/>
    <cellStyle name="Total 12 5 2 3" xfId="11265" xr:uid="{A81E90E3-47AE-4A7A-A00A-459C3977386E}"/>
    <cellStyle name="Total 12 5 2 3 2" xfId="37086" xr:uid="{EDF7EA31-8040-4B96-998C-0BDFB8E8208B}"/>
    <cellStyle name="Total 12 5 2 4" xfId="13925" xr:uid="{A58F4A0C-3411-4BFD-8CD3-2749DDCC26AA}"/>
    <cellStyle name="Total 12 5 2 4 2" xfId="24073" xr:uid="{3FF32216-25E5-4B76-8480-DEA50685CF82}"/>
    <cellStyle name="Total 12 5 2 5" xfId="31365" xr:uid="{E8FD770C-6AD4-49CF-9C7C-A36F97FA0E17}"/>
    <cellStyle name="Total 12 5 3" xfId="11266" xr:uid="{977966CF-3A0F-4B02-BD39-735A3CF8CB68}"/>
    <cellStyle name="Total 12 5 3 2" xfId="11267" xr:uid="{A817223C-089A-4035-94EA-BAA79F34A86F}"/>
    <cellStyle name="Total 12 5 3 2 2" xfId="38020" xr:uid="{89F5C484-47CC-4982-897F-71982A712983}"/>
    <cellStyle name="Total 12 5 3 3" xfId="11268" xr:uid="{1FB9C3BE-6532-49D7-B3D5-EDCBE2510B6D}"/>
    <cellStyle name="Total 12 5 4" xfId="11269" xr:uid="{BCC650BD-90FC-4254-8D92-AD5FB0D395C8}"/>
    <cellStyle name="Total 12 5 4 2" xfId="21411" xr:uid="{C5EB3ADE-9C93-457F-9353-763D219BEDD1}"/>
    <cellStyle name="Total 12 5 4 2 2" xfId="39815" xr:uid="{AC3BE121-1B1C-44F2-B99A-F5C373A05D23}"/>
    <cellStyle name="Total 12 5 4 3" xfId="33549" xr:uid="{92ABB7D8-ED5A-47FE-AD29-9CAA668C177B}"/>
    <cellStyle name="Total 12 5 5" xfId="11270" xr:uid="{4EF9BCED-2783-4A57-BE69-3B12A3103B1E}"/>
    <cellStyle name="Total 12 5 5 2" xfId="34327" xr:uid="{338E0660-9E37-4C45-8D78-87FD686F57E4}"/>
    <cellStyle name="Total 12 5 6" xfId="13389" xr:uid="{8DB8DC39-5519-4C82-92D0-959B3BE26CF5}"/>
    <cellStyle name="Total 12 5 6 2" xfId="35153" xr:uid="{14534BA9-7F7D-4D65-9047-0F17F3DEA36F}"/>
    <cellStyle name="Total 12 5 7" xfId="18045" xr:uid="{849CCDED-1E18-403C-8A4A-25CBB7332B1A}"/>
    <cellStyle name="Total 12 5 7 2" xfId="36110" xr:uid="{E0D52C97-C39F-492D-957A-CA2829CACE8E}"/>
    <cellStyle name="Total 12 5 8" xfId="24072" xr:uid="{8C80129B-E414-47D1-B0B6-FD183E55DE98}"/>
    <cellStyle name="Total 12 5 9" xfId="30302" xr:uid="{D661139B-8326-4149-A5EF-E9EE3B12CBEE}"/>
    <cellStyle name="Total 12 6" xfId="11271" xr:uid="{4C688148-96ED-4F4C-8F7B-61CBA6C6A124}"/>
    <cellStyle name="Total 12 6 2" xfId="11272" xr:uid="{3018D594-97F8-470B-82A4-3E1A0F744017}"/>
    <cellStyle name="Total 12 6 2 2" xfId="11273" xr:uid="{CAE8B5CC-CE19-45D1-B6E8-2209AC3D5819}"/>
    <cellStyle name="Total 12 6 2 2 2" xfId="20227" xr:uid="{90885254-2FB0-4D3F-9872-90B859C810EA}"/>
    <cellStyle name="Total 12 6 2 2 2 2" xfId="39099" xr:uid="{EB41E506-D5DA-4F23-9FD4-2409F0F3BC03}"/>
    <cellStyle name="Total 12 6 2 2 3" xfId="32816" xr:uid="{6529738F-F834-4A8E-B5DD-8997D10788C7}"/>
    <cellStyle name="Total 12 6 2 3" xfId="11274" xr:uid="{89A93058-11EB-456B-BDDF-BE089109619A}"/>
    <cellStyle name="Total 12 6 2 3 2" xfId="37087" xr:uid="{87583FB8-82EC-45C0-AEFD-B67CB8237D0D}"/>
    <cellStyle name="Total 12 6 2 4" xfId="13926" xr:uid="{1C16CC6F-0D8C-4CE3-8DB3-78024460D500}"/>
    <cellStyle name="Total 12 6 2 4 2" xfId="24075" xr:uid="{2C4C5938-399D-427F-81F5-F7D0A97C6B7E}"/>
    <cellStyle name="Total 12 6 2 5" xfId="31366" xr:uid="{2E955F09-253C-46A9-99B0-935867E34349}"/>
    <cellStyle name="Total 12 6 3" xfId="11275" xr:uid="{948E3B40-4329-4D77-AAA4-FBC6C49AF874}"/>
    <cellStyle name="Total 12 6 3 2" xfId="11276" xr:uid="{7A4C6D2D-BE0D-41B4-8C8E-DBC18798D621}"/>
    <cellStyle name="Total 12 6 3 2 2" xfId="38021" xr:uid="{883C51FA-0E81-420E-927D-49F8F9A46AEE}"/>
    <cellStyle name="Total 12 6 3 3" xfId="11277" xr:uid="{721C61B9-96B6-40DC-A96D-A71C1828C049}"/>
    <cellStyle name="Total 12 6 4" xfId="11278" xr:uid="{B125A170-ECB0-40DF-867F-819E3EA63AA9}"/>
    <cellStyle name="Total 12 6 4 2" xfId="21412" xr:uid="{554C000C-62E6-457A-9DA0-B6ED0BD86DBA}"/>
    <cellStyle name="Total 12 6 4 2 2" xfId="39816" xr:uid="{26C422E9-88E9-4C3C-AE61-F49C7A487890}"/>
    <cellStyle name="Total 12 6 4 3" xfId="33550" xr:uid="{8F26E4C1-F890-4F0F-A6CB-7D179C0E61AF}"/>
    <cellStyle name="Total 12 6 5" xfId="11279" xr:uid="{7A66EE68-8D60-4BCE-8D96-5D8C0504D4D3}"/>
    <cellStyle name="Total 12 6 5 2" xfId="34328" xr:uid="{FF877D66-92F1-432B-8BBE-BD1C5B5866AA}"/>
    <cellStyle name="Total 12 6 6" xfId="13390" xr:uid="{B66AF31C-0E32-4167-A0A5-334589686CBD}"/>
    <cellStyle name="Total 12 6 6 2" xfId="35154" xr:uid="{F1273428-F1B0-4C77-A41F-BC8A2AC6C003}"/>
    <cellStyle name="Total 12 6 7" xfId="18046" xr:uid="{6B4F3E55-E17D-4B21-89E8-0EFB076C6F46}"/>
    <cellStyle name="Total 12 6 7 2" xfId="36111" xr:uid="{BBA6ADFF-63CB-493D-BF5B-4CA3BCEBB42A}"/>
    <cellStyle name="Total 12 6 8" xfId="24074" xr:uid="{96076177-EB3D-4D25-89AC-C4404AECA9BF}"/>
    <cellStyle name="Total 12 6 9" xfId="30303" xr:uid="{155919C4-31C3-4FD6-BD70-AB23B79D23CE}"/>
    <cellStyle name="Total 12 7" xfId="11280" xr:uid="{F572FE6A-3C8F-41F5-AF22-697EB9CFEF9A}"/>
    <cellStyle name="Total 12 7 2" xfId="11281" xr:uid="{3395E928-2377-4243-AFBC-F7DE306E9DEF}"/>
    <cellStyle name="Total 12 7 2 2" xfId="19370" xr:uid="{ACC84C52-8E5C-43F1-9C4F-706CE4D9FB02}"/>
    <cellStyle name="Total 12 7 2 2 2" xfId="38156" xr:uid="{904F23F1-A54F-400F-B7B9-9106BA016AFB}"/>
    <cellStyle name="Total 12 7 2 3" xfId="32087" xr:uid="{9DE255AE-D783-4887-9BDF-3A8EC1E04185}"/>
    <cellStyle name="Total 12 7 3" xfId="11282" xr:uid="{DF58160F-B63E-4D55-8643-75544ACA604E}"/>
    <cellStyle name="Total 12 7 3 2" xfId="36240" xr:uid="{786E7973-F250-488E-AF12-605ED8B063E7}"/>
    <cellStyle name="Total 12 7 4" xfId="13539" xr:uid="{DAEEF592-ADA9-4D58-A489-EB0A29F9682D}"/>
    <cellStyle name="Total 12 7 4 2" xfId="24076" xr:uid="{9B14B2AC-B942-4822-8CC7-A515D60E0B46}"/>
    <cellStyle name="Total 12 7 5" xfId="30425" xr:uid="{B8D6C4C7-F5A4-488E-861F-E36B8887F1E9}"/>
    <cellStyle name="Total 12 8" xfId="11283" xr:uid="{28160F3E-1A02-4270-8CD7-B2EBFA113FFF}"/>
    <cellStyle name="Total 12 8 2" xfId="11284" xr:uid="{FB8EC33C-0C3D-48ED-8F9B-EA366BEFADEE}"/>
    <cellStyle name="Total 12 8 2 2" xfId="19567" xr:uid="{CAFEB042-A325-4FB1-810D-75C5AF4316E7}"/>
    <cellStyle name="Total 12 8 2 2 2" xfId="38354" xr:uid="{01834849-C168-49D1-A5B9-38DF0E021522}"/>
    <cellStyle name="Total 12 8 2 3" xfId="32248" xr:uid="{7FD451BB-36CD-4860-AAC2-A9D963BB6922}"/>
    <cellStyle name="Total 12 8 3" xfId="11285" xr:uid="{94C355FB-58F3-4DC9-8CA5-31AE9A1FBD1E}"/>
    <cellStyle name="Total 12 8 3 2" xfId="36438" xr:uid="{B1C55F79-A2BF-4C23-80FE-EC4E0DD9CBDF}"/>
    <cellStyle name="Total 12 8 4" xfId="13632" xr:uid="{C9141729-8F2C-4821-9EED-EEAA7D54F778}"/>
    <cellStyle name="Total 12 8 4 2" xfId="24077" xr:uid="{99982EAE-E497-43E4-BA05-3F76B81B9156}"/>
    <cellStyle name="Total 12 8 5" xfId="30623" xr:uid="{EF4AE663-28DF-4007-A64A-CE43DA77FAC9}"/>
    <cellStyle name="Total 12 9" xfId="11286" xr:uid="{B39CD504-644A-4E5F-B445-B2732904F8C8}"/>
    <cellStyle name="Total 12 9 2" xfId="11287" xr:uid="{D8E58C5B-09AA-4103-BB53-3989A841AEA8}"/>
    <cellStyle name="Total 12 9 3" xfId="11288" xr:uid="{C90E81EB-237D-4B6F-A338-566EC0351526}"/>
    <cellStyle name="Total 13" xfId="11289" xr:uid="{C867C539-4080-457D-A983-831D68DD665F}"/>
    <cellStyle name="Total 13 10" xfId="11290" xr:uid="{B73C7356-BBE2-4F75-A9D8-6974FE784667}"/>
    <cellStyle name="Total 13 10 2" xfId="33030" xr:uid="{2B596E5C-E73C-4980-BBC4-289CF7AA8857}"/>
    <cellStyle name="Total 13 11" xfId="13019" xr:uid="{79558FF3-155F-47DA-A9DF-A3DBD5516040}"/>
    <cellStyle name="Total 13 11 2" xfId="35354" xr:uid="{67AA8029-B442-437D-A22A-B57B310C3579}"/>
    <cellStyle name="Total 13 12" xfId="20728" xr:uid="{304E7127-F281-4DBE-8FA0-E4F1497A537C}"/>
    <cellStyle name="Total 13 12 2" xfId="39245" xr:uid="{5018BD45-0050-4D1E-8B7A-95C77A221B40}"/>
    <cellStyle name="Total 13 13" xfId="24078" xr:uid="{46A36BBF-2D31-4355-BDC1-17A2CDEDAC17}"/>
    <cellStyle name="Total 13 14" xfId="29581" xr:uid="{CDFC9A48-A9CA-46FA-A7F5-717CDDCDF7F2}"/>
    <cellStyle name="Total 13 2" xfId="11291" xr:uid="{0F7B72AB-F8A0-464F-8EA5-46DD97994118}"/>
    <cellStyle name="Total 13 2 2" xfId="11292" xr:uid="{75C5EF67-8EF9-4552-B00F-7CD4730024E8}"/>
    <cellStyle name="Total 13 2 2 2" xfId="11293" xr:uid="{2F6EE9FB-AF11-42A0-A9FC-CAC953031127}"/>
    <cellStyle name="Total 13 2 2 2 2" xfId="19598" xr:uid="{5CDEBB26-65EB-4A9C-A6D4-378414ADAD1E}"/>
    <cellStyle name="Total 13 2 2 2 2 2" xfId="38470" xr:uid="{7C3635A1-516D-4404-9ACD-164EA808C68F}"/>
    <cellStyle name="Total 13 2 2 2 3" xfId="32336" xr:uid="{CA241986-0698-4688-963C-FD484E57F277}"/>
    <cellStyle name="Total 13 2 2 3" xfId="11294" xr:uid="{D20F8F4A-E850-4697-8033-F2E1BEF0B4A2}"/>
    <cellStyle name="Total 13 2 2 3 2" xfId="36458" xr:uid="{4E495E23-210F-47D1-B69E-87AAA6B0128C}"/>
    <cellStyle name="Total 13 2 2 4" xfId="13696" xr:uid="{75D7DDF5-FC1F-4B96-B571-9B4FF25ACB57}"/>
    <cellStyle name="Total 13 2 2 4 2" xfId="24080" xr:uid="{565A368E-B8E5-4F2E-A850-6ECD521BA56A}"/>
    <cellStyle name="Total 13 2 2 5" xfId="30737" xr:uid="{50709EB0-8C7B-465D-8E08-7658762BCF3C}"/>
    <cellStyle name="Total 13 2 3" xfId="11295" xr:uid="{AAE01C12-E40B-4C4A-818D-6CABD2A28C73}"/>
    <cellStyle name="Total 13 2 3 2" xfId="11296" xr:uid="{BE0163E0-3D26-4DD7-879A-015A4FE0A817}"/>
    <cellStyle name="Total 13 2 3 2 2" xfId="37352" xr:uid="{8A8A032A-0742-450D-97DA-E50028D83BD3}"/>
    <cellStyle name="Total 13 2 3 3" xfId="11297" xr:uid="{48D8A436-E04F-4919-8BC1-00161FC50570}"/>
    <cellStyle name="Total 13 2 4" xfId="11298" xr:uid="{837777C5-3288-40D0-80A9-4FD943CE896C}"/>
    <cellStyle name="Total 13 2 4 2" xfId="20724" xr:uid="{57AA9B1B-D5F5-4851-8C1F-A8BF0DAAEE58}"/>
    <cellStyle name="Total 13 2 4 2 2" xfId="39244" xr:uid="{94302644-1D31-4B39-B5AC-CE62233AC0CB}"/>
    <cellStyle name="Total 13 2 4 3" xfId="33551" xr:uid="{8BDCCA01-DD9D-4B68-BD81-875EF377AFD4}"/>
    <cellStyle name="Total 13 2 5" xfId="11299" xr:uid="{8E8A5BC1-B1FB-4E08-9DFA-A849AC29DEC7}"/>
    <cellStyle name="Total 13 2 5 2" xfId="34329" xr:uid="{95750955-44EB-4061-9008-42AB7C99DF48}"/>
    <cellStyle name="Total 13 2 6" xfId="13127" xr:uid="{AED62E7B-0719-4B03-A77C-BA6AFE635D68}"/>
    <cellStyle name="Total 13 2 6 2" xfId="35155" xr:uid="{5F9868A2-E74C-4332-B914-E6C0C5F99F99}"/>
    <cellStyle name="Total 13 2 7" xfId="17303" xr:uid="{40D740A8-D42E-4FD5-8538-EF6239ACC7B7}"/>
    <cellStyle name="Total 13 2 7 2" xfId="35464" xr:uid="{6FDB96C9-B951-4C64-A5F2-A9F3B4553BDA}"/>
    <cellStyle name="Total 13 2 8" xfId="24079" xr:uid="{D50A92AE-6E74-410A-AD5B-57785CA612F7}"/>
    <cellStyle name="Total 13 2 9" xfId="29674" xr:uid="{6C4BC4F8-2F2A-4033-9C1A-0B1F37363B94}"/>
    <cellStyle name="Total 13 3" xfId="11300" xr:uid="{2256D6B7-39A9-4DD1-9714-2648EB417950}"/>
    <cellStyle name="Total 13 3 2" xfId="11301" xr:uid="{FD243B89-B124-4001-B9E6-A16FBAD9C3F7}"/>
    <cellStyle name="Total 13 3 2 2" xfId="11302" xr:uid="{E74CEEE1-CA97-481B-A97C-F6AE65793093}"/>
    <cellStyle name="Total 13 3 2 2 2" xfId="20228" xr:uid="{B960E83C-0B34-4444-935F-DBC80FE901A9}"/>
    <cellStyle name="Total 13 3 2 2 2 2" xfId="39100" xr:uid="{C0A4360B-CEB1-40D7-88EC-0D35C1CBC0F5}"/>
    <cellStyle name="Total 13 3 2 2 3" xfId="32817" xr:uid="{C29788A2-10FE-4168-AC64-E7BE89309D8A}"/>
    <cellStyle name="Total 13 3 2 3" xfId="11303" xr:uid="{7FB0B09D-59AB-4AEF-BA05-1D9D70A8D43A}"/>
    <cellStyle name="Total 13 3 2 3 2" xfId="37088" xr:uid="{1A74CE6B-BC9C-4A39-98BF-5FCB94CDD96F}"/>
    <cellStyle name="Total 13 3 2 4" xfId="13927" xr:uid="{3AA653AB-45B5-4C4B-9C37-3D49C70027C3}"/>
    <cellStyle name="Total 13 3 2 4 2" xfId="24082" xr:uid="{7D1DD5D8-FBCA-4036-8BC2-5D54EAD2D83F}"/>
    <cellStyle name="Total 13 3 2 5" xfId="31367" xr:uid="{AB13143E-6228-431C-8642-1D310B3F8E58}"/>
    <cellStyle name="Total 13 3 3" xfId="11304" xr:uid="{7F428460-E6C7-4170-B519-4E8B3A509FA5}"/>
    <cellStyle name="Total 13 3 3 2" xfId="11305" xr:uid="{1A4C9E11-304B-48D1-8855-83E81EE5A40C}"/>
    <cellStyle name="Total 13 3 3 2 2" xfId="38022" xr:uid="{A272C32A-D090-44FB-B21E-CA4138B71504}"/>
    <cellStyle name="Total 13 3 3 3" xfId="11306" xr:uid="{9CC815FE-0577-4841-B25D-02E665C6500C}"/>
    <cellStyle name="Total 13 3 4" xfId="11307" xr:uid="{4A0F813D-5006-45DA-8033-FB368EA33327}"/>
    <cellStyle name="Total 13 3 4 2" xfId="21413" xr:uid="{68F69629-F9D7-4D30-A984-44E97ABF1018}"/>
    <cellStyle name="Total 13 3 4 2 2" xfId="39817" xr:uid="{B50C9997-6E80-41C1-B256-622E8EB7B74E}"/>
    <cellStyle name="Total 13 3 4 3" xfId="33552" xr:uid="{F61C47FE-0FA5-4BD5-A1EA-6B2E5FA28ADD}"/>
    <cellStyle name="Total 13 3 5" xfId="11308" xr:uid="{B679A0B7-3B87-4145-A07A-60A945D75943}"/>
    <cellStyle name="Total 13 3 5 2" xfId="34330" xr:uid="{B4A2AFAD-BFB0-4E7C-84E3-80BEDB44C5F2}"/>
    <cellStyle name="Total 13 3 6" xfId="13391" xr:uid="{CD507A21-34A4-4D73-9396-60C6704CAEB2}"/>
    <cellStyle name="Total 13 3 6 2" xfId="35156" xr:uid="{915546AC-BA1C-4632-8263-D122FF4D554F}"/>
    <cellStyle name="Total 13 3 7" xfId="18047" xr:uid="{3111AA6B-A2DD-4047-B0C1-F19873964E2D}"/>
    <cellStyle name="Total 13 3 7 2" xfId="36112" xr:uid="{306F4449-8C08-47C2-8878-ACDC500310BA}"/>
    <cellStyle name="Total 13 3 8" xfId="24081" xr:uid="{88B6D59D-56F0-4C27-B1A4-A3CC48804DF4}"/>
    <cellStyle name="Total 13 3 9" xfId="30304" xr:uid="{E490E56B-0C8F-4AE8-9223-94817423CD5A}"/>
    <cellStyle name="Total 13 4" xfId="11309" xr:uid="{D7341F51-3F89-4058-8548-AB8FD8E91D50}"/>
    <cellStyle name="Total 13 4 2" xfId="11310" xr:uid="{6E3C2576-04B6-4157-A3E7-D831421424C6}"/>
    <cellStyle name="Total 13 4 2 2" xfId="11311" xr:uid="{ABC62536-9B31-4EFB-894D-DFC0E432303C}"/>
    <cellStyle name="Total 13 4 2 2 2" xfId="20229" xr:uid="{5911AE6B-4112-4600-B69A-231F8091F344}"/>
    <cellStyle name="Total 13 4 2 2 2 2" xfId="39101" xr:uid="{69A914E9-5874-4F5E-AD95-6A75D36398EE}"/>
    <cellStyle name="Total 13 4 2 2 3" xfId="32818" xr:uid="{68B3F6F5-3DB2-4FC2-8C3E-45159E30AEC4}"/>
    <cellStyle name="Total 13 4 2 3" xfId="11312" xr:uid="{66EF3073-3F1D-44BC-ADCA-4E44A8DB2D54}"/>
    <cellStyle name="Total 13 4 2 3 2" xfId="37089" xr:uid="{CE5A02DB-A1E6-449F-8C53-5E709A3280AD}"/>
    <cellStyle name="Total 13 4 2 4" xfId="13928" xr:uid="{618AE91C-A077-4D9A-9F0F-7BDA2F53A2B6}"/>
    <cellStyle name="Total 13 4 2 4 2" xfId="24084" xr:uid="{54A7E0C3-2F19-4EC3-A68D-430522F56F6A}"/>
    <cellStyle name="Total 13 4 2 5" xfId="31368" xr:uid="{06EC0BE8-E649-425C-8F25-0A4423E94F03}"/>
    <cellStyle name="Total 13 4 3" xfId="11313" xr:uid="{D638995C-236B-4C3D-96D1-F5FEB01F53A2}"/>
    <cellStyle name="Total 13 4 3 2" xfId="11314" xr:uid="{C42FEC8D-AE4F-4E27-8162-7E89F5E15E54}"/>
    <cellStyle name="Total 13 4 3 2 2" xfId="38023" xr:uid="{D2078725-D7AA-4CFC-9E35-F4610894F240}"/>
    <cellStyle name="Total 13 4 3 3" xfId="11315" xr:uid="{9D05B1EE-6E52-43FF-A07D-2539E73BB073}"/>
    <cellStyle name="Total 13 4 4" xfId="11316" xr:uid="{F9EEA2D3-88A6-4BFF-A3A1-7DD4AC5AEC4C}"/>
    <cellStyle name="Total 13 4 4 2" xfId="21414" xr:uid="{44056E63-9F99-4BFE-B604-215449149F8C}"/>
    <cellStyle name="Total 13 4 4 2 2" xfId="39818" xr:uid="{BBB84796-6896-42AB-A059-1DEEC43313D2}"/>
    <cellStyle name="Total 13 4 4 3" xfId="33553" xr:uid="{40D19B03-1371-4D45-B7D0-E7E202334FD6}"/>
    <cellStyle name="Total 13 4 5" xfId="11317" xr:uid="{482ACD92-BEE8-463B-9A4E-D920B4A18E89}"/>
    <cellStyle name="Total 13 4 5 2" xfId="34331" xr:uid="{C246DD25-AE21-47BC-82D4-EC1ABF16E3A6}"/>
    <cellStyle name="Total 13 4 6" xfId="13392" xr:uid="{3F461326-1866-4990-81BA-DE25D0804CA9}"/>
    <cellStyle name="Total 13 4 6 2" xfId="35157" xr:uid="{9B700DEF-0310-4706-AC98-AEB645B8A916}"/>
    <cellStyle name="Total 13 4 7" xfId="18048" xr:uid="{EBB09E7D-596E-4E98-A339-2BB0BE12611D}"/>
    <cellStyle name="Total 13 4 7 2" xfId="36113" xr:uid="{810F489C-E6C3-45B2-9FE8-5932F5C2FBC1}"/>
    <cellStyle name="Total 13 4 8" xfId="24083" xr:uid="{1E15CC0D-26AE-4C36-9BDE-8E87A7CF80EC}"/>
    <cellStyle name="Total 13 4 9" xfId="30305" xr:uid="{BB371672-C9BB-47F5-8471-3F59D0DCA409}"/>
    <cellStyle name="Total 13 5" xfId="11318" xr:uid="{2239B4A6-B0D0-4007-9639-F5AC174FF5DD}"/>
    <cellStyle name="Total 13 5 2" xfId="11319" xr:uid="{6BB20047-44DA-42BE-874D-3224213D8603}"/>
    <cellStyle name="Total 13 5 2 2" xfId="11320" xr:uid="{CCBF5143-A173-4A53-BE1D-698CEDF6ADBA}"/>
    <cellStyle name="Total 13 5 2 2 2" xfId="20230" xr:uid="{FD811214-F5BA-41D0-9657-39090C56B491}"/>
    <cellStyle name="Total 13 5 2 2 2 2" xfId="39102" xr:uid="{A95EB79C-3060-480C-A1F2-D10E71DC7551}"/>
    <cellStyle name="Total 13 5 2 2 3" xfId="32819" xr:uid="{206EDFCE-5AB7-4C53-AC7E-545861169D4E}"/>
    <cellStyle name="Total 13 5 2 3" xfId="11321" xr:uid="{6D4E2900-A28F-48C8-B934-C2E7102A7F41}"/>
    <cellStyle name="Total 13 5 2 3 2" xfId="37090" xr:uid="{B7188EBC-2FA7-4DAF-91F0-84295535CC24}"/>
    <cellStyle name="Total 13 5 2 4" xfId="13929" xr:uid="{E083DDAC-E8D9-4037-ADBA-BB041BD809E9}"/>
    <cellStyle name="Total 13 5 2 4 2" xfId="24086" xr:uid="{8011F65C-7892-4782-8989-18C8831126A6}"/>
    <cellStyle name="Total 13 5 2 5" xfId="31369" xr:uid="{99739534-5C1C-4F00-9149-0562EE11B3FD}"/>
    <cellStyle name="Total 13 5 3" xfId="11322" xr:uid="{66D4B2BF-DFF2-4157-B682-466F2C62B0E7}"/>
    <cellStyle name="Total 13 5 3 2" xfId="11323" xr:uid="{4497BBB6-F9BF-4308-BF80-F958872B1EAE}"/>
    <cellStyle name="Total 13 5 3 2 2" xfId="38024" xr:uid="{904DE55E-BB34-452D-95CD-A89101A193DA}"/>
    <cellStyle name="Total 13 5 3 3" xfId="11324" xr:uid="{E5DE0AD9-DF9D-4710-BF4A-D0E41DF88519}"/>
    <cellStyle name="Total 13 5 4" xfId="11325" xr:uid="{1463EB98-89EE-4D67-82D9-4CFF1226C168}"/>
    <cellStyle name="Total 13 5 4 2" xfId="21415" xr:uid="{4483C9F8-E219-48D3-B64C-F727B981BFA3}"/>
    <cellStyle name="Total 13 5 4 2 2" xfId="39819" xr:uid="{4D0704F3-C935-4062-B41D-FCFF1A28CB8D}"/>
    <cellStyle name="Total 13 5 4 3" xfId="33554" xr:uid="{A3D23DEC-E3B0-4C9F-A3ED-F0E9A3D1FD2B}"/>
    <cellStyle name="Total 13 5 5" xfId="11326" xr:uid="{E363F97C-7348-4D70-BA6C-660D1464BADA}"/>
    <cellStyle name="Total 13 5 5 2" xfId="34332" xr:uid="{F36F57A4-6F90-4F41-B623-26FA39C19000}"/>
    <cellStyle name="Total 13 5 6" xfId="13393" xr:uid="{338A28D4-B179-4D0F-90F2-F2CFD3A28B29}"/>
    <cellStyle name="Total 13 5 6 2" xfId="35158" xr:uid="{BA4D1281-0280-4880-9109-4D141BECB391}"/>
    <cellStyle name="Total 13 5 7" xfId="18049" xr:uid="{27080530-0814-4968-8118-C67D8FF1CF32}"/>
    <cellStyle name="Total 13 5 7 2" xfId="36114" xr:uid="{51A8C15C-AE82-40C0-AC4A-A1411F087123}"/>
    <cellStyle name="Total 13 5 8" xfId="24085" xr:uid="{E8B56450-18D7-45AE-87DD-6739505E6767}"/>
    <cellStyle name="Total 13 5 9" xfId="30306" xr:uid="{CA95800C-03B9-48A5-82A8-B34E2E67766B}"/>
    <cellStyle name="Total 13 6" xfId="11327" xr:uid="{8CEB6A2C-1108-4FB3-9655-5FDA0C1A0C09}"/>
    <cellStyle name="Total 13 6 2" xfId="11328" xr:uid="{50D90854-B066-44CA-A144-A0C3C066A33C}"/>
    <cellStyle name="Total 13 6 2 2" xfId="11329" xr:uid="{3A285E35-5AC1-4E03-9D66-DFFCC6B15CA4}"/>
    <cellStyle name="Total 13 6 2 2 2" xfId="20231" xr:uid="{FE563967-AD81-4929-8EF1-3D98D4330AF3}"/>
    <cellStyle name="Total 13 6 2 2 2 2" xfId="39103" xr:uid="{833C7A3D-C18E-4670-B843-404DEA62EC6B}"/>
    <cellStyle name="Total 13 6 2 2 3" xfId="32820" xr:uid="{0534622A-FAE2-4566-9E60-607F613C5A2D}"/>
    <cellStyle name="Total 13 6 2 3" xfId="11330" xr:uid="{16F9EA7C-C004-4F57-AEDF-B135DBBCCC00}"/>
    <cellStyle name="Total 13 6 2 3 2" xfId="37091" xr:uid="{FF4453CD-F27D-45F7-98B9-410BE7EB2D4A}"/>
    <cellStyle name="Total 13 6 2 4" xfId="13930" xr:uid="{4426F481-7002-47BD-A137-0AE478B00E55}"/>
    <cellStyle name="Total 13 6 2 4 2" xfId="24088" xr:uid="{5540AA56-E8FA-48AE-AF15-FEBC9090604C}"/>
    <cellStyle name="Total 13 6 2 5" xfId="31370" xr:uid="{7B5CEF40-91AC-4BF2-867D-441563C3F2E2}"/>
    <cellStyle name="Total 13 6 3" xfId="11331" xr:uid="{3445DCD6-0ADC-4BBD-9F8B-235C39CB586C}"/>
    <cellStyle name="Total 13 6 3 2" xfId="11332" xr:uid="{C54ADDBF-4F4E-4A6E-A12B-5D56BDE85A26}"/>
    <cellStyle name="Total 13 6 3 2 2" xfId="38025" xr:uid="{55416019-406E-4AE0-9674-9544551BC0E9}"/>
    <cellStyle name="Total 13 6 3 3" xfId="11333" xr:uid="{F2C78458-F9E0-43AE-BAFA-4C9A66A8D8D1}"/>
    <cellStyle name="Total 13 6 4" xfId="11334" xr:uid="{DA416672-8F08-4F1A-86E0-7D422E108A1C}"/>
    <cellStyle name="Total 13 6 4 2" xfId="21416" xr:uid="{4006C48F-9735-498B-827A-08C07DCD3E7F}"/>
    <cellStyle name="Total 13 6 4 2 2" xfId="39820" xr:uid="{D523FB95-E0FF-4D24-AF3A-10216CB3B820}"/>
    <cellStyle name="Total 13 6 4 3" xfId="33555" xr:uid="{81A074E4-2143-4EAE-843D-9553D04F6165}"/>
    <cellStyle name="Total 13 6 5" xfId="11335" xr:uid="{71B3347B-2301-4D08-9ACC-C280A734BF0D}"/>
    <cellStyle name="Total 13 6 5 2" xfId="34333" xr:uid="{E71DDB2C-2E4A-4E4E-BEAE-D8B46835C26C}"/>
    <cellStyle name="Total 13 6 6" xfId="13394" xr:uid="{96FD50CC-FC31-4F0E-AA33-13118F28A3C1}"/>
    <cellStyle name="Total 13 6 6 2" xfId="35159" xr:uid="{119FE736-6B19-4916-8B0B-6324976DA350}"/>
    <cellStyle name="Total 13 6 7" xfId="18050" xr:uid="{B1097C1A-5CAD-4A81-BB37-4D5AB7AF3DB2}"/>
    <cellStyle name="Total 13 6 7 2" xfId="36115" xr:uid="{2169283A-5FBE-480C-BF89-79899DEF42C2}"/>
    <cellStyle name="Total 13 6 8" xfId="24087" xr:uid="{FC412ECC-FFEC-4718-8190-919C1A05A96A}"/>
    <cellStyle name="Total 13 6 9" xfId="30307" xr:uid="{C7F99B9B-2AB9-4337-AB07-DD7AD124A29B}"/>
    <cellStyle name="Total 13 7" xfId="11336" xr:uid="{E6C44040-7583-4F6C-95B0-2A2AF2B3B119}"/>
    <cellStyle name="Total 13 7 2" xfId="11337" xr:uid="{5BDC5DD5-635B-419B-A673-E50859D16FF7}"/>
    <cellStyle name="Total 13 7 2 2" xfId="19431" xr:uid="{6C5B9DAB-F9D7-48BF-81AD-4A6B812CBA54}"/>
    <cellStyle name="Total 13 7 2 2 2" xfId="38218" xr:uid="{1F53B49C-C6D2-498C-AF51-436A1ABF7CD6}"/>
    <cellStyle name="Total 13 7 2 3" xfId="32136" xr:uid="{62A5D752-1CDB-4A0A-9512-98E260818F9C}"/>
    <cellStyle name="Total 13 7 3" xfId="11338" xr:uid="{4B68C0DA-E082-4C7D-A01F-DC8F30E85EE6}"/>
    <cellStyle name="Total 13 7 3 2" xfId="36301" xr:uid="{39210BF5-613E-4F87-9339-DB99D9662739}"/>
    <cellStyle name="Total 13 7 4" xfId="13568" xr:uid="{5E092DF8-80A5-49C1-8F5C-5D37C8F1430C}"/>
    <cellStyle name="Total 13 7 4 2" xfId="24089" xr:uid="{D47B46FF-8D66-4794-BDAF-8BAE7D447A96}"/>
    <cellStyle name="Total 13 7 5" xfId="30487" xr:uid="{3FAA19EF-4A72-45F9-A3AF-93F39916F536}"/>
    <cellStyle name="Total 13 8" xfId="11339" xr:uid="{2A9CF230-9E55-4A2A-B582-A80A8400BFF7}"/>
    <cellStyle name="Total 13 8 2" xfId="11340" xr:uid="{6173E6FF-7FD4-4E99-8FB9-C41139C01A0B}"/>
    <cellStyle name="Total 13 8 2 2" xfId="19527" xr:uid="{6E155CC7-7984-4BBD-8EB8-1203E3E99CAC}"/>
    <cellStyle name="Total 13 8 2 2 2" xfId="38314" xr:uid="{0E8A3405-995E-4D00-8F0D-6DDFDE6121B7}"/>
    <cellStyle name="Total 13 8 2 3" xfId="32211" xr:uid="{4B199AA6-C2E8-4C56-BD50-8D8A9BA45645}"/>
    <cellStyle name="Total 13 8 3" xfId="11341" xr:uid="{ECFA6E5B-ED91-42C4-9202-3DA40AB1C366}"/>
    <cellStyle name="Total 13 8 3 2" xfId="36398" xr:uid="{FB60165A-1EA4-4A84-AC15-C66898E3846C}"/>
    <cellStyle name="Total 13 8 4" xfId="13615" xr:uid="{D76EB190-F759-4627-A639-8205F7602875}"/>
    <cellStyle name="Total 13 8 4 2" xfId="24090" xr:uid="{6870B7BB-9CED-4D5E-B9E1-F4DA3D0DE205}"/>
    <cellStyle name="Total 13 8 5" xfId="30583" xr:uid="{F5D08D87-B5C9-46A0-88D6-43B42B00305C}"/>
    <cellStyle name="Total 13 9" xfId="11342" xr:uid="{B6D10135-93CD-4BB7-A27F-1CAB5230F1B6}"/>
    <cellStyle name="Total 13 9 2" xfId="11343" xr:uid="{9E56ADD7-6D0B-4212-AECF-49AF097C784A}"/>
    <cellStyle name="Total 13 9 3" xfId="11344" xr:uid="{F30E93CE-AB1B-460A-8008-A68351B3F440}"/>
    <cellStyle name="Total 14" xfId="11345" xr:uid="{8A36C63F-B1CA-43BB-9D03-35AC67249AFD}"/>
    <cellStyle name="Total 14 10" xfId="24091" xr:uid="{E6716766-75FD-4FBB-8D76-8C60F4940205}"/>
    <cellStyle name="Total 14 11" xfId="29679" xr:uid="{26D8A482-EB75-4A35-ACC7-18BED40E880B}"/>
    <cellStyle name="Total 14 2" xfId="11346" xr:uid="{EAF7A3B0-C555-4D46-83CF-8A76B80B34DB}"/>
    <cellStyle name="Total 14 2 2" xfId="11347" xr:uid="{0913876A-2581-4002-8A6E-81D47FA99CF1}"/>
    <cellStyle name="Total 14 2 2 2" xfId="24092" xr:uid="{D88B2EFC-FCA4-4D07-B1BE-DA2F486471A6}"/>
    <cellStyle name="Total 14 2 3" xfId="11348" xr:uid="{5889B315-EDBA-4394-B6EF-5B42E925BDB5}"/>
    <cellStyle name="Total 14 2 4" xfId="13514" xr:uid="{39C4F803-AE43-453C-A68C-261DE18697B1}"/>
    <cellStyle name="Total 14 3" xfId="11349" xr:uid="{D71AE093-E3B7-4148-8C80-826BD2639A6F}"/>
    <cellStyle name="Total 14 3 2" xfId="11350" xr:uid="{239E2BD8-7A79-4971-9125-A0FFCA2CF4C0}"/>
    <cellStyle name="Total 14 3 2 2" xfId="19603" xr:uid="{6591953D-D04D-4323-97A8-23B328129416}"/>
    <cellStyle name="Total 14 3 2 2 2" xfId="38475" xr:uid="{B5329DDD-AFB9-4733-B0E8-D19DA2CFA6CE}"/>
    <cellStyle name="Total 14 3 2 3" xfId="32340" xr:uid="{F1F56105-C528-4C73-845E-43D3359EC1EB}"/>
    <cellStyle name="Total 14 3 3" xfId="11351" xr:uid="{EC020F32-6584-4F66-8949-C4A83369911B}"/>
    <cellStyle name="Total 14 3 3 2" xfId="36463" xr:uid="{461977F1-A779-4D01-99D4-8627BA0087A4}"/>
    <cellStyle name="Total 14 3 4" xfId="13698" xr:uid="{A8C98135-8232-4D8A-98CE-1602F7758B7A}"/>
    <cellStyle name="Total 14 3 4 2" xfId="24093" xr:uid="{F98CFEB8-19B0-4034-9F19-038C77C716AC}"/>
    <cellStyle name="Total 14 3 5" xfId="30742" xr:uid="{3C2491FC-51F8-42F6-85ED-20D3BC03CBDB}"/>
    <cellStyle name="Total 14 4" xfId="11352" xr:uid="{ADCF1851-3C15-46E1-A3D3-AC8219248E6B}"/>
    <cellStyle name="Total 14 4 2" xfId="11353" xr:uid="{EE0EDCF4-77C6-4D7E-BFA6-AE5F03783517}"/>
    <cellStyle name="Total 14 4 2 2" xfId="37360" xr:uid="{359B69EC-CE47-4244-A9F9-695070B83D01}"/>
    <cellStyle name="Total 14 4 3" xfId="11354" xr:uid="{30EB2FDE-6862-4C1C-BDB4-E865816F874F}"/>
    <cellStyle name="Total 14 5" xfId="11355" xr:uid="{D19ED071-2838-4995-A343-3A7AD3617F8A}"/>
    <cellStyle name="Total 14 5 2" xfId="19334" xr:uid="{A58F6A77-6A92-4105-833C-133470A2AEB6}"/>
    <cellStyle name="Total 14 5 2 2" xfId="38135" xr:uid="{676F8F5B-CBE3-4D1A-97BB-034E9E6F51D2}"/>
    <cellStyle name="Total 14 5 3" xfId="32997" xr:uid="{171E00E9-3C31-4614-A849-6B00E2BD653B}"/>
    <cellStyle name="Total 14 6" xfId="11356" xr:uid="{94338988-C9AC-4F6D-8BCB-E91969E6C1D1}"/>
    <cellStyle name="Total 14 6 2" xfId="32983" xr:uid="{0CF49AC9-5FD3-495F-9F5C-F6D624D1DF4E}"/>
    <cellStyle name="Total 14 7" xfId="13131" xr:uid="{0EBB0FF3-3EBB-4AF0-B288-FBD764FFA474}"/>
    <cellStyle name="Total 14 7 2" xfId="32972" xr:uid="{658B2CC1-48FD-4CD8-AEB5-3BD6DB4AF769}"/>
    <cellStyle name="Total 14 8" xfId="17314" xr:uid="{2FA62029-FAF0-40B5-AADC-1AC1821FF86D}"/>
    <cellStyle name="Total 14 8 2" xfId="35470" xr:uid="{677A5D85-E174-44CA-B941-56DCC683A6E5}"/>
    <cellStyle name="Total 14 9" xfId="21804" xr:uid="{3C0EAA2A-C77F-42CD-A076-DDA4A180D8F8}"/>
    <cellStyle name="Total 14 9 2" xfId="40002" xr:uid="{669D808D-1DFB-42A3-AA6B-3D83CEB938C7}"/>
    <cellStyle name="Total 15" xfId="11357" xr:uid="{8B0AE65E-050B-4779-A5BB-10817590C28C}"/>
    <cellStyle name="Total 15 10" xfId="24094" xr:uid="{F6BDF669-DB97-416A-97EA-20F37FF95789}"/>
    <cellStyle name="Total 15 11" xfId="29684" xr:uid="{4AD02E90-E3E0-44AE-AEE0-5938D03DEC59}"/>
    <cellStyle name="Total 15 2" xfId="11358" xr:uid="{CE1EBCB2-A210-448A-8C3F-8B8E520C1B23}"/>
    <cellStyle name="Total 15 2 2" xfId="11359" xr:uid="{EDD3315C-F9AC-4737-942A-5C6534CF2B8A}"/>
    <cellStyle name="Total 15 2 2 2" xfId="24095" xr:uid="{7EC4A2FE-8D49-45EA-83CD-C0231C53726A}"/>
    <cellStyle name="Total 15 2 3" xfId="11360" xr:uid="{F42BA0CE-96F1-4B5B-A10B-92EC593CB249}"/>
    <cellStyle name="Total 15 2 4" xfId="13520" xr:uid="{91846252-C24B-4CF8-AC8B-DE6E21AE639C}"/>
    <cellStyle name="Total 15 3" xfId="11361" xr:uid="{D628D05F-7354-4E53-96C9-B6856944F0C4}"/>
    <cellStyle name="Total 15 3 2" xfId="11362" xr:uid="{5A125C4D-F198-4627-8E31-8A320B260658}"/>
    <cellStyle name="Total 15 3 2 2" xfId="19608" xr:uid="{91C283A9-BAD7-4193-8A90-3A52CA52F789}"/>
    <cellStyle name="Total 15 3 2 2 2" xfId="38480" xr:uid="{EEDD827F-7836-44BF-8FF7-2B907A157D7B}"/>
    <cellStyle name="Total 15 3 2 3" xfId="32344" xr:uid="{C702AF92-C414-4B76-BA28-E9F96E3B6DBB}"/>
    <cellStyle name="Total 15 3 3" xfId="11363" xr:uid="{ED98CD3E-5976-4DF9-9116-A220EEC82979}"/>
    <cellStyle name="Total 15 3 3 2" xfId="36468" xr:uid="{42A0C412-97ED-4532-A577-54A3AAD29171}"/>
    <cellStyle name="Total 15 3 4" xfId="13700" xr:uid="{75033F32-EAA9-4E14-ADB9-4A820ABC33EC}"/>
    <cellStyle name="Total 15 3 4 2" xfId="24096" xr:uid="{321219A7-55D1-44B2-AF17-DBCE15298793}"/>
    <cellStyle name="Total 15 3 5" xfId="30747" xr:uid="{50C218E2-DB5A-4DDD-9775-3CAB7E39885A}"/>
    <cellStyle name="Total 15 4" xfId="11364" xr:uid="{E26328C8-99F3-48D5-8956-A0A5E1426ACF}"/>
    <cellStyle name="Total 15 4 2" xfId="11365" xr:uid="{D86FB779-AC49-41B7-8A97-2B28DD829537}"/>
    <cellStyle name="Total 15 4 2 2" xfId="37370" xr:uid="{679EA5C0-FBF9-4E49-897C-48A2BF0CD9C5}"/>
    <cellStyle name="Total 15 4 3" xfId="11366" xr:uid="{DE4058CF-C0E3-43D3-ABB9-CFB8EB85CE30}"/>
    <cellStyle name="Total 15 5" xfId="11367" xr:uid="{70C2A6BC-1F70-4425-AD8E-93A49E592DA9}"/>
    <cellStyle name="Total 15 5 2" xfId="18902" xr:uid="{472FC681-BAF9-4712-98D1-EF9A559DA6D3}"/>
    <cellStyle name="Total 15 5 2 2" xfId="37426" xr:uid="{AB9F047B-5862-40DD-9BB1-8AA302ED2524}"/>
    <cellStyle name="Total 15 5 3" xfId="33006" xr:uid="{DCF4ABB1-3CD8-419E-AAF7-FC0A5F805E85}"/>
    <cellStyle name="Total 15 6" xfId="11368" xr:uid="{34B5BB4A-4037-48D3-8D04-1E73512832F2}"/>
    <cellStyle name="Total 15 6 2" xfId="33059" xr:uid="{FBDBBB44-7DD5-4D43-975D-65DC6DCF07B5}"/>
    <cellStyle name="Total 15 7" xfId="13136" xr:uid="{F485E7AF-039B-462B-BFFB-9651FC77F47E}"/>
    <cellStyle name="Total 15 7 2" xfId="33702" xr:uid="{99838A19-5877-4DB0-A0A1-B8662ACB567F}"/>
    <cellStyle name="Total 15 8" xfId="17324" xr:uid="{5D0C9C78-4C49-48D6-831C-EB55AC19C59A}"/>
    <cellStyle name="Total 15 8 2" xfId="35478" xr:uid="{C755A837-00AE-4D08-9F76-85389314FCD2}"/>
    <cellStyle name="Total 15 9" xfId="21797" xr:uid="{B9D86509-F514-45F6-9537-BEE7351B080C}"/>
    <cellStyle name="Total 15 9 2" xfId="39998" xr:uid="{42CCEBB7-A8A1-4C4C-BF4D-1F95AF21D6A7}"/>
    <cellStyle name="Total 16" xfId="11369" xr:uid="{6A7F1CF7-303F-43BD-91CE-3B933336E175}"/>
    <cellStyle name="Total 16 10" xfId="29689" xr:uid="{FAFA27B5-91D4-4D4B-A1C1-B0B68F1E9862}"/>
    <cellStyle name="Total 16 2" xfId="11370" xr:uid="{A4DE8344-0E04-4C1B-9C39-EE74362FBADF}"/>
    <cellStyle name="Total 16 2 2" xfId="11371" xr:uid="{D4AE4A4E-5ECC-4595-B721-9EE91B7520A6}"/>
    <cellStyle name="Total 16 2 2 2" xfId="19613" xr:uid="{6420A35F-C2A8-43F8-B1EC-B3E37C3C9378}"/>
    <cellStyle name="Total 16 2 2 2 2" xfId="38485" xr:uid="{2609DEA5-6F89-4DE8-B8EB-E96605F70F5E}"/>
    <cellStyle name="Total 16 2 2 3" xfId="32348" xr:uid="{F77A3EE4-D030-4DD3-AF25-460D2D25BBA5}"/>
    <cellStyle name="Total 16 2 3" xfId="11372" xr:uid="{88AB124C-D29A-484B-8E4D-93ACB2F82CE0}"/>
    <cellStyle name="Total 16 2 3 2" xfId="36473" xr:uid="{17F01F79-9BF6-45FB-95AC-6A3D341B91D7}"/>
    <cellStyle name="Total 16 2 4" xfId="13702" xr:uid="{A1B7CFDA-B6E2-4693-A03A-CF205733DB22}"/>
    <cellStyle name="Total 16 2 4 2" xfId="24098" xr:uid="{EA530DDB-E925-4FE0-82BF-909646BD0F08}"/>
    <cellStyle name="Total 16 2 5" xfId="30752" xr:uid="{B8FFFEF6-BDA2-461A-9C06-D702C695F946}"/>
    <cellStyle name="Total 16 3" xfId="11373" xr:uid="{301AD6EF-7A9F-4A8C-8C8B-A059CEF91BFC}"/>
    <cellStyle name="Total 16 3 2" xfId="11374" xr:uid="{165ABA32-A653-4329-BEB7-C99E10D72E00}"/>
    <cellStyle name="Total 16 3 2 2" xfId="37378" xr:uid="{6FF021D2-BAE4-4CDD-81D9-07CF3ED65EAF}"/>
    <cellStyle name="Total 16 3 3" xfId="11375" xr:uid="{27AC2810-65FB-4E40-95E8-9FAAAA345A5A}"/>
    <cellStyle name="Total 16 4" xfId="11376" xr:uid="{903543CD-1E85-47F1-8D36-BFBB205E0AF4}"/>
    <cellStyle name="Total 16 4 2" xfId="18726" xr:uid="{E5A53E98-4E5C-483C-ADB4-6F65304ED6AB}"/>
    <cellStyle name="Total 16 4 2 2" xfId="37321" xr:uid="{611929FA-E46E-4657-9772-3378B026FF74}"/>
    <cellStyle name="Total 16 4 3" xfId="33014" xr:uid="{6964E6D0-6FCE-4321-98BB-25A8755E04AF}"/>
    <cellStyle name="Total 16 5" xfId="11377" xr:uid="{686C49E6-D043-4C05-8807-9FC4B943B93E}"/>
    <cellStyle name="Total 16 5 2" xfId="32981" xr:uid="{30D96B52-9756-410C-9509-05D503E05275}"/>
    <cellStyle name="Total 16 6" xfId="13141" xr:uid="{0936137F-2F16-4452-BB42-B28255612FDA}"/>
    <cellStyle name="Total 16 6 2" xfId="34443" xr:uid="{6EFF4FDA-EDE6-4B48-B66D-741EB17FF1FF}"/>
    <cellStyle name="Total 16 7" xfId="17332" xr:uid="{540869A7-2732-4DDC-8570-42ABFD1E3E9E}"/>
    <cellStyle name="Total 16 7 2" xfId="35483" xr:uid="{1E2A7E3B-6C95-4090-A6CF-273C1E7B7E8A}"/>
    <cellStyle name="Total 16 8" xfId="21659" xr:uid="{3FD782E4-5AC6-480E-B4FB-E3724A7901C6}"/>
    <cellStyle name="Total 16 8 2" xfId="39951" xr:uid="{7148ACFE-CB59-418B-B91B-760A70718607}"/>
    <cellStyle name="Total 16 9" xfId="24097" xr:uid="{D8F03424-DAF8-4CED-AAD2-B05DAF83A623}"/>
    <cellStyle name="Total 17" xfId="11378" xr:uid="{4046B599-3423-4D49-A147-FB06E5FC0333}"/>
    <cellStyle name="Total 17 10" xfId="29694" xr:uid="{DC01146D-D47F-44D1-AAE0-B6911C7A626C}"/>
    <cellStyle name="Total 17 2" xfId="11379" xr:uid="{158E34BB-6067-4322-B56D-DAB832759595}"/>
    <cellStyle name="Total 17 2 2" xfId="11380" xr:uid="{67A548C9-8E8A-4C1F-AF41-0050B50E42C0}"/>
    <cellStyle name="Total 17 2 2 2" xfId="19618" xr:uid="{5730BEE8-4C73-4BE9-8F06-6EA6CF9AE835}"/>
    <cellStyle name="Total 17 2 2 2 2" xfId="38490" xr:uid="{F407A6B4-12C3-45A4-878A-FB4784C8E873}"/>
    <cellStyle name="Total 17 2 2 3" xfId="32352" xr:uid="{254E61F0-E4BC-40A7-A0F5-12A988A1652F}"/>
    <cellStyle name="Total 17 2 3" xfId="11381" xr:uid="{17B03626-2F0F-4EBA-82F2-C9D3602A27A2}"/>
    <cellStyle name="Total 17 2 3 2" xfId="36478" xr:uid="{E25AAB1B-F0D9-4DAB-B1D6-97EB7B1F596B}"/>
    <cellStyle name="Total 17 2 4" xfId="13704" xr:uid="{FCE93D40-B4B5-4715-8C3A-41A9ABB6DAB0}"/>
    <cellStyle name="Total 17 2 4 2" xfId="24100" xr:uid="{70B9EC08-0F3F-4546-988E-3A1CD9DB928F}"/>
    <cellStyle name="Total 17 2 5" xfId="30757" xr:uid="{245205E7-A340-4620-B945-876B71671EEC}"/>
    <cellStyle name="Total 17 3" xfId="11382" xr:uid="{580325DE-2B3C-45C5-AF46-A84E94F67C05}"/>
    <cellStyle name="Total 17 3 2" xfId="11383" xr:uid="{58E10288-AB8B-41A4-B27B-7181DCA80976}"/>
    <cellStyle name="Total 17 3 2 2" xfId="37385" xr:uid="{02F08CDE-E7C4-4713-ACA8-9A7A734F0B93}"/>
    <cellStyle name="Total 17 3 3" xfId="11384" xr:uid="{E384DA0F-A2C3-4285-BF6E-F74243898E7F}"/>
    <cellStyle name="Total 17 4" xfId="11385" xr:uid="{1B7617FF-3DE0-4EF1-B01A-490D00B921B1}"/>
    <cellStyle name="Total 17 4 2" xfId="18799" xr:uid="{1DAC7F34-67A2-4F95-B895-8B7A26A9F9C4}"/>
    <cellStyle name="Total 17 4 2 2" xfId="37392" xr:uid="{FE5038CA-29F1-47B6-BE79-B5C13E97692F}"/>
    <cellStyle name="Total 17 4 3" xfId="33026" xr:uid="{CA8ED3CC-09FD-46F3-A13C-66F5ADE45456}"/>
    <cellStyle name="Total 17 5" xfId="11386" xr:uid="{D7CF340C-2EE2-416A-8CA2-4AA5355C2A43}"/>
    <cellStyle name="Total 17 5 2" xfId="33015" xr:uid="{519C80FB-33E4-4956-BD39-7A0189A1A361}"/>
    <cellStyle name="Total 17 6" xfId="13146" xr:uid="{4A1BB5A6-19CC-4B0B-8CF8-D6ECBAFF6900}"/>
    <cellStyle name="Total 17 6 2" xfId="34450" xr:uid="{7585432C-4A62-47D4-9357-99ECC7F74BB9}"/>
    <cellStyle name="Total 17 7" xfId="17339" xr:uid="{7B973F0C-289E-4747-8612-F6DF1C51E165}"/>
    <cellStyle name="Total 17 7 2" xfId="35489" xr:uid="{C290C2CB-AD2E-4D47-A5B1-B54DCAB8AD89}"/>
    <cellStyle name="Total 17 8" xfId="21789" xr:uid="{6204039C-7DB7-482B-83FD-097FB3B0AF88}"/>
    <cellStyle name="Total 17 8 2" xfId="39991" xr:uid="{5BA0FF19-DD23-474A-BC57-D9F47E788EDC}"/>
    <cellStyle name="Total 17 9" xfId="24099" xr:uid="{9B43060D-1D5F-4F58-A901-0FA6CC58B1A8}"/>
    <cellStyle name="Total 18" xfId="11387" xr:uid="{EB7849EA-59BD-465E-A44F-AF723202BBF6}"/>
    <cellStyle name="Total 18 10" xfId="29699" xr:uid="{BD65036B-189C-4112-B40C-E731B3BA8CA7}"/>
    <cellStyle name="Total 18 2" xfId="11388" xr:uid="{D51902A1-8AAC-4DDB-8F2F-4C207FE54B69}"/>
    <cellStyle name="Total 18 2 2" xfId="11389" xr:uid="{173B2051-0424-448B-B465-E342A03F9F7C}"/>
    <cellStyle name="Total 18 2 2 2" xfId="19623" xr:uid="{DFC044D6-460C-40E6-AB6F-035154ACC067}"/>
    <cellStyle name="Total 18 2 2 2 2" xfId="38495" xr:uid="{30BC5504-DCEE-4B6C-9FB6-22B519C91F43}"/>
    <cellStyle name="Total 18 2 2 3" xfId="32356" xr:uid="{593A02FB-D395-486C-A487-EA14CCDDC752}"/>
    <cellStyle name="Total 18 2 3" xfId="11390" xr:uid="{0672AB83-A6B3-4351-9464-CB7F914BD0FF}"/>
    <cellStyle name="Total 18 2 3 2" xfId="36483" xr:uid="{4C48C14E-FD60-4D97-B0AF-D590C399E78D}"/>
    <cellStyle name="Total 18 2 4" xfId="13706" xr:uid="{6B3FBAB8-9362-43D0-956D-1439BBB89C3F}"/>
    <cellStyle name="Total 18 2 4 2" xfId="24102" xr:uid="{554EFEF0-3BBD-4E3A-A335-2F2F87BB43DA}"/>
    <cellStyle name="Total 18 2 5" xfId="30762" xr:uid="{59426CD5-E269-4AAA-A0BD-40D330114EB7}"/>
    <cellStyle name="Total 18 3" xfId="11391" xr:uid="{544CED7D-F91A-45E5-8FB4-F29EB3ACC820}"/>
    <cellStyle name="Total 18 3 2" xfId="11392" xr:uid="{E1BFE870-6938-46A8-8CDE-37EDFAE72621}"/>
    <cellStyle name="Total 18 3 2 2" xfId="37391" xr:uid="{6C3B7779-8613-4B78-9033-250C586C8935}"/>
    <cellStyle name="Total 18 3 3" xfId="11393" xr:uid="{AD77B25A-5C99-4C87-83CC-3E772DEC53BF}"/>
    <cellStyle name="Total 18 4" xfId="11394" xr:uid="{582B724E-9643-4926-8854-84B5F1F90B29}"/>
    <cellStyle name="Total 18 4 2" xfId="18756" xr:uid="{BF74CC6F-2504-48AF-BB68-FE8D4E24243B}"/>
    <cellStyle name="Total 18 4 2 2" xfId="37353" xr:uid="{42ED0394-FC12-4CEB-8D13-11435E9BB65C}"/>
    <cellStyle name="Total 18 4 3" xfId="33037" xr:uid="{B58F951E-3497-4EC1-BEA1-2175A6967B6A}"/>
    <cellStyle name="Total 18 5" xfId="11395" xr:uid="{E0C70A1D-EEDC-4396-BADA-179D227EE521}"/>
    <cellStyle name="Total 18 5 2" xfId="33669" xr:uid="{8391261A-9D3F-47C7-B40E-9C70C5C11501}"/>
    <cellStyle name="Total 18 6" xfId="13150" xr:uid="{0261E682-7836-407D-913C-B3F28257861E}"/>
    <cellStyle name="Total 18 6 2" xfId="34461" xr:uid="{6F095B8E-8771-43E4-917F-E99523507E17}"/>
    <cellStyle name="Total 18 7" xfId="17348" xr:uid="{9403F196-2026-44E5-9C88-ADD16D489CE9}"/>
    <cellStyle name="Total 18 7 2" xfId="35495" xr:uid="{903F8F88-97C6-4350-81A9-03A6F307D75A}"/>
    <cellStyle name="Total 18 8" xfId="21785" xr:uid="{3F377FF7-3442-4CC6-9263-A053CE510586}"/>
    <cellStyle name="Total 18 8 2" xfId="39987" xr:uid="{DCDC9F3E-EFA7-40AF-A70B-BEAAE514B649}"/>
    <cellStyle name="Total 18 9" xfId="24101" xr:uid="{F67E2AB3-244C-4DBA-8F72-4EC5E9D16006}"/>
    <cellStyle name="Total 19" xfId="11396" xr:uid="{39EEE9CC-04B5-438D-AF84-181F941CB4AA}"/>
    <cellStyle name="Total 19 10" xfId="29704" xr:uid="{55C7E8ED-1499-44C4-ABD3-D730DC99B023}"/>
    <cellStyle name="Total 19 2" xfId="11397" xr:uid="{9FDC67EB-179F-403A-BF1D-F91F541C514F}"/>
    <cellStyle name="Total 19 2 2" xfId="11398" xr:uid="{FB5CE4AA-58B2-42CD-B66A-05BC4B7CFA64}"/>
    <cellStyle name="Total 19 2 2 2" xfId="19628" xr:uid="{820C1DAB-9836-4EF3-BBCC-E923F5F74750}"/>
    <cellStyle name="Total 19 2 2 2 2" xfId="38500" xr:uid="{6B31263A-AA07-45A6-AFB6-0854FEB3A992}"/>
    <cellStyle name="Total 19 2 2 3" xfId="32360" xr:uid="{4E727E68-E038-49AA-925C-E7EE0E3B07AD}"/>
    <cellStyle name="Total 19 2 3" xfId="11399" xr:uid="{DFB6AA04-F0AF-4F35-ACE2-BA46A579FBDF}"/>
    <cellStyle name="Total 19 2 3 2" xfId="36488" xr:uid="{83BAEAE0-465F-4A40-A600-D138865F5F11}"/>
    <cellStyle name="Total 19 2 4" xfId="13708" xr:uid="{C60B5DEF-20E8-4920-AFBD-479799EFC7C1}"/>
    <cellStyle name="Total 19 2 4 2" xfId="24104" xr:uid="{00EC3B94-77FB-456A-B544-E66C7BFB03E1}"/>
    <cellStyle name="Total 19 2 5" xfId="30767" xr:uid="{96EE7081-314E-4579-AE20-19CCA9AA1607}"/>
    <cellStyle name="Total 19 3" xfId="11400" xr:uid="{905E585C-F187-44DA-98EB-C0C834E0DC85}"/>
    <cellStyle name="Total 19 3 2" xfId="11401" xr:uid="{D136CA91-4628-46B8-8B30-DFC4222144AB}"/>
    <cellStyle name="Total 19 3 2 2" xfId="37399" xr:uid="{13E27B58-52EA-49D7-B4CC-166746133310}"/>
    <cellStyle name="Total 19 3 3" xfId="11402" xr:uid="{7EC795E8-5787-4914-AEDF-61F3F7EC0EAA}"/>
    <cellStyle name="Total 19 4" xfId="11403" xr:uid="{03241082-5662-47D0-8CAB-5CC75598FEFF}"/>
    <cellStyle name="Total 19 4 2" xfId="19343" xr:uid="{809709A1-2EE6-4F35-A850-D4D4794544EF}"/>
    <cellStyle name="Total 19 4 2 2" xfId="38137" xr:uid="{60DCD07F-9C7B-4E7D-8776-A15683786926}"/>
    <cellStyle name="Total 19 4 3" xfId="33045" xr:uid="{5970B6A8-D118-43EB-9898-C94B5C9F4CB2}"/>
    <cellStyle name="Total 19 5" xfId="11404" xr:uid="{439F8D0C-DB36-47B8-9CFF-1EEC4B5E3528}"/>
    <cellStyle name="Total 19 5 2" xfId="33678" xr:uid="{74AAC504-CF06-4D37-9726-DF43D40E3E1E}"/>
    <cellStyle name="Total 19 6" xfId="13154" xr:uid="{7BBB1261-3768-4ED8-8FD6-A366AE978FA7}"/>
    <cellStyle name="Total 19 6 2" xfId="34466" xr:uid="{AE3B3766-9C5C-4337-A1CE-E18568FFFDEC}"/>
    <cellStyle name="Total 19 7" xfId="17357" xr:uid="{0D5B0C8A-423A-40CF-ADBC-6823A8756703}"/>
    <cellStyle name="Total 19 7 2" xfId="35500" xr:uid="{9BC728E4-1581-4C82-83FE-B269C4F4DBA5}"/>
    <cellStyle name="Total 19 8" xfId="20747" xr:uid="{CF033E03-617D-4361-A36C-55346BBBFFBE}"/>
    <cellStyle name="Total 19 8 2" xfId="39249" xr:uid="{2CBB8B99-D3D2-499C-A280-01862F3F6276}"/>
    <cellStyle name="Total 19 9" xfId="24103" xr:uid="{2BF0D6B2-C6D1-43D2-BB28-B6C3336A85CB}"/>
    <cellStyle name="Total 2" xfId="342" xr:uid="{00000000-0005-0000-0000-0000CA010000}"/>
    <cellStyle name="Total 2 10" xfId="11406" xr:uid="{482F2675-1F7E-4552-9803-2340EF34FFC3}"/>
    <cellStyle name="Total 2 10 2" xfId="14592" xr:uid="{BC241D44-CCE3-453F-B313-38EDC4073080}"/>
    <cellStyle name="Total 2 10 2 2" xfId="20384" xr:uid="{67BAF844-6788-4015-BF22-3777162AD9B8}"/>
    <cellStyle name="Total 2 10 3" xfId="24622" xr:uid="{DD25A27C-5619-4FC5-9125-C427A9AA763B}"/>
    <cellStyle name="Total 2 10 4" xfId="32927" xr:uid="{76BBCDB7-0D92-420B-BA64-A267FFE86005}"/>
    <cellStyle name="Total 2 11" xfId="12921" xr:uid="{7B864CBB-F5C8-4A1D-B15E-352F01633601}"/>
    <cellStyle name="Total 2 11 2" xfId="14978" xr:uid="{4BB091F8-A9CD-4C71-B4E5-2054895EC78D}"/>
    <cellStyle name="Total 2 11 2 2" xfId="27369" xr:uid="{46D0D0B2-E503-4F41-BD8D-8F7493C3BC03}"/>
    <cellStyle name="Total 2 11 3" xfId="33055" xr:uid="{1B4F1E3A-5570-4232-895C-FE19EFAF7E86}"/>
    <cellStyle name="Total 2 12" xfId="15930" xr:uid="{3454F455-5AC2-460E-9041-AD81110E5C46}"/>
    <cellStyle name="Total 2 12 2" xfId="27539" xr:uid="{AE8372F9-570B-4018-AB9C-A263C415C13B}"/>
    <cellStyle name="Total 2 12 3" xfId="34020" xr:uid="{EA6FDA24-E92A-4D7A-9291-D0194659DA70}"/>
    <cellStyle name="Total 2 13" xfId="16561" xr:uid="{090594B6-E287-4C0B-8865-8F72B57EE112}"/>
    <cellStyle name="Total 2 13 2" xfId="27704" xr:uid="{2C82702B-4FBB-4427-83F8-DA49711CDE34}"/>
    <cellStyle name="Total 2 14" xfId="21956" xr:uid="{E5DC4237-ED99-46D5-9E54-7FF5A72F6004}"/>
    <cellStyle name="Total 2 14 2" xfId="27867" xr:uid="{5C8B20B1-0DF2-465F-AD89-B5D8C0514E25}"/>
    <cellStyle name="Total 2 14 3" xfId="40030" xr:uid="{41D06C9A-3E92-415D-AFD2-6F706E657D79}"/>
    <cellStyle name="Total 2 15" xfId="23992" xr:uid="{B9589B2F-A948-472D-9E8E-735A39733D51}"/>
    <cellStyle name="Total 2 15 2" xfId="28018" xr:uid="{2F51F8C3-C8F7-4B23-AF8C-7D40418380C7}"/>
    <cellStyle name="Total 2 16" xfId="28166" xr:uid="{BFAB2286-63B8-43BE-9BC1-2320B3645C79}"/>
    <cellStyle name="Total 2 17" xfId="28313" xr:uid="{D4B0C1D5-F60A-4565-BF33-F5E8435C505E}"/>
    <cellStyle name="Total 2 18" xfId="28449" xr:uid="{EF62A9A9-D5DB-49CC-A669-1A0A0B307EAD}"/>
    <cellStyle name="Total 2 19" xfId="28571" xr:uid="{AEFDB3D5-7DB6-4842-969E-23C6A830F02B}"/>
    <cellStyle name="Total 2 2" xfId="462" xr:uid="{00000000-0005-0000-0000-0000CB010000}"/>
    <cellStyle name="Total 2 2 10" xfId="11408" xr:uid="{2C30E547-74C8-40CA-AA44-40198E92942F}"/>
    <cellStyle name="Total 2 2 10 2" xfId="19351" xr:uid="{F34EAD38-BCFD-46E2-98B5-E1DCD75310A1}"/>
    <cellStyle name="Total 2 2 10 2 2" xfId="38141" xr:uid="{4BB9C7F4-F63F-43B9-9C01-96152900BFE4}"/>
    <cellStyle name="Total 2 2 10 3" xfId="24621" xr:uid="{3CAB5D69-14B5-472B-9DFF-FDEA3A7BDD1A}"/>
    <cellStyle name="Total 2 2 10 4" xfId="35160" xr:uid="{0D9142B4-95FC-4834-99B4-AC8DD3F38B70}"/>
    <cellStyle name="Total 2 2 11" xfId="12990" xr:uid="{C1EE2F83-BE17-4879-9667-B742E28FCB4E}"/>
    <cellStyle name="Total 2 2 11 2" xfId="27370" xr:uid="{CF5F0B0A-46E3-4AF0-AB54-C1775D028257}"/>
    <cellStyle name="Total 2 2 11 3" xfId="34456" xr:uid="{86BFA109-8E35-4267-8356-640D53C6F7BE}"/>
    <cellStyle name="Total 2 2 12" xfId="21935" xr:uid="{2A288623-DEBD-424D-966B-37DA6F069F87}"/>
    <cellStyle name="Total 2 2 12 2" xfId="27540" xr:uid="{B3380A31-86BC-4C41-8583-5D30F3DA1EE8}"/>
    <cellStyle name="Total 2 2 12 3" xfId="40025" xr:uid="{BDBF226E-80B6-47B3-99A8-36F7BFBF5636}"/>
    <cellStyle name="Total 2 2 13" xfId="24105" xr:uid="{6E41CD3F-7DFD-4570-99D2-B5E57B3D8B10}"/>
    <cellStyle name="Total 2 2 13 2" xfId="27705" xr:uid="{450F86BD-9410-40BA-A71E-5BEE6485FE16}"/>
    <cellStyle name="Total 2 2 14" xfId="27868" xr:uid="{D222C5D9-6F0A-4C43-A6B5-103E72B7EB3A}"/>
    <cellStyle name="Total 2 2 15" xfId="28019" xr:uid="{B5BDC5F1-66C1-436C-9366-21E70087658F}"/>
    <cellStyle name="Total 2 2 16" xfId="28167" xr:uid="{FBBA2DCF-236D-458A-9B1F-C720838D91CA}"/>
    <cellStyle name="Total 2 2 17" xfId="28314" xr:uid="{50442E8E-62C2-4074-8D7A-75334AA748B2}"/>
    <cellStyle name="Total 2 2 18" xfId="28450" xr:uid="{510AAF04-5E08-4266-98C2-CF04519C3607}"/>
    <cellStyle name="Total 2 2 19" xfId="28572" xr:uid="{90B62BEF-5057-4159-8803-2A036F8507D6}"/>
    <cellStyle name="Total 2 2 2" xfId="11409" xr:uid="{3BD1A78D-5080-48B0-A049-865ED0282A64}"/>
    <cellStyle name="Total 2 2 2 10" xfId="30308" xr:uid="{0037CBCC-4257-4B31-9DB2-92997682350B}"/>
    <cellStyle name="Total 2 2 2 2" xfId="11410" xr:uid="{D9878868-F69D-4298-91BE-0B63B827A2E6}"/>
    <cellStyle name="Total 2 2 2 2 2" xfId="11411" xr:uid="{7E3FE5B8-4CEB-4298-B6EC-06CA7E57D3DC}"/>
    <cellStyle name="Total 2 2 2 2 2 2" xfId="20232" xr:uid="{8B25B473-51F6-4B41-A42E-F48067AAAB03}"/>
    <cellStyle name="Total 2 2 2 2 2 2 2" xfId="39104" xr:uid="{F049529A-EE1F-428E-845E-8DE4ABA6A87F}"/>
    <cellStyle name="Total 2 2 2 2 2 3" xfId="32075" xr:uid="{251DFEE6-0D24-420C-8DFB-DA990441CA06}"/>
    <cellStyle name="Total 2 2 2 2 3" xfId="11412" xr:uid="{B5D6BB0E-5FF4-4D9C-96C3-1DEC3726BF3A}"/>
    <cellStyle name="Total 2 2 2 2 3 2" xfId="37092" xr:uid="{1FDB538A-E206-4792-A941-B5179D9E9C32}"/>
    <cellStyle name="Total 2 2 2 2 4" xfId="13931" xr:uid="{09CE07B7-A546-4A3A-A3EE-2BFF197308D3}"/>
    <cellStyle name="Total 2 2 2 2 4 2" xfId="24107" xr:uid="{AB67AC82-654B-43C3-AF77-67C418FCA126}"/>
    <cellStyle name="Total 2 2 2 2 5" xfId="31371" xr:uid="{E6155010-7C90-4869-966D-84DD00B48A14}"/>
    <cellStyle name="Total 2 2 2 3" xfId="11413" xr:uid="{384D86CF-4C77-44E2-A394-35C07B73082E}"/>
    <cellStyle name="Total 2 2 2 3 2" xfId="11414" xr:uid="{2E914167-630B-4484-AD6C-FEC160433B9D}"/>
    <cellStyle name="Total 2 2 2 3 2 2" xfId="38026" xr:uid="{036484E7-E73B-443D-B2B8-34F147C868A9}"/>
    <cellStyle name="Total 2 2 2 3 3" xfId="11415" xr:uid="{4065499C-F859-4236-895C-A59BED2AAB73}"/>
    <cellStyle name="Total 2 2 2 4" xfId="11416" xr:uid="{91957C1B-95BB-4DE3-B803-322DAAA4C79C}"/>
    <cellStyle name="Total 2 2 2 4 2" xfId="18763" xr:uid="{1D9F50DD-358A-4B8E-B99A-6F98341A2852}"/>
    <cellStyle name="Total 2 2 2 4 2 2" xfId="37361" xr:uid="{97C04C5A-D8AA-47AD-A8EC-C3E2A6CFEF98}"/>
    <cellStyle name="Total 2 2 2 4 3" xfId="33557" xr:uid="{1A737C54-0F3F-4CE2-8844-DC8270E3AA1C}"/>
    <cellStyle name="Total 2 2 2 5" xfId="11417" xr:uid="{39ACE5BB-AE0C-4FBF-A18F-953F915792EA}"/>
    <cellStyle name="Total 2 2 2 5 2" xfId="34334" xr:uid="{72F0B721-AEE6-45E6-84FB-962F295F2B41}"/>
    <cellStyle name="Total 2 2 2 6" xfId="13395" xr:uid="{78174C7D-499E-4C64-A82A-D465EC544A05}"/>
    <cellStyle name="Total 2 2 2 6 2" xfId="35161" xr:uid="{26A59CC9-3D94-4393-81CD-CD3DCEB39B44}"/>
    <cellStyle name="Total 2 2 2 7" xfId="18051" xr:uid="{0C36128F-3FC7-4FF3-927B-95343BDF4E06}"/>
    <cellStyle name="Total 2 2 2 7 2" xfId="36116" xr:uid="{5B9AA0B1-7DA5-4260-8542-3A0AE8BC0995}"/>
    <cellStyle name="Total 2 2 2 8" xfId="21690" xr:uid="{972C78AE-AB54-4F1F-8F57-A09637D1A005}"/>
    <cellStyle name="Total 2 2 2 8 2" xfId="39958" xr:uid="{7F502CE3-0D07-4424-9570-137EF0B00A22}"/>
    <cellStyle name="Total 2 2 2 9" xfId="24106" xr:uid="{FEA7B6E6-BF51-4B63-883B-FA8A8C6C5E38}"/>
    <cellStyle name="Total 2 2 20" xfId="28685" xr:uid="{A28A2422-A34B-4AA8-8C99-4090BB740A08}"/>
    <cellStyle name="Total 2 2 21" xfId="28789" xr:uid="{7997E437-0671-4C52-B9A6-E43B80A86C06}"/>
    <cellStyle name="Total 2 2 22" xfId="28883" xr:uid="{917385BC-FF41-4C71-ABD5-8805DDA2BCB1}"/>
    <cellStyle name="Total 2 2 23" xfId="28973" xr:uid="{DE4311A7-6125-4F08-B733-BD4FD79A25A0}"/>
    <cellStyle name="Total 2 2 24" xfId="29052" xr:uid="{5372AE4A-F57F-405A-9D00-874E1DB0CFFB}"/>
    <cellStyle name="Total 2 2 25" xfId="29128" xr:uid="{CCA174EB-94F1-4C20-9A61-E925A29A8020}"/>
    <cellStyle name="Total 2 2 26" xfId="29194" xr:uid="{A3C6B76A-AF23-41EA-932E-E92E75A6F016}"/>
    <cellStyle name="Total 2 2 27" xfId="29254" xr:uid="{98357817-E1DC-408C-969A-B25D18408151}"/>
    <cellStyle name="Total 2 2 28" xfId="29306" xr:uid="{DEFD1FCF-4F4A-4BE9-8E06-8FB8707157E2}"/>
    <cellStyle name="Total 2 2 29" xfId="29355" xr:uid="{D424FA00-0D95-4256-823E-317B8F7B7917}"/>
    <cellStyle name="Total 2 2 3" xfId="11418" xr:uid="{7F8729B5-9DBE-4B0B-8FD4-B33730C29A04}"/>
    <cellStyle name="Total 2 2 3 2" xfId="11419" xr:uid="{FCB5C1B8-09B3-468E-8AAD-7D0A23F0DBDE}"/>
    <cellStyle name="Total 2 2 3 2 2" xfId="11420" xr:uid="{83EB5458-4137-4E50-A19F-3BAC7658A59C}"/>
    <cellStyle name="Total 2 2 3 2 2 2" xfId="20233" xr:uid="{895A3A08-56F5-4468-A634-CAD2A7D9044E}"/>
    <cellStyle name="Total 2 2 3 2 2 2 2" xfId="39105" xr:uid="{F124A9C1-66FD-41ED-BBED-22AAF1EF7EFF}"/>
    <cellStyle name="Total 2 2 3 2 2 3" xfId="32821" xr:uid="{22126E21-3E05-4D0F-9EB4-1D051D61C205}"/>
    <cellStyle name="Total 2 2 3 2 3" xfId="11421" xr:uid="{9A9349BC-A4AE-43D7-AB34-3E27084D31DF}"/>
    <cellStyle name="Total 2 2 3 2 3 2" xfId="37093" xr:uid="{7AE42C65-D2C4-4765-8F64-5915DAB569D7}"/>
    <cellStyle name="Total 2 2 3 2 4" xfId="13932" xr:uid="{28085BB9-D659-4061-BE56-38E207EAF553}"/>
    <cellStyle name="Total 2 2 3 2 4 2" xfId="24109" xr:uid="{1070A156-2B3F-4DA2-AD47-4C09EB6FD472}"/>
    <cellStyle name="Total 2 2 3 2 5" xfId="31372" xr:uid="{BEFC9C64-2BB0-4325-9F8D-FB9CE67DF9F5}"/>
    <cellStyle name="Total 2 2 3 3" xfId="11422" xr:uid="{A403B03C-28D6-41D4-9810-7D5FD5360ABD}"/>
    <cellStyle name="Total 2 2 3 3 2" xfId="11423" xr:uid="{E84AF9DE-967A-4D8A-8C8A-DA16D2872AE0}"/>
    <cellStyle name="Total 2 2 3 3 2 2" xfId="38027" xr:uid="{56D46FE4-8445-4354-9D36-B1B48179903A}"/>
    <cellStyle name="Total 2 2 3 3 3" xfId="11424" xr:uid="{A0AB753C-3B6D-4F6B-9433-FF8F6241126C}"/>
    <cellStyle name="Total 2 2 3 4" xfId="11425" xr:uid="{CEEE3B04-4DCF-4DE1-B03C-3DE14BAF0938}"/>
    <cellStyle name="Total 2 2 3 4 2" xfId="21418" xr:uid="{91626BB4-1CCB-40B0-B1F7-BB9B959F3657}"/>
    <cellStyle name="Total 2 2 3 4 2 2" xfId="39821" xr:uid="{E5DE660F-2EAB-4ABD-8A0C-0DA1C5188C81}"/>
    <cellStyle name="Total 2 2 3 4 3" xfId="33558" xr:uid="{AEF9C3A7-7598-4F9D-9821-4DB68A422162}"/>
    <cellStyle name="Total 2 2 3 5" xfId="11426" xr:uid="{9AF980D8-25D9-46A5-A6D1-97B2FDEA8416}"/>
    <cellStyle name="Total 2 2 3 5 2" xfId="34335" xr:uid="{7A6C9D94-F950-4446-A0BF-F10534252328}"/>
    <cellStyle name="Total 2 2 3 6" xfId="13396" xr:uid="{6AF1E88A-88D2-4BF3-916D-DABB1BA6AB19}"/>
    <cellStyle name="Total 2 2 3 6 2" xfId="35162" xr:uid="{BA62D9BA-378A-4876-BE8C-36953D0E532E}"/>
    <cellStyle name="Total 2 2 3 7" xfId="18052" xr:uid="{75B10BFB-94AB-48AE-9EF2-43DE724DC570}"/>
    <cellStyle name="Total 2 2 3 7 2" xfId="36117" xr:uid="{AB3EB14C-72EF-4619-930D-6433722BB5B0}"/>
    <cellStyle name="Total 2 2 3 8" xfId="24108" xr:uid="{7C6BDCF0-1990-49A0-905D-356302F138A1}"/>
    <cellStyle name="Total 2 2 3 9" xfId="30309" xr:uid="{2CB8F48D-7672-404A-89E2-5E42460F7E79}"/>
    <cellStyle name="Total 2 2 30" xfId="29394" xr:uid="{AF72D1EE-19D5-4235-84CD-5CD4168FB04F}"/>
    <cellStyle name="Total 2 2 31" xfId="29425" xr:uid="{8E6EF61B-DBE2-4FFD-BA14-540A2880006A}"/>
    <cellStyle name="Total 2 2 32" xfId="29540" xr:uid="{ED845537-8FCB-46BB-8E5C-9B64B2E5786E}"/>
    <cellStyle name="Total 2 2 33" xfId="11407" xr:uid="{EF8B26DC-1038-4739-AEB0-F1A489BB5363}"/>
    <cellStyle name="Total 2 2 4" xfId="11427" xr:uid="{4A504109-5D35-4FFD-AE3E-89152F165BA3}"/>
    <cellStyle name="Total 2 2 4 2" xfId="11428" xr:uid="{6640D1FC-1265-4D6C-9386-8576FF623915}"/>
    <cellStyle name="Total 2 2 4 2 2" xfId="11429" xr:uid="{79DDDD58-FD76-4297-AEE6-A8137A3A683E}"/>
    <cellStyle name="Total 2 2 4 2 2 2" xfId="20234" xr:uid="{3E176AD3-89DF-496F-A930-ADDEFE14D485}"/>
    <cellStyle name="Total 2 2 4 2 2 2 2" xfId="39106" xr:uid="{0E9068B9-BEE7-4036-9DA7-932B53B12A20}"/>
    <cellStyle name="Total 2 2 4 2 2 3" xfId="32822" xr:uid="{562C8F29-95AF-4BB6-BE7F-35157EA4CA02}"/>
    <cellStyle name="Total 2 2 4 2 3" xfId="11430" xr:uid="{C55E4C0C-BD3D-4F7E-8DB8-D225D9E4CEA1}"/>
    <cellStyle name="Total 2 2 4 2 3 2" xfId="37094" xr:uid="{BBBCC52A-170F-4F29-8087-C02CD3962464}"/>
    <cellStyle name="Total 2 2 4 2 4" xfId="13933" xr:uid="{1121BD57-5C10-49B3-B9DC-662534D7B969}"/>
    <cellStyle name="Total 2 2 4 2 4 2" xfId="24111" xr:uid="{EC4E94A0-597C-4B9F-966E-3DCC68C48314}"/>
    <cellStyle name="Total 2 2 4 2 5" xfId="31373" xr:uid="{7FDCF949-15C9-4DE1-B5E8-B941F2D145AA}"/>
    <cellStyle name="Total 2 2 4 3" xfId="11431" xr:uid="{CC25E4B6-65B0-4855-AFC4-BA051415AC04}"/>
    <cellStyle name="Total 2 2 4 3 2" xfId="11432" xr:uid="{074665EA-5FAA-49E5-A4AC-30BF64220464}"/>
    <cellStyle name="Total 2 2 4 3 2 2" xfId="38028" xr:uid="{FB4743CE-354B-4404-892A-A43A04C47641}"/>
    <cellStyle name="Total 2 2 4 3 3" xfId="11433" xr:uid="{A55FCFED-1ED5-4306-9604-A24E1A0E0EAE}"/>
    <cellStyle name="Total 2 2 4 4" xfId="11434" xr:uid="{1B3C0FA9-7C26-48DB-BEFE-3BEF5C83B617}"/>
    <cellStyle name="Total 2 2 4 4 2" xfId="21419" xr:uid="{6D35C13C-F466-4B22-806D-90D2C06B083C}"/>
    <cellStyle name="Total 2 2 4 4 2 2" xfId="39822" xr:uid="{3F9216BD-E41F-4208-843B-5ACD73E4619F}"/>
    <cellStyle name="Total 2 2 4 4 3" xfId="33559" xr:uid="{F424225D-A627-4139-A652-EB0DE628BD4D}"/>
    <cellStyle name="Total 2 2 4 5" xfId="11435" xr:uid="{730364CD-8119-4F1F-9F62-1ECDE219EC5B}"/>
    <cellStyle name="Total 2 2 4 5 2" xfId="34336" xr:uid="{145551E0-13C4-4B36-B1F2-F551417415B6}"/>
    <cellStyle name="Total 2 2 4 6" xfId="13397" xr:uid="{A8A28EB3-00D1-4DC6-B159-3720EC1105DF}"/>
    <cellStyle name="Total 2 2 4 6 2" xfId="35163" xr:uid="{C4F07DEF-5C40-4856-A021-2CE604DC0FBD}"/>
    <cellStyle name="Total 2 2 4 7" xfId="18053" xr:uid="{9DFB4100-66ED-4C5F-AB22-13A60371D383}"/>
    <cellStyle name="Total 2 2 4 7 2" xfId="36118" xr:uid="{E64D0975-A560-4C74-B0EC-375317DF3B31}"/>
    <cellStyle name="Total 2 2 4 8" xfId="24110" xr:uid="{BEAFFFEA-63F5-40AD-95F4-5796C0A88C90}"/>
    <cellStyle name="Total 2 2 4 9" xfId="30310" xr:uid="{91C37FD2-17E2-4E85-8C7D-30A03515E55F}"/>
    <cellStyle name="Total 2 2 5" xfId="11436" xr:uid="{A2AD3701-F164-415C-8999-C2A034397E64}"/>
    <cellStyle name="Total 2 2 5 2" xfId="11437" xr:uid="{F92AC1C8-05E2-471B-B39E-B6F9B0BB8FE1}"/>
    <cellStyle name="Total 2 2 5 2 2" xfId="11438" xr:uid="{3D044B80-86AD-49B6-ADAF-3A7B46E25822}"/>
    <cellStyle name="Total 2 2 5 2 2 2" xfId="20235" xr:uid="{A42F9A1C-7DDD-4AC6-8EE9-CFF2BFBB836E}"/>
    <cellStyle name="Total 2 2 5 2 2 2 2" xfId="39107" xr:uid="{1592029A-E8D5-4A0B-AC0D-A91C5FBD7585}"/>
    <cellStyle name="Total 2 2 5 2 2 3" xfId="32823" xr:uid="{8ADE797F-6512-47C7-87FD-7F7FF39E12A1}"/>
    <cellStyle name="Total 2 2 5 2 3" xfId="11439" xr:uid="{4E935E3C-825D-48BC-BE57-7AD6E0559552}"/>
    <cellStyle name="Total 2 2 5 2 3 2" xfId="37095" xr:uid="{32EC5E81-C246-47FA-98EA-3DD01AAE09D1}"/>
    <cellStyle name="Total 2 2 5 2 4" xfId="13934" xr:uid="{37340541-06C6-4E27-B508-DACC174A54EB}"/>
    <cellStyle name="Total 2 2 5 2 4 2" xfId="24113" xr:uid="{B08F1FB9-3F49-4FA1-8328-924B16DF3328}"/>
    <cellStyle name="Total 2 2 5 2 5" xfId="31374" xr:uid="{B7023774-0536-4275-A390-DA674359404E}"/>
    <cellStyle name="Total 2 2 5 3" xfId="11440" xr:uid="{B46BEDED-E004-4E60-8C5E-19D68EBC33F1}"/>
    <cellStyle name="Total 2 2 5 3 2" xfId="11441" xr:uid="{7AD14870-25ED-426F-888A-1CA062E0679A}"/>
    <cellStyle name="Total 2 2 5 3 2 2" xfId="38029" xr:uid="{675357A8-0BAD-4D3C-855B-7546CD6CEA01}"/>
    <cellStyle name="Total 2 2 5 3 3" xfId="11442" xr:uid="{72DD5635-71EA-45DC-80EF-7D37AD1B27D3}"/>
    <cellStyle name="Total 2 2 5 4" xfId="11443" xr:uid="{99F0409D-7099-4C9B-9223-C04EA14BCA70}"/>
    <cellStyle name="Total 2 2 5 4 2" xfId="21420" xr:uid="{394804E3-513E-4231-A47E-2F4BEBBB2D56}"/>
    <cellStyle name="Total 2 2 5 4 2 2" xfId="39823" xr:uid="{613FEB0B-408A-402C-AF32-F306501C1F7F}"/>
    <cellStyle name="Total 2 2 5 4 3" xfId="33560" xr:uid="{B5D2475E-2A80-4354-AA3D-176E737A4711}"/>
    <cellStyle name="Total 2 2 5 5" xfId="11444" xr:uid="{341A264B-AD2C-4103-90E6-1EC9FAAC1E5D}"/>
    <cellStyle name="Total 2 2 5 5 2" xfId="34337" xr:uid="{EBBF9992-65D0-48D5-8582-236D1F02FB25}"/>
    <cellStyle name="Total 2 2 5 6" xfId="13398" xr:uid="{5270FF35-69BF-4A69-BC11-163838854296}"/>
    <cellStyle name="Total 2 2 5 6 2" xfId="35164" xr:uid="{AF28DCB0-4512-437D-9503-B976AAEFC91F}"/>
    <cellStyle name="Total 2 2 5 7" xfId="18054" xr:uid="{78A9839B-9485-47A4-A800-E451CFED3473}"/>
    <cellStyle name="Total 2 2 5 7 2" xfId="36119" xr:uid="{D4C3E099-1791-40AE-9638-FB07FD545102}"/>
    <cellStyle name="Total 2 2 5 8" xfId="24112" xr:uid="{93E9FC3B-0E39-4BAC-87C4-C2F7533CB719}"/>
    <cellStyle name="Total 2 2 5 9" xfId="30311" xr:uid="{25A562BF-1160-4FBF-8BC4-7C179E1B8240}"/>
    <cellStyle name="Total 2 2 6" xfId="11445" xr:uid="{E6322061-FA39-45C9-B57C-15E0B3A0864E}"/>
    <cellStyle name="Total 2 2 6 2" xfId="11446" xr:uid="{834B6AF9-0B21-4EEF-9C7F-C65650496B21}"/>
    <cellStyle name="Total 2 2 6 2 2" xfId="11447" xr:uid="{DB19289A-139F-4C80-BBA3-AB94C33CD25D}"/>
    <cellStyle name="Total 2 2 6 2 2 2" xfId="20236" xr:uid="{CFCF638C-6EFF-4874-A3C0-614A6A428AE2}"/>
    <cellStyle name="Total 2 2 6 2 2 2 2" xfId="39108" xr:uid="{E5E9D9F8-F20B-4E70-9C49-8DEB3B968791}"/>
    <cellStyle name="Total 2 2 6 2 2 3" xfId="32824" xr:uid="{5CBC0DCD-7C65-41AE-93D9-F967CF8373DF}"/>
    <cellStyle name="Total 2 2 6 2 3" xfId="11448" xr:uid="{51342612-1FEE-4D46-B2FE-37712A7B2AD9}"/>
    <cellStyle name="Total 2 2 6 2 3 2" xfId="37096" xr:uid="{833D4EE9-F856-4AEA-9A56-EA666FD5D1A7}"/>
    <cellStyle name="Total 2 2 6 2 4" xfId="13935" xr:uid="{160BC883-E132-4104-BE54-CEAAD6361357}"/>
    <cellStyle name="Total 2 2 6 2 4 2" xfId="24115" xr:uid="{12E81E4B-5900-468C-8DA8-0DC8CED64233}"/>
    <cellStyle name="Total 2 2 6 2 5" xfId="31375" xr:uid="{10A4505B-614F-431B-931C-789BB93904FB}"/>
    <cellStyle name="Total 2 2 6 3" xfId="11449" xr:uid="{866E4150-D8C8-40AF-8C69-D2B98A4DB9ED}"/>
    <cellStyle name="Total 2 2 6 3 2" xfId="11450" xr:uid="{942F4095-8AE8-4C04-B8D3-1613718EA9BC}"/>
    <cellStyle name="Total 2 2 6 3 2 2" xfId="38030" xr:uid="{C7378E08-945B-44C8-A21E-356165ECB746}"/>
    <cellStyle name="Total 2 2 6 3 3" xfId="11451" xr:uid="{87AFC411-84F1-4AB2-852D-A551EAEB6E31}"/>
    <cellStyle name="Total 2 2 6 4" xfId="11452" xr:uid="{27BFE175-B448-4B99-B840-78956344DCCA}"/>
    <cellStyle name="Total 2 2 6 4 2" xfId="21421" xr:uid="{F3FD8661-B98F-4094-8F9A-0E6ED0A1419F}"/>
    <cellStyle name="Total 2 2 6 4 2 2" xfId="39824" xr:uid="{65DBE428-272C-4727-8B95-193BADF94010}"/>
    <cellStyle name="Total 2 2 6 4 3" xfId="33561" xr:uid="{7E647BCE-2D14-4F30-ABAC-B1B71C114C07}"/>
    <cellStyle name="Total 2 2 6 5" xfId="11453" xr:uid="{9921FBC8-E2FC-42B4-9AB6-4B46D6EC276F}"/>
    <cellStyle name="Total 2 2 6 5 2" xfId="34338" xr:uid="{7F8F172B-41E1-4491-B8CF-B8CF0EB0167D}"/>
    <cellStyle name="Total 2 2 6 6" xfId="13399" xr:uid="{A5C2285F-0970-4F34-B2D3-7B457A3398B9}"/>
    <cellStyle name="Total 2 2 6 6 2" xfId="35165" xr:uid="{06579080-DF3A-47AF-BB05-B52ADFA146D0}"/>
    <cellStyle name="Total 2 2 6 7" xfId="18055" xr:uid="{009180E4-D999-4852-9230-D24C02A69F7B}"/>
    <cellStyle name="Total 2 2 6 7 2" xfId="36120" xr:uid="{D3D4A28B-84CC-4854-8DF2-1DF08E68A518}"/>
    <cellStyle name="Total 2 2 6 8" xfId="24114" xr:uid="{D17D8573-93DA-49CA-ACF4-BB1319E61D6A}"/>
    <cellStyle name="Total 2 2 6 9" xfId="30312" xr:uid="{A8433CD0-84E9-425D-860E-87B555150B0F}"/>
    <cellStyle name="Total 2 2 7" xfId="11454" xr:uid="{E7865DA1-18CB-4786-A461-6D498F100989}"/>
    <cellStyle name="Total 2 2 7 2" xfId="11455" xr:uid="{C2613EED-0FC8-4BDC-9FCB-DB75EA6CEB70}"/>
    <cellStyle name="Total 2 2 7 2 2" xfId="19378" xr:uid="{51A2461D-DB58-46A7-A84C-A90DD928B04A}"/>
    <cellStyle name="Total 2 2 7 2 2 2" xfId="38164" xr:uid="{D3EA02D8-F4E6-4C38-AE2A-F0615C1CFBCB}"/>
    <cellStyle name="Total 2 2 7 2 3" xfId="32093" xr:uid="{E86785BE-2CF4-4235-AB2F-76BC26758189}"/>
    <cellStyle name="Total 2 2 7 3" xfId="11456" xr:uid="{5CDAFE9F-AD44-4315-8208-A53D2A06F929}"/>
    <cellStyle name="Total 2 2 7 3 2" xfId="36248" xr:uid="{FA39F2E7-13F5-4965-85AC-E77588DCA6B7}"/>
    <cellStyle name="Total 2 2 7 4" xfId="13543" xr:uid="{F5DFF635-4CBB-46D8-8A0A-DE44C223532B}"/>
    <cellStyle name="Total 2 2 7 4 2" xfId="24116" xr:uid="{293C9CEC-7450-4D81-8F98-A0FEA1D6353A}"/>
    <cellStyle name="Total 2 2 7 5" xfId="30433" xr:uid="{A1DF1D22-C191-4BD4-A4D0-E4D5500B202C}"/>
    <cellStyle name="Total 2 2 8" xfId="11457" xr:uid="{C8A576B5-4BD3-41FC-BC3F-04908D74CBB5}"/>
    <cellStyle name="Total 2 2 8 2" xfId="11458" xr:uid="{C416BCFF-08F7-4BB0-9AB5-62D740F8A274}"/>
    <cellStyle name="Total 2 2 8 2 2" xfId="19560" xr:uid="{80308C0F-2A2D-44AE-84EB-3A3542D71987}"/>
    <cellStyle name="Total 2 2 8 2 2 2" xfId="38347" xr:uid="{68738807-4E20-4FF5-8831-B1D3BEF4A08E}"/>
    <cellStyle name="Total 2 2 8 2 3" xfId="32242" xr:uid="{942449BE-A02B-4887-9B5D-583D66B01F72}"/>
    <cellStyle name="Total 2 2 8 3" xfId="11459" xr:uid="{5A0A91D4-E04B-4AEC-B7A5-F4FBC747F731}"/>
    <cellStyle name="Total 2 2 8 3 2" xfId="36431" xr:uid="{AAB6846C-CC4D-43DB-8757-4577BB736ED4}"/>
    <cellStyle name="Total 2 2 8 4" xfId="13629" xr:uid="{350B4F99-6A3D-4344-B5BF-F9EB309DA494}"/>
    <cellStyle name="Total 2 2 8 4 2" xfId="24117" xr:uid="{6D4D3C2E-6D78-4C7D-920D-AD8B82F2DB2F}"/>
    <cellStyle name="Total 2 2 8 5" xfId="30616" xr:uid="{8F4D81E4-FA44-4B16-88C5-D514FBD22C45}"/>
    <cellStyle name="Total 2 2 9" xfId="11460" xr:uid="{8F215AB1-C3F1-4453-AA82-1FC3F98B04D9}"/>
    <cellStyle name="Total 2 2 9 2" xfId="11461" xr:uid="{BD403F16-A4C6-4929-98EB-B4EBEB38D68D}"/>
    <cellStyle name="Total 2 2 9 2 2" xfId="27210" xr:uid="{E7776605-B4DA-4150-A02F-F2C182C84A36}"/>
    <cellStyle name="Total 2 2 9 3" xfId="11462" xr:uid="{2C9C726A-7393-47EC-91A8-E30C87E1DB24}"/>
    <cellStyle name="Total 2 20" xfId="28684" xr:uid="{DA09BC83-A2C2-457C-A0F4-16767D1A95A9}"/>
    <cellStyle name="Total 2 21" xfId="28788" xr:uid="{EC0629F6-3D40-4C7E-8C22-AE6547405606}"/>
    <cellStyle name="Total 2 22" xfId="28882" xr:uid="{037C7A0A-C4EB-4C8F-A305-CDDF487CB6DE}"/>
    <cellStyle name="Total 2 23" xfId="28972" xr:uid="{5D9D4E7C-BCD2-4B5C-B648-EE595F07443B}"/>
    <cellStyle name="Total 2 24" xfId="29051" xr:uid="{9588EA20-AE0A-43DF-AD08-63575F3D4DF9}"/>
    <cellStyle name="Total 2 25" xfId="29127" xr:uid="{757B837B-336D-408F-91BC-A1B8EEB05F0C}"/>
    <cellStyle name="Total 2 26" xfId="29193" xr:uid="{AC4AE8D8-EF5D-4EC8-9A90-A5CC0F9CA6D1}"/>
    <cellStyle name="Total 2 27" xfId="29253" xr:uid="{9EB9660E-6F1D-43D1-A3A0-BB46A01D7C60}"/>
    <cellStyle name="Total 2 28" xfId="29305" xr:uid="{6EAE0FAB-432B-47D7-B9FB-F439E4FF67C9}"/>
    <cellStyle name="Total 2 29" xfId="29354" xr:uid="{8BFDD9BD-F714-4DAE-A8A1-CC6CC4D7BB82}"/>
    <cellStyle name="Total 2 3" xfId="11463" xr:uid="{ECC7A314-8E31-449B-A7F7-7424379F0C08}"/>
    <cellStyle name="Total 2 3 10" xfId="11464" xr:uid="{0B04CE45-8FE5-4DAC-86D2-66B50F1EF837}"/>
    <cellStyle name="Total 2 3 10 2" xfId="35166" xr:uid="{AA76F76D-8F37-40BB-8A7A-7D524DA4DF52}"/>
    <cellStyle name="Total 2 3 11" xfId="12999" xr:uid="{28DF6BE4-1EA8-48BB-94D7-CED3C6CB0940}"/>
    <cellStyle name="Total 2 3 11 2" xfId="35315" xr:uid="{6BA5E0BE-245B-4C1C-813D-599448608C8F}"/>
    <cellStyle name="Total 2 3 12" xfId="21746" xr:uid="{2603737D-796E-425F-B3AE-C40D101C746A}"/>
    <cellStyle name="Total 2 3 12 2" xfId="39973" xr:uid="{19AD55FC-80AC-4762-9C14-ED4E7DBC26ED}"/>
    <cellStyle name="Total 2 3 13" xfId="24118" xr:uid="{8164D2F3-A1F6-4A6F-BB61-63AE1CC13079}"/>
    <cellStyle name="Total 2 3 14" xfId="29551" xr:uid="{60B292A3-EEC0-4D1A-98C8-EBF1790F2742}"/>
    <cellStyle name="Total 2 3 2" xfId="11465" xr:uid="{864A19C2-D8CF-4D0C-83B1-FBA4752A133A}"/>
    <cellStyle name="Total 2 3 2 2" xfId="11466" xr:uid="{89073934-61F7-4939-A4EC-823E95CC8003}"/>
    <cellStyle name="Total 2 3 2 2 2" xfId="11467" xr:uid="{552C7F9A-919F-49AC-8A0A-CE54AEB83B26}"/>
    <cellStyle name="Total 2 3 2 2 2 2" xfId="20237" xr:uid="{4CB20CBC-F121-4226-8129-BD042D8C42B8}"/>
    <cellStyle name="Total 2 3 2 2 2 2 2" xfId="39109" xr:uid="{1D65F34B-2DB0-46C2-80C8-DE4C64525D1C}"/>
    <cellStyle name="Total 2 3 2 2 2 3" xfId="32825" xr:uid="{20FB5040-9494-4CCD-83D1-A643FAB70FAA}"/>
    <cellStyle name="Total 2 3 2 2 3" xfId="11468" xr:uid="{5844A529-D72A-46E4-9C53-8B56E7DAB710}"/>
    <cellStyle name="Total 2 3 2 2 3 2" xfId="37097" xr:uid="{B0235351-C0A3-4220-A94A-7F9C43D3ECCC}"/>
    <cellStyle name="Total 2 3 2 2 4" xfId="13936" xr:uid="{981A9890-F646-4222-B04F-D0ED03655E39}"/>
    <cellStyle name="Total 2 3 2 2 4 2" xfId="24120" xr:uid="{49704279-CD0C-415C-B123-9D9B75169B57}"/>
    <cellStyle name="Total 2 3 2 2 5" xfId="31376" xr:uid="{E531E382-3389-4824-8BE6-900386136C1B}"/>
    <cellStyle name="Total 2 3 2 3" xfId="11469" xr:uid="{9CF2B684-7BA3-414C-AB1D-4502535F1DC6}"/>
    <cellStyle name="Total 2 3 2 3 2" xfId="11470" xr:uid="{732233AA-5FB3-4565-9B7E-4E8C34E7F745}"/>
    <cellStyle name="Total 2 3 2 3 2 2" xfId="38031" xr:uid="{B5BE9DCE-0D8D-4126-BBEC-AB73100D9A51}"/>
    <cellStyle name="Total 2 3 2 3 3" xfId="11471" xr:uid="{6BEBD5EE-E9F9-4296-95B5-8F67610A1A58}"/>
    <cellStyle name="Total 2 3 2 4" xfId="11472" xr:uid="{67C348D5-746C-444F-840C-E9A9C073994B}"/>
    <cellStyle name="Total 2 3 2 4 2" xfId="21422" xr:uid="{5C6C53F5-E35A-4E70-A19E-65ADFA41E077}"/>
    <cellStyle name="Total 2 3 2 4 2 2" xfId="39825" xr:uid="{6D6EAC4C-AC6D-4DC1-89AB-D19FC1890773}"/>
    <cellStyle name="Total 2 3 2 4 3" xfId="33562" xr:uid="{071D3FAC-FE99-4D6B-ADA9-802D784FFA67}"/>
    <cellStyle name="Total 2 3 2 5" xfId="11473" xr:uid="{73BC42C2-D932-4419-81D5-CA80FF8ADBAF}"/>
    <cellStyle name="Total 2 3 2 5 2" xfId="34339" xr:uid="{3D558DBD-3A2B-44B6-B2EA-42715965E93E}"/>
    <cellStyle name="Total 2 3 2 6" xfId="13400" xr:uid="{44ED93D2-47A2-4CF4-BD29-110416117BEC}"/>
    <cellStyle name="Total 2 3 2 6 2" xfId="35167" xr:uid="{3A7017B5-7816-4C66-B81B-D243493B08D9}"/>
    <cellStyle name="Total 2 3 2 7" xfId="18056" xr:uid="{4A31AB23-1075-4418-A17C-19B781F7CF9B}"/>
    <cellStyle name="Total 2 3 2 7 2" xfId="36121" xr:uid="{7A77EBBA-42B1-40A2-8945-2004ABEABA83}"/>
    <cellStyle name="Total 2 3 2 8" xfId="24119" xr:uid="{E29FBE2B-2819-45BB-86F1-0CDCE15C96FA}"/>
    <cellStyle name="Total 2 3 2 9" xfId="30313" xr:uid="{9BF2B92C-544F-4DDF-A3C8-BE0D510F7DD3}"/>
    <cellStyle name="Total 2 3 3" xfId="11474" xr:uid="{80698885-0EDE-481F-849D-D7C640E131C3}"/>
    <cellStyle name="Total 2 3 3 2" xfId="11475" xr:uid="{C2AD84D0-ABC6-42A8-AB79-DE23024E68BD}"/>
    <cellStyle name="Total 2 3 3 2 2" xfId="11476" xr:uid="{0D2779D1-BE5B-4A46-8DBE-A11166B81415}"/>
    <cellStyle name="Total 2 3 3 2 2 2" xfId="20238" xr:uid="{637B11AA-3D7D-4B7C-8E4A-AEFBCF1DDA1C}"/>
    <cellStyle name="Total 2 3 3 2 2 2 2" xfId="39110" xr:uid="{D2D96542-CB2A-4C04-84F7-ECCDE1E1B630}"/>
    <cellStyle name="Total 2 3 3 2 2 3" xfId="32826" xr:uid="{B4E0925F-02E6-46AF-B87C-20BBCF2896F1}"/>
    <cellStyle name="Total 2 3 3 2 3" xfId="11477" xr:uid="{91480157-B07E-4478-9FE3-41D6A11FA6C7}"/>
    <cellStyle name="Total 2 3 3 2 3 2" xfId="37098" xr:uid="{1BEA4809-E555-4761-A605-F637E565BBC2}"/>
    <cellStyle name="Total 2 3 3 2 4" xfId="13937" xr:uid="{A27CF9E3-9F33-44C1-8BDD-8AD438F35A4A}"/>
    <cellStyle name="Total 2 3 3 2 4 2" xfId="24122" xr:uid="{526DCCC7-D4E1-47FF-8C83-0DD2370A071D}"/>
    <cellStyle name="Total 2 3 3 2 5" xfId="31377" xr:uid="{3F87FBF0-72A6-4540-A6E0-DEE81B73D17A}"/>
    <cellStyle name="Total 2 3 3 3" xfId="11478" xr:uid="{F6EAB927-2914-4840-882D-8D3E786CCF05}"/>
    <cellStyle name="Total 2 3 3 3 2" xfId="11479" xr:uid="{7A53AA17-561F-4FE1-A15C-B225B0179C0F}"/>
    <cellStyle name="Total 2 3 3 3 2 2" xfId="38032" xr:uid="{E8C507E5-248A-4265-8EDC-2AF113675AC0}"/>
    <cellStyle name="Total 2 3 3 3 3" xfId="11480" xr:uid="{F4A335D0-74E1-48BB-A8AD-03F5198B3BE1}"/>
    <cellStyle name="Total 2 3 3 4" xfId="11481" xr:uid="{08AA846A-F28B-4753-A096-3D30B8B2F208}"/>
    <cellStyle name="Total 2 3 3 4 2" xfId="21423" xr:uid="{FA16F78B-351D-43CA-A64B-7B535BE3CA25}"/>
    <cellStyle name="Total 2 3 3 4 2 2" xfId="39826" xr:uid="{BCFFA4FB-9B26-4483-9E95-4A0C0A396515}"/>
    <cellStyle name="Total 2 3 3 4 3" xfId="33563" xr:uid="{64924CC9-0DFF-4CD7-8EBA-48472E046BBB}"/>
    <cellStyle name="Total 2 3 3 5" xfId="11482" xr:uid="{2E71287B-ACA8-4C91-B56D-191739E39775}"/>
    <cellStyle name="Total 2 3 3 5 2" xfId="34340" xr:uid="{33C93B15-460C-41FF-88F0-8E2AC6C80B04}"/>
    <cellStyle name="Total 2 3 3 6" xfId="13401" xr:uid="{C89FB628-9F71-47E3-9778-8C678A81B36B}"/>
    <cellStyle name="Total 2 3 3 6 2" xfId="35168" xr:uid="{5A580823-B68F-4813-BF67-416FB250AED1}"/>
    <cellStyle name="Total 2 3 3 7" xfId="18057" xr:uid="{84C66C60-4B6B-46B8-BCE9-4E444292258E}"/>
    <cellStyle name="Total 2 3 3 7 2" xfId="36122" xr:uid="{942E52B4-8E7C-486D-BF33-0E58A1F456E6}"/>
    <cellStyle name="Total 2 3 3 8" xfId="24121" xr:uid="{A09FD799-868F-4E83-9164-60725F773C81}"/>
    <cellStyle name="Total 2 3 3 9" xfId="30314" xr:uid="{EB38ED9C-AC60-4BE7-96F5-AE201FE335BF}"/>
    <cellStyle name="Total 2 3 4" xfId="11483" xr:uid="{B6A1EA56-2AE4-4723-9E4C-C21E3E63D5BA}"/>
    <cellStyle name="Total 2 3 4 2" xfId="11484" xr:uid="{40D20375-F98A-45D1-8E22-13924FAF1EBC}"/>
    <cellStyle name="Total 2 3 4 2 2" xfId="11485" xr:uid="{03E11B4A-0E2F-44B2-B82E-736769A67AA1}"/>
    <cellStyle name="Total 2 3 4 2 2 2" xfId="20239" xr:uid="{91992B15-CE34-4B86-8A3F-44C028254645}"/>
    <cellStyle name="Total 2 3 4 2 2 2 2" xfId="39111" xr:uid="{7B87C8C6-9D07-434E-A2AA-ED7FC77E5873}"/>
    <cellStyle name="Total 2 3 4 2 2 3" xfId="32827" xr:uid="{C17E4E96-DCEF-417C-8CBF-11486B799D17}"/>
    <cellStyle name="Total 2 3 4 2 3" xfId="11486" xr:uid="{DC388B9A-3937-43A8-AA53-DD04F4CFBAC1}"/>
    <cellStyle name="Total 2 3 4 2 3 2" xfId="37099" xr:uid="{A26C5525-5BAB-4969-85B1-C6E120F12707}"/>
    <cellStyle name="Total 2 3 4 2 4" xfId="13938" xr:uid="{58C91074-7FAB-4A52-9328-823E93E5128B}"/>
    <cellStyle name="Total 2 3 4 2 4 2" xfId="24124" xr:uid="{901501C1-9BBF-4714-9147-08BFB522060A}"/>
    <cellStyle name="Total 2 3 4 2 5" xfId="31378" xr:uid="{5ACFB9F0-A182-4F19-B44E-C6B3254C9355}"/>
    <cellStyle name="Total 2 3 4 3" xfId="11487" xr:uid="{66473245-10BC-4123-BA60-A160909F14CB}"/>
    <cellStyle name="Total 2 3 4 3 2" xfId="11488" xr:uid="{0BB45F9A-C589-4354-B24A-101C802615EB}"/>
    <cellStyle name="Total 2 3 4 3 2 2" xfId="38033" xr:uid="{28AC3DDC-D2BD-43AD-8E38-E4165B1CB18D}"/>
    <cellStyle name="Total 2 3 4 3 3" xfId="11489" xr:uid="{92957524-7576-48D2-AA17-766A55F16A58}"/>
    <cellStyle name="Total 2 3 4 4" xfId="11490" xr:uid="{FE9C54AF-8E8A-4440-B19B-9BA931D7BF4C}"/>
    <cellStyle name="Total 2 3 4 4 2" xfId="21424" xr:uid="{5BED8B9D-007B-44A9-AE3A-2475C59907E1}"/>
    <cellStyle name="Total 2 3 4 4 2 2" xfId="39827" xr:uid="{2F4AFC21-8089-46A7-A997-64D71364F5A6}"/>
    <cellStyle name="Total 2 3 4 4 3" xfId="33564" xr:uid="{AC8517A9-FA40-4AB1-8DD4-435428BDDC32}"/>
    <cellStyle name="Total 2 3 4 5" xfId="11491" xr:uid="{5AD7A554-CDC5-460A-A2B7-AF1236D9F3C8}"/>
    <cellStyle name="Total 2 3 4 5 2" xfId="34341" xr:uid="{38D18ABE-7435-4340-95CF-CD644D164B62}"/>
    <cellStyle name="Total 2 3 4 6" xfId="13402" xr:uid="{DB53BFCD-01BD-4131-87C2-67E6B6C5F663}"/>
    <cellStyle name="Total 2 3 4 6 2" xfId="35169" xr:uid="{CA4E2096-FC92-4E0C-B36A-6AFCC34405EE}"/>
    <cellStyle name="Total 2 3 4 7" xfId="18058" xr:uid="{03181B1F-AB90-4454-B764-3A7455B4F988}"/>
    <cellStyle name="Total 2 3 4 7 2" xfId="36123" xr:uid="{0884A640-FF4F-488D-A9D0-033B2FC798F1}"/>
    <cellStyle name="Total 2 3 4 8" xfId="24123" xr:uid="{E1AA8F3C-ED21-4508-B64B-47859CEB1668}"/>
    <cellStyle name="Total 2 3 4 9" xfId="30315" xr:uid="{C4071ABC-E120-4C3D-8939-E7513FEC9E42}"/>
    <cellStyle name="Total 2 3 5" xfId="11492" xr:uid="{CE75CA72-231A-4155-B869-4BE8E9F01B22}"/>
    <cellStyle name="Total 2 3 5 2" xfId="11493" xr:uid="{0ADB5CFA-CE52-41C5-90F2-76EE5CBA4730}"/>
    <cellStyle name="Total 2 3 5 2 2" xfId="11494" xr:uid="{0850480E-7B81-486D-949A-F317C3BCD451}"/>
    <cellStyle name="Total 2 3 5 2 2 2" xfId="20240" xr:uid="{E2062C28-C533-4256-9661-67A34787924D}"/>
    <cellStyle name="Total 2 3 5 2 2 2 2" xfId="39112" xr:uid="{B54C8ECA-9364-4E5E-AD87-B6F1BA2623CE}"/>
    <cellStyle name="Total 2 3 5 2 2 3" xfId="32828" xr:uid="{0D197C67-ADA7-4C0D-BC5E-2F9693F949BE}"/>
    <cellStyle name="Total 2 3 5 2 3" xfId="11495" xr:uid="{44275B0D-02E5-4138-89BE-F7977355AAFC}"/>
    <cellStyle name="Total 2 3 5 2 3 2" xfId="37100" xr:uid="{CBBB28E7-1630-4F29-8533-CE311BFE9106}"/>
    <cellStyle name="Total 2 3 5 2 4" xfId="13939" xr:uid="{F51F7540-8F6C-4DC0-9496-E6C44AE5055B}"/>
    <cellStyle name="Total 2 3 5 2 4 2" xfId="24126" xr:uid="{D287C989-A87E-459B-AE21-9F4D8A1DB816}"/>
    <cellStyle name="Total 2 3 5 2 5" xfId="31379" xr:uid="{C326C949-F691-4DE4-973E-0D4A55667BBD}"/>
    <cellStyle name="Total 2 3 5 3" xfId="11496" xr:uid="{9CC86790-6C25-4D84-9F4C-461CA0B6D36C}"/>
    <cellStyle name="Total 2 3 5 3 2" xfId="11497" xr:uid="{A068B57F-7B0D-4ED5-B262-D604D267B013}"/>
    <cellStyle name="Total 2 3 5 3 2 2" xfId="38034" xr:uid="{14C3AE2D-DFD1-480B-ACB2-301BDBCB33B1}"/>
    <cellStyle name="Total 2 3 5 3 3" xfId="11498" xr:uid="{E0D7044A-C4F5-4FBE-9B60-6BF9CA542D9F}"/>
    <cellStyle name="Total 2 3 5 4" xfId="11499" xr:uid="{9EEC65B6-26DC-4791-875B-E41EE447BC7E}"/>
    <cellStyle name="Total 2 3 5 4 2" xfId="21425" xr:uid="{6A381365-C301-47F7-82AC-B1CE09232C99}"/>
    <cellStyle name="Total 2 3 5 4 2 2" xfId="39828" xr:uid="{31296ACD-D557-434F-9735-9D9F0F7E90DC}"/>
    <cellStyle name="Total 2 3 5 4 3" xfId="33565" xr:uid="{150F137D-3C7E-42F2-8A95-9DA029584365}"/>
    <cellStyle name="Total 2 3 5 5" xfId="11500" xr:uid="{1CF3B388-30C2-4D1B-A6E7-549AA3C94075}"/>
    <cellStyle name="Total 2 3 5 5 2" xfId="34342" xr:uid="{DD85B11D-DFC8-4A97-A427-9268EB52EE9B}"/>
    <cellStyle name="Total 2 3 5 6" xfId="13403" xr:uid="{D6960470-DC03-445A-8914-BF026DACA917}"/>
    <cellStyle name="Total 2 3 5 6 2" xfId="35170" xr:uid="{6E6CFCEA-9D13-4904-BD99-5FB2DF541A60}"/>
    <cellStyle name="Total 2 3 5 7" xfId="18059" xr:uid="{ACE1AE1F-79E0-46F3-BB63-C05330DB655E}"/>
    <cellStyle name="Total 2 3 5 7 2" xfId="36124" xr:uid="{77389DED-E153-478A-99EF-6648109F500C}"/>
    <cellStyle name="Total 2 3 5 8" xfId="24125" xr:uid="{CF2054C1-B5F3-420B-8D5E-8E31764D2B39}"/>
    <cellStyle name="Total 2 3 5 9" xfId="30316" xr:uid="{CB3C3EB5-37BA-4317-9F13-0D18BAE2A382}"/>
    <cellStyle name="Total 2 3 6" xfId="11501" xr:uid="{3B006106-F466-4C66-A597-14AB1634271D}"/>
    <cellStyle name="Total 2 3 6 2" xfId="11502" xr:uid="{AB031118-2656-48C6-B22D-071FC60070D9}"/>
    <cellStyle name="Total 2 3 6 2 2" xfId="11503" xr:uid="{366289C4-FB77-4502-90F2-CDE2A9385DF3}"/>
    <cellStyle name="Total 2 3 6 2 2 2" xfId="20241" xr:uid="{7FFC82E2-7CDC-45A8-A36C-711D2F29D484}"/>
    <cellStyle name="Total 2 3 6 2 2 2 2" xfId="39113" xr:uid="{CFA79BDC-533C-4736-BD90-E92B2CE351D3}"/>
    <cellStyle name="Total 2 3 6 2 2 3" xfId="32829" xr:uid="{D11542B6-9F6B-486C-9E02-511D988C9B62}"/>
    <cellStyle name="Total 2 3 6 2 3" xfId="11504" xr:uid="{CD8145D5-0D3E-4BAA-8BD0-0FA59BD65897}"/>
    <cellStyle name="Total 2 3 6 2 3 2" xfId="37101" xr:uid="{C02922A3-B2F8-4160-AC3C-26DB1708D298}"/>
    <cellStyle name="Total 2 3 6 2 4" xfId="13940" xr:uid="{54DF131D-5494-4729-9653-4839FC94517E}"/>
    <cellStyle name="Total 2 3 6 2 4 2" xfId="24128" xr:uid="{03B0A9A7-07E3-4C1F-8850-B3EF298532A1}"/>
    <cellStyle name="Total 2 3 6 2 5" xfId="31380" xr:uid="{CF944521-7B0E-445B-AFC7-3A9D6755509A}"/>
    <cellStyle name="Total 2 3 6 3" xfId="11505" xr:uid="{46120984-7D1E-491F-8840-5D350BBDC159}"/>
    <cellStyle name="Total 2 3 6 3 2" xfId="11506" xr:uid="{D1ECEBE1-F15A-4AD7-BB4C-00C3A9AC9700}"/>
    <cellStyle name="Total 2 3 6 3 2 2" xfId="38035" xr:uid="{142C5A2C-A9E7-49E6-8815-69B51F35B2D6}"/>
    <cellStyle name="Total 2 3 6 3 3" xfId="11507" xr:uid="{332EEFA1-0F89-49C4-84C9-8A0EA1BA2274}"/>
    <cellStyle name="Total 2 3 6 4" xfId="11508" xr:uid="{7FF198DC-EC3D-4A30-A048-36B1857905DB}"/>
    <cellStyle name="Total 2 3 6 4 2" xfId="21426" xr:uid="{7CB7D024-8BC3-44E7-9E4A-AA055F44DC41}"/>
    <cellStyle name="Total 2 3 6 4 2 2" xfId="39829" xr:uid="{80C966DB-BDF6-4212-9C66-81A84104CA13}"/>
    <cellStyle name="Total 2 3 6 4 3" xfId="33566" xr:uid="{79A31ADE-1B0C-4B46-8F14-FC4742A6E2AC}"/>
    <cellStyle name="Total 2 3 6 5" xfId="11509" xr:uid="{F2FAF8C1-D8C7-469C-8F57-04D55C358C53}"/>
    <cellStyle name="Total 2 3 6 5 2" xfId="34343" xr:uid="{335D5927-EBC8-4185-9E42-970296D5EEA3}"/>
    <cellStyle name="Total 2 3 6 6" xfId="13404" xr:uid="{C2B80149-CBDC-41B5-91F3-D74DCC747019}"/>
    <cellStyle name="Total 2 3 6 6 2" xfId="35171" xr:uid="{167A1558-4182-4783-AF46-C2E312FD77FC}"/>
    <cellStyle name="Total 2 3 6 7" xfId="18060" xr:uid="{78DF0A70-D800-4979-A8F9-3F9C576D8049}"/>
    <cellStyle name="Total 2 3 6 7 2" xfId="36125" xr:uid="{7029BCE1-20DB-430B-AB80-EC7910940C81}"/>
    <cellStyle name="Total 2 3 6 8" xfId="24127" xr:uid="{5AF4FD67-B238-4A42-B833-AA5161BFE878}"/>
    <cellStyle name="Total 2 3 6 9" xfId="30317" xr:uid="{1BC94DF8-913D-4261-9D3A-175A0B966EE7}"/>
    <cellStyle name="Total 2 3 7" xfId="11510" xr:uid="{826ACD0D-E04F-4F76-BDE6-25B1B64B1DF4}"/>
    <cellStyle name="Total 2 3 7 2" xfId="11511" xr:uid="{F44EF006-4FAB-4058-AAEE-7453A4B6FB62}"/>
    <cellStyle name="Total 2 3 7 2 2" xfId="19392" xr:uid="{22C972AA-C03E-4B9B-AD25-2A7A69364FCD}"/>
    <cellStyle name="Total 2 3 7 2 2 2" xfId="38179" xr:uid="{F0C0CB4F-629D-481A-853F-D5F1F6FB8439}"/>
    <cellStyle name="Total 2 3 7 2 3" xfId="32104" xr:uid="{EE4C6B74-C251-43E4-9072-82B38EAE6CF3}"/>
    <cellStyle name="Total 2 3 7 3" xfId="11512" xr:uid="{FCD535FF-2CA9-43D1-A3C5-960531F97873}"/>
    <cellStyle name="Total 2 3 7 3 2" xfId="36262" xr:uid="{3064D2BA-1F57-472B-B0FF-E7805004AB4F}"/>
    <cellStyle name="Total 2 3 7 4" xfId="13551" xr:uid="{5ECEF2FA-F461-4825-B755-C79A8278201B}"/>
    <cellStyle name="Total 2 3 7 4 2" xfId="24129" xr:uid="{78EC638D-5D21-4E6D-B961-9B0F75F7A41C}"/>
    <cellStyle name="Total 2 3 7 5" xfId="30448" xr:uid="{368A9E00-BA80-47AF-B34B-36FC8DDF61AA}"/>
    <cellStyle name="Total 2 3 8" xfId="11513" xr:uid="{5EF70EDC-D492-44C6-957E-F52FAF4F318C}"/>
    <cellStyle name="Total 2 3 8 2" xfId="11514" xr:uid="{8A8C77AD-DC0B-40DF-8BCD-706659096FDF}"/>
    <cellStyle name="Total 2 3 8 2 2" xfId="19550" xr:uid="{0945D38C-2DF4-4A2E-9543-64834F5C19C4}"/>
    <cellStyle name="Total 2 3 8 2 2 2" xfId="38337" xr:uid="{4FF5F8A4-2ED6-4460-915A-F1B7E5B827E4}"/>
    <cellStyle name="Total 2 3 8 2 3" xfId="32233" xr:uid="{C5638B5E-9368-4385-9078-00B950F711AC}"/>
    <cellStyle name="Total 2 3 8 3" xfId="11515" xr:uid="{C590D3D2-A386-4B6F-9740-455600B61FDC}"/>
    <cellStyle name="Total 2 3 8 3 2" xfId="36421" xr:uid="{73B3F34C-AB7F-4486-8478-006136101E5E}"/>
    <cellStyle name="Total 2 3 8 4" xfId="13624" xr:uid="{D6BF1F96-2380-4ACB-B078-3363B5017E85}"/>
    <cellStyle name="Total 2 3 8 4 2" xfId="24130" xr:uid="{7A8462F3-4D97-4142-AC99-C9ED122A1A47}"/>
    <cellStyle name="Total 2 3 8 5" xfId="30606" xr:uid="{74C3FAB1-3071-487B-B31C-E1D6A1430473}"/>
    <cellStyle name="Total 2 3 9" xfId="11516" xr:uid="{F9565B5C-9BCB-42D4-BFC6-C3605492CD63}"/>
    <cellStyle name="Total 2 3 9 2" xfId="11517" xr:uid="{17BF6567-8E48-4A6A-B1CC-CB61932DF1B0}"/>
    <cellStyle name="Total 2 3 9 3" xfId="11518" xr:uid="{46F27166-CA23-45C4-A89A-999CEB5FFBE7}"/>
    <cellStyle name="Total 2 30" xfId="29393" xr:uid="{32691E46-69AE-43A9-8A5F-D41BE2C4941E}"/>
    <cellStyle name="Total 2 31" xfId="29424" xr:uid="{9A0A8374-97E4-43C8-8F0A-6EEAFA81840F}"/>
    <cellStyle name="Total 2 32" xfId="29484" xr:uid="{292C035E-7608-47C0-8B63-2690932C3F08}"/>
    <cellStyle name="Total 2 33" xfId="11405" xr:uid="{6487A0A9-0691-4042-B97A-2BF8184423E5}"/>
    <cellStyle name="Total 2 4" xfId="11519" xr:uid="{169CCE79-351F-47A5-8DA8-B70E55EC16E2}"/>
    <cellStyle name="Total 2 4 10" xfId="29623" xr:uid="{2997760E-0E26-4038-BC90-8E29DAEA88E7}"/>
    <cellStyle name="Total 2 4 2" xfId="11520" xr:uid="{79B4571B-C821-4CB0-80C0-477A3F52BB4E}"/>
    <cellStyle name="Total 2 4 2 2" xfId="11521" xr:uid="{90160893-2626-49F1-AA3D-91A0D375D093}"/>
    <cellStyle name="Total 2 4 2 2 2" xfId="11522" xr:uid="{40D5D95A-878C-4A50-8304-0C62AB6E9885}"/>
    <cellStyle name="Total 2 4 2 2 2 2" xfId="20242" xr:uid="{C5162D93-B646-4BD0-A1D2-0CBE4E2A6C2D}"/>
    <cellStyle name="Total 2 4 2 2 2 2 2" xfId="39114" xr:uid="{4D6519C7-36E7-4672-A552-26E2CC160BA5}"/>
    <cellStyle name="Total 2 4 2 2 2 3" xfId="32830" xr:uid="{136F3ED3-0C8B-4301-B279-CBED9FF84708}"/>
    <cellStyle name="Total 2 4 2 2 3" xfId="11523" xr:uid="{731965BC-EA20-46D2-9A1B-D4D03402C4E9}"/>
    <cellStyle name="Total 2 4 2 2 3 2" xfId="37102" xr:uid="{0628D138-2FCB-48A8-BDF1-924148240A92}"/>
    <cellStyle name="Total 2 4 2 2 4" xfId="13941" xr:uid="{EF734AB1-6B12-45A0-A062-5A0193D8C3E0}"/>
    <cellStyle name="Total 2 4 2 2 4 2" xfId="24133" xr:uid="{2B44907D-2AAC-441C-9DE0-5C5FDDBEF9F9}"/>
    <cellStyle name="Total 2 4 2 2 5" xfId="31381" xr:uid="{E7ACEC7B-4656-433C-980E-34B6DE4054FF}"/>
    <cellStyle name="Total 2 4 2 3" xfId="11524" xr:uid="{6A52AF48-DA12-4CC4-A433-A338C16BA22B}"/>
    <cellStyle name="Total 2 4 2 3 2" xfId="11525" xr:uid="{1D33CBF0-CF4A-43F9-A2AA-6B1D8CEC8A21}"/>
    <cellStyle name="Total 2 4 2 3 2 2" xfId="38036" xr:uid="{E731421B-2639-40A3-8337-37C448214630}"/>
    <cellStyle name="Total 2 4 2 3 3" xfId="11526" xr:uid="{75D2ADF5-F170-43F0-8242-63F8A2A9F11C}"/>
    <cellStyle name="Total 2 4 2 4" xfId="11527" xr:uid="{B095E9A5-1767-422E-B4A8-5B0BCD78A8F1}"/>
    <cellStyle name="Total 2 4 2 4 2" xfId="36126" xr:uid="{D57BDA99-B5E1-4F97-ACBF-F58E7FE2308E}"/>
    <cellStyle name="Total 2 4 2 5" xfId="13405" xr:uid="{213AB0D9-5972-4016-958B-D1C1289D3747}"/>
    <cellStyle name="Total 2 4 2 5 2" xfId="24132" xr:uid="{4E94AA75-29CE-42E3-B6BD-6BAB4B7321CD}"/>
    <cellStyle name="Total 2 4 2 6" xfId="30318" xr:uid="{C63BEFDB-15A6-4BCB-93D7-7D951179EC00}"/>
    <cellStyle name="Total 2 4 3" xfId="11528" xr:uid="{2CF6B8CA-D387-4CF3-9A09-86D147D1DC59}"/>
    <cellStyle name="Total 2 4 3 2" xfId="11529" xr:uid="{4CF873A5-2E13-4D12-ADAE-75F9E759ECF8}"/>
    <cellStyle name="Total 2 4 3 2 2" xfId="14473" xr:uid="{8372ACE5-F14B-414A-BB92-A0852031BD9C}"/>
    <cellStyle name="Total 2 4 3 2 2 2" xfId="38419" xr:uid="{4289049F-4FB6-4497-9079-6E26BECE924D}"/>
    <cellStyle name="Total 2 4 3 2 3" xfId="32295" xr:uid="{CCE71FE2-79B2-4CD0-AE0E-E494006BE373}"/>
    <cellStyle name="Total 2 4 3 3" xfId="11530" xr:uid="{74367D7A-F901-473F-98DE-2ECC0710C2F1}"/>
    <cellStyle name="Total 2 4 3 3 2" xfId="18367" xr:uid="{7B6130DD-69AA-4216-97EA-07A6A507717F}"/>
    <cellStyle name="Total 2 4 3 4" xfId="13672" xr:uid="{0DD7252B-0269-4B2D-AC3E-D0C9E067B521}"/>
    <cellStyle name="Total 2 4 3 4 2" xfId="24134" xr:uid="{1FCCF49D-B650-4646-9DCB-51C173179395}"/>
    <cellStyle name="Total 2 4 3 5" xfId="30686" xr:uid="{1E005D71-AB92-41F1-A7C1-D42951ADB5A6}"/>
    <cellStyle name="Total 2 4 4" xfId="11531" xr:uid="{F70FAF91-18E8-461F-905E-C76CFFD1CEB2}"/>
    <cellStyle name="Total 2 4 4 2" xfId="11532" xr:uid="{27B394FD-73BE-440D-98AB-9D6788D35F2F}"/>
    <cellStyle name="Total 2 4 4 2 2" xfId="37284" xr:uid="{8B8D8FB6-D1E9-4A67-992E-5CCC4D004B6D}"/>
    <cellStyle name="Total 2 4 4 3" xfId="11533" xr:uid="{98A12D4A-9C09-4874-B4F7-E4F9C63770A5}"/>
    <cellStyle name="Total 2 4 5" xfId="11534" xr:uid="{08CD8D1B-41AB-4A61-A7DA-7E7E2764C838}"/>
    <cellStyle name="Total 2 4 5 2" xfId="15300" xr:uid="{DFF8C6CC-AA64-4DDD-8E4A-2994B85D7B30}"/>
    <cellStyle name="Total 2 4 5 2 2" xfId="20605" xr:uid="{DBCDF51A-904F-42E7-902C-D8705A1C8C12}"/>
    <cellStyle name="Total 2 4 5 3" xfId="33567" xr:uid="{42FCEA56-6657-4D77-8682-D3F386351D98}"/>
    <cellStyle name="Total 2 4 6" xfId="11535" xr:uid="{B8E0A3B3-E62A-4B15-92FB-06D623EF53BE}"/>
    <cellStyle name="Total 2 4 6 2" xfId="15954" xr:uid="{92C142A6-8AA7-4C2A-9E1D-8C9846CD9A35}"/>
    <cellStyle name="Total 2 4 7" xfId="13084" xr:uid="{D77BF355-9DFE-4EA9-B36B-6F2AEE37242C}"/>
    <cellStyle name="Total 2 4 7 2" xfId="16929" xr:uid="{CE0E2BA6-63A0-4367-B1B3-5C87B1D2542C}"/>
    <cellStyle name="Total 2 4 8" xfId="17174" xr:uid="{C6093026-7D58-4E26-9D01-75967928694E}"/>
    <cellStyle name="Total 2 4 8 2" xfId="35409" xr:uid="{647D0B18-A8E5-4878-A45D-9160900A74FB}"/>
    <cellStyle name="Total 2 4 9" xfId="24131" xr:uid="{382261F2-D325-4227-926E-37BD2ACC05C3}"/>
    <cellStyle name="Total 2 5" xfId="11536" xr:uid="{B38C0ED4-5B8A-4345-8315-9B5C4B0C4485}"/>
    <cellStyle name="Total 2 5 2" xfId="11537" xr:uid="{48D00095-3C1B-48A7-A23B-3FC37AD4C556}"/>
    <cellStyle name="Total 2 5 2 2" xfId="11538" xr:uid="{6A01E32F-532B-4551-82D6-81EC9BAB756B}"/>
    <cellStyle name="Total 2 5 2 2 2" xfId="20243" xr:uid="{CD6159A3-A93D-4406-9A92-CB040DE9CFD5}"/>
    <cellStyle name="Total 2 5 2 2 2 2" xfId="39115" xr:uid="{4D30D306-8301-471B-9D40-96069AFDF9D5}"/>
    <cellStyle name="Total 2 5 2 2 3" xfId="32831" xr:uid="{466006DF-D02E-45FD-A0A6-195B9489DB00}"/>
    <cellStyle name="Total 2 5 2 3" xfId="11539" xr:uid="{8D97B6B1-C719-4FCD-AC46-A6953769BE16}"/>
    <cellStyle name="Total 2 5 2 3 2" xfId="37103" xr:uid="{EE8C19DD-DDA7-4E6B-B708-174A5CE847E5}"/>
    <cellStyle name="Total 2 5 2 4" xfId="13942" xr:uid="{F4AD8F41-2069-4950-B97C-62AB7F442B68}"/>
    <cellStyle name="Total 2 5 2 4 2" xfId="24136" xr:uid="{1DF4775C-E7F6-4605-B407-C6F9818DCCB3}"/>
    <cellStyle name="Total 2 5 2 5" xfId="31382" xr:uid="{CF04D463-FE76-40BC-A936-4FB783A0C41C}"/>
    <cellStyle name="Total 2 5 3" xfId="11540" xr:uid="{7BEBA251-CEBB-4B37-8837-116948E30AB2}"/>
    <cellStyle name="Total 2 5 3 2" xfId="11541" xr:uid="{88868406-56CC-4D0F-A53F-26A59ED3578B}"/>
    <cellStyle name="Total 2 5 3 2 2" xfId="38037" xr:uid="{58189DB9-05DA-497C-9E90-CD690C42061F}"/>
    <cellStyle name="Total 2 5 3 3" xfId="11542" xr:uid="{B4FE99B0-594D-49F0-87AC-E1C48CF2FE34}"/>
    <cellStyle name="Total 2 5 4" xfId="11543" xr:uid="{9F38050E-A382-42B2-9093-4A8A282BCB19}"/>
    <cellStyle name="Total 2 5 4 2" xfId="21428" xr:uid="{EE569C77-9326-44AA-8E25-2B2DF80DFD7C}"/>
    <cellStyle name="Total 2 5 4 2 2" xfId="39830" xr:uid="{BDEF8D86-AC68-4FAC-90DF-0C9ADC8DCB71}"/>
    <cellStyle name="Total 2 5 4 3" xfId="33568" xr:uid="{54D9FFEE-B814-4828-92C3-CD33B647C73B}"/>
    <cellStyle name="Total 2 5 5" xfId="11544" xr:uid="{5BD9F232-7033-486E-9800-C26A774E7738}"/>
    <cellStyle name="Total 2 5 5 2" xfId="34344" xr:uid="{C7335667-7935-4469-9F43-4A9058884A0C}"/>
    <cellStyle name="Total 2 5 6" xfId="13406" xr:uid="{DD190F02-35C9-4704-8C98-71B381701545}"/>
    <cellStyle name="Total 2 5 6 2" xfId="35172" xr:uid="{930240A3-133C-4B6E-AA4D-8B7037785A52}"/>
    <cellStyle name="Total 2 5 7" xfId="18061" xr:uid="{794F4F17-251A-4B06-B3A8-9EC6DA5C3B00}"/>
    <cellStyle name="Total 2 5 7 2" xfId="36127" xr:uid="{1B0F29F0-031D-4048-860B-CEC057C228C1}"/>
    <cellStyle name="Total 2 5 8" xfId="24135" xr:uid="{EF997C4E-0A74-479A-83C1-A4BDF10BD79C}"/>
    <cellStyle name="Total 2 5 9" xfId="30319" xr:uid="{97056AF7-1771-47CD-8EEB-C77BB8685F36}"/>
    <cellStyle name="Total 2 6" xfId="11545" xr:uid="{8AA9559D-6CE3-4879-956F-7E69FE3D10A1}"/>
    <cellStyle name="Total 2 6 2" xfId="11546" xr:uid="{467E2EF4-7596-4011-B6CE-81C8601D696A}"/>
    <cellStyle name="Total 2 6 2 2" xfId="11547" xr:uid="{D929D5B3-23CB-4EAF-96DC-856DAF87FFF9}"/>
    <cellStyle name="Total 2 6 2 2 2" xfId="20244" xr:uid="{699976C3-43E6-46E0-A42C-52E296E58DE8}"/>
    <cellStyle name="Total 2 6 2 2 2 2" xfId="39116" xr:uid="{98BF63CB-FE38-49CA-8506-07726219CD4C}"/>
    <cellStyle name="Total 2 6 2 2 3" xfId="32832" xr:uid="{443EA9FB-A9EF-4D8F-83F2-16E1CA9E4C31}"/>
    <cellStyle name="Total 2 6 2 3" xfId="11548" xr:uid="{E92AA6A4-2947-4594-8FC2-1908FAC02A3F}"/>
    <cellStyle name="Total 2 6 2 3 2" xfId="37104" xr:uid="{CEBF5E74-CE30-4C69-88A7-AA26F474B5F8}"/>
    <cellStyle name="Total 2 6 2 4" xfId="13943" xr:uid="{C4512411-97E2-4E18-BFA4-364551217574}"/>
    <cellStyle name="Total 2 6 2 4 2" xfId="24138" xr:uid="{49A813CF-C198-490A-8346-828AACFB2B5E}"/>
    <cellStyle name="Total 2 6 2 5" xfId="31383" xr:uid="{25E7A8D5-B739-4C9B-B47E-17F26EF6D49D}"/>
    <cellStyle name="Total 2 6 3" xfId="11549" xr:uid="{429F8D74-B4FE-4C4F-8DD2-64839F718AFA}"/>
    <cellStyle name="Total 2 6 3 2" xfId="11550" xr:uid="{655670EA-C08F-4168-B377-DE951BEF6F61}"/>
    <cellStyle name="Total 2 6 3 2 2" xfId="38038" xr:uid="{21680205-3044-401D-A458-8DA5D784D476}"/>
    <cellStyle name="Total 2 6 3 3" xfId="11551" xr:uid="{B7ACBC2A-C838-455E-B4ED-FC03C8388946}"/>
    <cellStyle name="Total 2 6 4" xfId="11552" xr:uid="{3910BA7A-AE20-4421-BFE6-CDAEFACC7583}"/>
    <cellStyle name="Total 2 6 4 2" xfId="21429" xr:uid="{A5D82921-2A20-471B-AF3A-7158AD350491}"/>
    <cellStyle name="Total 2 6 4 2 2" xfId="39831" xr:uid="{6B0A9698-FC89-43D5-A8E8-DC6C2328DB37}"/>
    <cellStyle name="Total 2 6 4 3" xfId="33569" xr:uid="{24D28B29-0499-4227-B594-8B54D9794B02}"/>
    <cellStyle name="Total 2 6 5" xfId="11553" xr:uid="{58388479-DE21-4B9B-B554-95B00976934B}"/>
    <cellStyle name="Total 2 6 5 2" xfId="34345" xr:uid="{1D6956A3-76E7-46C9-A8F6-B40B19430DF8}"/>
    <cellStyle name="Total 2 6 6" xfId="13407" xr:uid="{7428C45C-4CC5-4EBC-9963-200BA0AB7424}"/>
    <cellStyle name="Total 2 6 6 2" xfId="35173" xr:uid="{E85F438C-6520-4F41-8988-59F71DF7CCAB}"/>
    <cellStyle name="Total 2 6 7" xfId="18062" xr:uid="{26D99930-D4F5-4F79-8FB4-18ABC79CE399}"/>
    <cellStyle name="Total 2 6 7 2" xfId="36128" xr:uid="{0CD7B508-4BAC-4187-B08A-23908D7C0E33}"/>
    <cellStyle name="Total 2 6 8" xfId="24137" xr:uid="{A3C50BA3-D598-490E-94CF-2F2594E6D05F}"/>
    <cellStyle name="Total 2 6 9" xfId="30320" xr:uid="{0E985E51-9B5D-4D6D-9C40-E74D01C38EC3}"/>
    <cellStyle name="Total 2 7" xfId="11554" xr:uid="{6C18625E-389F-4855-A2BE-F7CC4A9A12C8}"/>
    <cellStyle name="Total 2 7 2" xfId="11555" xr:uid="{8BB105DB-E051-40DE-A513-8D17C915DFB6}"/>
    <cellStyle name="Total 2 7 2 2" xfId="14427" xr:uid="{C534931D-49EC-4B67-A9FA-E6A10DB6D62D}"/>
    <cellStyle name="Total 2 7 2 2 2" xfId="38360" xr:uid="{E3364185-C8CD-4F52-AE92-682C85A51359}"/>
    <cellStyle name="Total 2 7 2 3" xfId="32253" xr:uid="{F9F5CE01-8C06-4BD2-8D3E-09C04F50294F}"/>
    <cellStyle name="Total 2 7 3" xfId="11556" xr:uid="{00B0B5AE-3D9E-4942-B1DD-24E714250C09}"/>
    <cellStyle name="Total 2 7 3 2" xfId="18317" xr:uid="{CB00BD9C-46C4-474A-A3EF-B7177F95B448}"/>
    <cellStyle name="Total 2 7 4" xfId="13642" xr:uid="{AA45BFEC-16D6-4A4E-8570-7EA6B265BF2C}"/>
    <cellStyle name="Total 2 7 4 2" xfId="24139" xr:uid="{46C8C68E-8C28-4D51-AA9F-A5722ED39956}"/>
    <cellStyle name="Total 2 7 5" xfId="30629" xr:uid="{9EA805E9-A326-47D2-AE6C-343C927F25E1}"/>
    <cellStyle name="Total 2 8" xfId="11557" xr:uid="{4EE55A01-A774-4634-9E0F-57084272E0B1}"/>
    <cellStyle name="Total 2 8 2" xfId="11558" xr:uid="{4959D357-AF9B-43AF-999A-C24710E59CE2}"/>
    <cellStyle name="Total 2 8 2 2" xfId="36221" xr:uid="{529D362F-7CF7-497F-98CD-D1C219B4FA49}"/>
    <cellStyle name="Total 2 8 3" xfId="11559" xr:uid="{575CE7BD-6574-4302-9724-CAA1BD5E493B}"/>
    <cellStyle name="Total 2 8 3 2" xfId="24140" xr:uid="{0FD4BE26-1054-4D98-AA0C-80C7780770E7}"/>
    <cellStyle name="Total 2 8 4" xfId="14180" xr:uid="{11C06622-7238-4A2E-8EDB-85D71D6F4A66}"/>
    <cellStyle name="Total 2 9" xfId="11560" xr:uid="{7F37660E-EF2B-4852-8E60-4B41DB789514}"/>
    <cellStyle name="Total 2 9 2" xfId="11561" xr:uid="{565FF082-07D3-4BE0-A122-14643817D255}"/>
    <cellStyle name="Total 2 9 2 2" xfId="37359" xr:uid="{540D65E2-73E2-4C4D-9AFE-DCDB42721EB9}"/>
    <cellStyle name="Total 2 9 3" xfId="11562" xr:uid="{008700F3-B184-45D1-BB24-81ACB863520C}"/>
    <cellStyle name="Total 2 9 3 2" xfId="27209" xr:uid="{96CB5D20-579F-4807-AB6A-210E4B0C6B52}"/>
    <cellStyle name="Total 2 9 4" xfId="14332" xr:uid="{9D25361E-CE27-4DC5-BDDF-D55940526F60}"/>
    <cellStyle name="Total 20" xfId="11563" xr:uid="{787A7DF8-87DF-4D23-9CA0-D1F9672108FD}"/>
    <cellStyle name="Total 20 10" xfId="29709" xr:uid="{FFE7B142-30EA-4A8B-8B17-196E63C420F8}"/>
    <cellStyle name="Total 20 2" xfId="11564" xr:uid="{B67C0D18-BA4D-4079-874A-5DFBA5F210BA}"/>
    <cellStyle name="Total 20 2 2" xfId="11565" xr:uid="{46CC22C0-E840-496F-A8B2-E2BD394E4AFD}"/>
    <cellStyle name="Total 20 2 2 2" xfId="19633" xr:uid="{00B6ECB6-E43E-46C6-A2F8-6ABCBC6EAADA}"/>
    <cellStyle name="Total 20 2 2 2 2" xfId="38505" xr:uid="{9FA38B8B-E4E6-451D-9516-BFBE83162E11}"/>
    <cellStyle name="Total 20 2 2 3" xfId="32364" xr:uid="{8134873E-0D1E-4DC2-B31B-6A77A9F58C87}"/>
    <cellStyle name="Total 20 2 3" xfId="11566" xr:uid="{2490149D-B397-477F-B0EA-E4ADF83166B4}"/>
    <cellStyle name="Total 20 2 3 2" xfId="36493" xr:uid="{D42C525D-0AAF-47B9-B84C-DAEA4932C547}"/>
    <cellStyle name="Total 20 2 4" xfId="13710" xr:uid="{1FC1078C-6239-4F59-8610-C535A29159AA}"/>
    <cellStyle name="Total 20 2 4 2" xfId="24142" xr:uid="{D1305520-5D04-4E08-A363-E15613CE379D}"/>
    <cellStyle name="Total 20 2 5" xfId="30772" xr:uid="{25BDAF45-46BA-4202-8BD1-B3B050A9A2E6}"/>
    <cellStyle name="Total 20 3" xfId="11567" xr:uid="{E8B79F19-DF23-45B8-BDF7-D2BBD741B488}"/>
    <cellStyle name="Total 20 3 2" xfId="11568" xr:uid="{32E2A826-5100-4C14-B39A-95CDB2EC4634}"/>
    <cellStyle name="Total 20 3 2 2" xfId="37408" xr:uid="{33F56A7F-EB89-483C-9040-87F780E3A64F}"/>
    <cellStyle name="Total 20 3 3" xfId="11569" xr:uid="{9F65F5FC-0BFB-491E-83B8-B7679844BBDD}"/>
    <cellStyle name="Total 20 4" xfId="11570" xr:uid="{3C726DE0-AD01-40B3-A76D-22AD71B618F6}"/>
    <cellStyle name="Total 20 4 2" xfId="18882" xr:uid="{BF69278D-95DB-41F1-A91E-40FEDDAF0B7A}"/>
    <cellStyle name="Total 20 4 2 2" xfId="37421" xr:uid="{DE0F9B5B-D101-4373-AF04-5885579754B4}"/>
    <cellStyle name="Total 20 4 3" xfId="33056" xr:uid="{2E03C240-92A3-4176-BE5A-E00DCA968EE1}"/>
    <cellStyle name="Total 20 5" xfId="11571" xr:uid="{452F7FFB-A7CC-4F6F-8DDA-0DC875A576E8}"/>
    <cellStyle name="Total 20 5 2" xfId="33691" xr:uid="{9D471F17-9DAA-401A-AC7A-7BC2B2BC2D4F}"/>
    <cellStyle name="Total 20 6" xfId="13158" xr:uid="{5D446148-1085-4592-AE25-EFA9DD53B49A}"/>
    <cellStyle name="Total 20 6 2" xfId="34475" xr:uid="{1FE2904D-D810-4D67-886F-BE3DEEE2D521}"/>
    <cellStyle name="Total 20 7" xfId="17366" xr:uid="{CB3E05A6-D74C-4A86-AA2D-04428E09A900}"/>
    <cellStyle name="Total 20 7 2" xfId="35505" xr:uid="{03459715-3DCA-4A63-A3E8-FF8F5C9E629C}"/>
    <cellStyle name="Total 20 8" xfId="21781" xr:uid="{C14C9579-0BC1-4B30-96CA-A4D006BB00CB}"/>
    <cellStyle name="Total 20 8 2" xfId="39984" xr:uid="{A1588C2B-7D5F-491A-82CC-CE896AFCE4CB}"/>
    <cellStyle name="Total 20 9" xfId="24141" xr:uid="{F26F3F34-F317-497A-BC35-2D25D596EAD1}"/>
    <cellStyle name="Total 21" xfId="11572" xr:uid="{1DEFCA56-6B9E-4383-ADAA-3F3EDB453CAA}"/>
    <cellStyle name="Total 21 10" xfId="29714" xr:uid="{F9E30579-3623-442F-94BA-89D64E25CF8C}"/>
    <cellStyle name="Total 21 2" xfId="11573" xr:uid="{EB6887F1-4B0B-41C7-8D70-EDDEEEB15D5F}"/>
    <cellStyle name="Total 21 2 2" xfId="11574" xr:uid="{57C5C687-B40C-49BF-BED2-4100BAAB7257}"/>
    <cellStyle name="Total 21 2 2 2" xfId="19638" xr:uid="{C46AAC04-3079-4344-979D-0D1BB1F14C28}"/>
    <cellStyle name="Total 21 2 2 2 2" xfId="38510" xr:uid="{2D74D854-25FC-421C-AA58-8D8F1E58CF01}"/>
    <cellStyle name="Total 21 2 2 3" xfId="32368" xr:uid="{9D11712A-E511-4334-9FAC-099DCD42D1AC}"/>
    <cellStyle name="Total 21 2 3" xfId="11575" xr:uid="{C3417F26-88E3-4A1B-A7E4-B04B0A35D4B3}"/>
    <cellStyle name="Total 21 2 3 2" xfId="36498" xr:uid="{2673F402-6905-49F6-84AE-DBF85AFE238C}"/>
    <cellStyle name="Total 21 2 4" xfId="13712" xr:uid="{10E3B842-9747-49FD-8A40-E24EB8E76902}"/>
    <cellStyle name="Total 21 2 4 2" xfId="24144" xr:uid="{61AB3378-CF87-4EB3-8783-61F929D5AE58}"/>
    <cellStyle name="Total 21 2 5" xfId="30777" xr:uid="{99BBE53B-0F70-481B-9C5C-0B5F68E8105C}"/>
    <cellStyle name="Total 21 3" xfId="11576" xr:uid="{8BE9BED0-AD17-4073-B8EB-2B71B744CC9C}"/>
    <cellStyle name="Total 21 3 2" xfId="11577" xr:uid="{22BCE1B4-9766-458E-842C-63CAF4973655}"/>
    <cellStyle name="Total 21 3 2 2" xfId="37415" xr:uid="{53DBE0B2-7241-443E-8039-4779525509D2}"/>
    <cellStyle name="Total 21 3 3" xfId="11578" xr:uid="{2D8773BC-BC75-4A62-A769-877B66F7D39A}"/>
    <cellStyle name="Total 21 4" xfId="11579" xr:uid="{074C42AC-2AA7-472E-A829-3EBDC691ECF4}"/>
    <cellStyle name="Total 21 4 2" xfId="18495" xr:uid="{4C260243-D466-4625-977E-90CD680AB059}"/>
    <cellStyle name="Total 21 4 2 2" xfId="37215" xr:uid="{A9FB851A-FBAD-4595-A1C7-BB4053EBFC52}"/>
    <cellStyle name="Total 21 4 3" xfId="33065" xr:uid="{F4AF3DF2-99D3-48D5-8FC7-5A5DE2199697}"/>
    <cellStyle name="Total 21 5" xfId="11580" xr:uid="{B7E2833B-39DE-4970-804A-3A45FF008FAC}"/>
    <cellStyle name="Total 21 5 2" xfId="33700" xr:uid="{A32DBAD1-C34F-4305-95C7-EC688DD559F8}"/>
    <cellStyle name="Total 21 6" xfId="13162" xr:uid="{A96FCE76-E8D4-4771-A362-8DDB2EA8C5E5}"/>
    <cellStyle name="Total 21 6 2" xfId="34484" xr:uid="{060C51E2-1A7B-4832-A43C-5F47BFEE66B5}"/>
    <cellStyle name="Total 21 7" xfId="17375" xr:uid="{D30BF044-906D-4451-90C1-55E0D755CDB6}"/>
    <cellStyle name="Total 21 7 2" xfId="35511" xr:uid="{5C4BB373-F925-426A-AAE4-2C185094B353}"/>
    <cellStyle name="Total 21 8" xfId="20558" xr:uid="{4F953FBF-1C4E-46E2-B1A9-31D69DED6F5F}"/>
    <cellStyle name="Total 21 8 2" xfId="39229" xr:uid="{000E54ED-EC31-45BD-B954-FB780D248382}"/>
    <cellStyle name="Total 21 9" xfId="24143" xr:uid="{2D3C634A-94AE-417D-9A2A-DCB207998C6D}"/>
    <cellStyle name="Total 22" xfId="11581" xr:uid="{32A10F03-4F71-42CF-9447-5D2A69D1CE65}"/>
    <cellStyle name="Total 22 2" xfId="11582" xr:uid="{891E920C-286B-4385-9F40-EC22D4FC66FB}"/>
    <cellStyle name="Total 22 2 2" xfId="11583" xr:uid="{FA274C0E-CC5A-47BC-A93C-5C8D12B432DE}"/>
    <cellStyle name="Total 22 2 2 2" xfId="20197" xr:uid="{12A85587-4B56-4BC4-9697-77A145D9F00C}"/>
    <cellStyle name="Total 22 2 2 2 2" xfId="39069" xr:uid="{D88C9B8E-BAF9-401B-9AB5-DFF0BCD59A98}"/>
    <cellStyle name="Total 22 2 2 3" xfId="32786" xr:uid="{C1D71118-17D4-49C3-9D26-FCF237E5C508}"/>
    <cellStyle name="Total 22 2 3" xfId="11584" xr:uid="{5330195B-235A-4473-9E8A-220D0A23F1E8}"/>
    <cellStyle name="Total 22 2 3 2" xfId="37057" xr:uid="{496F55E4-3E76-4F83-8564-0859F49E48EE}"/>
    <cellStyle name="Total 22 2 4" xfId="13896" xr:uid="{6E6C95C4-20FC-4C04-A88D-F01709A1FE38}"/>
    <cellStyle name="Total 22 2 4 2" xfId="24146" xr:uid="{23047191-6022-4322-BF54-4499B66133A8}"/>
    <cellStyle name="Total 22 2 5" xfId="31336" xr:uid="{37ABC85C-1378-4622-A6D2-7C84F47855D8}"/>
    <cellStyle name="Total 22 3" xfId="11585" xr:uid="{CFC53AED-31DC-4EDF-974E-FA63B01550EF}"/>
    <cellStyle name="Total 22 3 2" xfId="11586" xr:uid="{1AE50933-BFB5-413A-A099-36F9022BC0E7}"/>
    <cellStyle name="Total 22 3 2 2" xfId="37991" xr:uid="{A5AF7026-DCD3-4093-9D78-74D98CA54546}"/>
    <cellStyle name="Total 22 3 3" xfId="11587" xr:uid="{251B6BB7-46B3-42D6-9FCC-6DF1D3735BD4}"/>
    <cellStyle name="Total 22 4" xfId="11588" xr:uid="{C876E897-7DA6-4F0C-9CD7-4C31E369EA5B}"/>
    <cellStyle name="Total 22 4 2" xfId="21382" xr:uid="{856558FF-CB73-40D2-A226-C6BC9BB545AA}"/>
    <cellStyle name="Total 22 4 2 2" xfId="39787" xr:uid="{CB8FF1DC-EE59-42C2-A9CD-F44BDA55A7B4}"/>
    <cellStyle name="Total 22 4 3" xfId="33519" xr:uid="{231E218B-D11D-4543-9FE8-12CD20971E9E}"/>
    <cellStyle name="Total 22 5" xfId="11589" xr:uid="{64D150BA-BD91-44AE-AF87-3C9C58088315}"/>
    <cellStyle name="Total 22 5 2" xfId="34298" xr:uid="{B198620F-854B-467E-8E9D-6B9FCEA1E5E8}"/>
    <cellStyle name="Total 22 6" xfId="13360" xr:uid="{107F379A-3089-40C5-B705-ABA30D8FEF8E}"/>
    <cellStyle name="Total 22 6 2" xfId="35120" xr:uid="{609F8BD0-39F9-49DE-BA70-C0E2545B9CCA}"/>
    <cellStyle name="Total 22 7" xfId="18017" xr:uid="{228D11B3-8102-45A3-AE49-BE25DE5BE317}"/>
    <cellStyle name="Total 22 7 2" xfId="36081" xr:uid="{BD920B1D-5EBC-4FA5-A612-D853D12147C9}"/>
    <cellStyle name="Total 22 8" xfId="24145" xr:uid="{CE947589-DF21-4A96-B7BD-CB8F051D1C9B}"/>
    <cellStyle name="Total 22 9" xfId="30273" xr:uid="{1E06C39B-2A3B-43AE-99E6-1A7FB84CD829}"/>
    <cellStyle name="Total 23" xfId="11590" xr:uid="{3A4FA9F5-9C8F-489A-9878-C40FD0C4DC8B}"/>
    <cellStyle name="Total 23 2" xfId="11591" xr:uid="{373DA853-3D50-41EB-8CA2-CB767E41F43B}"/>
    <cellStyle name="Total 23 2 2" xfId="20736" xr:uid="{D5C2E22E-4754-434B-95CC-97B2D9198B46}"/>
    <cellStyle name="Total 23 3" xfId="11592" xr:uid="{BEF8E1F7-D9AC-4B37-BB8D-4EC0CE0B58FC}"/>
    <cellStyle name="Total 23 3 2" xfId="24147" xr:uid="{9E0C1F02-7E35-4195-B75D-83099C41145B}"/>
    <cellStyle name="Total 23 4" xfId="14040" xr:uid="{775EA580-13AD-44FA-A579-737C35C21AEE}"/>
    <cellStyle name="Total 24" xfId="11593" xr:uid="{401BF046-9674-4470-AA1C-0676864447CC}"/>
    <cellStyle name="Total 24 2" xfId="14044" xr:uid="{0527D2C0-0985-43F8-91A7-E6E918B291AA}"/>
    <cellStyle name="Total 24 2 2" xfId="39390" xr:uid="{45BD6CCA-6ED7-4B71-8E8A-B8B40EB2E2C1}"/>
    <cellStyle name="Total 24 3" xfId="24148" xr:uid="{1509101E-BA9E-45BE-B381-26996811CEC7}"/>
    <cellStyle name="Total 24 4" xfId="31481" xr:uid="{D4016BEE-1952-4410-8B36-2C4F48069022}"/>
    <cellStyle name="Total 25" xfId="11594" xr:uid="{A3D6B285-5A8A-4753-83C2-23EECAFB318A}"/>
    <cellStyle name="Total 25 2" xfId="14048" xr:uid="{BE67AD0A-CB7A-4535-85A2-84E8D7AF3A60}"/>
    <cellStyle name="Total 25 2 2" xfId="39259" xr:uid="{3866F39C-B4FC-4FE1-AA8B-DE23C9955DD9}"/>
    <cellStyle name="Total 25 3" xfId="24149" xr:uid="{F1A59F4F-2369-459E-9B33-847F9FD7A43F}"/>
    <cellStyle name="Total 25 4" xfId="31485" xr:uid="{2F622E47-7A2B-4B8B-84F2-A176D62F089C}"/>
    <cellStyle name="Total 26" xfId="11595" xr:uid="{8641D568-21D8-4E87-A0AE-F43302145F82}"/>
    <cellStyle name="Total 26 2" xfId="14052" xr:uid="{0E6C3F8B-D87D-47FE-8EDE-19905FDF7070}"/>
    <cellStyle name="Total 26 2 2" xfId="39208" xr:uid="{2B678584-5B21-4F2A-81FB-B9A9AF44FEE6}"/>
    <cellStyle name="Total 26 3" xfId="24150" xr:uid="{9B792B79-2B9C-4DAF-A19E-9FB6C20C89D0}"/>
    <cellStyle name="Total 26 4" xfId="31489" xr:uid="{20553761-744E-45F2-9AF6-D1E3D17F77D4}"/>
    <cellStyle name="Total 27" xfId="11596" xr:uid="{385A4F24-7B27-4C3D-87B8-CC7842912EE2}"/>
    <cellStyle name="Total 27 2" xfId="14056" xr:uid="{97226A71-8D63-42C8-B5B1-F25D11EB3A55}"/>
    <cellStyle name="Total 27 2 2" xfId="39920" xr:uid="{0E555CF4-E423-4562-B05F-6BAB9EF827D2}"/>
    <cellStyle name="Total 27 3" xfId="24151" xr:uid="{3D4DBA63-5C07-4077-9CCB-C65E399367B7}"/>
    <cellStyle name="Total 27 4" xfId="31493" xr:uid="{6B70CB8C-37E3-4D98-A4AF-2A20F2FC10DB}"/>
    <cellStyle name="Total 28" xfId="11597" xr:uid="{2703DB54-697A-498C-91EC-1BD6213A3B5F}"/>
    <cellStyle name="Total 28 2" xfId="14060" xr:uid="{1EF44760-C166-4185-802D-D76EE4323F57}"/>
    <cellStyle name="Total 28 2 2" xfId="39253" xr:uid="{ADFA870B-EF73-4C1C-BC7C-F3FECAEA5C11}"/>
    <cellStyle name="Total 28 3" xfId="24152" xr:uid="{507E67C1-EE37-4F43-A747-E43DE22B8072}"/>
    <cellStyle name="Total 28 4" xfId="31497" xr:uid="{9601DDCE-E27B-4E98-9B1B-73DF8CBC0DB9}"/>
    <cellStyle name="Total 29" xfId="11598" xr:uid="{025FA28C-DF29-4FC1-B5A5-784B311BEE41}"/>
    <cellStyle name="Total 29 2" xfId="14064" xr:uid="{A03F87F3-691E-4118-9055-3C90060EB494}"/>
    <cellStyle name="Total 29 2 2" xfId="39212" xr:uid="{7C1D799F-5620-4028-8C76-7C853C5ABD7C}"/>
    <cellStyle name="Total 29 3" xfId="24153" xr:uid="{4CA0769D-CF8B-4B89-8D56-A1D3878E22F3}"/>
    <cellStyle name="Total 29 4" xfId="31501" xr:uid="{142ABDC2-0FD5-4166-9F17-0F0F368FE788}"/>
    <cellStyle name="Total 3" xfId="362" xr:uid="{00000000-0005-0000-0000-0000CC010000}"/>
    <cellStyle name="Total 3 10" xfId="11600" xr:uid="{7B5E81C9-92FE-4727-81F2-6F22E6086760}"/>
    <cellStyle name="Total 3 10 2" xfId="14603" xr:uid="{A03AC4FF-92FB-4D42-BCE8-5ECFB795BB96}"/>
    <cellStyle name="Total 3 10 2 2" xfId="20428" xr:uid="{A45C0FC9-8272-46B9-9543-C16315A90967}"/>
    <cellStyle name="Total 3 10 3" xfId="32932" xr:uid="{6DCD774D-05AE-46C9-944E-CFECF6CE3E8C}"/>
    <cellStyle name="Total 3 11" xfId="12928" xr:uid="{2D0FBE7B-3AC3-40C3-8D06-A8F6A19CE764}"/>
    <cellStyle name="Total 3 11 2" xfId="15249" xr:uid="{3E725DF5-EF09-4BE2-B40D-ECCBCB90FFE1}"/>
    <cellStyle name="Total 3 12" xfId="15895" xr:uid="{10E7D866-2E1C-4224-8508-5854596CEEA9}"/>
    <cellStyle name="Total 3 12 2" xfId="34016" xr:uid="{731DABB6-8575-47FD-AD35-6D40EA96F223}"/>
    <cellStyle name="Total 3 13" xfId="14896" xr:uid="{564D3ACA-2329-4E20-ACCE-E5FDC66DD313}"/>
    <cellStyle name="Total 3 14" xfId="21936" xr:uid="{B4B105AF-9892-45D2-A36E-F01264C71AD5}"/>
    <cellStyle name="Total 3 14 2" xfId="40026" xr:uid="{B32A70BA-18E2-4F7D-9FE6-75259AC1F159}"/>
    <cellStyle name="Total 3 15" xfId="24154" xr:uid="{69A1FDC4-5A83-479E-8824-98F05553D5F7}"/>
    <cellStyle name="Total 3 16" xfId="29489" xr:uid="{D26FBD50-DAE1-4646-B53C-BC2B5E95EC7E}"/>
    <cellStyle name="Total 3 17" xfId="11599" xr:uid="{56418C77-3C31-4E37-A721-0DCD0A2F641D}"/>
    <cellStyle name="Total 3 2" xfId="11601" xr:uid="{EBAD141B-D8B6-4AAB-B2E0-61000DD50278}"/>
    <cellStyle name="Total 3 2 10" xfId="11602" xr:uid="{C76AE08E-C5F0-4D79-BD04-25E424329C16}"/>
    <cellStyle name="Total 3 2 10 2" xfId="35174" xr:uid="{58E88F25-1C7C-4598-8615-5D6CE5A6AED1}"/>
    <cellStyle name="Total 3 2 11" xfId="12996" xr:uid="{1B0B29B7-B9CA-4611-8055-3C7B04EAEF54}"/>
    <cellStyle name="Total 3 2 11 2" xfId="34454" xr:uid="{51D9465F-0DD0-4621-974E-C30BF60198DB}"/>
    <cellStyle name="Total 3 2 12" xfId="18782" xr:uid="{0C2EB761-E19F-41E6-A7F0-32B0B7D721C4}"/>
    <cellStyle name="Total 3 2 12 2" xfId="37379" xr:uid="{4AC87B4B-CE32-4651-A4E5-ACCD1C079261}"/>
    <cellStyle name="Total 3 2 13" xfId="24155" xr:uid="{E6A2E609-0587-4DEC-9221-7E1414C5C00B}"/>
    <cellStyle name="Total 3 2 14" xfId="29548" xr:uid="{68965FEE-B3E6-46CE-8E0D-81B64A49EC69}"/>
    <cellStyle name="Total 3 2 2" xfId="11603" xr:uid="{12907EC3-6E8C-4C01-9047-220CF017EFF0}"/>
    <cellStyle name="Total 3 2 2 2" xfId="11604" xr:uid="{1FA3A298-A05D-45C0-88E5-A78132C0453D}"/>
    <cellStyle name="Total 3 2 2 2 2" xfId="11605" xr:uid="{60068116-A561-43FD-9AD3-03B066AD9B75}"/>
    <cellStyle name="Total 3 2 2 2 2 2" xfId="20245" xr:uid="{DBA1A799-7898-465E-B579-52EE302A14AC}"/>
    <cellStyle name="Total 3 2 2 2 2 2 2" xfId="39117" xr:uid="{78F0E421-5821-42B5-9999-E8D1E631B8BB}"/>
    <cellStyle name="Total 3 2 2 2 2 3" xfId="32833" xr:uid="{7BF461E1-D239-4FF3-96D4-D7665888A72B}"/>
    <cellStyle name="Total 3 2 2 2 3" xfId="11606" xr:uid="{7AF14997-A5B8-46B3-9E1C-7E50B523E8B2}"/>
    <cellStyle name="Total 3 2 2 2 3 2" xfId="37105" xr:uid="{5147F7F5-D909-4550-9AA2-15C06EFEC9A5}"/>
    <cellStyle name="Total 3 2 2 2 4" xfId="13944" xr:uid="{A2BD5967-6D17-4995-9197-A96530D9407E}"/>
    <cellStyle name="Total 3 2 2 2 4 2" xfId="24157" xr:uid="{E41D489E-5D0A-4DC6-B33B-7184198C9375}"/>
    <cellStyle name="Total 3 2 2 2 5" xfId="31384" xr:uid="{129D2154-ABBE-45D5-9ADD-199D4B676E0B}"/>
    <cellStyle name="Total 3 2 2 3" xfId="11607" xr:uid="{E32F8659-43B8-494A-8C02-E79F6A2AFB1D}"/>
    <cellStyle name="Total 3 2 2 3 2" xfId="11608" xr:uid="{3B89C917-5A10-4836-9851-B313D561B1DA}"/>
    <cellStyle name="Total 3 2 2 3 2 2" xfId="38039" xr:uid="{DDD5A635-07C3-43FB-BB42-F6879FF71879}"/>
    <cellStyle name="Total 3 2 2 3 3" xfId="11609" xr:uid="{EF67F3C6-0E73-4AE9-8711-FADC745B9B5D}"/>
    <cellStyle name="Total 3 2 2 4" xfId="11610" xr:uid="{887FA895-4B5B-4AF9-82F0-ACF5DA83C29F}"/>
    <cellStyle name="Total 3 2 2 4 2" xfId="21430" xr:uid="{17C236B7-0A59-4074-8581-023358263AA2}"/>
    <cellStyle name="Total 3 2 2 4 2 2" xfId="39832" xr:uid="{A3338192-4FF5-42E8-B0FD-EE00D57FBB17}"/>
    <cellStyle name="Total 3 2 2 4 3" xfId="33570" xr:uid="{7D30396A-B194-41D4-A248-F7C257004093}"/>
    <cellStyle name="Total 3 2 2 5" xfId="11611" xr:uid="{469CEFB1-A163-4580-9626-3F82D4E19521}"/>
    <cellStyle name="Total 3 2 2 5 2" xfId="34346" xr:uid="{74E8F2FD-C226-4096-BDE7-AA6FA77CCDD4}"/>
    <cellStyle name="Total 3 2 2 6" xfId="13408" xr:uid="{0DC4ED49-4576-4209-9FC3-1FE0C3D4F141}"/>
    <cellStyle name="Total 3 2 2 6 2" xfId="35175" xr:uid="{9C32F9CD-983F-4A23-BF65-0041697F4EF5}"/>
    <cellStyle name="Total 3 2 2 7" xfId="18063" xr:uid="{15DDD6B4-E97F-449E-9352-E261AF2DC8F1}"/>
    <cellStyle name="Total 3 2 2 7 2" xfId="36129" xr:uid="{59D554F9-F01F-4F0E-8D6D-17018EA528D1}"/>
    <cellStyle name="Total 3 2 2 8" xfId="24156" xr:uid="{B0EA5AED-4191-4071-B289-6A037797C3C8}"/>
    <cellStyle name="Total 3 2 2 9" xfId="30321" xr:uid="{C401E956-A4E4-4691-A762-E403543D7A9A}"/>
    <cellStyle name="Total 3 2 3" xfId="11612" xr:uid="{D5D2FD18-6663-414C-9FC4-12459D4185CA}"/>
    <cellStyle name="Total 3 2 3 2" xfId="11613" xr:uid="{FFD2003B-46CF-460D-AD4E-B677C41FAD5F}"/>
    <cellStyle name="Total 3 2 3 2 2" xfId="11614" xr:uid="{B3454D4C-05CC-4F93-B7F8-7555FD921DD2}"/>
    <cellStyle name="Total 3 2 3 2 2 2" xfId="20246" xr:uid="{0981E111-A1C2-481B-A8DB-FDCB81DD14E6}"/>
    <cellStyle name="Total 3 2 3 2 2 2 2" xfId="39118" xr:uid="{2CF73BDB-7147-4A6B-8BE7-7C71BD7B140B}"/>
    <cellStyle name="Total 3 2 3 2 2 3" xfId="32834" xr:uid="{02CE5A88-4AF5-4557-AC0D-0F3B1AAED823}"/>
    <cellStyle name="Total 3 2 3 2 3" xfId="11615" xr:uid="{2137AA9C-F9BB-4B91-ACF5-4AFA468227FB}"/>
    <cellStyle name="Total 3 2 3 2 3 2" xfId="37106" xr:uid="{6F8CD9EB-10AD-44F7-80C8-C5BF69AFE85B}"/>
    <cellStyle name="Total 3 2 3 2 4" xfId="13945" xr:uid="{5AE2B952-8DC0-4FEE-B799-E50D196EF289}"/>
    <cellStyle name="Total 3 2 3 2 4 2" xfId="24159" xr:uid="{B606BE5F-E75C-4F4A-8F70-514C3C19392C}"/>
    <cellStyle name="Total 3 2 3 2 5" xfId="31385" xr:uid="{457511CB-45B1-4316-825A-B39E23B9AFD0}"/>
    <cellStyle name="Total 3 2 3 3" xfId="11616" xr:uid="{394E3D9F-DA58-4691-8F17-1760AB67111C}"/>
    <cellStyle name="Total 3 2 3 3 2" xfId="11617" xr:uid="{9378CD6F-FAC6-49A5-8572-875F1A5D8DA7}"/>
    <cellStyle name="Total 3 2 3 3 2 2" xfId="38040" xr:uid="{9532F87B-0297-43E9-9EBE-564CDF3FB925}"/>
    <cellStyle name="Total 3 2 3 3 3" xfId="11618" xr:uid="{A457E9A4-0EC2-4C4B-B2B1-531F4457041D}"/>
    <cellStyle name="Total 3 2 3 4" xfId="11619" xr:uid="{3E7DF799-7C7F-45E2-96AC-08C96373C42F}"/>
    <cellStyle name="Total 3 2 3 4 2" xfId="21431" xr:uid="{782C27ED-628B-463A-96AC-0E02303BD9EA}"/>
    <cellStyle name="Total 3 2 3 4 2 2" xfId="39833" xr:uid="{6DFBAF91-0F3F-4434-9533-E4D410FECDD4}"/>
    <cellStyle name="Total 3 2 3 4 3" xfId="33571" xr:uid="{0381CB63-4022-472F-AFA4-259660661036}"/>
    <cellStyle name="Total 3 2 3 5" xfId="11620" xr:uid="{BDA44BE8-E201-4144-9D25-EAF336EA422E}"/>
    <cellStyle name="Total 3 2 3 5 2" xfId="34347" xr:uid="{546A4689-FAF1-465E-ABAA-07B51D9D179C}"/>
    <cellStyle name="Total 3 2 3 6" xfId="13409" xr:uid="{75ECDBB5-3532-4D5E-AEFD-6C37EA35772A}"/>
    <cellStyle name="Total 3 2 3 6 2" xfId="35176" xr:uid="{77D5D0D1-0AFC-4121-AAB9-0FB41FBCF828}"/>
    <cellStyle name="Total 3 2 3 7" xfId="18064" xr:uid="{1209303C-0A41-4A9B-A15E-A5C4EE0BC996}"/>
    <cellStyle name="Total 3 2 3 7 2" xfId="36130" xr:uid="{E17071AC-7490-4580-8E61-5CC66CBC9067}"/>
    <cellStyle name="Total 3 2 3 8" xfId="24158" xr:uid="{C24984CD-EEA1-4629-BC96-B25FD5993224}"/>
    <cellStyle name="Total 3 2 3 9" xfId="30322" xr:uid="{7F5282CF-6D2C-44F6-AACC-5D74102E0282}"/>
    <cellStyle name="Total 3 2 4" xfId="11621" xr:uid="{E391B384-1FA4-46B0-8EDA-27B8F4C0206C}"/>
    <cellStyle name="Total 3 2 4 2" xfId="11622" xr:uid="{7DC65170-25A9-4853-897E-EC5ECD720801}"/>
    <cellStyle name="Total 3 2 4 2 2" xfId="11623" xr:uid="{FF90EC65-9624-42EA-8DBC-86321693594A}"/>
    <cellStyle name="Total 3 2 4 2 2 2" xfId="20247" xr:uid="{C4D244DC-15B5-4616-BC8B-D8FD0EFAC451}"/>
    <cellStyle name="Total 3 2 4 2 2 2 2" xfId="39119" xr:uid="{1DCB0D98-E32C-473F-AA93-C4DBA2B9F16B}"/>
    <cellStyle name="Total 3 2 4 2 2 3" xfId="32835" xr:uid="{742B818D-177A-4C8A-A07C-045A961CECB5}"/>
    <cellStyle name="Total 3 2 4 2 3" xfId="11624" xr:uid="{27252EB6-4C36-406C-AAF3-448803C48213}"/>
    <cellStyle name="Total 3 2 4 2 3 2" xfId="37107" xr:uid="{C319A825-1963-49D6-9DA7-4877DE61839A}"/>
    <cellStyle name="Total 3 2 4 2 4" xfId="13946" xr:uid="{FD56971B-8288-4AE6-BED0-662A22BB9E70}"/>
    <cellStyle name="Total 3 2 4 2 4 2" xfId="24161" xr:uid="{C611802E-5C17-48DA-909A-8C2B171EA521}"/>
    <cellStyle name="Total 3 2 4 2 5" xfId="31386" xr:uid="{4F644EF6-0327-47CB-860C-DDA989DFBD97}"/>
    <cellStyle name="Total 3 2 4 3" xfId="11625" xr:uid="{0D7A44B0-7F90-4890-91CF-89B73A6264A3}"/>
    <cellStyle name="Total 3 2 4 3 2" xfId="11626" xr:uid="{8DD85754-A808-48A4-BC10-5B9EAEF5F5A6}"/>
    <cellStyle name="Total 3 2 4 3 2 2" xfId="38041" xr:uid="{8A176193-62FF-46F8-8222-58326D3123F3}"/>
    <cellStyle name="Total 3 2 4 3 3" xfId="11627" xr:uid="{18983727-79BC-4DA1-AE7F-0E6E3B165DA8}"/>
    <cellStyle name="Total 3 2 4 4" xfId="11628" xr:uid="{3F042F18-5DD5-405E-8A2E-2C0E40050F57}"/>
    <cellStyle name="Total 3 2 4 4 2" xfId="21432" xr:uid="{35698868-91C5-4DCF-B3FF-80061EE94C62}"/>
    <cellStyle name="Total 3 2 4 4 2 2" xfId="39834" xr:uid="{392DFE68-7E60-4624-88E8-4EEF0C17330C}"/>
    <cellStyle name="Total 3 2 4 4 3" xfId="33572" xr:uid="{38B9B029-9DD3-4B4C-BC79-57FA7442F8DA}"/>
    <cellStyle name="Total 3 2 4 5" xfId="11629" xr:uid="{3CFDD1DE-E397-4A9F-B4E6-29624174D9D5}"/>
    <cellStyle name="Total 3 2 4 5 2" xfId="34348" xr:uid="{11F4EBB8-6901-4137-81A2-426E9EE122FC}"/>
    <cellStyle name="Total 3 2 4 6" xfId="13410" xr:uid="{63EF634B-7306-4D38-B432-9A99563C02B8}"/>
    <cellStyle name="Total 3 2 4 6 2" xfId="35177" xr:uid="{26C520E9-C952-44D6-9B24-EFB0078EBDD2}"/>
    <cellStyle name="Total 3 2 4 7" xfId="18065" xr:uid="{515597FD-0888-4BB6-B9A5-147DC92F461B}"/>
    <cellStyle name="Total 3 2 4 7 2" xfId="36131" xr:uid="{B25330DB-D9F4-436F-887D-57322F2093EE}"/>
    <cellStyle name="Total 3 2 4 8" xfId="24160" xr:uid="{C087F2C7-9C5C-4C3E-BFA2-346C4B2F6C7B}"/>
    <cellStyle name="Total 3 2 4 9" xfId="30323" xr:uid="{5D36E78C-01EB-41E0-A43A-CEC3FDE5BD9D}"/>
    <cellStyle name="Total 3 2 5" xfId="11630" xr:uid="{DA151E17-36C4-4A8F-8EC2-ADD456F72B49}"/>
    <cellStyle name="Total 3 2 5 2" xfId="11631" xr:uid="{41546FB8-51C6-4DAB-8B4B-3E4F4C69FF6C}"/>
    <cellStyle name="Total 3 2 5 2 2" xfId="11632" xr:uid="{7E496B88-3F74-4D3F-9C82-87E859908BD3}"/>
    <cellStyle name="Total 3 2 5 2 2 2" xfId="20248" xr:uid="{2BDE7551-ABBA-4CA7-81FE-56FB2A7D74D3}"/>
    <cellStyle name="Total 3 2 5 2 2 2 2" xfId="39120" xr:uid="{CDA8EB72-D06D-4C62-A227-C904AEE5E427}"/>
    <cellStyle name="Total 3 2 5 2 2 3" xfId="32836" xr:uid="{8F116A32-762B-43CE-927B-AF21756A0147}"/>
    <cellStyle name="Total 3 2 5 2 3" xfId="11633" xr:uid="{100B0BA1-2015-4DC9-88D0-E93B6DDFE737}"/>
    <cellStyle name="Total 3 2 5 2 3 2" xfId="37108" xr:uid="{E1AA9BE5-1B45-4247-B294-22ED204D3030}"/>
    <cellStyle name="Total 3 2 5 2 4" xfId="13947" xr:uid="{6BAC8D0B-5FCD-4DF4-9146-486B6F367AD9}"/>
    <cellStyle name="Total 3 2 5 2 4 2" xfId="24163" xr:uid="{7BD0E611-B648-46F2-9C3C-6B005C0537AF}"/>
    <cellStyle name="Total 3 2 5 2 5" xfId="31387" xr:uid="{F13C7863-F775-4530-A524-2EEE13634171}"/>
    <cellStyle name="Total 3 2 5 3" xfId="11634" xr:uid="{E7196F2F-20A7-4A73-9BFB-7E003E57B049}"/>
    <cellStyle name="Total 3 2 5 3 2" xfId="11635" xr:uid="{C1B6B56A-0251-4C94-B6DC-BF420429CE39}"/>
    <cellStyle name="Total 3 2 5 3 2 2" xfId="38042" xr:uid="{FE9A34A8-A779-4517-BC78-D7647BABA0E2}"/>
    <cellStyle name="Total 3 2 5 3 3" xfId="11636" xr:uid="{667D1960-A4BC-4236-A79D-C8E92C211C32}"/>
    <cellStyle name="Total 3 2 5 4" xfId="11637" xr:uid="{B904D6B3-7E06-48AB-AA66-695683B3D007}"/>
    <cellStyle name="Total 3 2 5 4 2" xfId="21433" xr:uid="{F25F4550-FF45-4A10-A08D-B9C1527BE0EB}"/>
    <cellStyle name="Total 3 2 5 4 2 2" xfId="39835" xr:uid="{10C6644F-733F-48CF-89A4-6773E9520360}"/>
    <cellStyle name="Total 3 2 5 4 3" xfId="33573" xr:uid="{19F850C8-EC64-40D0-9DF3-6B7D20F7DE5F}"/>
    <cellStyle name="Total 3 2 5 5" xfId="11638" xr:uid="{81F0229B-8F13-4878-B1F6-612808E3A7DC}"/>
    <cellStyle name="Total 3 2 5 5 2" xfId="34349" xr:uid="{07BF7E65-E4ED-4CA7-BAE3-F30419CBD6C9}"/>
    <cellStyle name="Total 3 2 5 6" xfId="13411" xr:uid="{9E8A0B69-7151-41DB-9786-087EEDA93907}"/>
    <cellStyle name="Total 3 2 5 6 2" xfId="35178" xr:uid="{58E287BD-BBA7-454D-B67D-F7FF8BB1869E}"/>
    <cellStyle name="Total 3 2 5 7" xfId="18066" xr:uid="{BC8B1E44-7539-4E21-A2EA-179C13089C70}"/>
    <cellStyle name="Total 3 2 5 7 2" xfId="36132" xr:uid="{BC2EDFE4-201A-40C0-A875-BA4EF3A059CB}"/>
    <cellStyle name="Total 3 2 5 8" xfId="24162" xr:uid="{AFC9F764-477A-446D-BDB4-83ED344B9811}"/>
    <cellStyle name="Total 3 2 5 9" xfId="30324" xr:uid="{D1BD56BD-B904-40CE-ACFE-A5082A5A724A}"/>
    <cellStyle name="Total 3 2 6" xfId="11639" xr:uid="{34D27BF5-DE1B-41B9-BD86-EEECA05873F8}"/>
    <cellStyle name="Total 3 2 6 2" xfId="11640" xr:uid="{5BFDAABB-ED48-4BEC-8A79-DBF7C165AC42}"/>
    <cellStyle name="Total 3 2 6 2 2" xfId="11641" xr:uid="{38F63EC9-FBFB-48B1-B114-793452777315}"/>
    <cellStyle name="Total 3 2 6 2 2 2" xfId="20249" xr:uid="{87A70D54-B634-4C26-8606-7328CDC00013}"/>
    <cellStyle name="Total 3 2 6 2 2 2 2" xfId="39121" xr:uid="{5F02A7B4-A9E7-422D-B53D-720EEE4577E3}"/>
    <cellStyle name="Total 3 2 6 2 2 3" xfId="32837" xr:uid="{09475E62-4779-4F9D-8CC0-B8B6D776B274}"/>
    <cellStyle name="Total 3 2 6 2 3" xfId="11642" xr:uid="{F9952AC1-30BD-43F7-BCD0-CD02B6CE941F}"/>
    <cellStyle name="Total 3 2 6 2 3 2" xfId="37109" xr:uid="{B840A87D-3A77-4EC4-8E8A-6C92674C7214}"/>
    <cellStyle name="Total 3 2 6 2 4" xfId="13948" xr:uid="{1CDD19CA-11DF-49B5-BA37-76B1A7FF5274}"/>
    <cellStyle name="Total 3 2 6 2 4 2" xfId="24165" xr:uid="{2CAEE0F0-9D82-4D59-84B3-520529EF34E9}"/>
    <cellStyle name="Total 3 2 6 2 5" xfId="31388" xr:uid="{9AF7E0BB-DDAA-4F1A-BC6B-A20E0A5DDE8E}"/>
    <cellStyle name="Total 3 2 6 3" xfId="11643" xr:uid="{DA54A9F8-BE8A-4408-BF6C-34EF88FE574C}"/>
    <cellStyle name="Total 3 2 6 3 2" xfId="11644" xr:uid="{AF6C42FC-0AC2-4018-8C64-035E90E04C13}"/>
    <cellStyle name="Total 3 2 6 3 2 2" xfId="38043" xr:uid="{8781AFFA-0D11-4DCE-A691-F07180944D39}"/>
    <cellStyle name="Total 3 2 6 3 3" xfId="11645" xr:uid="{2A07203F-6152-4F86-935E-F5692E278965}"/>
    <cellStyle name="Total 3 2 6 4" xfId="11646" xr:uid="{86C44749-CFAD-49CF-A2E8-B995B2F3FB1F}"/>
    <cellStyle name="Total 3 2 6 4 2" xfId="21434" xr:uid="{D11E20E5-E300-4465-9B22-554DDDABB8C0}"/>
    <cellStyle name="Total 3 2 6 4 2 2" xfId="39836" xr:uid="{26DB38B2-A0E7-457E-8EA6-4E97E9F7ED3F}"/>
    <cellStyle name="Total 3 2 6 4 3" xfId="33574" xr:uid="{A28E19C1-62E2-4301-8C70-9D45002E4003}"/>
    <cellStyle name="Total 3 2 6 5" xfId="11647" xr:uid="{3C3AF414-96CC-4E3A-831D-7D22E13ED7E8}"/>
    <cellStyle name="Total 3 2 6 5 2" xfId="34350" xr:uid="{691D38B2-66DB-4055-ADB1-FD1538A6AB52}"/>
    <cellStyle name="Total 3 2 6 6" xfId="13412" xr:uid="{5CC62127-BDB2-4B41-8887-C88739FB102C}"/>
    <cellStyle name="Total 3 2 6 6 2" xfId="35179" xr:uid="{2B16DE3E-618C-4172-8A12-1210234A53EA}"/>
    <cellStyle name="Total 3 2 6 7" xfId="18067" xr:uid="{4F2B61FA-32E0-4391-964E-2B6E677A30E8}"/>
    <cellStyle name="Total 3 2 6 7 2" xfId="36133" xr:uid="{73EA21A6-B49D-41F4-A20A-8921AA8F50D1}"/>
    <cellStyle name="Total 3 2 6 8" xfId="24164" xr:uid="{B9FC73A7-51C0-4C2A-82D9-C537495DA834}"/>
    <cellStyle name="Total 3 2 6 9" xfId="30325" xr:uid="{592774E4-8AD2-4183-8B78-1573BEB93570}"/>
    <cellStyle name="Total 3 2 7" xfId="11648" xr:uid="{42257F07-E5ED-4F0B-A34A-065B35AA8BA2}"/>
    <cellStyle name="Total 3 2 7 2" xfId="11649" xr:uid="{286B5984-B6B3-4C7B-9B5B-F55E22577398}"/>
    <cellStyle name="Total 3 2 7 2 2" xfId="19387" xr:uid="{130E76B6-1684-4C7A-BD14-78D02D3B6709}"/>
    <cellStyle name="Total 3 2 7 2 2 2" xfId="38174" xr:uid="{A03CD31C-E969-4C77-A040-0280BBF7F44F}"/>
    <cellStyle name="Total 3 2 7 2 3" xfId="32101" xr:uid="{5096E6E7-0A09-4E0E-927F-79786589850F}"/>
    <cellStyle name="Total 3 2 7 3" xfId="11650" xr:uid="{98F03F7E-2457-469A-B79C-D94F75F0E813}"/>
    <cellStyle name="Total 3 2 7 3 2" xfId="36257" xr:uid="{04CB2F6E-6A16-4B3E-AE79-8CEB7D498569}"/>
    <cellStyle name="Total 3 2 7 4" xfId="13548" xr:uid="{57F1C265-5048-490F-9747-FF69BE49E14C}"/>
    <cellStyle name="Total 3 2 7 4 2" xfId="24166" xr:uid="{15FAE0CA-7AAB-49DF-8727-D60EC0D0C49E}"/>
    <cellStyle name="Total 3 2 7 5" xfId="30443" xr:uid="{43807D5D-5D50-4367-A3E7-9D7C9F38A65F}"/>
    <cellStyle name="Total 3 2 8" xfId="11651" xr:uid="{EDE33A50-CFA3-412B-8DA9-9F0DC6A3F139}"/>
    <cellStyle name="Total 3 2 8 2" xfId="11652" xr:uid="{AE10A9C6-B06F-43D4-96F0-0532657E3464}"/>
    <cellStyle name="Total 3 2 8 2 2" xfId="19552" xr:uid="{19162DC6-B907-4DD6-B8CE-5C57C5C0D7C4}"/>
    <cellStyle name="Total 3 2 8 2 2 2" xfId="38339" xr:uid="{F737AA7E-2059-4810-9708-CABE34170E09}"/>
    <cellStyle name="Total 3 2 8 2 3" xfId="32235" xr:uid="{4EB83708-7981-45EC-9F99-8091F0ED7D16}"/>
    <cellStyle name="Total 3 2 8 3" xfId="11653" xr:uid="{418B17E4-A564-4722-A76E-5D73B5ED5E54}"/>
    <cellStyle name="Total 3 2 8 3 2" xfId="36423" xr:uid="{E8347DD6-C693-4119-B300-35EE60DC16A6}"/>
    <cellStyle name="Total 3 2 8 4" xfId="13625" xr:uid="{C1C38E91-6452-4F56-BFAD-7670975B0D2D}"/>
    <cellStyle name="Total 3 2 8 4 2" xfId="24167" xr:uid="{4FCA1115-B5FD-43B3-8922-9FB29C88120A}"/>
    <cellStyle name="Total 3 2 8 5" xfId="30608" xr:uid="{BC3458B6-79C8-4B07-90C7-D711376C81A8}"/>
    <cellStyle name="Total 3 2 9" xfId="11654" xr:uid="{F3CBCC55-0DBC-4B0F-838F-A437A4548120}"/>
    <cellStyle name="Total 3 2 9 2" xfId="11655" xr:uid="{5780105F-E507-4D54-8686-665897B4B961}"/>
    <cellStyle name="Total 3 2 9 3" xfId="11656" xr:uid="{00F416C7-5938-49A9-A5F7-B531EDD40935}"/>
    <cellStyle name="Total 3 3" xfId="11657" xr:uid="{8AA03CA7-C1C6-420D-9FF0-C5C5826DA24A}"/>
    <cellStyle name="Total 3 3 10" xfId="11658" xr:uid="{6E269BC2-A1FE-4051-8E66-B84023151DD8}"/>
    <cellStyle name="Total 3 3 10 2" xfId="35180" xr:uid="{A15E475D-E809-409C-A981-51B4D8D9634F}"/>
    <cellStyle name="Total 3 3 11" xfId="13024" xr:uid="{BF208B4C-7D06-4DF9-975D-06B870BAB74A}"/>
    <cellStyle name="Total 3 3 11 2" xfId="35362" xr:uid="{1460E3CB-A2EF-456A-94FE-74E77D4010AC}"/>
    <cellStyle name="Total 3 3 12" xfId="18769" xr:uid="{5F08F21B-91AA-4FE6-B322-B290932896D9}"/>
    <cellStyle name="Total 3 3 12 2" xfId="37366" xr:uid="{6311B0E6-0F2F-40CA-831B-95A98A2D523A}"/>
    <cellStyle name="Total 3 3 13" xfId="24168" xr:uid="{2416B48D-B839-4CF8-BA0D-E0526B57E13F}"/>
    <cellStyle name="Total 3 3 14" xfId="29587" xr:uid="{CC9BB2B9-FE32-4E13-8F18-74DC59563542}"/>
    <cellStyle name="Total 3 3 2" xfId="11659" xr:uid="{6120E62B-2C7C-40CB-84AA-F5C76409D6EC}"/>
    <cellStyle name="Total 3 3 2 2" xfId="11660" xr:uid="{2D9392AC-4C1B-47B9-9427-CA22425ED14B}"/>
    <cellStyle name="Total 3 3 2 2 2" xfId="11661" xr:uid="{BB1A16A3-3291-4DB1-BC9B-F8D6AED2241C}"/>
    <cellStyle name="Total 3 3 2 2 2 2" xfId="20250" xr:uid="{FEA05CA6-2322-4D25-9D20-8D1EED0685BD}"/>
    <cellStyle name="Total 3 3 2 2 2 2 2" xfId="39122" xr:uid="{BBE2431B-E411-4D48-B8E4-676A904E2C64}"/>
    <cellStyle name="Total 3 3 2 2 2 3" xfId="32838" xr:uid="{284BDE28-7147-4F94-8CFD-33F15AD05CA9}"/>
    <cellStyle name="Total 3 3 2 2 3" xfId="11662" xr:uid="{8F382F16-1080-4F01-A946-F7E690F23F57}"/>
    <cellStyle name="Total 3 3 2 2 3 2" xfId="37110" xr:uid="{8EA0816B-45A8-4BAF-A873-778BC49F38F0}"/>
    <cellStyle name="Total 3 3 2 2 4" xfId="13949" xr:uid="{A86043A7-6817-45D6-AA8C-4D032548E8FE}"/>
    <cellStyle name="Total 3 3 2 2 4 2" xfId="24170" xr:uid="{E3D0996D-F96B-4142-9F08-2271A8484B2B}"/>
    <cellStyle name="Total 3 3 2 2 5" xfId="31389" xr:uid="{65D64C25-49B2-4422-9D63-21F450B1D2A8}"/>
    <cellStyle name="Total 3 3 2 3" xfId="11663" xr:uid="{DAEBA74F-F15B-4868-9161-C7ADA59D4E70}"/>
    <cellStyle name="Total 3 3 2 3 2" xfId="11664" xr:uid="{5905B76D-E0B9-47D6-B979-27536C52B7D6}"/>
    <cellStyle name="Total 3 3 2 3 2 2" xfId="38044" xr:uid="{C30F546D-9FEE-43CA-95C7-1E005CC913EA}"/>
    <cellStyle name="Total 3 3 2 3 3" xfId="11665" xr:uid="{5D92B5B2-37E9-46A7-82F1-0B757FF8E1E3}"/>
    <cellStyle name="Total 3 3 2 4" xfId="11666" xr:uid="{692C2CFE-3288-4553-9727-94126C561F01}"/>
    <cellStyle name="Total 3 3 2 4 2" xfId="21435" xr:uid="{070B2ED7-8F06-4A76-9CFB-6B61F5A48B19}"/>
    <cellStyle name="Total 3 3 2 4 2 2" xfId="39837" xr:uid="{40794A53-8E53-4014-A2C5-CB9F9E07851A}"/>
    <cellStyle name="Total 3 3 2 4 3" xfId="33575" xr:uid="{55900B0B-C16C-4C17-9048-59990E9195A8}"/>
    <cellStyle name="Total 3 3 2 5" xfId="11667" xr:uid="{E613C65B-7B16-4722-A733-8A0EA7D63AB6}"/>
    <cellStyle name="Total 3 3 2 5 2" xfId="34351" xr:uid="{EBB5791B-CF90-4E0B-8C52-CC52F943E91E}"/>
    <cellStyle name="Total 3 3 2 6" xfId="13413" xr:uid="{E187B8A2-84C8-4F50-9877-87C66CA9B25C}"/>
    <cellStyle name="Total 3 3 2 6 2" xfId="35181" xr:uid="{6D78FD19-7624-4F01-AA7A-759A0A9BD574}"/>
    <cellStyle name="Total 3 3 2 7" xfId="18068" xr:uid="{D4F6C417-1FD1-4BF2-A745-7C20D7231F5B}"/>
    <cellStyle name="Total 3 3 2 7 2" xfId="36134" xr:uid="{779DC41A-19C2-4E5E-B916-94A07B8A1E1C}"/>
    <cellStyle name="Total 3 3 2 8" xfId="24169" xr:uid="{92F04E22-97D6-44F2-B5E4-B57BB7081A86}"/>
    <cellStyle name="Total 3 3 2 9" xfId="30326" xr:uid="{C88743BE-FD45-4501-AE41-DE30AEDF2EA8}"/>
    <cellStyle name="Total 3 3 3" xfId="11668" xr:uid="{F8F9E1C9-216B-4884-B499-4856946CC857}"/>
    <cellStyle name="Total 3 3 3 2" xfId="11669" xr:uid="{85DABF36-1613-4FFF-9555-D2C17119A58A}"/>
    <cellStyle name="Total 3 3 3 2 2" xfId="11670" xr:uid="{3DAA6426-5255-4925-A36A-5CD98E1CAA3B}"/>
    <cellStyle name="Total 3 3 3 2 2 2" xfId="20251" xr:uid="{A3CD41A3-89BD-464B-8E98-CDA95B61C28D}"/>
    <cellStyle name="Total 3 3 3 2 2 2 2" xfId="39123" xr:uid="{82682BC4-B51C-4861-9633-35613726A978}"/>
    <cellStyle name="Total 3 3 3 2 2 3" xfId="32839" xr:uid="{63C02D0D-68C3-46D7-9768-ECE41BCCA925}"/>
    <cellStyle name="Total 3 3 3 2 3" xfId="11671" xr:uid="{E52A9EC2-133C-4E41-A034-6BE371AE5FE1}"/>
    <cellStyle name="Total 3 3 3 2 3 2" xfId="37111" xr:uid="{861BF5EF-2953-46DD-A7BC-212F1469D191}"/>
    <cellStyle name="Total 3 3 3 2 4" xfId="13950" xr:uid="{C72865AB-5D63-4A3B-A7AE-B6CA26A47B3C}"/>
    <cellStyle name="Total 3 3 3 2 4 2" xfId="24172" xr:uid="{8667AAA8-EC64-4FBD-AD07-9887FE6EE105}"/>
    <cellStyle name="Total 3 3 3 2 5" xfId="31390" xr:uid="{50CDCE89-8288-48B6-9AE0-5ACAF3C4B151}"/>
    <cellStyle name="Total 3 3 3 3" xfId="11672" xr:uid="{B033C066-0319-4130-BAD5-ECB0F44230BF}"/>
    <cellStyle name="Total 3 3 3 3 2" xfId="11673" xr:uid="{2DBFE435-F62B-478B-8335-4C69FCD29103}"/>
    <cellStyle name="Total 3 3 3 3 2 2" xfId="38045" xr:uid="{37F2C9C7-1E0D-4A1E-97DB-1B802CF8480B}"/>
    <cellStyle name="Total 3 3 3 3 3" xfId="11674" xr:uid="{8410650D-B179-4616-9BF6-C788786430E5}"/>
    <cellStyle name="Total 3 3 3 4" xfId="11675" xr:uid="{171F8DD7-6FE2-45E5-B919-A49E122F7FC1}"/>
    <cellStyle name="Total 3 3 3 4 2" xfId="21436" xr:uid="{0736B4AB-FE5F-4F25-A5A9-E6E080736A8B}"/>
    <cellStyle name="Total 3 3 3 4 2 2" xfId="39838" xr:uid="{12CACE1D-00F1-4E53-BFD8-BA7431809CAF}"/>
    <cellStyle name="Total 3 3 3 4 3" xfId="33576" xr:uid="{8FE9DF77-97E6-4335-A177-1CE8F6EB08D9}"/>
    <cellStyle name="Total 3 3 3 5" xfId="11676" xr:uid="{4E69CC32-6B8E-4884-951A-C032D2C9E253}"/>
    <cellStyle name="Total 3 3 3 5 2" xfId="34352" xr:uid="{A0008A46-99EB-42CE-8EFA-BB2EA5532AFF}"/>
    <cellStyle name="Total 3 3 3 6" xfId="13414" xr:uid="{5E20F567-3C97-449F-A889-C76418421BAB}"/>
    <cellStyle name="Total 3 3 3 6 2" xfId="35182" xr:uid="{79F24934-6266-4E23-B231-A4DBD1AB0D0E}"/>
    <cellStyle name="Total 3 3 3 7" xfId="18069" xr:uid="{704EC2B6-70C8-445F-8AC8-87B516ADC822}"/>
    <cellStyle name="Total 3 3 3 7 2" xfId="36135" xr:uid="{A3E09FC7-53AB-4881-A752-592A5BC5CFBF}"/>
    <cellStyle name="Total 3 3 3 8" xfId="24171" xr:uid="{726DF2A6-2092-4202-B0F9-63CD2A37FBFB}"/>
    <cellStyle name="Total 3 3 3 9" xfId="30327" xr:uid="{795A3310-D6B8-42FB-9468-EF33C7C33591}"/>
    <cellStyle name="Total 3 3 4" xfId="11677" xr:uid="{2E32D727-2212-4A11-B470-A91DED92375E}"/>
    <cellStyle name="Total 3 3 4 2" xfId="11678" xr:uid="{1F2E3825-44AA-42F5-802C-3689F61C59A6}"/>
    <cellStyle name="Total 3 3 4 2 2" xfId="11679" xr:uid="{5EB89F27-67E5-47DA-A8A1-BA17904FE191}"/>
    <cellStyle name="Total 3 3 4 2 2 2" xfId="20252" xr:uid="{D1D86FFC-4B7C-44D8-9DA5-A140F3F4DF73}"/>
    <cellStyle name="Total 3 3 4 2 2 2 2" xfId="39124" xr:uid="{9095ADA4-8741-424D-8CFA-64CDED1C5717}"/>
    <cellStyle name="Total 3 3 4 2 2 3" xfId="32840" xr:uid="{54216520-E010-414B-8851-398C1FB88E7A}"/>
    <cellStyle name="Total 3 3 4 2 3" xfId="11680" xr:uid="{6B496D99-7A0B-4F6F-936D-A6A0EF9486C1}"/>
    <cellStyle name="Total 3 3 4 2 3 2" xfId="37112" xr:uid="{9D884AF6-36DA-4AFD-B185-4C2CE264F284}"/>
    <cellStyle name="Total 3 3 4 2 4" xfId="13951" xr:uid="{56C65C18-4AB9-415A-8BE3-F3E6BB7410FA}"/>
    <cellStyle name="Total 3 3 4 2 4 2" xfId="24174" xr:uid="{3B96A0F3-60D3-43B5-B8D8-38FF702B0593}"/>
    <cellStyle name="Total 3 3 4 2 5" xfId="31391" xr:uid="{0B968A0E-0002-416D-9417-B0AEA7F0BEAB}"/>
    <cellStyle name="Total 3 3 4 3" xfId="11681" xr:uid="{E4253081-174D-4951-AE00-C61FD0FBA6D7}"/>
    <cellStyle name="Total 3 3 4 3 2" xfId="11682" xr:uid="{986B6910-1E1F-475B-8A94-170F2F0427A3}"/>
    <cellStyle name="Total 3 3 4 3 2 2" xfId="38046" xr:uid="{ED39C389-63EA-4289-8B17-274414B88972}"/>
    <cellStyle name="Total 3 3 4 3 3" xfId="11683" xr:uid="{05B4053D-C683-4004-9759-E523360249CD}"/>
    <cellStyle name="Total 3 3 4 4" xfId="11684" xr:uid="{EE699DB2-6B8A-417D-9281-2993D33E6267}"/>
    <cellStyle name="Total 3 3 4 4 2" xfId="21437" xr:uid="{1CA2A6C8-098C-43F5-A111-E5A8D854F0C6}"/>
    <cellStyle name="Total 3 3 4 4 2 2" xfId="39839" xr:uid="{006EAACE-C081-4D76-A5E4-2CA6BCA5AF7C}"/>
    <cellStyle name="Total 3 3 4 4 3" xfId="33577" xr:uid="{E06E0CB2-0A66-4712-A3B7-FD6E1FDBF21C}"/>
    <cellStyle name="Total 3 3 4 5" xfId="11685" xr:uid="{B982D9B6-14DC-4EC4-A5DF-31C91F232AF9}"/>
    <cellStyle name="Total 3 3 4 5 2" xfId="34353" xr:uid="{90B55D5F-FEFB-426D-9A6A-D2F4AB22F82F}"/>
    <cellStyle name="Total 3 3 4 6" xfId="13415" xr:uid="{E98162D2-09C7-44C0-B494-E2EA751F7B0E}"/>
    <cellStyle name="Total 3 3 4 6 2" xfId="35183" xr:uid="{10D4D2D6-ABC8-448C-989F-5D75F66A13BA}"/>
    <cellStyle name="Total 3 3 4 7" xfId="18070" xr:uid="{66312ABF-FFD4-4E79-ABAC-DAB117C1B1A0}"/>
    <cellStyle name="Total 3 3 4 7 2" xfId="36136" xr:uid="{07CF1B48-654D-4C3F-BE3E-2082E5C14F95}"/>
    <cellStyle name="Total 3 3 4 8" xfId="24173" xr:uid="{39AFBECC-3260-4D0D-8443-20D9BAA611CB}"/>
    <cellStyle name="Total 3 3 4 9" xfId="30328" xr:uid="{DBB5DF47-8216-4CDC-BC98-60CB202CE947}"/>
    <cellStyle name="Total 3 3 5" xfId="11686" xr:uid="{A28F1544-2766-43A7-8AFE-816F888FE53F}"/>
    <cellStyle name="Total 3 3 5 2" xfId="11687" xr:uid="{8611CB86-C1B4-4E40-BBCC-B9C8E09B2703}"/>
    <cellStyle name="Total 3 3 5 2 2" xfId="11688" xr:uid="{6AADF2DF-4BBC-4776-B2A0-2EC078E02CB1}"/>
    <cellStyle name="Total 3 3 5 2 2 2" xfId="20253" xr:uid="{6D6E6E7C-AC19-4637-A41A-BEB3F19B367E}"/>
    <cellStyle name="Total 3 3 5 2 2 2 2" xfId="39125" xr:uid="{FC23B50A-2DA0-4BFD-B97C-2E52ADA4E1F3}"/>
    <cellStyle name="Total 3 3 5 2 2 3" xfId="32841" xr:uid="{47823B60-1ECA-4C0A-861B-9F9DBD4073CD}"/>
    <cellStyle name="Total 3 3 5 2 3" xfId="11689" xr:uid="{A09DB37C-0FAF-44B4-9F07-0D1B9700D0BB}"/>
    <cellStyle name="Total 3 3 5 2 3 2" xfId="37113" xr:uid="{FE027631-54DD-4FBE-BCE5-68A8E4970611}"/>
    <cellStyle name="Total 3 3 5 2 4" xfId="13952" xr:uid="{65E8E597-D6D4-4BB0-B909-EA30DB7B4EEA}"/>
    <cellStyle name="Total 3 3 5 2 4 2" xfId="24176" xr:uid="{BD53AF9E-048F-4DF4-AD33-CB7FAD07554D}"/>
    <cellStyle name="Total 3 3 5 2 5" xfId="31392" xr:uid="{61E25015-AA95-42F7-BEF7-57A59D40CE46}"/>
    <cellStyle name="Total 3 3 5 3" xfId="11690" xr:uid="{68730C04-F887-4E96-93EF-A58B0867541F}"/>
    <cellStyle name="Total 3 3 5 3 2" xfId="11691" xr:uid="{7FDEF98E-08FF-47C9-9984-ED869C7BDA1F}"/>
    <cellStyle name="Total 3 3 5 3 2 2" xfId="38047" xr:uid="{809B7CBE-98AF-436D-B661-06A2B0FBC231}"/>
    <cellStyle name="Total 3 3 5 3 3" xfId="11692" xr:uid="{83D7F546-562C-47B0-84B2-8D8C7236D840}"/>
    <cellStyle name="Total 3 3 5 4" xfId="11693" xr:uid="{7A959E14-9C93-4E4C-855E-F1B1F461F7EE}"/>
    <cellStyle name="Total 3 3 5 4 2" xfId="21438" xr:uid="{644663FD-A7D0-4C14-B34B-248ABCAEADB8}"/>
    <cellStyle name="Total 3 3 5 4 2 2" xfId="39840" xr:uid="{679850D6-CAF9-4177-94D7-0C2D12715911}"/>
    <cellStyle name="Total 3 3 5 4 3" xfId="33578" xr:uid="{4D2E2DB3-348A-4831-86DE-1FCFB48BB813}"/>
    <cellStyle name="Total 3 3 5 5" xfId="11694" xr:uid="{BD0BB74A-4E10-48D7-98D6-90467D64926D}"/>
    <cellStyle name="Total 3 3 5 5 2" xfId="34354" xr:uid="{228FDEFF-CB3E-4F15-A993-B24DFF6A7EAE}"/>
    <cellStyle name="Total 3 3 5 6" xfId="13416" xr:uid="{E26268BD-4A13-4D10-AFD2-90EF428EA0ED}"/>
    <cellStyle name="Total 3 3 5 6 2" xfId="35184" xr:uid="{88E203BD-33C0-4E9E-86F5-E16B208052EE}"/>
    <cellStyle name="Total 3 3 5 7" xfId="18071" xr:uid="{16282B0F-04D2-4DB3-A9CC-001C539D6101}"/>
    <cellStyle name="Total 3 3 5 7 2" xfId="36137" xr:uid="{0509BBAD-4BEE-4E7C-BF1D-7CC449C32A6F}"/>
    <cellStyle name="Total 3 3 5 8" xfId="24175" xr:uid="{2D4EB826-2168-411D-A38F-6A16742A96BB}"/>
    <cellStyle name="Total 3 3 5 9" xfId="30329" xr:uid="{B63C7C1D-D30C-4C03-AA43-6989A600BDE0}"/>
    <cellStyle name="Total 3 3 6" xfId="11695" xr:uid="{D6C7F331-79C5-4016-A86C-A968249A2823}"/>
    <cellStyle name="Total 3 3 6 2" xfId="11696" xr:uid="{144B8B75-97C7-43A2-9016-570702D63805}"/>
    <cellStyle name="Total 3 3 6 2 2" xfId="11697" xr:uid="{47C5428C-9AB7-41B3-903F-A9865BEAD994}"/>
    <cellStyle name="Total 3 3 6 2 2 2" xfId="20254" xr:uid="{0EC4D1C7-264F-450F-A047-2B8F125D12D8}"/>
    <cellStyle name="Total 3 3 6 2 2 2 2" xfId="39126" xr:uid="{044CD9D0-8F05-4332-A3B6-D9FE1BDCAAA8}"/>
    <cellStyle name="Total 3 3 6 2 2 3" xfId="32842" xr:uid="{F89DF613-CE86-4D91-89A4-E8D450D9D2D8}"/>
    <cellStyle name="Total 3 3 6 2 3" xfId="11698" xr:uid="{B224FA9E-6FC9-4922-841D-BE63DE965E61}"/>
    <cellStyle name="Total 3 3 6 2 3 2" xfId="37114" xr:uid="{A498DC27-26B2-49D5-9981-DB6B0D1AB07B}"/>
    <cellStyle name="Total 3 3 6 2 4" xfId="13953" xr:uid="{167F1675-976D-4D98-9E05-0B6C44DB637A}"/>
    <cellStyle name="Total 3 3 6 2 4 2" xfId="24178" xr:uid="{81A4A32D-0DBB-4C7D-BAE1-F30DB1C9FC64}"/>
    <cellStyle name="Total 3 3 6 2 5" xfId="31393" xr:uid="{565571E7-B2AC-40AD-B74A-80B12025BC5C}"/>
    <cellStyle name="Total 3 3 6 3" xfId="11699" xr:uid="{24A0361C-F713-4BE3-B408-4527D37887DE}"/>
    <cellStyle name="Total 3 3 6 3 2" xfId="11700" xr:uid="{3DCC633A-7D8A-44FC-9F5C-7A54E7B4B0F7}"/>
    <cellStyle name="Total 3 3 6 3 2 2" xfId="38048" xr:uid="{00CD4BFF-A565-4EFD-B676-B2A430CFA352}"/>
    <cellStyle name="Total 3 3 6 3 3" xfId="11701" xr:uid="{C9808EFE-D448-4E2A-9D07-9BE93E32DAC3}"/>
    <cellStyle name="Total 3 3 6 4" xfId="11702" xr:uid="{6A7A4DA7-099E-44F5-A7DF-6D40F3BA92CC}"/>
    <cellStyle name="Total 3 3 6 4 2" xfId="21439" xr:uid="{8C347314-181E-4CE3-B45D-FDE8385BD16E}"/>
    <cellStyle name="Total 3 3 6 4 2 2" xfId="39841" xr:uid="{1920B83C-C72B-497F-9335-BF9CF058FD8A}"/>
    <cellStyle name="Total 3 3 6 4 3" xfId="33579" xr:uid="{9040C519-2D48-42BD-AACC-7A9E4AEFB28E}"/>
    <cellStyle name="Total 3 3 6 5" xfId="11703" xr:uid="{7317969F-56B7-47BF-800B-34929598D4A7}"/>
    <cellStyle name="Total 3 3 6 5 2" xfId="34355" xr:uid="{723233D2-5D7F-46F3-B093-722740B6F225}"/>
    <cellStyle name="Total 3 3 6 6" xfId="13417" xr:uid="{3A8D0487-78E5-492F-A991-2A0A9F4E3EBC}"/>
    <cellStyle name="Total 3 3 6 6 2" xfId="35185" xr:uid="{6D06029A-2F2B-4197-820A-33A166D5F64F}"/>
    <cellStyle name="Total 3 3 6 7" xfId="18072" xr:uid="{D7292699-9CE3-4656-840D-A8552F684658}"/>
    <cellStyle name="Total 3 3 6 7 2" xfId="36138" xr:uid="{EE75D96D-2CEE-4EED-84C8-4620C2A3362E}"/>
    <cellStyle name="Total 3 3 6 8" xfId="24177" xr:uid="{A89C4E99-3795-445D-8EF0-EAF5B303A550}"/>
    <cellStyle name="Total 3 3 6 9" xfId="30330" xr:uid="{CD5AFDF4-63C7-4D4D-A78D-CCFC6B811746}"/>
    <cellStyle name="Total 3 3 7" xfId="11704" xr:uid="{16605997-B118-4C25-AC64-EC921EC15ACC}"/>
    <cellStyle name="Total 3 3 7 2" xfId="11705" xr:uid="{1A51F4A0-8052-4C95-AD47-7464D4D43EA2}"/>
    <cellStyle name="Total 3 3 7 2 2" xfId="19438" xr:uid="{71727F0B-0F47-45D9-BEBC-A6AE57FE5B6A}"/>
    <cellStyle name="Total 3 3 7 2 2 2" xfId="38225" xr:uid="{55DA5CC7-4172-46AF-B0EA-706146F437FB}"/>
    <cellStyle name="Total 3 3 7 2 3" xfId="32142" xr:uid="{6B29A645-2320-4BFD-87F1-C4FC0D548D2D}"/>
    <cellStyle name="Total 3 3 7 3" xfId="11706" xr:uid="{8B79B6DB-899C-423D-802D-F8FF76A9545D}"/>
    <cellStyle name="Total 3 3 7 3 2" xfId="36308" xr:uid="{CFC6FE89-E58A-4358-8F4D-722BB8358072}"/>
    <cellStyle name="Total 3 3 7 4" xfId="13572" xr:uid="{D7A6CA2C-684E-4C0C-9957-D79ACB35479D}"/>
    <cellStyle name="Total 3 3 7 4 2" xfId="24179" xr:uid="{05360A1A-8025-48A6-8EDB-68370FA72625}"/>
    <cellStyle name="Total 3 3 7 5" xfId="30494" xr:uid="{B4C23AD6-805A-4BF2-82E6-1F58DC4CBB9F}"/>
    <cellStyle name="Total 3 3 8" xfId="11707" xr:uid="{9E7C3F71-0A78-47B7-BC2A-857053AB41D3}"/>
    <cellStyle name="Total 3 3 8 2" xfId="11708" xr:uid="{6FD6B731-00A3-4CB4-8995-00EC2E81265D}"/>
    <cellStyle name="Total 3 3 8 2 2" xfId="19522" xr:uid="{47A0A375-62D4-4880-AF4B-47484F02AD43}"/>
    <cellStyle name="Total 3 3 8 2 2 2" xfId="38309" xr:uid="{E6FC6428-AA0D-4623-885C-160B1BE8DB7C}"/>
    <cellStyle name="Total 3 3 8 2 3" xfId="32206" xr:uid="{DC9F55AA-7A4F-48D9-8A4D-2A1A1293D260}"/>
    <cellStyle name="Total 3 3 8 3" xfId="11709" xr:uid="{30B11CD4-B6C1-41FE-869F-AC4FF7D211C6}"/>
    <cellStyle name="Total 3 3 8 3 2" xfId="36393" xr:uid="{000BFA14-FAEF-4BDF-923C-9CB951931265}"/>
    <cellStyle name="Total 3 3 8 4" xfId="13612" xr:uid="{0D8E7369-B72F-4191-9CF1-2893133FD750}"/>
    <cellStyle name="Total 3 3 8 4 2" xfId="24180" xr:uid="{6F0022ED-FA51-417E-8BC7-2940C4CEA727}"/>
    <cellStyle name="Total 3 3 8 5" xfId="30578" xr:uid="{CF40B98B-5067-4C43-9411-E9768FDF179F}"/>
    <cellStyle name="Total 3 3 9" xfId="11710" xr:uid="{21BE559F-34DB-46D8-94B9-FBBE2706E3C7}"/>
    <cellStyle name="Total 3 3 9 2" xfId="11711" xr:uid="{7F2D8F45-613B-43ED-9703-C1A7138C5878}"/>
    <cellStyle name="Total 3 3 9 3" xfId="11712" xr:uid="{CC1EFA6A-9302-4DEE-8099-FA84003666C4}"/>
    <cellStyle name="Total 3 4" xfId="11713" xr:uid="{960A8D17-34EB-42FC-B629-8DD3B4DA8478}"/>
    <cellStyle name="Total 3 4 10" xfId="29628" xr:uid="{CE8A4301-0F9A-4290-B682-E349E2C97C6C}"/>
    <cellStyle name="Total 3 4 2" xfId="11714" xr:uid="{14B331D0-3D85-4357-A181-CA6DDA526124}"/>
    <cellStyle name="Total 3 4 2 2" xfId="11715" xr:uid="{CA9FBB65-5477-4260-9BB0-5ADE39A707A5}"/>
    <cellStyle name="Total 3 4 2 2 2" xfId="11716" xr:uid="{EE2E8413-9288-4D51-9C52-9763FCBE84F8}"/>
    <cellStyle name="Total 3 4 2 2 2 2" xfId="20255" xr:uid="{FE09ECA0-4298-4924-94B4-2907F59A7F96}"/>
    <cellStyle name="Total 3 4 2 2 2 2 2" xfId="39127" xr:uid="{C52B2188-1107-4CCB-BF82-18D5753DA0D3}"/>
    <cellStyle name="Total 3 4 2 2 2 3" xfId="32843" xr:uid="{7833926F-6D27-4EB2-B022-22761B17B401}"/>
    <cellStyle name="Total 3 4 2 2 3" xfId="11717" xr:uid="{42F9DE68-9BCA-492B-9A7E-2BCA7592DF0E}"/>
    <cellStyle name="Total 3 4 2 2 3 2" xfId="37115" xr:uid="{C0582FC9-8F9A-48DF-A984-BF26321DFC29}"/>
    <cellStyle name="Total 3 4 2 2 4" xfId="13954" xr:uid="{62E7E9A3-0ACA-44C5-8DDD-23A292F0A40A}"/>
    <cellStyle name="Total 3 4 2 2 4 2" xfId="24183" xr:uid="{F307AC5A-1C1F-46CF-B622-DA5B968D663C}"/>
    <cellStyle name="Total 3 4 2 2 5" xfId="31394" xr:uid="{57111D3A-8538-4074-AC87-C8E33972D395}"/>
    <cellStyle name="Total 3 4 2 3" xfId="11718" xr:uid="{25C52917-6EEA-41DF-BC38-910F2ABD8286}"/>
    <cellStyle name="Total 3 4 2 3 2" xfId="11719" xr:uid="{5FE309B8-02E8-4E42-B590-E954A42A5330}"/>
    <cellStyle name="Total 3 4 2 3 2 2" xfId="38049" xr:uid="{D0BD8E7C-241E-4887-A7DD-EB54ADF5E7BD}"/>
    <cellStyle name="Total 3 4 2 3 3" xfId="11720" xr:uid="{9873710A-3C08-4846-BB74-280282483912}"/>
    <cellStyle name="Total 3 4 2 4" xfId="11721" xr:uid="{72734AF1-9BB2-4C7C-A455-FA43631B0364}"/>
    <cellStyle name="Total 3 4 2 4 2" xfId="36139" xr:uid="{98180FD6-5745-4ABD-B322-AB241146CA00}"/>
    <cellStyle name="Total 3 4 2 5" xfId="13418" xr:uid="{D28ED61D-B70A-4F09-9B6E-5E4075C88632}"/>
    <cellStyle name="Total 3 4 2 5 2" xfId="24182" xr:uid="{8D7464C3-86B3-49EA-9F5F-EEDBC067E4B5}"/>
    <cellStyle name="Total 3 4 2 6" xfId="30331" xr:uid="{A8457C04-7416-4525-9F03-75BE9B5D9CFF}"/>
    <cellStyle name="Total 3 4 3" xfId="11722" xr:uid="{15D96EDE-4BF3-4711-9479-FB4341282C49}"/>
    <cellStyle name="Total 3 4 3 2" xfId="11723" xr:uid="{54A1F7DA-EEF0-432A-890A-63890C0D8854}"/>
    <cellStyle name="Total 3 4 3 2 2" xfId="14478" xr:uid="{1C07BC7F-36B6-4A5F-BA06-3BC6CCEB9F87}"/>
    <cellStyle name="Total 3 4 3 2 2 2" xfId="38424" xr:uid="{DDF4DC7B-7610-4DC7-8DA3-2593D2B35FB7}"/>
    <cellStyle name="Total 3 4 3 2 3" xfId="32299" xr:uid="{530E3682-78C0-472F-A6E7-D5D5E0BE02B9}"/>
    <cellStyle name="Total 3 4 3 3" xfId="11724" xr:uid="{B27401A8-CC6D-4599-B3FD-C3F636920CFD}"/>
    <cellStyle name="Total 3 4 3 3 2" xfId="18372" xr:uid="{761C8019-63F0-435D-A810-AC8C1FA81FA1}"/>
    <cellStyle name="Total 3 4 3 4" xfId="13674" xr:uid="{62F16C59-E36A-4B7E-B088-7F5A3C09D98D}"/>
    <cellStyle name="Total 3 4 3 4 2" xfId="24184" xr:uid="{9E840079-CEC2-4D0C-9410-14C7B3119996}"/>
    <cellStyle name="Total 3 4 3 5" xfId="30691" xr:uid="{4820A107-4D44-486E-91C1-91FC07C7E1CF}"/>
    <cellStyle name="Total 3 4 4" xfId="11725" xr:uid="{BD1473B1-48C9-4C97-A0B5-B0D1568C698A}"/>
    <cellStyle name="Total 3 4 4 2" xfId="11726" xr:uid="{CD2B443D-C419-4D3C-84C3-4D450C0A1A75}"/>
    <cellStyle name="Total 3 4 4 2 2" xfId="37289" xr:uid="{14040594-360F-44B6-8713-EAA94EC3C7B1}"/>
    <cellStyle name="Total 3 4 4 3" xfId="11727" xr:uid="{2CA8A70B-11F1-49D7-BD9A-9A153E71341E}"/>
    <cellStyle name="Total 3 4 5" xfId="11728" xr:uid="{1B00B35D-DD6E-4AD8-86FD-41DDCF93FAB2}"/>
    <cellStyle name="Total 3 4 5 2" xfId="15303" xr:uid="{B3B04807-758D-47C2-A93E-6823FC3C68F1}"/>
    <cellStyle name="Total 3 4 5 2 2" xfId="20645" xr:uid="{54C07FA4-4FB0-42D8-84B5-6387DBD7176C}"/>
    <cellStyle name="Total 3 4 5 3" xfId="33580" xr:uid="{82019DCB-DC6D-4324-BE24-EED2AFF07F2B}"/>
    <cellStyle name="Total 3 4 6" xfId="11729" xr:uid="{5379C8BE-7963-421B-B500-ADB710AB2927}"/>
    <cellStyle name="Total 3 4 6 2" xfId="15955" xr:uid="{697257AD-3269-4542-B263-07FF72AC7754}"/>
    <cellStyle name="Total 3 4 7" xfId="13088" xr:uid="{D3875006-CB81-493D-A5B7-A0F41BEC50A7}"/>
    <cellStyle name="Total 3 4 7 2" xfId="16930" xr:uid="{A1A3CD9A-DA40-451D-854F-A1F3D4243008}"/>
    <cellStyle name="Total 3 4 8" xfId="17215" xr:uid="{4268BCFD-A710-41F6-B109-337F2B4E3D72}"/>
    <cellStyle name="Total 3 4 8 2" xfId="35415" xr:uid="{222B9DAA-1710-4768-99EF-A62ED51F5BB9}"/>
    <cellStyle name="Total 3 4 9" xfId="24181" xr:uid="{7AA4A930-4CB7-4899-B003-F85D1D095654}"/>
    <cellStyle name="Total 3 5" xfId="11730" xr:uid="{9D0381AD-2325-4073-8C35-7F687E8D3C17}"/>
    <cellStyle name="Total 3 5 2" xfId="11731" xr:uid="{3C6EC21C-EB40-404E-B97F-DB33BCB5D61D}"/>
    <cellStyle name="Total 3 5 2 2" xfId="11732" xr:uid="{E547AE85-3746-454A-829A-5C8332059B00}"/>
    <cellStyle name="Total 3 5 2 2 2" xfId="20256" xr:uid="{758AAD4C-CD89-49DD-BAF5-4E0D9FCFF149}"/>
    <cellStyle name="Total 3 5 2 2 2 2" xfId="39128" xr:uid="{FAF37067-4768-42B4-9603-EDFCA4A13573}"/>
    <cellStyle name="Total 3 5 2 2 3" xfId="32844" xr:uid="{A61283BB-FD97-476C-B29C-23AE8D43548B}"/>
    <cellStyle name="Total 3 5 2 3" xfId="11733" xr:uid="{73D7F725-5DE5-45E4-B46B-4E2166C59A15}"/>
    <cellStyle name="Total 3 5 2 3 2" xfId="37116" xr:uid="{7F2C3D7A-8D7D-49ED-8EB4-A25153FC0E90}"/>
    <cellStyle name="Total 3 5 2 4" xfId="13955" xr:uid="{9F84DE66-F5E1-4A7B-AE35-C15262AE9725}"/>
    <cellStyle name="Total 3 5 2 4 2" xfId="24186" xr:uid="{0436319B-0474-4FD4-90FF-CD46FF666162}"/>
    <cellStyle name="Total 3 5 2 5" xfId="31395" xr:uid="{018C0CCC-A7CB-49B5-B6B9-E4D31278B2DD}"/>
    <cellStyle name="Total 3 5 3" xfId="11734" xr:uid="{A2E9D1F0-115D-4E2E-A158-2D74E47FB6CD}"/>
    <cellStyle name="Total 3 5 3 2" xfId="11735" xr:uid="{B4BA40AE-B135-4177-8C88-DECBDF22D080}"/>
    <cellStyle name="Total 3 5 3 2 2" xfId="38050" xr:uid="{EBB96012-0B45-473D-A204-0512EAA51233}"/>
    <cellStyle name="Total 3 5 3 3" xfId="11736" xr:uid="{F0D37BBA-4144-4721-AEC4-AE84B627E80A}"/>
    <cellStyle name="Total 3 5 4" xfId="11737" xr:uid="{D28BB103-F699-40F1-B80C-ABC83283D96D}"/>
    <cellStyle name="Total 3 5 4 2" xfId="21441" xr:uid="{C340E881-207F-4CD8-BB71-2CCCB4914B1A}"/>
    <cellStyle name="Total 3 5 4 2 2" xfId="39842" xr:uid="{50D5C26F-1CFA-46F5-9A5B-AE027C2493B0}"/>
    <cellStyle name="Total 3 5 4 3" xfId="33581" xr:uid="{F6E5752F-D584-4288-A616-C67D3C8212F6}"/>
    <cellStyle name="Total 3 5 5" xfId="11738" xr:uid="{461FF468-F60C-4C7D-9AF1-E4FACF779B95}"/>
    <cellStyle name="Total 3 5 5 2" xfId="34356" xr:uid="{FD68D352-A949-4586-850B-77915B09BAC8}"/>
    <cellStyle name="Total 3 5 6" xfId="13419" xr:uid="{C136E8F6-24CD-457B-BEE0-F773A490AC82}"/>
    <cellStyle name="Total 3 5 6 2" xfId="35186" xr:uid="{AD0BF9EE-9D45-4585-A71D-C5EFB243989D}"/>
    <cellStyle name="Total 3 5 7" xfId="18073" xr:uid="{DCD8889E-2DD4-4E71-BF70-367EA41BA082}"/>
    <cellStyle name="Total 3 5 7 2" xfId="36140" xr:uid="{8C687B63-DF4A-4926-9A3A-F8EF61C12EC1}"/>
    <cellStyle name="Total 3 5 8" xfId="24185" xr:uid="{0DCED102-B281-4D95-B1D0-E9F8FC2912B0}"/>
    <cellStyle name="Total 3 5 9" xfId="30332" xr:uid="{D310CA38-4A1B-4464-B14E-DAD4B26192F7}"/>
    <cellStyle name="Total 3 6" xfId="11739" xr:uid="{A2DD4D5F-2A26-4A87-A3B1-F326E71770CD}"/>
    <cellStyle name="Total 3 6 2" xfId="11740" xr:uid="{AC2263ED-395C-4920-A3AD-1D1CBD196863}"/>
    <cellStyle name="Total 3 6 2 2" xfId="11741" xr:uid="{4BE3CE68-4CB3-404A-A6A6-B03474F8DBA0}"/>
    <cellStyle name="Total 3 6 2 2 2" xfId="20257" xr:uid="{2D331B41-62FD-4E2B-B9A9-F483CEA8566C}"/>
    <cellStyle name="Total 3 6 2 2 2 2" xfId="39129" xr:uid="{E0FBEFDF-B705-4947-A419-073E773C2D75}"/>
    <cellStyle name="Total 3 6 2 2 3" xfId="32845" xr:uid="{6DE19E05-FB6A-41A2-8D90-DFED65E8F6E6}"/>
    <cellStyle name="Total 3 6 2 3" xfId="11742" xr:uid="{E6052290-4FCF-41FD-A14E-AE7680B6BCE9}"/>
    <cellStyle name="Total 3 6 2 3 2" xfId="37117" xr:uid="{89EC0C2F-221A-459E-8682-36B4417CFC0C}"/>
    <cellStyle name="Total 3 6 2 4" xfId="13956" xr:uid="{630BAD96-3E83-4AE6-91E9-182BAFA6F1BE}"/>
    <cellStyle name="Total 3 6 2 4 2" xfId="24188" xr:uid="{7BBE770A-745A-423E-8977-6E5CEC264E8F}"/>
    <cellStyle name="Total 3 6 2 5" xfId="31396" xr:uid="{B639E71D-1828-4F1F-9492-2F77B8F9B879}"/>
    <cellStyle name="Total 3 6 3" xfId="11743" xr:uid="{65A8762F-0AD3-4C32-9E92-A41429EE3AC2}"/>
    <cellStyle name="Total 3 6 3 2" xfId="11744" xr:uid="{399B2771-A6F3-423C-A033-5A44745A04DC}"/>
    <cellStyle name="Total 3 6 3 2 2" xfId="38051" xr:uid="{D1DD6707-5C01-4062-A574-1F42E00B5145}"/>
    <cellStyle name="Total 3 6 3 3" xfId="11745" xr:uid="{2A9876F0-152F-4B97-A2F5-52814A9DAFB4}"/>
    <cellStyle name="Total 3 6 4" xfId="11746" xr:uid="{1D63428A-02BB-4EE4-AFEA-F3E37E0536D6}"/>
    <cellStyle name="Total 3 6 4 2" xfId="21442" xr:uid="{F756E7D7-B96B-4EBE-98C1-166CE17EE7F1}"/>
    <cellStyle name="Total 3 6 4 2 2" xfId="39843" xr:uid="{3838A44E-551B-44E8-8E63-CF449FC6334D}"/>
    <cellStyle name="Total 3 6 4 3" xfId="33582" xr:uid="{13EE7047-B3BE-43AD-84CD-0A76DD1A2BE7}"/>
    <cellStyle name="Total 3 6 5" xfId="11747" xr:uid="{67608446-89FD-45DE-BFC9-D4BEAFB2D88D}"/>
    <cellStyle name="Total 3 6 5 2" xfId="34357" xr:uid="{B92760F2-E834-4AA6-BAD7-1B7F79910B34}"/>
    <cellStyle name="Total 3 6 6" xfId="13420" xr:uid="{70F9D354-667A-488D-9D44-9D9A663C6A30}"/>
    <cellStyle name="Total 3 6 6 2" xfId="35187" xr:uid="{B34263BA-490C-457C-A7C8-76EBD60B3F19}"/>
    <cellStyle name="Total 3 6 7" xfId="18074" xr:uid="{FA3FCC63-28BF-448A-87F5-8902CF77EAAC}"/>
    <cellStyle name="Total 3 6 7 2" xfId="36141" xr:uid="{480983A6-4DD4-4DBF-B9D1-9005115F5C4B}"/>
    <cellStyle name="Total 3 6 8" xfId="24187" xr:uid="{7997CF1F-A0D8-481F-A464-85B7186E9763}"/>
    <cellStyle name="Total 3 6 9" xfId="30333" xr:uid="{A200928F-D569-42BE-A250-CDCE94B74D65}"/>
    <cellStyle name="Total 3 7" xfId="11748" xr:uid="{5DDAD4B7-A0C9-48FB-B7E7-0A820AA00061}"/>
    <cellStyle name="Total 3 7 2" xfId="11749" xr:uid="{72FE4FC6-4563-4748-B209-9F55ED7C2D02}"/>
    <cellStyle name="Total 3 7 2 2" xfId="14432" xr:uid="{C230E28F-11BD-47DE-98E8-BF008CB24594}"/>
    <cellStyle name="Total 3 7 2 2 2" xfId="38365" xr:uid="{B59C62DE-74BE-41C6-BD5A-DAD97DCA1A1A}"/>
    <cellStyle name="Total 3 7 2 3" xfId="32257" xr:uid="{192E5064-46C2-41F5-A24A-BF67E6BAC8D3}"/>
    <cellStyle name="Total 3 7 3" xfId="11750" xr:uid="{6AF42891-2786-4CE0-A844-D7824A6C6855}"/>
    <cellStyle name="Total 3 7 3 2" xfId="18322" xr:uid="{7C7AE582-28AF-4C10-BF41-FB0823A35B18}"/>
    <cellStyle name="Total 3 7 4" xfId="13644" xr:uid="{2A05419B-ED3E-4E6C-AD85-5BB574824889}"/>
    <cellStyle name="Total 3 7 4 2" xfId="24189" xr:uid="{E6A346DB-7B57-4A32-8ACD-AFA8C2D9D0B6}"/>
    <cellStyle name="Total 3 7 5" xfId="30634" xr:uid="{33BC6180-CC32-49A4-933E-EA22497AB869}"/>
    <cellStyle name="Total 3 8" xfId="11751" xr:uid="{56B73C07-9EE3-4ED7-AA03-7C458A1E81C9}"/>
    <cellStyle name="Total 3 8 2" xfId="11752" xr:uid="{E9634922-A32D-46D9-BFBE-8187E9418248}"/>
    <cellStyle name="Total 3 8 2 2" xfId="37200" xr:uid="{C8C87615-46C2-4EBE-99F0-4D4C65AD960E}"/>
    <cellStyle name="Total 3 8 3" xfId="11753" xr:uid="{222C8151-A4C0-4962-9FF3-C75E8958AB75}"/>
    <cellStyle name="Total 3 8 3 2" xfId="24190" xr:uid="{DA4D4882-03F4-404D-BC73-084AFD325287}"/>
    <cellStyle name="Total 3 8 4" xfId="14181" xr:uid="{86B6C1F4-BB81-4B33-8584-F29172DC3D65}"/>
    <cellStyle name="Total 3 9" xfId="11754" xr:uid="{1DF58E3D-11BB-41BF-A660-5D135099D566}"/>
    <cellStyle name="Total 3 9 2" xfId="11755" xr:uid="{7669E2A0-BE1E-4951-83BD-7DD7D64763EF}"/>
    <cellStyle name="Total 3 9 2 2" xfId="19221" xr:uid="{D16F43EF-0081-4A81-852F-8922135E989F}"/>
    <cellStyle name="Total 3 9 3" xfId="11756" xr:uid="{FE59AFBD-A031-4067-865D-AFD7885D21E8}"/>
    <cellStyle name="Total 30" xfId="11757" xr:uid="{5B42D997-A51A-476D-B82E-D2B0850A3BA8}"/>
    <cellStyle name="Total 30 2" xfId="14068" xr:uid="{1CD91570-2737-461D-9966-72D5F4E7157D}"/>
    <cellStyle name="Total 30 2 2" xfId="24191" xr:uid="{DAB65006-6D84-4EAB-9B66-A38F8D03919E}"/>
    <cellStyle name="Total 30 3" xfId="31505" xr:uid="{15E381DB-A68F-41FD-A764-867E8EDFE481}"/>
    <cellStyle name="Total 31" xfId="11758" xr:uid="{B1FBA12A-EE48-4FC3-A19B-24254F26B143}"/>
    <cellStyle name="Total 31 2" xfId="14072" xr:uid="{028E71E8-CF6D-44A1-B063-DD336B8F834D}"/>
    <cellStyle name="Total 31 2 2" xfId="24192" xr:uid="{523AAECA-D49F-4970-966E-6BC96EB69150}"/>
    <cellStyle name="Total 31 3" xfId="31509" xr:uid="{D04C3588-B9E2-4089-9788-1D8924DB1410}"/>
    <cellStyle name="Total 32" xfId="11759" xr:uid="{A32EE193-AFA3-4208-B69E-1199641BC7CE}"/>
    <cellStyle name="Total 32 2" xfId="14076" xr:uid="{C8A18D12-DCC4-46E6-A1A0-A05A2719D576}"/>
    <cellStyle name="Total 32 2 2" xfId="24193" xr:uid="{FB658261-697E-46AB-B3CD-11AE0962DE7F}"/>
    <cellStyle name="Total 32 3" xfId="31513" xr:uid="{E595510A-38D2-4E9D-A8AB-07501C006B3A}"/>
    <cellStyle name="Total 33" xfId="11760" xr:uid="{6994903D-AEC7-457E-9131-A1219582722D}"/>
    <cellStyle name="Total 33 2" xfId="14080" xr:uid="{46AB846B-9AF8-4F12-BD8C-A23EF66B1581}"/>
    <cellStyle name="Total 33 2 2" xfId="24194" xr:uid="{E71E5FCA-62CF-4523-8965-A7C238654110}"/>
    <cellStyle name="Total 33 3" xfId="31517" xr:uid="{4ADC21AE-9AA7-4BB3-BCFB-29B4583F5C2F}"/>
    <cellStyle name="Total 34" xfId="11761" xr:uid="{8EDA148A-6EDB-44BC-8A0E-418474F418A3}"/>
    <cellStyle name="Total 34 2" xfId="14084" xr:uid="{EC04B859-E3CF-4D0D-9050-7FC55C96F4D7}"/>
    <cellStyle name="Total 34 2 2" xfId="24195" xr:uid="{AB405691-0F74-4634-85DF-D40D64A66133}"/>
    <cellStyle name="Total 34 3" xfId="31521" xr:uid="{2FA588AB-2458-45E5-B014-3E70A4C7D08B}"/>
    <cellStyle name="Total 35" xfId="11762" xr:uid="{11543C4F-9A58-4F43-9A23-8382DAB4DEC2}"/>
    <cellStyle name="Total 35 2" xfId="14088" xr:uid="{C23E6BE6-F94A-4612-BB0E-5AE620A68308}"/>
    <cellStyle name="Total 35 2 2" xfId="24196" xr:uid="{8F65A173-2918-4092-89B9-87028ACE7525}"/>
    <cellStyle name="Total 35 3" xfId="31525" xr:uid="{524D1DF0-10ED-432F-9A16-15B3064FA78B}"/>
    <cellStyle name="Total 36" xfId="11763" xr:uid="{49B1E752-0CD6-4C41-9EDA-DEE355DAA03B}"/>
    <cellStyle name="Total 36 2" xfId="14092" xr:uid="{66DB0A17-E31E-4FC8-ADE5-315B05A339DA}"/>
    <cellStyle name="Total 36 2 2" xfId="24197" xr:uid="{AD551053-F310-49E0-AC34-ACA0C8FA81D5}"/>
    <cellStyle name="Total 36 3" xfId="31529" xr:uid="{239A02BB-F048-4CA9-B4C4-11865D7D840A}"/>
    <cellStyle name="Total 37" xfId="11764" xr:uid="{81393D96-A4FA-4AD2-8068-58C684BD7A98}"/>
    <cellStyle name="Total 37 2" xfId="14096" xr:uid="{633957F7-10BD-4736-9F2C-7E5141AE4A63}"/>
    <cellStyle name="Total 37 2 2" xfId="24198" xr:uid="{9117A7BD-6CD7-415E-97F9-7D12BB525FAD}"/>
    <cellStyle name="Total 37 3" xfId="31533" xr:uid="{398D0C05-28D8-4D86-B5C2-3F7F6379CEF8}"/>
    <cellStyle name="Total 38" xfId="11765" xr:uid="{CA16B67B-96C6-47C4-9D46-5B218E2E6D03}"/>
    <cellStyle name="Total 38 2" xfId="14100" xr:uid="{3910DB16-74F9-43CE-B18A-760F462EB5D7}"/>
    <cellStyle name="Total 38 2 2" xfId="24199" xr:uid="{29B29F96-187D-49BF-B734-EEE8BCDC6335}"/>
    <cellStyle name="Total 38 3" xfId="31537" xr:uid="{6DADF906-235E-4643-8D89-2087212E429A}"/>
    <cellStyle name="Total 39" xfId="11766" xr:uid="{4ACD455C-88BB-459E-A54E-D5F76F1FF3B5}"/>
    <cellStyle name="Total 39 2" xfId="14106" xr:uid="{4291A7D4-CF53-43CC-B47D-C5F01D602E6E}"/>
    <cellStyle name="Total 39 2 2" xfId="24200" xr:uid="{4D34741A-9101-4784-9A6F-BB7D974B62CD}"/>
    <cellStyle name="Total 39 3" xfId="31541" xr:uid="{78D55F9D-FD68-4373-BAD3-541A1F7D0628}"/>
    <cellStyle name="Total 4" xfId="11767" xr:uid="{581FB094-95A5-4683-AA54-AB1A96B2B032}"/>
    <cellStyle name="Total 4 10" xfId="11768" xr:uid="{77D699A5-0BB0-4223-BD90-F9B22220D4D5}"/>
    <cellStyle name="Total 4 10 2" xfId="14613" xr:uid="{A20B4B22-B995-4C6D-9D32-D5D12DF99FBB}"/>
    <cellStyle name="Total 4 10 2 2" xfId="20438" xr:uid="{FC7149A8-3118-401D-9C70-E13DBCC24424}"/>
    <cellStyle name="Total 4 10 3" xfId="32937" xr:uid="{D1E40859-A179-43AB-9ED0-D58518219483}"/>
    <cellStyle name="Total 4 11" xfId="12934" xr:uid="{6A67098F-4833-4A75-9813-4F55C6554C97}"/>
    <cellStyle name="Total 4 11 2" xfId="15205" xr:uid="{95D5B330-88DB-4FC9-BE87-CFF915321256}"/>
    <cellStyle name="Total 4 12" xfId="14983" xr:uid="{2646CF0B-32D7-4B70-A7E6-057CDBDB1555}"/>
    <cellStyle name="Total 4 12 2" xfId="33058" xr:uid="{6E6059B7-4241-4D67-93F0-7B491F03415D}"/>
    <cellStyle name="Total 4 13" xfId="15434" xr:uid="{4C069E7E-3BBA-47D5-ADA6-8D4E7A991250}"/>
    <cellStyle name="Total 4 13 2" xfId="33681" xr:uid="{9061BE92-9C58-4C84-8626-62A0B9F3BFC5}"/>
    <cellStyle name="Total 4 14" xfId="21651" xr:uid="{9E82B1AE-D656-4B14-BAC5-046A29574F3A}"/>
    <cellStyle name="Total 4 14 2" xfId="39949" xr:uid="{865D73FA-A336-4381-A9D3-8B9F7ABB79D1}"/>
    <cellStyle name="Total 4 15" xfId="24201" xr:uid="{A1D22EED-0A8B-458B-AC0C-40D156C484DB}"/>
    <cellStyle name="Total 4 16" xfId="29494" xr:uid="{17DAD997-958A-48DA-9E57-4483216B869C}"/>
    <cellStyle name="Total 4 2" xfId="11769" xr:uid="{40FBD18A-403A-43A1-9196-49574086DB73}"/>
    <cellStyle name="Total 4 2 10" xfId="11770" xr:uid="{06FF2126-D751-4BF1-A88F-9955F87DFF49}"/>
    <cellStyle name="Total 4 2 10 2" xfId="35188" xr:uid="{5D1D1FC5-67E3-4321-8A7F-024FFE5D6F25}"/>
    <cellStyle name="Total 4 2 11" xfId="13001" xr:uid="{49AC801A-5CDD-4C39-8704-76FF1D326A07}"/>
    <cellStyle name="Total 4 2 11 2" xfId="35319" xr:uid="{0619FFDC-C166-4BCE-9FF4-74BD8AEBD46B}"/>
    <cellStyle name="Total 4 2 12" xfId="17370" xr:uid="{A2ED0E43-558D-493C-B858-0F38BB363992}"/>
    <cellStyle name="Total 4 2 12 2" xfId="35508" xr:uid="{F6111144-657C-413C-8069-B5D2B56AF9E7}"/>
    <cellStyle name="Total 4 2 13" xfId="24202" xr:uid="{E60CDE93-CC97-41AD-A53E-3F0408B04175}"/>
    <cellStyle name="Total 4 2 14" xfId="29554" xr:uid="{D62283DC-B343-43A7-9DD5-D29B45789CF9}"/>
    <cellStyle name="Total 4 2 2" xfId="11771" xr:uid="{B98D3FB3-C3BD-4FB0-A4AB-EE9A0081FDEA}"/>
    <cellStyle name="Total 4 2 2 2" xfId="11772" xr:uid="{BBD3882D-A76C-430D-B000-DF9997415B69}"/>
    <cellStyle name="Total 4 2 2 2 2" xfId="11773" xr:uid="{1D4D8E0A-9E88-4F47-AA05-5901A1AF2944}"/>
    <cellStyle name="Total 4 2 2 2 2 2" xfId="20258" xr:uid="{A9C7AFD3-8796-4B6A-AF53-6A7472A622DF}"/>
    <cellStyle name="Total 4 2 2 2 2 2 2" xfId="39130" xr:uid="{30CD203E-BF79-4962-B4F6-F5D03FAE5189}"/>
    <cellStyle name="Total 4 2 2 2 2 3" xfId="32846" xr:uid="{442C7EF0-A7F9-4440-AD78-451A469453CC}"/>
    <cellStyle name="Total 4 2 2 2 3" xfId="11774" xr:uid="{98FA5C08-56A3-4AFA-8708-41D3341DACC9}"/>
    <cellStyle name="Total 4 2 2 2 3 2" xfId="37118" xr:uid="{2A3BADA7-9369-43EA-AC29-9C14050A4FFB}"/>
    <cellStyle name="Total 4 2 2 2 4" xfId="13957" xr:uid="{DF75B62A-31D6-4B22-BF72-1D92C8A3D0DA}"/>
    <cellStyle name="Total 4 2 2 2 4 2" xfId="24204" xr:uid="{44BEF6A5-69B9-4DF9-A70B-FCFA893F487B}"/>
    <cellStyle name="Total 4 2 2 2 5" xfId="31397" xr:uid="{0B712E7F-E866-4421-B23F-29568C7B4C44}"/>
    <cellStyle name="Total 4 2 2 3" xfId="11775" xr:uid="{DE3A8643-968B-4AB3-BA18-AECB0D2496F3}"/>
    <cellStyle name="Total 4 2 2 3 2" xfId="11776" xr:uid="{1D43C07A-36D9-4AB8-806C-2C2614B0A875}"/>
    <cellStyle name="Total 4 2 2 3 2 2" xfId="38052" xr:uid="{89F27D29-B864-4B9D-B0EA-69D0DD9D2C23}"/>
    <cellStyle name="Total 4 2 2 3 3" xfId="11777" xr:uid="{19E3013C-FCC0-477E-B77E-2AC6A12CEDB8}"/>
    <cellStyle name="Total 4 2 2 4" xfId="11778" xr:uid="{70618980-0051-4E53-B6D9-6E34D2DFE824}"/>
    <cellStyle name="Total 4 2 2 4 2" xfId="21443" xr:uid="{EBBEE94C-249F-4A63-827E-B24DA2B2AD2C}"/>
    <cellStyle name="Total 4 2 2 4 2 2" xfId="39844" xr:uid="{C9DEE8DE-480B-47A0-BF6C-7E51551DC81D}"/>
    <cellStyle name="Total 4 2 2 4 3" xfId="33583" xr:uid="{C3CBC056-3AE3-42C5-AE93-13B7D34C54BF}"/>
    <cellStyle name="Total 4 2 2 5" xfId="11779" xr:uid="{412D31C8-1D0D-4E79-96B6-63335FA070E5}"/>
    <cellStyle name="Total 4 2 2 5 2" xfId="34358" xr:uid="{DCE7CD97-61C5-43B7-A94A-1A3558696418}"/>
    <cellStyle name="Total 4 2 2 6" xfId="13421" xr:uid="{B4A03E84-F1E1-43C2-B36C-6E2D310E2150}"/>
    <cellStyle name="Total 4 2 2 6 2" xfId="35189" xr:uid="{4768EC06-CB84-4612-BFF7-48B3B5A28E31}"/>
    <cellStyle name="Total 4 2 2 7" xfId="18075" xr:uid="{AF6DAE55-2B14-4B69-BE6D-57C3836D4B4D}"/>
    <cellStyle name="Total 4 2 2 7 2" xfId="36142" xr:uid="{83527929-E5ED-4530-951B-F41C009B91AD}"/>
    <cellStyle name="Total 4 2 2 8" xfId="24203" xr:uid="{0DC34443-8CB7-4D55-8C29-BBDB30AA0EA9}"/>
    <cellStyle name="Total 4 2 2 9" xfId="30334" xr:uid="{02AF5F86-CF7B-4EF0-BB5F-63AAF9741AFA}"/>
    <cellStyle name="Total 4 2 3" xfId="11780" xr:uid="{D241AA85-8404-42E1-A7A6-E31BF05ECD5D}"/>
    <cellStyle name="Total 4 2 3 2" xfId="11781" xr:uid="{358EC559-7979-4071-B907-50ACFC7D8ED9}"/>
    <cellStyle name="Total 4 2 3 2 2" xfId="11782" xr:uid="{4A1F0D69-120B-4EC7-9BC9-CE901126C601}"/>
    <cellStyle name="Total 4 2 3 2 2 2" xfId="20259" xr:uid="{6554CB09-3969-4285-9893-835225F3E769}"/>
    <cellStyle name="Total 4 2 3 2 2 2 2" xfId="39131" xr:uid="{E72FBF9B-7D3A-4ECA-BB9B-B63A03F4E368}"/>
    <cellStyle name="Total 4 2 3 2 2 3" xfId="32847" xr:uid="{A9869E79-EB38-41DB-99DF-C4511BE52717}"/>
    <cellStyle name="Total 4 2 3 2 3" xfId="11783" xr:uid="{33435C36-1BC5-48F5-B699-4C46AA5957DF}"/>
    <cellStyle name="Total 4 2 3 2 3 2" xfId="37119" xr:uid="{9FD6EDAC-3ED5-485D-86B8-B964E9DC7841}"/>
    <cellStyle name="Total 4 2 3 2 4" xfId="13958" xr:uid="{095D95D9-5447-46D4-AFED-31A094E48C17}"/>
    <cellStyle name="Total 4 2 3 2 4 2" xfId="24206" xr:uid="{616487B5-727D-4D2C-94E2-99CDE1C9135F}"/>
    <cellStyle name="Total 4 2 3 2 5" xfId="31398" xr:uid="{7BC7359D-E0D1-4BAC-B6C4-5867C863C088}"/>
    <cellStyle name="Total 4 2 3 3" xfId="11784" xr:uid="{7C1457CE-5DF6-4E32-A082-29196DC2D98F}"/>
    <cellStyle name="Total 4 2 3 3 2" xfId="11785" xr:uid="{EFBDD64D-890D-4A33-93CF-5C1B99AAE3B8}"/>
    <cellStyle name="Total 4 2 3 3 2 2" xfId="38053" xr:uid="{726380B9-56C2-417E-A782-B76A4EA8EE29}"/>
    <cellStyle name="Total 4 2 3 3 3" xfId="11786" xr:uid="{B9DA84AC-9FA4-4557-93A7-3BBAF51A3C7D}"/>
    <cellStyle name="Total 4 2 3 4" xfId="11787" xr:uid="{0CD989F2-96F0-4823-AA57-DA4F8F2E198A}"/>
    <cellStyle name="Total 4 2 3 4 2" xfId="21444" xr:uid="{60A26564-B29D-431B-A083-8FDE5985449A}"/>
    <cellStyle name="Total 4 2 3 4 2 2" xfId="39845" xr:uid="{3DA45ADB-9CF0-4234-9533-65B77C546B7C}"/>
    <cellStyle name="Total 4 2 3 4 3" xfId="33584" xr:uid="{0A85618F-7946-472D-92FC-7FA3A3F13826}"/>
    <cellStyle name="Total 4 2 3 5" xfId="11788" xr:uid="{628F24FB-376A-4270-BE72-E90FB3DA1315}"/>
    <cellStyle name="Total 4 2 3 5 2" xfId="34359" xr:uid="{E0EAF02E-50D2-4747-98B5-306E65D742ED}"/>
    <cellStyle name="Total 4 2 3 6" xfId="13422" xr:uid="{3410854D-A0B4-4625-9917-CE84780BCF28}"/>
    <cellStyle name="Total 4 2 3 6 2" xfId="35190" xr:uid="{0A0F2D11-E74A-4500-AC1A-C92915F7166E}"/>
    <cellStyle name="Total 4 2 3 7" xfId="18076" xr:uid="{9B2BB902-D8DA-44B0-BF1C-F7C1B82E6DD3}"/>
    <cellStyle name="Total 4 2 3 7 2" xfId="36143" xr:uid="{3AC03F49-65C5-4113-986D-6C39EF7D20F0}"/>
    <cellStyle name="Total 4 2 3 8" xfId="24205" xr:uid="{91CD97B0-BD5F-410D-9FCC-7EF54C06F1DC}"/>
    <cellStyle name="Total 4 2 3 9" xfId="30335" xr:uid="{DF8142CD-1A06-4423-839D-2368F1926FB7}"/>
    <cellStyle name="Total 4 2 4" xfId="11789" xr:uid="{DAA826E6-FF44-4324-A9CA-A02DF37B4FDF}"/>
    <cellStyle name="Total 4 2 4 2" xfId="11790" xr:uid="{36DC7243-B930-432E-B5AF-29A0ED661733}"/>
    <cellStyle name="Total 4 2 4 2 2" xfId="11791" xr:uid="{612CA190-2C46-4E02-AFFA-4FCFED45FF94}"/>
    <cellStyle name="Total 4 2 4 2 2 2" xfId="20260" xr:uid="{F08BE83A-D18D-4C74-9D98-D2D417C1D8DC}"/>
    <cellStyle name="Total 4 2 4 2 2 2 2" xfId="39132" xr:uid="{F3721A93-1F4E-4F97-BCE4-E596B081538D}"/>
    <cellStyle name="Total 4 2 4 2 2 3" xfId="32848" xr:uid="{4CC627FD-2BC4-4762-82E3-950095552406}"/>
    <cellStyle name="Total 4 2 4 2 3" xfId="11792" xr:uid="{14D921EB-F059-4D49-8FDE-3ADCBA206908}"/>
    <cellStyle name="Total 4 2 4 2 3 2" xfId="37120" xr:uid="{CDC56F49-E658-40E9-826F-130B2BFFB944}"/>
    <cellStyle name="Total 4 2 4 2 4" xfId="13959" xr:uid="{FC9BFB5F-EA02-42ED-9416-4B005DC8C6D1}"/>
    <cellStyle name="Total 4 2 4 2 4 2" xfId="24208" xr:uid="{70032D4F-EA57-45B4-9F49-FAC7C01D57F8}"/>
    <cellStyle name="Total 4 2 4 2 5" xfId="31399" xr:uid="{E3D33346-7EC4-4C95-AD0E-DBFCEB81CCD2}"/>
    <cellStyle name="Total 4 2 4 3" xfId="11793" xr:uid="{06BABEB5-8A8E-4041-BE73-F0FBEA32278E}"/>
    <cellStyle name="Total 4 2 4 3 2" xfId="11794" xr:uid="{EFD256D7-8573-4F45-B8C9-9BC6A89BEF42}"/>
    <cellStyle name="Total 4 2 4 3 2 2" xfId="38054" xr:uid="{8E906289-F8DB-4B5B-8702-803183DCBFCF}"/>
    <cellStyle name="Total 4 2 4 3 3" xfId="11795" xr:uid="{33FE73B5-53EB-43C8-AFDE-99CF7C77D318}"/>
    <cellStyle name="Total 4 2 4 4" xfId="11796" xr:uid="{F3FC172C-2C9F-4767-8E07-DE857D99E601}"/>
    <cellStyle name="Total 4 2 4 4 2" xfId="21445" xr:uid="{23160E48-10F3-41E4-94DF-C3062BB1C703}"/>
    <cellStyle name="Total 4 2 4 4 2 2" xfId="39846" xr:uid="{3C849250-A512-4BC8-BA02-28232AD3D1F1}"/>
    <cellStyle name="Total 4 2 4 4 3" xfId="33585" xr:uid="{D246D6AA-E71A-4125-8186-257ADC00E063}"/>
    <cellStyle name="Total 4 2 4 5" xfId="11797" xr:uid="{79E44D12-10E0-46AF-8E42-E0017CD9384E}"/>
    <cellStyle name="Total 4 2 4 5 2" xfId="34360" xr:uid="{4DA7AD42-D9E8-425A-9C0B-7EC64F77E08A}"/>
    <cellStyle name="Total 4 2 4 6" xfId="13423" xr:uid="{F94FCC4D-9CFD-498F-8089-DB7A242747A2}"/>
    <cellStyle name="Total 4 2 4 6 2" xfId="35191" xr:uid="{F91A365A-B9EA-40E4-BCB6-7BE1C6DE5064}"/>
    <cellStyle name="Total 4 2 4 7" xfId="18077" xr:uid="{CE321F8F-C10E-409D-97E0-6A18B1F546D3}"/>
    <cellStyle name="Total 4 2 4 7 2" xfId="36144" xr:uid="{AA8F87C6-9F3E-4B22-9793-25C5DB456F9A}"/>
    <cellStyle name="Total 4 2 4 8" xfId="24207" xr:uid="{4F44D675-9CE7-47B1-85F5-7CB665C8BD17}"/>
    <cellStyle name="Total 4 2 4 9" xfId="30336" xr:uid="{A7CD8550-C893-4EEC-B590-5C6A84E9749B}"/>
    <cellStyle name="Total 4 2 5" xfId="11798" xr:uid="{319ABB18-516E-4FFB-8E5F-6ED81906FFC3}"/>
    <cellStyle name="Total 4 2 5 2" xfId="11799" xr:uid="{40BF7D0E-B398-4717-8BD5-E6E254421547}"/>
    <cellStyle name="Total 4 2 5 2 2" xfId="11800" xr:uid="{FDE51B9B-20A7-4D53-9084-A0C155A07E37}"/>
    <cellStyle name="Total 4 2 5 2 2 2" xfId="20261" xr:uid="{BBE715C7-5261-420B-BA8D-ABAD8742577A}"/>
    <cellStyle name="Total 4 2 5 2 2 2 2" xfId="39133" xr:uid="{30BBC7D7-3E86-48AE-9B92-7A484383290C}"/>
    <cellStyle name="Total 4 2 5 2 2 3" xfId="32849" xr:uid="{7CECD98A-381A-4D90-95FA-2D824667E886}"/>
    <cellStyle name="Total 4 2 5 2 3" xfId="11801" xr:uid="{BB63394D-374C-4FFA-901B-691DABD2D9B6}"/>
    <cellStyle name="Total 4 2 5 2 3 2" xfId="37121" xr:uid="{0F7A1346-794D-4048-A342-848AFE7E944E}"/>
    <cellStyle name="Total 4 2 5 2 4" xfId="13960" xr:uid="{10DB3ED7-8D4E-4778-A69E-D3E7DB515351}"/>
    <cellStyle name="Total 4 2 5 2 4 2" xfId="24210" xr:uid="{2398ED60-02D6-409C-906A-A9A0D657E843}"/>
    <cellStyle name="Total 4 2 5 2 5" xfId="31400" xr:uid="{B141F364-6694-4AC6-BDFF-469A53331403}"/>
    <cellStyle name="Total 4 2 5 3" xfId="11802" xr:uid="{60ED3B97-6C92-427E-A4C7-4976992B1244}"/>
    <cellStyle name="Total 4 2 5 3 2" xfId="11803" xr:uid="{1541D085-BA79-4920-A9D8-92FB0ADF1548}"/>
    <cellStyle name="Total 4 2 5 3 2 2" xfId="38055" xr:uid="{0D340F44-15E0-4678-AE55-0AD907EE5A68}"/>
    <cellStyle name="Total 4 2 5 3 3" xfId="11804" xr:uid="{755DFCAB-49E7-4E88-B10A-A335402D1AD6}"/>
    <cellStyle name="Total 4 2 5 4" xfId="11805" xr:uid="{B61CCB8B-F895-4959-8401-073B4D1AE4B0}"/>
    <cellStyle name="Total 4 2 5 4 2" xfId="21446" xr:uid="{56BDB029-2FFC-4788-9BD6-3C0867599532}"/>
    <cellStyle name="Total 4 2 5 4 2 2" xfId="39847" xr:uid="{838A0CD0-8477-4A19-A9B6-2F6E961F02FF}"/>
    <cellStyle name="Total 4 2 5 4 3" xfId="33586" xr:uid="{60AE98FA-82D9-47CA-A866-47A3CE688B8C}"/>
    <cellStyle name="Total 4 2 5 5" xfId="11806" xr:uid="{DFFCFAD1-2B4B-4F9C-912E-8DA86032385F}"/>
    <cellStyle name="Total 4 2 5 5 2" xfId="34361" xr:uid="{F13753DA-A58E-4630-B565-B1496C595BD0}"/>
    <cellStyle name="Total 4 2 5 6" xfId="13424" xr:uid="{1E79087A-6527-4AF0-BF65-D1CC162C8B00}"/>
    <cellStyle name="Total 4 2 5 6 2" xfId="35192" xr:uid="{E6C62189-0A19-47FF-8242-EF77F2C90095}"/>
    <cellStyle name="Total 4 2 5 7" xfId="18078" xr:uid="{304CE478-4481-4D5F-91CC-F2E149A8F163}"/>
    <cellStyle name="Total 4 2 5 7 2" xfId="36145" xr:uid="{F330EE74-F3B3-479D-929B-F9190201395E}"/>
    <cellStyle name="Total 4 2 5 8" xfId="24209" xr:uid="{E7D0D3FA-84CD-4693-B740-58662EDFC43D}"/>
    <cellStyle name="Total 4 2 5 9" xfId="30337" xr:uid="{F5FAF087-EF89-4045-827D-45848294655A}"/>
    <cellStyle name="Total 4 2 6" xfId="11807" xr:uid="{F933789A-A773-4B7C-BD4A-729E67C6A33B}"/>
    <cellStyle name="Total 4 2 6 2" xfId="11808" xr:uid="{82BD2CE1-BAB3-4B0A-8816-FD85E1A05D5E}"/>
    <cellStyle name="Total 4 2 6 2 2" xfId="11809" xr:uid="{25F49211-DA5C-4961-BE84-4A502BFE50A9}"/>
    <cellStyle name="Total 4 2 6 2 2 2" xfId="20262" xr:uid="{57657A62-2D38-43A4-B6F0-09FFF0D802F5}"/>
    <cellStyle name="Total 4 2 6 2 2 2 2" xfId="39134" xr:uid="{367F6378-B280-43B8-98F4-D77BFA975427}"/>
    <cellStyle name="Total 4 2 6 2 2 3" xfId="32850" xr:uid="{B3822DB5-7E46-4117-91BE-A7EA88C6B55E}"/>
    <cellStyle name="Total 4 2 6 2 3" xfId="11810" xr:uid="{B6081D84-4896-4459-84A3-15156464D684}"/>
    <cellStyle name="Total 4 2 6 2 3 2" xfId="37122" xr:uid="{85E433C7-1B53-4D14-A1BB-B412DA6CD17E}"/>
    <cellStyle name="Total 4 2 6 2 4" xfId="13961" xr:uid="{3DFC7C2D-C655-48BF-B464-6333FF5160D7}"/>
    <cellStyle name="Total 4 2 6 2 4 2" xfId="24212" xr:uid="{5841BEE0-61B5-4FEF-933F-578326B0A408}"/>
    <cellStyle name="Total 4 2 6 2 5" xfId="31401" xr:uid="{EC3FDFAB-B38F-4FA3-B20E-AD97973732EE}"/>
    <cellStyle name="Total 4 2 6 3" xfId="11811" xr:uid="{870874AF-6345-460D-AE8C-EAF9342DF999}"/>
    <cellStyle name="Total 4 2 6 3 2" xfId="11812" xr:uid="{F97AECD8-535B-421D-A139-A9AA820D5C14}"/>
    <cellStyle name="Total 4 2 6 3 2 2" xfId="38056" xr:uid="{A268F8AD-3650-4CBF-97C5-CB982F0AD353}"/>
    <cellStyle name="Total 4 2 6 3 3" xfId="11813" xr:uid="{9DA463BC-24B8-4AC5-B270-E873AB1CBD61}"/>
    <cellStyle name="Total 4 2 6 4" xfId="11814" xr:uid="{C375C3F7-2EFE-4DA2-98CD-196DE3B780B3}"/>
    <cellStyle name="Total 4 2 6 4 2" xfId="21447" xr:uid="{6DF3B402-30ED-4DA1-906E-F925A332CA9E}"/>
    <cellStyle name="Total 4 2 6 4 2 2" xfId="39848" xr:uid="{FC49AD49-05CF-465D-96A2-2D1E6E478AE9}"/>
    <cellStyle name="Total 4 2 6 4 3" xfId="33587" xr:uid="{0ED65EC2-C9B2-454F-BC39-F76AF9CA1D6C}"/>
    <cellStyle name="Total 4 2 6 5" xfId="11815" xr:uid="{86CBD1E7-83A0-4CB1-B122-FC12789710F2}"/>
    <cellStyle name="Total 4 2 6 5 2" xfId="34362" xr:uid="{20EC8A87-18DA-459C-A6F3-0AA5044BEF9F}"/>
    <cellStyle name="Total 4 2 6 6" xfId="13425" xr:uid="{7D0E7526-27D1-4046-8A4E-712FFBB3DE20}"/>
    <cellStyle name="Total 4 2 6 6 2" xfId="35193" xr:uid="{24698201-53FE-4158-A713-2E2D9AAEF733}"/>
    <cellStyle name="Total 4 2 6 7" xfId="18079" xr:uid="{42116A1B-2E83-405E-9FAA-0675F6F6BF58}"/>
    <cellStyle name="Total 4 2 6 7 2" xfId="36146" xr:uid="{9870949E-A696-484B-9EFF-D5275574E4DB}"/>
    <cellStyle name="Total 4 2 6 8" xfId="24211" xr:uid="{F028EF38-A1FD-49D6-B8A4-E862A0AE5A9F}"/>
    <cellStyle name="Total 4 2 6 9" xfId="30338" xr:uid="{BDD3E1A1-BA9C-4AE2-B800-3E52732B4E46}"/>
    <cellStyle name="Total 4 2 7" xfId="11816" xr:uid="{C2E566F8-31BA-4397-AC59-CD97BBB0CE3A}"/>
    <cellStyle name="Total 4 2 7 2" xfId="11817" xr:uid="{C4A15FB0-3E8A-4E53-9536-7A998EBF595E}"/>
    <cellStyle name="Total 4 2 7 2 2" xfId="19396" xr:uid="{85543273-954F-44C6-82CA-06D82F5C06AB}"/>
    <cellStyle name="Total 4 2 7 2 2 2" xfId="38183" xr:uid="{45F19CF4-3364-48BB-9011-F2CCB4B1B165}"/>
    <cellStyle name="Total 4 2 7 2 3" xfId="32107" xr:uid="{00A0B2B5-E207-42B4-A4EF-440FD9CEF34F}"/>
    <cellStyle name="Total 4 2 7 3" xfId="11818" xr:uid="{DEF22DBB-3DB4-4A76-AC48-0CDC8A5E0FF3}"/>
    <cellStyle name="Total 4 2 7 3 2" xfId="36266" xr:uid="{52AB0898-2435-453A-BBFA-881294ECD895}"/>
    <cellStyle name="Total 4 2 7 4" xfId="13553" xr:uid="{5A29C669-D2FD-4C9A-8508-5030AFA46E67}"/>
    <cellStyle name="Total 4 2 7 4 2" xfId="24213" xr:uid="{35632959-1398-4E30-888C-EAED4808011D}"/>
    <cellStyle name="Total 4 2 7 5" xfId="30452" xr:uid="{5C25C3A2-4EAF-49FE-BADD-9DC0515C7175}"/>
    <cellStyle name="Total 4 2 8" xfId="11819" xr:uid="{3ABDF3BC-CE08-4245-BF85-F3EFF4C94866}"/>
    <cellStyle name="Total 4 2 8 2" xfId="11820" xr:uid="{667F3C8A-9ADD-4A31-948C-EFD62353B273}"/>
    <cellStyle name="Total 4 2 8 2 2" xfId="19547" xr:uid="{2834B483-FEF5-4016-905F-1EF80164D2AC}"/>
    <cellStyle name="Total 4 2 8 2 2 2" xfId="38334" xr:uid="{8B518913-2EBE-4D39-BE3A-34745808CD02}"/>
    <cellStyle name="Total 4 2 8 2 3" xfId="32230" xr:uid="{45580731-CB7A-45DF-9C58-8621C7FDEA00}"/>
    <cellStyle name="Total 4 2 8 3" xfId="11821" xr:uid="{01066F0F-73D7-4394-B9D8-F63CACD7C23A}"/>
    <cellStyle name="Total 4 2 8 3 2" xfId="36418" xr:uid="{857CE410-867A-4648-9E26-CE7C1B7FDE39}"/>
    <cellStyle name="Total 4 2 8 4" xfId="13623" xr:uid="{2CC6ABF3-5256-4659-B6D9-B6F40273D08C}"/>
    <cellStyle name="Total 4 2 8 4 2" xfId="24214" xr:uid="{CB5A9E1E-E5CA-4B42-A74B-7EB947661D0F}"/>
    <cellStyle name="Total 4 2 8 5" xfId="30603" xr:uid="{DDA7D465-2FA3-4804-AA10-D77FE30C73DB}"/>
    <cellStyle name="Total 4 2 9" xfId="11822" xr:uid="{10C22A8E-8912-4541-9671-13EC0535F6E3}"/>
    <cellStyle name="Total 4 2 9 2" xfId="11823" xr:uid="{854E18F7-A257-4800-B3D3-11A42B66C21E}"/>
    <cellStyle name="Total 4 2 9 3" xfId="11824" xr:uid="{D5AC9781-4384-431E-A634-D2E9A012E29B}"/>
    <cellStyle name="Total 4 3" xfId="11825" xr:uid="{2EFBD797-37D2-4171-BE36-A9B3F85EA530}"/>
    <cellStyle name="Total 4 3 10" xfId="11826" xr:uid="{DAD5487D-2E9F-4D09-87CB-3897F6E3B1C1}"/>
    <cellStyle name="Total 4 3 10 2" xfId="35194" xr:uid="{3EA274BC-0057-453A-BB2A-5EBF1E6015FB}"/>
    <cellStyle name="Total 4 3 11" xfId="12993" xr:uid="{DC038372-B0BA-41EC-BE4E-31D8D9FBC254}"/>
    <cellStyle name="Total 4 3 11 2" xfId="35308" xr:uid="{FE89FCF4-0893-49BC-98B0-D386F05D7F66}"/>
    <cellStyle name="Total 4 3 12" xfId="17046" xr:uid="{E916B00E-8F1E-465C-98B3-5DEACD1083D9}"/>
    <cellStyle name="Total 4 3 12 2" xfId="35299" xr:uid="{4E549999-63E8-4ACD-9345-5562EC8AD831}"/>
    <cellStyle name="Total 4 3 13" xfId="24215" xr:uid="{82C9E853-0013-4EC0-895D-16A880509485}"/>
    <cellStyle name="Total 4 3 14" xfId="29541" xr:uid="{88C0F10D-011A-4CBE-AC9B-53210B14E983}"/>
    <cellStyle name="Total 4 3 2" xfId="11827" xr:uid="{7147ACA6-497E-4347-9913-49B80EC4CC5F}"/>
    <cellStyle name="Total 4 3 2 2" xfId="11828" xr:uid="{ABD72AD3-7C8B-49B7-8908-696446C3325B}"/>
    <cellStyle name="Total 4 3 2 2 2" xfId="11829" xr:uid="{DD76750A-6396-49D1-8A54-581711823302}"/>
    <cellStyle name="Total 4 3 2 2 2 2" xfId="20263" xr:uid="{C20EB5C3-F2E8-4834-92AC-BEDD1085CC99}"/>
    <cellStyle name="Total 4 3 2 2 2 2 2" xfId="39135" xr:uid="{6F98ABCC-577C-458B-866A-8DF640563AE1}"/>
    <cellStyle name="Total 4 3 2 2 2 3" xfId="32851" xr:uid="{A0360ED2-F15F-4515-86F2-B123C9D0101F}"/>
    <cellStyle name="Total 4 3 2 2 3" xfId="11830" xr:uid="{1C6EA025-78B9-4C6B-B21D-C7C905FE7A72}"/>
    <cellStyle name="Total 4 3 2 2 3 2" xfId="37123" xr:uid="{CA75745C-02B7-4B13-97DE-7101ECDA401B}"/>
    <cellStyle name="Total 4 3 2 2 4" xfId="13962" xr:uid="{13A81992-6B52-4D36-9F5E-FC6C9345ECDA}"/>
    <cellStyle name="Total 4 3 2 2 4 2" xfId="24217" xr:uid="{EB9639F7-6F90-43C0-8664-CAE533EF8DD9}"/>
    <cellStyle name="Total 4 3 2 2 5" xfId="31402" xr:uid="{E5E7BF8C-FC9E-4EB1-BFC5-F9F675AB637C}"/>
    <cellStyle name="Total 4 3 2 3" xfId="11831" xr:uid="{BDA58ABF-697A-435E-94C6-04AB8CEEFEF2}"/>
    <cellStyle name="Total 4 3 2 3 2" xfId="11832" xr:uid="{53D1F223-EE96-48F8-BA40-ACCCE20171FA}"/>
    <cellStyle name="Total 4 3 2 3 2 2" xfId="38057" xr:uid="{CE70275C-E263-4B12-AE7C-076084D5E76D}"/>
    <cellStyle name="Total 4 3 2 3 3" xfId="11833" xr:uid="{DCBC05F2-D6E5-4BA8-A938-D6DB0434A5F6}"/>
    <cellStyle name="Total 4 3 2 4" xfId="11834" xr:uid="{0185FC50-3A63-4061-B2D5-0062ADF478D4}"/>
    <cellStyle name="Total 4 3 2 4 2" xfId="21448" xr:uid="{C42C97B2-440D-4D68-85A9-D17128F08C84}"/>
    <cellStyle name="Total 4 3 2 4 2 2" xfId="39849" xr:uid="{69B37AFE-FF9E-4A12-BD02-9D44EC1B5E60}"/>
    <cellStyle name="Total 4 3 2 4 3" xfId="33588" xr:uid="{046FB287-D684-434D-87C9-CF164027D0E8}"/>
    <cellStyle name="Total 4 3 2 5" xfId="11835" xr:uid="{3BA6FE0F-A78E-4CF0-88FF-F9E888EA32A7}"/>
    <cellStyle name="Total 4 3 2 5 2" xfId="34363" xr:uid="{68253C72-36C5-4EE8-8185-56B8FBF2D528}"/>
    <cellStyle name="Total 4 3 2 6" xfId="13426" xr:uid="{B48B1DEE-880C-464A-935E-E8F322D5F8CB}"/>
    <cellStyle name="Total 4 3 2 6 2" xfId="35195" xr:uid="{62CCC3CE-1068-4365-B333-93B88794EBF3}"/>
    <cellStyle name="Total 4 3 2 7" xfId="18080" xr:uid="{5EDB50DD-EB74-46B6-9FF2-1750AB5C2695}"/>
    <cellStyle name="Total 4 3 2 7 2" xfId="36147" xr:uid="{77AC18CC-C71D-4445-9B72-183BF492966C}"/>
    <cellStyle name="Total 4 3 2 8" xfId="24216" xr:uid="{0C69789C-0574-400E-A2DD-5CFFCFA0B00F}"/>
    <cellStyle name="Total 4 3 2 9" xfId="30339" xr:uid="{9E8CF6AC-7B1A-4B28-A223-D798EC30D525}"/>
    <cellStyle name="Total 4 3 3" xfId="11836" xr:uid="{A3FBE44B-9904-450D-9791-A2E261E39A5B}"/>
    <cellStyle name="Total 4 3 3 2" xfId="11837" xr:uid="{B6EF730D-57B2-4D80-B404-46BF5D84A34D}"/>
    <cellStyle name="Total 4 3 3 2 2" xfId="11838" xr:uid="{5E715E10-B720-4AE2-A136-F885FF461500}"/>
    <cellStyle name="Total 4 3 3 2 2 2" xfId="20264" xr:uid="{4FECB442-C437-4FCF-918C-4838753BE2A7}"/>
    <cellStyle name="Total 4 3 3 2 2 2 2" xfId="39136" xr:uid="{AA96C093-6982-47EE-B95E-ACE2B7F1885F}"/>
    <cellStyle name="Total 4 3 3 2 2 3" xfId="32852" xr:uid="{00FACABA-60E9-4DFE-ACE3-EB113138FAC0}"/>
    <cellStyle name="Total 4 3 3 2 3" xfId="11839" xr:uid="{72745F48-57D9-492E-9D91-7D68692CA9C9}"/>
    <cellStyle name="Total 4 3 3 2 3 2" xfId="37124" xr:uid="{65534981-31E4-4FB5-A0FC-A77C736D50B4}"/>
    <cellStyle name="Total 4 3 3 2 4" xfId="13963" xr:uid="{D4F23220-8529-40D4-A5DF-91BD1804B55C}"/>
    <cellStyle name="Total 4 3 3 2 4 2" xfId="24219" xr:uid="{3AFB8F9B-6DA0-40B7-88EB-CE029D015E36}"/>
    <cellStyle name="Total 4 3 3 2 5" xfId="31403" xr:uid="{2B05D767-749F-46AB-82B4-1151B64479CF}"/>
    <cellStyle name="Total 4 3 3 3" xfId="11840" xr:uid="{D5254694-B297-4F62-BE31-1F5F23085DDA}"/>
    <cellStyle name="Total 4 3 3 3 2" xfId="11841" xr:uid="{36CC4C02-F1CD-445C-A0ED-4D34814CEFD4}"/>
    <cellStyle name="Total 4 3 3 3 2 2" xfId="38058" xr:uid="{3F1EEBEB-6621-4AA5-B99D-59EC89AF95EB}"/>
    <cellStyle name="Total 4 3 3 3 3" xfId="11842" xr:uid="{878E5A96-4EBC-49CF-BE64-8576BCE36621}"/>
    <cellStyle name="Total 4 3 3 4" xfId="11843" xr:uid="{C61A331D-69B8-4319-AB74-368E27D881EA}"/>
    <cellStyle name="Total 4 3 3 4 2" xfId="21449" xr:uid="{29E0BD52-1209-4F18-9374-7C1A8A7D3195}"/>
    <cellStyle name="Total 4 3 3 4 2 2" xfId="39850" xr:uid="{05C0E10C-D9F5-4E09-9C43-7C9E53CB269B}"/>
    <cellStyle name="Total 4 3 3 4 3" xfId="33589" xr:uid="{01A8219D-2EB6-4673-A53B-7A5509381AD3}"/>
    <cellStyle name="Total 4 3 3 5" xfId="11844" xr:uid="{558C61A0-89B1-4660-9181-5A277C47B5A0}"/>
    <cellStyle name="Total 4 3 3 5 2" xfId="34364" xr:uid="{5E14142A-7946-4AEB-8280-1F1F653F9189}"/>
    <cellStyle name="Total 4 3 3 6" xfId="13427" xr:uid="{C3D042CC-B2B6-4F34-A79C-2EB7D4148D2C}"/>
    <cellStyle name="Total 4 3 3 6 2" xfId="35196" xr:uid="{0634882B-BED2-43EF-8258-CD1B91D07573}"/>
    <cellStyle name="Total 4 3 3 7" xfId="18081" xr:uid="{9A9C775A-BED9-4E85-9153-2816AE3FCD11}"/>
    <cellStyle name="Total 4 3 3 7 2" xfId="36148" xr:uid="{C6C82A3A-987C-4702-8AE3-B1BFE7F2E5E6}"/>
    <cellStyle name="Total 4 3 3 8" xfId="24218" xr:uid="{7B6ADD00-2FBF-43D8-A2B7-E486C90BA62B}"/>
    <cellStyle name="Total 4 3 3 9" xfId="30340" xr:uid="{8C6B71B8-2647-4E01-95C1-EF65ECD13261}"/>
    <cellStyle name="Total 4 3 4" xfId="11845" xr:uid="{7E8B4EF9-DDF0-449B-A750-4DBC05DD1F2E}"/>
    <cellStyle name="Total 4 3 4 2" xfId="11846" xr:uid="{9B371A19-8DB7-41DC-929B-B29307C608C8}"/>
    <cellStyle name="Total 4 3 4 2 2" xfId="11847" xr:uid="{9EF3DFC6-7848-46D7-9126-85DF074C3A0C}"/>
    <cellStyle name="Total 4 3 4 2 2 2" xfId="20265" xr:uid="{D1642E66-554D-4336-A160-F75210C1AB32}"/>
    <cellStyle name="Total 4 3 4 2 2 2 2" xfId="39137" xr:uid="{6381E6EC-CE24-442C-AF3F-668C3262E0A9}"/>
    <cellStyle name="Total 4 3 4 2 2 3" xfId="32853" xr:uid="{85A83A6B-46EE-47BC-9497-F8F610763C7B}"/>
    <cellStyle name="Total 4 3 4 2 3" xfId="11848" xr:uid="{B397E33A-FB71-44FA-BBF7-5D5ADFF809F8}"/>
    <cellStyle name="Total 4 3 4 2 3 2" xfId="37125" xr:uid="{C51A7DB6-EBE4-4475-801C-0D40555B502E}"/>
    <cellStyle name="Total 4 3 4 2 4" xfId="13964" xr:uid="{284A7146-F625-47A3-BA34-5C12CEB836D7}"/>
    <cellStyle name="Total 4 3 4 2 4 2" xfId="24221" xr:uid="{C105E614-E0CA-42A2-B626-C3FE31E8A69C}"/>
    <cellStyle name="Total 4 3 4 2 5" xfId="31404" xr:uid="{DA55C8AC-D232-4894-8151-D4603FE91C21}"/>
    <cellStyle name="Total 4 3 4 3" xfId="11849" xr:uid="{F0AC3DDB-80D3-4305-BD35-7DF28435AF87}"/>
    <cellStyle name="Total 4 3 4 3 2" xfId="11850" xr:uid="{3C5AC932-7FDF-4082-BD78-39C41CA7F2D9}"/>
    <cellStyle name="Total 4 3 4 3 2 2" xfId="38059" xr:uid="{3CCD20FE-F6B3-40F9-B84F-06E7BD4F6E59}"/>
    <cellStyle name="Total 4 3 4 3 3" xfId="11851" xr:uid="{B10C6604-9C27-4910-ACA7-A9FF3E91FA37}"/>
    <cellStyle name="Total 4 3 4 4" xfId="11852" xr:uid="{00F913A3-99D5-4DB6-A404-7F5A89443530}"/>
    <cellStyle name="Total 4 3 4 4 2" xfId="21450" xr:uid="{BB18B1AA-2203-41CC-9197-562922BDCA62}"/>
    <cellStyle name="Total 4 3 4 4 2 2" xfId="39851" xr:uid="{8B56A419-B1AA-4BE9-8D75-BD897B6BD12A}"/>
    <cellStyle name="Total 4 3 4 4 3" xfId="33590" xr:uid="{7A966BF7-CD1C-4AB9-BD85-CF3BC4F3560F}"/>
    <cellStyle name="Total 4 3 4 5" xfId="11853" xr:uid="{155CFE70-6627-40D2-9F95-F34569874220}"/>
    <cellStyle name="Total 4 3 4 5 2" xfId="34365" xr:uid="{AE115C22-B7C5-46A8-9CB1-550977250B68}"/>
    <cellStyle name="Total 4 3 4 6" xfId="13428" xr:uid="{4690223F-DB6B-4BE5-B677-55A4B44FBDBC}"/>
    <cellStyle name="Total 4 3 4 6 2" xfId="35197" xr:uid="{EF7345D2-6275-4755-9AFA-51CD90575EBF}"/>
    <cellStyle name="Total 4 3 4 7" xfId="18082" xr:uid="{FE839910-F981-4358-83D4-9E0A736A2A52}"/>
    <cellStyle name="Total 4 3 4 7 2" xfId="36149" xr:uid="{3C059791-8385-4C98-A223-F921F7F5B15E}"/>
    <cellStyle name="Total 4 3 4 8" xfId="24220" xr:uid="{678F4D6F-1AC2-42AC-96EC-69BD17441BEF}"/>
    <cellStyle name="Total 4 3 4 9" xfId="30341" xr:uid="{355F810A-7B60-4B89-B06D-51D9FB2F03AC}"/>
    <cellStyle name="Total 4 3 5" xfId="11854" xr:uid="{88908793-B4FB-4E64-BDD4-9D4DBF83C262}"/>
    <cellStyle name="Total 4 3 5 2" xfId="11855" xr:uid="{D9FC2CD7-58EE-43E0-BF5F-F25BAD5F19E2}"/>
    <cellStyle name="Total 4 3 5 2 2" xfId="11856" xr:uid="{BB8A86B1-BB3E-44C7-9EA1-267179170AF8}"/>
    <cellStyle name="Total 4 3 5 2 2 2" xfId="20266" xr:uid="{FEB02159-3115-4DAB-83E2-8E2907C42857}"/>
    <cellStyle name="Total 4 3 5 2 2 2 2" xfId="39138" xr:uid="{A8C7177A-D07D-42CC-B28D-292F7D3F89BD}"/>
    <cellStyle name="Total 4 3 5 2 2 3" xfId="32854" xr:uid="{6D3C7BD0-E1AB-40B1-9A4B-AB7EC7B76CA1}"/>
    <cellStyle name="Total 4 3 5 2 3" xfId="11857" xr:uid="{270E42D3-6730-4B9C-8F4E-5DE58CB37EB7}"/>
    <cellStyle name="Total 4 3 5 2 3 2" xfId="37126" xr:uid="{823A34F2-5BEC-489D-8D81-7303E0EAA299}"/>
    <cellStyle name="Total 4 3 5 2 4" xfId="13965" xr:uid="{FBF4983A-3F84-46B2-82F3-82010350DF6C}"/>
    <cellStyle name="Total 4 3 5 2 4 2" xfId="24223" xr:uid="{E05B5BE9-DB6A-453F-9BB1-F3681B67F7E3}"/>
    <cellStyle name="Total 4 3 5 2 5" xfId="31405" xr:uid="{0AC75FF8-92DB-4CC5-9041-3AD288A59F9E}"/>
    <cellStyle name="Total 4 3 5 3" xfId="11858" xr:uid="{F19ACA5A-66E4-4EA1-B221-4DEB6C8F1BA2}"/>
    <cellStyle name="Total 4 3 5 3 2" xfId="11859" xr:uid="{A97474DA-F765-47FF-BA3F-956A928A7D71}"/>
    <cellStyle name="Total 4 3 5 3 2 2" xfId="38060" xr:uid="{F31AA414-DF0B-45F5-AB4E-73A88B24A2C6}"/>
    <cellStyle name="Total 4 3 5 3 3" xfId="11860" xr:uid="{F504C4D1-9808-4791-AEC1-0D356AD9EB6D}"/>
    <cellStyle name="Total 4 3 5 4" xfId="11861" xr:uid="{B209528E-0048-4713-B6E3-1FE9356E889F}"/>
    <cellStyle name="Total 4 3 5 4 2" xfId="21451" xr:uid="{6CA981DF-77F4-46DE-A0BB-B6FAADEF925E}"/>
    <cellStyle name="Total 4 3 5 4 2 2" xfId="39852" xr:uid="{A8F82973-9725-46F4-BA7C-77031AAA6FEF}"/>
    <cellStyle name="Total 4 3 5 4 3" xfId="33591" xr:uid="{FA900FF0-C035-4BA5-A491-D77BE6C83EED}"/>
    <cellStyle name="Total 4 3 5 5" xfId="11862" xr:uid="{7AFF20B3-F91F-478A-A3EF-5CE70CB368DC}"/>
    <cellStyle name="Total 4 3 5 5 2" xfId="34366" xr:uid="{D81C9FBE-2B6D-458B-9860-81B9849A52EB}"/>
    <cellStyle name="Total 4 3 5 6" xfId="13429" xr:uid="{46CE1CD7-45C6-4635-91A9-E49F7BF92514}"/>
    <cellStyle name="Total 4 3 5 6 2" xfId="35198" xr:uid="{21524B50-4A1B-48F8-AE10-ED82CEE6264C}"/>
    <cellStyle name="Total 4 3 5 7" xfId="18083" xr:uid="{E1D5AAEE-224E-48F8-866B-88CF70CEC120}"/>
    <cellStyle name="Total 4 3 5 7 2" xfId="36150" xr:uid="{E3114C01-D592-4D2B-9273-4E37401286A3}"/>
    <cellStyle name="Total 4 3 5 8" xfId="24222" xr:uid="{F1F7AC07-322D-4AA4-BFFA-935A86479498}"/>
    <cellStyle name="Total 4 3 5 9" xfId="30342" xr:uid="{BDFDE397-E901-433C-9726-5C566204359E}"/>
    <cellStyle name="Total 4 3 6" xfId="11863" xr:uid="{1CF4E768-CD8E-4B8A-8FCF-2F2CEB2CD943}"/>
    <cellStyle name="Total 4 3 6 2" xfId="11864" xr:uid="{6B49858E-E511-494C-A8B8-B4AB80040CD3}"/>
    <cellStyle name="Total 4 3 6 2 2" xfId="11865" xr:uid="{D434D942-AB1C-47AE-8F2B-85C87DE13793}"/>
    <cellStyle name="Total 4 3 6 2 2 2" xfId="20267" xr:uid="{0990789A-792D-46AA-9600-EFE318752169}"/>
    <cellStyle name="Total 4 3 6 2 2 2 2" xfId="39139" xr:uid="{4CA47FD5-E31C-4BC8-9BAD-5D83051DC54C}"/>
    <cellStyle name="Total 4 3 6 2 2 3" xfId="32855" xr:uid="{FF7B4F16-867E-4E56-A329-BEE5533153E2}"/>
    <cellStyle name="Total 4 3 6 2 3" xfId="11866" xr:uid="{BBEA1FA9-F941-436B-B70D-DD2D2DE55FC7}"/>
    <cellStyle name="Total 4 3 6 2 3 2" xfId="37127" xr:uid="{3CD85901-A85D-4360-B130-FC282988D548}"/>
    <cellStyle name="Total 4 3 6 2 4" xfId="13966" xr:uid="{85301DCC-7D98-43DE-B8EF-2D5143E717D8}"/>
    <cellStyle name="Total 4 3 6 2 4 2" xfId="24225" xr:uid="{F499AF2E-B946-4F46-9D02-D64989E0130C}"/>
    <cellStyle name="Total 4 3 6 2 5" xfId="31406" xr:uid="{733BB275-FCB4-4D72-AC03-447324F07E11}"/>
    <cellStyle name="Total 4 3 6 3" xfId="11867" xr:uid="{212B139C-8869-40B0-BCC5-BEADC1C9B43E}"/>
    <cellStyle name="Total 4 3 6 3 2" xfId="11868" xr:uid="{D6F43E0F-361D-4AD0-8303-FDA70BBDF01C}"/>
    <cellStyle name="Total 4 3 6 3 2 2" xfId="38061" xr:uid="{DDBCB064-709C-400B-B086-C56FDC4B756B}"/>
    <cellStyle name="Total 4 3 6 3 3" xfId="11869" xr:uid="{4EF460D4-BB12-4AB2-9AE6-DE84722C101B}"/>
    <cellStyle name="Total 4 3 6 4" xfId="11870" xr:uid="{47F029D9-CC4E-48F2-974E-13877A7146C6}"/>
    <cellStyle name="Total 4 3 6 4 2" xfId="21452" xr:uid="{380957B8-BDB6-4EE8-AC43-C7E035CBC4CD}"/>
    <cellStyle name="Total 4 3 6 4 2 2" xfId="39853" xr:uid="{454F13A7-3AC3-4E31-9DC3-148609AB1EC5}"/>
    <cellStyle name="Total 4 3 6 4 3" xfId="33592" xr:uid="{46A60F2E-66A5-43C5-BD06-C173CA6A93B3}"/>
    <cellStyle name="Total 4 3 6 5" xfId="11871" xr:uid="{C0411D72-FE94-4BFB-AF51-FE56FCE63CA8}"/>
    <cellStyle name="Total 4 3 6 5 2" xfId="34367" xr:uid="{B778249B-22C4-42E5-B633-53C48B6C49A7}"/>
    <cellStyle name="Total 4 3 6 6" xfId="13430" xr:uid="{CA7B7F07-832F-4B5B-9C3C-7E728B428821}"/>
    <cellStyle name="Total 4 3 6 6 2" xfId="35199" xr:uid="{32FEFF9E-BB79-4546-B1D8-92A2E6EFF507}"/>
    <cellStyle name="Total 4 3 6 7" xfId="18084" xr:uid="{CE1D197B-5D3A-431C-A596-D43461329548}"/>
    <cellStyle name="Total 4 3 6 7 2" xfId="36151" xr:uid="{87501592-3773-4919-B776-884329D0979F}"/>
    <cellStyle name="Total 4 3 6 8" xfId="24224" xr:uid="{224AECDF-851B-4A2E-B54A-38F415E8366E}"/>
    <cellStyle name="Total 4 3 6 9" xfId="30343" xr:uid="{F098AF4B-C486-4179-86C1-F7D09FD52B30}"/>
    <cellStyle name="Total 4 3 7" xfId="11872" xr:uid="{AA5A1874-C735-465C-A34B-7AA183A64AAF}"/>
    <cellStyle name="Total 4 3 7 2" xfId="11873" xr:uid="{D91124B9-F65E-4710-9CDC-3C6D2913D699}"/>
    <cellStyle name="Total 4 3 7 2 2" xfId="19380" xr:uid="{93E2693B-9012-489C-9FFA-F44A5165A7F5}"/>
    <cellStyle name="Total 4 3 7 2 2 2" xfId="38166" xr:uid="{15C74CE4-5820-4FF4-AAFF-AF17CBA7D850}"/>
    <cellStyle name="Total 4 3 7 2 3" xfId="32094" xr:uid="{99333901-36D1-453B-8833-890F19D9D602}"/>
    <cellStyle name="Total 4 3 7 3" xfId="11874" xr:uid="{20018D94-9574-4501-9A31-7C85B4363C39}"/>
    <cellStyle name="Total 4 3 7 3 2" xfId="36250" xr:uid="{E98E1F05-B99B-4195-9132-52304952AC93}"/>
    <cellStyle name="Total 4 3 7 4" xfId="13545" xr:uid="{3588D8A2-B629-41E9-94BD-B03667794EFD}"/>
    <cellStyle name="Total 4 3 7 4 2" xfId="24226" xr:uid="{EE141598-A809-4498-BFB5-55CC959946EA}"/>
    <cellStyle name="Total 4 3 7 5" xfId="30435" xr:uid="{5F2444EA-19AE-412F-8515-DB9E6A026F03}"/>
    <cellStyle name="Total 4 3 8" xfId="11875" xr:uid="{BFCA6D28-8D79-4370-A942-39F9AA40871D}"/>
    <cellStyle name="Total 4 3 8 2" xfId="11876" xr:uid="{48515302-2998-45F9-ADB0-BBA3982C7FCD}"/>
    <cellStyle name="Total 4 3 8 2 2" xfId="19558" xr:uid="{1B9E5561-6248-4585-B3CA-09E3F07D0228}"/>
    <cellStyle name="Total 4 3 8 2 2 2" xfId="38345" xr:uid="{C623B57B-B83A-4461-B5D3-68C62890D012}"/>
    <cellStyle name="Total 4 3 8 2 3" xfId="32241" xr:uid="{B0976394-FAB9-48D9-8F97-1A4344E79760}"/>
    <cellStyle name="Total 4 3 8 3" xfId="11877" xr:uid="{B5080D5E-F1AF-4E4E-9D79-1C8960D30117}"/>
    <cellStyle name="Total 4 3 8 3 2" xfId="36429" xr:uid="{F1665580-F1DD-408F-A612-6FE0DDFC3D05}"/>
    <cellStyle name="Total 4 3 8 4" xfId="13627" xr:uid="{3B37C8E8-798B-4162-B283-D8303EF60744}"/>
    <cellStyle name="Total 4 3 8 4 2" xfId="24227" xr:uid="{F6815892-5376-4978-A447-DAB0AD7C6BA4}"/>
    <cellStyle name="Total 4 3 8 5" xfId="30614" xr:uid="{1E047D2A-DAD3-440A-860A-F0EE327C83C7}"/>
    <cellStyle name="Total 4 3 9" xfId="11878" xr:uid="{3B978D83-A377-40CB-810A-7785ED4CBD1C}"/>
    <cellStyle name="Total 4 3 9 2" xfId="11879" xr:uid="{AA2CE9FC-BEFF-427F-9658-D6C6494D959E}"/>
    <cellStyle name="Total 4 3 9 3" xfId="11880" xr:uid="{BEBB7860-3EB1-4C86-B000-7EE799AE25FA}"/>
    <cellStyle name="Total 4 4" xfId="11881" xr:uid="{739FC074-0535-48F0-B884-A410C5D8B716}"/>
    <cellStyle name="Total 4 4 10" xfId="29633" xr:uid="{CEF1CFB3-FEAB-4B1F-82DD-E22886A74B0D}"/>
    <cellStyle name="Total 4 4 2" xfId="11882" xr:uid="{5F65E113-BBD5-4255-916D-1BBF406E5DB5}"/>
    <cellStyle name="Total 4 4 2 2" xfId="11883" xr:uid="{CE689B1E-2647-4F44-80D5-7C94173FE7C3}"/>
    <cellStyle name="Total 4 4 2 2 2" xfId="11884" xr:uid="{EC24F484-E60E-4187-896C-6B765315B542}"/>
    <cellStyle name="Total 4 4 2 2 2 2" xfId="20268" xr:uid="{8093BD73-34B3-427D-9DA1-4E2DB85FAB03}"/>
    <cellStyle name="Total 4 4 2 2 2 2 2" xfId="39140" xr:uid="{84F7D087-7A12-4614-ABB1-116D6D0C3E8B}"/>
    <cellStyle name="Total 4 4 2 2 2 3" xfId="32856" xr:uid="{724D71A1-B841-4B1E-98FC-7DDC45721CD3}"/>
    <cellStyle name="Total 4 4 2 2 3" xfId="11885" xr:uid="{4431D9D2-9188-45AA-A55C-3731B065DDD6}"/>
    <cellStyle name="Total 4 4 2 2 3 2" xfId="37128" xr:uid="{CAD881A9-F079-44A6-AD9B-9B2B3E135D87}"/>
    <cellStyle name="Total 4 4 2 2 4" xfId="13967" xr:uid="{3DE8812B-8F5E-407F-A824-5E78D839628A}"/>
    <cellStyle name="Total 4 4 2 2 4 2" xfId="24230" xr:uid="{76085825-259A-4115-B542-2DCF1B203A59}"/>
    <cellStyle name="Total 4 4 2 2 5" xfId="31407" xr:uid="{1D3218BA-2842-4C38-AF2A-E1FD415846C7}"/>
    <cellStyle name="Total 4 4 2 3" xfId="11886" xr:uid="{BD1FD847-5A43-4AD9-8E57-2929DD908AE4}"/>
    <cellStyle name="Total 4 4 2 3 2" xfId="11887" xr:uid="{E5342375-3E4A-4E28-8C2F-47D6C2769DC0}"/>
    <cellStyle name="Total 4 4 2 3 2 2" xfId="38062" xr:uid="{9B5061E2-8554-4A9D-A0AC-664447540EF8}"/>
    <cellStyle name="Total 4 4 2 3 3" xfId="11888" xr:uid="{44C95BCD-27D5-4816-BA1F-416BA58F66FF}"/>
    <cellStyle name="Total 4 4 2 4" xfId="11889" xr:uid="{A60DBE24-36C5-471B-93A8-FFE06739484B}"/>
    <cellStyle name="Total 4 4 2 4 2" xfId="36152" xr:uid="{7512AC0D-81FC-4C46-B19D-7AC46EEC40A8}"/>
    <cellStyle name="Total 4 4 2 5" xfId="13431" xr:uid="{F92B2FD5-7636-4F3D-8715-B19506CEB71F}"/>
    <cellStyle name="Total 4 4 2 5 2" xfId="24229" xr:uid="{CCD9F072-2874-4A6A-AFD4-F0EDDE92A38C}"/>
    <cellStyle name="Total 4 4 2 6" xfId="30344" xr:uid="{9FCFD8EC-25FE-4098-AE06-B8CC94EDC42A}"/>
    <cellStyle name="Total 4 4 3" xfId="11890" xr:uid="{A16AFE5D-FD50-4D3E-BEE6-6D2ED142A7C0}"/>
    <cellStyle name="Total 4 4 3 2" xfId="11891" xr:uid="{A7ED3264-57DF-49B0-9F22-C0149FE592F1}"/>
    <cellStyle name="Total 4 4 3 2 2" xfId="14483" xr:uid="{8A8794AB-1F74-49AE-976B-52D5E27CF228}"/>
    <cellStyle name="Total 4 4 3 2 2 2" xfId="38429" xr:uid="{D99329C7-4A36-4333-B9D2-8693C2BDD74D}"/>
    <cellStyle name="Total 4 4 3 2 3" xfId="32303" xr:uid="{E8664FAB-A367-4173-B2CD-CACBAE341EEA}"/>
    <cellStyle name="Total 4 4 3 3" xfId="11892" xr:uid="{C48E3257-E33C-4790-8AD8-F14C01445F0F}"/>
    <cellStyle name="Total 4 4 3 3 2" xfId="18377" xr:uid="{902D172A-25EB-4028-88D3-FD8F5591A7D4}"/>
    <cellStyle name="Total 4 4 3 4" xfId="13676" xr:uid="{2BEC2EFD-91D3-4C9F-AD5D-C0FCFBD06130}"/>
    <cellStyle name="Total 4 4 3 4 2" xfId="24231" xr:uid="{9709B0F0-D1A3-4E21-BD17-52683CD82419}"/>
    <cellStyle name="Total 4 4 3 5" xfId="30696" xr:uid="{3DCB02DF-8A40-467A-B57E-91F9A220B9CF}"/>
    <cellStyle name="Total 4 4 4" xfId="11893" xr:uid="{7BEE66F2-1AB7-4DC5-BC3C-293C5CB7651D}"/>
    <cellStyle name="Total 4 4 4 2" xfId="11894" xr:uid="{B107820F-D931-42C4-AACB-F6D405B81FD5}"/>
    <cellStyle name="Total 4 4 4 2 2" xfId="37295" xr:uid="{0B7B77F3-9B34-4248-BC6E-E1A762AE4A91}"/>
    <cellStyle name="Total 4 4 4 3" xfId="11895" xr:uid="{05A615F1-FE53-4D82-9C3C-D79C3024EA8C}"/>
    <cellStyle name="Total 4 4 5" xfId="11896" xr:uid="{D5EF4A19-882A-4C57-8B6E-DF4002D31739}"/>
    <cellStyle name="Total 4 4 5 2" xfId="15306" xr:uid="{7E1A808E-3DAB-4390-BB42-AD4D39F342DD}"/>
    <cellStyle name="Total 4 4 5 2 2" xfId="20656" xr:uid="{467EB6FF-8187-4F37-825E-F04531F2F27E}"/>
    <cellStyle name="Total 4 4 5 3" xfId="33593" xr:uid="{195A4102-0A2B-4ED6-BAD4-7D14AAAF1BE6}"/>
    <cellStyle name="Total 4 4 6" xfId="11897" xr:uid="{D7FB983A-CBE0-4791-A728-B07B81EC0C77}"/>
    <cellStyle name="Total 4 4 6 2" xfId="15956" xr:uid="{083C79CF-B378-444C-BA0A-068371835BBB}"/>
    <cellStyle name="Total 4 4 7" xfId="13091" xr:uid="{1617BE03-F1CF-4D4F-AF3B-3F7E75FE8DA0}"/>
    <cellStyle name="Total 4 4 7 2" xfId="16931" xr:uid="{1F1E75BF-1B9D-4851-BC97-88DF4D38F6FB}"/>
    <cellStyle name="Total 4 4 8" xfId="17228" xr:uid="{1A1308A1-C6D5-48D7-8A80-8C2B49899BAA}"/>
    <cellStyle name="Total 4 4 8 2" xfId="35420" xr:uid="{0AA1815E-0DC5-450D-94F2-280975753C7D}"/>
    <cellStyle name="Total 4 4 9" xfId="24228" xr:uid="{D05CE5B6-21E6-4B49-A64F-6CB23F0F583B}"/>
    <cellStyle name="Total 4 5" xfId="11898" xr:uid="{9E350CAC-0DB3-43D6-8125-3369D6D17BCC}"/>
    <cellStyle name="Total 4 5 2" xfId="11899" xr:uid="{6F61EDC9-CC7B-40DA-9CF8-9D5949DFC907}"/>
    <cellStyle name="Total 4 5 2 2" xfId="11900" xr:uid="{EC453094-1C4D-435A-9276-780D4CC40B06}"/>
    <cellStyle name="Total 4 5 2 2 2" xfId="20269" xr:uid="{7AA5CD8C-FB1A-4B26-93E7-21346580199F}"/>
    <cellStyle name="Total 4 5 2 2 2 2" xfId="39141" xr:uid="{AA2C8D1D-6939-4410-86BD-25D34EAB47C6}"/>
    <cellStyle name="Total 4 5 2 2 3" xfId="32857" xr:uid="{8F3B17B2-34BC-43B3-AE7F-8DCE315E497C}"/>
    <cellStyle name="Total 4 5 2 3" xfId="11901" xr:uid="{1B8635EE-40B4-4A37-8060-CD2225F427F7}"/>
    <cellStyle name="Total 4 5 2 3 2" xfId="37129" xr:uid="{336D5BE0-732C-436C-9341-BAAA6E5B2F55}"/>
    <cellStyle name="Total 4 5 2 4" xfId="13968" xr:uid="{600268DA-8D9E-4F4F-A435-7A7824686810}"/>
    <cellStyle name="Total 4 5 2 4 2" xfId="24233" xr:uid="{BE43071D-DACD-4663-816C-2A07D8DEB353}"/>
    <cellStyle name="Total 4 5 2 5" xfId="31408" xr:uid="{C093E98C-3A47-4FAC-A4E1-382CE6E7E6CC}"/>
    <cellStyle name="Total 4 5 3" xfId="11902" xr:uid="{1392AA94-4BC7-45E6-BF59-99BCB4C84731}"/>
    <cellStyle name="Total 4 5 3 2" xfId="11903" xr:uid="{26B68FA2-FAAC-4A7F-9718-7B9E871CA83E}"/>
    <cellStyle name="Total 4 5 3 2 2" xfId="38063" xr:uid="{297DF280-9D81-42A7-AC53-D2DECBC375D6}"/>
    <cellStyle name="Total 4 5 3 3" xfId="11904" xr:uid="{8BBDD5E3-CE48-4043-BF36-8A550566BFB1}"/>
    <cellStyle name="Total 4 5 4" xfId="11905" xr:uid="{52E03BB7-E325-4723-8FE1-4D3079086FEA}"/>
    <cellStyle name="Total 4 5 4 2" xfId="21454" xr:uid="{6C570317-87B0-4E9E-9023-C3E015FBBEA1}"/>
    <cellStyle name="Total 4 5 4 2 2" xfId="39854" xr:uid="{63CCF27A-69D6-4596-99A6-E4052B03F411}"/>
    <cellStyle name="Total 4 5 4 3" xfId="33594" xr:uid="{50E239D1-9952-4022-9F3C-1649A34D5610}"/>
    <cellStyle name="Total 4 5 5" xfId="11906" xr:uid="{CEC5CE2C-8C61-4B70-9FC4-B4C4A75C7A19}"/>
    <cellStyle name="Total 4 5 5 2" xfId="34368" xr:uid="{BBC7772B-B08E-4DBB-AB24-F66DEF014B8D}"/>
    <cellStyle name="Total 4 5 6" xfId="13432" xr:uid="{D620D01D-055A-4255-93DF-A1CADABA2D5C}"/>
    <cellStyle name="Total 4 5 6 2" xfId="35200" xr:uid="{499A84A2-0805-47A4-BA0D-E80A0E4DC4F2}"/>
    <cellStyle name="Total 4 5 7" xfId="18085" xr:uid="{10C512CF-832A-41A1-95FC-5599825AF9DA}"/>
    <cellStyle name="Total 4 5 7 2" xfId="36153" xr:uid="{70779B6D-C7AE-4EED-B9F3-C231ED5AFD2B}"/>
    <cellStyle name="Total 4 5 8" xfId="24232" xr:uid="{A0DA65AE-78A2-4C9A-908C-0BF9BF0A0AB5}"/>
    <cellStyle name="Total 4 5 9" xfId="30345" xr:uid="{3ADFED48-EFF2-4D84-B9EA-DB170F1DDB12}"/>
    <cellStyle name="Total 4 6" xfId="11907" xr:uid="{79B6C677-7781-4280-9CC9-A188C857B392}"/>
    <cellStyle name="Total 4 6 2" xfId="11908" xr:uid="{FDC5B49A-95A4-4832-A051-73271B32949A}"/>
    <cellStyle name="Total 4 6 2 2" xfId="11909" xr:uid="{073897E7-8969-4474-BFB6-005C0418DDEE}"/>
    <cellStyle name="Total 4 6 2 2 2" xfId="20270" xr:uid="{83F7DC02-A6AA-4E03-80D0-1D78D4B3666A}"/>
    <cellStyle name="Total 4 6 2 2 2 2" xfId="39142" xr:uid="{D74D119D-2701-44F8-BD89-89453F1303EE}"/>
    <cellStyle name="Total 4 6 2 2 3" xfId="32858" xr:uid="{1F5808B5-6455-47E8-9CB8-E30A42B65681}"/>
    <cellStyle name="Total 4 6 2 3" xfId="11910" xr:uid="{DFAE475D-FDAD-44C0-96EF-7F8A5BD64A1A}"/>
    <cellStyle name="Total 4 6 2 3 2" xfId="37130" xr:uid="{4E72AACF-9593-43E5-BBD8-09662EC773C3}"/>
    <cellStyle name="Total 4 6 2 4" xfId="13969" xr:uid="{F5881217-A7B7-4D01-ADCD-EB0C5E15D30A}"/>
    <cellStyle name="Total 4 6 2 4 2" xfId="24235" xr:uid="{15D8FF4A-3889-45BC-AE82-E25BF93F3913}"/>
    <cellStyle name="Total 4 6 2 5" xfId="31409" xr:uid="{91420A73-BD56-4275-BCE0-ABCD1EBCB16D}"/>
    <cellStyle name="Total 4 6 3" xfId="11911" xr:uid="{74B500EF-6550-4511-B234-A38BEF5DB82E}"/>
    <cellStyle name="Total 4 6 3 2" xfId="11912" xr:uid="{1862CF2C-FEA9-4F44-BE76-73C0B3EB016B}"/>
    <cellStyle name="Total 4 6 3 2 2" xfId="38064" xr:uid="{9C1CA9EC-3DB1-4D6C-ADCA-0FD3CB955252}"/>
    <cellStyle name="Total 4 6 3 3" xfId="11913" xr:uid="{2CE08465-B74E-4BDD-A87A-4ABBA8E61E51}"/>
    <cellStyle name="Total 4 6 4" xfId="11914" xr:uid="{95C11C1D-04AD-4EAD-8A1E-DA88BA6847EA}"/>
    <cellStyle name="Total 4 6 4 2" xfId="21455" xr:uid="{B53970C8-24AF-4FDC-90D2-7F5912360B11}"/>
    <cellStyle name="Total 4 6 4 2 2" xfId="39855" xr:uid="{E62970CC-518D-43DA-8AF6-B4D0F7967ECE}"/>
    <cellStyle name="Total 4 6 4 3" xfId="33595" xr:uid="{2634ED75-E290-4C98-806A-32F84058F5F6}"/>
    <cellStyle name="Total 4 6 5" xfId="11915" xr:uid="{B01A56FD-3C28-4164-9305-C3F6330497FE}"/>
    <cellStyle name="Total 4 6 5 2" xfId="34369" xr:uid="{5C80FA77-10BE-45ED-A6AA-E6471EC57E97}"/>
    <cellStyle name="Total 4 6 6" xfId="13433" xr:uid="{3CD4E002-C75A-4B52-945C-B9BA6E7E8ABB}"/>
    <cellStyle name="Total 4 6 6 2" xfId="35201" xr:uid="{179EEC11-3D11-479F-9030-0E7F23F8CDE8}"/>
    <cellStyle name="Total 4 6 7" xfId="18086" xr:uid="{30EC0DC2-5F78-4FD1-8A29-4A2015D7CEAE}"/>
    <cellStyle name="Total 4 6 7 2" xfId="36154" xr:uid="{22E15448-37F1-4527-83DB-CF7B24C267F0}"/>
    <cellStyle name="Total 4 6 8" xfId="24234" xr:uid="{A7661D72-95F3-4B40-9C73-34090A941208}"/>
    <cellStyle name="Total 4 6 9" xfId="30346" xr:uid="{F27B6F60-171F-4EBE-BD45-965A0F3D96D0}"/>
    <cellStyle name="Total 4 7" xfId="11916" xr:uid="{741407B3-4095-45EE-B483-29E437A143FE}"/>
    <cellStyle name="Total 4 7 2" xfId="11917" xr:uid="{DFA3F2B0-8509-4EA3-B0AB-062706F126CE}"/>
    <cellStyle name="Total 4 7 2 2" xfId="14437" xr:uid="{9723D5B1-F3FC-454E-BC69-6CBAD7AD0083}"/>
    <cellStyle name="Total 4 7 2 2 2" xfId="38370" xr:uid="{8AF1364B-48CB-4C6E-98AD-6AC869EDFD1C}"/>
    <cellStyle name="Total 4 7 2 3" xfId="32261" xr:uid="{8A192B07-EE10-4813-8862-DC54FD4274D1}"/>
    <cellStyle name="Total 4 7 3" xfId="11918" xr:uid="{E3F41A4C-BDED-4D5F-9F3F-8EC8B24C2E46}"/>
    <cellStyle name="Total 4 7 3 2" xfId="18327" xr:uid="{924DFA81-EA3A-485A-8828-5548335C69DD}"/>
    <cellStyle name="Total 4 7 4" xfId="13646" xr:uid="{1F4EC68A-6B54-4E7F-94A5-E1613A5AB32F}"/>
    <cellStyle name="Total 4 7 4 2" xfId="24236" xr:uid="{B73318A8-EB91-4E06-BC62-1602A5D89609}"/>
    <cellStyle name="Total 4 7 5" xfId="30639" xr:uid="{B4362B1F-6397-4323-9AD9-08FDE4FE8552}"/>
    <cellStyle name="Total 4 8" xfId="11919" xr:uid="{B2E1BEC7-776F-49B1-BE19-C479E93C25BA}"/>
    <cellStyle name="Total 4 8 2" xfId="11920" xr:uid="{AAFC6980-E0AC-4D59-B948-49D3FBCC5E4F}"/>
    <cellStyle name="Total 4 8 2 2" xfId="37208" xr:uid="{3F357FBA-462B-4D43-8E1D-FF5C1FD1D237}"/>
    <cellStyle name="Total 4 8 3" xfId="11921" xr:uid="{445D521C-DE92-410A-8EFC-4C4540D327AE}"/>
    <cellStyle name="Total 4 8 3 2" xfId="24237" xr:uid="{3CA95EDB-06FC-4AA8-B20C-BB63DCFE93B0}"/>
    <cellStyle name="Total 4 8 4" xfId="14182" xr:uid="{0DA621AB-0AA6-4F53-B47D-4AD41D052CE4}"/>
    <cellStyle name="Total 4 9" xfId="11922" xr:uid="{8CC17C13-8046-4FCB-81E2-15F0E5FEDC89}"/>
    <cellStyle name="Total 4 9 2" xfId="11923" xr:uid="{CB29989D-5160-40C8-BD00-9CC57A6B5FC1}"/>
    <cellStyle name="Total 4 9 2 2" xfId="19573" xr:uid="{9628D666-A2AB-4C59-BDA8-435B161DC390}"/>
    <cellStyle name="Total 4 9 3" xfId="11924" xr:uid="{A2134435-A2DB-4DCA-BC49-EC15F928F829}"/>
    <cellStyle name="Total 40" xfId="11925" xr:uid="{A5FC05D1-30A6-4BD7-9C6B-8FE0E1AFA499}"/>
    <cellStyle name="Total 40 2" xfId="14111" xr:uid="{81F21E1B-7D84-4002-887A-8B1AA53E1C20}"/>
    <cellStyle name="Total 40 2 2" xfId="24238" xr:uid="{AE5E54BC-F21B-4FF8-AC64-C3527739F2BB}"/>
    <cellStyle name="Total 40 3" xfId="31545" xr:uid="{74EAD411-5628-41E2-A84E-12E7FFAEEC2E}"/>
    <cellStyle name="Total 41" xfId="11926" xr:uid="{89FD7880-364A-45CD-A85E-B6371B9EC79B}"/>
    <cellStyle name="Total 41 2" xfId="14116" xr:uid="{AA0200FA-9577-4A8E-AD41-75112CD4640C}"/>
    <cellStyle name="Total 41 2 2" xfId="24239" xr:uid="{9F6337EC-67A2-484E-9787-114C6F0CFDD7}"/>
    <cellStyle name="Total 41 3" xfId="31549" xr:uid="{080A3DE5-0CCC-49DD-A6CE-60CFF8DBA5C8}"/>
    <cellStyle name="Total 42" xfId="11927" xr:uid="{23D63788-93FF-432D-B894-B90C22FC1DE6}"/>
    <cellStyle name="Total 42 2" xfId="14121" xr:uid="{16740E56-36CC-4C23-AB19-AECF829DC352}"/>
    <cellStyle name="Total 42 2 2" xfId="24240" xr:uid="{3033B572-25FF-4A94-A283-ED3DC0C619B2}"/>
    <cellStyle name="Total 42 3" xfId="31553" xr:uid="{9C1DDAB7-7E12-4B57-8B4A-263BE5589D7C}"/>
    <cellStyle name="Total 43" xfId="11928" xr:uid="{8B8D7C78-17C1-45DE-8C25-A6B2A247B3E3}"/>
    <cellStyle name="Total 43 2" xfId="14126" xr:uid="{77CFA736-6953-457D-BC99-90DBCB017AB3}"/>
    <cellStyle name="Total 43 2 2" xfId="24241" xr:uid="{FC2DC3DF-A10E-4417-BE97-2B27411AF7A5}"/>
    <cellStyle name="Total 43 3" xfId="31557" xr:uid="{C6124E92-99E7-4387-A96B-65C30CEF5F7B}"/>
    <cellStyle name="Total 44" xfId="11929" xr:uid="{9BAA6ED9-1072-4108-8F1B-EF0E523AAD93}"/>
    <cellStyle name="Total 44 2" xfId="14131" xr:uid="{79083448-8B67-4E98-8BBB-35513D39EF05}"/>
    <cellStyle name="Total 44 2 2" xfId="24242" xr:uid="{013D5FE8-A38C-462B-83F5-F454FBE77BD0}"/>
    <cellStyle name="Total 44 3" xfId="31561" xr:uid="{FD0169C2-A4D3-435F-B078-A666C52E714A}"/>
    <cellStyle name="Total 45" xfId="11930" xr:uid="{4312AA11-1D59-4C6D-A944-F3651AFF10DD}"/>
    <cellStyle name="Total 45 2" xfId="14136" xr:uid="{3099FAC0-3081-4B63-8998-18CFA3DA70A9}"/>
    <cellStyle name="Total 45 2 2" xfId="24243" xr:uid="{22F405E1-323A-44C0-B832-FAB76188F6D2}"/>
    <cellStyle name="Total 45 3" xfId="31565" xr:uid="{72864193-3565-46E4-BC54-10BCCAB59E11}"/>
    <cellStyle name="Total 46" xfId="11931" xr:uid="{59B738E7-0BFA-4F92-B8BC-3EA037AF778D}"/>
    <cellStyle name="Total 46 2" xfId="14141" xr:uid="{1F1B688A-3943-4BD7-9F47-75E4342A9E14}"/>
    <cellStyle name="Total 46 2 2" xfId="24244" xr:uid="{B833682F-C2C1-429A-81D8-B2537D49D86C}"/>
    <cellStyle name="Total 46 3" xfId="31569" xr:uid="{543AB0F5-9433-4787-9C47-E7511451676A}"/>
    <cellStyle name="Total 47" xfId="11932" xr:uid="{741D0F72-A452-4AB4-95EA-C42549DC247D}"/>
    <cellStyle name="Total 47 2" xfId="14145" xr:uid="{551F9616-9DB3-4689-A717-4F3833E03B34}"/>
    <cellStyle name="Total 47 2 2" xfId="24245" xr:uid="{41BF70BE-8EB8-40FB-96F1-41FF06392564}"/>
    <cellStyle name="Total 47 3" xfId="31573" xr:uid="{883FFF22-AB58-4641-A465-65F1CB8BF141}"/>
    <cellStyle name="Total 48" xfId="11933" xr:uid="{542E2179-89B0-4C6E-9616-4CF456B59CFF}"/>
    <cellStyle name="Total 48 2" xfId="14150" xr:uid="{81E0AC3D-5B3E-4354-A772-0538D26E651B}"/>
    <cellStyle name="Total 48 2 2" xfId="24246" xr:uid="{1532EE02-5CE6-4489-98B7-991067DE5D5A}"/>
    <cellStyle name="Total 48 3" xfId="31577" xr:uid="{9C736030-C0C6-4095-B6B3-1E1CBD0C9039}"/>
    <cellStyle name="Total 49" xfId="11934" xr:uid="{68CE89C9-D69B-4B6E-A4DE-49F949D3717A}"/>
    <cellStyle name="Total 49 2" xfId="14154" xr:uid="{B419D1DB-4003-4061-9BB4-E4FE7DBDF0D9}"/>
    <cellStyle name="Total 49 2 2" xfId="24247" xr:uid="{40A246DB-A2FB-4836-AAB0-EA5780544E14}"/>
    <cellStyle name="Total 49 3" xfId="31581" xr:uid="{3CF60142-37A5-4818-954D-30A0A8792412}"/>
    <cellStyle name="Total 5" xfId="11935" xr:uid="{5491C210-B23D-4F1B-A92F-37D469278242}"/>
    <cellStyle name="Total 5 10" xfId="11936" xr:uid="{8A8BE0B7-AF3D-4BD5-8EA4-A97084A261D4}"/>
    <cellStyle name="Total 5 10 2" xfId="14623" xr:uid="{1858F326-E540-4481-81D7-65C81F8F74E3}"/>
    <cellStyle name="Total 5 10 2 2" xfId="20451" xr:uid="{5A329216-BCF2-4DE2-82B2-B727910883EE}"/>
    <cellStyle name="Total 5 10 3" xfId="32941" xr:uid="{9DC47015-1CFE-4343-B264-C5B08199A6DE}"/>
    <cellStyle name="Total 5 11" xfId="12941" xr:uid="{44F94B36-A18B-4646-BF11-CCA6D9B724E1}"/>
    <cellStyle name="Total 5 11 2" xfId="15003" xr:uid="{7BD771F8-A38E-40A4-97AC-74572CE68DB8}"/>
    <cellStyle name="Total 5 12" xfId="14736" xr:uid="{F5044E8E-8CA2-48B8-AF71-EF6F7966EFF0}"/>
    <cellStyle name="Total 5 12 2" xfId="32982" xr:uid="{F995504F-4233-41C4-BC75-EB62FA3D5DD4}"/>
    <cellStyle name="Total 5 13" xfId="16079" xr:uid="{58A4088D-BD96-4C55-8C56-6DA55C417E91}"/>
    <cellStyle name="Total 5 13 2" xfId="34452" xr:uid="{3A34559F-93CB-4F2C-BA2D-102C287AC985}"/>
    <cellStyle name="Total 5 14" xfId="18542" xr:uid="{A06E64F9-0DC8-4B7B-ACB7-962679F01AB6}"/>
    <cellStyle name="Total 5 14 2" xfId="37268" xr:uid="{A7E3A92C-37C2-4361-A638-29ABBC092D31}"/>
    <cellStyle name="Total 5 15" xfId="24248" xr:uid="{B91ADD9E-C6AC-4875-93FC-9B1BB5167168}"/>
    <cellStyle name="Total 5 16" xfId="29499" xr:uid="{7AC78A97-E315-415F-8FE3-CB39A1428D8E}"/>
    <cellStyle name="Total 5 2" xfId="11937" xr:uid="{93BD51DD-F9D6-40AA-8B56-F35D7E9ACF73}"/>
    <cellStyle name="Total 5 2 10" xfId="11938" xr:uid="{D929B24E-6EF2-49D7-9974-A34A0476FED7}"/>
    <cellStyle name="Total 5 2 10 2" xfId="35202" xr:uid="{97738EFB-385F-4A24-8E2A-4FE11703CA76}"/>
    <cellStyle name="Total 5 2 11" xfId="13005" xr:uid="{44728016-3534-442F-8792-32363D0F13B6}"/>
    <cellStyle name="Total 5 2 11 2" xfId="35329" xr:uid="{C7912429-9EF6-4F54-B3AF-35F4D4EBFE92}"/>
    <cellStyle name="Total 5 2 12" xfId="18583" xr:uid="{865B2622-5944-4D53-A3FD-161898CC1A50}"/>
    <cellStyle name="Total 5 2 12 2" xfId="37275" xr:uid="{B949CD0A-7016-4B82-BF9D-958B0BFF0663}"/>
    <cellStyle name="Total 5 2 13" xfId="24249" xr:uid="{E3414EF3-05A4-41B3-BC1D-BDE27FA01B79}"/>
    <cellStyle name="Total 5 2 14" xfId="29562" xr:uid="{EE4C704B-4995-4AEA-B579-1EE602CD10B2}"/>
    <cellStyle name="Total 5 2 2" xfId="11939" xr:uid="{BF19DC74-6610-4295-8D32-E9886202116D}"/>
    <cellStyle name="Total 5 2 2 2" xfId="11940" xr:uid="{76BC43FA-84DF-4C19-B355-F2DD53B719F9}"/>
    <cellStyle name="Total 5 2 2 2 2" xfId="11941" xr:uid="{D819D0C3-3A19-4CC5-BC7E-446C208CE5AD}"/>
    <cellStyle name="Total 5 2 2 2 2 2" xfId="20271" xr:uid="{0DA80ADB-75E4-4DE1-9080-BA6CC775D567}"/>
    <cellStyle name="Total 5 2 2 2 2 2 2" xfId="39143" xr:uid="{D74F7E20-7B69-48BF-8DC5-EBD9023DF8B3}"/>
    <cellStyle name="Total 5 2 2 2 2 3" xfId="32859" xr:uid="{CF280E07-178D-421D-AD98-E8EB8CEFFC0E}"/>
    <cellStyle name="Total 5 2 2 2 3" xfId="11942" xr:uid="{CEE262A5-E379-43CB-9A15-31E18D34D0F0}"/>
    <cellStyle name="Total 5 2 2 2 3 2" xfId="37131" xr:uid="{D19B6E93-6964-491B-BD65-364B5CCBB088}"/>
    <cellStyle name="Total 5 2 2 2 4" xfId="13970" xr:uid="{227ACFE8-8675-477C-A90C-06D04E62EE94}"/>
    <cellStyle name="Total 5 2 2 2 4 2" xfId="24251" xr:uid="{3C1FB094-724B-4D04-9CB6-EF11320927C6}"/>
    <cellStyle name="Total 5 2 2 2 5" xfId="31410" xr:uid="{1D369608-05A3-45A4-BF09-C2EC6B439797}"/>
    <cellStyle name="Total 5 2 2 3" xfId="11943" xr:uid="{5D06A60F-C3E0-4986-A48A-08C85DF6013A}"/>
    <cellStyle name="Total 5 2 2 3 2" xfId="11944" xr:uid="{3BEF418C-110C-4A33-84DE-294F8D2245B3}"/>
    <cellStyle name="Total 5 2 2 3 2 2" xfId="38065" xr:uid="{94A0B777-E2CA-4C70-A494-8C0894EE72B6}"/>
    <cellStyle name="Total 5 2 2 3 3" xfId="11945" xr:uid="{E2204D7A-E696-4451-9386-C495772E3266}"/>
    <cellStyle name="Total 5 2 2 4" xfId="11946" xr:uid="{09B7C840-3F89-4D63-86E8-D0E5EB494478}"/>
    <cellStyle name="Total 5 2 2 4 2" xfId="21456" xr:uid="{BDEAA2B4-D98A-45AF-9CF4-D5CF4F0F67CD}"/>
    <cellStyle name="Total 5 2 2 4 2 2" xfId="39856" xr:uid="{49090ACC-F6B9-428E-A85E-CA1366A22B9C}"/>
    <cellStyle name="Total 5 2 2 4 3" xfId="33596" xr:uid="{64BFE397-E21D-4103-ACD7-2E44C67D0D1E}"/>
    <cellStyle name="Total 5 2 2 5" xfId="11947" xr:uid="{FEE3410D-94EA-45D6-8001-F2619DE6DB0A}"/>
    <cellStyle name="Total 5 2 2 5 2" xfId="34370" xr:uid="{A7828995-080B-4D4A-9485-C8AFFA98A11E}"/>
    <cellStyle name="Total 5 2 2 6" xfId="13434" xr:uid="{EA64E7B6-F8D3-4E39-AEA9-FE496357E5DF}"/>
    <cellStyle name="Total 5 2 2 6 2" xfId="35203" xr:uid="{37AF586E-F8E7-4DBF-BD35-B2C91E109C2E}"/>
    <cellStyle name="Total 5 2 2 7" xfId="18087" xr:uid="{53D1EEFA-0A63-4B6F-9497-B3AB67D63BED}"/>
    <cellStyle name="Total 5 2 2 7 2" xfId="36155" xr:uid="{CE17BD15-5B9E-4ED2-8A6A-5C31100E0951}"/>
    <cellStyle name="Total 5 2 2 8" xfId="24250" xr:uid="{4EAF92B2-B344-4DA9-A773-7FD5F6F171D0}"/>
    <cellStyle name="Total 5 2 2 9" xfId="30347" xr:uid="{131FC32E-F1E3-41FE-96D0-2C88B953F973}"/>
    <cellStyle name="Total 5 2 3" xfId="11948" xr:uid="{852AF93F-75D2-4D39-9156-D0AE9CCEB0EF}"/>
    <cellStyle name="Total 5 2 3 2" xfId="11949" xr:uid="{1AC4FB71-4C51-4107-BF6D-7F3F00430F25}"/>
    <cellStyle name="Total 5 2 3 2 2" xfId="11950" xr:uid="{B77F458E-7487-4A55-BDD5-D3FED365A391}"/>
    <cellStyle name="Total 5 2 3 2 2 2" xfId="20272" xr:uid="{FBEC1AE3-F582-496C-AFF3-064B6F7441EE}"/>
    <cellStyle name="Total 5 2 3 2 2 2 2" xfId="39144" xr:uid="{E51466B4-8A1E-4CE2-B5AD-3A159BCEC04B}"/>
    <cellStyle name="Total 5 2 3 2 2 3" xfId="32860" xr:uid="{91C923E2-83B4-4DA7-8649-32C1F5DB4112}"/>
    <cellStyle name="Total 5 2 3 2 3" xfId="11951" xr:uid="{357B415B-C914-45BD-8CC8-C25C0705F171}"/>
    <cellStyle name="Total 5 2 3 2 3 2" xfId="37132" xr:uid="{F3BB2BE8-AFCE-4C3D-90DF-D35093F8BBA6}"/>
    <cellStyle name="Total 5 2 3 2 4" xfId="13971" xr:uid="{7D193122-BF2E-48A3-A2BB-6ED9BB9EE676}"/>
    <cellStyle name="Total 5 2 3 2 4 2" xfId="24253" xr:uid="{33B32FB8-F601-4CA2-9EFF-EC49EC699F20}"/>
    <cellStyle name="Total 5 2 3 2 5" xfId="31411" xr:uid="{E393D452-E3DD-44A0-90B2-2C9679A73857}"/>
    <cellStyle name="Total 5 2 3 3" xfId="11952" xr:uid="{0EADD8C6-BBCA-42CC-8741-DEBBD26E63EB}"/>
    <cellStyle name="Total 5 2 3 3 2" xfId="11953" xr:uid="{50837961-EC21-4CCC-8397-ABBE27C79633}"/>
    <cellStyle name="Total 5 2 3 3 2 2" xfId="38066" xr:uid="{AF9416CE-CE26-4B69-AE24-0BEED4049248}"/>
    <cellStyle name="Total 5 2 3 3 3" xfId="11954" xr:uid="{79EF8201-E879-4C33-B5CB-32D20B9E63BC}"/>
    <cellStyle name="Total 5 2 3 4" xfId="11955" xr:uid="{4816D143-ECC3-4945-B64D-0500BB5955EA}"/>
    <cellStyle name="Total 5 2 3 4 2" xfId="21457" xr:uid="{32BEF643-D256-477C-9B7E-84F3016D104D}"/>
    <cellStyle name="Total 5 2 3 4 2 2" xfId="39857" xr:uid="{DA6A782F-8B88-403A-B3E8-05C829A11613}"/>
    <cellStyle name="Total 5 2 3 4 3" xfId="33597" xr:uid="{05D4A3C0-845D-4324-9122-E1BAE6829E2C}"/>
    <cellStyle name="Total 5 2 3 5" xfId="11956" xr:uid="{21026D40-100E-4C16-84FF-FD3B28B08651}"/>
    <cellStyle name="Total 5 2 3 5 2" xfId="34371" xr:uid="{655D30B7-A548-4782-8E18-EAA1D3F470B6}"/>
    <cellStyle name="Total 5 2 3 6" xfId="13435" xr:uid="{75B5955C-3DE4-434F-9A27-1031FFC423EA}"/>
    <cellStyle name="Total 5 2 3 6 2" xfId="35204" xr:uid="{9C911A74-C86E-40E3-AAFC-6E63BC2B6ABF}"/>
    <cellStyle name="Total 5 2 3 7" xfId="18088" xr:uid="{D286B325-3392-43D4-91BF-71EF26B4CA32}"/>
    <cellStyle name="Total 5 2 3 7 2" xfId="36156" xr:uid="{E72D1616-B3D8-4782-B4FB-A226057D91CA}"/>
    <cellStyle name="Total 5 2 3 8" xfId="24252" xr:uid="{36D5BEFE-7DB0-4D9B-80C7-427FBEEFAB9A}"/>
    <cellStyle name="Total 5 2 3 9" xfId="30348" xr:uid="{62CD57BB-60A1-4EFE-8458-E84B556FC19E}"/>
    <cellStyle name="Total 5 2 4" xfId="11957" xr:uid="{ED1CFB0E-CFBA-40F7-BB94-5EC9277871E7}"/>
    <cellStyle name="Total 5 2 4 2" xfId="11958" xr:uid="{D5C0CA9C-6001-4B6A-BCDA-70EA61503867}"/>
    <cellStyle name="Total 5 2 4 2 2" xfId="11959" xr:uid="{3C5D33D3-7168-4C0E-9088-A8202A831F74}"/>
    <cellStyle name="Total 5 2 4 2 2 2" xfId="20273" xr:uid="{009E26B2-25C1-47FF-9D1B-1702739371F5}"/>
    <cellStyle name="Total 5 2 4 2 2 2 2" xfId="39145" xr:uid="{6F461DDB-1DEF-4989-BAAA-CF07BEB1DD70}"/>
    <cellStyle name="Total 5 2 4 2 2 3" xfId="32861" xr:uid="{404DA43F-8D48-45D6-82B2-B50675027BF0}"/>
    <cellStyle name="Total 5 2 4 2 3" xfId="11960" xr:uid="{DED5ABFC-8ED7-4E4D-8CCD-DD8A6172692B}"/>
    <cellStyle name="Total 5 2 4 2 3 2" xfId="37133" xr:uid="{AF0E9A46-786E-4F3A-91B5-7FD52F234B1F}"/>
    <cellStyle name="Total 5 2 4 2 4" xfId="13972" xr:uid="{F333E3CB-AFB3-4B92-B012-7F6D0A5945E5}"/>
    <cellStyle name="Total 5 2 4 2 4 2" xfId="24255" xr:uid="{FFA2E49E-817A-4FD2-9274-E40713FF87FD}"/>
    <cellStyle name="Total 5 2 4 2 5" xfId="31412" xr:uid="{8D08DA7D-8BF6-471F-B319-9859D98902A2}"/>
    <cellStyle name="Total 5 2 4 3" xfId="11961" xr:uid="{F5344597-A93B-4913-A93B-C9549504BC63}"/>
    <cellStyle name="Total 5 2 4 3 2" xfId="11962" xr:uid="{F16C8859-8A52-41C6-B9EF-FF352EBF231B}"/>
    <cellStyle name="Total 5 2 4 3 2 2" xfId="38067" xr:uid="{60AE1CE4-2087-450D-833E-B25EA2489E80}"/>
    <cellStyle name="Total 5 2 4 3 3" xfId="11963" xr:uid="{BF5A51A0-73C8-45A2-BE7E-3C5D93086B35}"/>
    <cellStyle name="Total 5 2 4 4" xfId="11964" xr:uid="{3FE61D97-AD3C-4B92-9C22-55665C6EA828}"/>
    <cellStyle name="Total 5 2 4 4 2" xfId="21458" xr:uid="{006AB531-6DCB-47D8-AF0C-5DBBE6A6CD25}"/>
    <cellStyle name="Total 5 2 4 4 2 2" xfId="39858" xr:uid="{A8F08CD1-6C7E-454C-BD63-DDE5D4E681E6}"/>
    <cellStyle name="Total 5 2 4 4 3" xfId="33598" xr:uid="{551B7D56-5500-41F4-B6B3-52E9EF81B23A}"/>
    <cellStyle name="Total 5 2 4 5" xfId="11965" xr:uid="{DA13FE48-7E4F-450C-9014-D15E3534699F}"/>
    <cellStyle name="Total 5 2 4 5 2" xfId="34372" xr:uid="{10257EF1-7EE2-4E6B-813F-353AC4633C98}"/>
    <cellStyle name="Total 5 2 4 6" xfId="13436" xr:uid="{AA2BB4DD-E737-4722-A3A6-5C072BBE7886}"/>
    <cellStyle name="Total 5 2 4 6 2" xfId="35205" xr:uid="{688D3903-145D-4F16-BACD-9A4CFC7FB6EC}"/>
    <cellStyle name="Total 5 2 4 7" xfId="18089" xr:uid="{1D08CDB2-DB8F-4C4A-8D8F-6CE5F040ADED}"/>
    <cellStyle name="Total 5 2 4 7 2" xfId="36157" xr:uid="{6C837199-52C0-4EEF-980D-0787BC0ABF58}"/>
    <cellStyle name="Total 5 2 4 8" xfId="24254" xr:uid="{C46693C4-ABA9-4130-B403-8F9B5E58EC2C}"/>
    <cellStyle name="Total 5 2 4 9" xfId="30349" xr:uid="{5277D535-C06C-4108-84EC-051619A0C8C9}"/>
    <cellStyle name="Total 5 2 5" xfId="11966" xr:uid="{DD6C5AF4-3BAF-4867-A7CC-BBB971D11197}"/>
    <cellStyle name="Total 5 2 5 2" xfId="11967" xr:uid="{75C70001-8B28-48DD-82C5-58BFE3347A6F}"/>
    <cellStyle name="Total 5 2 5 2 2" xfId="11968" xr:uid="{D473961D-5ACF-4782-9D44-431227BA6607}"/>
    <cellStyle name="Total 5 2 5 2 2 2" xfId="20274" xr:uid="{AB622264-8EC9-4E93-841E-367B5F55BD58}"/>
    <cellStyle name="Total 5 2 5 2 2 2 2" xfId="39146" xr:uid="{B6F86DA8-9936-45BD-9683-495D9D59CF8B}"/>
    <cellStyle name="Total 5 2 5 2 2 3" xfId="32862" xr:uid="{FD21615F-FF9A-413D-8C9F-868D2769D28E}"/>
    <cellStyle name="Total 5 2 5 2 3" xfId="11969" xr:uid="{4ACECE2E-A189-4A87-B5B2-2C20C9D35EEB}"/>
    <cellStyle name="Total 5 2 5 2 3 2" xfId="37134" xr:uid="{EE73747E-6788-4E03-8F01-C0E77D8E3C4C}"/>
    <cellStyle name="Total 5 2 5 2 4" xfId="13973" xr:uid="{D2694F88-5AD0-4B41-A879-4321ADA73D04}"/>
    <cellStyle name="Total 5 2 5 2 4 2" xfId="24257" xr:uid="{D51B5FEF-765B-44F7-8CB4-27ADC2EEA864}"/>
    <cellStyle name="Total 5 2 5 2 5" xfId="31413" xr:uid="{38778E0C-5E83-4E3B-A6D0-F3A884B638D9}"/>
    <cellStyle name="Total 5 2 5 3" xfId="11970" xr:uid="{BADF6125-73F2-4F2C-9AA4-FC94B7F88E86}"/>
    <cellStyle name="Total 5 2 5 3 2" xfId="11971" xr:uid="{43D6BEF0-877B-4B50-A72B-01DCAB9CA64B}"/>
    <cellStyle name="Total 5 2 5 3 2 2" xfId="38068" xr:uid="{37767469-8C3E-4AD1-8342-EBD62D4F4AD8}"/>
    <cellStyle name="Total 5 2 5 3 3" xfId="11972" xr:uid="{1D2C3D94-D823-4326-946B-C4B4CD4F5957}"/>
    <cellStyle name="Total 5 2 5 4" xfId="11973" xr:uid="{DE83537F-469D-48BC-A63D-EA22178E8EBF}"/>
    <cellStyle name="Total 5 2 5 4 2" xfId="21459" xr:uid="{1F6146B5-5DF8-4A4B-8D42-5F374D115C62}"/>
    <cellStyle name="Total 5 2 5 4 2 2" xfId="39859" xr:uid="{3275C329-3228-486D-AAE1-63E49A40883C}"/>
    <cellStyle name="Total 5 2 5 4 3" xfId="33599" xr:uid="{EB02ADFE-F5F5-4EF5-88A8-AB140A04F39F}"/>
    <cellStyle name="Total 5 2 5 5" xfId="11974" xr:uid="{0C0D46DE-AEC9-412D-917E-91C4E12B0596}"/>
    <cellStyle name="Total 5 2 5 5 2" xfId="34373" xr:uid="{FF4C5BDB-139D-4085-9154-454B5B4AB78F}"/>
    <cellStyle name="Total 5 2 5 6" xfId="13437" xr:uid="{79437BC0-0A41-4080-8861-C75A5C71435B}"/>
    <cellStyle name="Total 5 2 5 6 2" xfId="35206" xr:uid="{A0A767BE-1185-45AF-9178-9754F6DCC6C1}"/>
    <cellStyle name="Total 5 2 5 7" xfId="18090" xr:uid="{1DF6F8A7-47F5-439A-9C6C-C230082AB5C7}"/>
    <cellStyle name="Total 5 2 5 7 2" xfId="36158" xr:uid="{252EB2B2-D804-4F2B-8C99-C0A5AE23B243}"/>
    <cellStyle name="Total 5 2 5 8" xfId="24256" xr:uid="{3F9C3C35-F0C9-4639-B3B0-89B244B4F69B}"/>
    <cellStyle name="Total 5 2 5 9" xfId="30350" xr:uid="{274907A6-7184-4866-86F8-E1FAE0A111A9}"/>
    <cellStyle name="Total 5 2 6" xfId="11975" xr:uid="{75C21AD1-1A24-4E89-A498-080B01AC0625}"/>
    <cellStyle name="Total 5 2 6 2" xfId="11976" xr:uid="{6DC29AA9-4430-4BE2-A42A-D33599662532}"/>
    <cellStyle name="Total 5 2 6 2 2" xfId="11977" xr:uid="{9886524B-1A87-4B89-92BD-E35BC6E18C02}"/>
    <cellStyle name="Total 5 2 6 2 2 2" xfId="20275" xr:uid="{6BC5029C-53A2-4206-97C6-961F5C82F55F}"/>
    <cellStyle name="Total 5 2 6 2 2 2 2" xfId="39147" xr:uid="{686A1A0B-584B-4BB4-AC18-3557714F6B50}"/>
    <cellStyle name="Total 5 2 6 2 2 3" xfId="32863" xr:uid="{300A5B4D-AFA1-41C0-9D83-89351C17F487}"/>
    <cellStyle name="Total 5 2 6 2 3" xfId="11978" xr:uid="{328CA70B-2F06-4040-B31D-029921B4B583}"/>
    <cellStyle name="Total 5 2 6 2 3 2" xfId="37135" xr:uid="{CC2500AF-3FF8-4AAE-8EB4-DB129F6F2A50}"/>
    <cellStyle name="Total 5 2 6 2 4" xfId="13974" xr:uid="{FE3EB4A2-355D-4DD1-B6D9-2CAE06EA9BE9}"/>
    <cellStyle name="Total 5 2 6 2 4 2" xfId="24259" xr:uid="{57BFF8D8-7FC3-4D83-8EAE-4418279C1DF0}"/>
    <cellStyle name="Total 5 2 6 2 5" xfId="31414" xr:uid="{0DEBEF93-94E1-4462-9C95-3289ED541014}"/>
    <cellStyle name="Total 5 2 6 3" xfId="11979" xr:uid="{DB16B2F9-4505-4383-B8E1-037DDC76E28C}"/>
    <cellStyle name="Total 5 2 6 3 2" xfId="11980" xr:uid="{951B3D22-7DBD-47B7-9660-AE4837911CC5}"/>
    <cellStyle name="Total 5 2 6 3 2 2" xfId="38069" xr:uid="{598BB27D-02DD-488C-A4E2-3DC82A5207EF}"/>
    <cellStyle name="Total 5 2 6 3 3" xfId="11981" xr:uid="{246B77E3-BE39-43DB-AC4F-7B49E6BED2C7}"/>
    <cellStyle name="Total 5 2 6 4" xfId="11982" xr:uid="{4C61A196-62DC-4EF5-82D7-94BD0CD13741}"/>
    <cellStyle name="Total 5 2 6 4 2" xfId="21460" xr:uid="{9B9747D9-60A6-4B1C-9386-FDF45757E988}"/>
    <cellStyle name="Total 5 2 6 4 2 2" xfId="39860" xr:uid="{3FF313B3-6EFD-4E53-8500-72FED49B202D}"/>
    <cellStyle name="Total 5 2 6 4 3" xfId="33600" xr:uid="{43FDCAC8-925F-488F-A798-3D2C19FACC4B}"/>
    <cellStyle name="Total 5 2 6 5" xfId="11983" xr:uid="{02F348B1-3285-42F9-A074-2E004CD39365}"/>
    <cellStyle name="Total 5 2 6 5 2" xfId="34374" xr:uid="{C61C691E-2F5E-45D9-968A-92B24A17342F}"/>
    <cellStyle name="Total 5 2 6 6" xfId="13438" xr:uid="{25F6EE6A-2636-4378-8CC7-D20E7258E280}"/>
    <cellStyle name="Total 5 2 6 6 2" xfId="35207" xr:uid="{B0B54030-AC95-44A7-B9BD-4B686FF8F7FB}"/>
    <cellStyle name="Total 5 2 6 7" xfId="18091" xr:uid="{DA51CE27-121A-4FAE-A699-4F8E01649F0A}"/>
    <cellStyle name="Total 5 2 6 7 2" xfId="36159" xr:uid="{F167761C-BB35-4A55-939C-C776331ED5D6}"/>
    <cellStyle name="Total 5 2 6 8" xfId="24258" xr:uid="{DDF684F3-1D9D-4B8C-B022-6F05DB5EC375}"/>
    <cellStyle name="Total 5 2 6 9" xfId="30351" xr:uid="{6FD08982-B2EA-4A1E-BA6D-9B8680F3B34D}"/>
    <cellStyle name="Total 5 2 7" xfId="11984" xr:uid="{F4E11E58-A8F2-4101-99C1-55AB1B2C09B3}"/>
    <cellStyle name="Total 5 2 7 2" xfId="11985" xr:uid="{56AB8CD4-C707-46AD-87E3-2C93449C306D}"/>
    <cellStyle name="Total 5 2 7 2 2" xfId="19406" xr:uid="{82B21AD2-1DB4-4564-935C-834CFC090ECD}"/>
    <cellStyle name="Total 5 2 7 2 2 2" xfId="38193" xr:uid="{C36B9C6E-CE3C-4EE6-A55D-0E7E7B74407A}"/>
    <cellStyle name="Total 5 2 7 2 3" xfId="32115" xr:uid="{04363C92-17DA-464C-BE50-897C39A05893}"/>
    <cellStyle name="Total 5 2 7 3" xfId="11986" xr:uid="{CD00AD0C-A249-4BBB-A4E6-3477BCF4C905}"/>
    <cellStyle name="Total 5 2 7 3 2" xfId="36276" xr:uid="{92EAFBA2-A9A2-49DD-9D73-4F9133D759F7}"/>
    <cellStyle name="Total 5 2 7 4" xfId="13557" xr:uid="{362F7AE5-B70F-4374-AD00-DB9134221825}"/>
    <cellStyle name="Total 5 2 7 4 2" xfId="24260" xr:uid="{D7DE49D9-D46D-44F9-9982-EA143FCFDA08}"/>
    <cellStyle name="Total 5 2 7 5" xfId="30462" xr:uid="{96993C30-2AE6-4FE7-9606-7FFDB47714C8}"/>
    <cellStyle name="Total 5 2 8" xfId="11987" xr:uid="{7ECF61B9-EBF3-475E-BE75-77D621D542AF}"/>
    <cellStyle name="Total 5 2 8 2" xfId="11988" xr:uid="{E6284FA5-F941-42F4-821D-BCB2B022458B}"/>
    <cellStyle name="Total 5 2 8 2 2" xfId="19542" xr:uid="{716750FB-B1D3-41F0-B6D6-34F4BA031F15}"/>
    <cellStyle name="Total 5 2 8 2 2 2" xfId="38329" xr:uid="{37177ABD-0D4D-4ACF-A28B-D7B73897292F}"/>
    <cellStyle name="Total 5 2 8 2 3" xfId="32225" xr:uid="{797DF95B-1AB6-484F-82D5-62E586C0A27A}"/>
    <cellStyle name="Total 5 2 8 3" xfId="11989" xr:uid="{C7FC98EF-4F65-4768-AD6F-DDE71969C196}"/>
    <cellStyle name="Total 5 2 8 3 2" xfId="36413" xr:uid="{CF964139-2935-41CF-9E0A-9018257807F2}"/>
    <cellStyle name="Total 5 2 8 4" xfId="13622" xr:uid="{3319B5AE-246F-4662-AABE-71AC8AB99E55}"/>
    <cellStyle name="Total 5 2 8 4 2" xfId="24261" xr:uid="{170F29FD-0CB3-4BF5-B585-77C916CBC8BF}"/>
    <cellStyle name="Total 5 2 8 5" xfId="30598" xr:uid="{639CAB3D-1228-4A57-BB86-75B0F142786C}"/>
    <cellStyle name="Total 5 2 9" xfId="11990" xr:uid="{694063F5-2F6C-44E1-AB81-D5CD9550C8AA}"/>
    <cellStyle name="Total 5 2 9 2" xfId="11991" xr:uid="{FBA83F22-347F-4EF8-AAAA-9B1BF50BB4F2}"/>
    <cellStyle name="Total 5 2 9 3" xfId="11992" xr:uid="{D0214392-A989-43AE-8C14-E145BC948326}"/>
    <cellStyle name="Total 5 3" xfId="11993" xr:uid="{9761D272-AD1B-407D-B025-93094E0FC992}"/>
    <cellStyle name="Total 5 3 10" xfId="11994" xr:uid="{C4A3602D-C3C6-4DBE-8047-11E18B2549E9}"/>
    <cellStyle name="Total 5 3 10 2" xfId="35208" xr:uid="{BFFAF4E6-3C6A-471D-8E5A-46975CCC5D06}"/>
    <cellStyle name="Total 5 3 11" xfId="13007" xr:uid="{A0169BF5-11EE-4DD0-98DB-1703C117F511}"/>
    <cellStyle name="Total 5 3 11 2" xfId="35331" xr:uid="{F90F708B-13A5-4AF7-81E1-1308C5A34E0F}"/>
    <cellStyle name="Total 5 3 12" xfId="16116" xr:uid="{246795F5-AB67-4B55-957B-4AF58AD56AF8}"/>
    <cellStyle name="Total 5 3 12 2" xfId="34467" xr:uid="{CC663964-D3C1-49BF-9AC9-146E58313638}"/>
    <cellStyle name="Total 5 3 13" xfId="24262" xr:uid="{2F5B94B2-D437-4F55-B1C3-07E63EF9A9E6}"/>
    <cellStyle name="Total 5 3 14" xfId="29564" xr:uid="{5646892B-E5D3-43FD-BC54-48B6097EEBB3}"/>
    <cellStyle name="Total 5 3 2" xfId="11995" xr:uid="{02831A2A-3041-4EBD-AF29-AE9AB47067A4}"/>
    <cellStyle name="Total 5 3 2 2" xfId="11996" xr:uid="{CABE40A4-743A-4FE5-A623-24EC5E0361FB}"/>
    <cellStyle name="Total 5 3 2 2 2" xfId="11997" xr:uid="{51E6C702-6FCF-4D57-82CA-CA35EE813AF3}"/>
    <cellStyle name="Total 5 3 2 2 2 2" xfId="20276" xr:uid="{A567398D-3496-47BD-802B-36086513AB52}"/>
    <cellStyle name="Total 5 3 2 2 2 2 2" xfId="39148" xr:uid="{2C62F581-7628-4FFB-BC85-9702AF40D00B}"/>
    <cellStyle name="Total 5 3 2 2 2 3" xfId="32864" xr:uid="{CEF1AF3B-E6E2-4A8C-87EE-01EADEC0E242}"/>
    <cellStyle name="Total 5 3 2 2 3" xfId="11998" xr:uid="{FAE0EFD5-813B-4824-B69F-C6EF33AB906A}"/>
    <cellStyle name="Total 5 3 2 2 3 2" xfId="37136" xr:uid="{52DA63C7-6562-4F61-86F5-5ACB142FC597}"/>
    <cellStyle name="Total 5 3 2 2 4" xfId="13975" xr:uid="{AF3EC3A8-0748-42E1-855C-D03735B393DD}"/>
    <cellStyle name="Total 5 3 2 2 4 2" xfId="24264" xr:uid="{8FAAD5A4-3E57-4F60-8BB7-659E6DB47408}"/>
    <cellStyle name="Total 5 3 2 2 5" xfId="31415" xr:uid="{B6C5E9E9-BC34-4413-A0E3-EAD0F5B508A9}"/>
    <cellStyle name="Total 5 3 2 3" xfId="11999" xr:uid="{1A44F85E-15D0-4844-BC9A-992D8847E565}"/>
    <cellStyle name="Total 5 3 2 3 2" xfId="12000" xr:uid="{ABF2D361-7595-4FA7-919C-DD12C0405F3D}"/>
    <cellStyle name="Total 5 3 2 3 2 2" xfId="38070" xr:uid="{D056483D-43EB-4FAA-83CB-9BB2799C7FA7}"/>
    <cellStyle name="Total 5 3 2 3 3" xfId="12001" xr:uid="{414EBD03-831E-44CF-862C-1FE029D798FC}"/>
    <cellStyle name="Total 5 3 2 4" xfId="12002" xr:uid="{4311FE5C-1F8E-412E-9218-A31858E85C73}"/>
    <cellStyle name="Total 5 3 2 4 2" xfId="21461" xr:uid="{ED837BD8-21C1-4958-B5E3-CCE17680F518}"/>
    <cellStyle name="Total 5 3 2 4 2 2" xfId="39861" xr:uid="{64F1B1E0-F07A-4238-AD92-C9B6729C1342}"/>
    <cellStyle name="Total 5 3 2 4 3" xfId="33601" xr:uid="{D81B115B-8414-49D2-B9EF-9F232EE77068}"/>
    <cellStyle name="Total 5 3 2 5" xfId="12003" xr:uid="{EFED4B32-9051-4297-B5BD-A1B36C02EE8A}"/>
    <cellStyle name="Total 5 3 2 5 2" xfId="34375" xr:uid="{4A419AEC-1C6A-453F-B8F7-4CB8118691D7}"/>
    <cellStyle name="Total 5 3 2 6" xfId="13439" xr:uid="{E1C7F76C-FB19-4D5D-ADA9-9A889EE831B6}"/>
    <cellStyle name="Total 5 3 2 6 2" xfId="35209" xr:uid="{425368B3-77C8-4EE5-8C21-FD40F5815E4C}"/>
    <cellStyle name="Total 5 3 2 7" xfId="18092" xr:uid="{319E78E2-07BC-4DB5-AF0F-EBF2C1390A9C}"/>
    <cellStyle name="Total 5 3 2 7 2" xfId="36160" xr:uid="{AC040F7B-47AC-419B-BC8B-363EF8EE46DD}"/>
    <cellStyle name="Total 5 3 2 8" xfId="24263" xr:uid="{8D79D428-5546-4409-9578-C4528EA34921}"/>
    <cellStyle name="Total 5 3 2 9" xfId="30352" xr:uid="{88B6806A-5567-4AFD-AA17-904E3EEFB6CF}"/>
    <cellStyle name="Total 5 3 3" xfId="12004" xr:uid="{B27424B5-CFE7-478B-BD44-FC824BD0014B}"/>
    <cellStyle name="Total 5 3 3 2" xfId="12005" xr:uid="{F1457A68-5296-4914-A0DA-BB9EED68C866}"/>
    <cellStyle name="Total 5 3 3 2 2" xfId="12006" xr:uid="{D841050E-6D74-4559-A67B-BEB22F67F844}"/>
    <cellStyle name="Total 5 3 3 2 2 2" xfId="20277" xr:uid="{5F89A353-6B93-4DEA-BCCB-B4A9570B90C2}"/>
    <cellStyle name="Total 5 3 3 2 2 2 2" xfId="39149" xr:uid="{6B0C835F-A1FD-48D2-A1E6-72EAF90F06DE}"/>
    <cellStyle name="Total 5 3 3 2 2 3" xfId="32865" xr:uid="{300C503D-8CF9-4525-9A14-30B8C4DF924C}"/>
    <cellStyle name="Total 5 3 3 2 3" xfId="12007" xr:uid="{7DD181D2-0091-4238-854B-DB194A9A4B0A}"/>
    <cellStyle name="Total 5 3 3 2 3 2" xfId="37137" xr:uid="{A3E2B671-7473-4FAC-8954-FC9FE1D2C029}"/>
    <cellStyle name="Total 5 3 3 2 4" xfId="13976" xr:uid="{C30FD2DA-721F-43D0-92F8-C1D5072D0385}"/>
    <cellStyle name="Total 5 3 3 2 4 2" xfId="24266" xr:uid="{9098A872-9446-43AD-BAF1-9E99B530084E}"/>
    <cellStyle name="Total 5 3 3 2 5" xfId="31416" xr:uid="{AA01F780-54E9-4A79-8C12-BA8F08F31112}"/>
    <cellStyle name="Total 5 3 3 3" xfId="12008" xr:uid="{8C1E512D-6604-4BB5-BF67-6F96AE8324B9}"/>
    <cellStyle name="Total 5 3 3 3 2" xfId="12009" xr:uid="{727B373B-E9D8-4614-962E-67898550A727}"/>
    <cellStyle name="Total 5 3 3 3 2 2" xfId="38071" xr:uid="{56BD96B4-EC7D-40BF-AEEC-65CF71C5C9FF}"/>
    <cellStyle name="Total 5 3 3 3 3" xfId="12010" xr:uid="{3774040C-FEDF-44D5-87A2-939F575A91D2}"/>
    <cellStyle name="Total 5 3 3 4" xfId="12011" xr:uid="{4BB2EEA7-4A6F-4541-B198-3388EF97ABCA}"/>
    <cellStyle name="Total 5 3 3 4 2" xfId="21462" xr:uid="{8128E707-A698-442D-AAAC-611C6B0AD324}"/>
    <cellStyle name="Total 5 3 3 4 2 2" xfId="39862" xr:uid="{710B641D-BDF2-4989-952A-09C5878C13C0}"/>
    <cellStyle name="Total 5 3 3 4 3" xfId="33602" xr:uid="{4E301C2B-0BA0-4BD1-80A8-2CAB2FFEF317}"/>
    <cellStyle name="Total 5 3 3 5" xfId="12012" xr:uid="{B283AD0B-B4C4-4360-8724-5461DB73A6E3}"/>
    <cellStyle name="Total 5 3 3 5 2" xfId="34376" xr:uid="{9DB6E942-90E6-4554-868A-A0240AFF4FE0}"/>
    <cellStyle name="Total 5 3 3 6" xfId="13440" xr:uid="{77899108-1F4E-45F7-8C03-2DB5E0A4E629}"/>
    <cellStyle name="Total 5 3 3 6 2" xfId="35210" xr:uid="{9841B596-E4F7-4035-BF46-9C796901A291}"/>
    <cellStyle name="Total 5 3 3 7" xfId="18093" xr:uid="{D6CA25F5-B72C-47E4-BB75-D2481A27DB07}"/>
    <cellStyle name="Total 5 3 3 7 2" xfId="36161" xr:uid="{25DFEA0F-3053-4B40-A450-B0AED40B6738}"/>
    <cellStyle name="Total 5 3 3 8" xfId="24265" xr:uid="{5152C289-A850-48FF-B164-E767287CF221}"/>
    <cellStyle name="Total 5 3 3 9" xfId="30353" xr:uid="{6533006A-1CE4-47C3-A8B8-FE368DBDC38D}"/>
    <cellStyle name="Total 5 3 4" xfId="12013" xr:uid="{D716F14B-854C-4578-9B52-F04C85698E82}"/>
    <cellStyle name="Total 5 3 4 2" xfId="12014" xr:uid="{6F58BBE2-98BC-4931-89CC-AA69311F8CCE}"/>
    <cellStyle name="Total 5 3 4 2 2" xfId="12015" xr:uid="{5778562B-E46A-4AB9-A528-B1648D42063C}"/>
    <cellStyle name="Total 5 3 4 2 2 2" xfId="20278" xr:uid="{12175DAD-0121-4C17-8349-9D4617E1393D}"/>
    <cellStyle name="Total 5 3 4 2 2 2 2" xfId="39150" xr:uid="{B0ABE7CC-ED37-4757-94FB-CCC7149BA108}"/>
    <cellStyle name="Total 5 3 4 2 2 3" xfId="32866" xr:uid="{CC274A95-9361-4F74-B80B-84876CA3624B}"/>
    <cellStyle name="Total 5 3 4 2 3" xfId="12016" xr:uid="{1AC4F5B7-F358-4BF5-8FA5-9A9185CB7CBD}"/>
    <cellStyle name="Total 5 3 4 2 3 2" xfId="37138" xr:uid="{1EA35663-DD21-4C83-9CBB-2D77E1B4662E}"/>
    <cellStyle name="Total 5 3 4 2 4" xfId="13977" xr:uid="{56C25117-A02D-43DB-A37E-9D67E81CA375}"/>
    <cellStyle name="Total 5 3 4 2 4 2" xfId="24268" xr:uid="{123F9F18-7A26-412B-AB65-65D2323D5542}"/>
    <cellStyle name="Total 5 3 4 2 5" xfId="31417" xr:uid="{59ABC9D8-1424-462B-A47D-7A5EBC3F8A0D}"/>
    <cellStyle name="Total 5 3 4 3" xfId="12017" xr:uid="{78741037-8D46-49A6-97A1-A9A8CA58EB7D}"/>
    <cellStyle name="Total 5 3 4 3 2" xfId="12018" xr:uid="{A32FDCCF-C53B-42F0-A64C-9AF551D97EA6}"/>
    <cellStyle name="Total 5 3 4 3 2 2" xfId="38072" xr:uid="{FCBC254C-6CFB-4B78-915A-67010E6FF3B6}"/>
    <cellStyle name="Total 5 3 4 3 3" xfId="12019" xr:uid="{7D38FA3C-46FC-40A7-8782-78C2EA9D969F}"/>
    <cellStyle name="Total 5 3 4 4" xfId="12020" xr:uid="{7BA9A057-C2BF-4108-8CFB-F25CC3CBF20A}"/>
    <cellStyle name="Total 5 3 4 4 2" xfId="21463" xr:uid="{38F126A3-446E-45A4-ABF2-C4E977D5FA79}"/>
    <cellStyle name="Total 5 3 4 4 2 2" xfId="39863" xr:uid="{B67209F1-F5A9-484D-9129-AF3DDF012E0C}"/>
    <cellStyle name="Total 5 3 4 4 3" xfId="33603" xr:uid="{391D9FED-4323-4039-9444-17DDA7730BF0}"/>
    <cellStyle name="Total 5 3 4 5" xfId="12021" xr:uid="{72322899-FBD0-4AD6-9270-D841D100E018}"/>
    <cellStyle name="Total 5 3 4 5 2" xfId="34377" xr:uid="{02008A07-C26C-4202-A161-18FF05F1D615}"/>
    <cellStyle name="Total 5 3 4 6" xfId="13441" xr:uid="{CD660AE3-6503-4E62-8185-C031C7308CF2}"/>
    <cellStyle name="Total 5 3 4 6 2" xfId="35211" xr:uid="{D8FF512D-9D0D-477B-97C2-B50CAD117AD1}"/>
    <cellStyle name="Total 5 3 4 7" xfId="18094" xr:uid="{AA835687-6048-4C90-AF33-547FCC868CC2}"/>
    <cellStyle name="Total 5 3 4 7 2" xfId="36162" xr:uid="{4E8B269D-5913-49A8-8726-D59F266D79FD}"/>
    <cellStyle name="Total 5 3 4 8" xfId="24267" xr:uid="{350B78F1-122F-4071-8413-8EE546C3CBBF}"/>
    <cellStyle name="Total 5 3 4 9" xfId="30354" xr:uid="{75A5B118-52A8-4F0B-9BA1-A6F3073D0C21}"/>
    <cellStyle name="Total 5 3 5" xfId="12022" xr:uid="{C3EE012C-3E59-49CF-B43D-76F2A68E37B5}"/>
    <cellStyle name="Total 5 3 5 2" xfId="12023" xr:uid="{98FE3B5B-B3FF-41EA-9871-A7C7A78F7FA0}"/>
    <cellStyle name="Total 5 3 5 2 2" xfId="12024" xr:uid="{E62A97E9-6B92-48BB-8CC7-8ED4A7F47A71}"/>
    <cellStyle name="Total 5 3 5 2 2 2" xfId="20279" xr:uid="{1A9B95CD-4E77-4DA2-8029-6B8413EE7D77}"/>
    <cellStyle name="Total 5 3 5 2 2 2 2" xfId="39151" xr:uid="{C8D72BBC-256D-4A3D-8F9E-05BE763ACDFD}"/>
    <cellStyle name="Total 5 3 5 2 2 3" xfId="32867" xr:uid="{8AE0A060-AB74-4798-91AA-BF8B466E0205}"/>
    <cellStyle name="Total 5 3 5 2 3" xfId="12025" xr:uid="{4F62D17F-256A-43A4-AD01-90FBB922AC9A}"/>
    <cellStyle name="Total 5 3 5 2 3 2" xfId="37139" xr:uid="{0C4CDC0B-2A7E-4A9C-9BA1-3D18AC1A7466}"/>
    <cellStyle name="Total 5 3 5 2 4" xfId="13978" xr:uid="{726C5E4B-BF9D-443C-9F34-D766C0E305EB}"/>
    <cellStyle name="Total 5 3 5 2 4 2" xfId="24270" xr:uid="{09472032-A250-4DD2-9D76-CDDEE5EAB89A}"/>
    <cellStyle name="Total 5 3 5 2 5" xfId="31418" xr:uid="{FC193945-7F1F-47FF-9CD2-788E0266A231}"/>
    <cellStyle name="Total 5 3 5 3" xfId="12026" xr:uid="{4EB5C890-1F14-46FB-BDB3-79E5DCB0C4B6}"/>
    <cellStyle name="Total 5 3 5 3 2" xfId="12027" xr:uid="{2BFBABFA-93FF-4FBC-BBB3-3102029AB763}"/>
    <cellStyle name="Total 5 3 5 3 2 2" xfId="38073" xr:uid="{FA08B203-0786-41D2-8598-4B5B1C44AD40}"/>
    <cellStyle name="Total 5 3 5 3 3" xfId="12028" xr:uid="{27FDA321-6DB5-411A-98B8-6F4BC1A35F2B}"/>
    <cellStyle name="Total 5 3 5 4" xfId="12029" xr:uid="{56399E04-A7B7-4ECD-A708-431FFBAF3B9C}"/>
    <cellStyle name="Total 5 3 5 4 2" xfId="21464" xr:uid="{4F60B24B-C675-4547-A0BC-CFBE646F84CB}"/>
    <cellStyle name="Total 5 3 5 4 2 2" xfId="39864" xr:uid="{E2726188-202F-4ED1-9AB0-A2D4B6F27661}"/>
    <cellStyle name="Total 5 3 5 4 3" xfId="33604" xr:uid="{87ABD676-60B2-43E1-A573-01E8871C7A43}"/>
    <cellStyle name="Total 5 3 5 5" xfId="12030" xr:uid="{C6ED11FC-4480-4D52-8DE3-DEE85DC3E8FC}"/>
    <cellStyle name="Total 5 3 5 5 2" xfId="34378" xr:uid="{51548135-E7C2-4903-B023-2238E8C7FC2E}"/>
    <cellStyle name="Total 5 3 5 6" xfId="13442" xr:uid="{570674F3-4DF4-49A1-A0D6-1A7B8B4E4526}"/>
    <cellStyle name="Total 5 3 5 6 2" xfId="35212" xr:uid="{D80710CB-0E9C-486E-8E95-A5FD1BBC8BDF}"/>
    <cellStyle name="Total 5 3 5 7" xfId="18095" xr:uid="{C409C323-155E-4E02-8DF3-39FC8DDE6C4E}"/>
    <cellStyle name="Total 5 3 5 7 2" xfId="36163" xr:uid="{FDEB9421-5E8C-440A-9409-9809DA121C5F}"/>
    <cellStyle name="Total 5 3 5 8" xfId="24269" xr:uid="{F2E7D080-4DF0-42CF-99D3-55A5EFBE52BE}"/>
    <cellStyle name="Total 5 3 5 9" xfId="30355" xr:uid="{5B0DBD27-5011-414D-9693-EE67963E2048}"/>
    <cellStyle name="Total 5 3 6" xfId="12031" xr:uid="{CEE98B7C-CDBF-4F97-B31D-AC509F09F609}"/>
    <cellStyle name="Total 5 3 6 2" xfId="12032" xr:uid="{C8D5340B-379E-4FAD-A4B4-9519AE21DDB8}"/>
    <cellStyle name="Total 5 3 6 2 2" xfId="12033" xr:uid="{C91B1F3C-7372-4536-8362-9FDEA1F7B4C0}"/>
    <cellStyle name="Total 5 3 6 2 2 2" xfId="20280" xr:uid="{9BA9795A-7A29-44AC-B954-5863EE91CE5F}"/>
    <cellStyle name="Total 5 3 6 2 2 2 2" xfId="39152" xr:uid="{921FE3D6-66A3-4C02-9468-7DDF5EF485FB}"/>
    <cellStyle name="Total 5 3 6 2 2 3" xfId="32868" xr:uid="{4D3487FF-5DA3-4E08-AA5A-9F46E28F73C7}"/>
    <cellStyle name="Total 5 3 6 2 3" xfId="12034" xr:uid="{CD43961B-1AD7-4F6B-839B-96040150A86D}"/>
    <cellStyle name="Total 5 3 6 2 3 2" xfId="37140" xr:uid="{BCCADAC5-6BDB-4DEE-8B6E-AFA9F8DC9136}"/>
    <cellStyle name="Total 5 3 6 2 4" xfId="13979" xr:uid="{4DCE0A0F-B23F-41CF-A6B8-4526BF748ECB}"/>
    <cellStyle name="Total 5 3 6 2 4 2" xfId="24272" xr:uid="{2B1E689C-6CB1-4338-92D6-28C2988057B1}"/>
    <cellStyle name="Total 5 3 6 2 5" xfId="31419" xr:uid="{D4BE1635-8674-4871-AFB0-CE9DA68CF9D5}"/>
    <cellStyle name="Total 5 3 6 3" xfId="12035" xr:uid="{CE2F7183-4F04-4BF5-AE0F-2299EA4F0F64}"/>
    <cellStyle name="Total 5 3 6 3 2" xfId="12036" xr:uid="{D3C83BA4-5696-47D6-B87C-A6C18BAD0088}"/>
    <cellStyle name="Total 5 3 6 3 2 2" xfId="38074" xr:uid="{25C356C1-8CA6-4B01-B608-A3434CCE17E2}"/>
    <cellStyle name="Total 5 3 6 3 3" xfId="12037" xr:uid="{8CD3738E-F41D-4ABA-8E63-D6349FA830CC}"/>
    <cellStyle name="Total 5 3 6 4" xfId="12038" xr:uid="{6C63F7AE-FB7B-4D2F-B58A-4FDD97F23414}"/>
    <cellStyle name="Total 5 3 6 4 2" xfId="21465" xr:uid="{3E3C130C-C4DB-4F9E-ADA3-FD867138F96F}"/>
    <cellStyle name="Total 5 3 6 4 2 2" xfId="39865" xr:uid="{C1A817DC-2D2F-4CB7-A864-0B59EF4253A0}"/>
    <cellStyle name="Total 5 3 6 4 3" xfId="33605" xr:uid="{10C70101-70AC-4888-985D-1943F22CD469}"/>
    <cellStyle name="Total 5 3 6 5" xfId="12039" xr:uid="{4704D4BC-F704-4152-8A8E-F326A3DBAB97}"/>
    <cellStyle name="Total 5 3 6 5 2" xfId="34379" xr:uid="{9C3B61E7-4C12-4607-8B75-113ABC5935FC}"/>
    <cellStyle name="Total 5 3 6 6" xfId="13443" xr:uid="{4BA6C2EF-C3E4-449D-B2EC-EB9135FDDACA}"/>
    <cellStyle name="Total 5 3 6 6 2" xfId="35213" xr:uid="{E4608A38-F4D6-426C-BC8C-81DABAB5AA1C}"/>
    <cellStyle name="Total 5 3 6 7" xfId="18096" xr:uid="{CD3F0A09-B2FF-4A57-B1E7-1246A3ACE584}"/>
    <cellStyle name="Total 5 3 6 7 2" xfId="36164" xr:uid="{ACC31DBC-AA7D-4DD5-9BE6-C04202EAB950}"/>
    <cellStyle name="Total 5 3 6 8" xfId="24271" xr:uid="{9666C58A-2AA9-457B-B28A-E5A094269FFE}"/>
    <cellStyle name="Total 5 3 6 9" xfId="30356" xr:uid="{D66A62CB-8F56-41F6-B4DA-160FF05E80E6}"/>
    <cellStyle name="Total 5 3 7" xfId="12040" xr:uid="{15A18B76-530D-4661-B1A9-0D6D6DFAE7E8}"/>
    <cellStyle name="Total 5 3 7 2" xfId="12041" xr:uid="{F043DF99-3FB6-4A7E-8931-E2C2C7934C5F}"/>
    <cellStyle name="Total 5 3 7 2 2" xfId="19409" xr:uid="{843BD1DD-5252-4353-8007-DFF77AC5F202}"/>
    <cellStyle name="Total 5 3 7 2 2 2" xfId="38196" xr:uid="{D86AFD21-D505-4D2A-9F3F-BC5FA3DF7BD8}"/>
    <cellStyle name="Total 5 3 7 2 3" xfId="32118" xr:uid="{E0516D9D-A646-4C3A-BA98-F63EB211B761}"/>
    <cellStyle name="Total 5 3 7 3" xfId="12042" xr:uid="{6D017272-4461-49AB-8F65-E0F3791699D9}"/>
    <cellStyle name="Total 5 3 7 3 2" xfId="36279" xr:uid="{B5AD5AC4-2D7F-4510-BB1C-6B6FB7BC295E}"/>
    <cellStyle name="Total 5 3 7 4" xfId="13559" xr:uid="{9EF7C946-D564-4141-876F-C198138FCE87}"/>
    <cellStyle name="Total 5 3 7 4 2" xfId="24273" xr:uid="{433E8921-5DF5-4D4A-9C1B-0F6EDCCEC549}"/>
    <cellStyle name="Total 5 3 7 5" xfId="30465" xr:uid="{AE9CD1FE-E574-46B7-A945-DCB1C9CE859B}"/>
    <cellStyle name="Total 5 3 8" xfId="12043" xr:uid="{A7582DDE-5765-4708-BBCE-35D72B3F7FFE}"/>
    <cellStyle name="Total 5 3 8 2" xfId="12044" xr:uid="{AAC3244C-DE56-48C2-B0C0-DA600B795807}"/>
    <cellStyle name="Total 5 3 8 2 2" xfId="19540" xr:uid="{028DCD96-7796-489D-9262-A18FF0870B2F}"/>
    <cellStyle name="Total 5 3 8 2 2 2" xfId="38327" xr:uid="{61D470C7-729B-4BBE-A4EB-8F610F246295}"/>
    <cellStyle name="Total 5 3 8 2 3" xfId="32223" xr:uid="{56B354B0-00F5-4364-9412-F0C3F3F4A280}"/>
    <cellStyle name="Total 5 3 8 3" xfId="12045" xr:uid="{36CF5BF0-0610-4A21-860A-EB6D17C9402B}"/>
    <cellStyle name="Total 5 3 8 3 2" xfId="36411" xr:uid="{D48747E8-1CA0-4817-A636-E3203F12802B}"/>
    <cellStyle name="Total 5 3 8 4" xfId="13621" xr:uid="{A89911EC-A424-4E15-9E9C-07211C6143B3}"/>
    <cellStyle name="Total 5 3 8 4 2" xfId="24274" xr:uid="{00A37AD5-3323-4745-A68B-2C0C9EE208D9}"/>
    <cellStyle name="Total 5 3 8 5" xfId="30596" xr:uid="{882FA4A0-91E3-485F-92B7-53FA2D2EC519}"/>
    <cellStyle name="Total 5 3 9" xfId="12046" xr:uid="{5FA80FEF-2C51-45DD-AE29-0044E54FF8F9}"/>
    <cellStyle name="Total 5 3 9 2" xfId="12047" xr:uid="{F7F5CDAA-49C1-47EC-99B0-52E42725E893}"/>
    <cellStyle name="Total 5 3 9 3" xfId="12048" xr:uid="{7D639B1C-E6CB-4BFF-A35C-58955930F048}"/>
    <cellStyle name="Total 5 4" xfId="12049" xr:uid="{2120E56C-9244-4114-8F3B-00EDB30AB7E2}"/>
    <cellStyle name="Total 5 4 10" xfId="29638" xr:uid="{B7BEFFF7-A1BA-4E15-8168-C3E960967196}"/>
    <cellStyle name="Total 5 4 2" xfId="12050" xr:uid="{96A59F27-7C1E-404A-ACF8-FE05F226E568}"/>
    <cellStyle name="Total 5 4 2 2" xfId="12051" xr:uid="{0A941214-8555-418E-AC29-C716D36E8882}"/>
    <cellStyle name="Total 5 4 2 2 2" xfId="12052" xr:uid="{89B22A3F-EB8E-4E74-ADAD-4D694BFA6F10}"/>
    <cellStyle name="Total 5 4 2 2 2 2" xfId="20281" xr:uid="{0DE20FA7-EE82-480A-AD76-65C07584FE6D}"/>
    <cellStyle name="Total 5 4 2 2 2 2 2" xfId="39153" xr:uid="{0A11E93D-68CD-439A-B3B6-C3E5E3464C4B}"/>
    <cellStyle name="Total 5 4 2 2 2 3" xfId="32869" xr:uid="{80062233-AFEC-4944-87E7-960893909003}"/>
    <cellStyle name="Total 5 4 2 2 3" xfId="12053" xr:uid="{E1EE0F8B-4F0D-4F19-BD90-569177B480A1}"/>
    <cellStyle name="Total 5 4 2 2 3 2" xfId="37141" xr:uid="{D60E0F8B-80FC-4292-BD55-453093DE67F6}"/>
    <cellStyle name="Total 5 4 2 2 4" xfId="13980" xr:uid="{8D4786C9-B805-40A6-8EDA-468F5C603038}"/>
    <cellStyle name="Total 5 4 2 2 4 2" xfId="24277" xr:uid="{5F4E1AED-EC91-4B0F-A6F0-8ACD6513F812}"/>
    <cellStyle name="Total 5 4 2 2 5" xfId="31420" xr:uid="{AC045B5C-A062-4B1E-9C05-9531639F416B}"/>
    <cellStyle name="Total 5 4 2 3" xfId="12054" xr:uid="{E0B7CC46-E002-4B79-B2A9-FC0257CA0031}"/>
    <cellStyle name="Total 5 4 2 3 2" xfId="12055" xr:uid="{C58D0971-F1F1-44AC-98D3-806C088032ED}"/>
    <cellStyle name="Total 5 4 2 3 2 2" xfId="38075" xr:uid="{495CBFA7-48D5-4AA2-B1D3-EF70906FC170}"/>
    <cellStyle name="Total 5 4 2 3 3" xfId="12056" xr:uid="{1F6A52CB-FB37-4D76-9FBB-7E718D269B88}"/>
    <cellStyle name="Total 5 4 2 4" xfId="12057" xr:uid="{C80A688B-DE67-424A-A690-84EFF60D9206}"/>
    <cellStyle name="Total 5 4 2 4 2" xfId="36165" xr:uid="{6CE87E78-4F4F-4F22-A30F-53E0AAE90E80}"/>
    <cellStyle name="Total 5 4 2 5" xfId="13444" xr:uid="{1AABACA5-252C-4DD1-B26B-D70C6F13C583}"/>
    <cellStyle name="Total 5 4 2 5 2" xfId="24276" xr:uid="{FE5D281F-1FA8-4983-B61A-462403B539E8}"/>
    <cellStyle name="Total 5 4 2 6" xfId="30357" xr:uid="{ED44E310-42B6-4BCF-8EC1-2DB69E05FB29}"/>
    <cellStyle name="Total 5 4 3" xfId="12058" xr:uid="{821D2AC3-2AC6-4D93-A614-7E362BF4D350}"/>
    <cellStyle name="Total 5 4 3 2" xfId="12059" xr:uid="{48B728CC-AC36-4442-9457-AF2167C1B4D7}"/>
    <cellStyle name="Total 5 4 3 2 2" xfId="14488" xr:uid="{B1A3AF32-27FC-4073-9FA7-52A42E5A091F}"/>
    <cellStyle name="Total 5 4 3 2 2 2" xfId="38434" xr:uid="{D84CE875-8D16-4113-A712-6335A4733224}"/>
    <cellStyle name="Total 5 4 3 2 3" xfId="32307" xr:uid="{46E5B2CC-C072-427A-82F3-EE879CC96F04}"/>
    <cellStyle name="Total 5 4 3 3" xfId="12060" xr:uid="{3CDBEE8A-378A-464C-BFA8-9470E883AF1C}"/>
    <cellStyle name="Total 5 4 3 3 2" xfId="18382" xr:uid="{4CAD1091-8FB0-469A-A0AF-20A92298A552}"/>
    <cellStyle name="Total 5 4 3 4" xfId="13678" xr:uid="{AE9486B8-5E28-4B5E-8D50-3235E272041A}"/>
    <cellStyle name="Total 5 4 3 4 2" xfId="24278" xr:uid="{D49BE865-91AA-4A3D-8C80-4EFE1E7E8524}"/>
    <cellStyle name="Total 5 4 3 5" xfId="30701" xr:uid="{099861F3-2A7C-4E84-8160-C4CE0F908B1B}"/>
    <cellStyle name="Total 5 4 4" xfId="12061" xr:uid="{282117D2-77F1-4FA6-BA30-A1FE3EBD7B36}"/>
    <cellStyle name="Total 5 4 4 2" xfId="12062" xr:uid="{98BA764F-22B3-48FF-BA52-5283752887F8}"/>
    <cellStyle name="Total 5 4 4 2 2" xfId="37302" xr:uid="{14D77C31-F67D-4ADF-A771-DD0B4294FF3A}"/>
    <cellStyle name="Total 5 4 4 3" xfId="12063" xr:uid="{870B3C10-3778-4DC4-8756-26BFF9C46CBB}"/>
    <cellStyle name="Total 5 4 5" xfId="12064" xr:uid="{6B6CEE34-7B19-4937-A7EC-E54402FD4AFA}"/>
    <cellStyle name="Total 5 4 5 2" xfId="15309" xr:uid="{269FF069-B71F-4F80-A5DA-A9DEADEB0CA7}"/>
    <cellStyle name="Total 5 4 5 2 2" xfId="20668" xr:uid="{63B39C7C-03C1-4445-A7D3-904E67409F56}"/>
    <cellStyle name="Total 5 4 5 3" xfId="33606" xr:uid="{A22A616B-C359-47E7-8F12-B004658BB0F4}"/>
    <cellStyle name="Total 5 4 6" xfId="12065" xr:uid="{EE74E584-F039-4C25-8852-E39C345EB99B}"/>
    <cellStyle name="Total 5 4 6 2" xfId="15957" xr:uid="{85967A3D-D2C4-4AD3-A726-C90F9C3F4796}"/>
    <cellStyle name="Total 5 4 7" xfId="13095" xr:uid="{C3A70D0C-8D3B-466A-A098-6E1A047BE40D}"/>
    <cellStyle name="Total 5 4 7 2" xfId="16932" xr:uid="{A50F4911-9ACA-4151-B074-2CD04738438A}"/>
    <cellStyle name="Total 5 4 8" xfId="17242" xr:uid="{18D84994-2F73-46C3-BFCF-2944CEE443EE}"/>
    <cellStyle name="Total 5 4 8 2" xfId="35426" xr:uid="{5D3EA857-BCAE-49F6-A3DB-47C959A780B7}"/>
    <cellStyle name="Total 5 4 9" xfId="24275" xr:uid="{DCECB4E7-A15F-48A2-9DF0-7171CC152630}"/>
    <cellStyle name="Total 5 5" xfId="12066" xr:uid="{BC38BF81-2CA6-490E-9E44-02A06EA1D3E5}"/>
    <cellStyle name="Total 5 5 2" xfId="12067" xr:uid="{8B66B829-50C0-4734-889C-C2A6E698C946}"/>
    <cellStyle name="Total 5 5 2 2" xfId="12068" xr:uid="{380E5F18-0E33-4A39-87D6-523FDEE93C18}"/>
    <cellStyle name="Total 5 5 2 2 2" xfId="20282" xr:uid="{270C9D6E-CF4F-4906-83F0-4C995BCA12CD}"/>
    <cellStyle name="Total 5 5 2 2 2 2" xfId="39154" xr:uid="{2BE05D7B-F745-4140-9ABF-9C84C70305B4}"/>
    <cellStyle name="Total 5 5 2 2 3" xfId="32870" xr:uid="{B140BC84-EC50-41C5-B480-85962D7D92CA}"/>
    <cellStyle name="Total 5 5 2 3" xfId="12069" xr:uid="{9A87CF91-6B4E-494B-B76D-7101D9CE2DB1}"/>
    <cellStyle name="Total 5 5 2 3 2" xfId="37142" xr:uid="{BC267F64-5152-4B7B-BDDF-4603ED56EC8A}"/>
    <cellStyle name="Total 5 5 2 4" xfId="13981" xr:uid="{9BDA2911-007D-486B-B5F0-21A5E523AA70}"/>
    <cellStyle name="Total 5 5 2 4 2" xfId="24280" xr:uid="{24E5CDF6-E12E-40B6-871F-F0B85B32CDCD}"/>
    <cellStyle name="Total 5 5 2 5" xfId="31421" xr:uid="{21C0F7E2-8C39-44C0-BF58-8E216E547A0E}"/>
    <cellStyle name="Total 5 5 3" xfId="12070" xr:uid="{A233A499-5CAE-49D1-9EB4-AA39861AE737}"/>
    <cellStyle name="Total 5 5 3 2" xfId="12071" xr:uid="{FBC63609-92FC-45CE-B9E5-3CA42F95DFBF}"/>
    <cellStyle name="Total 5 5 3 2 2" xfId="38076" xr:uid="{6C357700-EBA5-4C81-ACD5-ECF609494625}"/>
    <cellStyle name="Total 5 5 3 3" xfId="12072" xr:uid="{BF2ADDD7-AC54-4D7D-BCEC-7B943D0BD7B2}"/>
    <cellStyle name="Total 5 5 4" xfId="12073" xr:uid="{18B6B722-BBF6-473D-B870-0DD718EBCC3B}"/>
    <cellStyle name="Total 5 5 4 2" xfId="21467" xr:uid="{76055627-4DDB-4C55-89E5-018486B0F61B}"/>
    <cellStyle name="Total 5 5 4 2 2" xfId="39867" xr:uid="{B9F96D51-77EE-43DA-857E-262A8E502E76}"/>
    <cellStyle name="Total 5 5 4 3" xfId="33607" xr:uid="{06A6BDB5-6D87-478D-979F-1A109FAEBB30}"/>
    <cellStyle name="Total 5 5 5" xfId="12074" xr:uid="{15B50456-B2C6-41E6-A623-4F4B72F6DCBE}"/>
    <cellStyle name="Total 5 5 5 2" xfId="34380" xr:uid="{965CB03B-83CA-44F9-81AC-8A49B0EEFCEF}"/>
    <cellStyle name="Total 5 5 6" xfId="13445" xr:uid="{E840ADCE-E6BA-40BC-A468-7FE9F72BB27E}"/>
    <cellStyle name="Total 5 5 6 2" xfId="35214" xr:uid="{1FB8EC11-8034-4E2B-A615-9BFBC4745372}"/>
    <cellStyle name="Total 5 5 7" xfId="18097" xr:uid="{EAEA8844-E149-40A0-B5D5-BBEA286278AE}"/>
    <cellStyle name="Total 5 5 7 2" xfId="36166" xr:uid="{C6E9EC8B-8B4E-497E-850E-947331386B5D}"/>
    <cellStyle name="Total 5 5 8" xfId="24279" xr:uid="{5D88F2EA-4052-4DCA-997D-F9C67C279997}"/>
    <cellStyle name="Total 5 5 9" xfId="30358" xr:uid="{74085871-8070-45FC-9B8C-426A0EB85206}"/>
    <cellStyle name="Total 5 6" xfId="12075" xr:uid="{A167E4F8-C746-4B4D-BAF9-0B3E5091E151}"/>
    <cellStyle name="Total 5 6 2" xfId="12076" xr:uid="{53BFAC54-B6B5-4323-A7D7-E5ED3830E7B1}"/>
    <cellStyle name="Total 5 6 2 2" xfId="12077" xr:uid="{9D360445-54AA-49FF-8C1D-4F8AF40DC41B}"/>
    <cellStyle name="Total 5 6 2 2 2" xfId="20283" xr:uid="{33B58106-9690-43E0-B485-F2749E27BF29}"/>
    <cellStyle name="Total 5 6 2 2 2 2" xfId="39155" xr:uid="{42818C63-CF18-4D24-B7B6-2DF8F2E46D82}"/>
    <cellStyle name="Total 5 6 2 2 3" xfId="32871" xr:uid="{E29BC929-6AC9-4D37-BE76-A4DE71D848EE}"/>
    <cellStyle name="Total 5 6 2 3" xfId="12078" xr:uid="{6A0CDBCC-E7D9-48A5-B259-59D00168CD65}"/>
    <cellStyle name="Total 5 6 2 3 2" xfId="37143" xr:uid="{5C3B7727-C98A-4E0B-A847-84B609B64D66}"/>
    <cellStyle name="Total 5 6 2 4" xfId="13982" xr:uid="{D79BE11E-F3CF-4D3F-B37B-7CC63CC8DA62}"/>
    <cellStyle name="Total 5 6 2 4 2" xfId="24282" xr:uid="{BF505431-86DA-40F4-92B3-5A257E90C290}"/>
    <cellStyle name="Total 5 6 2 5" xfId="31422" xr:uid="{DD363203-46D3-4F73-9EC7-E67BF60766E7}"/>
    <cellStyle name="Total 5 6 3" xfId="12079" xr:uid="{3901E26B-553E-4911-9D7F-37DD7EEF91E7}"/>
    <cellStyle name="Total 5 6 3 2" xfId="12080" xr:uid="{70B9C391-E0E4-4275-AE35-2322C26E2EFD}"/>
    <cellStyle name="Total 5 6 3 2 2" xfId="38077" xr:uid="{11656B66-1663-4B20-A26A-818215E400AD}"/>
    <cellStyle name="Total 5 6 3 3" xfId="12081" xr:uid="{B2E7469E-5D46-4433-94EB-D573FAC7F9D1}"/>
    <cellStyle name="Total 5 6 4" xfId="12082" xr:uid="{96411696-16B0-4BF6-9E65-9496FC65C100}"/>
    <cellStyle name="Total 5 6 4 2" xfId="21468" xr:uid="{A9C833C5-D3A5-40DD-A0FD-D91ADDFBE128}"/>
    <cellStyle name="Total 5 6 4 2 2" xfId="39868" xr:uid="{AFB3FA8A-6390-4835-A9CB-CEA297680BBE}"/>
    <cellStyle name="Total 5 6 4 3" xfId="33608" xr:uid="{FA6B1FAD-D32D-4251-882F-09A746EE9030}"/>
    <cellStyle name="Total 5 6 5" xfId="12083" xr:uid="{B505ABD0-D088-4F8E-8434-652C9BD3F0CD}"/>
    <cellStyle name="Total 5 6 5 2" xfId="34381" xr:uid="{7A2909D8-774D-46D4-A256-EACA1104B433}"/>
    <cellStyle name="Total 5 6 6" xfId="13446" xr:uid="{0E52441D-BA10-41DE-8156-299441BFC3B3}"/>
    <cellStyle name="Total 5 6 6 2" xfId="35215" xr:uid="{FADE46F2-20F7-4B27-A90B-C96DC5F504FD}"/>
    <cellStyle name="Total 5 6 7" xfId="18098" xr:uid="{92C6015D-B533-4D9F-BD1E-D7E8175C220F}"/>
    <cellStyle name="Total 5 6 7 2" xfId="36167" xr:uid="{DDFA19CB-066D-4BFC-AA2A-22A20F5575E3}"/>
    <cellStyle name="Total 5 6 8" xfId="24281" xr:uid="{75337711-9C3C-47D0-8C46-C3A51F703477}"/>
    <cellStyle name="Total 5 6 9" xfId="30359" xr:uid="{9655C20D-6AB9-472B-84D7-C24FAF0B6DF0}"/>
    <cellStyle name="Total 5 7" xfId="12084" xr:uid="{8257CA4C-8B1E-4885-9813-E6523F6ABC1B}"/>
    <cellStyle name="Total 5 7 2" xfId="12085" xr:uid="{8E28BF37-E895-43F9-A089-F78F778CABBC}"/>
    <cellStyle name="Total 5 7 2 2" xfId="14442" xr:uid="{CEE8B01B-FA04-41FD-B9A4-59D00296B50A}"/>
    <cellStyle name="Total 5 7 2 2 2" xfId="38375" xr:uid="{EE208D46-8AAA-44C3-A015-5685774F340D}"/>
    <cellStyle name="Total 5 7 2 3" xfId="32265" xr:uid="{CFB76AC7-F18F-4A7F-9195-80C75C16E401}"/>
    <cellStyle name="Total 5 7 3" xfId="12086" xr:uid="{DBD8BFD0-D310-4A20-8D72-03ECFDF522D3}"/>
    <cellStyle name="Total 5 7 3 2" xfId="18332" xr:uid="{BC0B91F8-8409-4FC1-82BD-F93540EF1879}"/>
    <cellStyle name="Total 5 7 4" xfId="13648" xr:uid="{1DF497C8-A4C2-443B-B0CA-DAABFE306C70}"/>
    <cellStyle name="Total 5 7 4 2" xfId="24283" xr:uid="{21BC3226-266E-47C7-853A-89962FD9510A}"/>
    <cellStyle name="Total 5 7 5" xfId="30644" xr:uid="{0760C7DE-22D6-4602-BAD9-5748668FC29C}"/>
    <cellStyle name="Total 5 8" xfId="12087" xr:uid="{4B60A336-E08D-4BEF-80C6-3861A88FBD78}"/>
    <cellStyle name="Total 5 8 2" xfId="12088" xr:uid="{79F828EC-8337-43F3-8400-466753E49922}"/>
    <cellStyle name="Total 5 8 2 2" xfId="37214" xr:uid="{9DDA92AF-39EA-4896-BD4F-23B2260DDB85}"/>
    <cellStyle name="Total 5 8 3" xfId="12089" xr:uid="{0F2F1519-28EA-40E3-9528-984EF1ED04D0}"/>
    <cellStyle name="Total 5 8 3 2" xfId="24284" xr:uid="{B278B087-AE02-4815-B1A5-26F036860460}"/>
    <cellStyle name="Total 5 8 4" xfId="14183" xr:uid="{23ADC1AF-6D6E-485C-B333-05C1C68247FE}"/>
    <cellStyle name="Total 5 9" xfId="12090" xr:uid="{98642642-C66B-4AD2-A676-7C5194908A7C}"/>
    <cellStyle name="Total 5 9 2" xfId="12091" xr:uid="{1FBB017B-4FC0-4564-8E69-8A62F7307D1E}"/>
    <cellStyle name="Total 5 9 2 2" xfId="18720" xr:uid="{1008009F-330A-4302-83DE-D312C536A0CD}"/>
    <cellStyle name="Total 5 9 3" xfId="12092" xr:uid="{CE82D0AE-E087-43FA-A9FA-65876557AC9F}"/>
    <cellStyle name="Total 50" xfId="12093" xr:uid="{2D5DC9BA-FEE7-427B-9A75-F0F06551FEED}"/>
    <cellStyle name="Total 50 2" xfId="14177" xr:uid="{403B1295-64F1-4C1C-BE59-F95F957EB67C}"/>
    <cellStyle name="Total 50 2 2" xfId="24285" xr:uid="{BC9DE5A3-3220-471F-BB09-E7BC84D041D1}"/>
    <cellStyle name="Total 50 3" xfId="31611" xr:uid="{B6A0A650-C213-460D-AF53-4D41526F85FB}"/>
    <cellStyle name="Total 51" xfId="14232" xr:uid="{86CD17AB-C68D-4133-9EBB-C70A853554EE}"/>
    <cellStyle name="Total 51 2" xfId="27126" xr:uid="{68DB8FDB-CB17-421C-8B7A-9C0D80446413}"/>
    <cellStyle name="Total 51 3" xfId="31615" xr:uid="{99CFBAF1-3179-4840-8941-8E2B88E31ABB}"/>
    <cellStyle name="Total 52" xfId="24705" xr:uid="{8FD27B44-206F-4761-AB8F-D7F81E2965B2}"/>
    <cellStyle name="Total 53" xfId="27282" xr:uid="{8877511A-1703-4B78-A63D-170A402511E4}"/>
    <cellStyle name="Total 54" xfId="24550" xr:uid="{A3EF8B04-E951-42E2-982A-218974C209AD}"/>
    <cellStyle name="Total 55" xfId="27444" xr:uid="{D083BE54-8AC2-404E-9FC2-21894367BE5D}"/>
    <cellStyle name="Total 56" xfId="27612" xr:uid="{84F3F46E-890A-4951-8D1A-222B20CD6F74}"/>
    <cellStyle name="Total 57" xfId="27778" xr:uid="{A0AFE25B-8EEF-4FC3-95A8-70721E252B94}"/>
    <cellStyle name="Total 58" xfId="27939" xr:uid="{053969EC-3927-44B6-A127-ACDCE2C3A88C}"/>
    <cellStyle name="Total 59" xfId="28092" xr:uid="{503DE5E1-7A96-40EA-AE91-A2FF58AEF384}"/>
    <cellStyle name="Total 6" xfId="12094" xr:uid="{59BA7ECE-B04E-40C6-835C-132D2A0B740D}"/>
    <cellStyle name="Total 6 10" xfId="12095" xr:uid="{B556F398-9A1E-4C92-8C8D-B5CB4AA8CF8F}"/>
    <cellStyle name="Total 6 10 2" xfId="14633" xr:uid="{229068FD-A864-495F-B007-5B85529D38B1}"/>
    <cellStyle name="Total 6 10 2 2" xfId="20465" xr:uid="{809D03C2-3A53-4118-A4A6-169A18543062}"/>
    <cellStyle name="Total 6 10 3" xfId="32945" xr:uid="{8F20B2DD-9012-4448-A26D-6998887FBDB5}"/>
    <cellStyle name="Total 6 11" xfId="12946" xr:uid="{09B59B6F-A128-4F90-8382-7611673FDE6A}"/>
    <cellStyle name="Total 6 11 2" xfId="15341" xr:uid="{48FD37CC-9362-47E2-B955-AF5640D0E6AF}"/>
    <cellStyle name="Total 6 12" xfId="14705" xr:uid="{2D0308A1-DEB0-4842-B6B7-781754F69423}"/>
    <cellStyle name="Total 6 12 2" xfId="32976" xr:uid="{91120643-509E-4C7E-A665-9925A934B258}"/>
    <cellStyle name="Total 6 13" xfId="16209" xr:uid="{386BFA3A-44FC-4439-B11A-D0B5110417B3}"/>
    <cellStyle name="Total 6 13 2" xfId="34486" xr:uid="{3D502DA8-C233-4BAE-9127-24BE2390D123}"/>
    <cellStyle name="Total 6 14" xfId="21645" xr:uid="{DB203C9B-06E2-4882-866B-F9928F18D4C2}"/>
    <cellStyle name="Total 6 14 2" xfId="39946" xr:uid="{031EB41A-03AD-4905-8467-938943653C2B}"/>
    <cellStyle name="Total 6 15" xfId="24286" xr:uid="{316B2577-EEE8-4D47-A76E-B9155AD16B54}"/>
    <cellStyle name="Total 6 16" xfId="29504" xr:uid="{287F65B0-C650-4B9E-9AE1-6C040BC316B7}"/>
    <cellStyle name="Total 6 2" xfId="12096" xr:uid="{60DC206F-9326-402A-BB01-B5BE23FE05D9}"/>
    <cellStyle name="Total 6 2 10" xfId="12097" xr:uid="{2B7A7F32-D0EB-45A6-AFE5-2E6706D88106}"/>
    <cellStyle name="Total 6 2 10 2" xfId="35216" xr:uid="{909CAE0B-5EAD-4F12-B81B-49F31C8F812A}"/>
    <cellStyle name="Total 6 2 11" xfId="13011" xr:uid="{BEC3D024-64D3-43F9-9971-CAC112046877}"/>
    <cellStyle name="Total 6 2 11 2" xfId="35342" xr:uid="{06D25E70-A198-4A9B-937D-E46FE7AAFCD4}"/>
    <cellStyle name="Total 6 2 12" xfId="21549" xr:uid="{0568E252-689A-4759-8AA9-9A4BEF230BF7}"/>
    <cellStyle name="Total 6 2 12 2" xfId="39925" xr:uid="{FE863893-2ABF-4985-9B82-ABF97B7C3779}"/>
    <cellStyle name="Total 6 2 13" xfId="24287" xr:uid="{A0FCD1B1-E50E-4A12-9EEA-C57A8B73217A}"/>
    <cellStyle name="Total 6 2 14" xfId="29571" xr:uid="{29463D10-6325-48B9-AEE4-540855034552}"/>
    <cellStyle name="Total 6 2 2" xfId="12098" xr:uid="{7E5C02F7-9D43-46D9-9CA6-74B4EE829C97}"/>
    <cellStyle name="Total 6 2 2 2" xfId="12099" xr:uid="{70206FC8-BB8C-4799-9013-163B33AE3EE3}"/>
    <cellStyle name="Total 6 2 2 2 2" xfId="12100" xr:uid="{9146027C-3C1E-4DDB-8475-C8E18AEEE281}"/>
    <cellStyle name="Total 6 2 2 2 2 2" xfId="20284" xr:uid="{19421837-3A8B-4AB5-8D6C-7B9EDC27056C}"/>
    <cellStyle name="Total 6 2 2 2 2 2 2" xfId="39156" xr:uid="{FF2DF0DD-8272-43BD-9331-ED081D7F9975}"/>
    <cellStyle name="Total 6 2 2 2 2 3" xfId="32872" xr:uid="{4AAF00B3-37CE-405B-99D1-E4760B68669D}"/>
    <cellStyle name="Total 6 2 2 2 3" xfId="12101" xr:uid="{B362FA9B-BADC-475B-A9BD-379E12B9B437}"/>
    <cellStyle name="Total 6 2 2 2 3 2" xfId="37144" xr:uid="{8835B943-E6F6-4D94-B6BF-A0AFE42DAC4F}"/>
    <cellStyle name="Total 6 2 2 2 4" xfId="13983" xr:uid="{1440C46D-A4CC-4F60-AF3F-FFA42F3E7327}"/>
    <cellStyle name="Total 6 2 2 2 4 2" xfId="24289" xr:uid="{027A08D6-A2C6-4702-8D6C-E0243DA79F5F}"/>
    <cellStyle name="Total 6 2 2 2 5" xfId="31423" xr:uid="{BBDBDFA6-75E8-48B0-97C9-0C9CDDBC96EB}"/>
    <cellStyle name="Total 6 2 2 3" xfId="12102" xr:uid="{9A50B8E8-24AF-460B-9623-D081DC3FDE7C}"/>
    <cellStyle name="Total 6 2 2 3 2" xfId="12103" xr:uid="{1FF38456-4581-4835-9F07-A8285CDE0528}"/>
    <cellStyle name="Total 6 2 2 3 2 2" xfId="38078" xr:uid="{940D8833-6257-4696-8D79-8C8FD320EB3B}"/>
    <cellStyle name="Total 6 2 2 3 3" xfId="12104" xr:uid="{60FEECA9-7CBD-4069-979D-34F30F45655A}"/>
    <cellStyle name="Total 6 2 2 4" xfId="12105" xr:uid="{EA81CD22-5037-49DB-B730-D3B93A8BF832}"/>
    <cellStyle name="Total 6 2 2 4 2" xfId="21469" xr:uid="{AADC8627-7D01-47B8-8BCB-FE8FE27C1E87}"/>
    <cellStyle name="Total 6 2 2 4 2 2" xfId="39869" xr:uid="{D56B8864-58DC-4880-8602-1898D40C7716}"/>
    <cellStyle name="Total 6 2 2 4 3" xfId="33609" xr:uid="{42BD2EC3-2FB3-4637-B24F-E02A582FA8DC}"/>
    <cellStyle name="Total 6 2 2 5" xfId="12106" xr:uid="{175A1C70-2774-488D-A17E-A36C169B4F18}"/>
    <cellStyle name="Total 6 2 2 5 2" xfId="34382" xr:uid="{8076D4BD-D4C1-47B6-9A12-94A55658F185}"/>
    <cellStyle name="Total 6 2 2 6" xfId="13447" xr:uid="{9BA37122-848F-444A-AA8D-761B3BCDE63C}"/>
    <cellStyle name="Total 6 2 2 6 2" xfId="35217" xr:uid="{642D60C9-E580-4EAE-B8B8-F556DBBCF423}"/>
    <cellStyle name="Total 6 2 2 7" xfId="18099" xr:uid="{9A8E28D9-E637-4DFB-BE6A-327DB47AAF6B}"/>
    <cellStyle name="Total 6 2 2 7 2" xfId="36168" xr:uid="{D98E1A58-804B-4366-9B3F-9486FCDA31DD}"/>
    <cellStyle name="Total 6 2 2 8" xfId="24288" xr:uid="{547FF3B9-2364-4A62-B4BC-000969D19100}"/>
    <cellStyle name="Total 6 2 2 9" xfId="30360" xr:uid="{BC1F516F-3B5A-4498-90C6-DFDAA9CBCE12}"/>
    <cellStyle name="Total 6 2 3" xfId="12107" xr:uid="{28E9A3BE-5524-443C-8312-17BDB49F2B45}"/>
    <cellStyle name="Total 6 2 3 2" xfId="12108" xr:uid="{7F188F6B-7010-4095-936A-4303A7FF3E9C}"/>
    <cellStyle name="Total 6 2 3 2 2" xfId="12109" xr:uid="{C2CCF82D-31C3-46BD-985E-27A9B8C4B5D9}"/>
    <cellStyle name="Total 6 2 3 2 2 2" xfId="20285" xr:uid="{6C2873D3-A813-4B08-B6AD-1C362B5C4FEC}"/>
    <cellStyle name="Total 6 2 3 2 2 2 2" xfId="39157" xr:uid="{EC6F1CAC-3B27-4F23-88D0-8DAA03A512F2}"/>
    <cellStyle name="Total 6 2 3 2 2 3" xfId="32873" xr:uid="{299AF886-168B-4FFD-8CF6-0845395D0347}"/>
    <cellStyle name="Total 6 2 3 2 3" xfId="12110" xr:uid="{8D46C845-DC97-4F43-B357-5E6D25E3A4DB}"/>
    <cellStyle name="Total 6 2 3 2 3 2" xfId="37145" xr:uid="{A5F0177C-31F1-494D-B537-FE7DFC07EAFE}"/>
    <cellStyle name="Total 6 2 3 2 4" xfId="13984" xr:uid="{80DF1A64-DAC7-4738-BEAB-16934993BED4}"/>
    <cellStyle name="Total 6 2 3 2 4 2" xfId="24291" xr:uid="{509C4852-98BA-4E30-9D8F-B11C835CE793}"/>
    <cellStyle name="Total 6 2 3 2 5" xfId="31424" xr:uid="{4478046C-5A06-4C3D-9350-C201BC525710}"/>
    <cellStyle name="Total 6 2 3 3" xfId="12111" xr:uid="{2B3AF3F6-B1D6-4CDE-950C-A1629E3FC8E6}"/>
    <cellStyle name="Total 6 2 3 3 2" xfId="12112" xr:uid="{BE4E3353-E5B8-40A2-ACF4-C02CC417F8E2}"/>
    <cellStyle name="Total 6 2 3 3 2 2" xfId="38079" xr:uid="{8C99B40E-B03B-4A94-A5F9-ACC1065B4FE7}"/>
    <cellStyle name="Total 6 2 3 3 3" xfId="12113" xr:uid="{9B81AB92-4BA3-4ED5-A5AE-1E9912A1399F}"/>
    <cellStyle name="Total 6 2 3 4" xfId="12114" xr:uid="{091C52F5-CA8E-4C32-8D77-423D57A79688}"/>
    <cellStyle name="Total 6 2 3 4 2" xfId="21470" xr:uid="{4C46EC95-8DDF-4C4E-A9BD-6694183DB0F8}"/>
    <cellStyle name="Total 6 2 3 4 2 2" xfId="39870" xr:uid="{301CC188-EB70-4668-995E-507ECBC4E990}"/>
    <cellStyle name="Total 6 2 3 4 3" xfId="33610" xr:uid="{BF0025F2-2DA1-4BC6-9EE3-D7C2DF635113}"/>
    <cellStyle name="Total 6 2 3 5" xfId="12115" xr:uid="{9665D8BF-B136-47C4-8097-E52C069BDEFC}"/>
    <cellStyle name="Total 6 2 3 5 2" xfId="34383" xr:uid="{7FCB4AD7-D8D4-421E-B9B9-3C38CE0872DD}"/>
    <cellStyle name="Total 6 2 3 6" xfId="13448" xr:uid="{696C0F97-2283-48B0-A282-66431E9DEE62}"/>
    <cellStyle name="Total 6 2 3 6 2" xfId="35218" xr:uid="{EA0F3A39-F9D4-4405-BA86-3E417A1D51CA}"/>
    <cellStyle name="Total 6 2 3 7" xfId="18100" xr:uid="{D59DA3C2-DE76-45EC-8EC4-794FB8F3FF73}"/>
    <cellStyle name="Total 6 2 3 7 2" xfId="36169" xr:uid="{AFB1BC6E-41BE-4C10-B789-17DFE583ACB6}"/>
    <cellStyle name="Total 6 2 3 8" xfId="24290" xr:uid="{56F81B3A-A9C5-4798-9823-EB2EB2DAB9A0}"/>
    <cellStyle name="Total 6 2 3 9" xfId="30361" xr:uid="{CE976B8C-5058-473B-8662-A2A4264555C0}"/>
    <cellStyle name="Total 6 2 4" xfId="12116" xr:uid="{F40177BB-0AA7-43DD-BCCE-F14BF52366F8}"/>
    <cellStyle name="Total 6 2 4 2" xfId="12117" xr:uid="{056002C4-36EB-4A26-8EB6-8AEF406AD4B6}"/>
    <cellStyle name="Total 6 2 4 2 2" xfId="12118" xr:uid="{55A956F8-F159-4A45-879D-6C55D9E40805}"/>
    <cellStyle name="Total 6 2 4 2 2 2" xfId="20286" xr:uid="{4F662430-69B7-41D7-8CE4-E990B7FDFB60}"/>
    <cellStyle name="Total 6 2 4 2 2 2 2" xfId="39158" xr:uid="{0B27C197-7536-46C6-B718-8BC526D8179E}"/>
    <cellStyle name="Total 6 2 4 2 2 3" xfId="32874" xr:uid="{67D59F4A-6BCD-4876-B67F-C3E4066C087F}"/>
    <cellStyle name="Total 6 2 4 2 3" xfId="12119" xr:uid="{921F387B-8742-47F4-AF23-54513E3D6838}"/>
    <cellStyle name="Total 6 2 4 2 3 2" xfId="37146" xr:uid="{B122D67C-6ADA-4481-9CCA-CDBB13D0AA56}"/>
    <cellStyle name="Total 6 2 4 2 4" xfId="13985" xr:uid="{F9B289D9-D9B0-45A6-B673-C97783DC5A4B}"/>
    <cellStyle name="Total 6 2 4 2 4 2" xfId="24293" xr:uid="{2F6570E8-2074-4385-82B1-4F4F9AE77E9D}"/>
    <cellStyle name="Total 6 2 4 2 5" xfId="31425" xr:uid="{66371653-44E5-42C4-B6C0-462F229D1995}"/>
    <cellStyle name="Total 6 2 4 3" xfId="12120" xr:uid="{F5A61685-9535-4EA0-8B9D-E427CBA5B69D}"/>
    <cellStyle name="Total 6 2 4 3 2" xfId="12121" xr:uid="{F0072C5B-C195-4BA3-ACA6-17F365D1B763}"/>
    <cellStyle name="Total 6 2 4 3 2 2" xfId="38080" xr:uid="{910AEDF8-5507-4412-A6A9-440A9141D1F9}"/>
    <cellStyle name="Total 6 2 4 3 3" xfId="12122" xr:uid="{7A4FA886-425F-40FA-A2BA-D80186CB8570}"/>
    <cellStyle name="Total 6 2 4 4" xfId="12123" xr:uid="{79DC640B-EB18-4A51-AF72-CA09F2493830}"/>
    <cellStyle name="Total 6 2 4 4 2" xfId="21471" xr:uid="{A059E257-6878-40FD-91C5-5E0A09F3A2F8}"/>
    <cellStyle name="Total 6 2 4 4 2 2" xfId="39871" xr:uid="{3F8919B3-D414-454B-9CB9-B0BE725EC725}"/>
    <cellStyle name="Total 6 2 4 4 3" xfId="33611" xr:uid="{AA17E9A3-FA34-4678-8A4D-C3761511A8BF}"/>
    <cellStyle name="Total 6 2 4 5" xfId="12124" xr:uid="{94F54C65-B4D0-4F6B-8BF8-C43D9ED0740E}"/>
    <cellStyle name="Total 6 2 4 5 2" xfId="34384" xr:uid="{1DD54BFB-3548-4314-B3EC-50E92A7A30EE}"/>
    <cellStyle name="Total 6 2 4 6" xfId="13449" xr:uid="{5B02E4A8-C9C7-4BCF-A4AC-4D85927B01BF}"/>
    <cellStyle name="Total 6 2 4 6 2" xfId="35219" xr:uid="{50E98ADB-6730-4FE8-AA17-498E829F45B1}"/>
    <cellStyle name="Total 6 2 4 7" xfId="18101" xr:uid="{921DA672-30AF-4FA7-97FF-91E1CCFE7CDC}"/>
    <cellStyle name="Total 6 2 4 7 2" xfId="36170" xr:uid="{B864E68E-D623-4B6C-808F-3C5BCB1C1C83}"/>
    <cellStyle name="Total 6 2 4 8" xfId="24292" xr:uid="{24F68E1F-BEEF-442B-AEDC-E25D7705BFE6}"/>
    <cellStyle name="Total 6 2 4 9" xfId="30362" xr:uid="{0B76AE39-039A-49FB-AAEC-E75CD054CDC5}"/>
    <cellStyle name="Total 6 2 5" xfId="12125" xr:uid="{831B0CDD-5CE8-4805-B3D6-6EF5727AD1F8}"/>
    <cellStyle name="Total 6 2 5 2" xfId="12126" xr:uid="{6F8B0E92-F47C-4339-90B3-507CD01B6108}"/>
    <cellStyle name="Total 6 2 5 2 2" xfId="12127" xr:uid="{F534DA88-8690-4049-9D57-3378C9CA8C7B}"/>
    <cellStyle name="Total 6 2 5 2 2 2" xfId="20287" xr:uid="{4F7D3E2F-1F4C-4008-AECF-FB5253585E1D}"/>
    <cellStyle name="Total 6 2 5 2 2 2 2" xfId="39159" xr:uid="{41D1F5E0-1255-4F69-964F-1963CA5E9573}"/>
    <cellStyle name="Total 6 2 5 2 2 3" xfId="32875" xr:uid="{16FE8AE3-522B-441A-B5E2-17C6BCC9653A}"/>
    <cellStyle name="Total 6 2 5 2 3" xfId="12128" xr:uid="{0A8D85EB-5904-4EFB-8202-479EF59E4738}"/>
    <cellStyle name="Total 6 2 5 2 3 2" xfId="37147" xr:uid="{9AB6BE89-7EE4-4765-80F9-93A0C254092B}"/>
    <cellStyle name="Total 6 2 5 2 4" xfId="13986" xr:uid="{04AB6B66-C883-4F77-BC7C-CB3BDA32FABC}"/>
    <cellStyle name="Total 6 2 5 2 4 2" xfId="24295" xr:uid="{AA2DCDAC-8995-47B3-9A9E-CD93237A34DE}"/>
    <cellStyle name="Total 6 2 5 2 5" xfId="31426" xr:uid="{1D231FCB-4776-4D14-BD5B-A5FDC85E8BE3}"/>
    <cellStyle name="Total 6 2 5 3" xfId="12129" xr:uid="{E04008CB-1C2B-42EF-AA3E-318AEF6AED87}"/>
    <cellStyle name="Total 6 2 5 3 2" xfId="12130" xr:uid="{7C6D4BC4-EA91-44F1-83E8-3D517EC33C3E}"/>
    <cellStyle name="Total 6 2 5 3 2 2" xfId="38081" xr:uid="{071617EC-94FF-4C0C-AE91-60D90B2637B8}"/>
    <cellStyle name="Total 6 2 5 3 3" xfId="12131" xr:uid="{89C40D6E-4D8D-4320-9AE6-5F86404570D1}"/>
    <cellStyle name="Total 6 2 5 4" xfId="12132" xr:uid="{AEB95113-32A8-4760-8BE4-838F639BD325}"/>
    <cellStyle name="Total 6 2 5 4 2" xfId="21472" xr:uid="{2ADC65A1-82F5-42B5-8BEE-1FE9DCD95E4B}"/>
    <cellStyle name="Total 6 2 5 4 2 2" xfId="39872" xr:uid="{52173987-FFEC-4D78-A76B-08197976858C}"/>
    <cellStyle name="Total 6 2 5 4 3" xfId="33612" xr:uid="{230DC48A-23E1-4C30-B21E-4FE6182C541E}"/>
    <cellStyle name="Total 6 2 5 5" xfId="12133" xr:uid="{18C3DD54-9198-4A12-8778-5510832B25B0}"/>
    <cellStyle name="Total 6 2 5 5 2" xfId="34385" xr:uid="{814FDC47-6CC2-4AA1-A18C-8734EB458015}"/>
    <cellStyle name="Total 6 2 5 6" xfId="13450" xr:uid="{CCAA1355-1514-424B-8911-170809A9975C}"/>
    <cellStyle name="Total 6 2 5 6 2" xfId="35220" xr:uid="{55939F89-2899-4D7D-BD8F-90F53D1F5234}"/>
    <cellStyle name="Total 6 2 5 7" xfId="18102" xr:uid="{ED97B24C-6197-44CE-A880-6DCE47CC4B75}"/>
    <cellStyle name="Total 6 2 5 7 2" xfId="36171" xr:uid="{7BE1B7CD-932C-4801-B0B4-5AB152E27599}"/>
    <cellStyle name="Total 6 2 5 8" xfId="24294" xr:uid="{753D94BA-B73C-4014-91A6-4089976DD0B4}"/>
    <cellStyle name="Total 6 2 5 9" xfId="30363" xr:uid="{14473BEE-B50A-49A3-9535-10CA1BB39741}"/>
    <cellStyle name="Total 6 2 6" xfId="12134" xr:uid="{BDF48901-9CCF-4F1C-96C6-7278FE56A871}"/>
    <cellStyle name="Total 6 2 6 2" xfId="12135" xr:uid="{1E63CA52-8EF8-4356-BA60-6F20B46ADF98}"/>
    <cellStyle name="Total 6 2 6 2 2" xfId="12136" xr:uid="{B107C6AF-60EB-4075-95CE-3AA36C100A36}"/>
    <cellStyle name="Total 6 2 6 2 2 2" xfId="20288" xr:uid="{66805220-E35B-46FD-A978-71D7D8D42018}"/>
    <cellStyle name="Total 6 2 6 2 2 2 2" xfId="39160" xr:uid="{B474DFAB-8D63-47A9-8A2A-82A6FC3348B5}"/>
    <cellStyle name="Total 6 2 6 2 2 3" xfId="32876" xr:uid="{8146E218-3451-4B5D-A4FB-FC194FC9C713}"/>
    <cellStyle name="Total 6 2 6 2 3" xfId="12137" xr:uid="{46DCA9ED-B71B-46B0-91E3-CAC903315BEC}"/>
    <cellStyle name="Total 6 2 6 2 3 2" xfId="37148" xr:uid="{F303E176-8B8D-4FC4-B0CE-57747A5AEE7D}"/>
    <cellStyle name="Total 6 2 6 2 4" xfId="13987" xr:uid="{C1B507B6-B8C9-42BD-A313-B01BBFCFAF6E}"/>
    <cellStyle name="Total 6 2 6 2 4 2" xfId="24297" xr:uid="{5F326E20-DAC1-4003-A604-95AFB011BDF0}"/>
    <cellStyle name="Total 6 2 6 2 5" xfId="31427" xr:uid="{AE9CCB09-0A06-4FBB-94E4-835267863DA4}"/>
    <cellStyle name="Total 6 2 6 3" xfId="12138" xr:uid="{B0D2F185-4FCC-48AF-AD49-8B7190CF7487}"/>
    <cellStyle name="Total 6 2 6 3 2" xfId="12139" xr:uid="{801C74DF-7247-465E-AB32-A661D70CCC15}"/>
    <cellStyle name="Total 6 2 6 3 2 2" xfId="38082" xr:uid="{E417877B-CAE9-43F2-8341-EA3E71572F8C}"/>
    <cellStyle name="Total 6 2 6 3 3" xfId="12140" xr:uid="{DB05438C-4E83-404B-A1FF-7DB0AFC2C36C}"/>
    <cellStyle name="Total 6 2 6 4" xfId="12141" xr:uid="{363F87A2-3986-4023-A549-7AFB4ED25652}"/>
    <cellStyle name="Total 6 2 6 4 2" xfId="21473" xr:uid="{74C8345A-DEF3-471C-B04C-015E141D359B}"/>
    <cellStyle name="Total 6 2 6 4 2 2" xfId="39873" xr:uid="{55B1DC61-02E8-413C-9827-CD90D46765BC}"/>
    <cellStyle name="Total 6 2 6 4 3" xfId="33613" xr:uid="{3A47646B-D8C3-4A51-93A3-69A159041515}"/>
    <cellStyle name="Total 6 2 6 5" xfId="12142" xr:uid="{36F4C549-BDD9-4624-8B95-DC6CBDEB59D2}"/>
    <cellStyle name="Total 6 2 6 5 2" xfId="34386" xr:uid="{5C6EF933-7028-4A2B-9C26-887D36345CC7}"/>
    <cellStyle name="Total 6 2 6 6" xfId="13451" xr:uid="{352BDAC3-C2A5-4302-AF07-1778204E3666}"/>
    <cellStyle name="Total 6 2 6 6 2" xfId="35221" xr:uid="{EE457B05-2D0E-44A3-B91F-6804F24DF26D}"/>
    <cellStyle name="Total 6 2 6 7" xfId="18103" xr:uid="{803F0E70-186F-472E-AF92-E53021BC2708}"/>
    <cellStyle name="Total 6 2 6 7 2" xfId="36172" xr:uid="{CED1886B-2DD6-47B9-9E75-1CA2404C2391}"/>
    <cellStyle name="Total 6 2 6 8" xfId="24296" xr:uid="{0FE518FE-BCE1-4726-9FE1-4F8916FD5E4A}"/>
    <cellStyle name="Total 6 2 6 9" xfId="30364" xr:uid="{D5DB4C70-7CAF-45C1-A8A3-2BC0F82A5B0F}"/>
    <cellStyle name="Total 6 2 7" xfId="12143" xr:uid="{40B7A359-FC4A-4596-A871-F5E6AA3E3B95}"/>
    <cellStyle name="Total 6 2 7 2" xfId="12144" xr:uid="{AFBE4C60-A3B1-45CB-9347-6C43AE282D3C}"/>
    <cellStyle name="Total 6 2 7 2 2" xfId="19419" xr:uid="{5DB32076-FC08-4FF2-AD35-71CEC5AAADA8}"/>
    <cellStyle name="Total 6 2 7 2 2 2" xfId="38206" xr:uid="{92EE90F5-A71D-4EB7-97D3-9A805985348D}"/>
    <cellStyle name="Total 6 2 7 2 3" xfId="32126" xr:uid="{0D42BDA6-5369-4006-982F-C84C84588DDF}"/>
    <cellStyle name="Total 6 2 7 3" xfId="12145" xr:uid="{35461B8B-40B7-469C-8332-DF861F445A23}"/>
    <cellStyle name="Total 6 2 7 3 2" xfId="36289" xr:uid="{7A00806D-DACF-4FFA-941E-9D3AE155176F}"/>
    <cellStyle name="Total 6 2 7 4" xfId="13562" xr:uid="{48BDE425-D070-4610-94F9-35CB73B5E227}"/>
    <cellStyle name="Total 6 2 7 4 2" xfId="24298" xr:uid="{63EFA015-0D99-4136-96F0-18B8DD966F99}"/>
    <cellStyle name="Total 6 2 7 5" xfId="30475" xr:uid="{5405130A-921C-45E2-BF29-766916C26127}"/>
    <cellStyle name="Total 6 2 8" xfId="12146" xr:uid="{19C33F85-8906-4553-BD0C-A261659C27D4}"/>
    <cellStyle name="Total 6 2 8 2" xfId="12147" xr:uid="{85A1462A-7334-4D2E-9B0B-74CD1B3A91B3}"/>
    <cellStyle name="Total 6 2 8 2 2" xfId="19536" xr:uid="{2D837175-A591-43D8-B8D0-35080ADE9245}"/>
    <cellStyle name="Total 6 2 8 2 2 2" xfId="38323" xr:uid="{F55BFD89-9E9B-4C5D-9FD3-80B73008A004}"/>
    <cellStyle name="Total 6 2 8 2 3" xfId="32219" xr:uid="{78913320-068F-468B-9257-47809EE8B383}"/>
    <cellStyle name="Total 6 2 8 3" xfId="12148" xr:uid="{239B5014-000E-40DB-AC1C-C734194710E0}"/>
    <cellStyle name="Total 6 2 8 3 2" xfId="36407" xr:uid="{47C1D0AE-BE3E-4E78-BBD0-C250F58E50EA}"/>
    <cellStyle name="Total 6 2 8 4" xfId="13620" xr:uid="{2E0EA6B0-550D-49D9-A54E-DA68A1D45F09}"/>
    <cellStyle name="Total 6 2 8 4 2" xfId="24299" xr:uid="{B846BE77-8B84-4555-8F48-38E71150EFE0}"/>
    <cellStyle name="Total 6 2 8 5" xfId="30592" xr:uid="{59CF24FC-B895-4B45-B6DE-85E0F1F89340}"/>
    <cellStyle name="Total 6 2 9" xfId="12149" xr:uid="{3D8C0C25-7AF6-4B23-9FE9-5561DACCF02E}"/>
    <cellStyle name="Total 6 2 9 2" xfId="12150" xr:uid="{E97F9B32-B15B-4C77-B4BF-02EB1D9E8892}"/>
    <cellStyle name="Total 6 2 9 3" xfId="12151" xr:uid="{3F2950ED-4C24-4382-AAC3-C94E11FE0512}"/>
    <cellStyle name="Total 6 3" xfId="12152" xr:uid="{51300D60-17FC-40EC-B493-82FDA770BD29}"/>
    <cellStyle name="Total 6 3 10" xfId="12153" xr:uid="{72E42946-A0EF-4672-B5AC-5873E3284EE0}"/>
    <cellStyle name="Total 6 3 10 2" xfId="35222" xr:uid="{3233246D-6E45-4905-8A4C-8D344CF6CF5B}"/>
    <cellStyle name="Total 6 3 11" xfId="12985" xr:uid="{62D5884E-0799-47CD-BC0C-32F495DFE061}"/>
    <cellStyle name="Total 6 3 11 2" xfId="35305" xr:uid="{5A2F1D29-8308-4F07-AD94-BC1A57138F2E}"/>
    <cellStyle name="Total 6 3 12" xfId="20797" xr:uid="{917026D8-7192-4387-9750-BB5E1A6E0F19}"/>
    <cellStyle name="Total 6 3 12 2" xfId="39258" xr:uid="{D83D3C3F-60B4-42D7-9EE7-B046C2607A48}"/>
    <cellStyle name="Total 6 3 13" xfId="24300" xr:uid="{DBACB04B-9739-45F6-B200-03786F2470B1}"/>
    <cellStyle name="Total 6 3 14" xfId="29535" xr:uid="{56DE496D-6888-41EA-A52A-64D7D4930EEE}"/>
    <cellStyle name="Total 6 3 2" xfId="12154" xr:uid="{F9A7133F-3951-40E9-8D74-FBFBAE96264A}"/>
    <cellStyle name="Total 6 3 2 2" xfId="12155" xr:uid="{2056663E-E8C7-4490-8919-AD4A94513EE3}"/>
    <cellStyle name="Total 6 3 2 2 2" xfId="12156" xr:uid="{89C59064-E44B-4588-B55A-25B1965C7179}"/>
    <cellStyle name="Total 6 3 2 2 2 2" xfId="20289" xr:uid="{8E94720F-A237-4EAA-B829-A870C7195B62}"/>
    <cellStyle name="Total 6 3 2 2 2 2 2" xfId="39161" xr:uid="{4FDA6A47-78AC-4339-9BB7-A790BCB29A7F}"/>
    <cellStyle name="Total 6 3 2 2 2 3" xfId="32877" xr:uid="{EBFA1123-AB6B-4BEF-BB31-D611BB14461E}"/>
    <cellStyle name="Total 6 3 2 2 3" xfId="12157" xr:uid="{6D6DCE32-2044-4972-8C13-CD2DFC0C4AB4}"/>
    <cellStyle name="Total 6 3 2 2 3 2" xfId="37149" xr:uid="{7908C903-B967-418E-90B8-E5FA0C0D76BF}"/>
    <cellStyle name="Total 6 3 2 2 4" xfId="13988" xr:uid="{FB3C3954-9AA6-4722-BEE3-08343ED91DD8}"/>
    <cellStyle name="Total 6 3 2 2 4 2" xfId="24302" xr:uid="{532D6335-947F-47D8-AD61-A299EB6D9F8A}"/>
    <cellStyle name="Total 6 3 2 2 5" xfId="31428" xr:uid="{949957A7-5CEB-4928-9111-0468655FF407}"/>
    <cellStyle name="Total 6 3 2 3" xfId="12158" xr:uid="{47AC42BB-FCBC-4399-AEB6-1634936C708B}"/>
    <cellStyle name="Total 6 3 2 3 2" xfId="12159" xr:uid="{3D3B208A-A8F9-4D89-925D-224949A61EE8}"/>
    <cellStyle name="Total 6 3 2 3 2 2" xfId="38083" xr:uid="{08BA6B08-9D26-4A3B-B540-AD81A42E829D}"/>
    <cellStyle name="Total 6 3 2 3 3" xfId="12160" xr:uid="{A0CC156C-6962-4241-ADCB-C8D2FAB78366}"/>
    <cellStyle name="Total 6 3 2 4" xfId="12161" xr:uid="{3FC41B87-0A50-4CE0-B8FB-D515C5221F75}"/>
    <cellStyle name="Total 6 3 2 4 2" xfId="21474" xr:uid="{730B8D9C-E3AF-49C5-8BE1-0023EC36BAE8}"/>
    <cellStyle name="Total 6 3 2 4 2 2" xfId="39874" xr:uid="{4E08E527-4FE9-4C7E-A81C-EC0E5DA24E78}"/>
    <cellStyle name="Total 6 3 2 4 3" xfId="33614" xr:uid="{BB0C6CCC-DBE0-439B-BC3B-B4ABC603BE73}"/>
    <cellStyle name="Total 6 3 2 5" xfId="12162" xr:uid="{A1CEE66C-654A-4D5F-B60E-3B460BAF380C}"/>
    <cellStyle name="Total 6 3 2 5 2" xfId="34387" xr:uid="{3ACED7E4-5CE9-49BB-A1CD-24150533E510}"/>
    <cellStyle name="Total 6 3 2 6" xfId="13452" xr:uid="{5E3267F1-F2C1-4556-B848-97B25B044BEC}"/>
    <cellStyle name="Total 6 3 2 6 2" xfId="35223" xr:uid="{2415ABA3-7BEB-45EC-90BC-2A7825FA5E72}"/>
    <cellStyle name="Total 6 3 2 7" xfId="18104" xr:uid="{C682A386-8148-4FAA-ADAF-1718580E26C3}"/>
    <cellStyle name="Total 6 3 2 7 2" xfId="36173" xr:uid="{06106C5B-F7B5-40B9-8F7A-9E9B79350FFF}"/>
    <cellStyle name="Total 6 3 2 8" xfId="24301" xr:uid="{BB32F548-A631-46F9-8D71-6B1D1D5A3F50}"/>
    <cellStyle name="Total 6 3 2 9" xfId="30365" xr:uid="{965F6D31-FF1B-469C-809F-107E691E75C8}"/>
    <cellStyle name="Total 6 3 3" xfId="12163" xr:uid="{37AA49CB-1EB8-4F19-8FFD-5428B40FC108}"/>
    <cellStyle name="Total 6 3 3 2" xfId="12164" xr:uid="{638F16E7-2B2F-416F-89DE-BFD16ADB2247}"/>
    <cellStyle name="Total 6 3 3 2 2" xfId="12165" xr:uid="{05AA89F3-40B6-4EDB-82B8-CDABF2D6E8EE}"/>
    <cellStyle name="Total 6 3 3 2 2 2" xfId="20290" xr:uid="{290DE3CF-C83B-453B-8C64-C84B127A477B}"/>
    <cellStyle name="Total 6 3 3 2 2 2 2" xfId="39162" xr:uid="{3E25ADF3-3BD6-4A2B-AAE0-32C9D1442FA0}"/>
    <cellStyle name="Total 6 3 3 2 2 3" xfId="32878" xr:uid="{9EE1063D-1BEA-4E06-8C67-F91F00A5F093}"/>
    <cellStyle name="Total 6 3 3 2 3" xfId="12166" xr:uid="{118E38B5-D747-4514-AFE0-9E2D31455B57}"/>
    <cellStyle name="Total 6 3 3 2 3 2" xfId="37150" xr:uid="{88FFD4AE-DEA9-4247-8BD9-5373E85CA0D2}"/>
    <cellStyle name="Total 6 3 3 2 4" xfId="13989" xr:uid="{5AA9E299-65D5-4FA6-AF34-8A857A64E199}"/>
    <cellStyle name="Total 6 3 3 2 4 2" xfId="24304" xr:uid="{16C18FB9-F401-44D9-8D1B-9767FE39A48E}"/>
    <cellStyle name="Total 6 3 3 2 5" xfId="31429" xr:uid="{B1D39B70-C4B4-45FF-9E3F-A874B920F946}"/>
    <cellStyle name="Total 6 3 3 3" xfId="12167" xr:uid="{E699D726-AB83-4252-982A-C9544A9D97D0}"/>
    <cellStyle name="Total 6 3 3 3 2" xfId="12168" xr:uid="{C682098F-A9CD-4C48-9994-5F749A8A2DDD}"/>
    <cellStyle name="Total 6 3 3 3 2 2" xfId="38084" xr:uid="{CA68B1CE-CDE7-4D18-80DF-6A59446F4AD8}"/>
    <cellStyle name="Total 6 3 3 3 3" xfId="12169" xr:uid="{2E9571C0-03F9-4E81-BA1B-298BE4E5D445}"/>
    <cellStyle name="Total 6 3 3 4" xfId="12170" xr:uid="{07675BBC-64C0-4FC7-8AAC-3730E25348D9}"/>
    <cellStyle name="Total 6 3 3 4 2" xfId="21475" xr:uid="{902EDB8C-F658-4F80-B17C-221616BE5296}"/>
    <cellStyle name="Total 6 3 3 4 2 2" xfId="39875" xr:uid="{A826C34B-9B4B-4640-AD13-57687E292440}"/>
    <cellStyle name="Total 6 3 3 4 3" xfId="33615" xr:uid="{FDD474A0-441B-4C8C-8005-17D361E317BF}"/>
    <cellStyle name="Total 6 3 3 5" xfId="12171" xr:uid="{50105B52-5B08-410A-8D7F-4D3A16DB29D6}"/>
    <cellStyle name="Total 6 3 3 5 2" xfId="34388" xr:uid="{25591A44-3CF1-42B3-8F02-8FBCF6EB2444}"/>
    <cellStyle name="Total 6 3 3 6" xfId="13453" xr:uid="{30ADB6A8-F16A-4D1D-B9FA-40E2245AE081}"/>
    <cellStyle name="Total 6 3 3 6 2" xfId="35224" xr:uid="{ED3B9D52-1C6B-48A9-8F2C-6DC7F2492796}"/>
    <cellStyle name="Total 6 3 3 7" xfId="18105" xr:uid="{BE7E79E6-8420-47E2-ACE6-5334C0C71610}"/>
    <cellStyle name="Total 6 3 3 7 2" xfId="36174" xr:uid="{860419B6-F011-4812-8E13-288C0ABDCB3B}"/>
    <cellStyle name="Total 6 3 3 8" xfId="24303" xr:uid="{96926A1E-ECD0-46FA-86D2-3BF6F561A45A}"/>
    <cellStyle name="Total 6 3 3 9" xfId="30366" xr:uid="{FDC33DCD-FDB8-43B9-AAF7-509A1E154E8B}"/>
    <cellStyle name="Total 6 3 4" xfId="12172" xr:uid="{33BFBFE3-EFAB-479B-A1F9-D02AF2B4FC4C}"/>
    <cellStyle name="Total 6 3 4 2" xfId="12173" xr:uid="{766A8E99-94E3-4F2C-A682-243AE48D89B1}"/>
    <cellStyle name="Total 6 3 4 2 2" xfId="12174" xr:uid="{FD538789-15FF-4BE5-B1EE-96454BF0ADFF}"/>
    <cellStyle name="Total 6 3 4 2 2 2" xfId="20291" xr:uid="{BD8CF504-BF6B-4621-BD2C-A214106BD1CD}"/>
    <cellStyle name="Total 6 3 4 2 2 2 2" xfId="39163" xr:uid="{30D17203-F140-4664-B7ED-102BB60E4564}"/>
    <cellStyle name="Total 6 3 4 2 2 3" xfId="32879" xr:uid="{D5A3F4B9-F736-4D38-8711-F38F5992CF2B}"/>
    <cellStyle name="Total 6 3 4 2 3" xfId="12175" xr:uid="{F2A5058A-D0A1-4021-8F69-8E36B8E0E1D9}"/>
    <cellStyle name="Total 6 3 4 2 3 2" xfId="37151" xr:uid="{40D9267B-92AD-4340-8B81-7B0279AB4D66}"/>
    <cellStyle name="Total 6 3 4 2 4" xfId="13990" xr:uid="{3C43D14C-F0FE-43E7-AD0D-1F7C697C821C}"/>
    <cellStyle name="Total 6 3 4 2 4 2" xfId="24306" xr:uid="{9862ADAD-8929-4CCB-880E-0B629A93B0E8}"/>
    <cellStyle name="Total 6 3 4 2 5" xfId="31430" xr:uid="{C8E0A611-954E-4C59-A5A6-CDEA436E4909}"/>
    <cellStyle name="Total 6 3 4 3" xfId="12176" xr:uid="{A8051AE9-026F-4B4C-90CC-C3825EE0DCD1}"/>
    <cellStyle name="Total 6 3 4 3 2" xfId="12177" xr:uid="{38992580-7EC5-4839-B84A-53EBC44B2D90}"/>
    <cellStyle name="Total 6 3 4 3 2 2" xfId="38085" xr:uid="{D4959E85-FADA-42A5-BF96-E8E7871818A9}"/>
    <cellStyle name="Total 6 3 4 3 3" xfId="12178" xr:uid="{A9B67976-B1F6-4948-9520-982738624B63}"/>
    <cellStyle name="Total 6 3 4 4" xfId="12179" xr:uid="{2D6C4366-D50C-4E75-A2D5-7D80AE67D52D}"/>
    <cellStyle name="Total 6 3 4 4 2" xfId="21476" xr:uid="{FA973433-A099-43D9-8002-B340F2575891}"/>
    <cellStyle name="Total 6 3 4 4 2 2" xfId="39876" xr:uid="{8A4A8885-C812-446D-9026-E81DC13642C6}"/>
    <cellStyle name="Total 6 3 4 4 3" xfId="33616" xr:uid="{0635DE12-4FB6-48BE-8EC9-36DF88F3E967}"/>
    <cellStyle name="Total 6 3 4 5" xfId="12180" xr:uid="{A4456B37-816A-4AA1-95FE-795D33A1466F}"/>
    <cellStyle name="Total 6 3 4 5 2" xfId="34389" xr:uid="{A0F8E842-5ED6-4E73-939C-6DD17B824777}"/>
    <cellStyle name="Total 6 3 4 6" xfId="13454" xr:uid="{1E00A5CD-F12F-4C4C-B8AA-153C38890CE1}"/>
    <cellStyle name="Total 6 3 4 6 2" xfId="35225" xr:uid="{F2A2A53B-F979-4316-8A8F-F577AAC45DDA}"/>
    <cellStyle name="Total 6 3 4 7" xfId="18106" xr:uid="{00D5CE57-47DD-4CAB-A49C-B8BA42C7EC9A}"/>
    <cellStyle name="Total 6 3 4 7 2" xfId="36175" xr:uid="{77749322-45C9-4A4F-AADC-E813C32155DB}"/>
    <cellStyle name="Total 6 3 4 8" xfId="24305" xr:uid="{CDBE5459-9E30-4005-AE3B-761B87BD8E05}"/>
    <cellStyle name="Total 6 3 4 9" xfId="30367" xr:uid="{B23073DD-8EF6-4D88-AE34-CCDCF0A83F78}"/>
    <cellStyle name="Total 6 3 5" xfId="12181" xr:uid="{1156848F-C460-417F-B11B-6E5BAF1923D0}"/>
    <cellStyle name="Total 6 3 5 2" xfId="12182" xr:uid="{D4E2C8E4-0746-4DA5-8C82-594357224B88}"/>
    <cellStyle name="Total 6 3 5 2 2" xfId="12183" xr:uid="{0F8EF462-AF2D-4181-8CC9-8E1E38739529}"/>
    <cellStyle name="Total 6 3 5 2 2 2" xfId="20292" xr:uid="{7631DC78-2D37-4037-A2A4-F502B4BC3478}"/>
    <cellStyle name="Total 6 3 5 2 2 2 2" xfId="39164" xr:uid="{101D51BE-1DD1-4544-AFEE-CF7B4CFCA531}"/>
    <cellStyle name="Total 6 3 5 2 2 3" xfId="32880" xr:uid="{E2594B7F-5EFD-4120-AB8F-27ADE29F7031}"/>
    <cellStyle name="Total 6 3 5 2 3" xfId="12184" xr:uid="{65216732-A6AE-4A70-BA6D-FD13671D6BBD}"/>
    <cellStyle name="Total 6 3 5 2 3 2" xfId="37152" xr:uid="{330D4C19-CE5B-4D10-90BF-1D413748A48A}"/>
    <cellStyle name="Total 6 3 5 2 4" xfId="13991" xr:uid="{E4EFAA37-21B2-4FCC-A899-0BEADAAE9D99}"/>
    <cellStyle name="Total 6 3 5 2 4 2" xfId="24308" xr:uid="{C5EB228F-60C3-4214-A783-439984B8EA80}"/>
    <cellStyle name="Total 6 3 5 2 5" xfId="31431" xr:uid="{EEAE1211-E9C7-485F-A1DC-E20E579D5D19}"/>
    <cellStyle name="Total 6 3 5 3" xfId="12185" xr:uid="{087CC90A-1356-48BF-B443-A2E99FF67C6F}"/>
    <cellStyle name="Total 6 3 5 3 2" xfId="12186" xr:uid="{3EE58DFC-4910-44C4-A89B-370727B4794A}"/>
    <cellStyle name="Total 6 3 5 3 2 2" xfId="38086" xr:uid="{1BE72CAF-B66B-46EA-A713-BB095CB1FDE0}"/>
    <cellStyle name="Total 6 3 5 3 3" xfId="12187" xr:uid="{315E20A7-F2A0-4007-A89C-7399EC8EA6DE}"/>
    <cellStyle name="Total 6 3 5 4" xfId="12188" xr:uid="{DD990A81-43B6-4712-A114-6BCD8ECAC5B3}"/>
    <cellStyle name="Total 6 3 5 4 2" xfId="21477" xr:uid="{E56506EB-B593-401F-B63D-2BFD2099AB02}"/>
    <cellStyle name="Total 6 3 5 4 2 2" xfId="39877" xr:uid="{AF1F012D-04C8-47D0-A5AF-4E3969AE0489}"/>
    <cellStyle name="Total 6 3 5 4 3" xfId="33617" xr:uid="{35C32827-3484-4513-A7E2-0972D521FA90}"/>
    <cellStyle name="Total 6 3 5 5" xfId="12189" xr:uid="{416A80CA-0673-4CA3-ACB1-307E631633F3}"/>
    <cellStyle name="Total 6 3 5 5 2" xfId="34390" xr:uid="{ACF41742-6D30-4602-BDB3-6A071467462D}"/>
    <cellStyle name="Total 6 3 5 6" xfId="13455" xr:uid="{A239C7EC-53ED-414D-9BF9-AE191AFBBA23}"/>
    <cellStyle name="Total 6 3 5 6 2" xfId="35226" xr:uid="{1306DBEE-8B26-4E08-9AD5-9F50627910A5}"/>
    <cellStyle name="Total 6 3 5 7" xfId="18107" xr:uid="{3B1AD3FA-8DA7-4F27-9717-D0011B9BD1F2}"/>
    <cellStyle name="Total 6 3 5 7 2" xfId="36176" xr:uid="{EB42D8FE-2131-43A8-80BA-D2AFB9E7D0E6}"/>
    <cellStyle name="Total 6 3 5 8" xfId="24307" xr:uid="{B4C5840A-AC67-42FC-B8DC-82B9B9C9241D}"/>
    <cellStyle name="Total 6 3 5 9" xfId="30368" xr:uid="{D7DB8347-70BF-4DE7-93DE-68940C83994D}"/>
    <cellStyle name="Total 6 3 6" xfId="12190" xr:uid="{459F259F-04AE-455C-951D-101EA8B1A9D6}"/>
    <cellStyle name="Total 6 3 6 2" xfId="12191" xr:uid="{ABC18EC9-9F6D-4133-9B1C-3C170A23E867}"/>
    <cellStyle name="Total 6 3 6 2 2" xfId="12192" xr:uid="{5128398F-E088-4675-BEF5-48227544CB83}"/>
    <cellStyle name="Total 6 3 6 2 2 2" xfId="20293" xr:uid="{932BD938-7494-4328-9425-8B4F31AD80C3}"/>
    <cellStyle name="Total 6 3 6 2 2 2 2" xfId="39165" xr:uid="{28D4620A-B739-4016-A604-17399B031BAA}"/>
    <cellStyle name="Total 6 3 6 2 2 3" xfId="32881" xr:uid="{D1B23489-2302-4587-887C-CA0EA85FC662}"/>
    <cellStyle name="Total 6 3 6 2 3" xfId="12193" xr:uid="{1300B9C9-BB25-40C7-8A16-AE0E4B7A2753}"/>
    <cellStyle name="Total 6 3 6 2 3 2" xfId="37153" xr:uid="{44C94290-19E7-4B91-A61E-975DB5F2DB51}"/>
    <cellStyle name="Total 6 3 6 2 4" xfId="13992" xr:uid="{0C1DB5D0-54ED-443E-B7DF-EF078D435B33}"/>
    <cellStyle name="Total 6 3 6 2 4 2" xfId="24310" xr:uid="{AACAAF43-D481-467C-9A5B-DCAC00D0AE87}"/>
    <cellStyle name="Total 6 3 6 2 5" xfId="31432" xr:uid="{01DED892-0720-4882-B51A-75F0D6DBE8B7}"/>
    <cellStyle name="Total 6 3 6 3" xfId="12194" xr:uid="{3464EC6C-392F-4AC1-BEE2-A6179FAAA584}"/>
    <cellStyle name="Total 6 3 6 3 2" xfId="12195" xr:uid="{7D6216F8-7F2F-4204-8BAA-76AD4370E876}"/>
    <cellStyle name="Total 6 3 6 3 2 2" xfId="38087" xr:uid="{3EF3A646-FBAA-4492-8009-36A6962E6EAB}"/>
    <cellStyle name="Total 6 3 6 3 3" xfId="12196" xr:uid="{3C6139CD-AF38-4B50-B0CE-6D10F1C1D5F6}"/>
    <cellStyle name="Total 6 3 6 4" xfId="12197" xr:uid="{36C38695-C63B-466D-A460-CC14C555EA73}"/>
    <cellStyle name="Total 6 3 6 4 2" xfId="21478" xr:uid="{BF77FCB4-3E3A-49CF-AFB0-AF8AF4FB1B16}"/>
    <cellStyle name="Total 6 3 6 4 2 2" xfId="39878" xr:uid="{F7DFB89F-0066-490B-99A8-40678581E87A}"/>
    <cellStyle name="Total 6 3 6 4 3" xfId="33618" xr:uid="{BFE25E24-596E-442A-A5DA-856EC38EBB94}"/>
    <cellStyle name="Total 6 3 6 5" xfId="12198" xr:uid="{568BF341-AE21-4564-9025-598AA297AA45}"/>
    <cellStyle name="Total 6 3 6 5 2" xfId="34391" xr:uid="{027B2A97-3A49-420D-A612-62DC23E85627}"/>
    <cellStyle name="Total 6 3 6 6" xfId="13456" xr:uid="{D075481C-C4F5-417B-8941-C92111A57737}"/>
    <cellStyle name="Total 6 3 6 6 2" xfId="35227" xr:uid="{841A1D3B-557F-47E5-99B6-696E4B80A5E5}"/>
    <cellStyle name="Total 6 3 6 7" xfId="18108" xr:uid="{56FC921E-A33C-464F-BE35-1B0693EA7A05}"/>
    <cellStyle name="Total 6 3 6 7 2" xfId="36177" xr:uid="{188749C5-8863-44F9-BBF1-DF2FAC371970}"/>
    <cellStyle name="Total 6 3 6 8" xfId="24309" xr:uid="{D82A713B-7615-49A3-8773-8357D338A41B}"/>
    <cellStyle name="Total 6 3 6 9" xfId="30369" xr:uid="{A28F5694-41B8-4733-BA40-5B7B065E88B5}"/>
    <cellStyle name="Total 6 3 7" xfId="12199" xr:uid="{B1A1B16D-C417-4546-96D9-255B9BD83968}"/>
    <cellStyle name="Total 6 3 7 2" xfId="12200" xr:uid="{789A36C0-09CC-402A-9CE5-824B0E1213F9}"/>
    <cellStyle name="Total 6 3 7 2 2" xfId="19372" xr:uid="{DF8C06C8-9197-48EB-84F8-A57A01800D50}"/>
    <cellStyle name="Total 6 3 7 2 2 2" xfId="38158" xr:uid="{7158AC56-2AEF-4ED7-B808-5985102214E0}"/>
    <cellStyle name="Total 6 3 7 2 3" xfId="32088" xr:uid="{CFBCC8D7-A18C-481C-8B9F-30BBFAF11615}"/>
    <cellStyle name="Total 6 3 7 3" xfId="12201" xr:uid="{B0BE55B9-573B-42D4-BD3C-DA5085727047}"/>
    <cellStyle name="Total 6 3 7 3 2" xfId="36242" xr:uid="{DA173B61-6CAD-4637-8D1A-EC88467F9B45}"/>
    <cellStyle name="Total 6 3 7 4" xfId="13541" xr:uid="{DDF522AC-3B3B-4CE5-853C-7E4D949B8831}"/>
    <cellStyle name="Total 6 3 7 4 2" xfId="24311" xr:uid="{C1E50CA8-E946-4B3C-AE83-DB1246F2769B}"/>
    <cellStyle name="Total 6 3 7 5" xfId="30427" xr:uid="{50A5718E-A810-44CD-8BD0-982A10438673}"/>
    <cellStyle name="Total 6 3 8" xfId="12202" xr:uid="{FCEDA9E7-C5CD-4E5C-A9DA-E9C8C1AD4465}"/>
    <cellStyle name="Total 6 3 8 2" xfId="12203" xr:uid="{A0F045C5-E4FF-4A72-930E-6313B3091089}"/>
    <cellStyle name="Total 6 3 8 2 2" xfId="19565" xr:uid="{030283DE-DACE-4505-B377-D9034676139F}"/>
    <cellStyle name="Total 6 3 8 2 2 2" xfId="38352" xr:uid="{1BC61716-508B-4477-A65E-ECCE08C6BD9D}"/>
    <cellStyle name="Total 6 3 8 2 3" xfId="32247" xr:uid="{3B8E30AB-E40C-4835-BAAC-1BCC041E1A1E}"/>
    <cellStyle name="Total 6 3 8 3" xfId="12204" xr:uid="{2E45B6F9-115A-4380-94D2-F0A05DF4CDD5}"/>
    <cellStyle name="Total 6 3 8 3 2" xfId="36436" xr:uid="{3411E6E7-D397-4794-94F8-55BDAAF88401}"/>
    <cellStyle name="Total 6 3 8 4" xfId="13630" xr:uid="{B0C23A6D-77F6-4378-A246-FAA42CE1F563}"/>
    <cellStyle name="Total 6 3 8 4 2" xfId="24312" xr:uid="{815327A2-1232-4BDC-8A81-6E7B5806372F}"/>
    <cellStyle name="Total 6 3 8 5" xfId="30621" xr:uid="{9E19C9C8-4980-4259-BD4E-C80614DC38D8}"/>
    <cellStyle name="Total 6 3 9" xfId="12205" xr:uid="{423A3912-98F6-4D1A-B0E0-A71CAAA28091}"/>
    <cellStyle name="Total 6 3 9 2" xfId="12206" xr:uid="{4DA0F3B5-0C97-4E6E-83A7-A2BC021F8B07}"/>
    <cellStyle name="Total 6 3 9 3" xfId="12207" xr:uid="{59EE2CA5-5553-49EF-A36D-905B409A4CA3}"/>
    <cellStyle name="Total 6 4" xfId="12208" xr:uid="{56AABD3A-95B6-49B4-8BA6-2AC9E71A5107}"/>
    <cellStyle name="Total 6 4 10" xfId="29643" xr:uid="{973047FE-3318-4059-82F6-B5F195F03F5A}"/>
    <cellStyle name="Total 6 4 2" xfId="12209" xr:uid="{DD4FA814-8036-49FB-B0CC-357749453E00}"/>
    <cellStyle name="Total 6 4 2 2" xfId="12210" xr:uid="{B76D1E03-0300-4D18-AF70-1504552A2332}"/>
    <cellStyle name="Total 6 4 2 2 2" xfId="12211" xr:uid="{9C3ABBC0-C01B-4C69-B218-BBF39956D5AC}"/>
    <cellStyle name="Total 6 4 2 2 2 2" xfId="20294" xr:uid="{10067068-D013-4356-B382-C319E1CC7C4D}"/>
    <cellStyle name="Total 6 4 2 2 2 2 2" xfId="39166" xr:uid="{1CCB4F95-17D7-44AF-B739-12C7A9DDB566}"/>
    <cellStyle name="Total 6 4 2 2 2 3" xfId="32882" xr:uid="{578B6024-A7A0-4970-81E6-78B0D2523BF6}"/>
    <cellStyle name="Total 6 4 2 2 3" xfId="12212" xr:uid="{ADC78FB8-32D0-42FD-B522-C982B0FBC327}"/>
    <cellStyle name="Total 6 4 2 2 3 2" xfId="37154" xr:uid="{7C0F56D9-752E-4C5C-9136-449DB2AB049B}"/>
    <cellStyle name="Total 6 4 2 2 4" xfId="13993" xr:uid="{4F36CA39-197D-4D9E-BBE8-57D256F44E43}"/>
    <cellStyle name="Total 6 4 2 2 4 2" xfId="24315" xr:uid="{E792E332-4017-40F6-A39D-5428B1216E62}"/>
    <cellStyle name="Total 6 4 2 2 5" xfId="31433" xr:uid="{ABBA1B75-FDFB-4AFE-B8A3-D039A207DB24}"/>
    <cellStyle name="Total 6 4 2 3" xfId="12213" xr:uid="{1FC68724-C914-425B-9EB1-FF1BCC7DC6DB}"/>
    <cellStyle name="Total 6 4 2 3 2" xfId="12214" xr:uid="{BD5DB072-C8AA-4ABA-89FB-D5AE0C92B23C}"/>
    <cellStyle name="Total 6 4 2 3 2 2" xfId="38088" xr:uid="{F448BB65-588D-4CC2-B007-89C6F5FFFE1C}"/>
    <cellStyle name="Total 6 4 2 3 3" xfId="12215" xr:uid="{79897D97-46CD-44A8-906A-BC1BFC4CB1CA}"/>
    <cellStyle name="Total 6 4 2 4" xfId="12216" xr:uid="{98C72953-8912-4CCA-85FE-4E40F2810E8F}"/>
    <cellStyle name="Total 6 4 2 4 2" xfId="36178" xr:uid="{25F93C16-08C0-4558-90F1-030995B47900}"/>
    <cellStyle name="Total 6 4 2 5" xfId="13457" xr:uid="{4127D00F-846A-43AE-8BAF-6DD9828E2902}"/>
    <cellStyle name="Total 6 4 2 5 2" xfId="24314" xr:uid="{CAA01505-0DB2-4F65-8575-80F7CBF3462E}"/>
    <cellStyle name="Total 6 4 2 6" xfId="30370" xr:uid="{4F6DE5C6-416A-4B02-84D4-8228ED0B419F}"/>
    <cellStyle name="Total 6 4 3" xfId="12217" xr:uid="{962CF428-3142-4800-B9DD-1D7AF8D475D8}"/>
    <cellStyle name="Total 6 4 3 2" xfId="12218" xr:uid="{9C093B6C-6ED8-4800-AA54-C23F5FE526AA}"/>
    <cellStyle name="Total 6 4 3 2 2" xfId="14493" xr:uid="{F82E07C2-7114-484A-AEDC-906615809842}"/>
    <cellStyle name="Total 6 4 3 2 2 2" xfId="38439" xr:uid="{4CE94759-EB17-4BE1-8E13-2C20A9585957}"/>
    <cellStyle name="Total 6 4 3 2 3" xfId="32311" xr:uid="{B36ACED1-580D-489C-B767-5AF08F11A242}"/>
    <cellStyle name="Total 6 4 3 3" xfId="12219" xr:uid="{475A8AFD-39A9-42EE-B631-503546C5A87B}"/>
    <cellStyle name="Total 6 4 3 3 2" xfId="18387" xr:uid="{F2BF7380-01CD-4D10-8320-7F8B7F489DB1}"/>
    <cellStyle name="Total 6 4 3 4" xfId="13681" xr:uid="{B10ED8B0-205B-46D5-A236-0BA9E5FC48CB}"/>
    <cellStyle name="Total 6 4 3 4 2" xfId="24316" xr:uid="{586A3C79-1D79-42F8-81BA-836F7A92AEC2}"/>
    <cellStyle name="Total 6 4 3 5" xfId="30706" xr:uid="{7D536D76-14A9-4250-807A-A6CDAF64AD2F}"/>
    <cellStyle name="Total 6 4 4" xfId="12220" xr:uid="{67467A14-F03C-4C28-A64E-E2259DE7EEBE}"/>
    <cellStyle name="Total 6 4 4 2" xfId="12221" xr:uid="{092AC175-93A7-44ED-9468-B08CACC238CB}"/>
    <cellStyle name="Total 6 4 4 2 2" xfId="37310" xr:uid="{6CEC6265-7BFD-4AF0-8A61-EFD31255832C}"/>
    <cellStyle name="Total 6 4 4 3" xfId="12222" xr:uid="{268370E9-3730-4E87-BC53-6ED2A3B69AA4}"/>
    <cellStyle name="Total 6 4 5" xfId="12223" xr:uid="{F93BB439-8134-4639-A205-B48A71072484}"/>
    <cellStyle name="Total 6 4 5 2" xfId="15312" xr:uid="{8F287321-9083-4C7B-8056-CCA6618BAB5B}"/>
    <cellStyle name="Total 6 4 5 2 2" xfId="20681" xr:uid="{78369964-F1F0-4E86-8B58-E87FA1ECA788}"/>
    <cellStyle name="Total 6 4 5 3" xfId="33619" xr:uid="{2476A745-72E3-4026-B851-D7FF9B2AE20E}"/>
    <cellStyle name="Total 6 4 6" xfId="12224" xr:uid="{36E688F1-D270-4F39-88C3-DC5AAE25D046}"/>
    <cellStyle name="Total 6 4 6 2" xfId="15958" xr:uid="{F3E1F0F8-3882-4597-97B6-90306770EA42}"/>
    <cellStyle name="Total 6 4 7" xfId="13100" xr:uid="{0805F338-2F71-4612-8791-7969C57CED42}"/>
    <cellStyle name="Total 6 4 7 2" xfId="16933" xr:uid="{F582F344-9674-441B-A504-345DF94F7A7B}"/>
    <cellStyle name="Total 6 4 8" xfId="17255" xr:uid="{A0605333-15C4-47BC-8E05-0B697B471634}"/>
    <cellStyle name="Total 6 4 8 2" xfId="35431" xr:uid="{547B7854-AE17-4663-9846-C5672EFFD7C0}"/>
    <cellStyle name="Total 6 4 9" xfId="24313" xr:uid="{3209CBF3-52BD-4CDD-AD46-3BACA56D8B52}"/>
    <cellStyle name="Total 6 5" xfId="12225" xr:uid="{498F11A8-6901-4EBC-99E0-E49A4443FF58}"/>
    <cellStyle name="Total 6 5 2" xfId="12226" xr:uid="{E3B87290-4031-41C2-B12A-929AA39B768A}"/>
    <cellStyle name="Total 6 5 2 2" xfId="12227" xr:uid="{67803783-76F2-4A7F-8566-BC72148C97C7}"/>
    <cellStyle name="Total 6 5 2 2 2" xfId="20295" xr:uid="{FB43FF03-C084-41FE-B540-15C5828CD3B2}"/>
    <cellStyle name="Total 6 5 2 2 2 2" xfId="39167" xr:uid="{C1CBE7A7-318D-4534-BBAA-E6BB320EF03C}"/>
    <cellStyle name="Total 6 5 2 2 3" xfId="32883" xr:uid="{0BCFE26C-0802-46CF-886C-4404B44E8CC1}"/>
    <cellStyle name="Total 6 5 2 3" xfId="12228" xr:uid="{3AE21D3C-73CD-4A5E-AD32-7CDA69631BC1}"/>
    <cellStyle name="Total 6 5 2 3 2" xfId="37155" xr:uid="{4147A28F-AD31-4487-B452-D41E85933393}"/>
    <cellStyle name="Total 6 5 2 4" xfId="13994" xr:uid="{C00CFCFE-ACE3-4296-AD98-21D3B1BAFD8C}"/>
    <cellStyle name="Total 6 5 2 4 2" xfId="24318" xr:uid="{B3410FD2-B7D7-4AFA-BFEE-74E737453EB5}"/>
    <cellStyle name="Total 6 5 2 5" xfId="31434" xr:uid="{FAA0AE30-A3F1-4AF9-911C-79F811194684}"/>
    <cellStyle name="Total 6 5 3" xfId="12229" xr:uid="{713E2B59-ED49-49E0-BD37-A814B8A4C8A5}"/>
    <cellStyle name="Total 6 5 3 2" xfId="12230" xr:uid="{DA01A2C6-7A6F-444F-87A0-3F2338DC59D6}"/>
    <cellStyle name="Total 6 5 3 2 2" xfId="38089" xr:uid="{75E67D86-D55D-4476-ADB8-031C855B65CF}"/>
    <cellStyle name="Total 6 5 3 3" xfId="12231" xr:uid="{C80BEBDD-D51E-4AAE-A422-F72C80366494}"/>
    <cellStyle name="Total 6 5 4" xfId="12232" xr:uid="{9D144A68-253B-4D78-902D-ABF7400A736A}"/>
    <cellStyle name="Total 6 5 4 2" xfId="21479" xr:uid="{692690F3-4E3D-49F8-89D2-7F2EDE2264AA}"/>
    <cellStyle name="Total 6 5 4 2 2" xfId="39879" xr:uid="{2CBB21F9-E528-44FC-8359-8CA3C4A7F5D7}"/>
    <cellStyle name="Total 6 5 4 3" xfId="33620" xr:uid="{57220C32-E1CB-4154-915A-3D4DCFDCE2E7}"/>
    <cellStyle name="Total 6 5 5" xfId="12233" xr:uid="{5383F55C-D81F-4D78-8507-569D7390F196}"/>
    <cellStyle name="Total 6 5 5 2" xfId="34392" xr:uid="{AA89EE95-A6D2-4E39-8541-20EB1CFA2C7C}"/>
    <cellStyle name="Total 6 5 6" xfId="13458" xr:uid="{858BF0D9-667A-4210-91C3-C47CE1AF7CA5}"/>
    <cellStyle name="Total 6 5 6 2" xfId="35228" xr:uid="{9E9FC2D3-9EA7-468D-8FC1-0B424469510F}"/>
    <cellStyle name="Total 6 5 7" xfId="18109" xr:uid="{A428D451-CF9A-4689-9387-CF814A9A5DC7}"/>
    <cellStyle name="Total 6 5 7 2" xfId="36179" xr:uid="{0AB74A3C-8157-4A4D-A5F9-6FBF07010DE8}"/>
    <cellStyle name="Total 6 5 8" xfId="24317" xr:uid="{F493182B-34CB-4DA1-9750-8FE2829EA2C6}"/>
    <cellStyle name="Total 6 5 9" xfId="30371" xr:uid="{95D03F45-7028-4E6E-A800-962BD97E494B}"/>
    <cellStyle name="Total 6 6" xfId="12234" xr:uid="{15AB24A7-36B9-4775-8CED-1BFAD77BE144}"/>
    <cellStyle name="Total 6 6 2" xfId="12235" xr:uid="{7F90CF7A-9F50-4FAA-8563-A7EE10DE39DA}"/>
    <cellStyle name="Total 6 6 2 2" xfId="12236" xr:uid="{4967A2B8-9892-4FB7-B094-B95985AC18FB}"/>
    <cellStyle name="Total 6 6 2 2 2" xfId="20296" xr:uid="{922A0C26-639D-4EE3-AAEB-B97B33DC7EF2}"/>
    <cellStyle name="Total 6 6 2 2 2 2" xfId="39168" xr:uid="{95E8997A-6C84-4F04-8C7D-A5F081CA8D77}"/>
    <cellStyle name="Total 6 6 2 2 3" xfId="32884" xr:uid="{2DAF75EC-0D52-4F0F-A8FA-DB941EC500D0}"/>
    <cellStyle name="Total 6 6 2 3" xfId="12237" xr:uid="{535092F9-5D01-4C19-A555-A4388D75C201}"/>
    <cellStyle name="Total 6 6 2 3 2" xfId="37156" xr:uid="{EFB8E3D0-FBB1-4512-A55C-9D72A31B1A95}"/>
    <cellStyle name="Total 6 6 2 4" xfId="13995" xr:uid="{A8F624B1-0156-4C16-ADC3-488D289376BB}"/>
    <cellStyle name="Total 6 6 2 4 2" xfId="24320" xr:uid="{725685C4-CAF7-44ED-9C4D-FD78CD3A147C}"/>
    <cellStyle name="Total 6 6 2 5" xfId="31435" xr:uid="{25A1C81B-161B-4D7C-8F81-5F1259DE60E6}"/>
    <cellStyle name="Total 6 6 3" xfId="12238" xr:uid="{5403F55B-155A-4B35-9423-87F469183462}"/>
    <cellStyle name="Total 6 6 3 2" xfId="12239" xr:uid="{5C855985-D02E-49FA-9144-26C36EF9822A}"/>
    <cellStyle name="Total 6 6 3 2 2" xfId="38090" xr:uid="{EE5A1F21-647C-455F-9258-907D60BC91CA}"/>
    <cellStyle name="Total 6 6 3 3" xfId="12240" xr:uid="{115D3AE1-BFD1-470D-89D2-73E5496B1DEC}"/>
    <cellStyle name="Total 6 6 4" xfId="12241" xr:uid="{8E0C5E19-ED7F-4689-8BBC-EF049EF0264B}"/>
    <cellStyle name="Total 6 6 4 2" xfId="21480" xr:uid="{F32F2B3C-CFF5-41C5-8282-4E7467465247}"/>
    <cellStyle name="Total 6 6 4 2 2" xfId="39880" xr:uid="{D1DA8BCA-C442-4E0C-A5E5-34AE6AD0DA32}"/>
    <cellStyle name="Total 6 6 4 3" xfId="33621" xr:uid="{F61F8E8B-C8C7-486F-89AC-B5FAD97D1C4F}"/>
    <cellStyle name="Total 6 6 5" xfId="12242" xr:uid="{7646B588-D645-454F-8F2D-7CC8F47E6652}"/>
    <cellStyle name="Total 6 6 5 2" xfId="34393" xr:uid="{6FB2E994-DD71-4A96-9AC3-CFD10A36AC82}"/>
    <cellStyle name="Total 6 6 6" xfId="13459" xr:uid="{CE14E197-32AF-46B0-83A2-50290465AC47}"/>
    <cellStyle name="Total 6 6 6 2" xfId="35229" xr:uid="{D93B28AB-97B5-44BD-8769-FAFD48D462E5}"/>
    <cellStyle name="Total 6 6 7" xfId="18110" xr:uid="{424557FC-F1E3-4A05-A58E-42CFE6399AED}"/>
    <cellStyle name="Total 6 6 7 2" xfId="36180" xr:uid="{9048C5AF-D38E-4F1E-8347-13702126A725}"/>
    <cellStyle name="Total 6 6 8" xfId="24319" xr:uid="{EFABA66C-2219-4423-904F-615CF65F9295}"/>
    <cellStyle name="Total 6 6 9" xfId="30372" xr:uid="{41E06D87-2511-4617-B071-19A8389671F2}"/>
    <cellStyle name="Total 6 7" xfId="12243" xr:uid="{52F1E9A3-E255-4C1B-951B-D9BD3910003D}"/>
    <cellStyle name="Total 6 7 2" xfId="12244" xr:uid="{9341F91F-F046-4521-AFEE-AA27439964E3}"/>
    <cellStyle name="Total 6 7 2 2" xfId="14447" xr:uid="{B8FFC464-8860-4194-B6F4-CFD302E3C71C}"/>
    <cellStyle name="Total 6 7 2 2 2" xfId="38380" xr:uid="{47318549-BA13-46C8-93BF-15D94949B958}"/>
    <cellStyle name="Total 6 7 2 3" xfId="32269" xr:uid="{58906BB2-5C53-450E-AEC5-E5A1329A4F5A}"/>
    <cellStyle name="Total 6 7 3" xfId="12245" xr:uid="{810D8155-F450-46CF-9F61-6826B045AE73}"/>
    <cellStyle name="Total 6 7 3 2" xfId="18337" xr:uid="{679BB0A7-B4F1-4CD6-8A88-F3831E26FD53}"/>
    <cellStyle name="Total 6 7 4" xfId="13651" xr:uid="{48D4888A-A8B0-4407-A3F3-3851A4287C55}"/>
    <cellStyle name="Total 6 7 4 2" xfId="24321" xr:uid="{A47C5639-59EB-49E6-8677-97262C812F6D}"/>
    <cellStyle name="Total 6 7 5" xfId="30649" xr:uid="{97FE857C-411A-4F3A-8DB0-D8CBCB603A4B}"/>
    <cellStyle name="Total 6 8" xfId="12246" xr:uid="{1B5E9F15-7761-4C50-91B0-EC1B9AA2172B}"/>
    <cellStyle name="Total 6 8 2" xfId="12247" xr:uid="{1F779E30-C23B-47B5-846F-A24DC1075E50}"/>
    <cellStyle name="Total 6 8 2 2" xfId="37221" xr:uid="{E03C3114-77B7-4A72-B09C-BE7CEDD5659C}"/>
    <cellStyle name="Total 6 8 3" xfId="12248" xr:uid="{3AE8BFE7-259F-43F4-9147-700B6DF43364}"/>
    <cellStyle name="Total 6 8 3 2" xfId="24322" xr:uid="{4AD9FE22-4006-4B4A-A434-D6938597590E}"/>
    <cellStyle name="Total 6 8 4" xfId="14184" xr:uid="{F1FEB672-81D4-44D1-A2A3-59AAC217EAAC}"/>
    <cellStyle name="Total 6 9" xfId="12249" xr:uid="{531707CB-2CC3-4303-B598-1B6AF3833537}"/>
    <cellStyle name="Total 6 9 2" xfId="12250" xr:uid="{26BEE015-2B7E-4EFF-B6AA-E945CAE1FAC1}"/>
    <cellStyle name="Total 6 9 2 2" xfId="19208" xr:uid="{7FB15862-0382-4092-A0F9-0814C21CAE22}"/>
    <cellStyle name="Total 6 9 3" xfId="12251" xr:uid="{2DD5E753-B02C-4713-B9EC-93529180B461}"/>
    <cellStyle name="Total 60" xfId="28240" xr:uid="{65E28852-2031-4CD3-BAF5-FB226B71B1BA}"/>
    <cellStyle name="Total 61" xfId="28383" xr:uid="{887B74E6-AA30-494F-B19F-5156B38DAEC1}"/>
    <cellStyle name="Total 62" xfId="28510" xr:uid="{7A08051A-FCCF-4963-B65C-ECCB590F2256}"/>
    <cellStyle name="Total 63" xfId="28631" xr:uid="{ADCB3248-0308-4B07-B57E-D2BB565482DD}"/>
    <cellStyle name="Total 64" xfId="28735" xr:uid="{9899026A-1503-4209-B6D7-13B94147C662}"/>
    <cellStyle name="Total 65" xfId="28834" xr:uid="{14F178EF-A5C6-4D13-ABCC-1E257F7371A6}"/>
    <cellStyle name="Total 66" xfId="28926" xr:uid="{C2108EB7-6645-4684-85A0-19F5A194388D}"/>
    <cellStyle name="Total 67" xfId="29011" xr:uid="{4E210FEF-1DF9-408F-8426-CCAF2604340E}"/>
    <cellStyle name="Total 68" xfId="29089" xr:uid="{31E73C29-0EF8-4530-B7A4-736BEB943278}"/>
    <cellStyle name="Total 69" xfId="29160" xr:uid="{058EF416-DCC7-4502-B0C5-F50830DC6B08}"/>
    <cellStyle name="Total 7" xfId="12252" xr:uid="{29D0CC94-7A30-4B56-B7FD-38188FD4516A}"/>
    <cellStyle name="Total 7 10" xfId="12253" xr:uid="{30714C0C-DABF-49ED-AE66-25D87036E252}"/>
    <cellStyle name="Total 7 10 2" xfId="14643" xr:uid="{4D7DDF0F-E92F-4571-8A0B-E49F02E845D8}"/>
    <cellStyle name="Total 7 10 2 2" xfId="20475" xr:uid="{1B93B4BF-C562-4B2A-999B-40988B8A89A2}"/>
    <cellStyle name="Total 7 10 3" xfId="32949" xr:uid="{8EB29EAE-7C33-4C7B-9261-8CC55D81ACC1}"/>
    <cellStyle name="Total 7 11" xfId="12952" xr:uid="{8E407386-C59A-4C20-98D7-8CBBFC1CEE23}"/>
    <cellStyle name="Total 7 11 2" xfId="15335" xr:uid="{B4B240C2-4B25-4917-BB01-6412D9CFBB42}"/>
    <cellStyle name="Total 7 12" xfId="15467" xr:uid="{585DAB38-4740-4DE0-A278-5C10563EE2E1}"/>
    <cellStyle name="Total 7 12 2" xfId="33696" xr:uid="{6603CFEE-E885-48FA-87EB-2CEC7E3EDDA0}"/>
    <cellStyle name="Total 7 13" xfId="15343" xr:uid="{5E49870A-7A4C-41FC-81A9-71BC547EF1F4}"/>
    <cellStyle name="Total 7 13 2" xfId="33661" xr:uid="{D0E9D177-B97F-4DB1-9233-2F309BB383DA}"/>
    <cellStyle name="Total 7 14" xfId="21862" xr:uid="{FBBE6609-D2FA-4BCB-B779-F6BEA9B7469B}"/>
    <cellStyle name="Total 7 14 2" xfId="40018" xr:uid="{5BF19285-E3A8-480F-BACB-558BD6B09AEC}"/>
    <cellStyle name="Total 7 15" xfId="24323" xr:uid="{A98BDEE0-51C8-4EEF-8E5E-C5C726B7889D}"/>
    <cellStyle name="Total 7 16" xfId="29509" xr:uid="{3BE4570D-CC95-4663-89EE-2D69A7BB01D0}"/>
    <cellStyle name="Total 7 2" xfId="12254" xr:uid="{0CADB4E7-A710-4D7C-9C22-B7EA945A1840}"/>
    <cellStyle name="Total 7 2 10" xfId="12255" xr:uid="{2FF2D424-9204-4914-B7F6-D2BACDB8894E}"/>
    <cellStyle name="Total 7 2 10 2" xfId="35230" xr:uid="{F7E4E072-DB3E-4530-B095-F21A8A8521DE}"/>
    <cellStyle name="Total 7 2 11" xfId="13016" xr:uid="{EA38F8F1-A099-40BB-87B5-58E451742CD7}"/>
    <cellStyle name="Total 7 2 11 2" xfId="35348" xr:uid="{477D0528-F6EF-418E-974E-4AB6F4E35741}"/>
    <cellStyle name="Total 7 2 12" xfId="21094" xr:uid="{A1CD1031-05A5-4465-BEF1-F2A81C13D17F}"/>
    <cellStyle name="Total 7 2 12 2" xfId="39511" xr:uid="{5355AC11-DBBD-45DB-9B7E-A29E2FE9DD37}"/>
    <cellStyle name="Total 7 2 13" xfId="24324" xr:uid="{CC6C4D3B-5FFC-425C-BE0D-B200E0DB78C2}"/>
    <cellStyle name="Total 7 2 14" xfId="29576" xr:uid="{1A616A5F-E8F0-4E20-B940-120355432C66}"/>
    <cellStyle name="Total 7 2 2" xfId="12256" xr:uid="{5227C811-3224-4750-AA3C-25EDDDFBA451}"/>
    <cellStyle name="Total 7 2 2 2" xfId="12257" xr:uid="{61ECB639-C6B8-4B02-95FD-5DF624E244E7}"/>
    <cellStyle name="Total 7 2 2 2 2" xfId="12258" xr:uid="{154FBB8C-65EA-4430-80FE-8C735B750C3F}"/>
    <cellStyle name="Total 7 2 2 2 2 2" xfId="20297" xr:uid="{3A50B1B5-0412-49CC-92AF-DDBBE3299BE7}"/>
    <cellStyle name="Total 7 2 2 2 2 2 2" xfId="39169" xr:uid="{B92DCB38-755D-41CB-92A7-D36249EE184C}"/>
    <cellStyle name="Total 7 2 2 2 2 3" xfId="32885" xr:uid="{30DB8C70-4773-40A3-9697-CCC381FE636B}"/>
    <cellStyle name="Total 7 2 2 2 3" xfId="12259" xr:uid="{B8990868-070E-4F46-9057-ECC99527C096}"/>
    <cellStyle name="Total 7 2 2 2 3 2" xfId="37157" xr:uid="{261FB442-1213-4DE1-9CAB-C5C262D3D58D}"/>
    <cellStyle name="Total 7 2 2 2 4" xfId="13996" xr:uid="{520B7753-0DD7-4824-9A9D-5B89EC663AAB}"/>
    <cellStyle name="Total 7 2 2 2 4 2" xfId="24326" xr:uid="{7D61A9BA-B34B-4897-989D-FFA68FE0B627}"/>
    <cellStyle name="Total 7 2 2 2 5" xfId="31436" xr:uid="{58658582-9C47-4E7B-8D3E-6E34AF1E375E}"/>
    <cellStyle name="Total 7 2 2 3" xfId="12260" xr:uid="{E8D0A46D-BDF4-4B38-B5F7-36542303858B}"/>
    <cellStyle name="Total 7 2 2 3 2" xfId="12261" xr:uid="{4AF4FCE7-9C2E-417C-AF14-B9058D5559B3}"/>
    <cellStyle name="Total 7 2 2 3 2 2" xfId="38091" xr:uid="{ABE6B72D-E41E-4037-80DB-646C26EB2A69}"/>
    <cellStyle name="Total 7 2 2 3 3" xfId="12262" xr:uid="{FC3ABFF3-7CCA-45C2-BCDB-DC1E843099A9}"/>
    <cellStyle name="Total 7 2 2 4" xfId="12263" xr:uid="{3225E2D5-D713-41EA-AB71-24519D47833C}"/>
    <cellStyle name="Total 7 2 2 4 2" xfId="21481" xr:uid="{19F82190-BFE6-4FC9-821E-13E80BF0C3C2}"/>
    <cellStyle name="Total 7 2 2 4 2 2" xfId="39881" xr:uid="{46AF5589-0282-4845-BA77-D6536F3E811A}"/>
    <cellStyle name="Total 7 2 2 4 3" xfId="33622" xr:uid="{31380B61-783C-4314-AE8A-F272EEA0C38F}"/>
    <cellStyle name="Total 7 2 2 5" xfId="12264" xr:uid="{768A7689-3E78-413B-A914-6A6EDE83F25D}"/>
    <cellStyle name="Total 7 2 2 5 2" xfId="34394" xr:uid="{ACCCC9BC-C780-481F-8D85-6EC07A429788}"/>
    <cellStyle name="Total 7 2 2 6" xfId="13460" xr:uid="{C75E8C32-9A9A-46BC-AB26-0E8D1CAD8616}"/>
    <cellStyle name="Total 7 2 2 6 2" xfId="35231" xr:uid="{9EF7F6F8-F6E1-4614-90CC-8892D1C4E8F7}"/>
    <cellStyle name="Total 7 2 2 7" xfId="18111" xr:uid="{8ED02A3C-E3BD-4766-B701-7CA63A9BE193}"/>
    <cellStyle name="Total 7 2 2 7 2" xfId="36181" xr:uid="{D142A8DE-C832-4211-BF44-AC0958AF3321}"/>
    <cellStyle name="Total 7 2 2 8" xfId="24325" xr:uid="{99A6C3AB-822F-48D7-85BC-0956A34309DD}"/>
    <cellStyle name="Total 7 2 2 9" xfId="30373" xr:uid="{243FD88F-9333-4958-B889-B9A58337934D}"/>
    <cellStyle name="Total 7 2 3" xfId="12265" xr:uid="{5BC0C857-1D63-4596-90A3-4A330D915388}"/>
    <cellStyle name="Total 7 2 3 2" xfId="12266" xr:uid="{59DE2826-7250-4903-B1B7-5AB75CA5333C}"/>
    <cellStyle name="Total 7 2 3 2 2" xfId="12267" xr:uid="{1995C339-42F4-402E-A3D5-0D96A5D1DDA2}"/>
    <cellStyle name="Total 7 2 3 2 2 2" xfId="20298" xr:uid="{3BC8BF01-484E-4B29-B98B-5035FA222A98}"/>
    <cellStyle name="Total 7 2 3 2 2 2 2" xfId="39170" xr:uid="{F5190A10-8B63-42BC-8176-4A7FDB0D5947}"/>
    <cellStyle name="Total 7 2 3 2 2 3" xfId="32886" xr:uid="{DBF3B5D4-02A5-4C15-A193-075D73EFD5DF}"/>
    <cellStyle name="Total 7 2 3 2 3" xfId="12268" xr:uid="{5594C4FC-1626-4EDC-9596-871D7CAE38F4}"/>
    <cellStyle name="Total 7 2 3 2 3 2" xfId="37158" xr:uid="{FD01B58D-EC7C-4E21-A481-B31983A96FFF}"/>
    <cellStyle name="Total 7 2 3 2 4" xfId="13997" xr:uid="{587F4DFC-1E28-4BD8-A605-C72161E20FC3}"/>
    <cellStyle name="Total 7 2 3 2 4 2" xfId="24328" xr:uid="{B2FEB0BB-E76C-4206-A562-58DCF7F977D7}"/>
    <cellStyle name="Total 7 2 3 2 5" xfId="31437" xr:uid="{F0BC9DAC-5C8A-47E0-937F-408DAD10F3A9}"/>
    <cellStyle name="Total 7 2 3 3" xfId="12269" xr:uid="{47F818AA-8E61-4D91-B182-C56BCFFD4F6B}"/>
    <cellStyle name="Total 7 2 3 3 2" xfId="12270" xr:uid="{7117CA35-D304-4FDF-BD86-152C820EEC23}"/>
    <cellStyle name="Total 7 2 3 3 2 2" xfId="38092" xr:uid="{3C49BFA9-08DD-4641-8D0E-176BA3B38315}"/>
    <cellStyle name="Total 7 2 3 3 3" xfId="12271" xr:uid="{491A9197-D581-4B93-99F5-413245FF1286}"/>
    <cellStyle name="Total 7 2 3 4" xfId="12272" xr:uid="{F0F2605C-FD24-442E-B626-49E2B3FBBB35}"/>
    <cellStyle name="Total 7 2 3 4 2" xfId="21482" xr:uid="{42016830-5A56-4AA7-9291-C5579865E330}"/>
    <cellStyle name="Total 7 2 3 4 2 2" xfId="39882" xr:uid="{BF68F0BC-32B8-4E8F-A1DC-7F086A90A66F}"/>
    <cellStyle name="Total 7 2 3 4 3" xfId="33623" xr:uid="{DB62AD17-4DA1-4965-A01E-0211D35CE1F7}"/>
    <cellStyle name="Total 7 2 3 5" xfId="12273" xr:uid="{390132F1-94D0-4367-A852-B2AD497142C5}"/>
    <cellStyle name="Total 7 2 3 5 2" xfId="34395" xr:uid="{91BEAF12-7F6C-4486-A2A4-1BEADD3A6C9A}"/>
    <cellStyle name="Total 7 2 3 6" xfId="13461" xr:uid="{521872FF-BC92-4679-86B2-183DBCCF926A}"/>
    <cellStyle name="Total 7 2 3 6 2" xfId="35232" xr:uid="{EA0DB179-178E-4D82-88E3-997D96CA34EA}"/>
    <cellStyle name="Total 7 2 3 7" xfId="18112" xr:uid="{7E23B993-7DEC-4F0A-8AB2-8941C8F334ED}"/>
    <cellStyle name="Total 7 2 3 7 2" xfId="36182" xr:uid="{4B8FEB0D-8A76-4368-8F3A-2D0E365FF5D5}"/>
    <cellStyle name="Total 7 2 3 8" xfId="24327" xr:uid="{B3190E0B-081B-407A-84CD-2E4CD1B27653}"/>
    <cellStyle name="Total 7 2 3 9" xfId="30374" xr:uid="{91A12305-6224-47CD-9D3B-D64DC951003F}"/>
    <cellStyle name="Total 7 2 4" xfId="12274" xr:uid="{72139B36-68C3-4A46-A93C-7F6B3A7E97BC}"/>
    <cellStyle name="Total 7 2 4 2" xfId="12275" xr:uid="{7957DBCE-45C6-4872-8700-CEEAE0A2C30D}"/>
    <cellStyle name="Total 7 2 4 2 2" xfId="12276" xr:uid="{F8577A72-7F60-4ED1-944A-8A0B9995A74F}"/>
    <cellStyle name="Total 7 2 4 2 2 2" xfId="20299" xr:uid="{B9F28E0C-1396-42D0-BF3B-4C82ED97C2DA}"/>
    <cellStyle name="Total 7 2 4 2 2 2 2" xfId="39171" xr:uid="{353160E3-E2A3-4700-AF6A-34F242F35790}"/>
    <cellStyle name="Total 7 2 4 2 2 3" xfId="32887" xr:uid="{81730D09-41A5-4012-9147-585841D44A1C}"/>
    <cellStyle name="Total 7 2 4 2 3" xfId="12277" xr:uid="{0B0FAEBF-C8C9-4C4C-9B56-46F81F3CDB37}"/>
    <cellStyle name="Total 7 2 4 2 3 2" xfId="37159" xr:uid="{09675D35-8B9B-4A30-BD1E-8698E8B35241}"/>
    <cellStyle name="Total 7 2 4 2 4" xfId="13998" xr:uid="{6C621A31-8C5E-422C-82AC-593D92C16D26}"/>
    <cellStyle name="Total 7 2 4 2 4 2" xfId="24330" xr:uid="{2E7DB923-B2B5-40EF-93E5-5288BA7E38C9}"/>
    <cellStyle name="Total 7 2 4 2 5" xfId="31438" xr:uid="{18FD9FE2-4449-40E4-98EE-3231463FF3E8}"/>
    <cellStyle name="Total 7 2 4 3" xfId="12278" xr:uid="{AD26DE84-C332-4F1D-AFA3-5ABD4B3BD7C9}"/>
    <cellStyle name="Total 7 2 4 3 2" xfId="12279" xr:uid="{55D5D992-D09E-4F92-B509-4D0CA6245A50}"/>
    <cellStyle name="Total 7 2 4 3 2 2" xfId="38093" xr:uid="{D8010772-3F60-403C-8DA2-CA4652728DF1}"/>
    <cellStyle name="Total 7 2 4 3 3" xfId="12280" xr:uid="{A32888D6-CBBB-4AFA-93A5-FBEA1712DFCD}"/>
    <cellStyle name="Total 7 2 4 4" xfId="12281" xr:uid="{834DB124-D671-43AF-8F7E-2BDB4F029E7D}"/>
    <cellStyle name="Total 7 2 4 4 2" xfId="21483" xr:uid="{3D4BF0AA-20F4-4996-9308-A680C1B6ABF4}"/>
    <cellStyle name="Total 7 2 4 4 2 2" xfId="39883" xr:uid="{302BB37C-CF9E-4D5A-8087-8AFE18A19364}"/>
    <cellStyle name="Total 7 2 4 4 3" xfId="33624" xr:uid="{664D0478-7858-4BBE-8600-0DE96EC18EB5}"/>
    <cellStyle name="Total 7 2 4 5" xfId="12282" xr:uid="{E4FFEEC7-050F-4D7A-9256-3C88FB7ABBC0}"/>
    <cellStyle name="Total 7 2 4 5 2" xfId="34396" xr:uid="{A90AE16B-B38A-4164-803B-5104408E597F}"/>
    <cellStyle name="Total 7 2 4 6" xfId="13462" xr:uid="{235C8C64-AB15-4742-A982-28476E07219E}"/>
    <cellStyle name="Total 7 2 4 6 2" xfId="35233" xr:uid="{47B3ACB6-BA16-4E4C-A281-9B328278E1F0}"/>
    <cellStyle name="Total 7 2 4 7" xfId="18113" xr:uid="{5EA4EC93-B56B-4F57-AD6A-D95B53CC5EAB}"/>
    <cellStyle name="Total 7 2 4 7 2" xfId="36183" xr:uid="{3D9CA485-F1D5-47CC-AE88-752180EE1232}"/>
    <cellStyle name="Total 7 2 4 8" xfId="24329" xr:uid="{F6138E97-C338-425F-BD2E-F8165168B52E}"/>
    <cellStyle name="Total 7 2 4 9" xfId="30375" xr:uid="{27CE4346-AD7D-4E4B-A5D4-0F02BF8FDB68}"/>
    <cellStyle name="Total 7 2 5" xfId="12283" xr:uid="{D06600E0-9B50-4EC6-A4BD-54F3A3C3E31B}"/>
    <cellStyle name="Total 7 2 5 2" xfId="12284" xr:uid="{055CD739-A50B-452C-84CE-E949A7EAF372}"/>
    <cellStyle name="Total 7 2 5 2 2" xfId="12285" xr:uid="{8F6FFF19-F85F-4509-859F-E270A26169C9}"/>
    <cellStyle name="Total 7 2 5 2 2 2" xfId="20300" xr:uid="{D6C31A11-8CEA-4673-9771-7A9AFD7B62AE}"/>
    <cellStyle name="Total 7 2 5 2 2 2 2" xfId="39172" xr:uid="{9D097A16-C303-4199-B073-0BC370C87D33}"/>
    <cellStyle name="Total 7 2 5 2 2 3" xfId="32888" xr:uid="{AC3E7318-8388-4F45-9C45-F72ED7C6D888}"/>
    <cellStyle name="Total 7 2 5 2 3" xfId="12286" xr:uid="{ED44404D-D990-4F35-9ED0-EE525FDFD52B}"/>
    <cellStyle name="Total 7 2 5 2 3 2" xfId="37160" xr:uid="{43F7059A-78F0-4A8C-ADB2-09E142604D62}"/>
    <cellStyle name="Total 7 2 5 2 4" xfId="13999" xr:uid="{98FBBB22-CF6B-4E41-B2DB-60B35E73322A}"/>
    <cellStyle name="Total 7 2 5 2 4 2" xfId="24332" xr:uid="{A35A3474-6F4D-432A-BB3C-B871497BEA5F}"/>
    <cellStyle name="Total 7 2 5 2 5" xfId="31439" xr:uid="{3B87288C-89DF-4A80-BF64-0B70C464FEE7}"/>
    <cellStyle name="Total 7 2 5 3" xfId="12287" xr:uid="{E0F217BA-0841-47EB-8823-DB9BF7D63E6A}"/>
    <cellStyle name="Total 7 2 5 3 2" xfId="12288" xr:uid="{9B388F22-3001-42E1-846F-F4643981A781}"/>
    <cellStyle name="Total 7 2 5 3 2 2" xfId="38094" xr:uid="{A0AE97F1-A7FB-40D5-A8CA-29F36C05E41B}"/>
    <cellStyle name="Total 7 2 5 3 3" xfId="12289" xr:uid="{458348E5-8438-4285-9953-D56B24CAC614}"/>
    <cellStyle name="Total 7 2 5 4" xfId="12290" xr:uid="{07D8DB6B-E9E4-4C1F-9EE4-ADE4E5D8EB1B}"/>
    <cellStyle name="Total 7 2 5 4 2" xfId="21484" xr:uid="{B78BFD2A-C065-47BD-924A-6BFD317052AA}"/>
    <cellStyle name="Total 7 2 5 4 2 2" xfId="39884" xr:uid="{C9DFAC44-4025-472F-9800-B0C54B046620}"/>
    <cellStyle name="Total 7 2 5 4 3" xfId="33625" xr:uid="{EE3C58C2-8507-471E-8819-89DCD8489594}"/>
    <cellStyle name="Total 7 2 5 5" xfId="12291" xr:uid="{556A79EB-6E3D-4A8C-9151-85A5B268F89D}"/>
    <cellStyle name="Total 7 2 5 5 2" xfId="34397" xr:uid="{8D863912-1C5F-45A7-8EF4-1E36E2CB784D}"/>
    <cellStyle name="Total 7 2 5 6" xfId="13463" xr:uid="{63E0EE72-2CFC-4960-83F2-ECCE4DD521E0}"/>
    <cellStyle name="Total 7 2 5 6 2" xfId="35234" xr:uid="{EFA6A782-3783-4512-8243-A9B084959109}"/>
    <cellStyle name="Total 7 2 5 7" xfId="18114" xr:uid="{59761F8A-7C82-4E4C-ACA1-34DBF912D538}"/>
    <cellStyle name="Total 7 2 5 7 2" xfId="36184" xr:uid="{DD93ED96-95AC-4E2A-8907-1D574E12A264}"/>
    <cellStyle name="Total 7 2 5 8" xfId="24331" xr:uid="{17914863-B219-4818-9A7C-082DCD88FF2B}"/>
    <cellStyle name="Total 7 2 5 9" xfId="30376" xr:uid="{0AFF862A-CA7E-4616-9C0F-3CBFD31E1A86}"/>
    <cellStyle name="Total 7 2 6" xfId="12292" xr:uid="{1A3332DC-546C-4624-9CD8-EBC69529BF2F}"/>
    <cellStyle name="Total 7 2 6 2" xfId="12293" xr:uid="{D218AD5C-453F-43B8-A40E-5290FB9880EF}"/>
    <cellStyle name="Total 7 2 6 2 2" xfId="12294" xr:uid="{F1BB4634-DFF6-46CA-9C92-5D26B8FF2F1F}"/>
    <cellStyle name="Total 7 2 6 2 2 2" xfId="20301" xr:uid="{5EB9FFF3-F149-40B6-8953-6BC156F1C469}"/>
    <cellStyle name="Total 7 2 6 2 2 2 2" xfId="39173" xr:uid="{D038EA1B-74EB-4BF0-BEFC-3FE72C98AA92}"/>
    <cellStyle name="Total 7 2 6 2 2 3" xfId="32889" xr:uid="{960D4661-E616-4457-B881-1A685C3AAD66}"/>
    <cellStyle name="Total 7 2 6 2 3" xfId="12295" xr:uid="{3F75075F-F121-4D58-A392-F2B26392BD44}"/>
    <cellStyle name="Total 7 2 6 2 3 2" xfId="37161" xr:uid="{7CAA241B-DA7D-4292-A930-20694C5807A2}"/>
    <cellStyle name="Total 7 2 6 2 4" xfId="14000" xr:uid="{49CEE14A-4679-49A6-BADC-37BC1D9C4366}"/>
    <cellStyle name="Total 7 2 6 2 4 2" xfId="24334" xr:uid="{DA223F23-6362-4A48-A434-C518D881CAA7}"/>
    <cellStyle name="Total 7 2 6 2 5" xfId="31440" xr:uid="{82F48E5B-F94A-4C02-921B-9A278FAA61CE}"/>
    <cellStyle name="Total 7 2 6 3" xfId="12296" xr:uid="{D06CBF73-27FE-46B1-9141-C38CAF1CEC54}"/>
    <cellStyle name="Total 7 2 6 3 2" xfId="12297" xr:uid="{46D41900-04D9-49DC-A862-F64CEDBC5CB2}"/>
    <cellStyle name="Total 7 2 6 3 2 2" xfId="38095" xr:uid="{F240F86D-8738-435F-88E5-8EE78D2274FF}"/>
    <cellStyle name="Total 7 2 6 3 3" xfId="12298" xr:uid="{2D43298E-ACF0-42EF-A87D-B16E04E9AA98}"/>
    <cellStyle name="Total 7 2 6 4" xfId="12299" xr:uid="{36A4FE47-AA71-4AC1-9A68-4D6FDD4F6B42}"/>
    <cellStyle name="Total 7 2 6 4 2" xfId="21485" xr:uid="{481A0930-172E-414E-9389-AE3FD4BC70CF}"/>
    <cellStyle name="Total 7 2 6 4 2 2" xfId="39885" xr:uid="{E332933B-C703-4D20-BCDE-1D5EEF40FBFF}"/>
    <cellStyle name="Total 7 2 6 4 3" xfId="33626" xr:uid="{36239BCC-E0CD-4A77-BC6F-E5098BEAB3D1}"/>
    <cellStyle name="Total 7 2 6 5" xfId="12300" xr:uid="{CD01A683-3452-4FF3-9563-D2EBAE152EBB}"/>
    <cellStyle name="Total 7 2 6 5 2" xfId="34398" xr:uid="{384D9B5A-0AAC-487E-9373-32A149C4F6D0}"/>
    <cellStyle name="Total 7 2 6 6" xfId="13464" xr:uid="{19D80863-EB56-4A77-B6A2-659C6E169C03}"/>
    <cellStyle name="Total 7 2 6 6 2" xfId="35235" xr:uid="{EE920CB0-52CC-4EAF-A39F-06F60830321B}"/>
    <cellStyle name="Total 7 2 6 7" xfId="18115" xr:uid="{573F0380-A44E-49C6-A76A-9710481101B8}"/>
    <cellStyle name="Total 7 2 6 7 2" xfId="36185" xr:uid="{91549DE0-83EC-480C-A179-4CFDB8E626A5}"/>
    <cellStyle name="Total 7 2 6 8" xfId="24333" xr:uid="{A69F9A7F-0104-4C73-A716-0CB92A136918}"/>
    <cellStyle name="Total 7 2 6 9" xfId="30377" xr:uid="{D175F773-1163-40EC-9807-729754FAD5C5}"/>
    <cellStyle name="Total 7 2 7" xfId="12301" xr:uid="{A24B0D2B-A8B2-4191-8D77-1F12D9313C88}"/>
    <cellStyle name="Total 7 2 7 2" xfId="12302" xr:uid="{19D3897F-399F-461B-9FFC-4A021E7E0FAF}"/>
    <cellStyle name="Total 7 2 7 2 2" xfId="19425" xr:uid="{8E68605B-BDEA-4F33-8287-23772AD719B0}"/>
    <cellStyle name="Total 7 2 7 2 2 2" xfId="38212" xr:uid="{B85DF84B-2CBB-4774-B03C-DB34AC856FB7}"/>
    <cellStyle name="Total 7 2 7 2 3" xfId="32131" xr:uid="{ABB148B3-4438-4F03-90E9-4F2BC1ED3B41}"/>
    <cellStyle name="Total 7 2 7 3" xfId="12303" xr:uid="{BA5CB4BA-83AD-455A-971F-60AFBE29CB08}"/>
    <cellStyle name="Total 7 2 7 3 2" xfId="36295" xr:uid="{DE25AADB-1E4B-42B9-9B75-C94BA61F154A}"/>
    <cellStyle name="Total 7 2 7 4" xfId="13565" xr:uid="{5B8FE734-640D-4FC6-B74D-4C7D37D5B014}"/>
    <cellStyle name="Total 7 2 7 4 2" xfId="24335" xr:uid="{B4FCB13A-C6A3-44DC-8AD1-513E98E6B90F}"/>
    <cellStyle name="Total 7 2 7 5" xfId="30481" xr:uid="{B4A046E8-7D88-4BC9-945B-0DFAFFB5B9E1}"/>
    <cellStyle name="Total 7 2 8" xfId="12304" xr:uid="{4B0FF298-3DF6-4275-9C33-DEFF9126A25E}"/>
    <cellStyle name="Total 7 2 8 2" xfId="12305" xr:uid="{A1738742-45B7-44CA-A846-0F2BAC22A60B}"/>
    <cellStyle name="Total 7 2 8 2 2" xfId="19531" xr:uid="{EB6FD131-00BB-4FE5-AA7D-431082E53361}"/>
    <cellStyle name="Total 7 2 8 2 2 2" xfId="38318" xr:uid="{63D9111F-7C86-4F43-BFA4-1BD84F30A5DA}"/>
    <cellStyle name="Total 7 2 8 2 3" xfId="32215" xr:uid="{ECAE28F4-FD6C-499F-A556-8F3E387F8E4C}"/>
    <cellStyle name="Total 7 2 8 3" xfId="12306" xr:uid="{CE12E6FF-F6C0-4BC6-9FCD-94C60EC8284E}"/>
    <cellStyle name="Total 7 2 8 3 2" xfId="36402" xr:uid="{363DD5F0-9DD2-4322-BFB9-F6CD51E3BCFA}"/>
    <cellStyle name="Total 7 2 8 4" xfId="13617" xr:uid="{9AA8117D-8616-4409-ACE4-223700612D8C}"/>
    <cellStyle name="Total 7 2 8 4 2" xfId="24336" xr:uid="{EC962525-1A24-4FAE-9301-0F7E54059583}"/>
    <cellStyle name="Total 7 2 8 5" xfId="30587" xr:uid="{160567E1-01D6-411A-845C-4FFC07A65D6E}"/>
    <cellStyle name="Total 7 2 9" xfId="12307" xr:uid="{4C3B797B-8FED-4151-88C0-45CAF48FEC89}"/>
    <cellStyle name="Total 7 2 9 2" xfId="12308" xr:uid="{6616BE15-CA4A-42B8-9E91-C414E066DE7F}"/>
    <cellStyle name="Total 7 2 9 3" xfId="12309" xr:uid="{9FE969BE-35B3-4411-A93D-0E9E3148A73A}"/>
    <cellStyle name="Total 7 3" xfId="12310" xr:uid="{292EBEEC-0F2B-44F2-81FC-402C8309BBDD}"/>
    <cellStyle name="Total 7 3 10" xfId="12311" xr:uid="{07E6F04D-42A5-4126-90CB-12E7A593045B}"/>
    <cellStyle name="Total 7 3 10 2" xfId="35236" xr:uid="{B83FD7E4-444E-4451-BF43-500216E001CD}"/>
    <cellStyle name="Total 7 3 11" xfId="13017" xr:uid="{855C2164-25EE-4507-A8D1-9E5CEE1880E0}"/>
    <cellStyle name="Total 7 3 11 2" xfId="35349" xr:uid="{58BA6500-18CC-4BD9-A64E-E4BC84BF2843}"/>
    <cellStyle name="Total 7 3 12" xfId="18700" xr:uid="{FF9974F5-C09F-4324-84BF-17C9F8289FB9}"/>
    <cellStyle name="Total 7 3 12 2" xfId="37298" xr:uid="{7DF90751-FAA0-4EC3-A46C-42C5FFAAD787}"/>
    <cellStyle name="Total 7 3 13" xfId="24337" xr:uid="{4B632FB6-6268-4F71-B4C5-38C4EC2013C2}"/>
    <cellStyle name="Total 7 3 14" xfId="29577" xr:uid="{477AFD2B-F3C3-4148-80BB-2AF402A642D4}"/>
    <cellStyle name="Total 7 3 2" xfId="12312" xr:uid="{73B5B8F6-34BC-47BB-8F57-71EC288795A7}"/>
    <cellStyle name="Total 7 3 2 2" xfId="12313" xr:uid="{60E0908F-A4F1-4468-B9B0-387AFD3FAA41}"/>
    <cellStyle name="Total 7 3 2 2 2" xfId="12314" xr:uid="{E03368E9-2FCF-4138-98F1-0E6AACDBA01E}"/>
    <cellStyle name="Total 7 3 2 2 2 2" xfId="20302" xr:uid="{5A76B1F5-5147-4728-8A85-581627C2E1F6}"/>
    <cellStyle name="Total 7 3 2 2 2 2 2" xfId="39174" xr:uid="{2C701561-67C3-4F6B-A668-FBF1FFF08062}"/>
    <cellStyle name="Total 7 3 2 2 2 3" xfId="32890" xr:uid="{BB090058-43F5-49B1-8757-15D9F4872696}"/>
    <cellStyle name="Total 7 3 2 2 3" xfId="12315" xr:uid="{714F817A-D721-4BF5-82C7-F2F294BA9C1F}"/>
    <cellStyle name="Total 7 3 2 2 3 2" xfId="37162" xr:uid="{EBED1FBA-C161-434E-A6D4-68FF93DB2485}"/>
    <cellStyle name="Total 7 3 2 2 4" xfId="14001" xr:uid="{AB7BC72F-1C9A-4EBC-A718-61504F671ADE}"/>
    <cellStyle name="Total 7 3 2 2 4 2" xfId="24339" xr:uid="{CB79F4EB-4189-4F9F-8EBC-53326843F194}"/>
    <cellStyle name="Total 7 3 2 2 5" xfId="31441" xr:uid="{D085094E-EDBA-4C56-A9FF-D50640A7E319}"/>
    <cellStyle name="Total 7 3 2 3" xfId="12316" xr:uid="{B37BD6D7-E521-4DE5-856F-F2EDE43B03D9}"/>
    <cellStyle name="Total 7 3 2 3 2" xfId="12317" xr:uid="{4FF73499-30DA-412B-8BD7-C4B8B492D045}"/>
    <cellStyle name="Total 7 3 2 3 2 2" xfId="38096" xr:uid="{3AD33026-154D-499D-8A70-6D3BCB26BB3A}"/>
    <cellStyle name="Total 7 3 2 3 3" xfId="12318" xr:uid="{9FD5FCEB-339F-4AB6-B59E-39227257058A}"/>
    <cellStyle name="Total 7 3 2 4" xfId="12319" xr:uid="{6341AC08-D5CE-4B5E-A6A5-26B49B747784}"/>
    <cellStyle name="Total 7 3 2 4 2" xfId="21486" xr:uid="{176B2C48-CF32-445F-BD6C-809E17F6AFD9}"/>
    <cellStyle name="Total 7 3 2 4 2 2" xfId="39886" xr:uid="{0D2AC59B-B98B-48FD-9986-4380C972E064}"/>
    <cellStyle name="Total 7 3 2 4 3" xfId="33627" xr:uid="{594CF2DF-27E7-43DA-A7FF-93107EA1BC46}"/>
    <cellStyle name="Total 7 3 2 5" xfId="12320" xr:uid="{552DC34D-DD6B-474A-B95F-CD32212DAA85}"/>
    <cellStyle name="Total 7 3 2 5 2" xfId="34399" xr:uid="{8A2574F3-DE9B-4650-92DC-468AA336C20A}"/>
    <cellStyle name="Total 7 3 2 6" xfId="13465" xr:uid="{F81809B7-D80D-4B8D-8FE1-926508F8C127}"/>
    <cellStyle name="Total 7 3 2 6 2" xfId="35237" xr:uid="{F7BC08EB-E8CB-4062-8860-074EDDC91ACF}"/>
    <cellStyle name="Total 7 3 2 7" xfId="18116" xr:uid="{C54D4ADB-D427-41B8-A012-594E72E8085F}"/>
    <cellStyle name="Total 7 3 2 7 2" xfId="36186" xr:uid="{56EC8D30-EE72-478B-A455-7806830751EE}"/>
    <cellStyle name="Total 7 3 2 8" xfId="24338" xr:uid="{D17A175F-FE19-4E0D-9A6F-E885338AA0E3}"/>
    <cellStyle name="Total 7 3 2 9" xfId="30378" xr:uid="{DC901910-75C6-4E95-B7CD-74134A041C7D}"/>
    <cellStyle name="Total 7 3 3" xfId="12321" xr:uid="{EB1AA9D5-8DD0-46E1-A7F5-033E5A11F1CB}"/>
    <cellStyle name="Total 7 3 3 2" xfId="12322" xr:uid="{636E5147-458B-4F1D-9B21-85F6E7BDFF15}"/>
    <cellStyle name="Total 7 3 3 2 2" xfId="12323" xr:uid="{FB65B152-D587-49D9-BC94-E6258F04A9AB}"/>
    <cellStyle name="Total 7 3 3 2 2 2" xfId="20303" xr:uid="{F82E81C3-C249-4DB7-8D35-36867F50BFDA}"/>
    <cellStyle name="Total 7 3 3 2 2 2 2" xfId="39175" xr:uid="{78428AE3-43AF-498A-87E1-C4ACC9D63924}"/>
    <cellStyle name="Total 7 3 3 2 2 3" xfId="32891" xr:uid="{BC871919-E25B-46FD-83EE-76DCDB1A9DCB}"/>
    <cellStyle name="Total 7 3 3 2 3" xfId="12324" xr:uid="{8D90DFD2-8680-46FD-A837-AFDBF07F5377}"/>
    <cellStyle name="Total 7 3 3 2 3 2" xfId="37163" xr:uid="{A87EE490-CDC5-4D9F-BBC5-0BE15D2F4300}"/>
    <cellStyle name="Total 7 3 3 2 4" xfId="14002" xr:uid="{2C09EB42-DDAA-4296-8255-7C9E82A6DCA2}"/>
    <cellStyle name="Total 7 3 3 2 4 2" xfId="24341" xr:uid="{5D44A8A8-AD5D-4461-AFAE-318A9ADD4312}"/>
    <cellStyle name="Total 7 3 3 2 5" xfId="31442" xr:uid="{4EE02FE7-111F-4919-9932-DC3911CDA8F7}"/>
    <cellStyle name="Total 7 3 3 3" xfId="12325" xr:uid="{D63EC893-D53B-48CB-B48B-DCE0420DEBDF}"/>
    <cellStyle name="Total 7 3 3 3 2" xfId="12326" xr:uid="{1203CDD5-9067-4E60-AEF6-BEDF7D6B4821}"/>
    <cellStyle name="Total 7 3 3 3 2 2" xfId="38097" xr:uid="{80D92AF1-7EB4-4600-A42D-CC8401EC0793}"/>
    <cellStyle name="Total 7 3 3 3 3" xfId="12327" xr:uid="{1268D7D1-A12F-4459-8F29-F864F9CDD0D0}"/>
    <cellStyle name="Total 7 3 3 4" xfId="12328" xr:uid="{C051DC0B-BBC2-460B-B7BE-6E16C7C9871C}"/>
    <cellStyle name="Total 7 3 3 4 2" xfId="21487" xr:uid="{A1FFC1F3-6806-43F4-9593-46F2438642E3}"/>
    <cellStyle name="Total 7 3 3 4 2 2" xfId="39887" xr:uid="{64025B5B-1EF9-4990-9324-4CB9F0276059}"/>
    <cellStyle name="Total 7 3 3 4 3" xfId="33628" xr:uid="{B8DCFE37-1CC0-4052-894D-2E882963047E}"/>
    <cellStyle name="Total 7 3 3 5" xfId="12329" xr:uid="{BAB22699-0C05-4CA8-B550-069BF89FCD75}"/>
    <cellStyle name="Total 7 3 3 5 2" xfId="34400" xr:uid="{0FAE0960-0068-42CE-882E-B17611DE63EF}"/>
    <cellStyle name="Total 7 3 3 6" xfId="13466" xr:uid="{D5D68A1C-6759-4F94-83A5-5C74934F3599}"/>
    <cellStyle name="Total 7 3 3 6 2" xfId="35238" xr:uid="{8FBA15A2-CD0D-4010-9231-7F73B85E34B9}"/>
    <cellStyle name="Total 7 3 3 7" xfId="18117" xr:uid="{239615DC-210D-4811-9712-177E3DF3015F}"/>
    <cellStyle name="Total 7 3 3 7 2" xfId="36187" xr:uid="{F58B2C25-4680-4267-9A8A-C95F81C145F8}"/>
    <cellStyle name="Total 7 3 3 8" xfId="24340" xr:uid="{DF89166A-E57F-4E54-8BC0-6A43C94F2644}"/>
    <cellStyle name="Total 7 3 3 9" xfId="30379" xr:uid="{22C0E88C-85E6-45C6-A709-B405A93EB3F5}"/>
    <cellStyle name="Total 7 3 4" xfId="12330" xr:uid="{B0DF000B-D34B-468D-81D7-D38EB52EAA22}"/>
    <cellStyle name="Total 7 3 4 2" xfId="12331" xr:uid="{19FD635A-6F37-4C3E-99AD-F4824A60A76D}"/>
    <cellStyle name="Total 7 3 4 2 2" xfId="12332" xr:uid="{DD7BA2CF-9C2B-431B-AC91-4B6121C3E73E}"/>
    <cellStyle name="Total 7 3 4 2 2 2" xfId="20304" xr:uid="{A226C426-49A5-4808-9216-101131030F13}"/>
    <cellStyle name="Total 7 3 4 2 2 2 2" xfId="39176" xr:uid="{A3B61C63-F5BA-4260-AC61-2EA1A81B0C15}"/>
    <cellStyle name="Total 7 3 4 2 2 3" xfId="32892" xr:uid="{94DC4F4F-C14E-4E34-A431-84123ED90432}"/>
    <cellStyle name="Total 7 3 4 2 3" xfId="12333" xr:uid="{0D947AB0-83FA-4F3C-B1E8-621CF74A5383}"/>
    <cellStyle name="Total 7 3 4 2 3 2" xfId="37164" xr:uid="{730EB64F-9E9D-42A6-AE92-86F59D044324}"/>
    <cellStyle name="Total 7 3 4 2 4" xfId="14003" xr:uid="{464480A0-7D99-4B8D-927D-48FBC24FC090}"/>
    <cellStyle name="Total 7 3 4 2 4 2" xfId="24343" xr:uid="{CDD3BBF5-A7A2-48C9-B22D-B33D51E7DF40}"/>
    <cellStyle name="Total 7 3 4 2 5" xfId="31443" xr:uid="{B8746156-156C-40A3-AC8B-7748845729D6}"/>
    <cellStyle name="Total 7 3 4 3" xfId="12334" xr:uid="{A4FB4048-2F88-47EC-826C-8A8CF7C371D2}"/>
    <cellStyle name="Total 7 3 4 3 2" xfId="12335" xr:uid="{42CEFB54-0994-4433-A180-D21933EFD51B}"/>
    <cellStyle name="Total 7 3 4 3 2 2" xfId="38098" xr:uid="{8F65C987-115B-4BCE-87B8-499ADEBB6AB0}"/>
    <cellStyle name="Total 7 3 4 3 3" xfId="12336" xr:uid="{E031F046-EF70-402B-9578-16C5A2BDFFD8}"/>
    <cellStyle name="Total 7 3 4 4" xfId="12337" xr:uid="{4576C24F-D458-44FA-9980-4608B0ED4B51}"/>
    <cellStyle name="Total 7 3 4 4 2" xfId="21488" xr:uid="{70A14AD2-9085-4F76-BF94-5FF58F914A72}"/>
    <cellStyle name="Total 7 3 4 4 2 2" xfId="39888" xr:uid="{D0D113AC-3A8C-4DC6-B4EC-BD600323A083}"/>
    <cellStyle name="Total 7 3 4 4 3" xfId="33629" xr:uid="{E33BB78A-C947-4635-8392-98E93EF56519}"/>
    <cellStyle name="Total 7 3 4 5" xfId="12338" xr:uid="{B9099901-A7F5-44B5-8A40-B4A07FD29331}"/>
    <cellStyle name="Total 7 3 4 5 2" xfId="34401" xr:uid="{CB36FD44-B298-4285-B82B-6C75CD51C747}"/>
    <cellStyle name="Total 7 3 4 6" xfId="13467" xr:uid="{50263318-61DE-49FE-BA51-E3DDAAE9AD2C}"/>
    <cellStyle name="Total 7 3 4 6 2" xfId="35239" xr:uid="{4F4D6EA0-EFDA-4454-8C3F-9E38B12D5523}"/>
    <cellStyle name="Total 7 3 4 7" xfId="18118" xr:uid="{52909F59-CB21-436E-B048-DCD519602C21}"/>
    <cellStyle name="Total 7 3 4 7 2" xfId="36188" xr:uid="{4D359695-9A77-4062-98E8-738357FFD6F5}"/>
    <cellStyle name="Total 7 3 4 8" xfId="24342" xr:uid="{1F361357-6E9E-4345-AED6-7222620C9A3B}"/>
    <cellStyle name="Total 7 3 4 9" xfId="30380" xr:uid="{34FE1B0E-AD08-473C-83B5-C864C28177B9}"/>
    <cellStyle name="Total 7 3 5" xfId="12339" xr:uid="{24C4C0DB-BBDE-483E-BD71-4DA70499DFB0}"/>
    <cellStyle name="Total 7 3 5 2" xfId="12340" xr:uid="{991D0218-9D0D-49D4-A45E-7535DDB88F8C}"/>
    <cellStyle name="Total 7 3 5 2 2" xfId="12341" xr:uid="{9C12D87C-96EA-4108-9474-4777C573B9D6}"/>
    <cellStyle name="Total 7 3 5 2 2 2" xfId="20305" xr:uid="{5848F129-B896-4C6C-9690-E22F74811CED}"/>
    <cellStyle name="Total 7 3 5 2 2 2 2" xfId="39177" xr:uid="{7184537F-9C00-4E09-84F1-97185DE75858}"/>
    <cellStyle name="Total 7 3 5 2 2 3" xfId="32893" xr:uid="{6A304C7D-85AE-4D90-A148-FAFAC7BED939}"/>
    <cellStyle name="Total 7 3 5 2 3" xfId="12342" xr:uid="{ED78371E-E8D1-4184-BAD5-3AD997DBE72D}"/>
    <cellStyle name="Total 7 3 5 2 3 2" xfId="37165" xr:uid="{5A797BE4-697C-4840-B02C-E66883F3FB20}"/>
    <cellStyle name="Total 7 3 5 2 4" xfId="14004" xr:uid="{B776DB84-72AD-4186-84EF-A88C9147E7B4}"/>
    <cellStyle name="Total 7 3 5 2 4 2" xfId="24345" xr:uid="{0D62D12D-FB39-4D17-BCB3-648AA4EB9F71}"/>
    <cellStyle name="Total 7 3 5 2 5" xfId="31444" xr:uid="{0B6ACFF9-41C8-4B7E-9A56-509AD302A290}"/>
    <cellStyle name="Total 7 3 5 3" xfId="12343" xr:uid="{F05FDA2D-D8E4-44B0-88AC-85B6F5E1F276}"/>
    <cellStyle name="Total 7 3 5 3 2" xfId="12344" xr:uid="{74EC9491-4FE1-4971-B5F6-9E547F40AE87}"/>
    <cellStyle name="Total 7 3 5 3 2 2" xfId="38099" xr:uid="{433939C1-3219-49B8-B1E1-B0EE9227C354}"/>
    <cellStyle name="Total 7 3 5 3 3" xfId="12345" xr:uid="{DD4FB71E-9A85-4A3E-A54B-0416417CEA83}"/>
    <cellStyle name="Total 7 3 5 4" xfId="12346" xr:uid="{F0AADEEE-848D-4CCB-9358-E50E8D5720DA}"/>
    <cellStyle name="Total 7 3 5 4 2" xfId="21489" xr:uid="{9B9CAE0F-4A98-4337-A76D-7C442422D10D}"/>
    <cellStyle name="Total 7 3 5 4 2 2" xfId="39889" xr:uid="{9829103B-896E-4D3E-9A0A-EB712115CE01}"/>
    <cellStyle name="Total 7 3 5 4 3" xfId="33630" xr:uid="{CACE245A-5EED-46EC-9C95-0784D90B4AB0}"/>
    <cellStyle name="Total 7 3 5 5" xfId="12347" xr:uid="{DB625AF9-3400-4574-AEDF-55C9B51C0BB7}"/>
    <cellStyle name="Total 7 3 5 5 2" xfId="34402" xr:uid="{DFF636C5-2062-4295-BB71-F2FBC42BBE47}"/>
    <cellStyle name="Total 7 3 5 6" xfId="13468" xr:uid="{01544233-C6AC-4E3D-8B03-3A4179DBE5FE}"/>
    <cellStyle name="Total 7 3 5 6 2" xfId="35240" xr:uid="{56DA0D87-DD98-4C84-A9DF-8B9B666606FC}"/>
    <cellStyle name="Total 7 3 5 7" xfId="18119" xr:uid="{FB70D7C6-9908-4DAC-B6FC-222E809AD0C7}"/>
    <cellStyle name="Total 7 3 5 7 2" xfId="36189" xr:uid="{899F544D-26E5-4716-839C-38F18EF52893}"/>
    <cellStyle name="Total 7 3 5 8" xfId="24344" xr:uid="{313D9A9D-7C1F-46C9-990D-E7DBD0726487}"/>
    <cellStyle name="Total 7 3 5 9" xfId="30381" xr:uid="{D85515E6-770F-4B14-AF47-958290B4BD24}"/>
    <cellStyle name="Total 7 3 6" xfId="12348" xr:uid="{3D0B2C6E-449C-4D58-9816-BBBAA1D7ED72}"/>
    <cellStyle name="Total 7 3 6 2" xfId="12349" xr:uid="{FC720727-2E4D-4422-8F3D-8966A20AD088}"/>
    <cellStyle name="Total 7 3 6 2 2" xfId="12350" xr:uid="{44B4E22F-319A-4293-89BA-CB2DD85BFF3E}"/>
    <cellStyle name="Total 7 3 6 2 2 2" xfId="20306" xr:uid="{FCEDB5A7-441C-4F3B-A101-D350A17FD8B4}"/>
    <cellStyle name="Total 7 3 6 2 2 2 2" xfId="39178" xr:uid="{6158F64F-0961-4C6F-9594-5CDEA5EB5DC9}"/>
    <cellStyle name="Total 7 3 6 2 2 3" xfId="32894" xr:uid="{3FAF83CE-D9C0-481A-9A63-CABCA1DF4FC7}"/>
    <cellStyle name="Total 7 3 6 2 3" xfId="12351" xr:uid="{D1169D58-0536-479F-BB51-2936FDDAB55C}"/>
    <cellStyle name="Total 7 3 6 2 3 2" xfId="37166" xr:uid="{8856A89E-928D-4376-9D0F-97F6C74BD049}"/>
    <cellStyle name="Total 7 3 6 2 4" xfId="14005" xr:uid="{58387B4D-EADB-4677-96FB-6D4B229B44B9}"/>
    <cellStyle name="Total 7 3 6 2 4 2" xfId="24347" xr:uid="{AFDFD257-C0FA-4851-B361-47167B485182}"/>
    <cellStyle name="Total 7 3 6 2 5" xfId="31445" xr:uid="{09973C79-7FB2-41C8-983A-CC54F215A93E}"/>
    <cellStyle name="Total 7 3 6 3" xfId="12352" xr:uid="{77D6582B-33E1-4305-B840-1B2A9AB624EC}"/>
    <cellStyle name="Total 7 3 6 3 2" xfId="12353" xr:uid="{2122AC88-BFEB-4285-8287-BD9AC7B6D826}"/>
    <cellStyle name="Total 7 3 6 3 2 2" xfId="38100" xr:uid="{40A38DFD-FEAD-4343-966D-FDADCA1B917B}"/>
    <cellStyle name="Total 7 3 6 3 3" xfId="12354" xr:uid="{98B3E3EC-CB00-411C-A9D2-1062D0BF187F}"/>
    <cellStyle name="Total 7 3 6 4" xfId="12355" xr:uid="{BB2A675E-9E44-418D-BF46-D3D50B02399F}"/>
    <cellStyle name="Total 7 3 6 4 2" xfId="21490" xr:uid="{9DCC78EF-FDBE-4529-8121-8BE5102241AB}"/>
    <cellStyle name="Total 7 3 6 4 2 2" xfId="39890" xr:uid="{4C9DBA67-A1BB-4525-BCD8-87FEE46ED13F}"/>
    <cellStyle name="Total 7 3 6 4 3" xfId="33631" xr:uid="{08E022C3-53B2-4974-86DE-1B26D01FBE66}"/>
    <cellStyle name="Total 7 3 6 5" xfId="12356" xr:uid="{4322E7EC-95A6-4F91-A7C4-A84C5F8E8C74}"/>
    <cellStyle name="Total 7 3 6 5 2" xfId="34403" xr:uid="{6CF6ADFD-6E66-4D21-91C2-AB3A40929041}"/>
    <cellStyle name="Total 7 3 6 6" xfId="13469" xr:uid="{E702E0F0-9EE5-42F0-85AC-9AD46747A2A4}"/>
    <cellStyle name="Total 7 3 6 6 2" xfId="35241" xr:uid="{B5D34079-CD13-40CE-BA62-8D4DBA6D0236}"/>
    <cellStyle name="Total 7 3 6 7" xfId="18120" xr:uid="{D95E1746-90E9-4A2A-A048-6FF7DE7B53FB}"/>
    <cellStyle name="Total 7 3 6 7 2" xfId="36190" xr:uid="{0FE74549-4A3E-48C6-92F2-7BB435898B9B}"/>
    <cellStyle name="Total 7 3 6 8" xfId="24346" xr:uid="{64832B3B-0729-4889-807A-BFF342BFF293}"/>
    <cellStyle name="Total 7 3 6 9" xfId="30382" xr:uid="{0CB8CE5A-D1C8-4AE6-B665-12624B88433B}"/>
    <cellStyle name="Total 7 3 7" xfId="12357" xr:uid="{8C31377A-053D-46D0-A7B1-942B19AD3961}"/>
    <cellStyle name="Total 7 3 7 2" xfId="12358" xr:uid="{7015A1C9-B868-4069-AE58-5AD9C0EC7A76}"/>
    <cellStyle name="Total 7 3 7 2 2" xfId="19426" xr:uid="{2C0955A3-217B-490D-B037-49AE8D35773C}"/>
    <cellStyle name="Total 7 3 7 2 2 2" xfId="38213" xr:uid="{6239A75A-1075-4C8A-81AE-44B301D91D86}"/>
    <cellStyle name="Total 7 3 7 2 3" xfId="32132" xr:uid="{325EA5FC-E492-4B13-8996-BCA260EED637}"/>
    <cellStyle name="Total 7 3 7 3" xfId="12359" xr:uid="{EDF42B93-F9A9-4859-B96A-9B1A4766DE21}"/>
    <cellStyle name="Total 7 3 7 3 2" xfId="36296" xr:uid="{1F9F7360-6BAF-42BA-BCB2-0F09C82405D7}"/>
    <cellStyle name="Total 7 3 7 4" xfId="13566" xr:uid="{125D9B9A-3BCF-4CF9-977B-452D40C79E6D}"/>
    <cellStyle name="Total 7 3 7 4 2" xfId="24348" xr:uid="{E674EE64-EDC7-4526-A2B7-D286D615A26B}"/>
    <cellStyle name="Total 7 3 7 5" xfId="30482" xr:uid="{30C6EEB2-CB7A-4D68-A343-CA6870D66883}"/>
    <cellStyle name="Total 7 3 8" xfId="12360" xr:uid="{152AEF93-363D-4FF0-85F9-2F408CAE16AF}"/>
    <cellStyle name="Total 7 3 8 2" xfId="12361" xr:uid="{FBA1E275-ECCC-4E45-9D6D-9557E39F2602}"/>
    <cellStyle name="Total 7 3 8 2 2" xfId="19530" xr:uid="{77A84F60-B63C-4C78-82C6-71AA9A98D49E}"/>
    <cellStyle name="Total 7 3 8 2 2 2" xfId="38317" xr:uid="{0489491B-738A-4D81-B81F-0E203548A876}"/>
    <cellStyle name="Total 7 3 8 2 3" xfId="32214" xr:uid="{6F6C7BA8-6951-45F4-90DA-176BF4D41FB5}"/>
    <cellStyle name="Total 7 3 8 3" xfId="12362" xr:uid="{4C13B30B-1677-44C6-B625-052EFDB99C77}"/>
    <cellStyle name="Total 7 3 8 3 2" xfId="36401" xr:uid="{1010DD31-CA22-44D7-AAB3-835668B9E77C}"/>
    <cellStyle name="Total 7 3 8 4" xfId="13616" xr:uid="{0D7A40D6-AA0B-46E6-BAF4-97E7BFC4ABC8}"/>
    <cellStyle name="Total 7 3 8 4 2" xfId="24349" xr:uid="{D8BA2529-3DD0-427C-BD75-0EDD11448617}"/>
    <cellStyle name="Total 7 3 8 5" xfId="30586" xr:uid="{6531C7AB-0989-4E2C-B937-699F3BFB49CC}"/>
    <cellStyle name="Total 7 3 9" xfId="12363" xr:uid="{6E2DA589-9C51-4D6C-ADC8-D47AC7E01DB9}"/>
    <cellStyle name="Total 7 3 9 2" xfId="12364" xr:uid="{0398FE61-DDA2-4C2D-BB39-66D9BAE4716E}"/>
    <cellStyle name="Total 7 3 9 3" xfId="12365" xr:uid="{A3CAB792-ECCA-4672-A4AA-A6EC31D66994}"/>
    <cellStyle name="Total 7 4" xfId="12366" xr:uid="{2627DE04-DC45-407B-91F6-2596B8C87D8E}"/>
    <cellStyle name="Total 7 4 10" xfId="29648" xr:uid="{563E9BBB-B969-4E65-A5BA-D5E2D867C6FE}"/>
    <cellStyle name="Total 7 4 2" xfId="12367" xr:uid="{4BC35C41-55A8-445D-BEE8-EF95B0C1CCB9}"/>
    <cellStyle name="Total 7 4 2 2" xfId="12368" xr:uid="{D293AF39-15BA-443E-940F-1B1AFF2A6F08}"/>
    <cellStyle name="Total 7 4 2 2 2" xfId="12369" xr:uid="{C51F64A6-B456-45D4-8D40-B75625A479F3}"/>
    <cellStyle name="Total 7 4 2 2 2 2" xfId="20307" xr:uid="{959BD7DD-8E45-4B50-8140-B78995D825E3}"/>
    <cellStyle name="Total 7 4 2 2 2 2 2" xfId="39179" xr:uid="{C39BD2AB-CD16-49C9-879A-CBE4DB1D1A28}"/>
    <cellStyle name="Total 7 4 2 2 2 3" xfId="32895" xr:uid="{17FCAEB5-0FE6-400E-8102-4508A0D54AF8}"/>
    <cellStyle name="Total 7 4 2 2 3" xfId="12370" xr:uid="{95B3043B-B52A-4889-A18C-E6C284B9EEC8}"/>
    <cellStyle name="Total 7 4 2 2 3 2" xfId="37167" xr:uid="{0000372A-1E14-461B-8989-2BB21617127C}"/>
    <cellStyle name="Total 7 4 2 2 4" xfId="14006" xr:uid="{7987D43C-04C7-4A13-A047-6BB2B46A5B8E}"/>
    <cellStyle name="Total 7 4 2 2 4 2" xfId="24352" xr:uid="{704172F7-067E-4DAD-9BA9-5993443B4D8C}"/>
    <cellStyle name="Total 7 4 2 2 5" xfId="31446" xr:uid="{54AAAC66-4139-4FB8-B55A-89BCAC125B42}"/>
    <cellStyle name="Total 7 4 2 3" xfId="12371" xr:uid="{6C4579CF-2FAB-44DB-B7CF-A62FF4F7CC63}"/>
    <cellStyle name="Total 7 4 2 3 2" xfId="12372" xr:uid="{56822B0B-4D17-4DEC-82EA-17404A19B2D6}"/>
    <cellStyle name="Total 7 4 2 3 2 2" xfId="38101" xr:uid="{FF02D032-EBEA-4896-93B9-E889FD0BC182}"/>
    <cellStyle name="Total 7 4 2 3 3" xfId="12373" xr:uid="{6BBB998C-96F1-4641-9005-8E8C8E0109C9}"/>
    <cellStyle name="Total 7 4 2 4" xfId="12374" xr:uid="{94FA0E57-3EE8-43D5-9159-3295632A345A}"/>
    <cellStyle name="Total 7 4 2 4 2" xfId="36191" xr:uid="{21DA3990-42E5-4003-ABF0-821320E71418}"/>
    <cellStyle name="Total 7 4 2 5" xfId="13470" xr:uid="{4C358512-C405-4932-AD45-114DA92EAEF0}"/>
    <cellStyle name="Total 7 4 2 5 2" xfId="24351" xr:uid="{8BC1A567-7DCE-4F73-907A-301722694B33}"/>
    <cellStyle name="Total 7 4 2 6" xfId="30383" xr:uid="{D1CEAAD8-4E47-47C7-93C4-1F724DA4F5A4}"/>
    <cellStyle name="Total 7 4 3" xfId="12375" xr:uid="{7A417B4D-EEB7-45B7-B89A-195C9EE19046}"/>
    <cellStyle name="Total 7 4 3 2" xfId="12376" xr:uid="{A3C0B43B-4F87-40E6-8BEC-5E612FB3CCF7}"/>
    <cellStyle name="Total 7 4 3 2 2" xfId="14498" xr:uid="{05DAC6E5-0078-481A-A595-57F9E0AC641E}"/>
    <cellStyle name="Total 7 4 3 2 2 2" xfId="38444" xr:uid="{B7624CE9-BE63-4C63-8470-CECD07756965}"/>
    <cellStyle name="Total 7 4 3 2 3" xfId="32315" xr:uid="{3B4031B3-1E96-4820-B0D3-FF75BE7E5440}"/>
    <cellStyle name="Total 7 4 3 3" xfId="12377" xr:uid="{7F38F6D7-45B1-4211-8258-3DD521240BC6}"/>
    <cellStyle name="Total 7 4 3 3 2" xfId="18392" xr:uid="{49340E78-D953-4F78-89DD-B24FA283F975}"/>
    <cellStyle name="Total 7 4 3 4" xfId="13684" xr:uid="{92ABE923-9B26-47AC-863C-A2C771D6EBE2}"/>
    <cellStyle name="Total 7 4 3 4 2" xfId="24353" xr:uid="{8C05E03E-7AB5-4EF4-93E0-B41C946D8E0D}"/>
    <cellStyle name="Total 7 4 3 5" xfId="30711" xr:uid="{70365DCA-5D45-491D-9516-F9D660EE5B18}"/>
    <cellStyle name="Total 7 4 4" xfId="12378" xr:uid="{BCB2A01D-509E-46B6-9CFC-A8256587AF97}"/>
    <cellStyle name="Total 7 4 4 2" xfId="12379" xr:uid="{AC0FD76C-854A-4783-ADBE-A2D07770CBBC}"/>
    <cellStyle name="Total 7 4 4 2 2" xfId="37318" xr:uid="{02978E9B-2A5A-4668-BB7D-49AFBA3A25DA}"/>
    <cellStyle name="Total 7 4 4 3" xfId="12380" xr:uid="{18DC3CC8-4BC0-46E2-8753-C90BAA8C8AFC}"/>
    <cellStyle name="Total 7 4 5" xfId="12381" xr:uid="{9E6D5DD9-F891-4674-B934-776ED6652139}"/>
    <cellStyle name="Total 7 4 5 2" xfId="15315" xr:uid="{81CAECFF-2A5B-4AB0-AC32-3ABD390342E4}"/>
    <cellStyle name="Total 7 4 5 2 2" xfId="20688" xr:uid="{FC45B9E4-DC19-4CB8-BF57-3758B007889C}"/>
    <cellStyle name="Total 7 4 5 3" xfId="33632" xr:uid="{1C2258F1-EFA2-411E-9A44-5FBCDA5DFA83}"/>
    <cellStyle name="Total 7 4 6" xfId="12382" xr:uid="{671A3136-5FCB-41D4-BECC-0744F694335F}"/>
    <cellStyle name="Total 7 4 6 2" xfId="15959" xr:uid="{89E40B22-C540-4DF0-9533-D18C68F88D58}"/>
    <cellStyle name="Total 7 4 7" xfId="13104" xr:uid="{477D6099-7A07-4DD8-9CAD-67A8865C86A8}"/>
    <cellStyle name="Total 7 4 7 2" xfId="16934" xr:uid="{A3764AA2-1C1F-423A-821E-18856243E693}"/>
    <cellStyle name="Total 7 4 8" xfId="17263" xr:uid="{B63615C2-6D23-4801-B18F-A4BD7FCBA2C7}"/>
    <cellStyle name="Total 7 4 8 2" xfId="35437" xr:uid="{13044321-47B6-4664-B661-2B67E1CDA5B4}"/>
    <cellStyle name="Total 7 4 9" xfId="24350" xr:uid="{160777DA-3A49-4536-863A-7A0D3F2DB0C7}"/>
    <cellStyle name="Total 7 5" xfId="12383" xr:uid="{62D9433A-733F-4013-8E27-F7DCF6D73615}"/>
    <cellStyle name="Total 7 5 2" xfId="12384" xr:uid="{1CDE78D5-BDEA-4F30-B4D1-49B95255017E}"/>
    <cellStyle name="Total 7 5 2 2" xfId="12385" xr:uid="{7C51A296-EC03-4060-AD59-1623405657E2}"/>
    <cellStyle name="Total 7 5 2 2 2" xfId="20308" xr:uid="{E0EDD4A6-37C3-4C1D-8323-B89119D6A335}"/>
    <cellStyle name="Total 7 5 2 2 2 2" xfId="39180" xr:uid="{BA2F2579-5627-457B-81B0-6851D840EE39}"/>
    <cellStyle name="Total 7 5 2 2 3" xfId="32896" xr:uid="{B874E1FD-61D9-4AB0-BB9D-EE1DEC0D039F}"/>
    <cellStyle name="Total 7 5 2 3" xfId="12386" xr:uid="{324B232C-3C81-47C8-817A-66FCB7065FEF}"/>
    <cellStyle name="Total 7 5 2 3 2" xfId="37168" xr:uid="{B28E6C08-13B9-4246-87E3-0AC1F27F444E}"/>
    <cellStyle name="Total 7 5 2 4" xfId="14007" xr:uid="{A7F43FFF-4EFA-4273-99A2-28A5F75540C1}"/>
    <cellStyle name="Total 7 5 2 4 2" xfId="24355" xr:uid="{1D6F508C-4BB9-4D78-BAE5-80E6BD387477}"/>
    <cellStyle name="Total 7 5 2 5" xfId="31447" xr:uid="{18253F60-10B7-4942-83FD-0ABBEA9FAD46}"/>
    <cellStyle name="Total 7 5 3" xfId="12387" xr:uid="{C541FDE6-E4AB-4E61-BFFD-542B008A0BD1}"/>
    <cellStyle name="Total 7 5 3 2" xfId="12388" xr:uid="{9B61FE47-6A24-4626-88D6-DE3F4C317559}"/>
    <cellStyle name="Total 7 5 3 2 2" xfId="38102" xr:uid="{CC8388AB-63C1-4326-83C6-066FF04EEDBF}"/>
    <cellStyle name="Total 7 5 3 3" xfId="12389" xr:uid="{5A74C3F7-1FB4-40A0-8B32-158BC5E6F296}"/>
    <cellStyle name="Total 7 5 4" xfId="12390" xr:uid="{91302D0A-1838-4CCF-8382-A66E1DDBF141}"/>
    <cellStyle name="Total 7 5 4 2" xfId="21492" xr:uid="{6B8365E3-1878-482C-B8C2-2D97CDA768E6}"/>
    <cellStyle name="Total 7 5 4 2 2" xfId="39891" xr:uid="{1AA3A835-7244-40BC-A58E-FE9E71A3E1F3}"/>
    <cellStyle name="Total 7 5 4 3" xfId="33633" xr:uid="{517E85E8-6723-466A-8DC9-986926B0815F}"/>
    <cellStyle name="Total 7 5 5" xfId="12391" xr:uid="{045D769F-CF84-488A-BB25-181E1DEDEB06}"/>
    <cellStyle name="Total 7 5 5 2" xfId="34404" xr:uid="{941AD453-74C8-46F1-A76B-B45BCC6E098D}"/>
    <cellStyle name="Total 7 5 6" xfId="13471" xr:uid="{27FF44B5-B262-466B-A959-92092EBEBF95}"/>
    <cellStyle name="Total 7 5 6 2" xfId="35242" xr:uid="{7AB647DD-6D88-468A-B283-CE0C56008BA3}"/>
    <cellStyle name="Total 7 5 7" xfId="18121" xr:uid="{D35B11E9-E382-42C1-8E99-9A1FA5D46E5F}"/>
    <cellStyle name="Total 7 5 7 2" xfId="36192" xr:uid="{3B4DA5F1-1762-4D12-AECE-0C8166722F5B}"/>
    <cellStyle name="Total 7 5 8" xfId="24354" xr:uid="{05D2CAD8-E88C-41F7-AE3C-4442BB31C65C}"/>
    <cellStyle name="Total 7 5 9" xfId="30384" xr:uid="{2B92EE8B-24CF-445D-8D45-41A9AD8EBC74}"/>
    <cellStyle name="Total 7 6" xfId="12392" xr:uid="{4A9D260E-EB5C-41BD-BF0B-1EBFEFB5CAAD}"/>
    <cellStyle name="Total 7 6 2" xfId="12393" xr:uid="{1C1829EF-7F68-48C9-9465-E446B008B2CE}"/>
    <cellStyle name="Total 7 6 2 2" xfId="12394" xr:uid="{6FFD443D-1C90-4AE7-A65C-B2170B3C39CF}"/>
    <cellStyle name="Total 7 6 2 2 2" xfId="20309" xr:uid="{1C60037F-F284-4664-9DA6-5BBA249C7164}"/>
    <cellStyle name="Total 7 6 2 2 2 2" xfId="39181" xr:uid="{BF204636-0C3C-4175-B0F3-A91773FB6977}"/>
    <cellStyle name="Total 7 6 2 2 3" xfId="32897" xr:uid="{2840BAF2-558B-4409-A067-11D086C48ED5}"/>
    <cellStyle name="Total 7 6 2 3" xfId="12395" xr:uid="{BCB99436-AA96-44ED-8B35-C740AFBE28EB}"/>
    <cellStyle name="Total 7 6 2 3 2" xfId="37169" xr:uid="{631A0727-0172-4344-9013-A4E4C6009B72}"/>
    <cellStyle name="Total 7 6 2 4" xfId="14008" xr:uid="{3FAA96B1-11C9-4111-BF01-30218D27D2A9}"/>
    <cellStyle name="Total 7 6 2 4 2" xfId="24357" xr:uid="{94363970-0425-493C-BA29-45323E087C17}"/>
    <cellStyle name="Total 7 6 2 5" xfId="31448" xr:uid="{82F805A0-19A5-4EAE-BDD2-C7BCD6031578}"/>
    <cellStyle name="Total 7 6 3" xfId="12396" xr:uid="{325A5C21-D8ED-4EC0-A34C-AB1188200CA3}"/>
    <cellStyle name="Total 7 6 3 2" xfId="12397" xr:uid="{BF65EAD2-0AEC-4C56-886B-13D0E8F15DA8}"/>
    <cellStyle name="Total 7 6 3 2 2" xfId="38103" xr:uid="{65F80B12-8D11-4595-9635-39126E76517D}"/>
    <cellStyle name="Total 7 6 3 3" xfId="12398" xr:uid="{CDB10534-0D37-4BDC-ADC7-C7D2F7061BCB}"/>
    <cellStyle name="Total 7 6 4" xfId="12399" xr:uid="{0A83FE61-2427-4EE4-A707-8F99414F1A4C}"/>
    <cellStyle name="Total 7 6 4 2" xfId="21493" xr:uid="{43CA911A-9BCF-4402-9200-6881565A8EF1}"/>
    <cellStyle name="Total 7 6 4 2 2" xfId="39892" xr:uid="{818A3A88-57BA-4D23-8FC0-7A827FEB62C9}"/>
    <cellStyle name="Total 7 6 4 3" xfId="33634" xr:uid="{8647ADA4-DB15-4F71-B0A6-45E292697C73}"/>
    <cellStyle name="Total 7 6 5" xfId="12400" xr:uid="{A8A6B82C-D0D8-45CE-AD69-B3FDA8B5952F}"/>
    <cellStyle name="Total 7 6 5 2" xfId="34405" xr:uid="{604479B5-FE72-4BA2-9DFB-B809F2A0BEC5}"/>
    <cellStyle name="Total 7 6 6" xfId="13472" xr:uid="{C9D8596F-5F83-4600-9DC3-EABD3334C68B}"/>
    <cellStyle name="Total 7 6 6 2" xfId="35243" xr:uid="{8136C1CE-9E22-4880-B6B5-15670C68BF7D}"/>
    <cellStyle name="Total 7 6 7" xfId="18122" xr:uid="{63A71C46-9984-4B80-9D95-ED58D5C5F8D0}"/>
    <cellStyle name="Total 7 6 7 2" xfId="36193" xr:uid="{26D06988-1B7B-41AF-8042-05F7F00458A2}"/>
    <cellStyle name="Total 7 6 8" xfId="24356" xr:uid="{1A747BD5-097B-4A10-919B-20C066CFD112}"/>
    <cellStyle name="Total 7 6 9" xfId="30385" xr:uid="{8FA23869-005D-42D6-8BB7-EA7686828719}"/>
    <cellStyle name="Total 7 7" xfId="12401" xr:uid="{39A1D7F8-C050-49C3-8B5C-6214EB24BFCC}"/>
    <cellStyle name="Total 7 7 2" xfId="12402" xr:uid="{09FFDFF2-ADD0-45FD-BB6C-5BAB8638D0FA}"/>
    <cellStyle name="Total 7 7 2 2" xfId="14452" xr:uid="{8FF576C9-913B-4728-B5CF-DB17B694512F}"/>
    <cellStyle name="Total 7 7 2 2 2" xfId="38385" xr:uid="{53A85EE9-7575-4DA1-873E-A0D16904D824}"/>
    <cellStyle name="Total 7 7 2 3" xfId="32273" xr:uid="{ED717AD8-F2D0-47DD-A3B7-C394E0429638}"/>
    <cellStyle name="Total 7 7 3" xfId="12403" xr:uid="{9FEB1F9A-A62F-4CAE-B118-8ABF09DC12EC}"/>
    <cellStyle name="Total 7 7 3 2" xfId="18342" xr:uid="{4670725C-ABEC-40E1-8EED-1A5FEDE977E1}"/>
    <cellStyle name="Total 7 7 4" xfId="13654" xr:uid="{1B4CD310-1138-4AAE-A09F-438C667D0B07}"/>
    <cellStyle name="Total 7 7 4 2" xfId="24358" xr:uid="{FD5771A3-0124-41C3-BE29-0506D6B251A7}"/>
    <cellStyle name="Total 7 7 5" xfId="30654" xr:uid="{B42E381B-07F2-44A8-9C5B-DBE45AFDFE05}"/>
    <cellStyle name="Total 7 8" xfId="12404" xr:uid="{0B87823B-692D-4B2C-892F-3A199E329272}"/>
    <cellStyle name="Total 7 8 2" xfId="12405" xr:uid="{032C8241-412D-4995-97CB-04F20FE7143D}"/>
    <cellStyle name="Total 7 8 2 2" xfId="37229" xr:uid="{FA584262-3D52-4F0C-AC8A-24194D100AE4}"/>
    <cellStyle name="Total 7 8 3" xfId="12406" xr:uid="{F12DE8DC-866D-4DBA-A77D-8CC80E255726}"/>
    <cellStyle name="Total 7 8 3 2" xfId="24359" xr:uid="{134222B6-A1E2-49A0-B5F8-8374EF125B7A}"/>
    <cellStyle name="Total 7 8 4" xfId="14185" xr:uid="{41E1701F-80E6-4397-83FE-2927A5681A2A}"/>
    <cellStyle name="Total 7 9" xfId="12407" xr:uid="{65B8432B-AF0C-4464-AD3B-F9991A5D40E3}"/>
    <cellStyle name="Total 7 9 2" xfId="12408" xr:uid="{C8487CAE-5C33-4D82-87D7-EAE1A1513376}"/>
    <cellStyle name="Total 7 9 2 2" xfId="18813" xr:uid="{8AEFB957-1A5D-4147-B54B-92021108CFB8}"/>
    <cellStyle name="Total 7 9 3" xfId="12409" xr:uid="{02D218E9-3A13-4BBB-92D8-80FC71571B4D}"/>
    <cellStyle name="Total 70" xfId="29224" xr:uid="{6FFC0218-12C2-4D3A-BD47-A39B095B1D3F}"/>
    <cellStyle name="Total 71" xfId="29279" xr:uid="{0CCB2372-5A00-484B-88EB-21B18F6734FF}"/>
    <cellStyle name="Total 72" xfId="29331" xr:uid="{42A0E583-4502-456F-848C-B13A8F07DA20}"/>
    <cellStyle name="Total 73" xfId="29375" xr:uid="{C98AD837-523F-460C-A7AE-DBF71AD2A57F}"/>
    <cellStyle name="Total 74" xfId="490" xr:uid="{F3C23196-AB31-485C-991A-982DD97DA4A5}"/>
    <cellStyle name="Total 75" xfId="41677" xr:uid="{5A351F3C-0358-4EE4-9C93-26CB5FB80076}"/>
    <cellStyle name="Total 8" xfId="12410" xr:uid="{7DE763E5-AC3D-49BB-A1E5-17035DAB1175}"/>
    <cellStyle name="Total 8 10" xfId="12411" xr:uid="{CA04CF41-46F0-4AB3-83D5-968425EC86D7}"/>
    <cellStyle name="Total 8 10 2" xfId="14652" xr:uid="{E0EA722A-7752-4FDB-95EA-D1360EBC72DA}"/>
    <cellStyle name="Total 8 10 2 2" xfId="20485" xr:uid="{75D51E8A-4E86-4145-B9ED-13B93F0DE795}"/>
    <cellStyle name="Total 8 10 3" xfId="32954" xr:uid="{AA654683-A1A8-4F95-ACC6-5B15AE24CFD4}"/>
    <cellStyle name="Total 8 11" xfId="12959" xr:uid="{533E5AFF-D0BA-463E-AD7C-221522EE5ABF}"/>
    <cellStyle name="Total 8 11 2" xfId="15380" xr:uid="{13C33A84-7FEB-4304-B55D-11894267285D}"/>
    <cellStyle name="Total 8 12" xfId="15440" xr:uid="{DF87C1D0-6A84-432B-BA61-D65052A9E61B}"/>
    <cellStyle name="Total 8 12 2" xfId="33683" xr:uid="{63D625C6-A740-4539-A8DA-3774D978B073}"/>
    <cellStyle name="Total 8 13" xfId="17010" xr:uid="{0BEDD32C-412B-490C-A688-0FDF4483B9D0}"/>
    <cellStyle name="Total 8 13 2" xfId="35278" xr:uid="{6B7585D0-B3C4-4144-8C3F-82849C4B8CD4}"/>
    <cellStyle name="Total 8 14" xfId="21378" xr:uid="{74FB0393-135C-45AB-8BC4-F6352E9D1C90}"/>
    <cellStyle name="Total 8 14 2" xfId="39784" xr:uid="{E13A1C1B-0C8E-4796-A252-0D65741DB04A}"/>
    <cellStyle name="Total 8 15" xfId="24360" xr:uid="{A7A6DABB-05D6-444E-BFCE-64DC8B3F65DA}"/>
    <cellStyle name="Total 8 16" xfId="29514" xr:uid="{C229F63E-EA32-46D9-82A0-F0B383612936}"/>
    <cellStyle name="Total 8 2" xfId="12412" xr:uid="{59C637D1-778C-4170-BE9E-6A337825A4D6}"/>
    <cellStyle name="Total 8 2 10" xfId="12413" xr:uid="{02FCF52C-8FCA-4826-AD9D-62F63194DE19}"/>
    <cellStyle name="Total 8 2 10 2" xfId="35244" xr:uid="{3A4BEC14-853A-4B35-9B09-D2B438D5EB95}"/>
    <cellStyle name="Total 8 2 11" xfId="13023" xr:uid="{5E2B87C9-57AB-4895-BE00-77B309EAE18A}"/>
    <cellStyle name="Total 8 2 11 2" xfId="35358" xr:uid="{F49CE813-874C-478E-975C-C9A428FF3033}"/>
    <cellStyle name="Total 8 2 12" xfId="17731" xr:uid="{241271E9-7919-4CB5-AE19-5F93A208E59C}"/>
    <cellStyle name="Total 8 2 12 2" xfId="35792" xr:uid="{CDD7E1D8-0F35-44BC-B54B-11EBAD0AA2D9}"/>
    <cellStyle name="Total 8 2 13" xfId="24361" xr:uid="{3F00B2EB-9775-403B-8076-48FFDC59B1AC}"/>
    <cellStyle name="Total 8 2 14" xfId="29583" xr:uid="{47F7B504-72A5-41F2-BCFE-12477FD3DD1A}"/>
    <cellStyle name="Total 8 2 2" xfId="12414" xr:uid="{27A696A8-7BA3-48EB-A191-79DEBDB2C19A}"/>
    <cellStyle name="Total 8 2 2 2" xfId="12415" xr:uid="{5625F19D-C8FF-4ABE-8A27-E8EC139C2067}"/>
    <cellStyle name="Total 8 2 2 2 2" xfId="12416" xr:uid="{CA2DA9DE-7601-4C7F-8635-C095122FE7A1}"/>
    <cellStyle name="Total 8 2 2 2 2 2" xfId="20310" xr:uid="{E6D5A7AF-2D34-47EF-A915-558DD3E221CA}"/>
    <cellStyle name="Total 8 2 2 2 2 2 2" xfId="39182" xr:uid="{7BC9E89E-DAA0-4159-A207-58B225DBF06E}"/>
    <cellStyle name="Total 8 2 2 2 2 3" xfId="32898" xr:uid="{1DFD367F-E469-4DE2-A33D-DE647F2CE550}"/>
    <cellStyle name="Total 8 2 2 2 3" xfId="12417" xr:uid="{008AE3D7-36F0-4CAF-A3B0-D54B92A88C87}"/>
    <cellStyle name="Total 8 2 2 2 3 2" xfId="37170" xr:uid="{C68C8BC9-B37F-4D0C-9BDA-4F6ED4C95322}"/>
    <cellStyle name="Total 8 2 2 2 4" xfId="14009" xr:uid="{AC8DCCC1-2B39-4AA8-ACDB-706E1AFE5D42}"/>
    <cellStyle name="Total 8 2 2 2 4 2" xfId="24363" xr:uid="{7B3B5131-B2FF-477B-A286-85FCC5290851}"/>
    <cellStyle name="Total 8 2 2 2 5" xfId="31449" xr:uid="{937113E9-0DEF-41FA-BE31-732ADD4BA4E4}"/>
    <cellStyle name="Total 8 2 2 3" xfId="12418" xr:uid="{CB537D5E-6E25-4A3B-A0E3-913EA80D64D7}"/>
    <cellStyle name="Total 8 2 2 3 2" xfId="12419" xr:uid="{A5D3C71C-7015-4A03-B222-6D54200BA0C8}"/>
    <cellStyle name="Total 8 2 2 3 2 2" xfId="38104" xr:uid="{F423D635-A896-49E8-AA2B-7CE052F26248}"/>
    <cellStyle name="Total 8 2 2 3 3" xfId="12420" xr:uid="{F91FB57A-D5FC-4BA5-8339-256B7CADDC1A}"/>
    <cellStyle name="Total 8 2 2 4" xfId="12421" xr:uid="{89A62007-C0B0-4F78-8DF4-E0F2BF204B26}"/>
    <cellStyle name="Total 8 2 2 4 2" xfId="21494" xr:uid="{CE5AD3B5-F78C-4A5A-A7BA-73A3F8197B52}"/>
    <cellStyle name="Total 8 2 2 4 2 2" xfId="39893" xr:uid="{52CA8993-3E86-40CB-ADF2-2432EC5832BD}"/>
    <cellStyle name="Total 8 2 2 4 3" xfId="33635" xr:uid="{AB95FBDE-273E-4239-A53D-1EC62DBED3C5}"/>
    <cellStyle name="Total 8 2 2 5" xfId="12422" xr:uid="{4BC1A6B9-CDB0-438C-B7EC-151242F0D955}"/>
    <cellStyle name="Total 8 2 2 5 2" xfId="34406" xr:uid="{707D3953-885D-43DD-9078-EBC812AA2F22}"/>
    <cellStyle name="Total 8 2 2 6" xfId="13473" xr:uid="{C555C3D6-133B-4664-9576-86D26EEA4901}"/>
    <cellStyle name="Total 8 2 2 6 2" xfId="35245" xr:uid="{5925F1BF-E45B-4214-B914-9384D1C5692A}"/>
    <cellStyle name="Total 8 2 2 7" xfId="18123" xr:uid="{97921E94-A8E0-4CF8-92A8-DA97355DCD3D}"/>
    <cellStyle name="Total 8 2 2 7 2" xfId="36194" xr:uid="{A96EFDB0-4A53-4526-A7FF-FD6A6E1C32C1}"/>
    <cellStyle name="Total 8 2 2 8" xfId="24362" xr:uid="{86C313DF-3A89-4336-BDC8-187260AACAFF}"/>
    <cellStyle name="Total 8 2 2 9" xfId="30386" xr:uid="{48C62E7D-B6E4-4B54-8F70-82F6E9C7DBA7}"/>
    <cellStyle name="Total 8 2 3" xfId="12423" xr:uid="{2F3037E0-44D3-4CCA-85E0-53946C81C82C}"/>
    <cellStyle name="Total 8 2 3 2" xfId="12424" xr:uid="{DBBB0544-5A89-438D-B68A-46E7B5955E90}"/>
    <cellStyle name="Total 8 2 3 2 2" xfId="12425" xr:uid="{9D02CCB4-DF70-4BB9-82B6-0F345B7663B8}"/>
    <cellStyle name="Total 8 2 3 2 2 2" xfId="20311" xr:uid="{3953EAC8-CF0B-4560-9229-E578C821CC46}"/>
    <cellStyle name="Total 8 2 3 2 2 2 2" xfId="39183" xr:uid="{CEC35C86-3EE2-4D37-964F-748EF2AC837F}"/>
    <cellStyle name="Total 8 2 3 2 2 3" xfId="32899" xr:uid="{D42FA017-744D-4D89-9B0D-06690BE1DA1A}"/>
    <cellStyle name="Total 8 2 3 2 3" xfId="12426" xr:uid="{49C1A0BC-1A82-4505-8295-D66758F0AB3A}"/>
    <cellStyle name="Total 8 2 3 2 3 2" xfId="37171" xr:uid="{C47AB5E1-791E-421C-8C9E-C2412625FD4E}"/>
    <cellStyle name="Total 8 2 3 2 4" xfId="14010" xr:uid="{BA30F1F3-4E9F-4EFF-A06A-621993EC8826}"/>
    <cellStyle name="Total 8 2 3 2 4 2" xfId="24365" xr:uid="{1FEA9479-D6E1-4739-B91B-BCF52A1CD949}"/>
    <cellStyle name="Total 8 2 3 2 5" xfId="31450" xr:uid="{F152F24F-554E-4DB7-BFA0-E457FC2C4FFE}"/>
    <cellStyle name="Total 8 2 3 3" xfId="12427" xr:uid="{BF48394B-0C8D-4B1B-BD1E-6E7430D47ECB}"/>
    <cellStyle name="Total 8 2 3 3 2" xfId="12428" xr:uid="{8630A023-3FDC-44BE-861F-9E676DDBDDF0}"/>
    <cellStyle name="Total 8 2 3 3 2 2" xfId="38105" xr:uid="{A07FEEFA-2E2D-4D48-BD8F-9CC1E2F3370C}"/>
    <cellStyle name="Total 8 2 3 3 3" xfId="12429" xr:uid="{9E056D09-F440-4C95-A40B-2EED11F9BB9F}"/>
    <cellStyle name="Total 8 2 3 4" xfId="12430" xr:uid="{93265E1A-82A3-4C17-98BF-51EEDC8E87F9}"/>
    <cellStyle name="Total 8 2 3 4 2" xfId="21495" xr:uid="{D6FF3C44-136B-4C4A-9092-078A7F55BD38}"/>
    <cellStyle name="Total 8 2 3 4 2 2" xfId="39894" xr:uid="{9BB383F4-1A55-4B84-B3F9-F48DBCC50393}"/>
    <cellStyle name="Total 8 2 3 4 3" xfId="33636" xr:uid="{DABADF28-8593-40B6-8F22-AB51DBB8B000}"/>
    <cellStyle name="Total 8 2 3 5" xfId="12431" xr:uid="{1A080666-ACE5-4C2B-81FA-0200CDA8185E}"/>
    <cellStyle name="Total 8 2 3 5 2" xfId="34407" xr:uid="{EB2E96C7-4E8A-43C7-B778-A9FF7BDD5BAB}"/>
    <cellStyle name="Total 8 2 3 6" xfId="13474" xr:uid="{0FC00119-A246-4393-924A-197F9A3AC366}"/>
    <cellStyle name="Total 8 2 3 6 2" xfId="35246" xr:uid="{CF32CFD4-9E2B-4BE6-98CB-4D1B849F4975}"/>
    <cellStyle name="Total 8 2 3 7" xfId="18124" xr:uid="{93B62657-1094-4C05-8EB4-5D1ADB5E254F}"/>
    <cellStyle name="Total 8 2 3 7 2" xfId="36195" xr:uid="{3B1011B4-9EC2-4C83-BF64-6F007F0D7E8D}"/>
    <cellStyle name="Total 8 2 3 8" xfId="24364" xr:uid="{9D1E977E-ED86-4E6F-86DA-833434633BE3}"/>
    <cellStyle name="Total 8 2 3 9" xfId="30387" xr:uid="{7B9BFE7B-BA3C-4DDD-B9B5-9EC0F3580453}"/>
    <cellStyle name="Total 8 2 4" xfId="12432" xr:uid="{5F9C44F7-5939-4B10-9837-74BBB79BA738}"/>
    <cellStyle name="Total 8 2 4 2" xfId="12433" xr:uid="{DE3E1233-F1C0-46A3-A6E4-478AB9A6453E}"/>
    <cellStyle name="Total 8 2 4 2 2" xfId="12434" xr:uid="{6BD34A06-2169-4276-8B79-9943F13E4F99}"/>
    <cellStyle name="Total 8 2 4 2 2 2" xfId="20312" xr:uid="{09EE112C-DB78-4317-9BAD-08EAA0B10F26}"/>
    <cellStyle name="Total 8 2 4 2 2 2 2" xfId="39184" xr:uid="{51976A77-5535-48F0-BEA0-CD1D7B21F340}"/>
    <cellStyle name="Total 8 2 4 2 2 3" xfId="32900" xr:uid="{52606859-E4F6-449A-807F-753D670DDFA9}"/>
    <cellStyle name="Total 8 2 4 2 3" xfId="12435" xr:uid="{9EB03C74-AD29-4056-A8A2-18AF316B7B1B}"/>
    <cellStyle name="Total 8 2 4 2 3 2" xfId="37172" xr:uid="{234C3917-AEBD-4B5B-ADC2-DF5EB1BB8FED}"/>
    <cellStyle name="Total 8 2 4 2 4" xfId="14011" xr:uid="{98E25D0C-8327-4984-97C0-2CE5089A1C6A}"/>
    <cellStyle name="Total 8 2 4 2 4 2" xfId="24367" xr:uid="{06B28925-0B41-4C81-9CE0-0889C29B3FC3}"/>
    <cellStyle name="Total 8 2 4 2 5" xfId="31451" xr:uid="{F6702328-A9DE-44AD-BF0D-2FAED3F02278}"/>
    <cellStyle name="Total 8 2 4 3" xfId="12436" xr:uid="{E2C484E1-308C-4967-839D-3FECB4483F3C}"/>
    <cellStyle name="Total 8 2 4 3 2" xfId="12437" xr:uid="{4371581D-26A3-4342-96FB-B374ADA8CD63}"/>
    <cellStyle name="Total 8 2 4 3 2 2" xfId="38106" xr:uid="{FEDDAB6A-19F6-44FE-808D-844D8844897F}"/>
    <cellStyle name="Total 8 2 4 3 3" xfId="12438" xr:uid="{A5028337-E337-4F32-B0A8-BAAF43D73F0A}"/>
    <cellStyle name="Total 8 2 4 4" xfId="12439" xr:uid="{F4508454-D125-45E5-874E-4D48A0D47EE1}"/>
    <cellStyle name="Total 8 2 4 4 2" xfId="21496" xr:uid="{18D461B2-B0C5-4D91-B49A-BCFCBD652802}"/>
    <cellStyle name="Total 8 2 4 4 2 2" xfId="39895" xr:uid="{B699C916-5B55-45A0-A071-9483EEB23779}"/>
    <cellStyle name="Total 8 2 4 4 3" xfId="33637" xr:uid="{1618D61B-B3EF-4B3A-9D95-BAB983E1007B}"/>
    <cellStyle name="Total 8 2 4 5" xfId="12440" xr:uid="{3E424C1C-DB56-4F93-A486-ADB43FB4CD58}"/>
    <cellStyle name="Total 8 2 4 5 2" xfId="34408" xr:uid="{648CBF3D-7619-4D15-BE75-195D9D18A107}"/>
    <cellStyle name="Total 8 2 4 6" xfId="13475" xr:uid="{770340AB-82F0-4C95-8413-45B3147BEA37}"/>
    <cellStyle name="Total 8 2 4 6 2" xfId="35247" xr:uid="{1099E83C-A69B-4B32-8225-9E1D2FDA14DA}"/>
    <cellStyle name="Total 8 2 4 7" xfId="18125" xr:uid="{E42BEA80-3689-423B-9238-C0BFDC5F0121}"/>
    <cellStyle name="Total 8 2 4 7 2" xfId="36196" xr:uid="{E3E249F7-842F-43D8-A1F5-5A4C07E73796}"/>
    <cellStyle name="Total 8 2 4 8" xfId="24366" xr:uid="{D923386B-C011-477E-8489-62A71D196414}"/>
    <cellStyle name="Total 8 2 4 9" xfId="30388" xr:uid="{E64B93AF-C2B2-47B0-A2F0-568391AE25E0}"/>
    <cellStyle name="Total 8 2 5" xfId="12441" xr:uid="{DD55AD34-A342-4150-8A16-10E094E3E522}"/>
    <cellStyle name="Total 8 2 5 2" xfId="12442" xr:uid="{7D52803B-8956-416C-9BD7-DAE5E1F0A61F}"/>
    <cellStyle name="Total 8 2 5 2 2" xfId="12443" xr:uid="{D924DAE5-C7E7-4A4D-A3C4-EDCD87F10C92}"/>
    <cellStyle name="Total 8 2 5 2 2 2" xfId="20313" xr:uid="{964DB4AE-483C-4F0B-8C71-3208A0D207C1}"/>
    <cellStyle name="Total 8 2 5 2 2 2 2" xfId="39185" xr:uid="{E4C06155-E5AD-450C-B73C-7B43AC511CB3}"/>
    <cellStyle name="Total 8 2 5 2 2 3" xfId="32901" xr:uid="{0801F20B-8B4B-410F-BA28-351C856F529C}"/>
    <cellStyle name="Total 8 2 5 2 3" xfId="12444" xr:uid="{656C23B0-38A3-44D8-AAE0-D5C7E9EA0C0F}"/>
    <cellStyle name="Total 8 2 5 2 3 2" xfId="37173" xr:uid="{9A57964B-1B3B-48DB-972B-3581640CFD2C}"/>
    <cellStyle name="Total 8 2 5 2 4" xfId="14012" xr:uid="{233130A3-DA26-46D1-B266-92B2251D8123}"/>
    <cellStyle name="Total 8 2 5 2 4 2" xfId="24369" xr:uid="{88BF7433-F328-496D-B4CF-6332D3FB2FC6}"/>
    <cellStyle name="Total 8 2 5 2 5" xfId="31452" xr:uid="{D56708BA-6125-4DE6-A5FF-4E124DAB62A5}"/>
    <cellStyle name="Total 8 2 5 3" xfId="12445" xr:uid="{1C50E626-133A-49A3-AB1F-4B8B535A4E2B}"/>
    <cellStyle name="Total 8 2 5 3 2" xfId="12446" xr:uid="{AA6AE444-96A9-49C8-ACAE-8014A6BE6A0C}"/>
    <cellStyle name="Total 8 2 5 3 2 2" xfId="38107" xr:uid="{D877F1B8-15FF-4B34-84BE-6942045C72FC}"/>
    <cellStyle name="Total 8 2 5 3 3" xfId="12447" xr:uid="{01AA000F-D484-4ACD-9197-359F163851D1}"/>
    <cellStyle name="Total 8 2 5 4" xfId="12448" xr:uid="{444F748E-6733-4A59-8ED0-2CB76BBD1623}"/>
    <cellStyle name="Total 8 2 5 4 2" xfId="21497" xr:uid="{9D54E18D-7513-4C64-9A90-67C0FF7B676B}"/>
    <cellStyle name="Total 8 2 5 4 2 2" xfId="39896" xr:uid="{7C9858C5-95E1-473E-9AB7-E2057C52870D}"/>
    <cellStyle name="Total 8 2 5 4 3" xfId="33638" xr:uid="{19F0AD4B-A042-4BAC-AF74-E036205F833C}"/>
    <cellStyle name="Total 8 2 5 5" xfId="12449" xr:uid="{708B7C14-3D10-49F6-926B-D153BB139835}"/>
    <cellStyle name="Total 8 2 5 5 2" xfId="34409" xr:uid="{9712F4A7-6676-415A-9641-8EB7FCC0A457}"/>
    <cellStyle name="Total 8 2 5 6" xfId="13476" xr:uid="{364D63E7-143B-4B6A-A6D9-14A6C26FB64B}"/>
    <cellStyle name="Total 8 2 5 6 2" xfId="35248" xr:uid="{ABCA0AC8-F67E-4084-A98D-B41C099239A3}"/>
    <cellStyle name="Total 8 2 5 7" xfId="18126" xr:uid="{0793B73B-EDAA-4831-9467-9A2453C2A1E2}"/>
    <cellStyle name="Total 8 2 5 7 2" xfId="36197" xr:uid="{AAB911C6-E6D8-4903-967E-A655B6CCCEAE}"/>
    <cellStyle name="Total 8 2 5 8" xfId="24368" xr:uid="{7B7A97F8-7D2A-4F89-83F1-8F8384CDC03E}"/>
    <cellStyle name="Total 8 2 5 9" xfId="30389" xr:uid="{358D6D3B-A723-4042-B66C-2B6DB1DAC255}"/>
    <cellStyle name="Total 8 2 6" xfId="12450" xr:uid="{CB9F5181-6D05-42D5-91DF-8B19FE02A086}"/>
    <cellStyle name="Total 8 2 6 2" xfId="12451" xr:uid="{002DA96F-63E8-470B-8CCC-0DEF2641B1FB}"/>
    <cellStyle name="Total 8 2 6 2 2" xfId="12452" xr:uid="{02064147-F410-4E75-8287-69C9D80F03B2}"/>
    <cellStyle name="Total 8 2 6 2 2 2" xfId="20314" xr:uid="{698828D6-6235-4EAE-9FF7-B5081EC85707}"/>
    <cellStyle name="Total 8 2 6 2 2 2 2" xfId="39186" xr:uid="{76279C11-CB3A-4ED7-A789-DD8D0826570B}"/>
    <cellStyle name="Total 8 2 6 2 2 3" xfId="32902" xr:uid="{8AD072E7-BD9C-4DCC-8578-C80475B76FEE}"/>
    <cellStyle name="Total 8 2 6 2 3" xfId="12453" xr:uid="{0FB66BAD-A3CD-45D2-84F9-AC2A6C2C0531}"/>
    <cellStyle name="Total 8 2 6 2 3 2" xfId="37174" xr:uid="{2DA5C5AC-35A2-4BD3-ACBE-346EF770DE98}"/>
    <cellStyle name="Total 8 2 6 2 4" xfId="14013" xr:uid="{B0AC37EA-7402-4324-9881-33F4DFF6E5B5}"/>
    <cellStyle name="Total 8 2 6 2 4 2" xfId="24371" xr:uid="{038CD9D9-F242-42A6-92E7-395D4E695FE2}"/>
    <cellStyle name="Total 8 2 6 2 5" xfId="31453" xr:uid="{962ADCFD-122A-45A1-BE0E-5FD34F7C8A70}"/>
    <cellStyle name="Total 8 2 6 3" xfId="12454" xr:uid="{9F9AEACD-A3AD-4589-968F-4A89306286B5}"/>
    <cellStyle name="Total 8 2 6 3 2" xfId="12455" xr:uid="{FAC6D5C8-59F2-48E5-ADCE-C9990D314ED7}"/>
    <cellStyle name="Total 8 2 6 3 2 2" xfId="38108" xr:uid="{E067C93C-C24B-4997-9458-41FB3AA9A784}"/>
    <cellStyle name="Total 8 2 6 3 3" xfId="12456" xr:uid="{A2B80028-C9BF-45DE-8D48-B4132AB387ED}"/>
    <cellStyle name="Total 8 2 6 4" xfId="12457" xr:uid="{42096199-2278-40EC-8F68-00E735008EA4}"/>
    <cellStyle name="Total 8 2 6 4 2" xfId="21498" xr:uid="{4706515E-BB83-4AD3-A509-2DC274697BA5}"/>
    <cellStyle name="Total 8 2 6 4 2 2" xfId="39897" xr:uid="{34420548-AC83-477A-9EFC-B14DE992AC05}"/>
    <cellStyle name="Total 8 2 6 4 3" xfId="33639" xr:uid="{75CF1D20-F0D0-4573-9C27-F58E4CC051C4}"/>
    <cellStyle name="Total 8 2 6 5" xfId="12458" xr:uid="{8B1C013E-2A6A-462A-A4AE-D5907FA7AE1E}"/>
    <cellStyle name="Total 8 2 6 5 2" xfId="34410" xr:uid="{0372BF86-252F-4D96-A77C-F7238356C658}"/>
    <cellStyle name="Total 8 2 6 6" xfId="13477" xr:uid="{D251AA03-D833-4AED-99D0-4F5274A3CDE0}"/>
    <cellStyle name="Total 8 2 6 6 2" xfId="35249" xr:uid="{18D155E3-9E1A-4F51-B40E-3E7FCA5A8EA4}"/>
    <cellStyle name="Total 8 2 6 7" xfId="18127" xr:uid="{6B7E8CBB-50BE-4241-930B-06FCF8EE8A64}"/>
    <cellStyle name="Total 8 2 6 7 2" xfId="36198" xr:uid="{0ECC857E-E0F6-4E23-BF61-7A268DA48A13}"/>
    <cellStyle name="Total 8 2 6 8" xfId="24370" xr:uid="{61B32DD8-3150-4D7D-AA7E-5CBB22B0E3CF}"/>
    <cellStyle name="Total 8 2 6 9" xfId="30390" xr:uid="{1EE7BB1F-EA7D-4BC3-9E9C-5C0ED64A66DA}"/>
    <cellStyle name="Total 8 2 7" xfId="12459" xr:uid="{1632AAD3-307F-403A-B7E7-12DAC872E60D}"/>
    <cellStyle name="Total 8 2 7 2" xfId="12460" xr:uid="{B748F6E0-9E89-4F80-A288-B1DFCD61F2B7}"/>
    <cellStyle name="Total 8 2 7 2 2" xfId="19434" xr:uid="{CF2739CD-01D3-497B-86AF-F1C804C4908B}"/>
    <cellStyle name="Total 8 2 7 2 2 2" xfId="38221" xr:uid="{C55D16B4-B3A4-4D1E-895D-48333AC70476}"/>
    <cellStyle name="Total 8 2 7 2 3" xfId="32138" xr:uid="{FC1CB00D-41AE-49C5-902B-33C6CB0BCE3E}"/>
    <cellStyle name="Total 8 2 7 3" xfId="12461" xr:uid="{36B858A3-7DD2-402D-95C4-65382B6B0283}"/>
    <cellStyle name="Total 8 2 7 3 2" xfId="36304" xr:uid="{77781BD7-44B4-40D8-9114-EEC28D74E678}"/>
    <cellStyle name="Total 8 2 7 4" xfId="13571" xr:uid="{A95C3358-D02D-4909-BF80-FC401D7AA2E4}"/>
    <cellStyle name="Total 8 2 7 4 2" xfId="24372" xr:uid="{EDC3B31D-77BC-4F5C-A6F4-3269E610C7A3}"/>
    <cellStyle name="Total 8 2 7 5" xfId="30490" xr:uid="{5CF890FA-E431-40EF-899D-DDBB287F9B1A}"/>
    <cellStyle name="Total 8 2 8" xfId="12462" xr:uid="{616C0924-551C-467C-9DC7-78D7AF80DB9A}"/>
    <cellStyle name="Total 8 2 8 2" xfId="12463" xr:uid="{35FB115A-FF8F-483D-9095-7FD57833DA9B}"/>
    <cellStyle name="Total 8 2 8 2 2" xfId="19525" xr:uid="{2FBE017D-B7F5-4C06-89C7-9292C239F8E9}"/>
    <cellStyle name="Total 8 2 8 2 2 2" xfId="38312" xr:uid="{609BF694-BE2E-42C1-837A-313EA35102DF}"/>
    <cellStyle name="Total 8 2 8 2 3" xfId="32209" xr:uid="{E1AAEFB6-417B-4531-896D-DC32BC0F54A5}"/>
    <cellStyle name="Total 8 2 8 3" xfId="12464" xr:uid="{242831F3-93C3-46C9-9601-828A6679AF45}"/>
    <cellStyle name="Total 8 2 8 3 2" xfId="36396" xr:uid="{008DF4C4-D1BE-4E17-88C6-0A9E7F5FE994}"/>
    <cellStyle name="Total 8 2 8 4" xfId="13613" xr:uid="{95ACCEFF-BC3E-4E2C-A725-6A3306FC1B5A}"/>
    <cellStyle name="Total 8 2 8 4 2" xfId="24373" xr:uid="{663460C6-7391-4E38-9732-F0071FFC8E9D}"/>
    <cellStyle name="Total 8 2 8 5" xfId="30581" xr:uid="{B6154781-726C-4F59-B59B-BF2BED6B22B9}"/>
    <cellStyle name="Total 8 2 9" xfId="12465" xr:uid="{76F0F490-75E8-4E3D-AC25-6FB9E502A318}"/>
    <cellStyle name="Total 8 2 9 2" xfId="12466" xr:uid="{F289AFB7-6216-421A-9ABD-D69F111E2C61}"/>
    <cellStyle name="Total 8 2 9 3" xfId="12467" xr:uid="{1D1F9EC6-472D-4E73-9EF3-9B4EA46A2A51}"/>
    <cellStyle name="Total 8 3" xfId="12468" xr:uid="{9439F3A5-20AA-4DCC-BC15-4A903C0B1285}"/>
    <cellStyle name="Total 8 3 10" xfId="12469" xr:uid="{B7EF3ED8-2794-4EDC-90F7-986BD1A49B5F}"/>
    <cellStyle name="Total 8 3 10 2" xfId="35250" xr:uid="{43C33237-4910-483A-BB59-166884E9655B}"/>
    <cellStyle name="Total 8 3 11" xfId="13034" xr:uid="{D230146A-F49E-4014-9E68-E7C73F37B752}"/>
    <cellStyle name="Total 8 3 11 2" xfId="35379" xr:uid="{8AFB78CA-525A-4281-A05D-62A4C9FDD34F}"/>
    <cellStyle name="Total 8 3 12" xfId="18707" xr:uid="{E105C44F-0399-493B-B67D-807BAB2A5E6E}"/>
    <cellStyle name="Total 8 3 12 2" xfId="37303" xr:uid="{6C4D6FC5-C6B4-4D2E-9141-583EE3F6547E}"/>
    <cellStyle name="Total 8 3 13" xfId="24374" xr:uid="{F8D6A08C-CEF3-42AB-9580-00A2C4B8B3AC}"/>
    <cellStyle name="Total 8 3 14" xfId="29601" xr:uid="{2011CEC7-E342-4897-AFF0-B4C5A426337C}"/>
    <cellStyle name="Total 8 3 2" xfId="12470" xr:uid="{BF496900-E4A1-4725-921C-EE181C073D8E}"/>
    <cellStyle name="Total 8 3 2 2" xfId="12471" xr:uid="{C24277F2-CB2A-4B7A-9A60-9145DE541455}"/>
    <cellStyle name="Total 8 3 2 2 2" xfId="12472" xr:uid="{6496F787-EB19-4757-AF4A-2E583D76C448}"/>
    <cellStyle name="Total 8 3 2 2 2 2" xfId="20315" xr:uid="{B87014E4-88FD-4F4C-AD74-6A671E757D93}"/>
    <cellStyle name="Total 8 3 2 2 2 2 2" xfId="39187" xr:uid="{8D70DC69-E94B-4CBB-ADB0-60186C7649EA}"/>
    <cellStyle name="Total 8 3 2 2 2 3" xfId="32903" xr:uid="{E0D749EB-EF33-458E-98C6-21FCE412147C}"/>
    <cellStyle name="Total 8 3 2 2 3" xfId="12473" xr:uid="{AA43225E-60FA-4256-9A7D-87CF8E04A7A9}"/>
    <cellStyle name="Total 8 3 2 2 3 2" xfId="37175" xr:uid="{E6B45829-282A-4E01-9FD5-D3BCC75911EC}"/>
    <cellStyle name="Total 8 3 2 2 4" xfId="14014" xr:uid="{B1A9F58A-1648-4959-B76B-3E0FC53C1043}"/>
    <cellStyle name="Total 8 3 2 2 4 2" xfId="24376" xr:uid="{D69E945A-37CA-4178-9891-DB15815F34A9}"/>
    <cellStyle name="Total 8 3 2 2 5" xfId="31454" xr:uid="{92EC1925-9E8C-4FF4-B1CA-079DFFAACA3B}"/>
    <cellStyle name="Total 8 3 2 3" xfId="12474" xr:uid="{5F0183EF-8983-4562-BFB3-47760FA4AD2E}"/>
    <cellStyle name="Total 8 3 2 3 2" xfId="12475" xr:uid="{7FC35B50-E1BC-4FF3-A60C-4282426136AE}"/>
    <cellStyle name="Total 8 3 2 3 2 2" xfId="38109" xr:uid="{6209B950-8D28-4371-B962-EB431E7EC061}"/>
    <cellStyle name="Total 8 3 2 3 3" xfId="12476" xr:uid="{C2CF8FA1-5BF3-4668-8AF0-B1B2E1FC13F7}"/>
    <cellStyle name="Total 8 3 2 4" xfId="12477" xr:uid="{3F1A4388-C40E-42EF-B7B9-5FAE34FCCB2F}"/>
    <cellStyle name="Total 8 3 2 4 2" xfId="21499" xr:uid="{EE234DB8-107B-49B4-BFE9-A2E6441FA15B}"/>
    <cellStyle name="Total 8 3 2 4 2 2" xfId="39898" xr:uid="{B82D1CCF-BE3E-4EA0-9AA9-DFD50A2C3725}"/>
    <cellStyle name="Total 8 3 2 4 3" xfId="33640" xr:uid="{D0318239-69C9-4981-A3D2-32934B9BCEA6}"/>
    <cellStyle name="Total 8 3 2 5" xfId="12478" xr:uid="{A090247C-AD0E-4B0D-8796-B8B7299740CB}"/>
    <cellStyle name="Total 8 3 2 5 2" xfId="34411" xr:uid="{1EBB106D-8935-4E78-8FCE-19750C42BEA2}"/>
    <cellStyle name="Total 8 3 2 6" xfId="13478" xr:uid="{8BAC4904-93E3-4170-ABE2-96EA1D1FEC44}"/>
    <cellStyle name="Total 8 3 2 6 2" xfId="35251" xr:uid="{0AAC4BB3-70B8-4AC9-AAA8-50C25E74BFDA}"/>
    <cellStyle name="Total 8 3 2 7" xfId="18128" xr:uid="{BB7D18AE-A25F-4F85-80D8-75F043D6FDE2}"/>
    <cellStyle name="Total 8 3 2 7 2" xfId="36199" xr:uid="{95E48C2B-36DD-4C47-9D7F-297DF928CDB2}"/>
    <cellStyle name="Total 8 3 2 8" xfId="24375" xr:uid="{90D798CC-C21C-4D40-9375-CBD6875FF44D}"/>
    <cellStyle name="Total 8 3 2 9" xfId="30391" xr:uid="{D4E5F387-D753-4F3A-B7A3-1D409DC1FA07}"/>
    <cellStyle name="Total 8 3 3" xfId="12479" xr:uid="{309312F4-416D-4E76-B565-81F39256CDC9}"/>
    <cellStyle name="Total 8 3 3 2" xfId="12480" xr:uid="{B47D1805-02C5-47A6-B197-8F1B7D27DFEC}"/>
    <cellStyle name="Total 8 3 3 2 2" xfId="12481" xr:uid="{7C7E1546-498D-488C-9155-9B5DE92E48A2}"/>
    <cellStyle name="Total 8 3 3 2 2 2" xfId="20316" xr:uid="{D4E797A6-EBAF-4FCA-8BC2-0E7687B58DD0}"/>
    <cellStyle name="Total 8 3 3 2 2 2 2" xfId="39188" xr:uid="{C56304DF-836D-42CE-8039-881960422BD4}"/>
    <cellStyle name="Total 8 3 3 2 2 3" xfId="32904" xr:uid="{FD84803D-E3BB-4975-8085-AA5392F7A83F}"/>
    <cellStyle name="Total 8 3 3 2 3" xfId="12482" xr:uid="{168456C6-5C7D-4F00-B81F-C8413C1AF6F8}"/>
    <cellStyle name="Total 8 3 3 2 3 2" xfId="37176" xr:uid="{1243ECE6-5BF5-4CE4-8DA1-A8774714A441}"/>
    <cellStyle name="Total 8 3 3 2 4" xfId="14015" xr:uid="{CEEFF829-8AEF-4E12-8AC9-277586EF5BDF}"/>
    <cellStyle name="Total 8 3 3 2 4 2" xfId="24378" xr:uid="{3F743D37-193A-4C26-9C97-21569AC11C11}"/>
    <cellStyle name="Total 8 3 3 2 5" xfId="31455" xr:uid="{B5A523CF-2BB5-4035-8CDB-E116731AE102}"/>
    <cellStyle name="Total 8 3 3 3" xfId="12483" xr:uid="{8CF5088F-831C-4356-9B26-A2A7B4C60915}"/>
    <cellStyle name="Total 8 3 3 3 2" xfId="12484" xr:uid="{7261EB36-FD94-4A08-A6A1-5AFF86EB24B4}"/>
    <cellStyle name="Total 8 3 3 3 2 2" xfId="38110" xr:uid="{82D9D775-29E2-4186-9482-F15F9FFF1891}"/>
    <cellStyle name="Total 8 3 3 3 3" xfId="12485" xr:uid="{45E9C005-B40A-4DBB-8CF8-4E7D6BB82B7B}"/>
    <cellStyle name="Total 8 3 3 4" xfId="12486" xr:uid="{681ADC0F-888A-4FC3-BC4C-0D464A09A982}"/>
    <cellStyle name="Total 8 3 3 4 2" xfId="21500" xr:uid="{39619B8D-1E4B-4727-90A3-D326900A09D8}"/>
    <cellStyle name="Total 8 3 3 4 2 2" xfId="39899" xr:uid="{3A62DCD3-44F1-472F-A630-813483FDE119}"/>
    <cellStyle name="Total 8 3 3 4 3" xfId="33641" xr:uid="{060A36B1-64FD-46FE-9C23-5D30831BFEFD}"/>
    <cellStyle name="Total 8 3 3 5" xfId="12487" xr:uid="{267A7D92-D4E8-4BB8-B599-E09160C8D991}"/>
    <cellStyle name="Total 8 3 3 5 2" xfId="34412" xr:uid="{5BBFC863-9367-4064-BFED-5A88BF127D78}"/>
    <cellStyle name="Total 8 3 3 6" xfId="13479" xr:uid="{8909FE50-7D44-4EFD-962F-F23EFD53303C}"/>
    <cellStyle name="Total 8 3 3 6 2" xfId="35252" xr:uid="{612459FC-3EDF-4F89-9B71-345C8D4BAA55}"/>
    <cellStyle name="Total 8 3 3 7" xfId="18129" xr:uid="{6C7C6995-27C9-4267-9B71-62E178658678}"/>
    <cellStyle name="Total 8 3 3 7 2" xfId="36200" xr:uid="{3A65FE05-D831-4E42-967E-93C2A432DDC9}"/>
    <cellStyle name="Total 8 3 3 8" xfId="24377" xr:uid="{002CD0E1-7B93-435C-974A-AFCBD0037CC8}"/>
    <cellStyle name="Total 8 3 3 9" xfId="30392" xr:uid="{B2DF2274-0893-498E-BAF2-CF1F3C384840}"/>
    <cellStyle name="Total 8 3 4" xfId="12488" xr:uid="{670C2F5C-85E2-47DB-93FB-9EA9FB83472C}"/>
    <cellStyle name="Total 8 3 4 2" xfId="12489" xr:uid="{15533305-631A-4533-9F3A-3F10D60FB65D}"/>
    <cellStyle name="Total 8 3 4 2 2" xfId="12490" xr:uid="{C98BF43A-9E1F-41AC-9A2D-41DE732367DE}"/>
    <cellStyle name="Total 8 3 4 2 2 2" xfId="20317" xr:uid="{4526DF3A-611A-4467-BC54-6B85608240EF}"/>
    <cellStyle name="Total 8 3 4 2 2 2 2" xfId="39189" xr:uid="{8A714236-DDA8-42E4-B6C3-C8E0562D79CA}"/>
    <cellStyle name="Total 8 3 4 2 2 3" xfId="32905" xr:uid="{0E25C566-6893-4DF9-B7A0-177C716F03A3}"/>
    <cellStyle name="Total 8 3 4 2 3" xfId="12491" xr:uid="{3DAB523E-F5EE-4613-8C15-C670936CA11B}"/>
    <cellStyle name="Total 8 3 4 2 3 2" xfId="37177" xr:uid="{69334E82-39F9-4649-8317-27161DB713C1}"/>
    <cellStyle name="Total 8 3 4 2 4" xfId="14016" xr:uid="{3E7A93E6-63EA-4BD3-AF81-F415213C764F}"/>
    <cellStyle name="Total 8 3 4 2 4 2" xfId="24380" xr:uid="{3E1D933A-0182-4634-BF21-65ADF4EFF524}"/>
    <cellStyle name="Total 8 3 4 2 5" xfId="31456" xr:uid="{5D1BA62F-3D3A-4CA7-812C-72F0C4713393}"/>
    <cellStyle name="Total 8 3 4 3" xfId="12492" xr:uid="{7624B0FD-9D4C-4AAA-B66B-08AAC75F178F}"/>
    <cellStyle name="Total 8 3 4 3 2" xfId="12493" xr:uid="{032B70CE-5B26-4B71-B961-B2A7E3C353B4}"/>
    <cellStyle name="Total 8 3 4 3 2 2" xfId="38111" xr:uid="{574B333C-24B6-4446-BA0C-D63A8B33582C}"/>
    <cellStyle name="Total 8 3 4 3 3" xfId="12494" xr:uid="{8025FF76-4D18-41F6-B2B6-D355CC155CED}"/>
    <cellStyle name="Total 8 3 4 4" xfId="12495" xr:uid="{0D489B33-5724-45B0-B1B8-7B9360B723D6}"/>
    <cellStyle name="Total 8 3 4 4 2" xfId="21501" xr:uid="{D93E2830-FD18-4980-BEE1-23EE8A86B0A8}"/>
    <cellStyle name="Total 8 3 4 4 2 2" xfId="39900" xr:uid="{8C7C4A85-6754-4831-A257-0537387DDDC3}"/>
    <cellStyle name="Total 8 3 4 4 3" xfId="33642" xr:uid="{D9E0B72F-A929-4D1C-A470-5DF6FDB10762}"/>
    <cellStyle name="Total 8 3 4 5" xfId="12496" xr:uid="{26BE0CB8-E10A-4836-B4EB-FF9E14AF3705}"/>
    <cellStyle name="Total 8 3 4 5 2" xfId="34413" xr:uid="{CBA79004-9BDF-44F6-AB00-0BDE9FB02035}"/>
    <cellStyle name="Total 8 3 4 6" xfId="13480" xr:uid="{DF58610E-9B36-4E34-88B1-DDA922B58BB2}"/>
    <cellStyle name="Total 8 3 4 6 2" xfId="35253" xr:uid="{183A3DC7-D51D-41E5-9E72-06B02F9C1FCF}"/>
    <cellStyle name="Total 8 3 4 7" xfId="18130" xr:uid="{E0F12070-4760-43F5-A730-4EB0C8BD5259}"/>
    <cellStyle name="Total 8 3 4 7 2" xfId="36201" xr:uid="{C6622E70-928B-4A18-B332-72DCDB488A3E}"/>
    <cellStyle name="Total 8 3 4 8" xfId="24379" xr:uid="{C4D61E07-DB0D-46DF-999C-32F47F42F71C}"/>
    <cellStyle name="Total 8 3 4 9" xfId="30393" xr:uid="{521BF588-8825-42B4-A528-A4429712B190}"/>
    <cellStyle name="Total 8 3 5" xfId="12497" xr:uid="{2DEF79A4-7762-4BE0-A770-F342096CC503}"/>
    <cellStyle name="Total 8 3 5 2" xfId="12498" xr:uid="{6C06A3B8-C32B-49C1-AAED-FBBD77C67901}"/>
    <cellStyle name="Total 8 3 5 2 2" xfId="12499" xr:uid="{696C591A-473E-4A5F-98D7-C281B98EBA78}"/>
    <cellStyle name="Total 8 3 5 2 2 2" xfId="20318" xr:uid="{24D31617-484C-4330-BA08-EA2A9E6FDE5B}"/>
    <cellStyle name="Total 8 3 5 2 2 2 2" xfId="39190" xr:uid="{F53A00F4-D299-4DE6-AAB0-3533931E94E7}"/>
    <cellStyle name="Total 8 3 5 2 2 3" xfId="32906" xr:uid="{1F4BCC15-4B39-4119-9526-D633BE6027F5}"/>
    <cellStyle name="Total 8 3 5 2 3" xfId="12500" xr:uid="{1EAC1630-6921-4B31-962E-13934EA20BB6}"/>
    <cellStyle name="Total 8 3 5 2 3 2" xfId="37178" xr:uid="{2DBC9D01-90DC-4996-B232-D337F1C4A805}"/>
    <cellStyle name="Total 8 3 5 2 4" xfId="14017" xr:uid="{8A26AD60-09DE-49AA-A0E1-3AF4C450D31C}"/>
    <cellStyle name="Total 8 3 5 2 4 2" xfId="24382" xr:uid="{68B4D7A2-8C72-41F5-8B13-AAFC3F7A8A3C}"/>
    <cellStyle name="Total 8 3 5 2 5" xfId="31457" xr:uid="{FCAE7EA4-C085-4140-9603-BF0D67851AB7}"/>
    <cellStyle name="Total 8 3 5 3" xfId="12501" xr:uid="{034A898B-D0EF-4AE0-A1A2-9B91991C67A3}"/>
    <cellStyle name="Total 8 3 5 3 2" xfId="12502" xr:uid="{4042FAA8-C398-4B2C-A093-789C60598B89}"/>
    <cellStyle name="Total 8 3 5 3 2 2" xfId="38112" xr:uid="{158DD584-2285-4BCB-BAF4-4AF40CCC713B}"/>
    <cellStyle name="Total 8 3 5 3 3" xfId="12503" xr:uid="{749BA5D9-FB59-455B-B77D-7D61BA2BC4E4}"/>
    <cellStyle name="Total 8 3 5 4" xfId="12504" xr:uid="{189197D7-EFD1-40B1-8002-A8873B322FC5}"/>
    <cellStyle name="Total 8 3 5 4 2" xfId="21502" xr:uid="{9D35D54C-606A-4612-B110-9744999D9798}"/>
    <cellStyle name="Total 8 3 5 4 2 2" xfId="39901" xr:uid="{3F2E7BA1-9700-492D-89D1-44A9924CAEF1}"/>
    <cellStyle name="Total 8 3 5 4 3" xfId="33643" xr:uid="{64771B45-393A-4493-BF49-4306EC082AC1}"/>
    <cellStyle name="Total 8 3 5 5" xfId="12505" xr:uid="{ED88C8DA-4873-4665-A38F-F78B8B6ECC8F}"/>
    <cellStyle name="Total 8 3 5 5 2" xfId="34414" xr:uid="{AFC8B70A-54FA-4BA6-8E26-9739D5060E04}"/>
    <cellStyle name="Total 8 3 5 6" xfId="13481" xr:uid="{D579548D-5A42-4879-A217-FDA026CEE8C3}"/>
    <cellStyle name="Total 8 3 5 6 2" xfId="35254" xr:uid="{528ED8FE-10A2-4316-B730-AED024F0DB0A}"/>
    <cellStyle name="Total 8 3 5 7" xfId="18131" xr:uid="{BF3425B1-11DD-4D4B-A6A6-5663CADDDF28}"/>
    <cellStyle name="Total 8 3 5 7 2" xfId="36202" xr:uid="{155C408E-8586-46EA-B91D-41269C50D587}"/>
    <cellStyle name="Total 8 3 5 8" xfId="24381" xr:uid="{4816FC4F-400E-4B14-B80A-0925A42344AA}"/>
    <cellStyle name="Total 8 3 5 9" xfId="30394" xr:uid="{14130066-F7DA-4941-9E09-379CD4664FC4}"/>
    <cellStyle name="Total 8 3 6" xfId="12506" xr:uid="{1CF6B1B4-D8BD-4A09-AE91-7BEA9D766376}"/>
    <cellStyle name="Total 8 3 6 2" xfId="12507" xr:uid="{4B55D885-5F87-41D7-A5EA-9356977A2007}"/>
    <cellStyle name="Total 8 3 6 2 2" xfId="12508" xr:uid="{CA6F2BB0-2729-4DD0-A13E-F15581C4BAF7}"/>
    <cellStyle name="Total 8 3 6 2 2 2" xfId="20319" xr:uid="{5927D42F-399E-485B-B08B-7B086FEABE5E}"/>
    <cellStyle name="Total 8 3 6 2 2 2 2" xfId="39191" xr:uid="{00D2B42C-43E1-432C-B31C-726469BF2A4B}"/>
    <cellStyle name="Total 8 3 6 2 2 3" xfId="32907" xr:uid="{8C216A85-E5D1-4D5A-AE39-09E9C71D99A5}"/>
    <cellStyle name="Total 8 3 6 2 3" xfId="12509" xr:uid="{9DC61518-72E6-4CFF-B101-82D3BF082F3B}"/>
    <cellStyle name="Total 8 3 6 2 3 2" xfId="37179" xr:uid="{498B2CA7-5343-41C3-B02F-624F7AFF758C}"/>
    <cellStyle name="Total 8 3 6 2 4" xfId="14018" xr:uid="{ABDC631E-E3D0-48EC-B101-BCD28897A848}"/>
    <cellStyle name="Total 8 3 6 2 4 2" xfId="24384" xr:uid="{1C1E3EDF-F79D-4B5A-A542-B73D2D9F322D}"/>
    <cellStyle name="Total 8 3 6 2 5" xfId="31458" xr:uid="{C942266D-7C74-40A1-94D1-2E3B4E2493B7}"/>
    <cellStyle name="Total 8 3 6 3" xfId="12510" xr:uid="{5A1118E3-83E3-4ED1-BF7B-ADDA9860BBDF}"/>
    <cellStyle name="Total 8 3 6 3 2" xfId="12511" xr:uid="{0DC49311-F69E-4322-9D30-AA0E77C8A604}"/>
    <cellStyle name="Total 8 3 6 3 2 2" xfId="38113" xr:uid="{00DD48D3-D198-4AB7-B6A1-A19379883658}"/>
    <cellStyle name="Total 8 3 6 3 3" xfId="12512" xr:uid="{86E5AC6C-CD2E-44AE-985D-72A39CF83A27}"/>
    <cellStyle name="Total 8 3 6 4" xfId="12513" xr:uid="{F76F7513-A6E0-40BB-AB11-A1F2D0B5183B}"/>
    <cellStyle name="Total 8 3 6 4 2" xfId="21503" xr:uid="{0C6F8582-1BD3-4C02-958B-0F4B9D46EEC9}"/>
    <cellStyle name="Total 8 3 6 4 2 2" xfId="39902" xr:uid="{9F8BD365-A681-4FCB-9F8A-530809F98114}"/>
    <cellStyle name="Total 8 3 6 4 3" xfId="33644" xr:uid="{C3E2549C-F1E2-45E0-9273-1C7D4961A2A1}"/>
    <cellStyle name="Total 8 3 6 5" xfId="12514" xr:uid="{BB91714A-7B4E-49D1-B278-0A2459454A0A}"/>
    <cellStyle name="Total 8 3 6 5 2" xfId="34415" xr:uid="{8A44A152-00DC-436F-AF96-FCAD7D84FD13}"/>
    <cellStyle name="Total 8 3 6 6" xfId="13482" xr:uid="{1454873A-8A9A-4DA6-B859-8C04F181C941}"/>
    <cellStyle name="Total 8 3 6 6 2" xfId="35255" xr:uid="{0200A4B0-61C0-464B-B380-31B76DAAD0E6}"/>
    <cellStyle name="Total 8 3 6 7" xfId="18132" xr:uid="{690996B5-A34D-41C3-A9ED-9C2632708171}"/>
    <cellStyle name="Total 8 3 6 7 2" xfId="36203" xr:uid="{C3354897-CEF0-49A0-85C8-9008C641FBE4}"/>
    <cellStyle name="Total 8 3 6 8" xfId="24383" xr:uid="{29D127C6-D52B-42A3-AB0F-06014FAB2685}"/>
    <cellStyle name="Total 8 3 6 9" xfId="30395" xr:uid="{3A888571-93EB-40C4-92B4-7288A4CFE595}"/>
    <cellStyle name="Total 8 3 7" xfId="12515" xr:uid="{C2F98F81-294A-49F1-892A-FAEED9C81018}"/>
    <cellStyle name="Total 8 3 7 2" xfId="12516" xr:uid="{7776AB38-5EC4-4804-B8D2-0B4588F082FB}"/>
    <cellStyle name="Total 8 3 7 2 2" xfId="19456" xr:uid="{885BAD72-074A-4CC2-8DB4-4A39FB41A04D}"/>
    <cellStyle name="Total 8 3 7 2 2 2" xfId="38243" xr:uid="{0D33F766-DBAF-4AB0-B6EB-CBB01DA737C7}"/>
    <cellStyle name="Total 8 3 7 2 3" xfId="32157" xr:uid="{DE25A825-DAE8-4B4C-B4B4-2C420302EE40}"/>
    <cellStyle name="Total 8 3 7 3" xfId="12517" xr:uid="{E6D84161-94B0-4BE2-BA6A-F5F257DD9CF1}"/>
    <cellStyle name="Total 8 3 7 3 2" xfId="36326" xr:uid="{DB34CE32-73A0-4A13-B2CB-B63F61346F4E}"/>
    <cellStyle name="Total 8 3 7 4" xfId="13579" xr:uid="{9D3C266C-89FF-4C79-AE8F-9207645CF97E}"/>
    <cellStyle name="Total 8 3 7 4 2" xfId="24385" xr:uid="{C307EF43-405D-42CF-BC45-580337F08DEE}"/>
    <cellStyle name="Total 8 3 7 5" xfId="30512" xr:uid="{9F5D80C7-964A-45BE-883B-D6B80A892539}"/>
    <cellStyle name="Total 8 3 8" xfId="12518" xr:uid="{E17E60FB-B69A-4F61-900B-795668D1F3A9}"/>
    <cellStyle name="Total 8 3 8 2" xfId="12519" xr:uid="{3A9BD031-A8FD-47F8-B121-C29ACD8DA12F}"/>
    <cellStyle name="Total 8 3 8 2 2" xfId="19513" xr:uid="{F00B162D-FC7D-4D22-9A91-A91C6D503438}"/>
    <cellStyle name="Total 8 3 8 2 2 2" xfId="38300" xr:uid="{27CDA663-95FE-4B5D-BD40-61E6A35BCDD7}"/>
    <cellStyle name="Total 8 3 8 2 3" xfId="32199" xr:uid="{7DC24812-1C1B-4347-938F-D104D05BE05E}"/>
    <cellStyle name="Total 8 3 8 3" xfId="12520" xr:uid="{ED7A0572-27AB-4F3F-B240-520E03B85DDE}"/>
    <cellStyle name="Total 8 3 8 3 2" xfId="36384" xr:uid="{63D768D9-A3D3-4664-A893-93E5C67A8A64}"/>
    <cellStyle name="Total 8 3 8 4" xfId="13607" xr:uid="{49DDE8E3-CBE8-4574-AB7A-63C9C2FBBF65}"/>
    <cellStyle name="Total 8 3 8 4 2" xfId="24386" xr:uid="{50335390-BB11-429D-9CEC-7F7F49D7CE83}"/>
    <cellStyle name="Total 8 3 8 5" xfId="30569" xr:uid="{EEF22B6C-3DF2-48AF-ACF1-3D258101E200}"/>
    <cellStyle name="Total 8 3 9" xfId="12521" xr:uid="{262B8DB2-088B-4F22-8A83-FCD1D45A2D46}"/>
    <cellStyle name="Total 8 3 9 2" xfId="12522" xr:uid="{EB0935C2-FA94-4354-9CA2-D1961E55D53B}"/>
    <cellStyle name="Total 8 3 9 3" xfId="12523" xr:uid="{0CE72B4B-CD44-4BB6-9176-6478CFDF8586}"/>
    <cellStyle name="Total 8 4" xfId="12524" xr:uid="{09972A98-E8BF-4B45-ABDA-ED02EDE2D97D}"/>
    <cellStyle name="Total 8 4 10" xfId="29653" xr:uid="{17B441CC-0F95-4C4A-A977-01DDB0EDEBC0}"/>
    <cellStyle name="Total 8 4 2" xfId="12525" xr:uid="{CA65BD41-5238-47CD-BD4F-51A9DC5201FC}"/>
    <cellStyle name="Total 8 4 2 2" xfId="12526" xr:uid="{E26F45F9-F1D8-4404-94A9-7CA7BBDF9253}"/>
    <cellStyle name="Total 8 4 2 2 2" xfId="12527" xr:uid="{20B8968D-AF3D-416F-B069-B18A1FAF107C}"/>
    <cellStyle name="Total 8 4 2 2 2 2" xfId="20320" xr:uid="{0555E026-4DDE-4E4F-A7AD-29EBB2643158}"/>
    <cellStyle name="Total 8 4 2 2 2 2 2" xfId="39192" xr:uid="{1C3474F4-EFAF-4278-A8B1-D0D431F1B860}"/>
    <cellStyle name="Total 8 4 2 2 2 3" xfId="32908" xr:uid="{BF07B08F-D4BF-4052-9E9A-5CD2350DF1D2}"/>
    <cellStyle name="Total 8 4 2 2 3" xfId="12528" xr:uid="{8C7CDBCA-6ED4-45E1-B96D-FD817438248A}"/>
    <cellStyle name="Total 8 4 2 2 3 2" xfId="37180" xr:uid="{F761A9F7-B789-4828-904E-49501F0E90E7}"/>
    <cellStyle name="Total 8 4 2 2 4" xfId="14019" xr:uid="{166E9DED-0FCB-48F5-942A-4CCC200CCC6B}"/>
    <cellStyle name="Total 8 4 2 2 4 2" xfId="24389" xr:uid="{9BD098A0-A9FC-4ED8-B683-A5C2312FD85B}"/>
    <cellStyle name="Total 8 4 2 2 5" xfId="31459" xr:uid="{F606E172-0891-43D4-A019-86191F6C371C}"/>
    <cellStyle name="Total 8 4 2 3" xfId="12529" xr:uid="{3A32C892-CD1C-4567-897A-30ACAE5A5E43}"/>
    <cellStyle name="Total 8 4 2 3 2" xfId="12530" xr:uid="{CC3D55BF-B184-42B6-B2BB-967011E5CF76}"/>
    <cellStyle name="Total 8 4 2 3 2 2" xfId="38114" xr:uid="{6D922085-5AE3-4B1E-BA53-22E420F42BB8}"/>
    <cellStyle name="Total 8 4 2 3 3" xfId="12531" xr:uid="{841EC2AA-27A4-4CA4-AB23-0A75CF3D9289}"/>
    <cellStyle name="Total 8 4 2 4" xfId="12532" xr:uid="{447A86B6-E268-4FF5-BBE9-94EFB59DD911}"/>
    <cellStyle name="Total 8 4 2 4 2" xfId="36204" xr:uid="{0BF9C400-EC51-4349-8EC8-C0B20B00DF10}"/>
    <cellStyle name="Total 8 4 2 5" xfId="13483" xr:uid="{35DB29B9-FCDA-4BD8-8351-F56948DFE52F}"/>
    <cellStyle name="Total 8 4 2 5 2" xfId="24388" xr:uid="{D75EDCB2-E769-494A-B4E8-C6A5EBDA8F6F}"/>
    <cellStyle name="Total 8 4 2 6" xfId="30396" xr:uid="{8CBB4FE9-BF67-4C63-BB78-F0CFE9CF573C}"/>
    <cellStyle name="Total 8 4 3" xfId="12533" xr:uid="{A7544E8B-3267-4BB9-A816-B3C0DA916A6F}"/>
    <cellStyle name="Total 8 4 3 2" xfId="12534" xr:uid="{DDCF0B14-32AB-468D-9144-60A6E0A22F51}"/>
    <cellStyle name="Total 8 4 3 2 2" xfId="14503" xr:uid="{AF767D3F-877F-4213-86F2-A0B263CF0084}"/>
    <cellStyle name="Total 8 4 3 2 2 2" xfId="38449" xr:uid="{01272D54-4F0E-445D-80F1-9AD87679D7AC}"/>
    <cellStyle name="Total 8 4 3 2 3" xfId="32319" xr:uid="{28DA2B2A-E5EF-4A59-9B27-AB0BE210475B}"/>
    <cellStyle name="Total 8 4 3 3" xfId="12535" xr:uid="{1BE364DE-E1B9-4096-B5CF-352A82B45E47}"/>
    <cellStyle name="Total 8 4 3 3 2" xfId="18397" xr:uid="{964D40EE-469F-4C7D-A08D-1725D5E5A134}"/>
    <cellStyle name="Total 8 4 3 4" xfId="13687" xr:uid="{38CE68CA-2CD7-4089-B7FE-E54A64630E28}"/>
    <cellStyle name="Total 8 4 3 4 2" xfId="24390" xr:uid="{B6EBCF70-4E45-4D9A-AEA5-D43B02D263B2}"/>
    <cellStyle name="Total 8 4 3 5" xfId="30716" xr:uid="{07E536D9-CFCA-4EDE-A4EB-8C3340B8992D}"/>
    <cellStyle name="Total 8 4 4" xfId="12536" xr:uid="{67C2A642-B1F1-475F-9860-6A4897EA392A}"/>
    <cellStyle name="Total 8 4 4 2" xfId="12537" xr:uid="{8D49D795-67EA-4255-8A06-47FAAFC08A6F}"/>
    <cellStyle name="Total 8 4 4 2 2" xfId="37327" xr:uid="{D688D6C7-770C-4C97-860C-B3365F6A3FFB}"/>
    <cellStyle name="Total 8 4 4 3" xfId="12538" xr:uid="{9F0684DB-CDA7-4F8D-848F-02DC1840D9CD}"/>
    <cellStyle name="Total 8 4 5" xfId="12539" xr:uid="{52C61A16-1387-431B-A795-D508D0BF69A7}"/>
    <cellStyle name="Total 8 4 5 2" xfId="15318" xr:uid="{228FF631-2DF0-4DEB-93BA-814D433B4167}"/>
    <cellStyle name="Total 8 4 5 2 2" xfId="20697" xr:uid="{164C49E7-BB45-4142-8E9A-FC2FF589A7B1}"/>
    <cellStyle name="Total 8 4 5 3" xfId="33645" xr:uid="{3FF37CFC-DB4A-4DC6-9B52-F3EFA889BD91}"/>
    <cellStyle name="Total 8 4 6" xfId="12540" xr:uid="{249E54F4-ECAF-44D9-81FD-63B548C2C115}"/>
    <cellStyle name="Total 8 4 6 2" xfId="15960" xr:uid="{A47919D7-2709-48BD-8C3F-080BE7704172}"/>
    <cellStyle name="Total 8 4 7" xfId="13108" xr:uid="{93007549-0021-46E8-B7A3-529869998D5A}"/>
    <cellStyle name="Total 8 4 7 2" xfId="16935" xr:uid="{A2ADA559-C43B-4AEE-9BEC-367AAE2E68CE}"/>
    <cellStyle name="Total 8 4 8" xfId="17271" xr:uid="{4B5F5EDA-122C-4DC5-A564-9A8A56329D7E}"/>
    <cellStyle name="Total 8 4 8 2" xfId="35442" xr:uid="{3C3DABF1-B000-4665-ABD0-9A34C845B140}"/>
    <cellStyle name="Total 8 4 9" xfId="24387" xr:uid="{A63B10B3-901A-460E-9559-3B7B4F61D648}"/>
    <cellStyle name="Total 8 5" xfId="12541" xr:uid="{D0FB97BD-A89A-4184-AB85-EFEA2F92B0AA}"/>
    <cellStyle name="Total 8 5 2" xfId="12542" xr:uid="{9DE0B36D-5A77-4DFC-8D56-B3D4D30C45B2}"/>
    <cellStyle name="Total 8 5 2 2" xfId="12543" xr:uid="{395E42D5-CA1E-4540-87A4-2AAB5BE16801}"/>
    <cellStyle name="Total 8 5 2 2 2" xfId="20321" xr:uid="{9BE360AA-2FC6-47AF-AD7B-D30567B6928A}"/>
    <cellStyle name="Total 8 5 2 2 2 2" xfId="39193" xr:uid="{A0566CCF-6294-4585-9935-DBAF6C503B18}"/>
    <cellStyle name="Total 8 5 2 2 3" xfId="32909" xr:uid="{C23D8A81-99A7-4107-AE1F-F19839CFF14D}"/>
    <cellStyle name="Total 8 5 2 3" xfId="12544" xr:uid="{63CF88AA-F89D-4DF5-97C0-95D20556BD72}"/>
    <cellStyle name="Total 8 5 2 3 2" xfId="37181" xr:uid="{229B8E85-25C8-4A20-BB58-02EEFE470AC5}"/>
    <cellStyle name="Total 8 5 2 4" xfId="14020" xr:uid="{44EA2F98-4A62-4323-8F70-7F57F3C69399}"/>
    <cellStyle name="Total 8 5 2 4 2" xfId="24392" xr:uid="{3034A2B8-35EC-4618-ABD6-4895C6EC71FD}"/>
    <cellStyle name="Total 8 5 2 5" xfId="31460" xr:uid="{419E709B-4888-4377-B46B-65A5B5CDDC08}"/>
    <cellStyle name="Total 8 5 3" xfId="12545" xr:uid="{9F0B6D73-2F67-48C0-B2CB-A2CC2C7909B0}"/>
    <cellStyle name="Total 8 5 3 2" xfId="12546" xr:uid="{D3F3A531-9680-4AD3-BE47-1064EBE6A678}"/>
    <cellStyle name="Total 8 5 3 2 2" xfId="38115" xr:uid="{BD10D1F4-1159-4629-AE6E-59388988EB17}"/>
    <cellStyle name="Total 8 5 3 3" xfId="12547" xr:uid="{5C80183B-53B0-4F27-898D-598040A65B73}"/>
    <cellStyle name="Total 8 5 4" xfId="12548" xr:uid="{FEA0FB9A-5B33-4177-B11C-ACA7FEB4A6D1}"/>
    <cellStyle name="Total 8 5 4 2" xfId="21505" xr:uid="{DFAD7C5C-78C6-4AEB-86FA-FE9F351D6BF7}"/>
    <cellStyle name="Total 8 5 4 2 2" xfId="39903" xr:uid="{D94D6A9F-9A9D-4AA7-8D36-F72FB798C998}"/>
    <cellStyle name="Total 8 5 4 3" xfId="33646" xr:uid="{C207C373-4D98-4681-9000-677A31EADB39}"/>
    <cellStyle name="Total 8 5 5" xfId="12549" xr:uid="{B325CB97-EE12-4996-BA12-B1FDDAEB03BD}"/>
    <cellStyle name="Total 8 5 5 2" xfId="34416" xr:uid="{33B51D42-75F3-4394-8C87-0CB80878AA93}"/>
    <cellStyle name="Total 8 5 6" xfId="13484" xr:uid="{2AEB57AD-EBA8-4D16-9E78-723E3B675656}"/>
    <cellStyle name="Total 8 5 6 2" xfId="35256" xr:uid="{7C3B7822-A7AB-4445-8F43-2ECE59868DEC}"/>
    <cellStyle name="Total 8 5 7" xfId="18133" xr:uid="{221088AD-82D3-47FC-BD0A-3881E277C0A1}"/>
    <cellStyle name="Total 8 5 7 2" xfId="36205" xr:uid="{83A96B71-0728-41C9-9B80-286B6C0E6353}"/>
    <cellStyle name="Total 8 5 8" xfId="24391" xr:uid="{68BCE68C-E92E-49D6-A100-1C21F718FCBA}"/>
    <cellStyle name="Total 8 5 9" xfId="30397" xr:uid="{42768CDE-78F0-49FE-89B2-67718881B836}"/>
    <cellStyle name="Total 8 6" xfId="12550" xr:uid="{FA631AA9-2838-420A-AD59-66FBD785F880}"/>
    <cellStyle name="Total 8 6 2" xfId="12551" xr:uid="{76C90D7F-FA6F-488D-8EEE-CDD136B09DEA}"/>
    <cellStyle name="Total 8 6 2 2" xfId="12552" xr:uid="{68C44B1D-FE0A-4DC4-9E69-A864FD874091}"/>
    <cellStyle name="Total 8 6 2 2 2" xfId="20322" xr:uid="{5320420B-A1A7-4CE5-A873-0C1351E6720F}"/>
    <cellStyle name="Total 8 6 2 2 2 2" xfId="39194" xr:uid="{F5184702-3D82-47D5-8399-3CAD74123570}"/>
    <cellStyle name="Total 8 6 2 2 3" xfId="32910" xr:uid="{BD69AD0D-73C2-4C48-AF5B-7B757DF09D0E}"/>
    <cellStyle name="Total 8 6 2 3" xfId="12553" xr:uid="{3FD63823-A237-4C91-B859-6846EA35BA9D}"/>
    <cellStyle name="Total 8 6 2 3 2" xfId="37182" xr:uid="{AB1F77BF-1F23-4C08-975C-7BA42D557607}"/>
    <cellStyle name="Total 8 6 2 4" xfId="14021" xr:uid="{8CCC4910-89FD-48DD-BF5D-3B6A850D56CA}"/>
    <cellStyle name="Total 8 6 2 4 2" xfId="24394" xr:uid="{C359612B-A5D3-4711-8A28-EECE8C9B6F12}"/>
    <cellStyle name="Total 8 6 2 5" xfId="31461" xr:uid="{77CF68B4-B451-4818-9932-46DE2AF9D74E}"/>
    <cellStyle name="Total 8 6 3" xfId="12554" xr:uid="{FAD4FC03-5774-431A-8168-64D372396A19}"/>
    <cellStyle name="Total 8 6 3 2" xfId="12555" xr:uid="{22C0EEA6-CF5E-40BB-AAE9-F66BD90073A4}"/>
    <cellStyle name="Total 8 6 3 2 2" xfId="38116" xr:uid="{63B5ED91-958D-4506-BACD-92A59A0B8A58}"/>
    <cellStyle name="Total 8 6 3 3" xfId="12556" xr:uid="{9D9A3DCF-A35E-4D64-B5B5-0AB668D7191F}"/>
    <cellStyle name="Total 8 6 4" xfId="12557" xr:uid="{C0625C3A-9458-4556-A557-84BE175B4064}"/>
    <cellStyle name="Total 8 6 4 2" xfId="21506" xr:uid="{5A682118-67AE-4377-AC7E-504DB30E722B}"/>
    <cellStyle name="Total 8 6 4 2 2" xfId="39904" xr:uid="{8C36877E-FDE7-463D-9774-5172E2774616}"/>
    <cellStyle name="Total 8 6 4 3" xfId="33647" xr:uid="{FD9795B8-0A45-4262-A179-E1B20C8851BE}"/>
    <cellStyle name="Total 8 6 5" xfId="12558" xr:uid="{E9420C3F-1A9D-42B2-9D2A-553C72AFF0F7}"/>
    <cellStyle name="Total 8 6 5 2" xfId="34417" xr:uid="{64C58590-A88A-4537-AFE1-75CB8BE3B20F}"/>
    <cellStyle name="Total 8 6 6" xfId="13485" xr:uid="{F588FB3E-A843-47A4-A2B2-17F631E03ABB}"/>
    <cellStyle name="Total 8 6 6 2" xfId="35257" xr:uid="{9D5F75F4-2C76-4A84-AFA6-C4DAC423C15A}"/>
    <cellStyle name="Total 8 6 7" xfId="18134" xr:uid="{8448A892-13D8-4359-A6FE-7879A2EB6C37}"/>
    <cellStyle name="Total 8 6 7 2" xfId="36206" xr:uid="{496E8396-9C3B-41A0-9D2A-C8B7B66F9757}"/>
    <cellStyle name="Total 8 6 8" xfId="24393" xr:uid="{C37DA07E-2FD0-49EE-B6AB-0DBB6B0DA9EF}"/>
    <cellStyle name="Total 8 6 9" xfId="30398" xr:uid="{37B2CD12-2C5F-4987-85E9-32D4307D3C28}"/>
    <cellStyle name="Total 8 7" xfId="12559" xr:uid="{92DA0D07-C45D-4E83-B583-2FC6F201DD83}"/>
    <cellStyle name="Total 8 7 2" xfId="12560" xr:uid="{85EA1A98-512E-41F7-9212-3C5720FB2BCA}"/>
    <cellStyle name="Total 8 7 2 2" xfId="14457" xr:uid="{28EAFC96-B902-44CE-B1E4-491494A3DFFA}"/>
    <cellStyle name="Total 8 7 2 2 2" xfId="38390" xr:uid="{AE443B9F-14CC-4D28-8E2B-F2B1A7B79CFE}"/>
    <cellStyle name="Total 8 7 2 3" xfId="32277" xr:uid="{993E7E34-7CD5-4D3C-8FF4-814796FB7D11}"/>
    <cellStyle name="Total 8 7 3" xfId="12561" xr:uid="{503A736B-A075-49CD-B8DF-8E669B581EFE}"/>
    <cellStyle name="Total 8 7 3 2" xfId="18347" xr:uid="{97A190EB-0EBE-43FC-B1D0-C31965B39FE6}"/>
    <cellStyle name="Total 8 7 4" xfId="13657" xr:uid="{F257E08B-B721-433A-93C9-B8A73089EDF6}"/>
    <cellStyle name="Total 8 7 4 2" xfId="24395" xr:uid="{54FDF108-14BE-4D5F-A3DB-BA27EE2386FB}"/>
    <cellStyle name="Total 8 7 5" xfId="30659" xr:uid="{C22B982A-A7C2-4FA9-8D29-AB5C7F55A2A1}"/>
    <cellStyle name="Total 8 8" xfId="12562" xr:uid="{0882DD0A-BDC3-4BA9-B574-4A1B4D5273D0}"/>
    <cellStyle name="Total 8 8 2" xfId="12563" xr:uid="{D69251F0-9295-4CDC-93DB-C66A259F0C10}"/>
    <cellStyle name="Total 8 8 2 2" xfId="37238" xr:uid="{1A719C02-229D-45F1-A27E-879A2A32F867}"/>
    <cellStyle name="Total 8 8 3" xfId="12564" xr:uid="{56759036-2CE6-40C5-A4F8-91D332461608}"/>
    <cellStyle name="Total 8 8 3 2" xfId="24396" xr:uid="{61CBE758-B3FE-4442-B5F1-0CE7B4DAF8B9}"/>
    <cellStyle name="Total 8 8 4" xfId="14186" xr:uid="{86A035E6-FEED-4268-8314-0FE9841ED718}"/>
    <cellStyle name="Total 8 9" xfId="12565" xr:uid="{F6F8058A-3468-4C9C-A94E-AC5B70196E42}"/>
    <cellStyle name="Total 8 9 2" xfId="12566" xr:uid="{49501238-38D7-4947-8430-45B9E81814C7}"/>
    <cellStyle name="Total 8 9 2 2" xfId="18777" xr:uid="{C94DFC80-1670-45E5-807F-71FDD5E6F7FA}"/>
    <cellStyle name="Total 8 9 3" xfId="12567" xr:uid="{92244C6E-1E1B-4DDC-9A7D-AAAD9780606B}"/>
    <cellStyle name="Total 9" xfId="12568" xr:uid="{AAB85FEC-2040-4E72-B48B-B95B7A2AB4AE}"/>
    <cellStyle name="Total 9 10" xfId="12569" xr:uid="{5C504349-D79E-4A0F-B57C-85890CCBCDF5}"/>
    <cellStyle name="Total 9 10 2" xfId="14660" xr:uid="{FE3394D9-200F-4B2B-870E-483E3C2D4401}"/>
    <cellStyle name="Total 9 10 2 2" xfId="20494" xr:uid="{36C56976-DB8B-4B25-BD2A-77894D9B7CD4}"/>
    <cellStyle name="Total 9 10 3" xfId="32958" xr:uid="{221DEC61-AF95-4702-BBB5-18C3BCB3F5B5}"/>
    <cellStyle name="Total 9 11" xfId="12965" xr:uid="{4B004847-A607-48EE-87FC-3D2F7E5D0657}"/>
    <cellStyle name="Total 9 11 2" xfId="15098" xr:uid="{A1D85A3E-C3A4-4BDA-89C1-788FB453739E}"/>
    <cellStyle name="Total 9 12" xfId="14991" xr:uid="{B6584703-8371-4893-88E5-D815CEBCED7C}"/>
    <cellStyle name="Total 9 12 2" xfId="33060" xr:uid="{18F16C7E-44C4-4F55-87BE-3B419529BA1E}"/>
    <cellStyle name="Total 9 13" xfId="17021" xr:uid="{BD75E250-DB26-4E86-AC03-F48A654FAC6C}"/>
    <cellStyle name="Total 9 13 2" xfId="35283" xr:uid="{1BED68C8-DC7C-461A-AB40-06142D0E8D93}"/>
    <cellStyle name="Total 9 14" xfId="21836" xr:uid="{E12437CD-42D2-497C-9131-AE3618CB2ABB}"/>
    <cellStyle name="Total 9 14 2" xfId="40015" xr:uid="{CB39F292-7837-4C1E-BD1F-4309544F5BDF}"/>
    <cellStyle name="Total 9 15" xfId="24397" xr:uid="{E6B9D54D-52CF-418C-9F10-B67BB8BD7ECD}"/>
    <cellStyle name="Total 9 16" xfId="29519" xr:uid="{95304AB3-FBA9-40B7-81C3-E2FC18079504}"/>
    <cellStyle name="Total 9 2" xfId="12570" xr:uid="{0637AD2F-5E8E-4BA9-827F-9DAD28F741A8}"/>
    <cellStyle name="Total 9 2 10" xfId="12571" xr:uid="{779767EC-1793-427E-8B47-02397A08ABC6}"/>
    <cellStyle name="Total 9 2 10 2" xfId="35258" xr:uid="{08531FD6-F9A6-4AE1-BE63-1F2CB318A93E}"/>
    <cellStyle name="Total 9 2 11" xfId="13029" xr:uid="{A0529591-8A4A-4AE4-8DE1-12A259911368}"/>
    <cellStyle name="Total 9 2 11 2" xfId="35368" xr:uid="{FAC9D00E-FC75-4611-8D22-3B9CD6E2850F}"/>
    <cellStyle name="Total 9 2 12" xfId="21696" xr:uid="{72F37CB7-2F3F-422C-BEDA-F662FE863B4E}"/>
    <cellStyle name="Total 9 2 12 2" xfId="39961" xr:uid="{FD88D783-8453-4F2B-9FC8-8EBCDFF96EAE}"/>
    <cellStyle name="Total 9 2 13" xfId="24398" xr:uid="{5AF6A89E-57DA-4D6F-9A03-005FBD16B55B}"/>
    <cellStyle name="Total 9 2 14" xfId="29592" xr:uid="{08A262AA-FA3C-42D0-8D8D-1F4BBDA054F6}"/>
    <cellStyle name="Total 9 2 2" xfId="12572" xr:uid="{3AD905B5-808A-4A8F-A6BE-2499B8A9285D}"/>
    <cellStyle name="Total 9 2 2 2" xfId="12573" xr:uid="{43A6C990-CFD8-473A-833A-4254808A7C4B}"/>
    <cellStyle name="Total 9 2 2 2 2" xfId="12574" xr:uid="{74C40E26-4CB1-4AA1-A271-157921A1018A}"/>
    <cellStyle name="Total 9 2 2 2 2 2" xfId="20323" xr:uid="{A9B93076-FF4C-4035-B358-846891F268EF}"/>
    <cellStyle name="Total 9 2 2 2 2 2 2" xfId="39195" xr:uid="{72F9ECD1-D4B3-485C-9A7E-206E39EA668B}"/>
    <cellStyle name="Total 9 2 2 2 2 3" xfId="32911" xr:uid="{015BC81A-8B4C-4004-892C-CAA76280B79E}"/>
    <cellStyle name="Total 9 2 2 2 3" xfId="12575" xr:uid="{D2AB777A-0C12-4D13-BDDB-8405DA2CDEFF}"/>
    <cellStyle name="Total 9 2 2 2 3 2" xfId="37183" xr:uid="{5C2DC8C3-E232-4654-90B5-51C8149979D7}"/>
    <cellStyle name="Total 9 2 2 2 4" xfId="14022" xr:uid="{AE7CD735-E895-4516-A1F3-6DB4064AD5DC}"/>
    <cellStyle name="Total 9 2 2 2 4 2" xfId="24400" xr:uid="{0FD6B759-CCA6-4055-9264-AC912DC1310A}"/>
    <cellStyle name="Total 9 2 2 2 5" xfId="31462" xr:uid="{0711BFAB-6FA8-420F-BA46-1A6164C6CB12}"/>
    <cellStyle name="Total 9 2 2 3" xfId="12576" xr:uid="{E2FF4FE9-3C2F-4BE6-B59E-B599C6A10E77}"/>
    <cellStyle name="Total 9 2 2 3 2" xfId="12577" xr:uid="{D523DD3E-FC07-4EB8-BE3F-DFC7EDDFE5A5}"/>
    <cellStyle name="Total 9 2 2 3 2 2" xfId="38117" xr:uid="{6B63919D-B7BD-4E92-B8F7-3839B132AADA}"/>
    <cellStyle name="Total 9 2 2 3 3" xfId="12578" xr:uid="{5C2B8F2F-57B4-41DE-B632-50637F6DE7D0}"/>
    <cellStyle name="Total 9 2 2 4" xfId="12579" xr:uid="{602FCEFE-8458-42D3-9B00-C3050C898C3D}"/>
    <cellStyle name="Total 9 2 2 4 2" xfId="21507" xr:uid="{C298F938-FEA3-4635-B30C-29C4F90779C4}"/>
    <cellStyle name="Total 9 2 2 4 2 2" xfId="39905" xr:uid="{B91FFF9C-5907-40FF-8301-0048A492E1D0}"/>
    <cellStyle name="Total 9 2 2 4 3" xfId="33648" xr:uid="{85DC4C3F-911F-4CB1-A731-FA0556038BD2}"/>
    <cellStyle name="Total 9 2 2 5" xfId="12580" xr:uid="{B54397F2-C1FC-4EC2-BC2F-E647D61CB835}"/>
    <cellStyle name="Total 9 2 2 5 2" xfId="34418" xr:uid="{4D2CBF77-0E5B-4ABA-A25D-DDDCBA22F890}"/>
    <cellStyle name="Total 9 2 2 6" xfId="13486" xr:uid="{E06BCBA0-0B76-4A82-BF35-B63C4819C257}"/>
    <cellStyle name="Total 9 2 2 6 2" xfId="35259" xr:uid="{B5D56BD7-CFDE-429A-81AC-F01E2680DC66}"/>
    <cellStyle name="Total 9 2 2 7" xfId="18135" xr:uid="{AA0A58F5-6097-41D8-A2C5-E83D394BF992}"/>
    <cellStyle name="Total 9 2 2 7 2" xfId="36207" xr:uid="{6B35D404-C726-4BE3-B504-45F8F6DEA139}"/>
    <cellStyle name="Total 9 2 2 8" xfId="24399" xr:uid="{54D3EEA7-7AAF-423F-A90A-611C5B8CA638}"/>
    <cellStyle name="Total 9 2 2 9" xfId="30399" xr:uid="{07BD2500-1A25-43D5-8DFC-24DDA2117455}"/>
    <cellStyle name="Total 9 2 3" xfId="12581" xr:uid="{9F9442EC-6336-40DF-846C-149BF3D01DDC}"/>
    <cellStyle name="Total 9 2 3 2" xfId="12582" xr:uid="{23F804EF-BDB6-47FD-9D39-BF931478CC77}"/>
    <cellStyle name="Total 9 2 3 2 2" xfId="12583" xr:uid="{8E726C57-9BFB-462E-BAED-3B1F72CC6B2E}"/>
    <cellStyle name="Total 9 2 3 2 2 2" xfId="20324" xr:uid="{03F1EA92-A9A7-4BFB-8DF0-DCF12D624EBE}"/>
    <cellStyle name="Total 9 2 3 2 2 2 2" xfId="39196" xr:uid="{A3A2CFE8-41B4-43A0-93B6-FDB54BB28881}"/>
    <cellStyle name="Total 9 2 3 2 2 3" xfId="32912" xr:uid="{271ABFF5-5ADA-48E1-A7B3-966866741B88}"/>
    <cellStyle name="Total 9 2 3 2 3" xfId="12584" xr:uid="{ACAAF8E5-0CCF-4538-8836-907A709EC8BD}"/>
    <cellStyle name="Total 9 2 3 2 3 2" xfId="37184" xr:uid="{030811DF-E956-4C53-84B3-B1725019E144}"/>
    <cellStyle name="Total 9 2 3 2 4" xfId="14023" xr:uid="{C1C2A1CF-77D3-493B-B531-E7A6C1DA9458}"/>
    <cellStyle name="Total 9 2 3 2 4 2" xfId="24402" xr:uid="{AD7D7D19-509C-494F-B058-065F1A687694}"/>
    <cellStyle name="Total 9 2 3 2 5" xfId="31463" xr:uid="{5601B596-F485-4219-9648-A93E3905E16A}"/>
    <cellStyle name="Total 9 2 3 3" xfId="12585" xr:uid="{7F6A8A49-694C-485B-A5C2-F9560A00E501}"/>
    <cellStyle name="Total 9 2 3 3 2" xfId="12586" xr:uid="{9BE55A52-62A6-498A-A195-B1F6D4AA7757}"/>
    <cellStyle name="Total 9 2 3 3 2 2" xfId="38118" xr:uid="{C5A776A2-E22D-45B0-B2DE-713BD8ABA971}"/>
    <cellStyle name="Total 9 2 3 3 3" xfId="12587" xr:uid="{340866EE-80DD-4D45-B7CC-983983167EBD}"/>
    <cellStyle name="Total 9 2 3 4" xfId="12588" xr:uid="{B1EB5B19-B55E-49CF-B55A-93DE11CDC12F}"/>
    <cellStyle name="Total 9 2 3 4 2" xfId="21508" xr:uid="{70110A8E-2755-414E-BDAA-549F3108C980}"/>
    <cellStyle name="Total 9 2 3 4 2 2" xfId="39906" xr:uid="{D09887CF-1F5D-4182-B91E-4DE05A763DB4}"/>
    <cellStyle name="Total 9 2 3 4 3" xfId="33649" xr:uid="{0C907C3F-0D06-4527-82E0-63CEF2FDD75A}"/>
    <cellStyle name="Total 9 2 3 5" xfId="12589" xr:uid="{31867A7F-9FE5-463A-8515-FDC4191464BB}"/>
    <cellStyle name="Total 9 2 3 5 2" xfId="34419" xr:uid="{7D4CE85A-62D9-4DD4-8441-AE4C1729B6D9}"/>
    <cellStyle name="Total 9 2 3 6" xfId="13487" xr:uid="{3BAC7A4F-BBC7-4CA9-9057-C4290FA6FCC8}"/>
    <cellStyle name="Total 9 2 3 6 2" xfId="35260" xr:uid="{FE49C3B8-73A4-49C4-BDD3-D9F5AAB286B1}"/>
    <cellStyle name="Total 9 2 3 7" xfId="18136" xr:uid="{F9CC1F96-97F6-4445-A3DF-1C970DB19230}"/>
    <cellStyle name="Total 9 2 3 7 2" xfId="36208" xr:uid="{C8E2D3CF-61EC-442B-B4A0-A0061701F76D}"/>
    <cellStyle name="Total 9 2 3 8" xfId="24401" xr:uid="{B9B5C6D5-FFC7-4BD9-826A-DB901AE75CDD}"/>
    <cellStyle name="Total 9 2 3 9" xfId="30400" xr:uid="{5A034755-49B9-41DF-B1DB-0077E3704A10}"/>
    <cellStyle name="Total 9 2 4" xfId="12590" xr:uid="{2C0EDCED-E870-48D6-AFE6-F73F964063A9}"/>
    <cellStyle name="Total 9 2 4 2" xfId="12591" xr:uid="{4EC49837-39F3-4351-BE8C-549D22F1934D}"/>
    <cellStyle name="Total 9 2 4 2 2" xfId="12592" xr:uid="{75D4FC76-FFA7-4A88-87EF-4B720B3D1EFC}"/>
    <cellStyle name="Total 9 2 4 2 2 2" xfId="20325" xr:uid="{27771A54-D6E9-4929-ABAD-1826210C8D8D}"/>
    <cellStyle name="Total 9 2 4 2 2 2 2" xfId="39197" xr:uid="{36EAD221-76C5-433A-9E40-B3EF0A357A06}"/>
    <cellStyle name="Total 9 2 4 2 2 3" xfId="32913" xr:uid="{BD467242-08D2-40CA-A76B-540015908E0A}"/>
    <cellStyle name="Total 9 2 4 2 3" xfId="12593" xr:uid="{F0778C69-A117-4B89-8709-8D353EDD4995}"/>
    <cellStyle name="Total 9 2 4 2 3 2" xfId="37185" xr:uid="{1B046BD4-1346-4063-BB83-CA562B0171F8}"/>
    <cellStyle name="Total 9 2 4 2 4" xfId="14024" xr:uid="{F7FA1EA8-E4CA-44BE-AA9C-F370A83C4455}"/>
    <cellStyle name="Total 9 2 4 2 4 2" xfId="24404" xr:uid="{9898AD3F-945C-42C0-B4F9-D4CA7C5446AB}"/>
    <cellStyle name="Total 9 2 4 2 5" xfId="31464" xr:uid="{7B62EEF2-0336-471D-92B1-D53451E54FB9}"/>
    <cellStyle name="Total 9 2 4 3" xfId="12594" xr:uid="{5775AD61-8651-4467-A216-6E1663654E3E}"/>
    <cellStyle name="Total 9 2 4 3 2" xfId="12595" xr:uid="{7519FCE1-D447-4E01-9431-3110B30DE1F2}"/>
    <cellStyle name="Total 9 2 4 3 2 2" xfId="38119" xr:uid="{321F5A45-50C6-4B97-9E76-803578166120}"/>
    <cellStyle name="Total 9 2 4 3 3" xfId="12596" xr:uid="{5B3A5B42-1F62-4453-8F9C-94ECC27609D3}"/>
    <cellStyle name="Total 9 2 4 4" xfId="12597" xr:uid="{4A043D4B-0D84-47C2-88A8-8F08E42EE3C6}"/>
    <cellStyle name="Total 9 2 4 4 2" xfId="21509" xr:uid="{96DE6D5A-A259-40BE-89A2-205C3F31C493}"/>
    <cellStyle name="Total 9 2 4 4 2 2" xfId="39907" xr:uid="{00E72472-3852-4E62-9FCD-AD3685F8AA59}"/>
    <cellStyle name="Total 9 2 4 4 3" xfId="33650" xr:uid="{628CDA93-536D-4CC4-8E1F-0A583A9D9E72}"/>
    <cellStyle name="Total 9 2 4 5" xfId="12598" xr:uid="{8313183C-0490-4C13-952C-718AFC5A8A97}"/>
    <cellStyle name="Total 9 2 4 5 2" xfId="34420" xr:uid="{9D746B9E-940B-4CED-A425-D66C7C2617D8}"/>
    <cellStyle name="Total 9 2 4 6" xfId="13488" xr:uid="{F692F5EB-19B8-4A7D-9D95-D862B4DD7B95}"/>
    <cellStyle name="Total 9 2 4 6 2" xfId="35261" xr:uid="{C55AB7F3-8FD3-4FD8-9126-71DEEDDFD33D}"/>
    <cellStyle name="Total 9 2 4 7" xfId="18137" xr:uid="{935BB6B0-31E7-4AEA-9CF7-27C1329A0E30}"/>
    <cellStyle name="Total 9 2 4 7 2" xfId="36209" xr:uid="{309A612C-088E-41B5-B6B0-774C89FA2DC7}"/>
    <cellStyle name="Total 9 2 4 8" xfId="24403" xr:uid="{B1B51A93-6058-44B1-AC68-04D6F55A8A52}"/>
    <cellStyle name="Total 9 2 4 9" xfId="30401" xr:uid="{3A940A96-FE15-4CC2-98B7-FF12C9C90963}"/>
    <cellStyle name="Total 9 2 5" xfId="12599" xr:uid="{D2D154BF-64ED-4B31-BCE6-30C3A21FD479}"/>
    <cellStyle name="Total 9 2 5 2" xfId="12600" xr:uid="{E6F1F355-6AF4-4224-AA7C-CC87FBF14E19}"/>
    <cellStyle name="Total 9 2 5 2 2" xfId="12601" xr:uid="{0EFAD66D-0C99-467F-B09D-485EF16BEB5E}"/>
    <cellStyle name="Total 9 2 5 2 2 2" xfId="20326" xr:uid="{E87C9FA7-9D83-4762-8478-C2F655B56EB3}"/>
    <cellStyle name="Total 9 2 5 2 2 2 2" xfId="39198" xr:uid="{8C3C5FCF-2FAA-4A70-AC3C-69DA39220692}"/>
    <cellStyle name="Total 9 2 5 2 2 3" xfId="32914" xr:uid="{5D3C0AD7-805B-4B52-963D-62A01FDFB928}"/>
    <cellStyle name="Total 9 2 5 2 3" xfId="12602" xr:uid="{B33CE29C-66E7-493E-9CA2-3A7946AC1332}"/>
    <cellStyle name="Total 9 2 5 2 3 2" xfId="37186" xr:uid="{728B7001-47A4-4DF3-A30F-CB08437595DD}"/>
    <cellStyle name="Total 9 2 5 2 4" xfId="14025" xr:uid="{2AD15539-622B-4081-9A89-857C8E6AD7C7}"/>
    <cellStyle name="Total 9 2 5 2 4 2" xfId="24406" xr:uid="{3C2654AF-C3E8-4885-9B9E-318A5BCE434E}"/>
    <cellStyle name="Total 9 2 5 2 5" xfId="31465" xr:uid="{F483F922-92D3-4554-801A-C9130433D337}"/>
    <cellStyle name="Total 9 2 5 3" xfId="12603" xr:uid="{23C963A1-6B7D-49F6-A43B-A572523727B8}"/>
    <cellStyle name="Total 9 2 5 3 2" xfId="12604" xr:uid="{00290F0F-F15C-4717-8FBD-938BFFB1FAA7}"/>
    <cellStyle name="Total 9 2 5 3 2 2" xfId="38120" xr:uid="{9D178D13-4966-4F72-9DA1-192C9991B05D}"/>
    <cellStyle name="Total 9 2 5 3 3" xfId="12605" xr:uid="{FB21901B-DAE0-432C-9548-B5958A62D0BA}"/>
    <cellStyle name="Total 9 2 5 4" xfId="12606" xr:uid="{2E6266A3-5043-460B-A2BE-65FDD761DAFE}"/>
    <cellStyle name="Total 9 2 5 4 2" xfId="21510" xr:uid="{F7468C02-97A8-4985-9255-853B7DE63E38}"/>
    <cellStyle name="Total 9 2 5 4 2 2" xfId="39908" xr:uid="{0BDEDA31-8211-4B12-88E2-E970DAF52FF8}"/>
    <cellStyle name="Total 9 2 5 4 3" xfId="33651" xr:uid="{88A28C21-FB9D-4C64-9BB4-BE1AB848EB5C}"/>
    <cellStyle name="Total 9 2 5 5" xfId="12607" xr:uid="{F1A2EDE0-6894-4D47-ABBD-E5871A10F884}"/>
    <cellStyle name="Total 9 2 5 5 2" xfId="34421" xr:uid="{56A2DC19-ECBE-4229-A7DC-A6268C0F404C}"/>
    <cellStyle name="Total 9 2 5 6" xfId="13489" xr:uid="{BB913778-955C-48E3-8D40-185E33F92FFE}"/>
    <cellStyle name="Total 9 2 5 6 2" xfId="35262" xr:uid="{4AAAECFA-EE71-4B01-B289-7E2923518E60}"/>
    <cellStyle name="Total 9 2 5 7" xfId="18138" xr:uid="{38A60641-5B1E-4907-A428-C8C90D8DF273}"/>
    <cellStyle name="Total 9 2 5 7 2" xfId="36210" xr:uid="{19F58A07-2F6C-4D27-81B2-C885216C835D}"/>
    <cellStyle name="Total 9 2 5 8" xfId="24405" xr:uid="{9CF6DA32-ACCE-4333-AB1F-C93F237886F9}"/>
    <cellStyle name="Total 9 2 5 9" xfId="30402" xr:uid="{AC3015D3-A586-4B77-9774-A038DDB9D0AE}"/>
    <cellStyle name="Total 9 2 6" xfId="12608" xr:uid="{810D3160-020B-44D6-AB56-991DF7170B10}"/>
    <cellStyle name="Total 9 2 6 2" xfId="12609" xr:uid="{858E7750-6D7D-4814-92E0-AF1E845D101C}"/>
    <cellStyle name="Total 9 2 6 2 2" xfId="12610" xr:uid="{E99C34A2-04BF-478F-86D4-083F93FDF11F}"/>
    <cellStyle name="Total 9 2 6 2 2 2" xfId="20327" xr:uid="{7556C2CF-C50B-422B-A90B-3AA2532DA218}"/>
    <cellStyle name="Total 9 2 6 2 2 2 2" xfId="39199" xr:uid="{7A5C3B2D-097F-4A7C-8764-76CBC2788BB1}"/>
    <cellStyle name="Total 9 2 6 2 2 3" xfId="32915" xr:uid="{28B1356C-E0E8-4BD0-9BC6-B13D75AE8D0F}"/>
    <cellStyle name="Total 9 2 6 2 3" xfId="12611" xr:uid="{A97A21F0-A962-42DD-946B-EEFBBEEF84DC}"/>
    <cellStyle name="Total 9 2 6 2 3 2" xfId="37187" xr:uid="{EF639A94-C16F-44F9-94C7-DB4D7C2EEA94}"/>
    <cellStyle name="Total 9 2 6 2 4" xfId="14026" xr:uid="{DC84F351-B15A-4D84-97B0-AC88A6569B44}"/>
    <cellStyle name="Total 9 2 6 2 4 2" xfId="24408" xr:uid="{60807430-6C52-4CA9-ACFD-05AE3DC40858}"/>
    <cellStyle name="Total 9 2 6 2 5" xfId="31466" xr:uid="{A02CC98E-C458-4B6C-B07E-E1B52C0A128B}"/>
    <cellStyle name="Total 9 2 6 3" xfId="12612" xr:uid="{A64D7632-0617-49BD-A21A-A8D29FE33CC1}"/>
    <cellStyle name="Total 9 2 6 3 2" xfId="12613" xr:uid="{37ED5D36-CDEB-4DA9-BBE9-66E990B119A1}"/>
    <cellStyle name="Total 9 2 6 3 2 2" xfId="38121" xr:uid="{EC267455-A6D2-40EF-A6AA-6B50C38FBBB6}"/>
    <cellStyle name="Total 9 2 6 3 3" xfId="12614" xr:uid="{442747D5-CD6B-4A9A-9A6B-0771998A1093}"/>
    <cellStyle name="Total 9 2 6 4" xfId="12615" xr:uid="{E6FE53CD-8680-4032-BEB3-66C4B8866317}"/>
    <cellStyle name="Total 9 2 6 4 2" xfId="21511" xr:uid="{12E35E95-B6CD-4BB5-9629-1A23F17EEB02}"/>
    <cellStyle name="Total 9 2 6 4 2 2" xfId="39909" xr:uid="{5FB04BD2-4E10-4AF0-A676-9F4A2334006B}"/>
    <cellStyle name="Total 9 2 6 4 3" xfId="33652" xr:uid="{F9F577F1-E79B-4DBE-837A-6DFE1E2A867A}"/>
    <cellStyle name="Total 9 2 6 5" xfId="12616" xr:uid="{FC6E8D09-2D2B-4065-AA5D-8DA7D227A6BF}"/>
    <cellStyle name="Total 9 2 6 5 2" xfId="34422" xr:uid="{ED91D606-6910-487A-A298-61DDA01B365C}"/>
    <cellStyle name="Total 9 2 6 6" xfId="13490" xr:uid="{CB8EFC02-09A6-401C-92A2-309BDF4F4F2B}"/>
    <cellStyle name="Total 9 2 6 6 2" xfId="35263" xr:uid="{0B1C822B-96EA-412B-A687-A12A242B0A16}"/>
    <cellStyle name="Total 9 2 6 7" xfId="18139" xr:uid="{1CBA49EA-7CC4-487B-8F0C-B766B2DA18AD}"/>
    <cellStyle name="Total 9 2 6 7 2" xfId="36211" xr:uid="{B068054D-3000-4C0D-9361-83192A8B4E19}"/>
    <cellStyle name="Total 9 2 6 8" xfId="24407" xr:uid="{1B8665F3-9843-4730-B763-A99DF0F1EE50}"/>
    <cellStyle name="Total 9 2 6 9" xfId="30403" xr:uid="{DCC51C4D-BC24-4EBD-8BE3-AFBE01C247BF}"/>
    <cellStyle name="Total 9 2 7" xfId="12617" xr:uid="{C94744C4-D75A-4921-A105-393930F34108}"/>
    <cellStyle name="Total 9 2 7 2" xfId="12618" xr:uid="{1A02D91E-061C-4D4D-B89B-8C7504632C28}"/>
    <cellStyle name="Total 9 2 7 2 2" xfId="19444" xr:uid="{540DF7F0-8C21-4A40-A22B-105360C07D07}"/>
    <cellStyle name="Total 9 2 7 2 2 2" xfId="38231" xr:uid="{CABFAA07-F8AA-4769-804B-14B36BD3D4AF}"/>
    <cellStyle name="Total 9 2 7 2 3" xfId="32147" xr:uid="{4A9752CD-897E-4BF0-B732-CBAAB9FB80DD}"/>
    <cellStyle name="Total 9 2 7 3" xfId="12619" xr:uid="{AFA8831A-8F71-47AA-9063-853473E37DC6}"/>
    <cellStyle name="Total 9 2 7 3 2" xfId="36314" xr:uid="{B1BAB7D2-ECE4-475A-B909-92A10480BEF0}"/>
    <cellStyle name="Total 9 2 7 4" xfId="13575" xr:uid="{93604B06-2ABF-4374-B334-5389E2A7DB66}"/>
    <cellStyle name="Total 9 2 7 4 2" xfId="24409" xr:uid="{C5B69182-EE40-409E-B684-F1B93BCB1573}"/>
    <cellStyle name="Total 9 2 7 5" xfId="30500" xr:uid="{F65106C8-E791-4265-BFCD-3C87DD5F41ED}"/>
    <cellStyle name="Total 9 2 8" xfId="12620" xr:uid="{83A89669-2E73-4419-B6D1-2846AE580D83}"/>
    <cellStyle name="Total 9 2 8 2" xfId="12621" xr:uid="{3413F4D6-139C-401A-BC6F-C7B1CF998FC5}"/>
    <cellStyle name="Total 9 2 8 2 2" xfId="19518" xr:uid="{6C78145B-3736-4055-B834-D41FE94D8236}"/>
    <cellStyle name="Total 9 2 8 2 2 2" xfId="38305" xr:uid="{01EB1A2D-6397-4A04-82E3-11791DC94A3B}"/>
    <cellStyle name="Total 9 2 8 2 3" xfId="32203" xr:uid="{402A6B70-F86F-44A7-B666-96E26F37263C}"/>
    <cellStyle name="Total 9 2 8 3" xfId="12622" xr:uid="{D462B8BE-7594-4C71-BED5-9484CC2EE692}"/>
    <cellStyle name="Total 9 2 8 3 2" xfId="36389" xr:uid="{1171B59A-40F6-4976-A62A-BC01019B20BA}"/>
    <cellStyle name="Total 9 2 8 4" xfId="13609" xr:uid="{15DE9BCE-51BD-41CF-836F-AD059F8D508F}"/>
    <cellStyle name="Total 9 2 8 4 2" xfId="24410" xr:uid="{57E8FD7A-38BA-469D-B017-F18F4DB54F8B}"/>
    <cellStyle name="Total 9 2 8 5" xfId="30574" xr:uid="{A6FC17F9-66E5-43E2-A41B-94B3AEBEE8CF}"/>
    <cellStyle name="Total 9 2 9" xfId="12623" xr:uid="{E6F572E6-4C9B-48FB-94AF-7F575AB61527}"/>
    <cellStyle name="Total 9 2 9 2" xfId="12624" xr:uid="{5506C8DE-8A2D-4582-BA00-6B99B16015FB}"/>
    <cellStyle name="Total 9 2 9 3" xfId="12625" xr:uid="{345EB125-79C5-4B7C-B19C-F62D30BA558E}"/>
    <cellStyle name="Total 9 3" xfId="12626" xr:uid="{95AD3A21-D7CB-41F0-8850-1183CEB0E155}"/>
    <cellStyle name="Total 9 3 10" xfId="12627" xr:uid="{1BEEF397-A140-42DD-BE67-891FCCCE5D47}"/>
    <cellStyle name="Total 9 3 10 2" xfId="35264" xr:uid="{B4811FF4-6DEB-4647-9122-80DFBB35E30B}"/>
    <cellStyle name="Total 9 3 11" xfId="13043" xr:uid="{264BBA4F-1B99-48E5-B4D7-680881F62F5C}"/>
    <cellStyle name="Total 9 3 11 2" xfId="35392" xr:uid="{589C3934-C09D-46A5-BE46-F34586FE8E1B}"/>
    <cellStyle name="Total 9 3 12" xfId="21042" xr:uid="{416A40CD-6B44-40CE-8632-18FCD5812E9F}"/>
    <cellStyle name="Total 9 3 12 2" xfId="39462" xr:uid="{76A0116F-57CC-4E82-BA09-CD742CACE0E1}"/>
    <cellStyle name="Total 9 3 13" xfId="24411" xr:uid="{467693A6-EFB5-490E-8596-946666278267}"/>
    <cellStyle name="Total 9 3 14" xfId="29610" xr:uid="{04432926-FCD0-4F71-8AEE-FDECED803343}"/>
    <cellStyle name="Total 9 3 2" xfId="12628" xr:uid="{ADF16D4C-DD1A-4614-A07D-EE047FE6480B}"/>
    <cellStyle name="Total 9 3 2 2" xfId="12629" xr:uid="{4C319447-D4F4-4FEA-AA85-71767AB2E9EE}"/>
    <cellStyle name="Total 9 3 2 2 2" xfId="12630" xr:uid="{F6FB452D-377F-4721-8ED9-A08F79603131}"/>
    <cellStyle name="Total 9 3 2 2 2 2" xfId="20328" xr:uid="{0989E300-B7BA-4D2F-8D72-5B9E18480F59}"/>
    <cellStyle name="Total 9 3 2 2 2 2 2" xfId="39200" xr:uid="{3BD83BF2-E05D-41D1-8D38-B21E5371B624}"/>
    <cellStyle name="Total 9 3 2 2 2 3" xfId="32916" xr:uid="{3652F94E-A33C-4FFB-8190-FD735763ADFF}"/>
    <cellStyle name="Total 9 3 2 2 3" xfId="12631" xr:uid="{AF54016C-5053-43DF-832A-BA3C2BEE1958}"/>
    <cellStyle name="Total 9 3 2 2 3 2" xfId="37188" xr:uid="{AB6A0337-DE08-4ADB-94D8-D83AB4F1B37E}"/>
    <cellStyle name="Total 9 3 2 2 4" xfId="14027" xr:uid="{A0027DEB-1AE6-4876-B9CB-3CD04D8D196A}"/>
    <cellStyle name="Total 9 3 2 2 4 2" xfId="24413" xr:uid="{5B3428DD-EE37-4A13-BD85-CE3C6F89F43B}"/>
    <cellStyle name="Total 9 3 2 2 5" xfId="31467" xr:uid="{09FCD33F-BE69-494F-A1AE-BC7145460C72}"/>
    <cellStyle name="Total 9 3 2 3" xfId="12632" xr:uid="{9E307DB8-B073-490E-8515-7EDA6FEAFD61}"/>
    <cellStyle name="Total 9 3 2 3 2" xfId="12633" xr:uid="{8947E281-2509-49DA-B8E1-D637BEB2A2C4}"/>
    <cellStyle name="Total 9 3 2 3 2 2" xfId="38122" xr:uid="{31D3A1CA-6054-4E16-BF02-30B678D1C568}"/>
    <cellStyle name="Total 9 3 2 3 3" xfId="12634" xr:uid="{5A675AED-611C-4AD0-AC76-EB923155C215}"/>
    <cellStyle name="Total 9 3 2 4" xfId="12635" xr:uid="{31C13B9C-E512-4429-B885-66A298257345}"/>
    <cellStyle name="Total 9 3 2 4 2" xfId="21512" xr:uid="{9C0EB29A-2021-490C-97B8-8B2E532D70BF}"/>
    <cellStyle name="Total 9 3 2 4 2 2" xfId="39910" xr:uid="{B7611E38-686A-48B3-9E96-30B3E5209286}"/>
    <cellStyle name="Total 9 3 2 4 3" xfId="33653" xr:uid="{D198A5AB-F213-4446-B365-D408E0F7F6C5}"/>
    <cellStyle name="Total 9 3 2 5" xfId="12636" xr:uid="{E85721C9-14EA-4FDC-9301-EF58AA220B84}"/>
    <cellStyle name="Total 9 3 2 5 2" xfId="34423" xr:uid="{47D8467E-0723-4780-92F3-1FC1BB98587A}"/>
    <cellStyle name="Total 9 3 2 6" xfId="13491" xr:uid="{DA6A1BC7-1CDA-4287-A59A-A3FD8EF596A5}"/>
    <cellStyle name="Total 9 3 2 6 2" xfId="35265" xr:uid="{565A16EB-1946-41E6-9012-6F3729AFCAD3}"/>
    <cellStyle name="Total 9 3 2 7" xfId="18140" xr:uid="{8F055553-08E4-4A72-9107-4014358B4827}"/>
    <cellStyle name="Total 9 3 2 7 2" xfId="36212" xr:uid="{7845701B-DEB4-4412-8C1F-89C9D86AC100}"/>
    <cellStyle name="Total 9 3 2 8" xfId="24412" xr:uid="{71A58529-E957-4ED5-BD60-C34B01B498E2}"/>
    <cellStyle name="Total 9 3 2 9" xfId="30404" xr:uid="{3DB7F134-81EF-41B6-A2D3-B91E738B9375}"/>
    <cellStyle name="Total 9 3 3" xfId="12637" xr:uid="{6B12BA81-6C59-4C9D-AAA2-A5A7CCBA9519}"/>
    <cellStyle name="Total 9 3 3 2" xfId="12638" xr:uid="{648BC5E0-4DEE-453F-A0E7-40228FB4D195}"/>
    <cellStyle name="Total 9 3 3 2 2" xfId="12639" xr:uid="{F8B004C9-C940-4B34-BBFE-F881D5CDB74D}"/>
    <cellStyle name="Total 9 3 3 2 2 2" xfId="20329" xr:uid="{39B66941-4E78-48D1-9604-2AF7B665F8B7}"/>
    <cellStyle name="Total 9 3 3 2 2 2 2" xfId="39201" xr:uid="{BF8445E1-EC02-4C7E-AA77-EF0DB977AE80}"/>
    <cellStyle name="Total 9 3 3 2 2 3" xfId="32917" xr:uid="{3A22351D-49A5-477D-B796-A39BF85C9A4C}"/>
    <cellStyle name="Total 9 3 3 2 3" xfId="12640" xr:uid="{355CE153-D023-43F2-9AB2-B7508B90D679}"/>
    <cellStyle name="Total 9 3 3 2 3 2" xfId="37189" xr:uid="{360D8A5C-8C14-4F90-B2CE-045C4E22769A}"/>
    <cellStyle name="Total 9 3 3 2 4" xfId="14028" xr:uid="{05F95C81-95E5-4FBC-BC66-F74047FC483A}"/>
    <cellStyle name="Total 9 3 3 2 4 2" xfId="24415" xr:uid="{2849995B-325A-43C5-BE7D-5CAC42004653}"/>
    <cellStyle name="Total 9 3 3 2 5" xfId="31468" xr:uid="{08DDD871-2610-4DFE-92D3-11DC24467FD0}"/>
    <cellStyle name="Total 9 3 3 3" xfId="12641" xr:uid="{C8AE8E26-BFB6-4842-A3A4-3E664EC9A6D1}"/>
    <cellStyle name="Total 9 3 3 3 2" xfId="12642" xr:uid="{45D48107-C5B0-49F8-A73B-BD04D8D9218F}"/>
    <cellStyle name="Total 9 3 3 3 2 2" xfId="38123" xr:uid="{DA7F343A-DA3D-458B-B4CC-BBFE9CB1DAE3}"/>
    <cellStyle name="Total 9 3 3 3 3" xfId="12643" xr:uid="{93B96E61-0778-4E75-AC80-AF5F2D662C96}"/>
    <cellStyle name="Total 9 3 3 4" xfId="12644" xr:uid="{8AF969A4-3DFB-4BAC-83AE-16CB1BE4B300}"/>
    <cellStyle name="Total 9 3 3 4 2" xfId="21513" xr:uid="{2E72AD1A-E666-4E3F-9A35-9BC26635D4F8}"/>
    <cellStyle name="Total 9 3 3 4 2 2" xfId="39911" xr:uid="{7F449EE9-9608-469D-9EDB-BE759FC27CC4}"/>
    <cellStyle name="Total 9 3 3 4 3" xfId="33654" xr:uid="{66B9BBE2-0ED7-4094-AEF7-A83FBB29FB77}"/>
    <cellStyle name="Total 9 3 3 5" xfId="12645" xr:uid="{830EF5FD-1803-40F8-AB2A-42D1FFB0EE21}"/>
    <cellStyle name="Total 9 3 3 5 2" xfId="34424" xr:uid="{2F4BE272-36FA-4A33-9426-973330A6268F}"/>
    <cellStyle name="Total 9 3 3 6" xfId="13492" xr:uid="{AC3801AD-4110-4C81-98BD-7279982CF8DA}"/>
    <cellStyle name="Total 9 3 3 6 2" xfId="35266" xr:uid="{3FEB01A8-4ED5-47DD-AEC1-0466C718B6ED}"/>
    <cellStyle name="Total 9 3 3 7" xfId="18141" xr:uid="{8AA7988E-0C80-4256-B122-E846D046007A}"/>
    <cellStyle name="Total 9 3 3 7 2" xfId="36213" xr:uid="{FC561A2D-58E6-4664-BC32-884003FF59A7}"/>
    <cellStyle name="Total 9 3 3 8" xfId="24414" xr:uid="{C362AAF4-A1F9-4A50-9FFF-8C7490D3DE4A}"/>
    <cellStyle name="Total 9 3 3 9" xfId="30405" xr:uid="{FDE24C5E-EEC7-4FD2-A429-6AC409DAAB0C}"/>
    <cellStyle name="Total 9 3 4" xfId="12646" xr:uid="{D3A4E341-F78A-45BB-91AC-08979B94EB91}"/>
    <cellStyle name="Total 9 3 4 2" xfId="12647" xr:uid="{607DB94A-B33D-4AF6-849F-69536A4DEC5F}"/>
    <cellStyle name="Total 9 3 4 2 2" xfId="12648" xr:uid="{1273743B-1A66-4BFB-AFD0-83F5D6C2D214}"/>
    <cellStyle name="Total 9 3 4 2 2 2" xfId="20330" xr:uid="{1053D850-CC30-47CC-BA53-AEC789B3FDAF}"/>
    <cellStyle name="Total 9 3 4 2 2 2 2" xfId="39202" xr:uid="{95C94AF2-009A-4A6F-B6CD-39EF171923BA}"/>
    <cellStyle name="Total 9 3 4 2 2 3" xfId="32918" xr:uid="{58076BC9-CE73-4E71-BAA3-4D83D6053496}"/>
    <cellStyle name="Total 9 3 4 2 3" xfId="12649" xr:uid="{BCE0192B-60C2-4E1F-ADFC-93031199C257}"/>
    <cellStyle name="Total 9 3 4 2 3 2" xfId="37190" xr:uid="{0F7769DF-503A-46F0-8E91-B677777F4A23}"/>
    <cellStyle name="Total 9 3 4 2 4" xfId="14029" xr:uid="{4B072832-D00A-40F1-A943-521D138E52C3}"/>
    <cellStyle name="Total 9 3 4 2 4 2" xfId="24417" xr:uid="{B627B876-90A6-4AE7-9DC5-CD3A975E736A}"/>
    <cellStyle name="Total 9 3 4 2 5" xfId="31469" xr:uid="{0033AB98-B773-4653-9C7E-A6F5B017E106}"/>
    <cellStyle name="Total 9 3 4 3" xfId="12650" xr:uid="{732DE813-F7CF-4F08-9328-79C92EC95AA9}"/>
    <cellStyle name="Total 9 3 4 3 2" xfId="12651" xr:uid="{1127DB3A-B19B-4D93-B5AB-075C4226C26A}"/>
    <cellStyle name="Total 9 3 4 3 2 2" xfId="38124" xr:uid="{E95C610F-6BEE-4E9A-9EB5-0B7519130C19}"/>
    <cellStyle name="Total 9 3 4 3 3" xfId="12652" xr:uid="{91352371-7901-43D5-88A9-884360D82944}"/>
    <cellStyle name="Total 9 3 4 4" xfId="12653" xr:uid="{74A1EC42-B97C-462F-B1E3-17E5DB888337}"/>
    <cellStyle name="Total 9 3 4 4 2" xfId="21514" xr:uid="{8241E9AA-2E75-40DD-BDB3-31AE236AEC56}"/>
    <cellStyle name="Total 9 3 4 4 2 2" xfId="39912" xr:uid="{E7DDE7EF-FE7E-445F-9FAB-06A9E1C446B8}"/>
    <cellStyle name="Total 9 3 4 4 3" xfId="33655" xr:uid="{6D122D84-B9DB-4F46-A9CD-F2654F572669}"/>
    <cellStyle name="Total 9 3 4 5" xfId="12654" xr:uid="{30FC1067-07CF-460F-B188-82AEFF307B14}"/>
    <cellStyle name="Total 9 3 4 5 2" xfId="34425" xr:uid="{B95C2098-E46A-4B77-8DD5-F0E63567B015}"/>
    <cellStyle name="Total 9 3 4 6" xfId="13493" xr:uid="{D2C48955-6B0C-49C8-B9A0-09867736D553}"/>
    <cellStyle name="Total 9 3 4 6 2" xfId="35267" xr:uid="{AC2B273B-0C74-46F2-AB75-1737BBE16EF0}"/>
    <cellStyle name="Total 9 3 4 7" xfId="18142" xr:uid="{03C85B0B-ED7C-41F1-82FC-830E72E0E6AF}"/>
    <cellStyle name="Total 9 3 4 7 2" xfId="36214" xr:uid="{90802F93-4622-4030-9F4B-C1BCB6A82069}"/>
    <cellStyle name="Total 9 3 4 8" xfId="24416" xr:uid="{BFBB2602-526F-4DF6-A564-953B0567E139}"/>
    <cellStyle name="Total 9 3 4 9" xfId="30406" xr:uid="{FD910467-A0D5-4FD9-9EC3-C9D12E56E1DF}"/>
    <cellStyle name="Total 9 3 5" xfId="12655" xr:uid="{7CAD6787-2606-473F-8333-8308D40E5C8A}"/>
    <cellStyle name="Total 9 3 5 2" xfId="12656" xr:uid="{C3083BB9-89A3-416F-AE2F-57E59FC79210}"/>
    <cellStyle name="Total 9 3 5 2 2" xfId="12657" xr:uid="{72974A9A-4E58-4C50-AC3A-0ED0DD2C09E2}"/>
    <cellStyle name="Total 9 3 5 2 2 2" xfId="20331" xr:uid="{608CAD61-FE22-447F-9BC7-E293B80EE958}"/>
    <cellStyle name="Total 9 3 5 2 2 2 2" xfId="39203" xr:uid="{5FEF64E4-4B9A-4075-99E3-EF7661682CF6}"/>
    <cellStyle name="Total 9 3 5 2 2 3" xfId="32919" xr:uid="{090C25F7-B6F4-4165-9E32-AF6389B19DFC}"/>
    <cellStyle name="Total 9 3 5 2 3" xfId="12658" xr:uid="{E28A899E-06B6-4FC7-8107-3310050E36A8}"/>
    <cellStyle name="Total 9 3 5 2 3 2" xfId="37191" xr:uid="{EB13A3AB-98B9-43F3-9D0B-88A7483B7E0F}"/>
    <cellStyle name="Total 9 3 5 2 4" xfId="14030" xr:uid="{12377DD3-456C-4B61-9FE6-BEF7144374EA}"/>
    <cellStyle name="Total 9 3 5 2 4 2" xfId="24419" xr:uid="{C9136305-F89D-492C-B448-EFDBBF03BB06}"/>
    <cellStyle name="Total 9 3 5 2 5" xfId="31470" xr:uid="{C651D32B-39DA-47D7-92EB-B65B3303FC4A}"/>
    <cellStyle name="Total 9 3 5 3" xfId="12659" xr:uid="{F2B7DBD9-2F3A-4B7C-915F-877C4B98D111}"/>
    <cellStyle name="Total 9 3 5 3 2" xfId="12660" xr:uid="{F92F0A35-A46C-47C6-9544-309D15BAE4C3}"/>
    <cellStyle name="Total 9 3 5 3 2 2" xfId="38125" xr:uid="{69B35E75-C666-4F71-8998-EDCE8FF3B982}"/>
    <cellStyle name="Total 9 3 5 3 3" xfId="12661" xr:uid="{56598EC2-CAF5-4F00-9C3B-2DD03AB1B061}"/>
    <cellStyle name="Total 9 3 5 4" xfId="12662" xr:uid="{14D529D4-FFFA-433A-B2D9-6126E54B76CD}"/>
    <cellStyle name="Total 9 3 5 4 2" xfId="21515" xr:uid="{439BA58B-81C3-40BA-A35F-728B83EE334F}"/>
    <cellStyle name="Total 9 3 5 4 2 2" xfId="39913" xr:uid="{9A8AD29A-F8EF-4693-8397-CB19D396DB10}"/>
    <cellStyle name="Total 9 3 5 4 3" xfId="33656" xr:uid="{A04F436A-642F-45D5-8C1B-FD926676C53E}"/>
    <cellStyle name="Total 9 3 5 5" xfId="12663" xr:uid="{B3358665-67B5-403C-AA57-ED6907162C2C}"/>
    <cellStyle name="Total 9 3 5 5 2" xfId="34426" xr:uid="{64699B1E-785C-4B73-BAA7-99375FCBB10E}"/>
    <cellStyle name="Total 9 3 5 6" xfId="13494" xr:uid="{FDF055BE-BEB4-4CD0-B92A-3B1AD373F8B9}"/>
    <cellStyle name="Total 9 3 5 6 2" xfId="35268" xr:uid="{B9A9225A-9B33-445A-875B-E22F70270A99}"/>
    <cellStyle name="Total 9 3 5 7" xfId="18143" xr:uid="{AFAA6B9C-8E1E-42CC-9E9F-8CBD91534341}"/>
    <cellStyle name="Total 9 3 5 7 2" xfId="36215" xr:uid="{2ADD4A5C-8D1D-4100-84FB-7FF266A21AF9}"/>
    <cellStyle name="Total 9 3 5 8" xfId="24418" xr:uid="{88C897E3-0E32-4FA8-AC5B-F27DE1796EE5}"/>
    <cellStyle name="Total 9 3 5 9" xfId="30407" xr:uid="{B7FAA7D8-DFB0-48C8-A1D2-88746E35226C}"/>
    <cellStyle name="Total 9 3 6" xfId="12664" xr:uid="{7D6A48E0-CD45-4EEA-8FC4-E1BEB6877014}"/>
    <cellStyle name="Total 9 3 6 2" xfId="12665" xr:uid="{810F08C4-F238-4982-B679-0FEE4BBC7AA6}"/>
    <cellStyle name="Total 9 3 6 2 2" xfId="12666" xr:uid="{56BDCF04-AAFE-4358-B505-4C384644321A}"/>
    <cellStyle name="Total 9 3 6 2 2 2" xfId="20332" xr:uid="{CD7A5B06-76CF-4B32-BE45-C11377DD3AAD}"/>
    <cellStyle name="Total 9 3 6 2 2 2 2" xfId="39204" xr:uid="{B9B493A5-1FE6-4D04-A594-5172BD489D4F}"/>
    <cellStyle name="Total 9 3 6 2 2 3" xfId="32920" xr:uid="{2FCD716A-4FF0-473A-BCEF-757E287C88FB}"/>
    <cellStyle name="Total 9 3 6 2 3" xfId="12667" xr:uid="{B8D278EA-D18E-421E-9845-77E6D59BA8CD}"/>
    <cellStyle name="Total 9 3 6 2 3 2" xfId="37192" xr:uid="{69A97116-44A1-484E-B37F-80AA1605AD63}"/>
    <cellStyle name="Total 9 3 6 2 4" xfId="14031" xr:uid="{B914ACA9-4417-498B-B5B7-3D413D7BCD74}"/>
    <cellStyle name="Total 9 3 6 2 4 2" xfId="24421" xr:uid="{412501A9-280B-4F87-9030-FA1AE0E8EF0C}"/>
    <cellStyle name="Total 9 3 6 2 5" xfId="31471" xr:uid="{BC561110-E0B0-4327-87AE-E030EF2CAE61}"/>
    <cellStyle name="Total 9 3 6 3" xfId="12668" xr:uid="{48AF6DDB-3ACA-4408-8C63-04A5E2FC8D7F}"/>
    <cellStyle name="Total 9 3 6 3 2" xfId="12669" xr:uid="{1F557753-8193-4866-B0B7-281729E4F05D}"/>
    <cellStyle name="Total 9 3 6 3 2 2" xfId="38126" xr:uid="{0B2DF9B7-C040-4D25-A2BB-4A1CD624E89A}"/>
    <cellStyle name="Total 9 3 6 3 3" xfId="12670" xr:uid="{9FDF17A0-2CBD-4BE1-B32A-F998B785DE79}"/>
    <cellStyle name="Total 9 3 6 4" xfId="12671" xr:uid="{9F32ED6F-69FE-4522-8DB9-82F2AD91F137}"/>
    <cellStyle name="Total 9 3 6 4 2" xfId="21516" xr:uid="{20EBDC41-C567-4DDD-8CCC-13E7BB9E6E16}"/>
    <cellStyle name="Total 9 3 6 4 2 2" xfId="39914" xr:uid="{678EE3A2-85C8-4FBA-B998-59DC4876023A}"/>
    <cellStyle name="Total 9 3 6 4 3" xfId="33657" xr:uid="{7173ACED-C5B9-4399-926E-F6A9A542FFB1}"/>
    <cellStyle name="Total 9 3 6 5" xfId="12672" xr:uid="{25FE1086-2E24-48E6-B63F-8FC5B98BE5D8}"/>
    <cellStyle name="Total 9 3 6 5 2" xfId="34427" xr:uid="{EF902833-29FE-4756-AF4B-8B1A00DA5B3C}"/>
    <cellStyle name="Total 9 3 6 6" xfId="13495" xr:uid="{B055FD3D-D1C9-47B8-B5DA-04AEECE76677}"/>
    <cellStyle name="Total 9 3 6 6 2" xfId="35269" xr:uid="{99E5753B-3DA1-438D-B200-8E0F70996ED6}"/>
    <cellStyle name="Total 9 3 6 7" xfId="18144" xr:uid="{F85B43B1-0D80-4C44-A6B6-EC22F164A1EB}"/>
    <cellStyle name="Total 9 3 6 7 2" xfId="36216" xr:uid="{74E10DB4-9BD4-4CAE-9656-EC9F997F2145}"/>
    <cellStyle name="Total 9 3 6 8" xfId="24420" xr:uid="{04A0D7FE-507F-4431-BE4D-4F00F554CFC2}"/>
    <cellStyle name="Total 9 3 6 9" xfId="30408" xr:uid="{3069D8BB-6BEC-42F4-A7AE-61AFD3BABB77}"/>
    <cellStyle name="Total 9 3 7" xfId="12673" xr:uid="{41B1F1DD-357F-4447-ABA3-7F8E5DDBF9F6}"/>
    <cellStyle name="Total 9 3 7 2" xfId="12674" xr:uid="{F48548C2-D5AD-472E-A7B1-EF015EE4B455}"/>
    <cellStyle name="Total 9 3 7 2 2" xfId="19470" xr:uid="{C99E29DB-3E55-49AB-BE8A-F3260897FA9A}"/>
    <cellStyle name="Total 9 3 7 2 2 2" xfId="38257" xr:uid="{8C7913B2-1B12-4705-A324-4C9C7CE7289D}"/>
    <cellStyle name="Total 9 3 7 2 3" xfId="32167" xr:uid="{20A98DA9-521A-44F8-8AFD-2D1DAB4B7CCF}"/>
    <cellStyle name="Total 9 3 7 3" xfId="12675" xr:uid="{6F1D8DB3-B006-4F87-B0B4-3667449090B2}"/>
    <cellStyle name="Total 9 3 7 3 2" xfId="36341" xr:uid="{964FF1F2-775D-4E9E-8D44-06B231AE09C9}"/>
    <cellStyle name="Total 9 3 7 4" xfId="13587" xr:uid="{30D97BD9-477E-488B-B9D7-F5F06215962B}"/>
    <cellStyle name="Total 9 3 7 4 2" xfId="24422" xr:uid="{B90A8D62-7825-4C0D-8A77-63238BCEA046}"/>
    <cellStyle name="Total 9 3 7 5" xfId="30526" xr:uid="{3C6C64AC-F008-47EA-822C-0AD1EC1FE1BD}"/>
    <cellStyle name="Total 9 3 8" xfId="12676" xr:uid="{C0E37A3D-0F97-4563-8A81-36D9794B0F28}"/>
    <cellStyle name="Total 9 3 8 2" xfId="12677" xr:uid="{E0D5AD9B-198B-4076-A09C-B499099F16BE}"/>
    <cellStyle name="Total 9 3 8 2 2" xfId="19509" xr:uid="{27E4EBC5-EBD7-46A7-AA3D-D63117C6D759}"/>
    <cellStyle name="Total 9 3 8 2 2 2" xfId="38296" xr:uid="{54D6A74D-2EC2-4A40-B31C-36C09DE56B4E}"/>
    <cellStyle name="Total 9 3 8 2 3" xfId="32196" xr:uid="{02340B78-1858-45B5-B87D-A303D71A4AA3}"/>
    <cellStyle name="Total 9 3 8 3" xfId="12678" xr:uid="{A6AE0665-8624-4453-9112-93CDC26B68D8}"/>
    <cellStyle name="Total 9 3 8 3 2" xfId="36380" xr:uid="{CFEA6B8B-9B42-43AD-8454-C4C346D6F033}"/>
    <cellStyle name="Total 9 3 8 4" xfId="13604" xr:uid="{62D4183D-F65A-4373-B1DC-B68A26A832F4}"/>
    <cellStyle name="Total 9 3 8 4 2" xfId="24423" xr:uid="{7C53F098-217C-462D-A20E-A7433D0E9831}"/>
    <cellStyle name="Total 9 3 8 5" xfId="30565" xr:uid="{EDF103E0-6042-4950-B179-B014E2843358}"/>
    <cellStyle name="Total 9 3 9" xfId="12679" xr:uid="{AD7C82DD-1409-40F7-906A-FDFF8100865D}"/>
    <cellStyle name="Total 9 3 9 2" xfId="12680" xr:uid="{5EAA830D-EF92-4B99-A2C2-10FA4DAE9F32}"/>
    <cellStyle name="Total 9 3 9 3" xfId="12681" xr:uid="{451EF567-EC26-4CE6-B17B-B9524E4D1AED}"/>
    <cellStyle name="Total 9 4" xfId="12682" xr:uid="{51878E9D-2154-422B-88E3-03CBF04362C5}"/>
    <cellStyle name="Total 9 4 10" xfId="29658" xr:uid="{8F3C42A7-5AA7-4D11-80E1-DC314A53EF43}"/>
    <cellStyle name="Total 9 4 2" xfId="12683" xr:uid="{76DFD863-6F02-40DB-A224-1026295841AD}"/>
    <cellStyle name="Total 9 4 2 2" xfId="12684" xr:uid="{0323E902-D68F-45F4-AC01-E2FE42889821}"/>
    <cellStyle name="Total 9 4 2 2 2" xfId="12685" xr:uid="{138E5512-7A94-490A-9CFE-2F35241A6C4C}"/>
    <cellStyle name="Total 9 4 2 2 2 2" xfId="20333" xr:uid="{F4C6CF3F-C7DE-40A1-9FB7-5F025C2034E4}"/>
    <cellStyle name="Total 9 4 2 2 2 2 2" xfId="39205" xr:uid="{DACD68B9-EB12-456A-9D30-CE5383F625EE}"/>
    <cellStyle name="Total 9 4 2 2 2 3" xfId="32921" xr:uid="{756F4439-6087-4E74-B52D-BB7B77078EC4}"/>
    <cellStyle name="Total 9 4 2 2 3" xfId="12686" xr:uid="{2EF02E02-35EB-40E3-9105-F84B9EABB933}"/>
    <cellStyle name="Total 9 4 2 2 3 2" xfId="37193" xr:uid="{0A41CCEF-16B9-4E88-9FF0-6D87735F769C}"/>
    <cellStyle name="Total 9 4 2 2 4" xfId="14032" xr:uid="{48142345-09FB-4306-A248-10F6BE2056EE}"/>
    <cellStyle name="Total 9 4 2 2 4 2" xfId="24426" xr:uid="{CBAEF940-8C39-4B2C-AAE3-709B064E66DA}"/>
    <cellStyle name="Total 9 4 2 2 5" xfId="31472" xr:uid="{246563C8-60FC-44B3-9B68-B75A5AA13C94}"/>
    <cellStyle name="Total 9 4 2 3" xfId="12687" xr:uid="{FFE61ECB-9D52-4E92-AC75-82BC53D3C56C}"/>
    <cellStyle name="Total 9 4 2 3 2" xfId="12688" xr:uid="{48D66A49-5CD8-4758-B600-6F037BA47EF5}"/>
    <cellStyle name="Total 9 4 2 3 2 2" xfId="38127" xr:uid="{52E00367-CC39-42AD-8E5C-AD9E581EE6A5}"/>
    <cellStyle name="Total 9 4 2 3 3" xfId="12689" xr:uid="{86AB1922-C7FC-4A86-AD59-11667686AE41}"/>
    <cellStyle name="Total 9 4 2 4" xfId="12690" xr:uid="{249FB14B-412B-4002-AD29-627312A064F0}"/>
    <cellStyle name="Total 9 4 2 4 2" xfId="36217" xr:uid="{917A1291-1671-417D-97CA-CB47DFBD1A01}"/>
    <cellStyle name="Total 9 4 2 5" xfId="13496" xr:uid="{757ED137-C873-4592-8F68-A797D82461B5}"/>
    <cellStyle name="Total 9 4 2 5 2" xfId="24425" xr:uid="{27A3B073-C9D1-4962-A406-8E58BD6E0AC2}"/>
    <cellStyle name="Total 9 4 2 6" xfId="30409" xr:uid="{41BF1ECC-05B2-48AE-8DB0-D150E88D038E}"/>
    <cellStyle name="Total 9 4 3" xfId="12691" xr:uid="{2D621430-34E0-4C81-98DB-8315B532F1F0}"/>
    <cellStyle name="Total 9 4 3 2" xfId="12692" xr:uid="{1C5548D4-653F-48BD-BFE9-B2A6C1D09BFB}"/>
    <cellStyle name="Total 9 4 3 2 2" xfId="14508" xr:uid="{FE5683D1-E539-4208-A4FC-99FEE1870EBC}"/>
    <cellStyle name="Total 9 4 3 2 2 2" xfId="38454" xr:uid="{CE20361D-44FA-40F1-BCD6-DF09C2ABEA59}"/>
    <cellStyle name="Total 9 4 3 2 3" xfId="32323" xr:uid="{A9177806-C89C-4C8C-B798-F17CAFF0C037}"/>
    <cellStyle name="Total 9 4 3 3" xfId="12693" xr:uid="{BDB055A1-799E-49ED-9C2F-61B7BF6CBEED}"/>
    <cellStyle name="Total 9 4 3 3 2" xfId="18402" xr:uid="{AFD75E37-8114-4345-A40C-8273CC5C7707}"/>
    <cellStyle name="Total 9 4 3 4" xfId="13690" xr:uid="{D35A1FF2-5223-40BE-943B-B87A7C7170FA}"/>
    <cellStyle name="Total 9 4 3 4 2" xfId="24427" xr:uid="{7A5416B7-8797-496A-82CF-1195386B0320}"/>
    <cellStyle name="Total 9 4 3 5" xfId="30721" xr:uid="{E0359BEB-04F9-4215-8938-07221B06ACD0}"/>
    <cellStyle name="Total 9 4 4" xfId="12694" xr:uid="{720FFA27-8636-4F34-9FCD-939EE3DA36CB}"/>
    <cellStyle name="Total 9 4 4 2" xfId="12695" xr:uid="{DB7F2C2D-0716-4BF8-AD2D-9FADDEF323B7}"/>
    <cellStyle name="Total 9 4 4 2 2" xfId="37334" xr:uid="{91881AD6-D887-4815-BBFB-1BA29466ACE2}"/>
    <cellStyle name="Total 9 4 4 3" xfId="12696" xr:uid="{8DE4275D-DD52-4C8C-8EDE-AB8E4C589086}"/>
    <cellStyle name="Total 9 4 5" xfId="12697" xr:uid="{E43CE612-178F-4867-AE03-5BF39D94E350}"/>
    <cellStyle name="Total 9 4 5 2" xfId="15321" xr:uid="{7E5A79C7-A884-4CC9-B254-29E736EB9E48}"/>
    <cellStyle name="Total 9 4 5 2 2" xfId="20705" xr:uid="{1D963823-655B-441B-91F5-58781808381A}"/>
    <cellStyle name="Total 9 4 5 3" xfId="33658" xr:uid="{62BB649B-FC2A-4BBE-8BF1-03C010E1A98D}"/>
    <cellStyle name="Total 9 4 6" xfId="12698" xr:uid="{B27A3EAE-C994-4E54-9A2B-52C829A4EA25}"/>
    <cellStyle name="Total 9 4 6 2" xfId="15961" xr:uid="{98636CBC-22F2-4104-8C84-A322FA34764A}"/>
    <cellStyle name="Total 9 4 7" xfId="13113" xr:uid="{AFE0967D-8F6D-4680-9A6F-DC257606ADC0}"/>
    <cellStyle name="Total 9 4 7 2" xfId="16936" xr:uid="{7CAFB3C7-FE6D-404F-91DC-790CFAF6E4E9}"/>
    <cellStyle name="Total 9 4 8" xfId="17279" xr:uid="{96BCE0EF-3194-40B8-99D2-675444373601}"/>
    <cellStyle name="Total 9 4 8 2" xfId="35447" xr:uid="{1735C95A-08F3-4F0A-8F0E-637179B16C30}"/>
    <cellStyle name="Total 9 4 9" xfId="24424" xr:uid="{F2D0F231-F7B4-4B9E-A0F3-14607AE7548C}"/>
    <cellStyle name="Total 9 5" xfId="12699" xr:uid="{C8F62D98-ADBD-4863-AB68-203087DF7D90}"/>
    <cellStyle name="Total 9 5 2" xfId="12700" xr:uid="{9876447A-82CA-4C2B-A9FD-0FB073F618FF}"/>
    <cellStyle name="Total 9 5 2 2" xfId="12701" xr:uid="{98B13D15-B6F7-4397-A87F-CBB134B3DF62}"/>
    <cellStyle name="Total 9 5 2 2 2" xfId="20334" xr:uid="{235C050C-41F8-4DE9-BE28-A77044712809}"/>
    <cellStyle name="Total 9 5 2 2 2 2" xfId="39206" xr:uid="{0A6365A5-AA13-4FA3-89A2-23CB825C6A8D}"/>
    <cellStyle name="Total 9 5 2 2 3" xfId="32922" xr:uid="{F34A6EEA-13E0-494D-AE77-43F37E65BFE6}"/>
    <cellStyle name="Total 9 5 2 3" xfId="12702" xr:uid="{EDEAF9CC-4D67-49E5-A020-85BA5D5A0FF8}"/>
    <cellStyle name="Total 9 5 2 3 2" xfId="37194" xr:uid="{D4434228-D204-4CF2-B7E4-5BC69F1003AE}"/>
    <cellStyle name="Total 9 5 2 4" xfId="14033" xr:uid="{F7BDB78E-86AA-448E-9170-47C73744CC6E}"/>
    <cellStyle name="Total 9 5 2 4 2" xfId="24429" xr:uid="{F27E406E-7E76-46EF-85FD-3C198F3284E7}"/>
    <cellStyle name="Total 9 5 2 5" xfId="31473" xr:uid="{AF0A1F66-DAC5-4A3B-B441-DA7F64A45790}"/>
    <cellStyle name="Total 9 5 3" xfId="12703" xr:uid="{2C3B6CD1-4C6F-4B93-B30C-18EB0D083424}"/>
    <cellStyle name="Total 9 5 3 2" xfId="12704" xr:uid="{A8A45505-8850-4F5C-9295-C3420591333A}"/>
    <cellStyle name="Total 9 5 3 2 2" xfId="38128" xr:uid="{6252C471-5977-4D8E-A9F2-D70A332E1D91}"/>
    <cellStyle name="Total 9 5 3 3" xfId="12705" xr:uid="{3903A72B-2715-49D3-BBB5-05E6C37E6BE0}"/>
    <cellStyle name="Total 9 5 4" xfId="12706" xr:uid="{A59BFBF2-5603-4B5E-AAD5-7C0D115EC5DA}"/>
    <cellStyle name="Total 9 5 4 2" xfId="21517" xr:uid="{F9327C32-0F36-4EE1-9362-167248B927E8}"/>
    <cellStyle name="Total 9 5 4 2 2" xfId="39915" xr:uid="{DD0BB746-6E4F-4808-AB41-69484475919D}"/>
    <cellStyle name="Total 9 5 4 3" xfId="33659" xr:uid="{AA34D8BF-5C6F-4BB9-9331-989D96B538BC}"/>
    <cellStyle name="Total 9 5 5" xfId="12707" xr:uid="{14856DEE-34CF-475B-8D9F-51501F510DDA}"/>
    <cellStyle name="Total 9 5 5 2" xfId="34428" xr:uid="{CC6E71EB-6B58-4A32-86D7-FE749AC8C6DA}"/>
    <cellStyle name="Total 9 5 6" xfId="13497" xr:uid="{AD98D3D9-A32A-434D-BF19-21BD9CE5B235}"/>
    <cellStyle name="Total 9 5 6 2" xfId="35270" xr:uid="{C19C9FDA-27EF-4FFA-AD57-CD08A6AF504B}"/>
    <cellStyle name="Total 9 5 7" xfId="18145" xr:uid="{63BDE8F4-B2EA-4850-BAC8-8C7A4127C2E4}"/>
    <cellStyle name="Total 9 5 7 2" xfId="36218" xr:uid="{85970464-94B0-4D39-93B0-98F287707A45}"/>
    <cellStyle name="Total 9 5 8" xfId="24428" xr:uid="{7C45AD20-3C04-42DA-A6F4-328C31B62D1C}"/>
    <cellStyle name="Total 9 5 9" xfId="30410" xr:uid="{DE447963-B22D-4069-A6F9-6DB30D2769A5}"/>
    <cellStyle name="Total 9 6" xfId="12708" xr:uid="{D382248D-4783-4F02-813F-ECC0B67AF6B9}"/>
    <cellStyle name="Total 9 6 2" xfId="12709" xr:uid="{4587F54C-F5D3-4DAF-B940-79EC02F29EA1}"/>
    <cellStyle name="Total 9 6 2 2" xfId="12710" xr:uid="{02D23196-D915-4240-A380-F73D2F8EBC44}"/>
    <cellStyle name="Total 9 6 2 2 2" xfId="20335" xr:uid="{CADE28A5-EF70-40DB-A1CA-73778E0CBBFE}"/>
    <cellStyle name="Total 9 6 2 2 2 2" xfId="39207" xr:uid="{C4668653-6349-490C-8A46-A016470773E4}"/>
    <cellStyle name="Total 9 6 2 2 3" xfId="32923" xr:uid="{0F719767-1825-41A5-9DF3-5A35944F0C23}"/>
    <cellStyle name="Total 9 6 2 3" xfId="12711" xr:uid="{5DE44B6B-9E12-4DA8-AB49-CAEC57BB7AC5}"/>
    <cellStyle name="Total 9 6 2 3 2" xfId="37195" xr:uid="{D0A03BAB-AF56-40F1-A590-00937A7E2060}"/>
    <cellStyle name="Total 9 6 2 4" xfId="14034" xr:uid="{D0D5844C-26CE-4C75-A02D-1D9C9CC991E5}"/>
    <cellStyle name="Total 9 6 2 4 2" xfId="24431" xr:uid="{11876E20-13D7-4F58-9B0E-5061E4B028C0}"/>
    <cellStyle name="Total 9 6 2 5" xfId="31474" xr:uid="{5FFDDEE2-5991-4471-BD75-F9C4C671D46D}"/>
    <cellStyle name="Total 9 6 3" xfId="12712" xr:uid="{5412BA25-F75D-4D37-B56F-DCFDFC3C8BF0}"/>
    <cellStyle name="Total 9 6 3 2" xfId="12713" xr:uid="{D143D885-D36F-4C92-9C63-B0B990FD69E0}"/>
    <cellStyle name="Total 9 6 3 2 2" xfId="38129" xr:uid="{5AC48FB5-F257-4F01-B513-30E66CA5A15F}"/>
    <cellStyle name="Total 9 6 3 3" xfId="12714" xr:uid="{56F2286B-30CD-4E10-8624-C4D5DBBCBECD}"/>
    <cellStyle name="Total 9 6 4" xfId="12715" xr:uid="{F81D1152-8FF1-4688-9337-7236C2E7A74D}"/>
    <cellStyle name="Total 9 6 4 2" xfId="21518" xr:uid="{7B85CAAB-6271-4551-BDF9-BF04C2E7B314}"/>
    <cellStyle name="Total 9 6 4 2 2" xfId="39916" xr:uid="{E2521480-192B-401D-92ED-A91069C239DA}"/>
    <cellStyle name="Total 9 6 4 3" xfId="33660" xr:uid="{E3DBE214-0798-4DBE-9EFB-320CB5BEBCB6}"/>
    <cellStyle name="Total 9 6 5" xfId="12716" xr:uid="{3721E4CB-6B34-4E3E-9244-72795771A317}"/>
    <cellStyle name="Total 9 6 5 2" xfId="34429" xr:uid="{572C946D-D54A-4EDD-BB22-E831434A7742}"/>
    <cellStyle name="Total 9 6 6" xfId="13498" xr:uid="{84742A7E-F61D-43A8-920E-9790A2BB8D64}"/>
    <cellStyle name="Total 9 6 6 2" xfId="35271" xr:uid="{A2CE8E9C-E59E-4434-B0AB-CD645E599338}"/>
    <cellStyle name="Total 9 6 7" xfId="18146" xr:uid="{67A9A707-38BE-4897-BB2C-6FB3EAE34FFD}"/>
    <cellStyle name="Total 9 6 7 2" xfId="36219" xr:uid="{F316228B-B396-4A69-8F1F-01350FD57F8C}"/>
    <cellStyle name="Total 9 6 8" xfId="24430" xr:uid="{EAF421BC-956C-4589-8F33-E13D78D3F5D3}"/>
    <cellStyle name="Total 9 6 9" xfId="30411" xr:uid="{B6FF4E7F-50BB-48FA-B89B-CEB10DB84476}"/>
    <cellStyle name="Total 9 7" xfId="12717" xr:uid="{B6D937C4-CCDC-421E-A608-F552E8F05952}"/>
    <cellStyle name="Total 9 7 2" xfId="12718" xr:uid="{73D50B88-782A-47A0-BADC-C78B0CDFA130}"/>
    <cellStyle name="Total 9 7 2 2" xfId="14462" xr:uid="{04A28096-E43D-41AF-95A9-D9CF29B99A9D}"/>
    <cellStyle name="Total 9 7 2 2 2" xfId="38395" xr:uid="{104CB1D0-42DF-4B35-91D6-F7A795B6DB91}"/>
    <cellStyle name="Total 9 7 2 3" xfId="32281" xr:uid="{BF93E219-01B2-4999-895A-C03B1F653848}"/>
    <cellStyle name="Total 9 7 3" xfId="12719" xr:uid="{28D7E83D-7DBF-47C1-94D7-433EB8841BFF}"/>
    <cellStyle name="Total 9 7 3 2" xfId="18352" xr:uid="{A7696B39-7D34-4914-B27A-47694862144E}"/>
    <cellStyle name="Total 9 7 4" xfId="13660" xr:uid="{A969DF7C-A828-4D26-A307-22AF5021C910}"/>
    <cellStyle name="Total 9 7 4 2" xfId="24432" xr:uid="{C079062B-C6F9-4F5C-A6D8-AAE200C7ED7C}"/>
    <cellStyle name="Total 9 7 5" xfId="30664" xr:uid="{DE3A5F2B-B48D-42B3-AE97-1295C1989FF5}"/>
    <cellStyle name="Total 9 8" xfId="12720" xr:uid="{C573789F-A31E-4D33-B03E-22FF50862DA3}"/>
    <cellStyle name="Total 9 8 2" xfId="12721" xr:uid="{CFE4F529-9B0A-4017-AD0B-BB9D355FC789}"/>
    <cellStyle name="Total 9 8 2 2" xfId="37246" xr:uid="{7B41D9B2-8DC6-4FEA-A207-DB1EAD8F9ED8}"/>
    <cellStyle name="Total 9 8 3" xfId="12722" xr:uid="{C82DD76F-94FE-4A1D-9463-BF99EAE2AFF2}"/>
    <cellStyle name="Total 9 8 3 2" xfId="24433" xr:uid="{FE170D2E-FA41-47F2-9A6C-596E8F99A039}"/>
    <cellStyle name="Total 9 8 4" xfId="14187" xr:uid="{67CB2FE7-26D7-487C-896F-B52A750C9A61}"/>
    <cellStyle name="Total 9 9" xfId="12723" xr:uid="{DDD1A58B-818B-41E7-B047-7AB457E1F5D6}"/>
    <cellStyle name="Total 9 9 2" xfId="12724" xr:uid="{BCCC33AC-EBC4-4B08-B576-6667A31C17F2}"/>
    <cellStyle name="Total 9 9 2 2" xfId="18535" xr:uid="{B5C7FA0B-1984-4A7F-9E49-E07DBD8E9BFB}"/>
    <cellStyle name="Total 9 9 3" xfId="12725" xr:uid="{F084B3A0-4B4A-4DA2-BC35-A8FCAB20A330}"/>
    <cellStyle name="Warning Text" xfId="153" builtinId="11" customBuiltin="1"/>
    <cellStyle name="Warning Text 10" xfId="12726" xr:uid="{DD9409BA-C251-40DC-B54C-A941C2171E6B}"/>
    <cellStyle name="Warning Text 10 2" xfId="12727" xr:uid="{D820C451-8D8B-4E71-98E5-CE88A65C9714}"/>
    <cellStyle name="Warning Text 10 2 2" xfId="12728" xr:uid="{E4CA94B7-303F-4E75-900F-D510B71A9AE8}"/>
    <cellStyle name="Warning Text 10 2 2 2" xfId="12729" xr:uid="{6ED849F1-F5F4-48F8-BDA2-B8BACB484A49}"/>
    <cellStyle name="Warning Text 10 2 2 2 2" xfId="24437" xr:uid="{4F9AEF1D-13AF-4630-B9A4-6ED87265C97A}"/>
    <cellStyle name="Warning Text 10 2 2 3" xfId="12730" xr:uid="{6BE22D61-C3D0-41BA-BB73-F7CF2CE6C27A}"/>
    <cellStyle name="Warning Text 10 2 2 4" xfId="13500" xr:uid="{7FB972D4-8CC8-4CD1-9DC7-B4DF911D7C37}"/>
    <cellStyle name="Warning Text 10 2 3" xfId="12731" xr:uid="{7D934386-1321-4B95-845D-B081F4D52EC4}"/>
    <cellStyle name="Warning Text 10 2 3 2" xfId="12732" xr:uid="{E51D4659-9786-48BD-8A40-2B386A9C3E6E}"/>
    <cellStyle name="Warning Text 10 2 3 3" xfId="12733" xr:uid="{F961D7EB-96C7-4F2B-83FD-38F4D2844BA6}"/>
    <cellStyle name="Warning Text 10 2 3 4" xfId="15323" xr:uid="{5EC681E1-3D15-4012-91D6-8DAD90CB11B2}"/>
    <cellStyle name="Warning Text 10 2 4" xfId="12734" xr:uid="{74EA97F7-B7E2-486D-98D2-A0B8352935E8}"/>
    <cellStyle name="Warning Text 10 2 4 2" xfId="15962" xr:uid="{CF18E917-6660-49F7-BA21-9DAB7B62CDBA}"/>
    <cellStyle name="Warning Text 10 2 5" xfId="13119" xr:uid="{42DB83FB-FFDD-45EB-9666-3F1E96D04D51}"/>
    <cellStyle name="Warning Text 10 2 5 2" xfId="16937" xr:uid="{E82CA83F-3D88-4F11-889C-C33D3F7A000A}"/>
    <cellStyle name="Warning Text 10 2 6" xfId="21716" xr:uid="{FF30ACE0-801E-4288-87E2-7BCC7719A620}"/>
    <cellStyle name="Warning Text 10 2 7" xfId="24436" xr:uid="{0894D547-A33D-4383-ADBD-C617B8117E3E}"/>
    <cellStyle name="Warning Text 10 3" xfId="12735" xr:uid="{26ADF4B4-8B23-4A42-9C6D-10A8ACE12B98}"/>
    <cellStyle name="Warning Text 10 3 2" xfId="12736" xr:uid="{A482B519-5875-4583-91C4-FA33C68908BA}"/>
    <cellStyle name="Warning Text 10 3 3" xfId="12737" xr:uid="{82A2EEBE-D669-4D8F-9EA2-5B562A2FD675}"/>
    <cellStyle name="Warning Text 10 3 4" xfId="14670" xr:uid="{B0BF34A4-C4A2-44BC-8D52-A4CC6BA737F0}"/>
    <cellStyle name="Warning Text 10 4" xfId="12738" xr:uid="{EFE3EA47-0705-4328-BE08-0AD0308B3048}"/>
    <cellStyle name="Warning Text 10 4 2" xfId="15069" xr:uid="{474F92A5-9EA1-4009-A4B5-E5CE3C082BDC}"/>
    <cellStyle name="Warning Text 10 5" xfId="12970" xr:uid="{AB50AD3E-EA62-4D60-9A9D-98A878FB2672}"/>
    <cellStyle name="Warning Text 10 5 2" xfId="15339" xr:uid="{4B670B9A-9D77-4621-B30C-DC68EC62F46E}"/>
    <cellStyle name="Warning Text 10 6" xfId="21814" xr:uid="{9135A4A3-047A-4F10-BB40-3FC6FABBAA66}"/>
    <cellStyle name="Warning Text 10 7" xfId="24435" xr:uid="{54BB3DB5-DE52-47E5-8AF7-2A23CEECEE66}"/>
    <cellStyle name="Warning Text 11" xfId="12739" xr:uid="{DD7A4B07-0D89-4928-9218-0B2864EA7C71}"/>
    <cellStyle name="Warning Text 11 2" xfId="12740" xr:uid="{D20D8DF8-F821-4D59-8A53-0AA4863AB717}"/>
    <cellStyle name="Warning Text 11 2 2" xfId="24438" xr:uid="{95CA9C8A-0E61-4113-B61E-B09E3CE7C777}"/>
    <cellStyle name="Warning Text 11 3" xfId="12741" xr:uid="{82ABD476-9D39-4369-B3BF-839A1D9920B7}"/>
    <cellStyle name="Warning Text 11 4" xfId="12976" xr:uid="{590AD0F1-8C09-4403-8C1D-8C5B52252825}"/>
    <cellStyle name="Warning Text 12" xfId="12742" xr:uid="{B626B71D-8CDF-482A-A5F3-DE899C53D2EA}"/>
    <cellStyle name="Warning Text 12 2" xfId="12743" xr:uid="{9622A443-CDCC-4207-8221-7CE8A7EE863E}"/>
    <cellStyle name="Warning Text 12 2 2" xfId="24439" xr:uid="{FD3E5BE3-673C-4423-B438-6CFE7978EF25}"/>
    <cellStyle name="Warning Text 12 3" xfId="12744" xr:uid="{092A0338-5744-4B42-99BD-FA730753CCCD}"/>
    <cellStyle name="Warning Text 12 4" xfId="12982" xr:uid="{686BE671-C74A-434F-AEB6-66E40E5711C7}"/>
    <cellStyle name="Warning Text 13" xfId="12745" xr:uid="{B18A4341-9EF6-4B28-A387-BF246B7E6A54}"/>
    <cellStyle name="Warning Text 13 2" xfId="12746" xr:uid="{D62558E4-B95D-4CD1-85C9-F839394FF447}"/>
    <cellStyle name="Warning Text 13 2 2" xfId="24440" xr:uid="{B5362869-BD61-492B-AD3D-C5041202BB36}"/>
    <cellStyle name="Warning Text 13 3" xfId="12747" xr:uid="{FF6C3A0F-DC9B-4E7E-9DB8-75D37CFE12A0}"/>
    <cellStyle name="Warning Text 13 4" xfId="13013" xr:uid="{43687CB1-88DC-406E-B4B1-E79FA92F2290}"/>
    <cellStyle name="Warning Text 14" xfId="12748" xr:uid="{005B333E-28E8-4998-BE6B-832A3BC96527}"/>
    <cellStyle name="Warning Text 14 2" xfId="12749" xr:uid="{11E1313A-5581-416F-9DE9-DB4FC1974250}"/>
    <cellStyle name="Warning Text 14 2 2" xfId="12750" xr:uid="{7786DC32-B63B-44A7-B710-5D815230805E}"/>
    <cellStyle name="Warning Text 14 2 2 2" xfId="24442" xr:uid="{EA9AE6CF-196F-4DE2-8299-1D6790920E69}"/>
    <cellStyle name="Warning Text 14 2 3" xfId="12751" xr:uid="{027795EF-ADE1-49FE-929B-3D526D4EEF8A}"/>
    <cellStyle name="Warning Text 14 2 4" xfId="13512" xr:uid="{38933205-8DA7-4F20-92CC-21FD257A6BD8}"/>
    <cellStyle name="Warning Text 14 3" xfId="12752" xr:uid="{3A791056-3E89-478F-B923-F131D7CE8549}"/>
    <cellStyle name="Warning Text 14 3 2" xfId="24441" xr:uid="{400AE9B8-1A9A-4693-AE1E-23D6D8F6C352}"/>
    <cellStyle name="Warning Text 14 4" xfId="12753" xr:uid="{89E98DBA-74FA-4BB9-BC28-61B9BD7C6218}"/>
    <cellStyle name="Warning Text 14 5" xfId="13132" xr:uid="{3895AB96-AC07-43A9-92AB-841596A97B53}"/>
    <cellStyle name="Warning Text 15" xfId="12754" xr:uid="{FB771656-1705-4C76-AE82-A75FDE77A5A0}"/>
    <cellStyle name="Warning Text 15 2" xfId="12755" xr:uid="{B9E1FB27-348C-4055-B512-E40F24B0B92B}"/>
    <cellStyle name="Warning Text 15 2 2" xfId="12756" xr:uid="{43CAF1B2-A81A-48F4-9F3D-8D1602DB4567}"/>
    <cellStyle name="Warning Text 15 2 2 2" xfId="24444" xr:uid="{D12A2345-1A1C-4827-B89D-14E4C0E7C4B2}"/>
    <cellStyle name="Warning Text 15 2 3" xfId="12757" xr:uid="{AFE04305-FDD2-4456-A4EE-79D6199FFFE5}"/>
    <cellStyle name="Warning Text 15 2 4" xfId="13518" xr:uid="{40BA07F9-C8F6-4C06-8AEA-BA2262E2CC11}"/>
    <cellStyle name="Warning Text 15 3" xfId="12758" xr:uid="{56D4AC59-F9B6-4F7D-912F-9C9A8ED2DB56}"/>
    <cellStyle name="Warning Text 15 3 2" xfId="24443" xr:uid="{4C79DE00-34FE-4D16-AB02-5A1DB0BB261E}"/>
    <cellStyle name="Warning Text 15 4" xfId="12759" xr:uid="{06E80B53-AA95-4D3D-9742-A0BC2395366B}"/>
    <cellStyle name="Warning Text 15 5" xfId="13137" xr:uid="{60B66D14-402F-429D-9050-D9550CC34AB0}"/>
    <cellStyle name="Warning Text 16" xfId="12760" xr:uid="{390583DE-AD6C-4ED1-BA9F-92BD0648A7A3}"/>
    <cellStyle name="Warning Text 16 2" xfId="12761" xr:uid="{AA86D416-C0AA-42C2-AAC3-E3A64B12393D}"/>
    <cellStyle name="Warning Text 16 2 2" xfId="24445" xr:uid="{75AFC27B-DEFE-419A-BCCA-C921D3B1C9C5}"/>
    <cellStyle name="Warning Text 16 3" xfId="12762" xr:uid="{1C5E0093-ECEB-47EE-8EC2-FC4758F441E0}"/>
    <cellStyle name="Warning Text 16 4" xfId="13142" xr:uid="{4BEF734E-3B8F-4860-B42C-48F69228F59F}"/>
    <cellStyle name="Warning Text 17" xfId="12763" xr:uid="{993FD651-5CFC-424F-AF6F-3EBBD8EC7CA6}"/>
    <cellStyle name="Warning Text 17 2" xfId="12764" xr:uid="{E8FB88A6-1FB4-495B-889B-FB28A5BBC19E}"/>
    <cellStyle name="Warning Text 17 2 2" xfId="24446" xr:uid="{3869D97E-C639-4F04-9AA1-AEE272A7A387}"/>
    <cellStyle name="Warning Text 17 3" xfId="12765" xr:uid="{7B3645A1-8672-4F41-AE62-0F9DF81D13D2}"/>
    <cellStyle name="Warning Text 17 4" xfId="13147" xr:uid="{AE7B82F4-BA7B-4B4B-BBCD-65936FDADEA9}"/>
    <cellStyle name="Warning Text 18" xfId="12766" xr:uid="{2BC6A61C-2178-430F-AEF2-AEBA15040B19}"/>
    <cellStyle name="Warning Text 18 2" xfId="12767" xr:uid="{929FE854-FFD9-44FF-AE96-E9EF579F10D6}"/>
    <cellStyle name="Warning Text 18 2 2" xfId="24447" xr:uid="{E1B58EFA-8234-4C6E-9583-615FADFFAEF8}"/>
    <cellStyle name="Warning Text 18 3" xfId="12768" xr:uid="{0CFE0312-3D49-45CB-9B24-4D3E80F8C2F9}"/>
    <cellStyle name="Warning Text 18 4" xfId="13151" xr:uid="{56355FA7-7669-4C2A-A965-6860369EBC2A}"/>
    <cellStyle name="Warning Text 19" xfId="12769" xr:uid="{ACCAFA65-5FA3-400A-B908-C0596895C848}"/>
    <cellStyle name="Warning Text 19 2" xfId="12770" xr:uid="{17B39355-A4C4-43F4-954B-1ECCEB226535}"/>
    <cellStyle name="Warning Text 19 2 2" xfId="24448" xr:uid="{E8568B1F-8CD9-44A4-87E8-899C8B7256EC}"/>
    <cellStyle name="Warning Text 19 3" xfId="12771" xr:uid="{D0B25144-01B3-410C-B211-ECC2C2AD01A4}"/>
    <cellStyle name="Warning Text 19 4" xfId="13155" xr:uid="{D39354D5-EB87-4514-B680-ED3C66F00272}"/>
    <cellStyle name="Warning Text 2" xfId="343" xr:uid="{00000000-0005-0000-0000-0000CE010000}"/>
    <cellStyle name="Warning Text 2 10" xfId="28518" xr:uid="{985FB83A-7EBD-44EC-A969-DEA31021DB71}"/>
    <cellStyle name="Warning Text 2 11" xfId="28639" xr:uid="{F7F659BE-9962-4C5D-B9F0-F155A3CA651D}"/>
    <cellStyle name="Warning Text 2 12" xfId="28743" xr:uid="{5BB40C81-2EF7-4C72-9894-527ADD82F9CF}"/>
    <cellStyle name="Warning Text 2 13" xfId="28842" xr:uid="{37CAFC2F-EBC3-44ED-9126-4C5F4A2ECA31}"/>
    <cellStyle name="Warning Text 2 14" xfId="28934" xr:uid="{749BB680-6478-4D7F-9288-FCD920D450EA}"/>
    <cellStyle name="Warning Text 2 15" xfId="29019" xr:uid="{BF5DA6BF-B725-497F-A738-72E15A531E4D}"/>
    <cellStyle name="Warning Text 2 16" xfId="29096" xr:uid="{8A1F9B09-079B-458E-9843-5DB2AC351F90}"/>
    <cellStyle name="Warning Text 2 17" xfId="29163" xr:uid="{E6EF36D6-0DB6-4B38-BDB4-676D5ABFAFC6}"/>
    <cellStyle name="Warning Text 2 18" xfId="29227" xr:uid="{A660A07D-1FAE-4DD2-A8A4-70CC385D50B2}"/>
    <cellStyle name="Warning Text 2 19" xfId="29281" xr:uid="{FE74819F-32DC-4DE2-A87D-6407632D276E}"/>
    <cellStyle name="Warning Text 2 2" xfId="463" xr:uid="{00000000-0005-0000-0000-0000CF010000}"/>
    <cellStyle name="Warning Text 2 2 10" xfId="28519" xr:uid="{CE0BCE7A-2E98-4472-B02A-A5B7B9F80729}"/>
    <cellStyle name="Warning Text 2 2 11" xfId="28640" xr:uid="{BB1011B4-C1B8-454C-AD78-C69EBCA7D5F4}"/>
    <cellStyle name="Warning Text 2 2 12" xfId="28744" xr:uid="{C5E31121-F7F2-4417-B57D-A5A090B2BD41}"/>
    <cellStyle name="Warning Text 2 2 13" xfId="28843" xr:uid="{2BB118FC-30B0-4D78-A50F-74FAC6BE3074}"/>
    <cellStyle name="Warning Text 2 2 14" xfId="28935" xr:uid="{80B2FF26-B160-42D2-896F-61EEC536354E}"/>
    <cellStyle name="Warning Text 2 2 15" xfId="29020" xr:uid="{8069CC69-104C-4D1E-A334-E560F4A03409}"/>
    <cellStyle name="Warning Text 2 2 16" xfId="29097" xr:uid="{1E3F6DB5-ED81-4E93-A4B9-4BCF8B1D75F5}"/>
    <cellStyle name="Warning Text 2 2 17" xfId="29164" xr:uid="{D6B54AD0-0E66-4645-9809-FDD68D0D4F97}"/>
    <cellStyle name="Warning Text 2 2 18" xfId="29228" xr:uid="{43DE48FF-CF4F-4879-9847-C0931A6221EF}"/>
    <cellStyle name="Warning Text 2 2 19" xfId="29282" xr:uid="{2401267C-2279-47E1-8FE8-A12B74D091D4}"/>
    <cellStyle name="Warning Text 2 2 2" xfId="12774" xr:uid="{9BBA0B99-BFA4-46C1-A47F-1FEC06FEA127}"/>
    <cellStyle name="Warning Text 2 2 2 2" xfId="12775" xr:uid="{5AE4591B-FD88-4B57-953E-2E301C5059E9}"/>
    <cellStyle name="Warning Text 2 2 2 2 2" xfId="14288" xr:uid="{9989A6DA-8A29-4794-B4FA-6D9EC5E55F65}"/>
    <cellStyle name="Warning Text 2 2 2 2 2 2" xfId="14293" xr:uid="{1C16F8AD-D8EB-4B02-9E8F-D3B1D35410ED}"/>
    <cellStyle name="Warning Text 2 2 2 2 3" xfId="18147" xr:uid="{06BAB724-D8E0-4021-938B-9848D4185E06}"/>
    <cellStyle name="Warning Text 2 2 2 2 4" xfId="24451" xr:uid="{EEC67D3F-247D-4DB1-B427-A9C53E031FD4}"/>
    <cellStyle name="Warning Text 2 2 2 3" xfId="12776" xr:uid="{5CC4E33A-9A06-46E3-B753-D980C8BB499B}"/>
    <cellStyle name="Warning Text 2 2 2 3 2" xfId="17175" xr:uid="{8FF0C183-4AFF-4EED-9194-7621B6DAFAE3}"/>
    <cellStyle name="Warning Text 2 2 2 3 2 2" xfId="19323" xr:uid="{C078D914-A870-4069-AE8F-F345AA5352BB}"/>
    <cellStyle name="Warning Text 2 2 2 4" xfId="12777" xr:uid="{CD40F034-9E6D-4D18-B2C0-BDD998C7AD72}"/>
    <cellStyle name="Warning Text 2 2 2 5" xfId="13501" xr:uid="{0D0FCF25-D3A0-4936-A36B-B182AE94FCD3}"/>
    <cellStyle name="Warning Text 2 2 2 6" xfId="24450" xr:uid="{3E97D740-33F9-4012-9A34-39C91AD52217}"/>
    <cellStyle name="Warning Text 2 2 20" xfId="29334" xr:uid="{FE35BB87-9A1B-43DB-9F5C-D1448B388997}"/>
    <cellStyle name="Warning Text 2 2 21" xfId="29378" xr:uid="{327E0190-8300-4DEA-A315-EA63EFD5D018}"/>
    <cellStyle name="Warning Text 2 2 22" xfId="29413" xr:uid="{6CCCDB56-6A99-45E6-9A15-DB9286B5DBB0}"/>
    <cellStyle name="Warning Text 2 2 23" xfId="29438" xr:uid="{93FFCED1-C189-4177-A52C-6688985F8774}"/>
    <cellStyle name="Warning Text 2 2 24" xfId="29456" xr:uid="{E5A27C96-98A9-4306-AAE0-E5C613D855A2}"/>
    <cellStyle name="Warning Text 2 2 25" xfId="29464" xr:uid="{0FCEDE2C-27D2-4A21-88C1-ACA62C878386}"/>
    <cellStyle name="Warning Text 2 2 26" xfId="12773" xr:uid="{28FC7763-46D5-4239-A031-0AF2D20DCD9E}"/>
    <cellStyle name="Warning Text 2 2 3" xfId="12778" xr:uid="{C526AA43-4622-445B-B868-3A21D6E01473}"/>
    <cellStyle name="Warning Text 2 2 3 2" xfId="12779" xr:uid="{CF39C7EF-9CB6-4033-A6CD-898FB3E00AF0}"/>
    <cellStyle name="Warning Text 2 2 3 2 2" xfId="18637" xr:uid="{9926BA38-8625-4A9C-B334-73E682EC527D}"/>
    <cellStyle name="Warning Text 2 2 3 3" xfId="12780" xr:uid="{327BDE2D-D8A4-4D4F-994E-A70FED9BEAE7}"/>
    <cellStyle name="Warning Text 2 2 3 3 2" xfId="27468" xr:uid="{A94C0807-DC6E-493E-B57D-4FEC5C0EAFCA}"/>
    <cellStyle name="Warning Text 2 2 3 4" xfId="14270" xr:uid="{27D07921-E61E-46A5-984D-EFFE3F889EA2}"/>
    <cellStyle name="Warning Text 2 2 4" xfId="12781" xr:uid="{133755A4-0731-4B8F-AE9B-91EECF2002DB}"/>
    <cellStyle name="Warning Text 2 2 4 2" xfId="15324" xr:uid="{69A784EC-5569-4A70-A69C-1DFC453708ED}"/>
    <cellStyle name="Warning Text 2 2 4 2 2" xfId="19350" xr:uid="{770241C1-6FB5-4C9E-B690-F82E7C779DEC}"/>
    <cellStyle name="Warning Text 2 2 4 3" xfId="27633" xr:uid="{93818119-EF74-442B-B2E1-D486B638E7E5}"/>
    <cellStyle name="Warning Text 2 2 5" xfId="13085" xr:uid="{8B318989-1BD4-453C-8377-C5C618624A23}"/>
    <cellStyle name="Warning Text 2 2 5 2" xfId="15963" xr:uid="{6E132E94-F22D-4E3E-A9DB-AD8EEE88A373}"/>
    <cellStyle name="Warning Text 2 2 5 2 2" xfId="20606" xr:uid="{8068E219-9830-49BA-B9AF-24AD2C0F84E5}"/>
    <cellStyle name="Warning Text 2 2 5 3" xfId="27796" xr:uid="{9ADA1874-18D9-4D66-8728-BA9A51C76C96}"/>
    <cellStyle name="Warning Text 2 2 6" xfId="16938" xr:uid="{4F8FCF70-CC42-45DB-9050-01AE33410065}"/>
    <cellStyle name="Warning Text 2 2 6 2" xfId="27954" xr:uid="{62911918-3FE6-49DA-9D28-4077AB6736F8}"/>
    <cellStyle name="Warning Text 2 2 7" xfId="16960" xr:uid="{649444FE-DAC6-4E84-BB7D-26B9B7F73004}"/>
    <cellStyle name="Warning Text 2 2 7 2" xfId="28103" xr:uid="{8722F90A-DECB-4811-975F-6669B613F149}"/>
    <cellStyle name="Warning Text 2 2 8" xfId="24449" xr:uid="{8EEB74C2-E92D-4EA8-B777-02A16EC73548}"/>
    <cellStyle name="Warning Text 2 2 8 2" xfId="28250" xr:uid="{240D3AF1-0409-408A-8912-6363DCA36317}"/>
    <cellStyle name="Warning Text 2 2 9" xfId="28392" xr:uid="{4FADAF09-6F65-4B14-BC1A-F2BDC8457EFF}"/>
    <cellStyle name="Warning Text 2 20" xfId="29333" xr:uid="{AD0E97FA-B303-4A65-9408-202196873070}"/>
    <cellStyle name="Warning Text 2 21" xfId="29377" xr:uid="{78180386-C819-487F-9775-3B17D6BDDCD2}"/>
    <cellStyle name="Warning Text 2 22" xfId="29412" xr:uid="{1D42C423-D3C5-403A-A90B-310D1F75A9C2}"/>
    <cellStyle name="Warning Text 2 23" xfId="29437" xr:uid="{77672390-8CD4-471E-8BB6-D50E5445C154}"/>
    <cellStyle name="Warning Text 2 24" xfId="29455" xr:uid="{41DBADEE-7EB6-43E9-B09B-1D03C9D6CF1D}"/>
    <cellStyle name="Warning Text 2 25" xfId="29463" xr:uid="{E808B482-9BFF-46D1-BFE7-DE8F3C87704D}"/>
    <cellStyle name="Warning Text 2 26" xfId="12772" xr:uid="{1D6B99C0-2B9B-4F7F-A650-EA00CBE7A742}"/>
    <cellStyle name="Warning Text 2 3" xfId="12782" xr:uid="{F47B14A3-DCAE-4188-9657-DB4FE6963758}"/>
    <cellStyle name="Warning Text 2 3 2" xfId="12783" xr:uid="{AF13EA75-2D0D-4EB9-B2D2-C5023D00AC18}"/>
    <cellStyle name="Warning Text 2 3 2 2" xfId="18217" xr:uid="{10D2C4EE-079E-4EE7-9E7E-EEB016EB10C3}"/>
    <cellStyle name="Warning Text 2 3 3" xfId="12784" xr:uid="{0F3B55C2-AB04-41DD-9D79-1AB14EA0EA3F}"/>
    <cellStyle name="Warning Text 2 3 3 2" xfId="27467" xr:uid="{153815AE-1850-416F-ADA5-20E2A25AD4F0}"/>
    <cellStyle name="Warning Text 2 3 4" xfId="14330" xr:uid="{6E33DC23-E0E4-46C9-9DCB-B7E88C3F8238}"/>
    <cellStyle name="Warning Text 2 4" xfId="12785" xr:uid="{884B3AD8-516E-4BD6-906B-E230641BAADF}"/>
    <cellStyle name="Warning Text 2 4 2" xfId="14593" xr:uid="{42DBB37D-4377-46C6-918F-19A56AED0BEE}"/>
    <cellStyle name="Warning Text 2 4 2 2" xfId="18578" xr:uid="{CDA11F39-358C-418D-B2A0-ACBB11982ECC}"/>
    <cellStyle name="Warning Text 2 4 3" xfId="27632" xr:uid="{BB2AF885-17E6-400E-9D84-C1E456875669}"/>
    <cellStyle name="Warning Text 2 5" xfId="12922" xr:uid="{F0119BE2-42D0-4B0B-B4B4-F6344DB316D7}"/>
    <cellStyle name="Warning Text 2 5 2" xfId="14591" xr:uid="{3007297E-AC30-41EE-8B59-2B29FB7F51C6}"/>
    <cellStyle name="Warning Text 2 5 2 2" xfId="20385" xr:uid="{DE5DF7C6-8F0D-4C1E-AFEB-136DE2091995}"/>
    <cellStyle name="Warning Text 2 5 3" xfId="27795" xr:uid="{28B87EA4-314A-40FC-93E6-9274CBE6E418}"/>
    <cellStyle name="Warning Text 2 6" xfId="15929" xr:uid="{0FF4CC7A-ADA4-45D6-9B82-4FAB6BC3E092}"/>
    <cellStyle name="Warning Text 2 6 2" xfId="27953" xr:uid="{B2E25A1F-AF20-4F91-9F64-7442532B7BA7}"/>
    <cellStyle name="Warning Text 2 7" xfId="16953" xr:uid="{43A750A9-ECA9-4403-AA1B-3B3B73C0B1F1}"/>
    <cellStyle name="Warning Text 2 7 2" xfId="28102" xr:uid="{15FC0FC2-8A4A-48AC-99B6-BBA81FC9E931}"/>
    <cellStyle name="Warning Text 2 8" xfId="24434" xr:uid="{42FD2C77-F703-4AF5-90AB-B6182DDFEBF7}"/>
    <cellStyle name="Warning Text 2 8 2" xfId="28249" xr:uid="{9BBDA92E-B03E-41D9-B826-DEA213009B70}"/>
    <cellStyle name="Warning Text 2 9" xfId="28391" xr:uid="{0CAC6DEC-8A79-4FBA-A0A4-80A6D283944E}"/>
    <cellStyle name="Warning Text 20" xfId="12786" xr:uid="{D09455EB-B721-42CC-A8CA-A54ABA32E8D5}"/>
    <cellStyle name="Warning Text 20 2" xfId="12787" xr:uid="{1D200049-9E55-434B-85E7-8CF816C245EB}"/>
    <cellStyle name="Warning Text 20 2 2" xfId="24452" xr:uid="{6256E4E2-1451-4324-8FB8-E85898147CF9}"/>
    <cellStyle name="Warning Text 20 3" xfId="12788" xr:uid="{DF646896-D096-4BA0-B39E-920F57AF566C}"/>
    <cellStyle name="Warning Text 20 4" xfId="13159" xr:uid="{5737E282-F6ED-4EE3-B0A0-C9BF437F04AD}"/>
    <cellStyle name="Warning Text 21" xfId="12789" xr:uid="{8409626F-E272-412D-A8A2-440704AB4F4C}"/>
    <cellStyle name="Warning Text 21 2" xfId="12790" xr:uid="{C9155E0C-BE76-4055-ADCF-4AB3D32012D1}"/>
    <cellStyle name="Warning Text 21 2 2" xfId="24453" xr:uid="{0FA949F2-DE42-4C65-942A-DA2DAE779450}"/>
    <cellStyle name="Warning Text 21 3" xfId="12791" xr:uid="{3AE1D494-1023-4014-8A01-880793B47097}"/>
    <cellStyle name="Warning Text 21 4" xfId="13163" xr:uid="{A6089D4B-14E0-4C72-985D-B655D330D522}"/>
    <cellStyle name="Warning Text 22" xfId="12792" xr:uid="{A9D2286D-69D7-40F5-BFED-C037673F4EF3}"/>
    <cellStyle name="Warning Text 22 2" xfId="12793" xr:uid="{D189A750-A391-44C9-B375-B277D53B85E0}"/>
    <cellStyle name="Warning Text 22 2 2" xfId="24454" xr:uid="{CD570DB7-E932-4025-8F8D-DE8F972397C3}"/>
    <cellStyle name="Warning Text 22 3" xfId="12794" xr:uid="{C89C09CD-76F1-4870-986C-694BB57B8A29}"/>
    <cellStyle name="Warning Text 22 4" xfId="13499" xr:uid="{4284FE63-0FB0-47F2-8212-5B1FEE86FD82}"/>
    <cellStyle name="Warning Text 23" xfId="12795" xr:uid="{444A9114-A39A-4D37-85A0-5DB2F4FEA683}"/>
    <cellStyle name="Warning Text 23 2" xfId="12796" xr:uid="{06358AB6-732A-4DA5-B434-9F031CE861FB}"/>
    <cellStyle name="Warning Text 23 2 2" xfId="20733" xr:uid="{44CCD805-7F57-4640-9BDD-A8793AF96761}"/>
    <cellStyle name="Warning Text 23 3" xfId="12797" xr:uid="{E6C3031F-1802-4021-B309-0BF245082829}"/>
    <cellStyle name="Warning Text 23 3 2" xfId="24455" xr:uid="{7D5913A8-D9BD-4E43-8715-2C616681E0A2}"/>
    <cellStyle name="Warning Text 23 4" xfId="14041" xr:uid="{C410D3C1-3FE3-41ED-93CF-E8414F099010}"/>
    <cellStyle name="Warning Text 24" xfId="12798" xr:uid="{8894CCAF-14B7-414C-8CD8-E8ABF6127F08}"/>
    <cellStyle name="Warning Text 24 2" xfId="14045" xr:uid="{DA199EDC-0F85-41FB-8786-1D7E2B860754}"/>
    <cellStyle name="Warning Text 24 2 2" xfId="20447" xr:uid="{C3C2999A-D620-4187-B6B2-95FE10B3D4BA}"/>
    <cellStyle name="Warning Text 24 3" xfId="24456" xr:uid="{1CCC083A-8825-477E-ADE0-E4013777D25A}"/>
    <cellStyle name="Warning Text 25" xfId="12799" xr:uid="{46289505-BF08-4967-9778-109958DDBFDA}"/>
    <cellStyle name="Warning Text 25 2" xfId="14049" xr:uid="{608DD5E5-B9BF-4D21-A463-F623DBA96671}"/>
    <cellStyle name="Warning Text 25 2 2" xfId="24457" xr:uid="{89FEC9E4-4EDE-4632-803C-08BEBD0C0E8F}"/>
    <cellStyle name="Warning Text 26" xfId="12800" xr:uid="{939CE97A-75DC-499D-8D1F-9FF66457E4F5}"/>
    <cellStyle name="Warning Text 26 2" xfId="14053" xr:uid="{3F9E980B-EE32-4101-94BF-A48B3D45FC9B}"/>
    <cellStyle name="Warning Text 26 2 2" xfId="24458" xr:uid="{531D0187-3262-4321-93E0-AD8582F3257D}"/>
    <cellStyle name="Warning Text 27" xfId="12801" xr:uid="{0BA825EF-A8F4-4498-87F5-1F34B01C1F36}"/>
    <cellStyle name="Warning Text 27 2" xfId="14057" xr:uid="{9EFF3086-BBAE-4FD9-B2CE-C97E6ECC6FD5}"/>
    <cellStyle name="Warning Text 27 2 2" xfId="24459" xr:uid="{0D17D618-F81F-4791-87AE-747C23937A8F}"/>
    <cellStyle name="Warning Text 28" xfId="12802" xr:uid="{14D658A7-2741-4347-B87F-74373FC36614}"/>
    <cellStyle name="Warning Text 28 2" xfId="14061" xr:uid="{80D55C29-1B77-4688-9338-F200FF482F94}"/>
    <cellStyle name="Warning Text 28 2 2" xfId="24460" xr:uid="{7CBA407B-662C-4890-A059-9B4DE98ABF73}"/>
    <cellStyle name="Warning Text 29" xfId="12803" xr:uid="{755314C4-0686-4173-B72E-103E34A64DF9}"/>
    <cellStyle name="Warning Text 29 2" xfId="14065" xr:uid="{2C2ED8E4-F30F-405A-BD5E-7C6B05AA6C3F}"/>
    <cellStyle name="Warning Text 29 2 2" xfId="24461" xr:uid="{EE5408ED-3839-4B51-94A7-E0825B10CD5F}"/>
    <cellStyle name="Warning Text 3" xfId="359" xr:uid="{00000000-0005-0000-0000-0000D0010000}"/>
    <cellStyle name="Warning Text 3 2" xfId="12805" xr:uid="{6938EBD3-13C4-454F-BC43-3C09F9C8367A}"/>
    <cellStyle name="Warning Text 3 2 2" xfId="12806" xr:uid="{9644B657-DB79-4CA7-873E-B329D52EEF70}"/>
    <cellStyle name="Warning Text 3 2 2 2" xfId="12807" xr:uid="{B817C567-8ED7-4F18-B64E-05A7CD2D262F}"/>
    <cellStyle name="Warning Text 3 2 2 2 2" xfId="17216" xr:uid="{CD889154-225B-4CD3-AE4D-4BA8B61DE62A}"/>
    <cellStyle name="Warning Text 3 2 2 2 2 2" xfId="18148" xr:uid="{A6F3D39F-051B-4C2C-A6F4-A332D7281CB5}"/>
    <cellStyle name="Warning Text 3 2 2 3" xfId="12808" xr:uid="{0911914C-7050-4C68-A053-EE376F4192D4}"/>
    <cellStyle name="Warning Text 3 2 2 4" xfId="13502" xr:uid="{95A9C27F-8D90-4E88-B171-A4BCE407C51E}"/>
    <cellStyle name="Warning Text 3 2 2 5" xfId="24464" xr:uid="{92A25E86-AC1A-4DC3-8D02-844CA0A28358}"/>
    <cellStyle name="Warning Text 3 2 3" xfId="12809" xr:uid="{AF269120-B4CF-4CD4-9800-208B149C7DFE}"/>
    <cellStyle name="Warning Text 3 2 3 2" xfId="12810" xr:uid="{C4041C4B-A951-4F6C-B992-D2FC67A7013F}"/>
    <cellStyle name="Warning Text 3 2 3 2 2" xfId="18675" xr:uid="{E7534622-9F68-4465-8891-E612E6AE4279}"/>
    <cellStyle name="Warning Text 3 2 3 3" xfId="12811" xr:uid="{FAA15FA5-547A-4610-8B89-54F4869B9BBF}"/>
    <cellStyle name="Warning Text 3 2 3 4" xfId="15325" xr:uid="{AE210B85-00C1-42DD-B97C-376FF4EFF08D}"/>
    <cellStyle name="Warning Text 3 2 4" xfId="12812" xr:uid="{37FAEC2E-8A93-4543-9F48-BD92A8691119}"/>
    <cellStyle name="Warning Text 3 2 4 2" xfId="15964" xr:uid="{3B5DD603-5FD7-45FE-8984-653C5A03D9E7}"/>
    <cellStyle name="Warning Text 3 2 4 2 2" xfId="20646" xr:uid="{2A47529D-FDD8-408B-A84B-29B38722B92C}"/>
    <cellStyle name="Warning Text 3 2 5" xfId="13089" xr:uid="{0A100E33-D0CC-4D83-9DB4-FF793548C8CF}"/>
    <cellStyle name="Warning Text 3 2 5 2" xfId="16939" xr:uid="{76320E30-5C90-405C-8F83-C5A4B7127E01}"/>
    <cellStyle name="Warning Text 3 2 6" xfId="16057" xr:uid="{CAD335CD-0381-4640-9931-F5ED02F9E1AB}"/>
    <cellStyle name="Warning Text 3 2 7" xfId="20553" xr:uid="{4380024C-AED1-4338-8798-DBBCF58863A0}"/>
    <cellStyle name="Warning Text 3 2 8" xfId="24463" xr:uid="{043E4104-8AD2-40AC-9A31-6E74D5CA1E7A}"/>
    <cellStyle name="Warning Text 3 3" xfId="12813" xr:uid="{239DFA3E-62DE-4B57-8524-F037FA490EBA}"/>
    <cellStyle name="Warning Text 3 3 2" xfId="12814" xr:uid="{2C00BB28-35A3-4391-85BD-9E6A67151797}"/>
    <cellStyle name="Warning Text 3 3 2 2" xfId="18469" xr:uid="{B65E93EC-4DA3-4CA8-B477-B9F4D5D4B3CD}"/>
    <cellStyle name="Warning Text 3 3 3" xfId="12815" xr:uid="{CE0D2293-BD3E-451C-B74E-CDD194CC5B07}"/>
    <cellStyle name="Warning Text 3 3 4" xfId="14604" xr:uid="{4A91F793-8AF6-438C-B15B-9045806D843B}"/>
    <cellStyle name="Warning Text 3 4" xfId="12816" xr:uid="{1F69EE28-E8F6-4DD3-AE0B-069C7B3925B6}"/>
    <cellStyle name="Warning Text 3 4 2" xfId="15248" xr:uid="{E725375D-280E-4C87-8197-12D9ED2CC12A}"/>
    <cellStyle name="Warning Text 3 5" xfId="12929" xr:uid="{D9627DED-7762-4EB5-8D8F-0D7DBBDCAA40}"/>
    <cellStyle name="Warning Text 3 5 2" xfId="15894" xr:uid="{0D070B68-0C6D-4F33-A192-E38FF04E6370}"/>
    <cellStyle name="Warning Text 3 5 2 2" xfId="20429" xr:uid="{5F944C47-90EB-4CB0-8871-DA9F23D11F8F}"/>
    <cellStyle name="Warning Text 3 6" xfId="16948" xr:uid="{22D34B90-87D7-4EB5-B0E6-77057992F159}"/>
    <cellStyle name="Warning Text 3 7" xfId="20539" xr:uid="{2A655EBB-BFEE-4854-8555-D78EC476E5FC}"/>
    <cellStyle name="Warning Text 3 8" xfId="24462" xr:uid="{AEE75C10-D195-4BCF-996A-09F1B5F3F31E}"/>
    <cellStyle name="Warning Text 3 9" xfId="12804" xr:uid="{9DB50C6D-5771-4749-A046-5F111E810EC3}"/>
    <cellStyle name="Warning Text 30" xfId="12817" xr:uid="{1306904B-35CF-4DC2-B0EB-A9CF348F3494}"/>
    <cellStyle name="Warning Text 30 2" xfId="14069" xr:uid="{3C6FB79A-5602-4085-A538-2C1EAA4DA524}"/>
    <cellStyle name="Warning Text 30 2 2" xfId="24465" xr:uid="{E23590ED-C171-4BE1-AD21-8D6DB46E9A45}"/>
    <cellStyle name="Warning Text 31" xfId="12818" xr:uid="{AF3304EB-ED49-4248-AAF4-0CD84D9F5833}"/>
    <cellStyle name="Warning Text 31 2" xfId="14073" xr:uid="{CAFAF3E0-A1DE-4FE8-BF30-A718E3A1CE2A}"/>
    <cellStyle name="Warning Text 31 2 2" xfId="24466" xr:uid="{718574A5-56CF-452F-B2FC-CD49C52CE903}"/>
    <cellStyle name="Warning Text 32" xfId="12819" xr:uid="{0702F5FE-B521-4162-86E6-7BE7A0D35EE3}"/>
    <cellStyle name="Warning Text 32 2" xfId="14077" xr:uid="{C9B826DF-377E-4709-9326-C958D37D2970}"/>
    <cellStyle name="Warning Text 32 2 2" xfId="24467" xr:uid="{B0523A0B-498E-41E7-8162-B84344DC6333}"/>
    <cellStyle name="Warning Text 33" xfId="12820" xr:uid="{52FAA5F9-2028-4AE3-BB83-3F13377E28BC}"/>
    <cellStyle name="Warning Text 33 2" xfId="14081" xr:uid="{A5597FCC-AEB9-4B7C-8A65-ADC699102DF5}"/>
    <cellStyle name="Warning Text 33 2 2" xfId="24468" xr:uid="{2A4EB67C-7C6E-4CF6-91BE-8F814A41B91F}"/>
    <cellStyle name="Warning Text 34" xfId="12821" xr:uid="{001A4CD4-E5C1-4388-9634-798D1F3C5F27}"/>
    <cellStyle name="Warning Text 34 2" xfId="14085" xr:uid="{A673AAB4-A819-415E-B0C5-F4313C9BB555}"/>
    <cellStyle name="Warning Text 34 2 2" xfId="24469" xr:uid="{2FA4EEBD-96A2-4F04-929B-6E2877A73B25}"/>
    <cellStyle name="Warning Text 35" xfId="12822" xr:uid="{BBEE2C5A-6FA9-40D2-9E09-273B90DD63F5}"/>
    <cellStyle name="Warning Text 35 2" xfId="14089" xr:uid="{5DC0273A-0EC8-485D-897F-31BAC8E96807}"/>
    <cellStyle name="Warning Text 35 2 2" xfId="24470" xr:uid="{CB0511BB-3074-48D2-B341-B519BE50D123}"/>
    <cellStyle name="Warning Text 36" xfId="12823" xr:uid="{BEFA848D-F94C-44BD-9638-B55C2B2A5EF4}"/>
    <cellStyle name="Warning Text 36 2" xfId="14093" xr:uid="{DFEA8BC5-2850-4827-808E-00639ADA38C0}"/>
    <cellStyle name="Warning Text 36 2 2" xfId="24471" xr:uid="{35D0CE39-A848-4F65-8B24-0F23D23C03F9}"/>
    <cellStyle name="Warning Text 37" xfId="12824" xr:uid="{02DF6457-1253-4588-B2C5-2C1C49BF6663}"/>
    <cellStyle name="Warning Text 37 2" xfId="14097" xr:uid="{12386074-5AE5-4457-A0B2-0D5C6F870DF5}"/>
    <cellStyle name="Warning Text 37 2 2" xfId="24472" xr:uid="{6CCD9322-916D-4B43-869B-12875CA09F44}"/>
    <cellStyle name="Warning Text 38" xfId="12825" xr:uid="{D3AC35E9-0125-43EC-822A-DE3C4E157DA2}"/>
    <cellStyle name="Warning Text 38 2" xfId="14101" xr:uid="{8F9FD5BF-DC2A-4FFF-88D1-9EC9605C20BE}"/>
    <cellStyle name="Warning Text 38 2 2" xfId="24473" xr:uid="{8420582E-5A71-4676-BFB9-EF421FA453D8}"/>
    <cellStyle name="Warning Text 39" xfId="12826" xr:uid="{538813A9-268C-4FDD-84E8-12B63F9D7B38}"/>
    <cellStyle name="Warning Text 39 2" xfId="14107" xr:uid="{0CF1ABAA-3D14-4ADA-8936-FF81365B816E}"/>
    <cellStyle name="Warning Text 39 2 2" xfId="24474" xr:uid="{B5DA8F25-7183-4D8B-A47E-5AC8C941627E}"/>
    <cellStyle name="Warning Text 4" xfId="12827" xr:uid="{7F104D8A-AA50-4C67-8A36-BC2093DBE5BB}"/>
    <cellStyle name="Warning Text 4 2" xfId="12828" xr:uid="{B55E6469-E85C-4998-9617-6638D6AE89CC}"/>
    <cellStyle name="Warning Text 4 2 2" xfId="12829" xr:uid="{A0D32756-5E32-4D17-ACA8-010908BA0CDC}"/>
    <cellStyle name="Warning Text 4 2 2 2" xfId="12830" xr:uid="{A887743C-C709-4FAD-BC1E-31F01FBA6343}"/>
    <cellStyle name="Warning Text 4 2 2 2 2" xfId="17229" xr:uid="{8DA81217-CAB1-4914-84A3-80EB46E66D78}"/>
    <cellStyle name="Warning Text 4 2 2 2 2 2" xfId="18149" xr:uid="{36B1A4A6-EF6E-40E1-9741-FE93B3E047BA}"/>
    <cellStyle name="Warning Text 4 2 2 3" xfId="12831" xr:uid="{7D1A99B6-6888-4FED-B38D-57F421D164FB}"/>
    <cellStyle name="Warning Text 4 2 2 4" xfId="13503" xr:uid="{FDEF5528-A954-4079-867D-1AD8F1EFD471}"/>
    <cellStyle name="Warning Text 4 2 2 5" xfId="24477" xr:uid="{BECCE541-2916-436D-AE92-E243C0F0FF51}"/>
    <cellStyle name="Warning Text 4 2 3" xfId="12832" xr:uid="{28763524-5BC4-4C1A-962B-EAB836E7F5FF}"/>
    <cellStyle name="Warning Text 4 2 3 2" xfId="12833" xr:uid="{4AC0FDAC-9E5F-4974-9ABB-5C78E67FC180}"/>
    <cellStyle name="Warning Text 4 2 3 2 2" xfId="18689" xr:uid="{FA97D70C-8507-4610-8339-9148F76BFC82}"/>
    <cellStyle name="Warning Text 4 2 3 3" xfId="12834" xr:uid="{879B9177-7E07-4CF2-844E-50C89F8FB1A8}"/>
    <cellStyle name="Warning Text 4 2 3 4" xfId="15326" xr:uid="{82B3CE8D-7629-4141-A1D4-511249A106E0}"/>
    <cellStyle name="Warning Text 4 2 4" xfId="12835" xr:uid="{E9CC8F45-757A-4A2B-8ADC-DF53A97AF567}"/>
    <cellStyle name="Warning Text 4 2 4 2" xfId="15965" xr:uid="{89DF8377-D2B0-401B-A9AF-F9427B6DC546}"/>
    <cellStyle name="Warning Text 4 2 4 2 2" xfId="20657" xr:uid="{C7BDE828-8C41-432B-BDB0-DB8E52FF08E6}"/>
    <cellStyle name="Warning Text 4 2 5" xfId="13092" xr:uid="{A3BA0C7A-CC79-4F2E-BA74-AADEEB5B8B94}"/>
    <cellStyle name="Warning Text 4 2 5 2" xfId="16940" xr:uid="{8D6E4D5A-5974-4DFC-9FDD-C5E0697BF151}"/>
    <cellStyle name="Warning Text 4 2 6" xfId="15608" xr:uid="{5F9503DF-E931-4F46-A810-6D9F24FEB02A}"/>
    <cellStyle name="Warning Text 4 2 7" xfId="16097" xr:uid="{59E8F0E3-CEA4-4550-AB8B-BABB71050357}"/>
    <cellStyle name="Warning Text 4 2 8" xfId="24476" xr:uid="{1F6A5D0D-FDA5-4A0C-A1EC-658A66BEDAE5}"/>
    <cellStyle name="Warning Text 4 3" xfId="12836" xr:uid="{D597C9F2-EED2-4D46-859C-314126A428B4}"/>
    <cellStyle name="Warning Text 4 3 2" xfId="12837" xr:uid="{79B01EA5-1561-4FD6-9293-B84A4EAE4019}"/>
    <cellStyle name="Warning Text 4 3 2 2" xfId="18479" xr:uid="{6411D4E9-7F79-4D2A-B3FC-AD929EF1F05C}"/>
    <cellStyle name="Warning Text 4 3 3" xfId="12838" xr:uid="{FFF86805-E39D-4DC4-93D2-98E2E9297CA2}"/>
    <cellStyle name="Warning Text 4 3 4" xfId="14614" xr:uid="{BFF3AE75-17C3-4B6F-85E7-0A05D92A60BF}"/>
    <cellStyle name="Warning Text 4 4" xfId="12839" xr:uid="{AFD5D009-1D5A-4AD2-B5AF-BF76556FE7CA}"/>
    <cellStyle name="Warning Text 4 4 2" xfId="15204" xr:uid="{E5742B41-C625-4F2B-9D5B-366617DE77A7}"/>
    <cellStyle name="Warning Text 4 5" xfId="12935" xr:uid="{E7366C6A-8D97-4F83-9A7B-20D6C66504EC}"/>
    <cellStyle name="Warning Text 4 5 2" xfId="16018" xr:uid="{1C8362E0-E48E-4E44-BA6A-C15E487653C2}"/>
    <cellStyle name="Warning Text 4 5 2 2" xfId="20439" xr:uid="{333677C1-2DAC-42C3-B8BB-4215BEB58E84}"/>
    <cellStyle name="Warning Text 4 6" xfId="14873" xr:uid="{57C1EBC8-5665-4B94-94E3-E701E7C07AD5}"/>
    <cellStyle name="Warning Text 4 7" xfId="21440" xr:uid="{2D8F68E0-4922-49AA-9F01-69A2B89B01F2}"/>
    <cellStyle name="Warning Text 4 8" xfId="24475" xr:uid="{4EE02B19-9D1E-4DD8-B227-B55490C35D92}"/>
    <cellStyle name="Warning Text 40" xfId="12840" xr:uid="{8F243613-7959-4E3C-8F59-934D7F18B2EF}"/>
    <cellStyle name="Warning Text 40 2" xfId="14112" xr:uid="{C338BFF4-73CE-4ADD-AE73-C33D413A2887}"/>
    <cellStyle name="Warning Text 40 2 2" xfId="24478" xr:uid="{4CE1F58F-7A38-4F2E-B98A-54BFE8B19B36}"/>
    <cellStyle name="Warning Text 41" xfId="12841" xr:uid="{DB16A308-DE00-4A1F-90F4-674288AB2A46}"/>
    <cellStyle name="Warning Text 41 2" xfId="14117" xr:uid="{BE4E0FA7-E937-4D66-9E28-1A12E0E40428}"/>
    <cellStyle name="Warning Text 41 2 2" xfId="24479" xr:uid="{27DEFD70-5516-4166-896F-BF8E2D536922}"/>
    <cellStyle name="Warning Text 42" xfId="12842" xr:uid="{0288A59A-82BD-4F9F-AE28-C93AC1DF0401}"/>
    <cellStyle name="Warning Text 42 2" xfId="14122" xr:uid="{B77A970F-2822-4DC3-87B9-45AD576D49B9}"/>
    <cellStyle name="Warning Text 42 2 2" xfId="24480" xr:uid="{A4AC188E-33F9-44E1-AA2D-D4862107ED27}"/>
    <cellStyle name="Warning Text 43" xfId="12843" xr:uid="{7A84352E-8A1C-4FF2-9BF2-8FB398A4240F}"/>
    <cellStyle name="Warning Text 43 2" xfId="14127" xr:uid="{B8803841-2316-4CF9-8C3B-DB740B6B01E8}"/>
    <cellStyle name="Warning Text 43 2 2" xfId="24481" xr:uid="{18AE826D-BF04-42AB-BF67-C27945678CBA}"/>
    <cellStyle name="Warning Text 44" xfId="12844" xr:uid="{F66A7AFC-D326-4455-8DC8-B3DF07B88CB9}"/>
    <cellStyle name="Warning Text 44 2" xfId="14132" xr:uid="{EDA33DCF-AF3D-4CFA-8FCA-5CD3E06EE5DF}"/>
    <cellStyle name="Warning Text 44 2 2" xfId="24482" xr:uid="{773EBEC4-E670-48C6-9FDB-CF85F33D1DCE}"/>
    <cellStyle name="Warning Text 45" xfId="12845" xr:uid="{7586FB81-D19A-422D-832A-40B0066F979E}"/>
    <cellStyle name="Warning Text 45 2" xfId="14137" xr:uid="{1CEF7FBD-6BD0-42CD-B082-D8900AA82253}"/>
    <cellStyle name="Warning Text 45 2 2" xfId="24483" xr:uid="{4C659A80-FD0D-47EA-B260-CF9C23113F83}"/>
    <cellStyle name="Warning Text 46" xfId="12846" xr:uid="{9DC61B95-166E-418B-AC31-0909024CF154}"/>
    <cellStyle name="Warning Text 46 2" xfId="14142" xr:uid="{B9A3993E-2A3F-419F-A0CA-8D058D78F34B}"/>
    <cellStyle name="Warning Text 46 2 2" xfId="24484" xr:uid="{6EA24367-4B09-4DD3-8D55-B1E06EA36A9F}"/>
    <cellStyle name="Warning Text 47" xfId="12847" xr:uid="{6E7E5BC2-D342-41FD-AEB0-022534805E0F}"/>
    <cellStyle name="Warning Text 47 2" xfId="14146" xr:uid="{9E53A786-D66C-4430-A965-21CD5B65A2A2}"/>
    <cellStyle name="Warning Text 47 2 2" xfId="24485" xr:uid="{144DB02C-F773-49B1-98B4-6BA869993F2B}"/>
    <cellStyle name="Warning Text 48" xfId="12848" xr:uid="{1E904843-5BEF-4A3A-B1A9-F234DC248678}"/>
    <cellStyle name="Warning Text 48 2" xfId="14151" xr:uid="{C5ED20F9-1CD2-4F1F-9B56-085FFCC7CB9A}"/>
    <cellStyle name="Warning Text 48 2 2" xfId="24486" xr:uid="{03783710-C81E-4502-BBA7-40A782E77224}"/>
    <cellStyle name="Warning Text 49" xfId="12849" xr:uid="{D4FA1011-B178-4673-9230-370C7D053C62}"/>
    <cellStyle name="Warning Text 49 2" xfId="14155" xr:uid="{D80DD679-EFC8-49AC-99DE-8468F6550C55}"/>
    <cellStyle name="Warning Text 49 2 2" xfId="24487" xr:uid="{650568EB-901D-49D8-A7EC-352E90A97A67}"/>
    <cellStyle name="Warning Text 5" xfId="12850" xr:uid="{190A0F83-86C4-43A1-B035-2B7F809B833D}"/>
    <cellStyle name="Warning Text 5 2" xfId="12851" xr:uid="{B7C39DC3-33C7-45FE-A884-D6BC4B10E3F9}"/>
    <cellStyle name="Warning Text 5 2 2" xfId="12852" xr:uid="{A91623FF-CF34-4878-BA68-AE493806FACF}"/>
    <cellStyle name="Warning Text 5 2 2 2" xfId="12853" xr:uid="{EC763D72-CA0C-4325-8668-854AF9F820FF}"/>
    <cellStyle name="Warning Text 5 2 2 2 2" xfId="17243" xr:uid="{B1719B73-E763-4230-A6C5-0A8C236AEB4D}"/>
    <cellStyle name="Warning Text 5 2 2 2 2 2" xfId="18150" xr:uid="{808A9172-6628-4BA1-ACBA-7233293000FA}"/>
    <cellStyle name="Warning Text 5 2 2 3" xfId="12854" xr:uid="{B3A143C8-6F0D-4258-A38A-655FA56D6BC2}"/>
    <cellStyle name="Warning Text 5 2 2 4" xfId="13504" xr:uid="{5D1D44E4-33BB-410B-8EBC-9ECC420502B4}"/>
    <cellStyle name="Warning Text 5 2 2 5" xfId="24490" xr:uid="{5B7EDE43-01A9-4FC7-A1BD-8B021EA83DF1}"/>
    <cellStyle name="Warning Text 5 2 3" xfId="12855" xr:uid="{E78D1700-F1BB-4AC4-8C27-67A0F3DDF45E}"/>
    <cellStyle name="Warning Text 5 2 3 2" xfId="12856" xr:uid="{610E28A5-2522-4AE8-9672-A81936E4039A}"/>
    <cellStyle name="Warning Text 5 2 3 2 2" xfId="18703" xr:uid="{1014716E-F884-4A3A-8C7D-94568BA76704}"/>
    <cellStyle name="Warning Text 5 2 3 3" xfId="12857" xr:uid="{D1662040-B812-4CBB-AF0A-76E2507473AA}"/>
    <cellStyle name="Warning Text 5 2 3 4" xfId="15327" xr:uid="{4F2E6EA5-E721-484A-B5E1-A305DE89F576}"/>
    <cellStyle name="Warning Text 5 2 4" xfId="12858" xr:uid="{0E6EB2FA-F498-4D32-A24E-452B199FF67B}"/>
    <cellStyle name="Warning Text 5 2 4 2" xfId="15966" xr:uid="{BC8E99D3-6F62-4B3A-8368-3245F2C47B25}"/>
    <cellStyle name="Warning Text 5 2 4 2 2" xfId="20669" xr:uid="{715546B9-AA32-4D6D-93F2-29135FC5D773}"/>
    <cellStyle name="Warning Text 5 2 5" xfId="13096" xr:uid="{5C4F57AF-45F5-4276-9CBE-1C09DA74F9C2}"/>
    <cellStyle name="Warning Text 5 2 5 2" xfId="16941" xr:uid="{F30D0860-F3FA-4487-97ED-080ED5588E55}"/>
    <cellStyle name="Warning Text 5 2 6" xfId="16056" xr:uid="{43EC03EF-1F8F-4301-94CC-DEFE99D87375}"/>
    <cellStyle name="Warning Text 5 2 7" xfId="20526" xr:uid="{12CA0D49-E090-4FF3-ADBD-4996421258CD}"/>
    <cellStyle name="Warning Text 5 2 8" xfId="24489" xr:uid="{511E2F2A-4A5E-4B16-A093-4D4F6D15DF57}"/>
    <cellStyle name="Warning Text 5 3" xfId="12859" xr:uid="{55221B80-0EDF-4974-839A-85A7F792619D}"/>
    <cellStyle name="Warning Text 5 3 2" xfId="12860" xr:uid="{697BBA5A-9E5B-4645-B1AB-8E1EEEEBCECC}"/>
    <cellStyle name="Warning Text 5 3 2 2" xfId="18490" xr:uid="{FF081FD9-062B-4482-9813-AABFFAC2B129}"/>
    <cellStyle name="Warning Text 5 3 3" xfId="12861" xr:uid="{4F384005-18E3-4660-A63F-05C21C59FF08}"/>
    <cellStyle name="Warning Text 5 3 4" xfId="14624" xr:uid="{54895F9C-2CAF-4F3D-A3D4-44D4D7D92592}"/>
    <cellStyle name="Warning Text 5 4" xfId="12862" xr:uid="{0EE888A1-0929-46EA-BD50-E118B601EC42}"/>
    <cellStyle name="Warning Text 5 4 2" xfId="14975" xr:uid="{56978745-CB7E-4147-945A-3E2E4DED6090}"/>
    <cellStyle name="Warning Text 5 5" xfId="12942" xr:uid="{EC7A387F-066E-4C8E-B0B6-B8AE040DAA2C}"/>
    <cellStyle name="Warning Text 5 5 2" xfId="16009" xr:uid="{47885B7E-19A2-4567-89DD-CBD19550E70C}"/>
    <cellStyle name="Warning Text 5 5 2 2" xfId="20452" xr:uid="{C3FE67F2-DAC6-4273-A410-AD806861910D}"/>
    <cellStyle name="Warning Text 5 6" xfId="14962" xr:uid="{A685B89A-9ADF-42FF-B0AF-33235EAE6085}"/>
    <cellStyle name="Warning Text 5 7" xfId="21623" xr:uid="{7C738F21-B268-4F7C-976E-9F6BD341BF82}"/>
    <cellStyle name="Warning Text 5 8" xfId="24488" xr:uid="{7676EDA2-E1F5-4D49-8637-3F5E28C9B006}"/>
    <cellStyle name="Warning Text 50" xfId="12863" xr:uid="{CF73D56F-F929-4C3A-AF0B-067F622FD595}"/>
    <cellStyle name="Warning Text 50 2" xfId="14188" xr:uid="{5F806978-A2DA-44A1-A88B-E7547B0B727D}"/>
    <cellStyle name="Warning Text 50 2 2" xfId="24491" xr:uid="{72DD2C46-63C7-43A4-B022-D410461850B7}"/>
    <cellStyle name="Warning Text 51" xfId="14233" xr:uid="{608FA100-6A38-422F-884A-9B9CC87F5E0E}"/>
    <cellStyle name="Warning Text 51 2" xfId="27452" xr:uid="{3B6B6828-8B69-4DE0-860A-DA0F5DE508AD}"/>
    <cellStyle name="Warning Text 52" xfId="27618" xr:uid="{B08E59B7-C811-49D1-B612-B7951BCF55A8}"/>
    <cellStyle name="Warning Text 53" xfId="27784" xr:uid="{3586B7E7-B211-4562-9D00-72B5BA715D9A}"/>
    <cellStyle name="Warning Text 54" xfId="27945" xr:uid="{4BE51116-130E-4E75-AC57-648F89F368EA}"/>
    <cellStyle name="Warning Text 55" xfId="28098" xr:uid="{A1CF5956-A7A3-4B95-8197-B5E780848F13}"/>
    <cellStyle name="Warning Text 56" xfId="28245" xr:uid="{6375E4FB-98A4-48CA-BA58-961B1EED4B9C}"/>
    <cellStyle name="Warning Text 57" xfId="28388" xr:uid="{7A343F96-9D61-45FA-A06C-F6F8214B006C}"/>
    <cellStyle name="Warning Text 58" xfId="28515" xr:uid="{21E88DBA-9D95-48A9-930C-64841033DC65}"/>
    <cellStyle name="Warning Text 59" xfId="28636" xr:uid="{900E3CE5-27FC-494E-9A3F-E95C20670BBB}"/>
    <cellStyle name="Warning Text 6" xfId="12864" xr:uid="{E0E6BA7B-1E73-4ED2-8976-C74DE9C1D43D}"/>
    <cellStyle name="Warning Text 6 2" xfId="12865" xr:uid="{777F1991-BBD7-40E7-A538-729C6A9A44BF}"/>
    <cellStyle name="Warning Text 6 2 2" xfId="12866" xr:uid="{3EF43156-FD4D-4298-9388-AE7998107915}"/>
    <cellStyle name="Warning Text 6 2 2 2" xfId="12867" xr:uid="{FB6C91F6-BBB5-46D3-9CAB-5F910BBD9489}"/>
    <cellStyle name="Warning Text 6 2 2 2 2" xfId="17256" xr:uid="{E5CB0843-6F45-4166-8D04-D91176F66E70}"/>
    <cellStyle name="Warning Text 6 2 2 2 2 2" xfId="18151" xr:uid="{F78ABE08-055B-4CB0-B7C7-70510E26CB7E}"/>
    <cellStyle name="Warning Text 6 2 2 3" xfId="12868" xr:uid="{6AA9F914-D0BB-4B01-A07E-A0BD29BF653F}"/>
    <cellStyle name="Warning Text 6 2 2 4" xfId="13505" xr:uid="{22C68062-5FF0-4E9F-8051-0B9B438B3CAB}"/>
    <cellStyle name="Warning Text 6 2 2 5" xfId="24494" xr:uid="{0DB5D3DB-4DC3-4B2C-AE74-AAE119617BA9}"/>
    <cellStyle name="Warning Text 6 2 3" xfId="12869" xr:uid="{65448199-95AD-489D-B759-EA8726C05465}"/>
    <cellStyle name="Warning Text 6 2 3 2" xfId="12870" xr:uid="{8EE2CF02-5D8D-489A-8690-71D3E175C587}"/>
    <cellStyle name="Warning Text 6 2 3 2 2" xfId="18715" xr:uid="{A67B26AC-AB9C-44F3-B597-A9CE4FD47F8C}"/>
    <cellStyle name="Warning Text 6 2 3 3" xfId="12871" xr:uid="{C242CC16-9855-4D02-8FD3-7030200EA3EC}"/>
    <cellStyle name="Warning Text 6 2 3 4" xfId="15328" xr:uid="{F829986C-AFE2-466B-A962-82CA28EB9D12}"/>
    <cellStyle name="Warning Text 6 2 4" xfId="12872" xr:uid="{8EB36AD9-9969-4D20-B223-169FDBF4B611}"/>
    <cellStyle name="Warning Text 6 2 4 2" xfId="15967" xr:uid="{1F8F823F-DF5E-4CAB-9769-CC714E5DC2B2}"/>
    <cellStyle name="Warning Text 6 2 4 2 2" xfId="20682" xr:uid="{78545D3E-8951-4F67-AB62-CBFE92A6CB9C}"/>
    <cellStyle name="Warning Text 6 2 5" xfId="13101" xr:uid="{C4755FA1-DC75-4409-BD00-90A65F15C577}"/>
    <cellStyle name="Warning Text 6 2 5 2" xfId="16942" xr:uid="{DCFE0E13-9871-4DC8-BD60-6894DB052EAF}"/>
    <cellStyle name="Warning Text 6 2 6" xfId="16137" xr:uid="{BD8AF087-6B8F-4F80-BB69-67472363CD3A}"/>
    <cellStyle name="Warning Text 6 2 7" xfId="20532" xr:uid="{D96F84ED-55F3-49D1-B6CD-BEC4F6918A8B}"/>
    <cellStyle name="Warning Text 6 2 8" xfId="24493" xr:uid="{EEA4F0DF-13F3-4832-9556-0599F69BCC09}"/>
    <cellStyle name="Warning Text 6 3" xfId="12873" xr:uid="{439E183D-948C-4254-9CE1-7C60BD424220}"/>
    <cellStyle name="Warning Text 6 3 2" xfId="12874" xr:uid="{47D7D1A5-F24E-49ED-A712-524895999E82}"/>
    <cellStyle name="Warning Text 6 3 2 2" xfId="18502" xr:uid="{10534391-9C79-49D5-8B9C-28088307ADAA}"/>
    <cellStyle name="Warning Text 6 3 3" xfId="12875" xr:uid="{7F825413-527E-499B-B599-2AC9763C6ABB}"/>
    <cellStyle name="Warning Text 6 3 4" xfId="14634" xr:uid="{4BA454DA-C820-41B5-9DFF-F949AE6D3AEC}"/>
    <cellStyle name="Warning Text 6 4" xfId="12876" xr:uid="{310159D9-7793-463B-82B8-FEAF5A9E20F7}"/>
    <cellStyle name="Warning Text 6 4 2" xfId="14756" xr:uid="{29861415-D71C-4507-9765-5DA83A257892}"/>
    <cellStyle name="Warning Text 6 5" xfId="12947" xr:uid="{2DA8F894-8ABC-4760-AD87-D13DDC4CB2D3}"/>
    <cellStyle name="Warning Text 6 5 2" xfId="15984" xr:uid="{6F9DD43A-D1F3-4AF7-8C63-555ED8BE835A}"/>
    <cellStyle name="Warning Text 6 5 2 2" xfId="20466" xr:uid="{6187293B-9CCE-4D8D-AB71-420E5B97B348}"/>
    <cellStyle name="Warning Text 6 6" xfId="16060" xr:uid="{E1809D45-468E-4758-B11D-5E6DDF3C0B4F}"/>
    <cellStyle name="Warning Text 6 7" xfId="21883" xr:uid="{7F2D297F-A071-42EA-BE87-895B6264C816}"/>
    <cellStyle name="Warning Text 6 8" xfId="24492" xr:uid="{86B1EE08-2E97-4E35-8501-694376B80190}"/>
    <cellStyle name="Warning Text 60" xfId="28740" xr:uid="{05E1C3E7-2E08-431A-999C-F16BCEDF68BA}"/>
    <cellStyle name="Warning Text 61" xfId="28839" xr:uid="{28C7CF0E-F0A1-435B-A930-3730B55DF4E7}"/>
    <cellStyle name="Warning Text 62" xfId="28931" xr:uid="{7FD1EDC3-B20A-44C1-AFDC-03FD43973D00}"/>
    <cellStyle name="Warning Text 63" xfId="29016" xr:uid="{BC04A7E4-37C9-4CD9-81EF-0035618487A8}"/>
    <cellStyle name="Warning Text 64" xfId="29093" xr:uid="{AD74F0C2-7458-4A35-BE00-CBD9CD6D3770}"/>
    <cellStyle name="Warning Text 65" xfId="29162" xr:uid="{71B09267-EC89-412B-908C-E21A1AF4780A}"/>
    <cellStyle name="Warning Text 66" xfId="29226" xr:uid="{F8E6E663-727A-492A-A6AF-FFAC897FBECE}"/>
    <cellStyle name="Warning Text 67" xfId="29280" xr:uid="{B58CD0DD-2931-412F-8740-68403EF79425}"/>
    <cellStyle name="Warning Text 68" xfId="29332" xr:uid="{F64AD3E9-44A3-4EB4-9268-462B8E59F190}"/>
    <cellStyle name="Warning Text 69" xfId="29376" xr:uid="{A2B59C1E-953C-44A1-A13B-C2C2FB9C5DEF}"/>
    <cellStyle name="Warning Text 7" xfId="12877" xr:uid="{6757F4E8-EECC-46BD-BAE9-6A5DCBC0173A}"/>
    <cellStyle name="Warning Text 7 2" xfId="12878" xr:uid="{FC8CA223-62A5-45EE-9D29-1DDEE5475E5A}"/>
    <cellStyle name="Warning Text 7 2 2" xfId="12879" xr:uid="{15AE8AB5-30F8-4F54-AF4C-FF8CFF36B8B6}"/>
    <cellStyle name="Warning Text 7 2 2 2" xfId="12880" xr:uid="{98232FA4-6926-4596-9A1B-5D9DCA9CF9A1}"/>
    <cellStyle name="Warning Text 7 2 2 2 2" xfId="24497" xr:uid="{AF9CFAE5-735F-4CB4-BEFC-B973F791A70C}"/>
    <cellStyle name="Warning Text 7 2 2 3" xfId="12881" xr:uid="{5F5EC33F-502F-40F1-BC36-822594B9E9D7}"/>
    <cellStyle name="Warning Text 7 2 2 4" xfId="13506" xr:uid="{F24085DC-D252-4AA2-936D-7327A39E6E0E}"/>
    <cellStyle name="Warning Text 7 2 3" xfId="12882" xr:uid="{99C4F887-8C3C-4CC5-A861-DB1FE9446A8D}"/>
    <cellStyle name="Warning Text 7 2 3 2" xfId="12883" xr:uid="{8B55F5D7-4A49-4298-83D6-D5847A3F2B2E}"/>
    <cellStyle name="Warning Text 7 2 3 3" xfId="12884" xr:uid="{CF58D3F8-7F50-4DCB-9A56-45B477B64397}"/>
    <cellStyle name="Warning Text 7 2 3 4" xfId="15329" xr:uid="{67F34AFE-0587-48EA-A85D-6CBF5479B103}"/>
    <cellStyle name="Warning Text 7 2 4" xfId="12885" xr:uid="{4AEB7F45-2C8A-4C03-BA9E-72CC3895E0DD}"/>
    <cellStyle name="Warning Text 7 2 4 2" xfId="15968" xr:uid="{F1F8CA9D-3CBB-43D9-BA6B-1CD66720B31A}"/>
    <cellStyle name="Warning Text 7 2 5" xfId="13105" xr:uid="{5F51C759-CD3D-4A2B-9F6C-3D05BA1A5048}"/>
    <cellStyle name="Warning Text 7 2 5 2" xfId="16943" xr:uid="{C9E7E7C9-E068-4661-8DC5-F82352435F9F}"/>
    <cellStyle name="Warning Text 7 2 6" xfId="21766" xr:uid="{2CD43892-1814-45CE-ADF3-FDD1EF97BD8E}"/>
    <cellStyle name="Warning Text 7 2 7" xfId="24496" xr:uid="{7675C4AE-BFFE-4047-9C69-9ACD92B6E859}"/>
    <cellStyle name="Warning Text 7 3" xfId="12886" xr:uid="{5A492A2B-4557-4211-AC7D-FA9FD1337D30}"/>
    <cellStyle name="Warning Text 7 3 2" xfId="12887" xr:uid="{6B8CADD0-E355-4FA2-BB62-9B27A415CB63}"/>
    <cellStyle name="Warning Text 7 3 3" xfId="12888" xr:uid="{FB93FABB-7809-43F6-9F81-453F22635132}"/>
    <cellStyle name="Warning Text 7 3 4" xfId="14644" xr:uid="{66F0B5BB-5650-4503-81C5-6519FDA0C172}"/>
    <cellStyle name="Warning Text 7 4" xfId="12889" xr:uid="{4598DA9E-BD70-49B8-9348-45D318521034}"/>
    <cellStyle name="Warning Text 7 4 2" xfId="14790" xr:uid="{4D399655-61B1-494B-A2AD-0244F9DA5E12}"/>
    <cellStyle name="Warning Text 7 5" xfId="12953" xr:uid="{36B0E307-9C7A-4A8F-899E-521EFAE896F3}"/>
    <cellStyle name="Warning Text 7 5 2" xfId="15442" xr:uid="{056ADABD-59A9-4815-B86C-3A3731F31494}"/>
    <cellStyle name="Warning Text 7 6" xfId="21861" xr:uid="{BBC1903E-659E-4035-9F6A-10B8811E8D67}"/>
    <cellStyle name="Warning Text 7 7" xfId="24495" xr:uid="{6BB44E42-D6B0-4EE2-AE5F-EE0E76877BD0}"/>
    <cellStyle name="Warning Text 70" xfId="29411" xr:uid="{7A2E1976-5B86-42CA-BFAB-492E157A4EF4}"/>
    <cellStyle name="Warning Text 71" xfId="29436" xr:uid="{9C6F63FC-E234-43EC-849F-AFB6857CBE06}"/>
    <cellStyle name="Warning Text 72" xfId="29454" xr:uid="{9E4927CE-CB63-487E-AF2A-DF95C9031FB8}"/>
    <cellStyle name="Warning Text 73" xfId="29462" xr:uid="{2DA217BC-4836-45C1-AC3A-7F203628380C}"/>
    <cellStyle name="Warning Text 74" xfId="488" xr:uid="{8D6D3E3A-8CBF-41DB-9310-E1D59BADBC8D}"/>
    <cellStyle name="Warning Text 75" xfId="41674" xr:uid="{A10EE4C7-CE4D-4B96-8531-53CB8879CF1A}"/>
    <cellStyle name="Warning Text 8" xfId="12890" xr:uid="{C48BF80E-C3F8-4A7D-BF42-7074922994A1}"/>
    <cellStyle name="Warning Text 8 2" xfId="12891" xr:uid="{107109EA-8537-49D0-9991-0CF9D3215BD0}"/>
    <cellStyle name="Warning Text 8 2 2" xfId="12892" xr:uid="{571A3BC0-04E8-47CF-BC4B-01392E25DFE4}"/>
    <cellStyle name="Warning Text 8 2 2 2" xfId="12893" xr:uid="{2AF7278F-E660-4E0B-9469-AF8E1E1A8DC5}"/>
    <cellStyle name="Warning Text 8 2 2 2 2" xfId="24500" xr:uid="{26094451-25A1-4ABE-8D0F-67CBEEDB2E0D}"/>
    <cellStyle name="Warning Text 8 2 2 3" xfId="12894" xr:uid="{FA768AAF-67F0-490E-8250-6476CF0B7349}"/>
    <cellStyle name="Warning Text 8 2 2 4" xfId="13507" xr:uid="{F9D697CF-1741-4342-B9FC-A2B5E439DD13}"/>
    <cellStyle name="Warning Text 8 2 3" xfId="12895" xr:uid="{EE7D2B96-5AD9-432A-A264-3990EFA162D9}"/>
    <cellStyle name="Warning Text 8 2 3 2" xfId="12896" xr:uid="{2180A3CF-2514-4CD8-8F2C-B4749A4B1FF4}"/>
    <cellStyle name="Warning Text 8 2 3 3" xfId="12897" xr:uid="{9581DB3C-3147-4110-86F7-E4E69110A45B}"/>
    <cellStyle name="Warning Text 8 2 3 4" xfId="15330" xr:uid="{5E37D3B6-942A-46DB-984E-8B19AA64FC97}"/>
    <cellStyle name="Warning Text 8 2 4" xfId="12898" xr:uid="{CFC7CA37-15DA-41DA-B6EF-27D71CCF71F5}"/>
    <cellStyle name="Warning Text 8 2 4 2" xfId="15969" xr:uid="{D4DADC67-07DB-4F1D-9825-5153061D399B}"/>
    <cellStyle name="Warning Text 8 2 5" xfId="13109" xr:uid="{46EC6838-E764-4ECA-88AE-5732F3F300A9}"/>
    <cellStyle name="Warning Text 8 2 5 2" xfId="16944" xr:uid="{A78FAE0C-D354-44F9-85C4-3C448F9F5C2F}"/>
    <cellStyle name="Warning Text 8 2 6" xfId="17300" xr:uid="{5EA365EC-BD32-4F77-BAF1-189D08617C0D}"/>
    <cellStyle name="Warning Text 8 2 7" xfId="24499" xr:uid="{4B3FF141-8BB0-44BD-B39E-DF273CC81717}"/>
    <cellStyle name="Warning Text 8 3" xfId="12899" xr:uid="{3C0F04EB-F5C2-4985-8667-189B69D21750}"/>
    <cellStyle name="Warning Text 8 3 2" xfId="12900" xr:uid="{C6B0E8C6-5D49-403B-B5F9-8F9700A59983}"/>
    <cellStyle name="Warning Text 8 3 3" xfId="12901" xr:uid="{75E0D35B-0028-4495-8DEA-CE0574561F11}"/>
    <cellStyle name="Warning Text 8 3 4" xfId="14653" xr:uid="{4E93733E-1235-4E1B-94D2-FEA64A2D9B9E}"/>
    <cellStyle name="Warning Text 8 4" xfId="12902" xr:uid="{D78ACFE9-5DD1-43CC-B8EF-A7FF7A5A75EA}"/>
    <cellStyle name="Warning Text 8 4 2" xfId="14817" xr:uid="{B1C00877-2242-4F26-AC5D-9E2C6270923D}"/>
    <cellStyle name="Warning Text 8 5" xfId="12960" xr:uid="{2A622D33-A730-438A-869D-796D682BCE8B}"/>
    <cellStyle name="Warning Text 8 5 2" xfId="15716" xr:uid="{101E13A2-26DB-48A6-A2DD-EE58226F422E}"/>
    <cellStyle name="Warning Text 8 6" xfId="21855" xr:uid="{E32C2B52-E50A-4DC8-AC86-154A37C20C46}"/>
    <cellStyle name="Warning Text 8 7" xfId="24498" xr:uid="{74B7E862-EF0A-4447-AFA6-44F025621758}"/>
    <cellStyle name="Warning Text 9" xfId="12903" xr:uid="{E5A3029C-7DB8-4340-AC72-FBD7E3D1C1AC}"/>
    <cellStyle name="Warning Text 9 2" xfId="12904" xr:uid="{A7CF3202-90DB-45D8-AE07-091DE261270B}"/>
    <cellStyle name="Warning Text 9 2 2" xfId="12905" xr:uid="{F55766B9-2F01-450F-A9B3-D6E58700E519}"/>
    <cellStyle name="Warning Text 9 2 2 2" xfId="12906" xr:uid="{473D4E47-A918-437B-8FCA-33EE39B387D6}"/>
    <cellStyle name="Warning Text 9 2 2 2 2" xfId="24503" xr:uid="{EDFE31D4-025C-4223-9646-FAE7DA02DE25}"/>
    <cellStyle name="Warning Text 9 2 2 3" xfId="12907" xr:uid="{F456E4CC-885D-4E88-9460-099FEA251D3E}"/>
    <cellStyle name="Warning Text 9 2 2 4" xfId="13508" xr:uid="{10B030DC-DF62-46B7-91DD-CAADE8BCFD4E}"/>
    <cellStyle name="Warning Text 9 2 3" xfId="12908" xr:uid="{96DE0B39-8281-4767-8A29-DBD704798C0A}"/>
    <cellStyle name="Warning Text 9 2 3 2" xfId="12909" xr:uid="{9E5AFEEF-1E69-4A51-94C2-83C50AE6016E}"/>
    <cellStyle name="Warning Text 9 2 3 3" xfId="12910" xr:uid="{E35AF7F5-DBAC-4ED6-9C0C-A10B0B0AFFEE}"/>
    <cellStyle name="Warning Text 9 2 3 4" xfId="15331" xr:uid="{6AC384E1-CE3D-4735-A79A-34B87D21B429}"/>
    <cellStyle name="Warning Text 9 2 4" xfId="12911" xr:uid="{DFC2B196-4260-4CBB-86A2-57D3078C8E28}"/>
    <cellStyle name="Warning Text 9 2 4 2" xfId="15970" xr:uid="{B79A470F-519C-4473-BFFC-A929C9F061F2}"/>
    <cellStyle name="Warning Text 9 2 5" xfId="13114" xr:uid="{C6E93EEB-2A16-4D4B-8FD9-901D22D80D0F}"/>
    <cellStyle name="Warning Text 9 2 5 2" xfId="16945" xr:uid="{2DDA9F7F-4FDA-49D8-B6DE-95D196A376D0}"/>
    <cellStyle name="Warning Text 9 2 6" xfId="21587" xr:uid="{C8430C62-CBF8-4E24-83BC-71D52212EDF0}"/>
    <cellStyle name="Warning Text 9 2 7" xfId="24502" xr:uid="{F6585172-8A4B-42AF-8776-6FDF2310BD11}"/>
    <cellStyle name="Warning Text 9 3" xfId="12912" xr:uid="{FF316683-C288-4066-8509-4E766121E258}"/>
    <cellStyle name="Warning Text 9 3 2" xfId="12913" xr:uid="{51B67D08-F223-4FD4-9BA9-A3FB11C7E3E9}"/>
    <cellStyle name="Warning Text 9 3 3" xfId="12914" xr:uid="{4611E7A8-B7C4-41A7-B0E0-342507200E56}"/>
    <cellStyle name="Warning Text 9 3 4" xfId="14661" xr:uid="{BE0864DB-F893-4112-847F-857B1CCB9AF4}"/>
    <cellStyle name="Warning Text 9 4" xfId="12915" xr:uid="{634B3117-A6CA-420E-AC10-43052C6712A6}"/>
    <cellStyle name="Warning Text 9 4 2" xfId="14576" xr:uid="{BF6D4C08-B496-4B72-9581-9AE9DF2B9752}"/>
    <cellStyle name="Warning Text 9 5" xfId="12966" xr:uid="{FBFDE2BC-8E34-4F33-BA31-F5E7DE173A32}"/>
    <cellStyle name="Warning Text 9 5 2" xfId="14684" xr:uid="{F90E3567-71BB-4B00-BDDD-3137E89EB957}"/>
    <cellStyle name="Warning Text 9 6" xfId="21835" xr:uid="{E1537C4A-905C-4829-BD13-808DAFC53910}"/>
    <cellStyle name="Warning Text 9 7" xfId="24501" xr:uid="{D5824858-80AF-42F0-9D73-2E9D905AA88D}"/>
  </cellStyles>
  <dxfs count="0"/>
  <tableStyles count="0" defaultTableStyle="TableStyleMedium9" defaultPivotStyle="PivotStyleLight16"/>
  <colors>
    <mruColors>
      <color rgb="FF95373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2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_rels/chart2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3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.xml"/></Relationships>
</file>

<file path=xl/charts/_rels/chart3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5.xml"/></Relationships>
</file>

<file path=xl/charts/_rels/chart3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7.xml"/></Relationships>
</file>

<file path=xl/charts/_rels/chart4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9.xml"/></Relationships>
</file>

<file path=xl/charts/_rels/chart4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1.xml"/></Relationships>
</file>

<file path=xl/charts/_rels/chart4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3.xml"/></Relationships>
</file>

<file path=xl/charts/_rels/chart4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5.xml"/></Relationships>
</file>

<file path=xl/charts/_rels/chart4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6.xml"/></Relationships>
</file>

<file path=xl/charts/_rels/chart4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8.xml"/></Relationships>
</file>

<file path=xl/charts/_rels/chart5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2.xml"/></Relationships>
</file>

<file path=xl/charts/_rels/chart5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4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NZ" sz="1600"/>
              <a:t>Annual New Dwelling Consents Issued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Consents!$B$5</c:f>
              <c:strCache>
                <c:ptCount val="1"/>
                <c:pt idx="0">
                  <c:v>Auckland</c:v>
                </c:pt>
              </c:strCache>
            </c:strRef>
          </c:tx>
          <c:marker>
            <c:symbol val="none"/>
          </c:marker>
          <c:cat>
            <c:strRef>
              <c:f>Consents!DwellingsDateSeries</c:f>
              <c:strCache>
                <c:ptCount val="120"/>
                <c:pt idx="0">
                  <c:v>Jul-12</c:v>
                </c:pt>
                <c:pt idx="1">
                  <c:v>Aug-12</c:v>
                </c:pt>
                <c:pt idx="2">
                  <c:v>Sep-12</c:v>
                </c:pt>
                <c:pt idx="3">
                  <c:v>Oct-12</c:v>
                </c:pt>
                <c:pt idx="4">
                  <c:v>Nov-12</c:v>
                </c:pt>
                <c:pt idx="5">
                  <c:v>Dec-12</c:v>
                </c:pt>
                <c:pt idx="6">
                  <c:v>Jan-13</c:v>
                </c:pt>
                <c:pt idx="7">
                  <c:v>Feb-13</c:v>
                </c:pt>
                <c:pt idx="8">
                  <c:v>Mar-13</c:v>
                </c:pt>
                <c:pt idx="9">
                  <c:v>Apr-13</c:v>
                </c:pt>
                <c:pt idx="10">
                  <c:v>May-13</c:v>
                </c:pt>
                <c:pt idx="11">
                  <c:v>Jun-13</c:v>
                </c:pt>
                <c:pt idx="12">
                  <c:v>Jul-13</c:v>
                </c:pt>
                <c:pt idx="13">
                  <c:v>Aug-13</c:v>
                </c:pt>
                <c:pt idx="14">
                  <c:v>Sep-13</c:v>
                </c:pt>
                <c:pt idx="15">
                  <c:v>Oct-13</c:v>
                </c:pt>
                <c:pt idx="16">
                  <c:v>Nov-13</c:v>
                </c:pt>
                <c:pt idx="17">
                  <c:v>Dec-13</c:v>
                </c:pt>
                <c:pt idx="18">
                  <c:v>Jan-14</c:v>
                </c:pt>
                <c:pt idx="19">
                  <c:v>Feb-14</c:v>
                </c:pt>
                <c:pt idx="20">
                  <c:v>Mar-14</c:v>
                </c:pt>
                <c:pt idx="21">
                  <c:v>Apr-14</c:v>
                </c:pt>
                <c:pt idx="22">
                  <c:v>May-14</c:v>
                </c:pt>
                <c:pt idx="23">
                  <c:v>Jun-14</c:v>
                </c:pt>
                <c:pt idx="24">
                  <c:v>Jul-14</c:v>
                </c:pt>
                <c:pt idx="25">
                  <c:v>Aug-14</c:v>
                </c:pt>
                <c:pt idx="26">
                  <c:v>Sep-14</c:v>
                </c:pt>
                <c:pt idx="27">
                  <c:v>Oct-14</c:v>
                </c:pt>
                <c:pt idx="28">
                  <c:v>Nov-14</c:v>
                </c:pt>
                <c:pt idx="29">
                  <c:v>Dec-14</c:v>
                </c:pt>
                <c:pt idx="30">
                  <c:v>Jan-15</c:v>
                </c:pt>
                <c:pt idx="31">
                  <c:v>Feb-15</c:v>
                </c:pt>
                <c:pt idx="32">
                  <c:v>Mar-15</c:v>
                </c:pt>
                <c:pt idx="33">
                  <c:v>Apr-15</c:v>
                </c:pt>
                <c:pt idx="34">
                  <c:v>May-15</c:v>
                </c:pt>
                <c:pt idx="35">
                  <c:v>Jun-15</c:v>
                </c:pt>
                <c:pt idx="36">
                  <c:v>Jul-15</c:v>
                </c:pt>
                <c:pt idx="37">
                  <c:v>Aug-15</c:v>
                </c:pt>
                <c:pt idx="38">
                  <c:v>Sep-15</c:v>
                </c:pt>
                <c:pt idx="39">
                  <c:v>Oct-15</c:v>
                </c:pt>
                <c:pt idx="40">
                  <c:v>Nov-15</c:v>
                </c:pt>
                <c:pt idx="41">
                  <c:v>Dec-15</c:v>
                </c:pt>
                <c:pt idx="42">
                  <c:v>Jan-16</c:v>
                </c:pt>
                <c:pt idx="43">
                  <c:v>Feb-16</c:v>
                </c:pt>
                <c:pt idx="44">
                  <c:v>Mar-16</c:v>
                </c:pt>
                <c:pt idx="45">
                  <c:v>Apr-16</c:v>
                </c:pt>
                <c:pt idx="46">
                  <c:v>May-16</c:v>
                </c:pt>
                <c:pt idx="47">
                  <c:v>Jun-16</c:v>
                </c:pt>
                <c:pt idx="48">
                  <c:v>Jul-16</c:v>
                </c:pt>
                <c:pt idx="49">
                  <c:v>Aug-16</c:v>
                </c:pt>
                <c:pt idx="50">
                  <c:v>Sep-16</c:v>
                </c:pt>
                <c:pt idx="51">
                  <c:v>Oct-16</c:v>
                </c:pt>
                <c:pt idx="52">
                  <c:v>Nov-16</c:v>
                </c:pt>
                <c:pt idx="53">
                  <c:v>Dec-16</c:v>
                </c:pt>
                <c:pt idx="54">
                  <c:v>Jan-17</c:v>
                </c:pt>
                <c:pt idx="55">
                  <c:v>Feb-17</c:v>
                </c:pt>
                <c:pt idx="56">
                  <c:v>Mar-17</c:v>
                </c:pt>
                <c:pt idx="57">
                  <c:v>Apr-17</c:v>
                </c:pt>
                <c:pt idx="58">
                  <c:v>May-17</c:v>
                </c:pt>
                <c:pt idx="59">
                  <c:v>Jun-17</c:v>
                </c:pt>
                <c:pt idx="60">
                  <c:v>Jul-17</c:v>
                </c:pt>
                <c:pt idx="61">
                  <c:v>Aug-17</c:v>
                </c:pt>
                <c:pt idx="62">
                  <c:v>Sep-17</c:v>
                </c:pt>
                <c:pt idx="63">
                  <c:v>Oct-17</c:v>
                </c:pt>
                <c:pt idx="64">
                  <c:v>Nov-17</c:v>
                </c:pt>
                <c:pt idx="65">
                  <c:v>Dec-17</c:v>
                </c:pt>
                <c:pt idx="66">
                  <c:v>Jan-18</c:v>
                </c:pt>
                <c:pt idx="67">
                  <c:v>Feb-18</c:v>
                </c:pt>
                <c:pt idx="68">
                  <c:v>Mar-18</c:v>
                </c:pt>
                <c:pt idx="69">
                  <c:v>Apr-18</c:v>
                </c:pt>
                <c:pt idx="70">
                  <c:v>May-18</c:v>
                </c:pt>
                <c:pt idx="71">
                  <c:v>Jun-18</c:v>
                </c:pt>
                <c:pt idx="72">
                  <c:v>Jul-18</c:v>
                </c:pt>
                <c:pt idx="73">
                  <c:v>Aug-18</c:v>
                </c:pt>
                <c:pt idx="74">
                  <c:v>Sep-18</c:v>
                </c:pt>
                <c:pt idx="75">
                  <c:v>Oct-18</c:v>
                </c:pt>
                <c:pt idx="76">
                  <c:v>Nov-18</c:v>
                </c:pt>
                <c:pt idx="77">
                  <c:v>Dec-18</c:v>
                </c:pt>
                <c:pt idx="78">
                  <c:v>Jan-19</c:v>
                </c:pt>
                <c:pt idx="79">
                  <c:v>Feb-19</c:v>
                </c:pt>
                <c:pt idx="80">
                  <c:v>Mar-19</c:v>
                </c:pt>
                <c:pt idx="81">
                  <c:v>Apr-19</c:v>
                </c:pt>
                <c:pt idx="82">
                  <c:v>May-19</c:v>
                </c:pt>
                <c:pt idx="83">
                  <c:v>Jun-19</c:v>
                </c:pt>
                <c:pt idx="84">
                  <c:v>Jul-19</c:v>
                </c:pt>
                <c:pt idx="85">
                  <c:v>Aug-19</c:v>
                </c:pt>
                <c:pt idx="86">
                  <c:v>Sep-19</c:v>
                </c:pt>
                <c:pt idx="87">
                  <c:v>Oct-19</c:v>
                </c:pt>
                <c:pt idx="88">
                  <c:v>Nov-19</c:v>
                </c:pt>
                <c:pt idx="89">
                  <c:v>Dec-19</c:v>
                </c:pt>
                <c:pt idx="90">
                  <c:v>Jan-20</c:v>
                </c:pt>
                <c:pt idx="91">
                  <c:v>Feb-20</c:v>
                </c:pt>
                <c:pt idx="92">
                  <c:v>Mar-20</c:v>
                </c:pt>
                <c:pt idx="93">
                  <c:v>Apr-20</c:v>
                </c:pt>
                <c:pt idx="94">
                  <c:v>May-20</c:v>
                </c:pt>
                <c:pt idx="95">
                  <c:v>Jun-20</c:v>
                </c:pt>
                <c:pt idx="96">
                  <c:v>Jul-20</c:v>
                </c:pt>
                <c:pt idx="97">
                  <c:v>Aug-20</c:v>
                </c:pt>
                <c:pt idx="98">
                  <c:v>Sep-20</c:v>
                </c:pt>
                <c:pt idx="99">
                  <c:v>Oct-20</c:v>
                </c:pt>
                <c:pt idx="100">
                  <c:v>Nov-20</c:v>
                </c:pt>
                <c:pt idx="101">
                  <c:v>Dec-20</c:v>
                </c:pt>
                <c:pt idx="102">
                  <c:v>Jan-21</c:v>
                </c:pt>
                <c:pt idx="103">
                  <c:v>Feb-21</c:v>
                </c:pt>
                <c:pt idx="104">
                  <c:v>Mar-21</c:v>
                </c:pt>
                <c:pt idx="105">
                  <c:v>Apr-21</c:v>
                </c:pt>
                <c:pt idx="106">
                  <c:v>May-21</c:v>
                </c:pt>
                <c:pt idx="107">
                  <c:v>Jun-21</c:v>
                </c:pt>
                <c:pt idx="108">
                  <c:v>Jul-21</c:v>
                </c:pt>
                <c:pt idx="109">
                  <c:v>Aug-21</c:v>
                </c:pt>
                <c:pt idx="110">
                  <c:v>Sep-21</c:v>
                </c:pt>
                <c:pt idx="111">
                  <c:v>Oct-21</c:v>
                </c:pt>
                <c:pt idx="112">
                  <c:v>Nov-21</c:v>
                </c:pt>
                <c:pt idx="113">
                  <c:v>Dec-21</c:v>
                </c:pt>
                <c:pt idx="114">
                  <c:v>Jan-22</c:v>
                </c:pt>
                <c:pt idx="115">
                  <c:v>Feb-22</c:v>
                </c:pt>
                <c:pt idx="116">
                  <c:v>Mar-22</c:v>
                </c:pt>
                <c:pt idx="117">
                  <c:v>Apr-22</c:v>
                </c:pt>
                <c:pt idx="119">
                  <c:v>vs 1m ago</c:v>
                </c:pt>
              </c:strCache>
            </c:strRef>
          </c:cat>
          <c:val>
            <c:numRef>
              <c:f>Consents!DwellingsAucklandSeries</c:f>
              <c:numCache>
                <c:formatCode>General</c:formatCode>
                <c:ptCount val="121"/>
                <c:pt idx="0">
                  <c:v>4262</c:v>
                </c:pt>
                <c:pt idx="1">
                  <c:v>4259</c:v>
                </c:pt>
                <c:pt idx="2">
                  <c:v>4411</c:v>
                </c:pt>
                <c:pt idx="3">
                  <c:v>4440</c:v>
                </c:pt>
                <c:pt idx="4">
                  <c:v>4442</c:v>
                </c:pt>
                <c:pt idx="5">
                  <c:v>4582</c:v>
                </c:pt>
                <c:pt idx="6">
                  <c:v>4722</c:v>
                </c:pt>
                <c:pt idx="7">
                  <c:v>4882</c:v>
                </c:pt>
                <c:pt idx="8">
                  <c:v>4764</c:v>
                </c:pt>
                <c:pt idx="9">
                  <c:v>4835</c:v>
                </c:pt>
                <c:pt idx="10">
                  <c:v>5102</c:v>
                </c:pt>
                <c:pt idx="11">
                  <c:v>5343</c:v>
                </c:pt>
                <c:pt idx="12">
                  <c:v>5491</c:v>
                </c:pt>
                <c:pt idx="13">
                  <c:v>5616</c:v>
                </c:pt>
                <c:pt idx="14">
                  <c:v>5648</c:v>
                </c:pt>
                <c:pt idx="15">
                  <c:v>5691</c:v>
                </c:pt>
                <c:pt idx="16">
                  <c:v>6038</c:v>
                </c:pt>
                <c:pt idx="17">
                  <c:v>6310</c:v>
                </c:pt>
                <c:pt idx="18">
                  <c:v>6371</c:v>
                </c:pt>
                <c:pt idx="19">
                  <c:v>6362</c:v>
                </c:pt>
                <c:pt idx="20">
                  <c:v>6530</c:v>
                </c:pt>
                <c:pt idx="21">
                  <c:v>6796</c:v>
                </c:pt>
                <c:pt idx="22">
                  <c:v>6779</c:v>
                </c:pt>
                <c:pt idx="23">
                  <c:v>6873</c:v>
                </c:pt>
                <c:pt idx="24">
                  <c:v>7166</c:v>
                </c:pt>
                <c:pt idx="25">
                  <c:v>7356</c:v>
                </c:pt>
                <c:pt idx="26">
                  <c:v>7403</c:v>
                </c:pt>
                <c:pt idx="27">
                  <c:v>7518</c:v>
                </c:pt>
                <c:pt idx="28">
                  <c:v>7706</c:v>
                </c:pt>
                <c:pt idx="29">
                  <c:v>7632</c:v>
                </c:pt>
                <c:pt idx="30">
                  <c:v>7681</c:v>
                </c:pt>
                <c:pt idx="31">
                  <c:v>7745</c:v>
                </c:pt>
                <c:pt idx="32">
                  <c:v>7940</c:v>
                </c:pt>
                <c:pt idx="33">
                  <c:v>8155</c:v>
                </c:pt>
                <c:pt idx="34">
                  <c:v>8195</c:v>
                </c:pt>
                <c:pt idx="35">
                  <c:v>8299</c:v>
                </c:pt>
                <c:pt idx="36">
                  <c:v>8562</c:v>
                </c:pt>
                <c:pt idx="37">
                  <c:v>8609</c:v>
                </c:pt>
                <c:pt idx="38">
                  <c:v>8713</c:v>
                </c:pt>
                <c:pt idx="39">
                  <c:v>8927</c:v>
                </c:pt>
                <c:pt idx="40">
                  <c:v>8926</c:v>
                </c:pt>
                <c:pt idx="41">
                  <c:v>9243</c:v>
                </c:pt>
                <c:pt idx="42">
                  <c:v>9267</c:v>
                </c:pt>
                <c:pt idx="43">
                  <c:v>9526</c:v>
                </c:pt>
                <c:pt idx="44">
                  <c:v>9558</c:v>
                </c:pt>
                <c:pt idx="45">
                  <c:v>9345</c:v>
                </c:pt>
                <c:pt idx="46">
                  <c:v>9426</c:v>
                </c:pt>
                <c:pt idx="47">
                  <c:v>9644</c:v>
                </c:pt>
                <c:pt idx="48">
                  <c:v>9619</c:v>
                </c:pt>
                <c:pt idx="49">
                  <c:v>9849</c:v>
                </c:pt>
                <c:pt idx="50">
                  <c:v>10024</c:v>
                </c:pt>
                <c:pt idx="51">
                  <c:v>10011</c:v>
                </c:pt>
                <c:pt idx="52">
                  <c:v>10233</c:v>
                </c:pt>
                <c:pt idx="53">
                  <c:v>10026</c:v>
                </c:pt>
                <c:pt idx="54">
                  <c:v>10032</c:v>
                </c:pt>
                <c:pt idx="55">
                  <c:v>10045</c:v>
                </c:pt>
                <c:pt idx="56">
                  <c:v>10199</c:v>
                </c:pt>
                <c:pt idx="57">
                  <c:v>10226</c:v>
                </c:pt>
                <c:pt idx="58">
                  <c:v>10379</c:v>
                </c:pt>
                <c:pt idx="59">
                  <c:v>10364</c:v>
                </c:pt>
                <c:pt idx="60">
                  <c:v>10051</c:v>
                </c:pt>
                <c:pt idx="61">
                  <c:v>10265</c:v>
                </c:pt>
                <c:pt idx="62">
                  <c:v>10317</c:v>
                </c:pt>
                <c:pt idx="63">
                  <c:v>10469</c:v>
                </c:pt>
                <c:pt idx="64">
                  <c:v>10731</c:v>
                </c:pt>
                <c:pt idx="65">
                  <c:v>10867</c:v>
                </c:pt>
                <c:pt idx="66">
                  <c:v>11073</c:v>
                </c:pt>
                <c:pt idx="67">
                  <c:v>11052</c:v>
                </c:pt>
                <c:pt idx="68">
                  <c:v>11192</c:v>
                </c:pt>
                <c:pt idx="69">
                  <c:v>11629</c:v>
                </c:pt>
                <c:pt idx="70">
                  <c:v>12274</c:v>
                </c:pt>
                <c:pt idx="71">
                  <c:v>12369</c:v>
                </c:pt>
                <c:pt idx="72">
                  <c:v>12845</c:v>
                </c:pt>
                <c:pt idx="73">
                  <c:v>12959</c:v>
                </c:pt>
                <c:pt idx="74">
                  <c:v>12945</c:v>
                </c:pt>
                <c:pt idx="75">
                  <c:v>13078</c:v>
                </c:pt>
                <c:pt idx="76">
                  <c:v>12800</c:v>
                </c:pt>
                <c:pt idx="77">
                  <c:v>12862</c:v>
                </c:pt>
                <c:pt idx="78">
                  <c:v>13272</c:v>
                </c:pt>
                <c:pt idx="79">
                  <c:v>13847</c:v>
                </c:pt>
                <c:pt idx="80">
                  <c:v>13874</c:v>
                </c:pt>
                <c:pt idx="81">
                  <c:v>13754</c:v>
                </c:pt>
                <c:pt idx="82">
                  <c:v>13881</c:v>
                </c:pt>
                <c:pt idx="83">
                  <c:v>14032</c:v>
                </c:pt>
                <c:pt idx="84">
                  <c:v>14236</c:v>
                </c:pt>
                <c:pt idx="85">
                  <c:v>14345</c:v>
                </c:pt>
                <c:pt idx="86">
                  <c:v>14634</c:v>
                </c:pt>
                <c:pt idx="87">
                  <c:v>14918</c:v>
                </c:pt>
                <c:pt idx="88">
                  <c:v>14866</c:v>
                </c:pt>
                <c:pt idx="89">
                  <c:v>15154</c:v>
                </c:pt>
                <c:pt idx="90">
                  <c:v>14976</c:v>
                </c:pt>
                <c:pt idx="91">
                  <c:v>14854</c:v>
                </c:pt>
                <c:pt idx="92">
                  <c:v>14932</c:v>
                </c:pt>
                <c:pt idx="93">
                  <c:v>14783</c:v>
                </c:pt>
                <c:pt idx="94">
                  <c:v>14493</c:v>
                </c:pt>
                <c:pt idx="95">
                  <c:v>14780</c:v>
                </c:pt>
                <c:pt idx="96">
                  <c:v>14895</c:v>
                </c:pt>
                <c:pt idx="97">
                  <c:v>14879</c:v>
                </c:pt>
                <c:pt idx="98">
                  <c:v>15470</c:v>
                </c:pt>
                <c:pt idx="99">
                  <c:v>15673</c:v>
                </c:pt>
                <c:pt idx="100">
                  <c:v>16293</c:v>
                </c:pt>
                <c:pt idx="101">
                  <c:v>16656</c:v>
                </c:pt>
                <c:pt idx="102">
                  <c:v>17116</c:v>
                </c:pt>
                <c:pt idx="103">
                  <c:v>17060</c:v>
                </c:pt>
                <c:pt idx="104">
                  <c:v>17495</c:v>
                </c:pt>
                <c:pt idx="105">
                  <c:v>18224</c:v>
                </c:pt>
                <c:pt idx="106">
                  <c:v>18565</c:v>
                </c:pt>
                <c:pt idx="107">
                  <c:v>19036</c:v>
                </c:pt>
                <c:pt idx="108">
                  <c:v>19158</c:v>
                </c:pt>
                <c:pt idx="109">
                  <c:v>19929</c:v>
                </c:pt>
                <c:pt idx="110">
                  <c:v>19886</c:v>
                </c:pt>
                <c:pt idx="111">
                  <c:v>19936</c:v>
                </c:pt>
                <c:pt idx="112">
                  <c:v>20384</c:v>
                </c:pt>
                <c:pt idx="113">
                  <c:v>20529</c:v>
                </c:pt>
                <c:pt idx="114">
                  <c:v>20321</c:v>
                </c:pt>
                <c:pt idx="115">
                  <c:v>20786</c:v>
                </c:pt>
                <c:pt idx="116">
                  <c:v>21477</c:v>
                </c:pt>
                <c:pt idx="117">
                  <c:v>21468</c:v>
                </c:pt>
                <c:pt idx="119" formatCode="0%">
                  <c:v>-4.1905294035482488E-4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40-4002-A4D2-CB35D96F58D7}"/>
            </c:ext>
          </c:extLst>
        </c:ser>
        <c:ser>
          <c:idx val="1"/>
          <c:order val="1"/>
          <c:tx>
            <c:strRef>
              <c:f>Consents!$C$5</c:f>
              <c:strCache>
                <c:ptCount val="1"/>
                <c:pt idx="0">
                  <c:v>Canterbury</c:v>
                </c:pt>
              </c:strCache>
            </c:strRef>
          </c:tx>
          <c:marker>
            <c:symbol val="none"/>
          </c:marker>
          <c:cat>
            <c:strRef>
              <c:f>Consents!DwellingsDateSeries</c:f>
              <c:strCache>
                <c:ptCount val="120"/>
                <c:pt idx="0">
                  <c:v>Jul-12</c:v>
                </c:pt>
                <c:pt idx="1">
                  <c:v>Aug-12</c:v>
                </c:pt>
                <c:pt idx="2">
                  <c:v>Sep-12</c:v>
                </c:pt>
                <c:pt idx="3">
                  <c:v>Oct-12</c:v>
                </c:pt>
                <c:pt idx="4">
                  <c:v>Nov-12</c:v>
                </c:pt>
                <c:pt idx="5">
                  <c:v>Dec-12</c:v>
                </c:pt>
                <c:pt idx="6">
                  <c:v>Jan-13</c:v>
                </c:pt>
                <c:pt idx="7">
                  <c:v>Feb-13</c:v>
                </c:pt>
                <c:pt idx="8">
                  <c:v>Mar-13</c:v>
                </c:pt>
                <c:pt idx="9">
                  <c:v>Apr-13</c:v>
                </c:pt>
                <c:pt idx="10">
                  <c:v>May-13</c:v>
                </c:pt>
                <c:pt idx="11">
                  <c:v>Jun-13</c:v>
                </c:pt>
                <c:pt idx="12">
                  <c:v>Jul-13</c:v>
                </c:pt>
                <c:pt idx="13">
                  <c:v>Aug-13</c:v>
                </c:pt>
                <c:pt idx="14">
                  <c:v>Sep-13</c:v>
                </c:pt>
                <c:pt idx="15">
                  <c:v>Oct-13</c:v>
                </c:pt>
                <c:pt idx="16">
                  <c:v>Nov-13</c:v>
                </c:pt>
                <c:pt idx="17">
                  <c:v>Dec-13</c:v>
                </c:pt>
                <c:pt idx="18">
                  <c:v>Jan-14</c:v>
                </c:pt>
                <c:pt idx="19">
                  <c:v>Feb-14</c:v>
                </c:pt>
                <c:pt idx="20">
                  <c:v>Mar-14</c:v>
                </c:pt>
                <c:pt idx="21">
                  <c:v>Apr-14</c:v>
                </c:pt>
                <c:pt idx="22">
                  <c:v>May-14</c:v>
                </c:pt>
                <c:pt idx="23">
                  <c:v>Jun-14</c:v>
                </c:pt>
                <c:pt idx="24">
                  <c:v>Jul-14</c:v>
                </c:pt>
                <c:pt idx="25">
                  <c:v>Aug-14</c:v>
                </c:pt>
                <c:pt idx="26">
                  <c:v>Sep-14</c:v>
                </c:pt>
                <c:pt idx="27">
                  <c:v>Oct-14</c:v>
                </c:pt>
                <c:pt idx="28">
                  <c:v>Nov-14</c:v>
                </c:pt>
                <c:pt idx="29">
                  <c:v>Dec-14</c:v>
                </c:pt>
                <c:pt idx="30">
                  <c:v>Jan-15</c:v>
                </c:pt>
                <c:pt idx="31">
                  <c:v>Feb-15</c:v>
                </c:pt>
                <c:pt idx="32">
                  <c:v>Mar-15</c:v>
                </c:pt>
                <c:pt idx="33">
                  <c:v>Apr-15</c:v>
                </c:pt>
                <c:pt idx="34">
                  <c:v>May-15</c:v>
                </c:pt>
                <c:pt idx="35">
                  <c:v>Jun-15</c:v>
                </c:pt>
                <c:pt idx="36">
                  <c:v>Jul-15</c:v>
                </c:pt>
                <c:pt idx="37">
                  <c:v>Aug-15</c:v>
                </c:pt>
                <c:pt idx="38">
                  <c:v>Sep-15</c:v>
                </c:pt>
                <c:pt idx="39">
                  <c:v>Oct-15</c:v>
                </c:pt>
                <c:pt idx="40">
                  <c:v>Nov-15</c:v>
                </c:pt>
                <c:pt idx="41">
                  <c:v>Dec-15</c:v>
                </c:pt>
                <c:pt idx="42">
                  <c:v>Jan-16</c:v>
                </c:pt>
                <c:pt idx="43">
                  <c:v>Feb-16</c:v>
                </c:pt>
                <c:pt idx="44">
                  <c:v>Mar-16</c:v>
                </c:pt>
                <c:pt idx="45">
                  <c:v>Apr-16</c:v>
                </c:pt>
                <c:pt idx="46">
                  <c:v>May-16</c:v>
                </c:pt>
                <c:pt idx="47">
                  <c:v>Jun-16</c:v>
                </c:pt>
                <c:pt idx="48">
                  <c:v>Jul-16</c:v>
                </c:pt>
                <c:pt idx="49">
                  <c:v>Aug-16</c:v>
                </c:pt>
                <c:pt idx="50">
                  <c:v>Sep-16</c:v>
                </c:pt>
                <c:pt idx="51">
                  <c:v>Oct-16</c:v>
                </c:pt>
                <c:pt idx="52">
                  <c:v>Nov-16</c:v>
                </c:pt>
                <c:pt idx="53">
                  <c:v>Dec-16</c:v>
                </c:pt>
                <c:pt idx="54">
                  <c:v>Jan-17</c:v>
                </c:pt>
                <c:pt idx="55">
                  <c:v>Feb-17</c:v>
                </c:pt>
                <c:pt idx="56">
                  <c:v>Mar-17</c:v>
                </c:pt>
                <c:pt idx="57">
                  <c:v>Apr-17</c:v>
                </c:pt>
                <c:pt idx="58">
                  <c:v>May-17</c:v>
                </c:pt>
                <c:pt idx="59">
                  <c:v>Jun-17</c:v>
                </c:pt>
                <c:pt idx="60">
                  <c:v>Jul-17</c:v>
                </c:pt>
                <c:pt idx="61">
                  <c:v>Aug-17</c:v>
                </c:pt>
                <c:pt idx="62">
                  <c:v>Sep-17</c:v>
                </c:pt>
                <c:pt idx="63">
                  <c:v>Oct-17</c:v>
                </c:pt>
                <c:pt idx="64">
                  <c:v>Nov-17</c:v>
                </c:pt>
                <c:pt idx="65">
                  <c:v>Dec-17</c:v>
                </c:pt>
                <c:pt idx="66">
                  <c:v>Jan-18</c:v>
                </c:pt>
                <c:pt idx="67">
                  <c:v>Feb-18</c:v>
                </c:pt>
                <c:pt idx="68">
                  <c:v>Mar-18</c:v>
                </c:pt>
                <c:pt idx="69">
                  <c:v>Apr-18</c:v>
                </c:pt>
                <c:pt idx="70">
                  <c:v>May-18</c:v>
                </c:pt>
                <c:pt idx="71">
                  <c:v>Jun-18</c:v>
                </c:pt>
                <c:pt idx="72">
                  <c:v>Jul-18</c:v>
                </c:pt>
                <c:pt idx="73">
                  <c:v>Aug-18</c:v>
                </c:pt>
                <c:pt idx="74">
                  <c:v>Sep-18</c:v>
                </c:pt>
                <c:pt idx="75">
                  <c:v>Oct-18</c:v>
                </c:pt>
                <c:pt idx="76">
                  <c:v>Nov-18</c:v>
                </c:pt>
                <c:pt idx="77">
                  <c:v>Dec-18</c:v>
                </c:pt>
                <c:pt idx="78">
                  <c:v>Jan-19</c:v>
                </c:pt>
                <c:pt idx="79">
                  <c:v>Feb-19</c:v>
                </c:pt>
                <c:pt idx="80">
                  <c:v>Mar-19</c:v>
                </c:pt>
                <c:pt idx="81">
                  <c:v>Apr-19</c:v>
                </c:pt>
                <c:pt idx="82">
                  <c:v>May-19</c:v>
                </c:pt>
                <c:pt idx="83">
                  <c:v>Jun-19</c:v>
                </c:pt>
                <c:pt idx="84">
                  <c:v>Jul-19</c:v>
                </c:pt>
                <c:pt idx="85">
                  <c:v>Aug-19</c:v>
                </c:pt>
                <c:pt idx="86">
                  <c:v>Sep-19</c:v>
                </c:pt>
                <c:pt idx="87">
                  <c:v>Oct-19</c:v>
                </c:pt>
                <c:pt idx="88">
                  <c:v>Nov-19</c:v>
                </c:pt>
                <c:pt idx="89">
                  <c:v>Dec-19</c:v>
                </c:pt>
                <c:pt idx="90">
                  <c:v>Jan-20</c:v>
                </c:pt>
                <c:pt idx="91">
                  <c:v>Feb-20</c:v>
                </c:pt>
                <c:pt idx="92">
                  <c:v>Mar-20</c:v>
                </c:pt>
                <c:pt idx="93">
                  <c:v>Apr-20</c:v>
                </c:pt>
                <c:pt idx="94">
                  <c:v>May-20</c:v>
                </c:pt>
                <c:pt idx="95">
                  <c:v>Jun-20</c:v>
                </c:pt>
                <c:pt idx="96">
                  <c:v>Jul-20</c:v>
                </c:pt>
                <c:pt idx="97">
                  <c:v>Aug-20</c:v>
                </c:pt>
                <c:pt idx="98">
                  <c:v>Sep-20</c:v>
                </c:pt>
                <c:pt idx="99">
                  <c:v>Oct-20</c:v>
                </c:pt>
                <c:pt idx="100">
                  <c:v>Nov-20</c:v>
                </c:pt>
                <c:pt idx="101">
                  <c:v>Dec-20</c:v>
                </c:pt>
                <c:pt idx="102">
                  <c:v>Jan-21</c:v>
                </c:pt>
                <c:pt idx="103">
                  <c:v>Feb-21</c:v>
                </c:pt>
                <c:pt idx="104">
                  <c:v>Mar-21</c:v>
                </c:pt>
                <c:pt idx="105">
                  <c:v>Apr-21</c:v>
                </c:pt>
                <c:pt idx="106">
                  <c:v>May-21</c:v>
                </c:pt>
                <c:pt idx="107">
                  <c:v>Jun-21</c:v>
                </c:pt>
                <c:pt idx="108">
                  <c:v>Jul-21</c:v>
                </c:pt>
                <c:pt idx="109">
                  <c:v>Aug-21</c:v>
                </c:pt>
                <c:pt idx="110">
                  <c:v>Sep-21</c:v>
                </c:pt>
                <c:pt idx="111">
                  <c:v>Oct-21</c:v>
                </c:pt>
                <c:pt idx="112">
                  <c:v>Nov-21</c:v>
                </c:pt>
                <c:pt idx="113">
                  <c:v>Dec-21</c:v>
                </c:pt>
                <c:pt idx="114">
                  <c:v>Jan-22</c:v>
                </c:pt>
                <c:pt idx="115">
                  <c:v>Feb-22</c:v>
                </c:pt>
                <c:pt idx="116">
                  <c:v>Mar-22</c:v>
                </c:pt>
                <c:pt idx="117">
                  <c:v>Apr-22</c:v>
                </c:pt>
                <c:pt idx="119">
                  <c:v>vs 1m ago</c:v>
                </c:pt>
              </c:strCache>
            </c:strRef>
          </c:cat>
          <c:val>
            <c:numRef>
              <c:f>Consents!DwellingsCanterburySeries</c:f>
              <c:numCache>
                <c:formatCode>General</c:formatCode>
                <c:ptCount val="121"/>
                <c:pt idx="0">
                  <c:v>3408</c:v>
                </c:pt>
                <c:pt idx="1">
                  <c:v>3486</c:v>
                </c:pt>
                <c:pt idx="2">
                  <c:v>3662</c:v>
                </c:pt>
                <c:pt idx="3">
                  <c:v>3784</c:v>
                </c:pt>
                <c:pt idx="4">
                  <c:v>3955</c:v>
                </c:pt>
                <c:pt idx="5">
                  <c:v>4037</c:v>
                </c:pt>
                <c:pt idx="6">
                  <c:v>4036</c:v>
                </c:pt>
                <c:pt idx="7">
                  <c:v>4176</c:v>
                </c:pt>
                <c:pt idx="8">
                  <c:v>4339</c:v>
                </c:pt>
                <c:pt idx="9">
                  <c:v>4454</c:v>
                </c:pt>
                <c:pt idx="10">
                  <c:v>4597</c:v>
                </c:pt>
                <c:pt idx="11">
                  <c:v>4670</c:v>
                </c:pt>
                <c:pt idx="12">
                  <c:v>4806</c:v>
                </c:pt>
                <c:pt idx="13">
                  <c:v>4878</c:v>
                </c:pt>
                <c:pt idx="14">
                  <c:v>5081</c:v>
                </c:pt>
                <c:pt idx="15">
                  <c:v>5320</c:v>
                </c:pt>
                <c:pt idx="16">
                  <c:v>5459</c:v>
                </c:pt>
                <c:pt idx="17">
                  <c:v>5759</c:v>
                </c:pt>
                <c:pt idx="18">
                  <c:v>5901</c:v>
                </c:pt>
                <c:pt idx="19">
                  <c:v>6031</c:v>
                </c:pt>
                <c:pt idx="20">
                  <c:v>6191</c:v>
                </c:pt>
                <c:pt idx="21">
                  <c:v>6348</c:v>
                </c:pt>
                <c:pt idx="22">
                  <c:v>6459</c:v>
                </c:pt>
                <c:pt idx="23">
                  <c:v>6713</c:v>
                </c:pt>
                <c:pt idx="24">
                  <c:v>6815</c:v>
                </c:pt>
                <c:pt idx="25">
                  <c:v>6889</c:v>
                </c:pt>
                <c:pt idx="26">
                  <c:v>6869</c:v>
                </c:pt>
                <c:pt idx="27">
                  <c:v>6983</c:v>
                </c:pt>
                <c:pt idx="28">
                  <c:v>7157</c:v>
                </c:pt>
                <c:pt idx="29">
                  <c:v>7308</c:v>
                </c:pt>
                <c:pt idx="30">
                  <c:v>7255</c:v>
                </c:pt>
                <c:pt idx="31">
                  <c:v>7242</c:v>
                </c:pt>
                <c:pt idx="32">
                  <c:v>7226</c:v>
                </c:pt>
                <c:pt idx="33">
                  <c:v>7099</c:v>
                </c:pt>
                <c:pt idx="34">
                  <c:v>7043</c:v>
                </c:pt>
                <c:pt idx="35">
                  <c:v>6964</c:v>
                </c:pt>
                <c:pt idx="36">
                  <c:v>7007</c:v>
                </c:pt>
                <c:pt idx="37">
                  <c:v>7063</c:v>
                </c:pt>
                <c:pt idx="38">
                  <c:v>7010</c:v>
                </c:pt>
                <c:pt idx="39">
                  <c:v>6813</c:v>
                </c:pt>
                <c:pt idx="40">
                  <c:v>6660</c:v>
                </c:pt>
                <c:pt idx="41">
                  <c:v>6492</c:v>
                </c:pt>
                <c:pt idx="42">
                  <c:v>6314</c:v>
                </c:pt>
                <c:pt idx="43">
                  <c:v>6322</c:v>
                </c:pt>
                <c:pt idx="44">
                  <c:v>6254</c:v>
                </c:pt>
                <c:pt idx="45">
                  <c:v>6483</c:v>
                </c:pt>
                <c:pt idx="46">
                  <c:v>6552</c:v>
                </c:pt>
                <c:pt idx="47">
                  <c:v>6475</c:v>
                </c:pt>
                <c:pt idx="48">
                  <c:v>6366</c:v>
                </c:pt>
                <c:pt idx="49">
                  <c:v>6338</c:v>
                </c:pt>
                <c:pt idx="50">
                  <c:v>6270</c:v>
                </c:pt>
                <c:pt idx="51">
                  <c:v>6168</c:v>
                </c:pt>
                <c:pt idx="52">
                  <c:v>6054</c:v>
                </c:pt>
                <c:pt idx="53">
                  <c:v>5903</c:v>
                </c:pt>
                <c:pt idx="54">
                  <c:v>5962</c:v>
                </c:pt>
                <c:pt idx="55">
                  <c:v>5798</c:v>
                </c:pt>
                <c:pt idx="56">
                  <c:v>5769</c:v>
                </c:pt>
                <c:pt idx="57">
                  <c:v>5446</c:v>
                </c:pt>
                <c:pt idx="58">
                  <c:v>5305</c:v>
                </c:pt>
                <c:pt idx="59">
                  <c:v>5180</c:v>
                </c:pt>
                <c:pt idx="60">
                  <c:v>5180</c:v>
                </c:pt>
                <c:pt idx="61">
                  <c:v>5110</c:v>
                </c:pt>
                <c:pt idx="62">
                  <c:v>5122</c:v>
                </c:pt>
                <c:pt idx="63">
                  <c:v>5156</c:v>
                </c:pt>
                <c:pt idx="64">
                  <c:v>5119</c:v>
                </c:pt>
                <c:pt idx="65">
                  <c:v>5004</c:v>
                </c:pt>
                <c:pt idx="66">
                  <c:v>4948</c:v>
                </c:pt>
                <c:pt idx="67">
                  <c:v>4962</c:v>
                </c:pt>
                <c:pt idx="68">
                  <c:v>4906</c:v>
                </c:pt>
                <c:pt idx="69">
                  <c:v>4941</c:v>
                </c:pt>
                <c:pt idx="70">
                  <c:v>4912</c:v>
                </c:pt>
                <c:pt idx="71">
                  <c:v>4962</c:v>
                </c:pt>
                <c:pt idx="72">
                  <c:v>4728</c:v>
                </c:pt>
                <c:pt idx="73">
                  <c:v>4624</c:v>
                </c:pt>
                <c:pt idx="74">
                  <c:v>4629</c:v>
                </c:pt>
                <c:pt idx="75">
                  <c:v>4641</c:v>
                </c:pt>
                <c:pt idx="76">
                  <c:v>4668</c:v>
                </c:pt>
                <c:pt idx="77">
                  <c:v>4769</c:v>
                </c:pt>
                <c:pt idx="78">
                  <c:v>4791</c:v>
                </c:pt>
                <c:pt idx="79">
                  <c:v>4864</c:v>
                </c:pt>
                <c:pt idx="80">
                  <c:v>4915</c:v>
                </c:pt>
                <c:pt idx="81">
                  <c:v>4958</c:v>
                </c:pt>
                <c:pt idx="82">
                  <c:v>4954</c:v>
                </c:pt>
                <c:pt idx="83">
                  <c:v>4959</c:v>
                </c:pt>
                <c:pt idx="84">
                  <c:v>5081</c:v>
                </c:pt>
                <c:pt idx="85">
                  <c:v>5198</c:v>
                </c:pt>
                <c:pt idx="86">
                  <c:v>5195</c:v>
                </c:pt>
                <c:pt idx="87">
                  <c:v>5233</c:v>
                </c:pt>
                <c:pt idx="88">
                  <c:v>5310</c:v>
                </c:pt>
                <c:pt idx="89">
                  <c:v>5308</c:v>
                </c:pt>
                <c:pt idx="90">
                  <c:v>5463</c:v>
                </c:pt>
                <c:pt idx="91">
                  <c:v>5466</c:v>
                </c:pt>
                <c:pt idx="92">
                  <c:v>5446</c:v>
                </c:pt>
                <c:pt idx="93">
                  <c:v>5432</c:v>
                </c:pt>
                <c:pt idx="94">
                  <c:v>5655</c:v>
                </c:pt>
                <c:pt idx="95">
                  <c:v>5771</c:v>
                </c:pt>
                <c:pt idx="96">
                  <c:v>5729</c:v>
                </c:pt>
                <c:pt idx="97">
                  <c:v>5653</c:v>
                </c:pt>
                <c:pt idx="98">
                  <c:v>5618</c:v>
                </c:pt>
                <c:pt idx="99">
                  <c:v>5723</c:v>
                </c:pt>
                <c:pt idx="100">
                  <c:v>5793</c:v>
                </c:pt>
                <c:pt idx="101">
                  <c:v>5896</c:v>
                </c:pt>
                <c:pt idx="102">
                  <c:v>5852</c:v>
                </c:pt>
                <c:pt idx="103">
                  <c:v>5859</c:v>
                </c:pt>
                <c:pt idx="104">
                  <c:v>6083</c:v>
                </c:pt>
                <c:pt idx="105">
                  <c:v>6334</c:v>
                </c:pt>
                <c:pt idx="106">
                  <c:v>6365</c:v>
                </c:pt>
                <c:pt idx="107">
                  <c:v>6491</c:v>
                </c:pt>
                <c:pt idx="108">
                  <c:v>6811</c:v>
                </c:pt>
                <c:pt idx="109">
                  <c:v>7077</c:v>
                </c:pt>
                <c:pt idx="110">
                  <c:v>7379</c:v>
                </c:pt>
                <c:pt idx="111">
                  <c:v>7500</c:v>
                </c:pt>
                <c:pt idx="112">
                  <c:v>7526</c:v>
                </c:pt>
                <c:pt idx="113">
                  <c:v>7714</c:v>
                </c:pt>
                <c:pt idx="114">
                  <c:v>7817</c:v>
                </c:pt>
                <c:pt idx="115">
                  <c:v>8317</c:v>
                </c:pt>
                <c:pt idx="116">
                  <c:v>8557</c:v>
                </c:pt>
                <c:pt idx="117">
                  <c:v>8489</c:v>
                </c:pt>
                <c:pt idx="119" formatCode="0%">
                  <c:v>-7.9467102956644053E-3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40-4002-A4D2-CB35D96F58D7}"/>
            </c:ext>
          </c:extLst>
        </c:ser>
        <c:ser>
          <c:idx val="2"/>
          <c:order val="2"/>
          <c:tx>
            <c:strRef>
              <c:f>Consents!$D$5</c:f>
              <c:strCache>
                <c:ptCount val="1"/>
                <c:pt idx="0">
                  <c:v>Rest of New Zealand</c:v>
                </c:pt>
              </c:strCache>
            </c:strRef>
          </c:tx>
          <c:marker>
            <c:symbol val="none"/>
          </c:marker>
          <c:cat>
            <c:strRef>
              <c:f>Consents!DwellingsDateSeries</c:f>
              <c:strCache>
                <c:ptCount val="120"/>
                <c:pt idx="0">
                  <c:v>Jul-12</c:v>
                </c:pt>
                <c:pt idx="1">
                  <c:v>Aug-12</c:v>
                </c:pt>
                <c:pt idx="2">
                  <c:v>Sep-12</c:v>
                </c:pt>
                <c:pt idx="3">
                  <c:v>Oct-12</c:v>
                </c:pt>
                <c:pt idx="4">
                  <c:v>Nov-12</c:v>
                </c:pt>
                <c:pt idx="5">
                  <c:v>Dec-12</c:v>
                </c:pt>
                <c:pt idx="6">
                  <c:v>Jan-13</c:v>
                </c:pt>
                <c:pt idx="7">
                  <c:v>Feb-13</c:v>
                </c:pt>
                <c:pt idx="8">
                  <c:v>Mar-13</c:v>
                </c:pt>
                <c:pt idx="9">
                  <c:v>Apr-13</c:v>
                </c:pt>
                <c:pt idx="10">
                  <c:v>May-13</c:v>
                </c:pt>
                <c:pt idx="11">
                  <c:v>Jun-13</c:v>
                </c:pt>
                <c:pt idx="12">
                  <c:v>Jul-13</c:v>
                </c:pt>
                <c:pt idx="13">
                  <c:v>Aug-13</c:v>
                </c:pt>
                <c:pt idx="14">
                  <c:v>Sep-13</c:v>
                </c:pt>
                <c:pt idx="15">
                  <c:v>Oct-13</c:v>
                </c:pt>
                <c:pt idx="16">
                  <c:v>Nov-13</c:v>
                </c:pt>
                <c:pt idx="17">
                  <c:v>Dec-13</c:v>
                </c:pt>
                <c:pt idx="18">
                  <c:v>Jan-14</c:v>
                </c:pt>
                <c:pt idx="19">
                  <c:v>Feb-14</c:v>
                </c:pt>
                <c:pt idx="20">
                  <c:v>Mar-14</c:v>
                </c:pt>
                <c:pt idx="21">
                  <c:v>Apr-14</c:v>
                </c:pt>
                <c:pt idx="22">
                  <c:v>May-14</c:v>
                </c:pt>
                <c:pt idx="23">
                  <c:v>Jun-14</c:v>
                </c:pt>
                <c:pt idx="24">
                  <c:v>Jul-14</c:v>
                </c:pt>
                <c:pt idx="25">
                  <c:v>Aug-14</c:v>
                </c:pt>
                <c:pt idx="26">
                  <c:v>Sep-14</c:v>
                </c:pt>
                <c:pt idx="27">
                  <c:v>Oct-14</c:v>
                </c:pt>
                <c:pt idx="28">
                  <c:v>Nov-14</c:v>
                </c:pt>
                <c:pt idx="29">
                  <c:v>Dec-14</c:v>
                </c:pt>
                <c:pt idx="30">
                  <c:v>Jan-15</c:v>
                </c:pt>
                <c:pt idx="31">
                  <c:v>Feb-15</c:v>
                </c:pt>
                <c:pt idx="32">
                  <c:v>Mar-15</c:v>
                </c:pt>
                <c:pt idx="33">
                  <c:v>Apr-15</c:v>
                </c:pt>
                <c:pt idx="34">
                  <c:v>May-15</c:v>
                </c:pt>
                <c:pt idx="35">
                  <c:v>Jun-15</c:v>
                </c:pt>
                <c:pt idx="36">
                  <c:v>Jul-15</c:v>
                </c:pt>
                <c:pt idx="37">
                  <c:v>Aug-15</c:v>
                </c:pt>
                <c:pt idx="38">
                  <c:v>Sep-15</c:v>
                </c:pt>
                <c:pt idx="39">
                  <c:v>Oct-15</c:v>
                </c:pt>
                <c:pt idx="40">
                  <c:v>Nov-15</c:v>
                </c:pt>
                <c:pt idx="41">
                  <c:v>Dec-15</c:v>
                </c:pt>
                <c:pt idx="42">
                  <c:v>Jan-16</c:v>
                </c:pt>
                <c:pt idx="43">
                  <c:v>Feb-16</c:v>
                </c:pt>
                <c:pt idx="44">
                  <c:v>Mar-16</c:v>
                </c:pt>
                <c:pt idx="45">
                  <c:v>Apr-16</c:v>
                </c:pt>
                <c:pt idx="46">
                  <c:v>May-16</c:v>
                </c:pt>
                <c:pt idx="47">
                  <c:v>Jun-16</c:v>
                </c:pt>
                <c:pt idx="48">
                  <c:v>Jul-16</c:v>
                </c:pt>
                <c:pt idx="49">
                  <c:v>Aug-16</c:v>
                </c:pt>
                <c:pt idx="50">
                  <c:v>Sep-16</c:v>
                </c:pt>
                <c:pt idx="51">
                  <c:v>Oct-16</c:v>
                </c:pt>
                <c:pt idx="52">
                  <c:v>Nov-16</c:v>
                </c:pt>
                <c:pt idx="53">
                  <c:v>Dec-16</c:v>
                </c:pt>
                <c:pt idx="54">
                  <c:v>Jan-17</c:v>
                </c:pt>
                <c:pt idx="55">
                  <c:v>Feb-17</c:v>
                </c:pt>
                <c:pt idx="56">
                  <c:v>Mar-17</c:v>
                </c:pt>
                <c:pt idx="57">
                  <c:v>Apr-17</c:v>
                </c:pt>
                <c:pt idx="58">
                  <c:v>May-17</c:v>
                </c:pt>
                <c:pt idx="59">
                  <c:v>Jun-17</c:v>
                </c:pt>
                <c:pt idx="60">
                  <c:v>Jul-17</c:v>
                </c:pt>
                <c:pt idx="61">
                  <c:v>Aug-17</c:v>
                </c:pt>
                <c:pt idx="62">
                  <c:v>Sep-17</c:v>
                </c:pt>
                <c:pt idx="63">
                  <c:v>Oct-17</c:v>
                </c:pt>
                <c:pt idx="64">
                  <c:v>Nov-17</c:v>
                </c:pt>
                <c:pt idx="65">
                  <c:v>Dec-17</c:v>
                </c:pt>
                <c:pt idx="66">
                  <c:v>Jan-18</c:v>
                </c:pt>
                <c:pt idx="67">
                  <c:v>Feb-18</c:v>
                </c:pt>
                <c:pt idx="68">
                  <c:v>Mar-18</c:v>
                </c:pt>
                <c:pt idx="69">
                  <c:v>Apr-18</c:v>
                </c:pt>
                <c:pt idx="70">
                  <c:v>May-18</c:v>
                </c:pt>
                <c:pt idx="71">
                  <c:v>Jun-18</c:v>
                </c:pt>
                <c:pt idx="72">
                  <c:v>Jul-18</c:v>
                </c:pt>
                <c:pt idx="73">
                  <c:v>Aug-18</c:v>
                </c:pt>
                <c:pt idx="74">
                  <c:v>Sep-18</c:v>
                </c:pt>
                <c:pt idx="75">
                  <c:v>Oct-18</c:v>
                </c:pt>
                <c:pt idx="76">
                  <c:v>Nov-18</c:v>
                </c:pt>
                <c:pt idx="77">
                  <c:v>Dec-18</c:v>
                </c:pt>
                <c:pt idx="78">
                  <c:v>Jan-19</c:v>
                </c:pt>
                <c:pt idx="79">
                  <c:v>Feb-19</c:v>
                </c:pt>
                <c:pt idx="80">
                  <c:v>Mar-19</c:v>
                </c:pt>
                <c:pt idx="81">
                  <c:v>Apr-19</c:v>
                </c:pt>
                <c:pt idx="82">
                  <c:v>May-19</c:v>
                </c:pt>
                <c:pt idx="83">
                  <c:v>Jun-19</c:v>
                </c:pt>
                <c:pt idx="84">
                  <c:v>Jul-19</c:v>
                </c:pt>
                <c:pt idx="85">
                  <c:v>Aug-19</c:v>
                </c:pt>
                <c:pt idx="86">
                  <c:v>Sep-19</c:v>
                </c:pt>
                <c:pt idx="87">
                  <c:v>Oct-19</c:v>
                </c:pt>
                <c:pt idx="88">
                  <c:v>Nov-19</c:v>
                </c:pt>
                <c:pt idx="89">
                  <c:v>Dec-19</c:v>
                </c:pt>
                <c:pt idx="90">
                  <c:v>Jan-20</c:v>
                </c:pt>
                <c:pt idx="91">
                  <c:v>Feb-20</c:v>
                </c:pt>
                <c:pt idx="92">
                  <c:v>Mar-20</c:v>
                </c:pt>
                <c:pt idx="93">
                  <c:v>Apr-20</c:v>
                </c:pt>
                <c:pt idx="94">
                  <c:v>May-20</c:v>
                </c:pt>
                <c:pt idx="95">
                  <c:v>Jun-20</c:v>
                </c:pt>
                <c:pt idx="96">
                  <c:v>Jul-20</c:v>
                </c:pt>
                <c:pt idx="97">
                  <c:v>Aug-20</c:v>
                </c:pt>
                <c:pt idx="98">
                  <c:v>Sep-20</c:v>
                </c:pt>
                <c:pt idx="99">
                  <c:v>Oct-20</c:v>
                </c:pt>
                <c:pt idx="100">
                  <c:v>Nov-20</c:v>
                </c:pt>
                <c:pt idx="101">
                  <c:v>Dec-20</c:v>
                </c:pt>
                <c:pt idx="102">
                  <c:v>Jan-21</c:v>
                </c:pt>
                <c:pt idx="103">
                  <c:v>Feb-21</c:v>
                </c:pt>
                <c:pt idx="104">
                  <c:v>Mar-21</c:v>
                </c:pt>
                <c:pt idx="105">
                  <c:v>Apr-21</c:v>
                </c:pt>
                <c:pt idx="106">
                  <c:v>May-21</c:v>
                </c:pt>
                <c:pt idx="107">
                  <c:v>Jun-21</c:v>
                </c:pt>
                <c:pt idx="108">
                  <c:v>Jul-21</c:v>
                </c:pt>
                <c:pt idx="109">
                  <c:v>Aug-21</c:v>
                </c:pt>
                <c:pt idx="110">
                  <c:v>Sep-21</c:v>
                </c:pt>
                <c:pt idx="111">
                  <c:v>Oct-21</c:v>
                </c:pt>
                <c:pt idx="112">
                  <c:v>Nov-21</c:v>
                </c:pt>
                <c:pt idx="113">
                  <c:v>Dec-21</c:v>
                </c:pt>
                <c:pt idx="114">
                  <c:v>Jan-22</c:v>
                </c:pt>
                <c:pt idx="115">
                  <c:v>Feb-22</c:v>
                </c:pt>
                <c:pt idx="116">
                  <c:v>Mar-22</c:v>
                </c:pt>
                <c:pt idx="117">
                  <c:v>Apr-22</c:v>
                </c:pt>
                <c:pt idx="119">
                  <c:v>vs 1m ago</c:v>
                </c:pt>
              </c:strCache>
            </c:strRef>
          </c:cat>
          <c:val>
            <c:numRef>
              <c:f>Consents!DwellingsRONZSeries</c:f>
              <c:numCache>
                <c:formatCode>General</c:formatCode>
                <c:ptCount val="121"/>
                <c:pt idx="0">
                  <c:v>8052</c:v>
                </c:pt>
                <c:pt idx="1">
                  <c:v>7981</c:v>
                </c:pt>
                <c:pt idx="2">
                  <c:v>7927</c:v>
                </c:pt>
                <c:pt idx="3">
                  <c:v>8177</c:v>
                </c:pt>
                <c:pt idx="4">
                  <c:v>8278</c:v>
                </c:pt>
                <c:pt idx="5">
                  <c:v>8310</c:v>
                </c:pt>
                <c:pt idx="6">
                  <c:v>8385</c:v>
                </c:pt>
                <c:pt idx="7">
                  <c:v>8423</c:v>
                </c:pt>
                <c:pt idx="8">
                  <c:v>8294</c:v>
                </c:pt>
                <c:pt idx="9">
                  <c:v>8633</c:v>
                </c:pt>
                <c:pt idx="10">
                  <c:v>8822</c:v>
                </c:pt>
                <c:pt idx="11">
                  <c:v>8770</c:v>
                </c:pt>
                <c:pt idx="12">
                  <c:v>8901</c:v>
                </c:pt>
                <c:pt idx="13">
                  <c:v>8939</c:v>
                </c:pt>
                <c:pt idx="14">
                  <c:v>9046</c:v>
                </c:pt>
                <c:pt idx="15">
                  <c:v>9016</c:v>
                </c:pt>
                <c:pt idx="16">
                  <c:v>9139</c:v>
                </c:pt>
                <c:pt idx="17">
                  <c:v>9221</c:v>
                </c:pt>
                <c:pt idx="18">
                  <c:v>9350</c:v>
                </c:pt>
                <c:pt idx="19">
                  <c:v>9455</c:v>
                </c:pt>
                <c:pt idx="20">
                  <c:v>9651</c:v>
                </c:pt>
                <c:pt idx="21">
                  <c:v>9555</c:v>
                </c:pt>
                <c:pt idx="22">
                  <c:v>9615</c:v>
                </c:pt>
                <c:pt idx="23">
                  <c:v>9730</c:v>
                </c:pt>
                <c:pt idx="24">
                  <c:v>9724</c:v>
                </c:pt>
                <c:pt idx="25">
                  <c:v>9771</c:v>
                </c:pt>
                <c:pt idx="26">
                  <c:v>9867</c:v>
                </c:pt>
                <c:pt idx="27">
                  <c:v>9899</c:v>
                </c:pt>
                <c:pt idx="28">
                  <c:v>9690</c:v>
                </c:pt>
                <c:pt idx="29">
                  <c:v>9777</c:v>
                </c:pt>
                <c:pt idx="30">
                  <c:v>9840</c:v>
                </c:pt>
                <c:pt idx="31">
                  <c:v>9779</c:v>
                </c:pt>
                <c:pt idx="32">
                  <c:v>9872</c:v>
                </c:pt>
                <c:pt idx="33">
                  <c:v>9814</c:v>
                </c:pt>
                <c:pt idx="34">
                  <c:v>9876</c:v>
                </c:pt>
                <c:pt idx="35">
                  <c:v>9891</c:v>
                </c:pt>
                <c:pt idx="36">
                  <c:v>10127</c:v>
                </c:pt>
                <c:pt idx="37">
                  <c:v>10256</c:v>
                </c:pt>
                <c:pt idx="38">
                  <c:v>10462</c:v>
                </c:pt>
                <c:pt idx="39">
                  <c:v>10642</c:v>
                </c:pt>
                <c:pt idx="40">
                  <c:v>11207</c:v>
                </c:pt>
                <c:pt idx="41">
                  <c:v>11397</c:v>
                </c:pt>
                <c:pt idx="42">
                  <c:v>11543</c:v>
                </c:pt>
                <c:pt idx="43">
                  <c:v>11897</c:v>
                </c:pt>
                <c:pt idx="44">
                  <c:v>11977</c:v>
                </c:pt>
                <c:pt idx="45">
                  <c:v>12210</c:v>
                </c:pt>
                <c:pt idx="46">
                  <c:v>12409</c:v>
                </c:pt>
                <c:pt idx="47">
                  <c:v>12978</c:v>
                </c:pt>
                <c:pt idx="48">
                  <c:v>13099</c:v>
                </c:pt>
                <c:pt idx="49">
                  <c:v>13440</c:v>
                </c:pt>
                <c:pt idx="50">
                  <c:v>13705</c:v>
                </c:pt>
                <c:pt idx="51">
                  <c:v>14046</c:v>
                </c:pt>
                <c:pt idx="52">
                  <c:v>14112</c:v>
                </c:pt>
                <c:pt idx="53">
                  <c:v>14137</c:v>
                </c:pt>
                <c:pt idx="54">
                  <c:v>14129</c:v>
                </c:pt>
                <c:pt idx="55">
                  <c:v>14319</c:v>
                </c:pt>
                <c:pt idx="56">
                  <c:v>14658</c:v>
                </c:pt>
                <c:pt idx="57">
                  <c:v>14699</c:v>
                </c:pt>
                <c:pt idx="58">
                  <c:v>14961</c:v>
                </c:pt>
                <c:pt idx="59">
                  <c:v>14909</c:v>
                </c:pt>
                <c:pt idx="60">
                  <c:v>15173</c:v>
                </c:pt>
                <c:pt idx="61">
                  <c:v>15361</c:v>
                </c:pt>
                <c:pt idx="62">
                  <c:v>15453</c:v>
                </c:pt>
                <c:pt idx="63">
                  <c:v>15241</c:v>
                </c:pt>
                <c:pt idx="64">
                  <c:v>15273</c:v>
                </c:pt>
                <c:pt idx="65">
                  <c:v>15216</c:v>
                </c:pt>
                <c:pt idx="66">
                  <c:v>15230</c:v>
                </c:pt>
                <c:pt idx="67">
                  <c:v>15231</c:v>
                </c:pt>
                <c:pt idx="68">
                  <c:v>15294</c:v>
                </c:pt>
                <c:pt idx="69">
                  <c:v>15445</c:v>
                </c:pt>
                <c:pt idx="70">
                  <c:v>15442</c:v>
                </c:pt>
                <c:pt idx="71">
                  <c:v>15529</c:v>
                </c:pt>
                <c:pt idx="72">
                  <c:v>15277</c:v>
                </c:pt>
                <c:pt idx="73">
                  <c:v>15176</c:v>
                </c:pt>
                <c:pt idx="74">
                  <c:v>14974</c:v>
                </c:pt>
                <c:pt idx="75">
                  <c:v>15206</c:v>
                </c:pt>
                <c:pt idx="76">
                  <c:v>15315</c:v>
                </c:pt>
                <c:pt idx="77">
                  <c:v>15365</c:v>
                </c:pt>
                <c:pt idx="78">
                  <c:v>15513</c:v>
                </c:pt>
                <c:pt idx="79">
                  <c:v>15551</c:v>
                </c:pt>
                <c:pt idx="80">
                  <c:v>15727</c:v>
                </c:pt>
                <c:pt idx="81">
                  <c:v>15680</c:v>
                </c:pt>
                <c:pt idx="82">
                  <c:v>15874</c:v>
                </c:pt>
                <c:pt idx="83">
                  <c:v>15813</c:v>
                </c:pt>
                <c:pt idx="84">
                  <c:v>16155</c:v>
                </c:pt>
                <c:pt idx="85">
                  <c:v>16119</c:v>
                </c:pt>
                <c:pt idx="86">
                  <c:v>16621</c:v>
                </c:pt>
                <c:pt idx="87">
                  <c:v>16785</c:v>
                </c:pt>
                <c:pt idx="88">
                  <c:v>16878</c:v>
                </c:pt>
                <c:pt idx="89">
                  <c:v>17165</c:v>
                </c:pt>
                <c:pt idx="90">
                  <c:v>17256</c:v>
                </c:pt>
                <c:pt idx="91">
                  <c:v>17562</c:v>
                </c:pt>
                <c:pt idx="92">
                  <c:v>17239</c:v>
                </c:pt>
                <c:pt idx="93">
                  <c:v>16971</c:v>
                </c:pt>
                <c:pt idx="94">
                  <c:v>16876</c:v>
                </c:pt>
                <c:pt idx="95">
                  <c:v>17063</c:v>
                </c:pt>
                <c:pt idx="96">
                  <c:v>16961</c:v>
                </c:pt>
                <c:pt idx="97">
                  <c:v>16944</c:v>
                </c:pt>
                <c:pt idx="98">
                  <c:v>16646</c:v>
                </c:pt>
                <c:pt idx="99">
                  <c:v>16585</c:v>
                </c:pt>
                <c:pt idx="100">
                  <c:v>16538</c:v>
                </c:pt>
                <c:pt idx="101">
                  <c:v>16868</c:v>
                </c:pt>
                <c:pt idx="102">
                  <c:v>16913</c:v>
                </c:pt>
                <c:pt idx="103">
                  <c:v>16806</c:v>
                </c:pt>
                <c:pt idx="104">
                  <c:v>17450</c:v>
                </c:pt>
                <c:pt idx="105">
                  <c:v>18290</c:v>
                </c:pt>
                <c:pt idx="106">
                  <c:v>18536</c:v>
                </c:pt>
                <c:pt idx="107">
                  <c:v>18772</c:v>
                </c:pt>
                <c:pt idx="108">
                  <c:v>19150</c:v>
                </c:pt>
                <c:pt idx="109">
                  <c:v>19447</c:v>
                </c:pt>
                <c:pt idx="110">
                  <c:v>20066</c:v>
                </c:pt>
                <c:pt idx="111">
                  <c:v>20279</c:v>
                </c:pt>
                <c:pt idx="112">
                  <c:v>20612</c:v>
                </c:pt>
                <c:pt idx="113">
                  <c:v>20656</c:v>
                </c:pt>
                <c:pt idx="114">
                  <c:v>20569</c:v>
                </c:pt>
                <c:pt idx="115">
                  <c:v>20670</c:v>
                </c:pt>
                <c:pt idx="116">
                  <c:v>20824</c:v>
                </c:pt>
                <c:pt idx="117">
                  <c:v>20626</c:v>
                </c:pt>
                <c:pt idx="119" formatCode="0%">
                  <c:v>-9.5082597003457447E-3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40-4002-A4D2-CB35D96F58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976384"/>
        <c:axId val="111015040"/>
      </c:lineChart>
      <c:catAx>
        <c:axId val="110976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crossAx val="111015040"/>
        <c:crosses val="autoZero"/>
        <c:auto val="0"/>
        <c:lblAlgn val="ctr"/>
        <c:lblOffset val="100"/>
        <c:tickLblSkip val="24"/>
        <c:tickMarkSkip val="24"/>
        <c:noMultiLvlLbl val="0"/>
      </c:catAx>
      <c:valAx>
        <c:axId val="1110150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Moving annual total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crossAx val="110976384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04" l="0.70000000000000062" r="0.70000000000000062" t="0.750000000000004" header="0.30000000000000032" footer="0.30000000000000032"/>
    <c:pageSetup orientation="landscape" horizontalDpi="1200" verticalDpi="120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weekly real rent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20107174103237099"/>
          <c:y val="0.19480351414406533"/>
          <c:w val="0.72817147856518605"/>
          <c:h val="0.46925306211723533"/>
        </c:manualLayout>
      </c:layout>
      <c:lineChart>
        <c:grouping val="standard"/>
        <c:varyColors val="0"/>
        <c:ser>
          <c:idx val="0"/>
          <c:order val="0"/>
          <c:tx>
            <c:strRef>
              <c:f>Rents!$B$4</c:f>
              <c:strCache>
                <c:ptCount val="1"/>
                <c:pt idx="0">
                  <c:v>Auckland</c:v>
                </c:pt>
              </c:strCache>
            </c:strRef>
          </c:tx>
          <c:marker>
            <c:symbol val="none"/>
          </c:marker>
          <c:cat>
            <c:numRef>
              <c:f>Rents!$A$104:$A$248</c:f>
              <c:numCache>
                <c:formatCode>mmm\-yy</c:formatCode>
                <c:ptCount val="145"/>
                <c:pt idx="0">
                  <c:v>40238</c:v>
                </c:pt>
                <c:pt idx="1">
                  <c:v>40269</c:v>
                </c:pt>
                <c:pt idx="2">
                  <c:v>40299</c:v>
                </c:pt>
                <c:pt idx="3">
                  <c:v>40330</c:v>
                </c:pt>
                <c:pt idx="4">
                  <c:v>40360</c:v>
                </c:pt>
                <c:pt idx="5">
                  <c:v>40391</c:v>
                </c:pt>
                <c:pt idx="6">
                  <c:v>40422</c:v>
                </c:pt>
                <c:pt idx="7">
                  <c:v>40452</c:v>
                </c:pt>
                <c:pt idx="8">
                  <c:v>40483</c:v>
                </c:pt>
                <c:pt idx="9">
                  <c:v>40513</c:v>
                </c:pt>
                <c:pt idx="10">
                  <c:v>40544</c:v>
                </c:pt>
                <c:pt idx="11">
                  <c:v>40575</c:v>
                </c:pt>
                <c:pt idx="12">
                  <c:v>40603</c:v>
                </c:pt>
                <c:pt idx="13">
                  <c:v>40634</c:v>
                </c:pt>
                <c:pt idx="14">
                  <c:v>40664</c:v>
                </c:pt>
                <c:pt idx="15">
                  <c:v>40695</c:v>
                </c:pt>
                <c:pt idx="16">
                  <c:v>40725</c:v>
                </c:pt>
                <c:pt idx="17">
                  <c:v>40756</c:v>
                </c:pt>
                <c:pt idx="18">
                  <c:v>40787</c:v>
                </c:pt>
                <c:pt idx="19">
                  <c:v>40817</c:v>
                </c:pt>
                <c:pt idx="20">
                  <c:v>40848</c:v>
                </c:pt>
                <c:pt idx="21">
                  <c:v>40878</c:v>
                </c:pt>
                <c:pt idx="22">
                  <c:v>40909</c:v>
                </c:pt>
                <c:pt idx="23">
                  <c:v>40940</c:v>
                </c:pt>
                <c:pt idx="24">
                  <c:v>40969</c:v>
                </c:pt>
                <c:pt idx="25">
                  <c:v>41000</c:v>
                </c:pt>
                <c:pt idx="26">
                  <c:v>41030</c:v>
                </c:pt>
                <c:pt idx="27">
                  <c:v>41061</c:v>
                </c:pt>
                <c:pt idx="28">
                  <c:v>41091</c:v>
                </c:pt>
                <c:pt idx="29">
                  <c:v>41122</c:v>
                </c:pt>
                <c:pt idx="30">
                  <c:v>41153</c:v>
                </c:pt>
                <c:pt idx="31">
                  <c:v>41183</c:v>
                </c:pt>
                <c:pt idx="32">
                  <c:v>41214</c:v>
                </c:pt>
                <c:pt idx="33">
                  <c:v>41244</c:v>
                </c:pt>
                <c:pt idx="34">
                  <c:v>41275</c:v>
                </c:pt>
                <c:pt idx="35">
                  <c:v>41306</c:v>
                </c:pt>
                <c:pt idx="36">
                  <c:v>41334</c:v>
                </c:pt>
                <c:pt idx="37">
                  <c:v>41365</c:v>
                </c:pt>
                <c:pt idx="38">
                  <c:v>41395</c:v>
                </c:pt>
                <c:pt idx="39">
                  <c:v>41426</c:v>
                </c:pt>
                <c:pt idx="40">
                  <c:v>41456</c:v>
                </c:pt>
                <c:pt idx="41">
                  <c:v>41487</c:v>
                </c:pt>
                <c:pt idx="42">
                  <c:v>41518</c:v>
                </c:pt>
                <c:pt idx="43">
                  <c:v>41548</c:v>
                </c:pt>
                <c:pt idx="44">
                  <c:v>41579</c:v>
                </c:pt>
                <c:pt idx="45">
                  <c:v>41609</c:v>
                </c:pt>
                <c:pt idx="46">
                  <c:v>41640</c:v>
                </c:pt>
                <c:pt idx="47">
                  <c:v>41671</c:v>
                </c:pt>
                <c:pt idx="48">
                  <c:v>41699</c:v>
                </c:pt>
                <c:pt idx="49">
                  <c:v>41730</c:v>
                </c:pt>
                <c:pt idx="50">
                  <c:v>41760</c:v>
                </c:pt>
                <c:pt idx="51">
                  <c:v>41791</c:v>
                </c:pt>
                <c:pt idx="52">
                  <c:v>41821</c:v>
                </c:pt>
                <c:pt idx="53">
                  <c:v>41852</c:v>
                </c:pt>
                <c:pt idx="54">
                  <c:v>41883</c:v>
                </c:pt>
                <c:pt idx="55">
                  <c:v>41913</c:v>
                </c:pt>
                <c:pt idx="56">
                  <c:v>41944</c:v>
                </c:pt>
                <c:pt idx="57">
                  <c:v>41974</c:v>
                </c:pt>
                <c:pt idx="58">
                  <c:v>42005</c:v>
                </c:pt>
                <c:pt idx="59">
                  <c:v>42036</c:v>
                </c:pt>
                <c:pt idx="60">
                  <c:v>42064</c:v>
                </c:pt>
                <c:pt idx="61">
                  <c:v>42095</c:v>
                </c:pt>
                <c:pt idx="62">
                  <c:v>42125</c:v>
                </c:pt>
                <c:pt idx="63">
                  <c:v>42156</c:v>
                </c:pt>
                <c:pt idx="64">
                  <c:v>42186</c:v>
                </c:pt>
                <c:pt idx="65">
                  <c:v>42217</c:v>
                </c:pt>
                <c:pt idx="66">
                  <c:v>42248</c:v>
                </c:pt>
                <c:pt idx="67">
                  <c:v>42278</c:v>
                </c:pt>
                <c:pt idx="68">
                  <c:v>42309</c:v>
                </c:pt>
                <c:pt idx="69">
                  <c:v>42339</c:v>
                </c:pt>
                <c:pt idx="70">
                  <c:v>42370</c:v>
                </c:pt>
                <c:pt idx="71">
                  <c:v>42401</c:v>
                </c:pt>
                <c:pt idx="72">
                  <c:v>42430</c:v>
                </c:pt>
                <c:pt idx="73">
                  <c:v>42461</c:v>
                </c:pt>
                <c:pt idx="74">
                  <c:v>42491</c:v>
                </c:pt>
                <c:pt idx="75">
                  <c:v>42522</c:v>
                </c:pt>
                <c:pt idx="76">
                  <c:v>42552</c:v>
                </c:pt>
                <c:pt idx="77">
                  <c:v>42583</c:v>
                </c:pt>
                <c:pt idx="78">
                  <c:v>42614</c:v>
                </c:pt>
                <c:pt idx="79">
                  <c:v>42644</c:v>
                </c:pt>
                <c:pt idx="80">
                  <c:v>42675</c:v>
                </c:pt>
                <c:pt idx="81">
                  <c:v>42705</c:v>
                </c:pt>
                <c:pt idx="82">
                  <c:v>42736</c:v>
                </c:pt>
                <c:pt idx="83">
                  <c:v>42767</c:v>
                </c:pt>
                <c:pt idx="84">
                  <c:v>42795</c:v>
                </c:pt>
                <c:pt idx="85">
                  <c:v>42826</c:v>
                </c:pt>
                <c:pt idx="86">
                  <c:v>42856</c:v>
                </c:pt>
                <c:pt idx="87">
                  <c:v>42887</c:v>
                </c:pt>
                <c:pt idx="88">
                  <c:v>42917</c:v>
                </c:pt>
                <c:pt idx="89">
                  <c:v>42948</c:v>
                </c:pt>
                <c:pt idx="90">
                  <c:v>42979</c:v>
                </c:pt>
                <c:pt idx="91">
                  <c:v>43009</c:v>
                </c:pt>
                <c:pt idx="92">
                  <c:v>43040</c:v>
                </c:pt>
                <c:pt idx="93">
                  <c:v>43070</c:v>
                </c:pt>
                <c:pt idx="94">
                  <c:v>43101</c:v>
                </c:pt>
                <c:pt idx="95">
                  <c:v>43132</c:v>
                </c:pt>
                <c:pt idx="96">
                  <c:v>43160</c:v>
                </c:pt>
                <c:pt idx="97">
                  <c:v>43191</c:v>
                </c:pt>
                <c:pt idx="98">
                  <c:v>43221</c:v>
                </c:pt>
                <c:pt idx="99">
                  <c:v>43252</c:v>
                </c:pt>
                <c:pt idx="100">
                  <c:v>43282</c:v>
                </c:pt>
                <c:pt idx="101">
                  <c:v>43313</c:v>
                </c:pt>
                <c:pt idx="102">
                  <c:v>43344</c:v>
                </c:pt>
                <c:pt idx="103">
                  <c:v>43374</c:v>
                </c:pt>
                <c:pt idx="104">
                  <c:v>43405</c:v>
                </c:pt>
                <c:pt idx="105">
                  <c:v>43435</c:v>
                </c:pt>
                <c:pt idx="106">
                  <c:v>43466</c:v>
                </c:pt>
                <c:pt idx="107">
                  <c:v>43497</c:v>
                </c:pt>
                <c:pt idx="108">
                  <c:v>43525</c:v>
                </c:pt>
                <c:pt idx="109">
                  <c:v>43556</c:v>
                </c:pt>
                <c:pt idx="110">
                  <c:v>43586</c:v>
                </c:pt>
                <c:pt idx="111">
                  <c:v>43617</c:v>
                </c:pt>
                <c:pt idx="112">
                  <c:v>43647</c:v>
                </c:pt>
                <c:pt idx="113">
                  <c:v>43678</c:v>
                </c:pt>
                <c:pt idx="114">
                  <c:v>43709</c:v>
                </c:pt>
                <c:pt idx="115">
                  <c:v>43739</c:v>
                </c:pt>
                <c:pt idx="116">
                  <c:v>43770</c:v>
                </c:pt>
                <c:pt idx="117">
                  <c:v>43800</c:v>
                </c:pt>
                <c:pt idx="118">
                  <c:v>43831</c:v>
                </c:pt>
                <c:pt idx="119">
                  <c:v>43862</c:v>
                </c:pt>
                <c:pt idx="120">
                  <c:v>43891</c:v>
                </c:pt>
                <c:pt idx="121">
                  <c:v>43922</c:v>
                </c:pt>
                <c:pt idx="122">
                  <c:v>43952</c:v>
                </c:pt>
                <c:pt idx="123">
                  <c:v>43983</c:v>
                </c:pt>
                <c:pt idx="124">
                  <c:v>44013</c:v>
                </c:pt>
                <c:pt idx="125">
                  <c:v>44044</c:v>
                </c:pt>
                <c:pt idx="126">
                  <c:v>44075</c:v>
                </c:pt>
                <c:pt idx="127">
                  <c:v>44105</c:v>
                </c:pt>
                <c:pt idx="128">
                  <c:v>44136</c:v>
                </c:pt>
                <c:pt idx="129">
                  <c:v>44166</c:v>
                </c:pt>
                <c:pt idx="130">
                  <c:v>44197</c:v>
                </c:pt>
                <c:pt idx="131">
                  <c:v>44228</c:v>
                </c:pt>
                <c:pt idx="132">
                  <c:v>44256</c:v>
                </c:pt>
                <c:pt idx="133">
                  <c:v>44287</c:v>
                </c:pt>
                <c:pt idx="134">
                  <c:v>44317</c:v>
                </c:pt>
                <c:pt idx="135">
                  <c:v>44348</c:v>
                </c:pt>
                <c:pt idx="136">
                  <c:v>44378</c:v>
                </c:pt>
                <c:pt idx="137">
                  <c:v>44409</c:v>
                </c:pt>
                <c:pt idx="138">
                  <c:v>44440</c:v>
                </c:pt>
                <c:pt idx="139">
                  <c:v>44470</c:v>
                </c:pt>
                <c:pt idx="140">
                  <c:v>44501</c:v>
                </c:pt>
                <c:pt idx="141">
                  <c:v>44531</c:v>
                </c:pt>
                <c:pt idx="142">
                  <c:v>44562</c:v>
                </c:pt>
                <c:pt idx="143">
                  <c:v>44593</c:v>
                </c:pt>
                <c:pt idx="144">
                  <c:v>44621</c:v>
                </c:pt>
              </c:numCache>
            </c:numRef>
          </c:cat>
          <c:val>
            <c:numRef>
              <c:f>Rents!$B$104:$B$248</c:f>
              <c:numCache>
                <c:formatCode>0.00</c:formatCode>
                <c:ptCount val="145"/>
                <c:pt idx="0">
                  <c:v>497.81757918416599</c:v>
                </c:pt>
                <c:pt idx="1">
                  <c:v>513.47767839347171</c:v>
                </c:pt>
                <c:pt idx="2">
                  <c:v>513.35004922306177</c:v>
                </c:pt>
                <c:pt idx="3">
                  <c:v>510.86159416815696</c:v>
                </c:pt>
                <c:pt idx="4">
                  <c:v>508.28817666137473</c:v>
                </c:pt>
                <c:pt idx="5">
                  <c:v>514.02103744381043</c:v>
                </c:pt>
                <c:pt idx="6">
                  <c:v>502.21841941274835</c:v>
                </c:pt>
                <c:pt idx="7">
                  <c:v>503.20138229326119</c:v>
                </c:pt>
                <c:pt idx="8">
                  <c:v>506.40231269903342</c:v>
                </c:pt>
                <c:pt idx="9">
                  <c:v>497.44517612395219</c:v>
                </c:pt>
                <c:pt idx="10">
                  <c:v>510.15313517437471</c:v>
                </c:pt>
                <c:pt idx="11">
                  <c:v>499.30457710904307</c:v>
                </c:pt>
                <c:pt idx="12">
                  <c:v>503.42225971709166</c:v>
                </c:pt>
                <c:pt idx="13">
                  <c:v>520.12318261747669</c:v>
                </c:pt>
                <c:pt idx="14">
                  <c:v>516.03041804422946</c:v>
                </c:pt>
                <c:pt idx="15">
                  <c:v>513.52034653969758</c:v>
                </c:pt>
                <c:pt idx="16">
                  <c:v>509.49069540863621</c:v>
                </c:pt>
                <c:pt idx="17">
                  <c:v>507.02208030131942</c:v>
                </c:pt>
                <c:pt idx="18">
                  <c:v>509.79253467624943</c:v>
                </c:pt>
                <c:pt idx="19">
                  <c:v>515.19047973734507</c:v>
                </c:pt>
                <c:pt idx="20">
                  <c:v>515.02179395418591</c:v>
                </c:pt>
                <c:pt idx="21">
                  <c:v>518.25167110549421</c:v>
                </c:pt>
                <c:pt idx="22">
                  <c:v>521.26223162493409</c:v>
                </c:pt>
                <c:pt idx="23">
                  <c:v>511.62601984182754</c:v>
                </c:pt>
                <c:pt idx="24">
                  <c:v>520.78851626613084</c:v>
                </c:pt>
                <c:pt idx="25">
                  <c:v>526.3455824488907</c:v>
                </c:pt>
                <c:pt idx="26">
                  <c:v>524.613509872446</c:v>
                </c:pt>
                <c:pt idx="27">
                  <c:v>519.9399872999835</c:v>
                </c:pt>
                <c:pt idx="28">
                  <c:v>517.57853075824062</c:v>
                </c:pt>
                <c:pt idx="29">
                  <c:v>518.62140750510173</c:v>
                </c:pt>
                <c:pt idx="30">
                  <c:v>527.55131798863363</c:v>
                </c:pt>
                <c:pt idx="31">
                  <c:v>523.19919597182002</c:v>
                </c:pt>
                <c:pt idx="32">
                  <c:v>529.20129831368934</c:v>
                </c:pt>
                <c:pt idx="33">
                  <c:v>530.6935544610559</c:v>
                </c:pt>
                <c:pt idx="34">
                  <c:v>543.14946275804289</c:v>
                </c:pt>
                <c:pt idx="35">
                  <c:v>528.25028014126224</c:v>
                </c:pt>
                <c:pt idx="36">
                  <c:v>527.27655553700004</c:v>
                </c:pt>
                <c:pt idx="37">
                  <c:v>535.97048286576023</c:v>
                </c:pt>
                <c:pt idx="38">
                  <c:v>538.6657195959383</c:v>
                </c:pt>
                <c:pt idx="39">
                  <c:v>537.0948161481956</c:v>
                </c:pt>
                <c:pt idx="40">
                  <c:v>533.60649169335068</c:v>
                </c:pt>
                <c:pt idx="41">
                  <c:v>531.38015492524141</c:v>
                </c:pt>
                <c:pt idx="42">
                  <c:v>536.26944227750982</c:v>
                </c:pt>
                <c:pt idx="43">
                  <c:v>538.38078573220412</c:v>
                </c:pt>
                <c:pt idx="44">
                  <c:v>535.7386576101286</c:v>
                </c:pt>
                <c:pt idx="45">
                  <c:v>535.77089570406235</c:v>
                </c:pt>
                <c:pt idx="46">
                  <c:v>554.66270947440637</c:v>
                </c:pt>
                <c:pt idx="47">
                  <c:v>537.99831479488887</c:v>
                </c:pt>
                <c:pt idx="48">
                  <c:v>543.93339268716113</c:v>
                </c:pt>
                <c:pt idx="49">
                  <c:v>549.94721067191199</c:v>
                </c:pt>
                <c:pt idx="50">
                  <c:v>552.19064667794214</c:v>
                </c:pt>
                <c:pt idx="51">
                  <c:v>549.56247142964742</c:v>
                </c:pt>
                <c:pt idx="52">
                  <c:v>541.73601573282815</c:v>
                </c:pt>
                <c:pt idx="53">
                  <c:v>554.27240434899079</c:v>
                </c:pt>
                <c:pt idx="54">
                  <c:v>552.16639097754307</c:v>
                </c:pt>
                <c:pt idx="55">
                  <c:v>555.33090250219971</c:v>
                </c:pt>
                <c:pt idx="56">
                  <c:v>561.54315390853674</c:v>
                </c:pt>
                <c:pt idx="57">
                  <c:v>561.25325427719338</c:v>
                </c:pt>
                <c:pt idx="58">
                  <c:v>580.71652151454862</c:v>
                </c:pt>
                <c:pt idx="59">
                  <c:v>573.85057327637105</c:v>
                </c:pt>
                <c:pt idx="60">
                  <c:v>574.99845244431003</c:v>
                </c:pt>
                <c:pt idx="61">
                  <c:v>578.00952896239767</c:v>
                </c:pt>
                <c:pt idx="62">
                  <c:v>587.68715232403349</c:v>
                </c:pt>
                <c:pt idx="63">
                  <c:v>583.19665527747406</c:v>
                </c:pt>
                <c:pt idx="64">
                  <c:v>580.67648967699517</c:v>
                </c:pt>
                <c:pt idx="65">
                  <c:v>590.17378041213306</c:v>
                </c:pt>
                <c:pt idx="66">
                  <c:v>589.84108397584248</c:v>
                </c:pt>
                <c:pt idx="67">
                  <c:v>592.37613427465624</c:v>
                </c:pt>
                <c:pt idx="68">
                  <c:v>589.92248467351078</c:v>
                </c:pt>
                <c:pt idx="69">
                  <c:v>596.07923501275968</c:v>
                </c:pt>
                <c:pt idx="70">
                  <c:v>605.91961451006864</c:v>
                </c:pt>
                <c:pt idx="71">
                  <c:v>605.24177364208288</c:v>
                </c:pt>
                <c:pt idx="72">
                  <c:v>598.88935311378896</c:v>
                </c:pt>
                <c:pt idx="73">
                  <c:v>608.1649626155513</c:v>
                </c:pt>
                <c:pt idx="74">
                  <c:v>604.15136554812204</c:v>
                </c:pt>
                <c:pt idx="75">
                  <c:v>597.96128348163518</c:v>
                </c:pt>
                <c:pt idx="76">
                  <c:v>604.52603020103356</c:v>
                </c:pt>
                <c:pt idx="77">
                  <c:v>601.95822661698583</c:v>
                </c:pt>
                <c:pt idx="78">
                  <c:v>608.45520097837277</c:v>
                </c:pt>
                <c:pt idx="79">
                  <c:v>607.13501497293828</c:v>
                </c:pt>
                <c:pt idx="80">
                  <c:v>606.10434344237967</c:v>
                </c:pt>
                <c:pt idx="81">
                  <c:v>618.37012223377531</c:v>
                </c:pt>
                <c:pt idx="82">
                  <c:v>623.83670878938744</c:v>
                </c:pt>
                <c:pt idx="83">
                  <c:v>622.7756835507455</c:v>
                </c:pt>
                <c:pt idx="84">
                  <c:v>610.01071999999988</c:v>
                </c:pt>
                <c:pt idx="85">
                  <c:v>624.10299999999995</c:v>
                </c:pt>
                <c:pt idx="86">
                  <c:v>617.28525999999988</c:v>
                </c:pt>
                <c:pt idx="87">
                  <c:v>616.18894</c:v>
                </c:pt>
                <c:pt idx="88">
                  <c:v>612.61447999999996</c:v>
                </c:pt>
                <c:pt idx="89">
                  <c:v>613.4595599999999</c:v>
                </c:pt>
                <c:pt idx="90">
                  <c:v>616.2904964966034</c:v>
                </c:pt>
                <c:pt idx="91">
                  <c:v>616.10866636671324</c:v>
                </c:pt>
                <c:pt idx="92">
                  <c:v>626.95028786141654</c:v>
                </c:pt>
                <c:pt idx="93">
                  <c:v>631.24447316103385</c:v>
                </c:pt>
                <c:pt idx="94">
                  <c:v>640.5189662027833</c:v>
                </c:pt>
                <c:pt idx="95">
                  <c:v>628.57677932405568</c:v>
                </c:pt>
                <c:pt idx="96">
                  <c:v>633.9511968348171</c:v>
                </c:pt>
                <c:pt idx="97">
                  <c:v>633.37511374876362</c:v>
                </c:pt>
                <c:pt idx="98">
                  <c:v>628.61960435212666</c:v>
                </c:pt>
                <c:pt idx="99">
                  <c:v>626.41231527093601</c:v>
                </c:pt>
                <c:pt idx="100">
                  <c:v>620.39290640394086</c:v>
                </c:pt>
                <c:pt idx="101">
                  <c:v>623.41948768472912</c:v>
                </c:pt>
                <c:pt idx="102">
                  <c:v>622.31193359375004</c:v>
                </c:pt>
                <c:pt idx="103">
                  <c:v>627.14089843750003</c:v>
                </c:pt>
                <c:pt idx="104">
                  <c:v>628.49033203124998</c:v>
                </c:pt>
                <c:pt idx="105">
                  <c:v>627.14183414634147</c:v>
                </c:pt>
                <c:pt idx="106">
                  <c:v>647.34130731707319</c:v>
                </c:pt>
                <c:pt idx="107">
                  <c:v>641.30263414634157</c:v>
                </c:pt>
                <c:pt idx="108">
                  <c:v>638.40693957115013</c:v>
                </c:pt>
                <c:pt idx="109">
                  <c:v>638.88555555555558</c:v>
                </c:pt>
                <c:pt idx="110">
                  <c:v>633.16442495126716</c:v>
                </c:pt>
                <c:pt idx="111">
                  <c:v>640.42740310077522</c:v>
                </c:pt>
                <c:pt idx="112">
                  <c:v>629.92587209302326</c:v>
                </c:pt>
                <c:pt idx="113">
                  <c:v>636.67606589147283</c:v>
                </c:pt>
                <c:pt idx="114">
                  <c:v>624.76962463907603</c:v>
                </c:pt>
                <c:pt idx="115">
                  <c:v>633.77153031761304</c:v>
                </c:pt>
                <c:pt idx="116">
                  <c:v>630.99072184793079</c:v>
                </c:pt>
                <c:pt idx="117">
                  <c:v>646.18166666666662</c:v>
                </c:pt>
                <c:pt idx="118">
                  <c:v>654.86699233716467</c:v>
                </c:pt>
                <c:pt idx="119">
                  <c:v>652.01199233716466</c:v>
                </c:pt>
                <c:pt idx="120">
                  <c:v>647.22741444866915</c:v>
                </c:pt>
                <c:pt idx="121">
                  <c:v>664.68307984790863</c:v>
                </c:pt>
                <c:pt idx="122">
                  <c:v>638.96636882129269</c:v>
                </c:pt>
                <c:pt idx="123">
                  <c:v>646.69703915950322</c:v>
                </c:pt>
                <c:pt idx="124">
                  <c:v>633.85908309455579</c:v>
                </c:pt>
                <c:pt idx="125">
                  <c:v>647.06788920725876</c:v>
                </c:pt>
                <c:pt idx="126">
                  <c:v>644.82910815939283</c:v>
                </c:pt>
                <c:pt idx="127">
                  <c:v>648.65383301707777</c:v>
                </c:pt>
                <c:pt idx="128">
                  <c:v>639.73669829222013</c:v>
                </c:pt>
                <c:pt idx="129">
                  <c:v>656.66617563739385</c:v>
                </c:pt>
                <c:pt idx="130">
                  <c:v>651.30664778092546</c:v>
                </c:pt>
                <c:pt idx="131">
                  <c:v>664.59223796033996</c:v>
                </c:pt>
                <c:pt idx="132">
                  <c:v>652.44769662921351</c:v>
                </c:pt>
                <c:pt idx="133">
                  <c:v>639.92632958801505</c:v>
                </c:pt>
                <c:pt idx="134">
                  <c:v>648.70518726591763</c:v>
                </c:pt>
                <c:pt idx="135">
                  <c:v>632.65955637707941</c:v>
                </c:pt>
                <c:pt idx="136">
                  <c:v>639.18225508317937</c:v>
                </c:pt>
                <c:pt idx="137">
                  <c:v>645.63107208872464</c:v>
                </c:pt>
                <c:pt idx="138">
                  <c:v>648.17276672694402</c:v>
                </c:pt>
                <c:pt idx="139">
                  <c:v>632.0546654611212</c:v>
                </c:pt>
                <c:pt idx="140">
                  <c:v>639.2721880650995</c:v>
                </c:pt>
                <c:pt idx="141">
                  <c:v>633.8303565062389</c:v>
                </c:pt>
                <c:pt idx="142">
                  <c:v>645.18928698752222</c:v>
                </c:pt>
                <c:pt idx="143">
                  <c:v>648.05955436720149</c:v>
                </c:pt>
                <c:pt idx="144">
                  <c:v>624.4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05-4896-A9DD-A2DB06566D1C}"/>
            </c:ext>
          </c:extLst>
        </c:ser>
        <c:ser>
          <c:idx val="1"/>
          <c:order val="1"/>
          <c:tx>
            <c:strRef>
              <c:f>Rents!$C$4</c:f>
              <c:strCache>
                <c:ptCount val="1"/>
                <c:pt idx="0">
                  <c:v>Rest of New Zealand</c:v>
                </c:pt>
              </c:strCache>
            </c:strRef>
          </c:tx>
          <c:marker>
            <c:symbol val="none"/>
          </c:marker>
          <c:cat>
            <c:numRef>
              <c:f>Rents!$A$104:$A$248</c:f>
              <c:numCache>
                <c:formatCode>mmm\-yy</c:formatCode>
                <c:ptCount val="145"/>
                <c:pt idx="0">
                  <c:v>40238</c:v>
                </c:pt>
                <c:pt idx="1">
                  <c:v>40269</c:v>
                </c:pt>
                <c:pt idx="2">
                  <c:v>40299</c:v>
                </c:pt>
                <c:pt idx="3">
                  <c:v>40330</c:v>
                </c:pt>
                <c:pt idx="4">
                  <c:v>40360</c:v>
                </c:pt>
                <c:pt idx="5">
                  <c:v>40391</c:v>
                </c:pt>
                <c:pt idx="6">
                  <c:v>40422</c:v>
                </c:pt>
                <c:pt idx="7">
                  <c:v>40452</c:v>
                </c:pt>
                <c:pt idx="8">
                  <c:v>40483</c:v>
                </c:pt>
                <c:pt idx="9">
                  <c:v>40513</c:v>
                </c:pt>
                <c:pt idx="10">
                  <c:v>40544</c:v>
                </c:pt>
                <c:pt idx="11">
                  <c:v>40575</c:v>
                </c:pt>
                <c:pt idx="12">
                  <c:v>40603</c:v>
                </c:pt>
                <c:pt idx="13">
                  <c:v>40634</c:v>
                </c:pt>
                <c:pt idx="14">
                  <c:v>40664</c:v>
                </c:pt>
                <c:pt idx="15">
                  <c:v>40695</c:v>
                </c:pt>
                <c:pt idx="16">
                  <c:v>40725</c:v>
                </c:pt>
                <c:pt idx="17">
                  <c:v>40756</c:v>
                </c:pt>
                <c:pt idx="18">
                  <c:v>40787</c:v>
                </c:pt>
                <c:pt idx="19">
                  <c:v>40817</c:v>
                </c:pt>
                <c:pt idx="20">
                  <c:v>40848</c:v>
                </c:pt>
                <c:pt idx="21">
                  <c:v>40878</c:v>
                </c:pt>
                <c:pt idx="22">
                  <c:v>40909</c:v>
                </c:pt>
                <c:pt idx="23">
                  <c:v>40940</c:v>
                </c:pt>
                <c:pt idx="24">
                  <c:v>40969</c:v>
                </c:pt>
                <c:pt idx="25">
                  <c:v>41000</c:v>
                </c:pt>
                <c:pt idx="26">
                  <c:v>41030</c:v>
                </c:pt>
                <c:pt idx="27">
                  <c:v>41061</c:v>
                </c:pt>
                <c:pt idx="28">
                  <c:v>41091</c:v>
                </c:pt>
                <c:pt idx="29">
                  <c:v>41122</c:v>
                </c:pt>
                <c:pt idx="30">
                  <c:v>41153</c:v>
                </c:pt>
                <c:pt idx="31">
                  <c:v>41183</c:v>
                </c:pt>
                <c:pt idx="32">
                  <c:v>41214</c:v>
                </c:pt>
                <c:pt idx="33">
                  <c:v>41244</c:v>
                </c:pt>
                <c:pt idx="34">
                  <c:v>41275</c:v>
                </c:pt>
                <c:pt idx="35">
                  <c:v>41306</c:v>
                </c:pt>
                <c:pt idx="36">
                  <c:v>41334</c:v>
                </c:pt>
                <c:pt idx="37">
                  <c:v>41365</c:v>
                </c:pt>
                <c:pt idx="38">
                  <c:v>41395</c:v>
                </c:pt>
                <c:pt idx="39">
                  <c:v>41426</c:v>
                </c:pt>
                <c:pt idx="40">
                  <c:v>41456</c:v>
                </c:pt>
                <c:pt idx="41">
                  <c:v>41487</c:v>
                </c:pt>
                <c:pt idx="42">
                  <c:v>41518</c:v>
                </c:pt>
                <c:pt idx="43">
                  <c:v>41548</c:v>
                </c:pt>
                <c:pt idx="44">
                  <c:v>41579</c:v>
                </c:pt>
                <c:pt idx="45">
                  <c:v>41609</c:v>
                </c:pt>
                <c:pt idx="46">
                  <c:v>41640</c:v>
                </c:pt>
                <c:pt idx="47">
                  <c:v>41671</c:v>
                </c:pt>
                <c:pt idx="48">
                  <c:v>41699</c:v>
                </c:pt>
                <c:pt idx="49">
                  <c:v>41730</c:v>
                </c:pt>
                <c:pt idx="50">
                  <c:v>41760</c:v>
                </c:pt>
                <c:pt idx="51">
                  <c:v>41791</c:v>
                </c:pt>
                <c:pt idx="52">
                  <c:v>41821</c:v>
                </c:pt>
                <c:pt idx="53">
                  <c:v>41852</c:v>
                </c:pt>
                <c:pt idx="54">
                  <c:v>41883</c:v>
                </c:pt>
                <c:pt idx="55">
                  <c:v>41913</c:v>
                </c:pt>
                <c:pt idx="56">
                  <c:v>41944</c:v>
                </c:pt>
                <c:pt idx="57">
                  <c:v>41974</c:v>
                </c:pt>
                <c:pt idx="58">
                  <c:v>42005</c:v>
                </c:pt>
                <c:pt idx="59">
                  <c:v>42036</c:v>
                </c:pt>
                <c:pt idx="60">
                  <c:v>42064</c:v>
                </c:pt>
                <c:pt idx="61">
                  <c:v>42095</c:v>
                </c:pt>
                <c:pt idx="62">
                  <c:v>42125</c:v>
                </c:pt>
                <c:pt idx="63">
                  <c:v>42156</c:v>
                </c:pt>
                <c:pt idx="64">
                  <c:v>42186</c:v>
                </c:pt>
                <c:pt idx="65">
                  <c:v>42217</c:v>
                </c:pt>
                <c:pt idx="66">
                  <c:v>42248</c:v>
                </c:pt>
                <c:pt idx="67">
                  <c:v>42278</c:v>
                </c:pt>
                <c:pt idx="68">
                  <c:v>42309</c:v>
                </c:pt>
                <c:pt idx="69">
                  <c:v>42339</c:v>
                </c:pt>
                <c:pt idx="70">
                  <c:v>42370</c:v>
                </c:pt>
                <c:pt idx="71">
                  <c:v>42401</c:v>
                </c:pt>
                <c:pt idx="72">
                  <c:v>42430</c:v>
                </c:pt>
                <c:pt idx="73">
                  <c:v>42461</c:v>
                </c:pt>
                <c:pt idx="74">
                  <c:v>42491</c:v>
                </c:pt>
                <c:pt idx="75">
                  <c:v>42522</c:v>
                </c:pt>
                <c:pt idx="76">
                  <c:v>42552</c:v>
                </c:pt>
                <c:pt idx="77">
                  <c:v>42583</c:v>
                </c:pt>
                <c:pt idx="78">
                  <c:v>42614</c:v>
                </c:pt>
                <c:pt idx="79">
                  <c:v>42644</c:v>
                </c:pt>
                <c:pt idx="80">
                  <c:v>42675</c:v>
                </c:pt>
                <c:pt idx="81">
                  <c:v>42705</c:v>
                </c:pt>
                <c:pt idx="82">
                  <c:v>42736</c:v>
                </c:pt>
                <c:pt idx="83">
                  <c:v>42767</c:v>
                </c:pt>
                <c:pt idx="84">
                  <c:v>42795</c:v>
                </c:pt>
                <c:pt idx="85">
                  <c:v>42826</c:v>
                </c:pt>
                <c:pt idx="86">
                  <c:v>42856</c:v>
                </c:pt>
                <c:pt idx="87">
                  <c:v>42887</c:v>
                </c:pt>
                <c:pt idx="88">
                  <c:v>42917</c:v>
                </c:pt>
                <c:pt idx="89">
                  <c:v>42948</c:v>
                </c:pt>
                <c:pt idx="90">
                  <c:v>42979</c:v>
                </c:pt>
                <c:pt idx="91">
                  <c:v>43009</c:v>
                </c:pt>
                <c:pt idx="92">
                  <c:v>43040</c:v>
                </c:pt>
                <c:pt idx="93">
                  <c:v>43070</c:v>
                </c:pt>
                <c:pt idx="94">
                  <c:v>43101</c:v>
                </c:pt>
                <c:pt idx="95">
                  <c:v>43132</c:v>
                </c:pt>
                <c:pt idx="96">
                  <c:v>43160</c:v>
                </c:pt>
                <c:pt idx="97">
                  <c:v>43191</c:v>
                </c:pt>
                <c:pt idx="98">
                  <c:v>43221</c:v>
                </c:pt>
                <c:pt idx="99">
                  <c:v>43252</c:v>
                </c:pt>
                <c:pt idx="100">
                  <c:v>43282</c:v>
                </c:pt>
                <c:pt idx="101">
                  <c:v>43313</c:v>
                </c:pt>
                <c:pt idx="102">
                  <c:v>43344</c:v>
                </c:pt>
                <c:pt idx="103">
                  <c:v>43374</c:v>
                </c:pt>
                <c:pt idx="104">
                  <c:v>43405</c:v>
                </c:pt>
                <c:pt idx="105">
                  <c:v>43435</c:v>
                </c:pt>
                <c:pt idx="106">
                  <c:v>43466</c:v>
                </c:pt>
                <c:pt idx="107">
                  <c:v>43497</c:v>
                </c:pt>
                <c:pt idx="108">
                  <c:v>43525</c:v>
                </c:pt>
                <c:pt idx="109">
                  <c:v>43556</c:v>
                </c:pt>
                <c:pt idx="110">
                  <c:v>43586</c:v>
                </c:pt>
                <c:pt idx="111">
                  <c:v>43617</c:v>
                </c:pt>
                <c:pt idx="112">
                  <c:v>43647</c:v>
                </c:pt>
                <c:pt idx="113">
                  <c:v>43678</c:v>
                </c:pt>
                <c:pt idx="114">
                  <c:v>43709</c:v>
                </c:pt>
                <c:pt idx="115">
                  <c:v>43739</c:v>
                </c:pt>
                <c:pt idx="116">
                  <c:v>43770</c:v>
                </c:pt>
                <c:pt idx="117">
                  <c:v>43800</c:v>
                </c:pt>
                <c:pt idx="118">
                  <c:v>43831</c:v>
                </c:pt>
                <c:pt idx="119">
                  <c:v>43862</c:v>
                </c:pt>
                <c:pt idx="120">
                  <c:v>43891</c:v>
                </c:pt>
                <c:pt idx="121">
                  <c:v>43922</c:v>
                </c:pt>
                <c:pt idx="122">
                  <c:v>43952</c:v>
                </c:pt>
                <c:pt idx="123">
                  <c:v>43983</c:v>
                </c:pt>
                <c:pt idx="124">
                  <c:v>44013</c:v>
                </c:pt>
                <c:pt idx="125">
                  <c:v>44044</c:v>
                </c:pt>
                <c:pt idx="126">
                  <c:v>44075</c:v>
                </c:pt>
                <c:pt idx="127">
                  <c:v>44105</c:v>
                </c:pt>
                <c:pt idx="128">
                  <c:v>44136</c:v>
                </c:pt>
                <c:pt idx="129">
                  <c:v>44166</c:v>
                </c:pt>
                <c:pt idx="130">
                  <c:v>44197</c:v>
                </c:pt>
                <c:pt idx="131">
                  <c:v>44228</c:v>
                </c:pt>
                <c:pt idx="132">
                  <c:v>44256</c:v>
                </c:pt>
                <c:pt idx="133">
                  <c:v>44287</c:v>
                </c:pt>
                <c:pt idx="134">
                  <c:v>44317</c:v>
                </c:pt>
                <c:pt idx="135">
                  <c:v>44348</c:v>
                </c:pt>
                <c:pt idx="136">
                  <c:v>44378</c:v>
                </c:pt>
                <c:pt idx="137">
                  <c:v>44409</c:v>
                </c:pt>
                <c:pt idx="138">
                  <c:v>44440</c:v>
                </c:pt>
                <c:pt idx="139">
                  <c:v>44470</c:v>
                </c:pt>
                <c:pt idx="140">
                  <c:v>44501</c:v>
                </c:pt>
                <c:pt idx="141">
                  <c:v>44531</c:v>
                </c:pt>
                <c:pt idx="142">
                  <c:v>44562</c:v>
                </c:pt>
                <c:pt idx="143">
                  <c:v>44593</c:v>
                </c:pt>
                <c:pt idx="144">
                  <c:v>44621</c:v>
                </c:pt>
              </c:numCache>
            </c:numRef>
          </c:cat>
          <c:val>
            <c:numRef>
              <c:f>Rents!$C$104:$C$248</c:f>
              <c:numCache>
                <c:formatCode>0.00</c:formatCode>
                <c:ptCount val="145"/>
                <c:pt idx="0">
                  <c:v>369.99696501856096</c:v>
                </c:pt>
                <c:pt idx="1">
                  <c:v>371.29878255674294</c:v>
                </c:pt>
                <c:pt idx="2">
                  <c:v>368.23568246690314</c:v>
                </c:pt>
                <c:pt idx="3">
                  <c:v>365.6291210131198</c:v>
                </c:pt>
                <c:pt idx="4">
                  <c:v>364.3806313316116</c:v>
                </c:pt>
                <c:pt idx="5">
                  <c:v>367.92226532609408</c:v>
                </c:pt>
                <c:pt idx="6">
                  <c:v>361.74294211690614</c:v>
                </c:pt>
                <c:pt idx="7">
                  <c:v>366.79637948979865</c:v>
                </c:pt>
                <c:pt idx="8">
                  <c:v>370.60221012973261</c:v>
                </c:pt>
                <c:pt idx="9">
                  <c:v>363.43285214551383</c:v>
                </c:pt>
                <c:pt idx="10">
                  <c:v>398.03494994753646</c:v>
                </c:pt>
                <c:pt idx="11">
                  <c:v>382.51941854876475</c:v>
                </c:pt>
                <c:pt idx="12">
                  <c:v>368.86193431486754</c:v>
                </c:pt>
                <c:pt idx="13">
                  <c:v>367.12709082411794</c:v>
                </c:pt>
                <c:pt idx="14">
                  <c:v>360.88409769895577</c:v>
                </c:pt>
                <c:pt idx="15">
                  <c:v>357.65876525420168</c:v>
                </c:pt>
                <c:pt idx="16">
                  <c:v>355.94041552263798</c:v>
                </c:pt>
                <c:pt idx="17">
                  <c:v>357.81607896202092</c:v>
                </c:pt>
                <c:pt idx="18">
                  <c:v>355.64987582223716</c:v>
                </c:pt>
                <c:pt idx="19">
                  <c:v>357.72230115819355</c:v>
                </c:pt>
                <c:pt idx="20">
                  <c:v>361.21650666649214</c:v>
                </c:pt>
                <c:pt idx="21">
                  <c:v>370.19012845063514</c:v>
                </c:pt>
                <c:pt idx="22">
                  <c:v>399.84838127869074</c:v>
                </c:pt>
                <c:pt idx="23">
                  <c:v>385.95627671308301</c:v>
                </c:pt>
                <c:pt idx="24">
                  <c:v>372.55197159874524</c:v>
                </c:pt>
                <c:pt idx="25">
                  <c:v>372.29937768134698</c:v>
                </c:pt>
                <c:pt idx="26">
                  <c:v>367.56023465968605</c:v>
                </c:pt>
                <c:pt idx="27">
                  <c:v>365.53429331932443</c:v>
                </c:pt>
                <c:pt idx="28">
                  <c:v>363.83212667502244</c:v>
                </c:pt>
                <c:pt idx="29">
                  <c:v>364.59930037386283</c:v>
                </c:pt>
                <c:pt idx="30">
                  <c:v>368.66299523743913</c:v>
                </c:pt>
                <c:pt idx="31">
                  <c:v>366.15215561235448</c:v>
                </c:pt>
                <c:pt idx="32">
                  <c:v>375.35856757099839</c:v>
                </c:pt>
                <c:pt idx="33">
                  <c:v>381.55800627443728</c:v>
                </c:pt>
                <c:pt idx="34">
                  <c:v>408.13460291964338</c:v>
                </c:pt>
                <c:pt idx="35">
                  <c:v>395.34334324542971</c:v>
                </c:pt>
                <c:pt idx="36">
                  <c:v>381.19710992659782</c:v>
                </c:pt>
                <c:pt idx="37">
                  <c:v>381.91265950098142</c:v>
                </c:pt>
                <c:pt idx="38">
                  <c:v>380.56504113589239</c:v>
                </c:pt>
                <c:pt idx="39">
                  <c:v>377.85816227941905</c:v>
                </c:pt>
                <c:pt idx="40">
                  <c:v>373.16737785891081</c:v>
                </c:pt>
                <c:pt idx="41">
                  <c:v>379.09633887772583</c:v>
                </c:pt>
                <c:pt idx="42">
                  <c:v>379.86489362250529</c:v>
                </c:pt>
                <c:pt idx="43">
                  <c:v>376.82172819618626</c:v>
                </c:pt>
                <c:pt idx="44">
                  <c:v>387.35485503999604</c:v>
                </c:pt>
                <c:pt idx="45">
                  <c:v>389.64513217412087</c:v>
                </c:pt>
                <c:pt idx="46">
                  <c:v>421.39469318304594</c:v>
                </c:pt>
                <c:pt idx="47">
                  <c:v>408.26588436198341</c:v>
                </c:pt>
                <c:pt idx="48">
                  <c:v>391.88481102192765</c:v>
                </c:pt>
                <c:pt idx="49">
                  <c:v>388.27886937872739</c:v>
                </c:pt>
                <c:pt idx="50">
                  <c:v>388.47854692900239</c:v>
                </c:pt>
                <c:pt idx="51">
                  <c:v>387.21038072482025</c:v>
                </c:pt>
                <c:pt idx="52">
                  <c:v>380.63756388961724</c:v>
                </c:pt>
                <c:pt idx="53">
                  <c:v>386.05047187154912</c:v>
                </c:pt>
                <c:pt idx="54">
                  <c:v>383.87509912015719</c:v>
                </c:pt>
                <c:pt idx="55">
                  <c:v>385.93028003653933</c:v>
                </c:pt>
                <c:pt idx="56">
                  <c:v>396.82507432622441</c:v>
                </c:pt>
                <c:pt idx="57">
                  <c:v>400.28361261825012</c:v>
                </c:pt>
                <c:pt idx="58">
                  <c:v>434.30924025855427</c:v>
                </c:pt>
                <c:pt idx="59">
                  <c:v>428.21527257185835</c:v>
                </c:pt>
                <c:pt idx="60">
                  <c:v>400.73093442860676</c:v>
                </c:pt>
                <c:pt idx="61">
                  <c:v>402.23061456212906</c:v>
                </c:pt>
                <c:pt idx="62">
                  <c:v>401.93770828605051</c:v>
                </c:pt>
                <c:pt idx="63">
                  <c:v>397.63779550888455</c:v>
                </c:pt>
                <c:pt idx="64">
                  <c:v>395.01262300838573</c:v>
                </c:pt>
                <c:pt idx="65">
                  <c:v>396.35437784197399</c:v>
                </c:pt>
                <c:pt idx="66">
                  <c:v>393.82820399049456</c:v>
                </c:pt>
                <c:pt idx="67">
                  <c:v>398.00289691377054</c:v>
                </c:pt>
                <c:pt idx="68">
                  <c:v>412.85270990269368</c:v>
                </c:pt>
                <c:pt idx="69">
                  <c:v>412.65315875353951</c:v>
                </c:pt>
                <c:pt idx="70">
                  <c:v>451.13815837900057</c:v>
                </c:pt>
                <c:pt idx="71">
                  <c:v>437.44109808108374</c:v>
                </c:pt>
                <c:pt idx="72">
                  <c:v>417.99746667941952</c:v>
                </c:pt>
                <c:pt idx="73">
                  <c:v>419.9459280464564</c:v>
                </c:pt>
                <c:pt idx="74">
                  <c:v>418.41749427949935</c:v>
                </c:pt>
                <c:pt idx="75">
                  <c:v>407.69981882650194</c:v>
                </c:pt>
                <c:pt idx="76">
                  <c:v>416.27465613431804</c:v>
                </c:pt>
                <c:pt idx="77">
                  <c:v>412.30095104045205</c:v>
                </c:pt>
                <c:pt idx="78">
                  <c:v>413.14873622703084</c:v>
                </c:pt>
                <c:pt idx="79">
                  <c:v>419.49489351631252</c:v>
                </c:pt>
                <c:pt idx="80">
                  <c:v>429.88267287486292</c:v>
                </c:pt>
                <c:pt idx="81">
                  <c:v>430.02660949178977</c:v>
                </c:pt>
                <c:pt idx="82">
                  <c:v>464.27927208708076</c:v>
                </c:pt>
                <c:pt idx="83">
                  <c:v>454.26872961815394</c:v>
                </c:pt>
                <c:pt idx="84">
                  <c:v>428.99229999999994</c:v>
                </c:pt>
                <c:pt idx="85">
                  <c:v>431.31055999999995</c:v>
                </c:pt>
                <c:pt idx="86">
                  <c:v>426.83391999999998</c:v>
                </c:pt>
                <c:pt idx="87">
                  <c:v>425.04097999999993</c:v>
                </c:pt>
                <c:pt idx="88">
                  <c:v>427.96449999999999</c:v>
                </c:pt>
                <c:pt idx="89">
                  <c:v>421.03255999999999</c:v>
                </c:pt>
                <c:pt idx="90">
                  <c:v>427.00533128090319</c:v>
                </c:pt>
                <c:pt idx="91">
                  <c:v>427.83493124852725</c:v>
                </c:pt>
                <c:pt idx="92">
                  <c:v>444.18827855552729</c:v>
                </c:pt>
                <c:pt idx="93">
                  <c:v>448.72880715705764</c:v>
                </c:pt>
                <c:pt idx="94">
                  <c:v>475.99604373757455</c:v>
                </c:pt>
                <c:pt idx="95">
                  <c:v>472.43155069582502</c:v>
                </c:pt>
                <c:pt idx="96">
                  <c:v>442.07034619188926</c:v>
                </c:pt>
                <c:pt idx="97">
                  <c:v>446.98399604352124</c:v>
                </c:pt>
                <c:pt idx="98">
                  <c:v>443.29028684470825</c:v>
                </c:pt>
                <c:pt idx="99">
                  <c:v>440.46321182266013</c:v>
                </c:pt>
                <c:pt idx="100">
                  <c:v>437.5491428571429</c:v>
                </c:pt>
                <c:pt idx="101">
                  <c:v>441.70084729064041</c:v>
                </c:pt>
                <c:pt idx="102">
                  <c:v>445.62535156249999</c:v>
                </c:pt>
                <c:pt idx="103">
                  <c:v>449.45060546874998</c:v>
                </c:pt>
                <c:pt idx="104">
                  <c:v>461.23863281249999</c:v>
                </c:pt>
                <c:pt idx="105">
                  <c:v>464.79957073170738</c:v>
                </c:pt>
                <c:pt idx="106">
                  <c:v>498.43564878048784</c:v>
                </c:pt>
                <c:pt idx="107">
                  <c:v>501.75580487804888</c:v>
                </c:pt>
                <c:pt idx="108">
                  <c:v>470.75777777777785</c:v>
                </c:pt>
                <c:pt idx="109">
                  <c:v>470.37933723196886</c:v>
                </c:pt>
                <c:pt idx="110">
                  <c:v>464.37994152046787</c:v>
                </c:pt>
                <c:pt idx="111">
                  <c:v>466.01788759689919</c:v>
                </c:pt>
                <c:pt idx="112">
                  <c:v>461.70218992248061</c:v>
                </c:pt>
                <c:pt idx="113">
                  <c:v>462.49893410852712</c:v>
                </c:pt>
                <c:pt idx="114">
                  <c:v>465.39522617901827</c:v>
                </c:pt>
                <c:pt idx="115">
                  <c:v>473.1001539942252</c:v>
                </c:pt>
                <c:pt idx="116">
                  <c:v>488.08134744947063</c:v>
                </c:pt>
                <c:pt idx="117">
                  <c:v>490.51306513409958</c:v>
                </c:pt>
                <c:pt idx="118">
                  <c:v>523.37291187739459</c:v>
                </c:pt>
                <c:pt idx="119">
                  <c:v>513.95469348659003</c:v>
                </c:pt>
                <c:pt idx="120">
                  <c:v>487.62965779467675</c:v>
                </c:pt>
                <c:pt idx="121">
                  <c:v>491.83074144486687</c:v>
                </c:pt>
                <c:pt idx="122">
                  <c:v>475.76458174904934</c:v>
                </c:pt>
                <c:pt idx="123">
                  <c:v>471.59037249283665</c:v>
                </c:pt>
                <c:pt idx="124">
                  <c:v>476.72773638968476</c:v>
                </c:pt>
                <c:pt idx="125">
                  <c:v>477.46943648519573</c:v>
                </c:pt>
                <c:pt idx="126">
                  <c:v>479.13075901328273</c:v>
                </c:pt>
                <c:pt idx="127">
                  <c:v>492.29518026565466</c:v>
                </c:pt>
                <c:pt idx="128">
                  <c:v>510.17278937381406</c:v>
                </c:pt>
                <c:pt idx="129">
                  <c:v>501.7359206798867</c:v>
                </c:pt>
                <c:pt idx="130">
                  <c:v>547.37278564683663</c:v>
                </c:pt>
                <c:pt idx="131">
                  <c:v>533.13822474032111</c:v>
                </c:pt>
                <c:pt idx="132">
                  <c:v>504.66134831460676</c:v>
                </c:pt>
                <c:pt idx="133">
                  <c:v>509.03473782771539</c:v>
                </c:pt>
                <c:pt idx="134">
                  <c:v>508.42524344569296</c:v>
                </c:pt>
                <c:pt idx="135">
                  <c:v>495.77787430683924</c:v>
                </c:pt>
                <c:pt idx="136">
                  <c:v>505.84689463955635</c:v>
                </c:pt>
                <c:pt idx="137">
                  <c:v>511.32469500924213</c:v>
                </c:pt>
                <c:pt idx="138">
                  <c:v>495.73745027124778</c:v>
                </c:pt>
                <c:pt idx="139">
                  <c:v>510.34802893309228</c:v>
                </c:pt>
                <c:pt idx="140">
                  <c:v>527.82909584086804</c:v>
                </c:pt>
                <c:pt idx="141">
                  <c:v>530.92821746880566</c:v>
                </c:pt>
                <c:pt idx="142">
                  <c:v>555.99725490196079</c:v>
                </c:pt>
                <c:pt idx="143">
                  <c:v>541.52377896613189</c:v>
                </c:pt>
                <c:pt idx="144">
                  <c:v>516.37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05-4896-A9DD-A2DB06566D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808512"/>
        <c:axId val="113810048"/>
      </c:lineChart>
      <c:catAx>
        <c:axId val="113808512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low"/>
        <c:crossAx val="113810048"/>
        <c:crosses val="autoZero"/>
        <c:auto val="0"/>
        <c:lblAlgn val="ctr"/>
        <c:lblOffset val="100"/>
        <c:tickLblSkip val="24"/>
        <c:tickMarkSkip val="12"/>
        <c:noMultiLvlLbl val="0"/>
      </c:catAx>
      <c:valAx>
        <c:axId val="113810048"/>
        <c:scaling>
          <c:orientation val="minMax"/>
          <c:max val="8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Monthly average, $2022/week </a:t>
                </a:r>
              </a:p>
            </c:rich>
          </c:tx>
          <c:layout>
            <c:manualLayout>
              <c:xMode val="edge"/>
              <c:yMode val="edge"/>
              <c:x val="8.175587952496037E-2"/>
              <c:y val="0.17569917125514442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crossAx val="113808512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21865835520559929"/>
          <c:y val="0.80054206765820934"/>
          <c:w val="0.56268328958880165"/>
          <c:h val="8.3717191601050026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377" l="0.70000000000000062" r="0.70000000000000062" t="0.75000000000000377" header="0.30000000000000032" footer="0.30000000000000032"/>
    <c:pageSetup orientation="landscape" horizontalDpi="1200" verticalDpi="1200"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House sales and prices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Real monthly median sale price (LHS)</c:v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cat>
            <c:numRef>
              <c:f>HousePrices!$A$106:$A$250</c:f>
              <c:numCache>
                <c:formatCode>mmm\-yy</c:formatCode>
                <c:ptCount val="145"/>
                <c:pt idx="0">
                  <c:v>40269</c:v>
                </c:pt>
                <c:pt idx="1">
                  <c:v>40299</c:v>
                </c:pt>
                <c:pt idx="2">
                  <c:v>40330</c:v>
                </c:pt>
                <c:pt idx="3">
                  <c:v>40360</c:v>
                </c:pt>
                <c:pt idx="4">
                  <c:v>40391</c:v>
                </c:pt>
                <c:pt idx="5">
                  <c:v>40422</c:v>
                </c:pt>
                <c:pt idx="6">
                  <c:v>40452</c:v>
                </c:pt>
                <c:pt idx="7">
                  <c:v>40483</c:v>
                </c:pt>
                <c:pt idx="8">
                  <c:v>40513</c:v>
                </c:pt>
                <c:pt idx="9">
                  <c:v>40544</c:v>
                </c:pt>
                <c:pt idx="10">
                  <c:v>40575</c:v>
                </c:pt>
                <c:pt idx="11">
                  <c:v>40603</c:v>
                </c:pt>
                <c:pt idx="12">
                  <c:v>40634</c:v>
                </c:pt>
                <c:pt idx="13">
                  <c:v>40664</c:v>
                </c:pt>
                <c:pt idx="14">
                  <c:v>40695</c:v>
                </c:pt>
                <c:pt idx="15">
                  <c:v>40725</c:v>
                </c:pt>
                <c:pt idx="16">
                  <c:v>40756</c:v>
                </c:pt>
                <c:pt idx="17">
                  <c:v>40787</c:v>
                </c:pt>
                <c:pt idx="18">
                  <c:v>40817</c:v>
                </c:pt>
                <c:pt idx="19">
                  <c:v>40848</c:v>
                </c:pt>
                <c:pt idx="20">
                  <c:v>40878</c:v>
                </c:pt>
                <c:pt idx="21">
                  <c:v>40909</c:v>
                </c:pt>
                <c:pt idx="22">
                  <c:v>40940</c:v>
                </c:pt>
                <c:pt idx="23">
                  <c:v>40969</c:v>
                </c:pt>
                <c:pt idx="24">
                  <c:v>41000</c:v>
                </c:pt>
                <c:pt idx="25">
                  <c:v>41030</c:v>
                </c:pt>
                <c:pt idx="26">
                  <c:v>41061</c:v>
                </c:pt>
                <c:pt idx="27">
                  <c:v>41091</c:v>
                </c:pt>
                <c:pt idx="28">
                  <c:v>41122</c:v>
                </c:pt>
                <c:pt idx="29">
                  <c:v>41153</c:v>
                </c:pt>
                <c:pt idx="30">
                  <c:v>41183</c:v>
                </c:pt>
                <c:pt idx="31">
                  <c:v>41214</c:v>
                </c:pt>
                <c:pt idx="32">
                  <c:v>41244</c:v>
                </c:pt>
                <c:pt idx="33">
                  <c:v>41275</c:v>
                </c:pt>
                <c:pt idx="34">
                  <c:v>41306</c:v>
                </c:pt>
                <c:pt idx="35">
                  <c:v>41334</c:v>
                </c:pt>
                <c:pt idx="36">
                  <c:v>41365</c:v>
                </c:pt>
                <c:pt idx="37">
                  <c:v>41395</c:v>
                </c:pt>
                <c:pt idx="38">
                  <c:v>41426</c:v>
                </c:pt>
                <c:pt idx="39">
                  <c:v>41456</c:v>
                </c:pt>
                <c:pt idx="40">
                  <c:v>41487</c:v>
                </c:pt>
                <c:pt idx="41">
                  <c:v>41518</c:v>
                </c:pt>
                <c:pt idx="42">
                  <c:v>41548</c:v>
                </c:pt>
                <c:pt idx="43">
                  <c:v>41579</c:v>
                </c:pt>
                <c:pt idx="44">
                  <c:v>41609</c:v>
                </c:pt>
                <c:pt idx="45">
                  <c:v>41640</c:v>
                </c:pt>
                <c:pt idx="46">
                  <c:v>41671</c:v>
                </c:pt>
                <c:pt idx="47">
                  <c:v>41699</c:v>
                </c:pt>
                <c:pt idx="48">
                  <c:v>41730</c:v>
                </c:pt>
                <c:pt idx="49">
                  <c:v>41760</c:v>
                </c:pt>
                <c:pt idx="50">
                  <c:v>41791</c:v>
                </c:pt>
                <c:pt idx="51">
                  <c:v>41821</c:v>
                </c:pt>
                <c:pt idx="52">
                  <c:v>41852</c:v>
                </c:pt>
                <c:pt idx="53">
                  <c:v>41883</c:v>
                </c:pt>
                <c:pt idx="54">
                  <c:v>41913</c:v>
                </c:pt>
                <c:pt idx="55">
                  <c:v>41944</c:v>
                </c:pt>
                <c:pt idx="56">
                  <c:v>41974</c:v>
                </c:pt>
                <c:pt idx="57">
                  <c:v>42005</c:v>
                </c:pt>
                <c:pt idx="58">
                  <c:v>42036</c:v>
                </c:pt>
                <c:pt idx="59">
                  <c:v>42064</c:v>
                </c:pt>
                <c:pt idx="60">
                  <c:v>42095</c:v>
                </c:pt>
                <c:pt idx="61">
                  <c:v>42125</c:v>
                </c:pt>
                <c:pt idx="62">
                  <c:v>42156</c:v>
                </c:pt>
                <c:pt idx="63">
                  <c:v>42186</c:v>
                </c:pt>
                <c:pt idx="64">
                  <c:v>42217</c:v>
                </c:pt>
                <c:pt idx="65">
                  <c:v>42248</c:v>
                </c:pt>
                <c:pt idx="66">
                  <c:v>42278</c:v>
                </c:pt>
                <c:pt idx="67">
                  <c:v>42309</c:v>
                </c:pt>
                <c:pt idx="68">
                  <c:v>42339</c:v>
                </c:pt>
                <c:pt idx="69">
                  <c:v>42370</c:v>
                </c:pt>
                <c:pt idx="70">
                  <c:v>42401</c:v>
                </c:pt>
                <c:pt idx="71">
                  <c:v>42430</c:v>
                </c:pt>
                <c:pt idx="72">
                  <c:v>42461</c:v>
                </c:pt>
                <c:pt idx="73">
                  <c:v>42491</c:v>
                </c:pt>
                <c:pt idx="74">
                  <c:v>42522</c:v>
                </c:pt>
                <c:pt idx="75">
                  <c:v>42552</c:v>
                </c:pt>
                <c:pt idx="76">
                  <c:v>42583</c:v>
                </c:pt>
                <c:pt idx="77">
                  <c:v>42614</c:v>
                </c:pt>
                <c:pt idx="78">
                  <c:v>42644</c:v>
                </c:pt>
                <c:pt idx="79">
                  <c:v>42675</c:v>
                </c:pt>
                <c:pt idx="80">
                  <c:v>42705</c:v>
                </c:pt>
                <c:pt idx="81">
                  <c:v>42736</c:v>
                </c:pt>
                <c:pt idx="82">
                  <c:v>42767</c:v>
                </c:pt>
                <c:pt idx="83">
                  <c:v>42795</c:v>
                </c:pt>
                <c:pt idx="84">
                  <c:v>42826</c:v>
                </c:pt>
                <c:pt idx="85">
                  <c:v>42856</c:v>
                </c:pt>
                <c:pt idx="86">
                  <c:v>42887</c:v>
                </c:pt>
                <c:pt idx="87">
                  <c:v>42917</c:v>
                </c:pt>
                <c:pt idx="88">
                  <c:v>42948</c:v>
                </c:pt>
                <c:pt idx="89">
                  <c:v>42979</c:v>
                </c:pt>
                <c:pt idx="90">
                  <c:v>43009</c:v>
                </c:pt>
                <c:pt idx="91">
                  <c:v>43040</c:v>
                </c:pt>
                <c:pt idx="92">
                  <c:v>43070</c:v>
                </c:pt>
                <c:pt idx="93">
                  <c:v>43101</c:v>
                </c:pt>
                <c:pt idx="94">
                  <c:v>43132</c:v>
                </c:pt>
                <c:pt idx="95">
                  <c:v>43160</c:v>
                </c:pt>
                <c:pt idx="96">
                  <c:v>43191</c:v>
                </c:pt>
                <c:pt idx="97">
                  <c:v>43221</c:v>
                </c:pt>
                <c:pt idx="98">
                  <c:v>43252</c:v>
                </c:pt>
                <c:pt idx="99">
                  <c:v>43282</c:v>
                </c:pt>
                <c:pt idx="100">
                  <c:v>43313</c:v>
                </c:pt>
                <c:pt idx="101">
                  <c:v>43344</c:v>
                </c:pt>
                <c:pt idx="102">
                  <c:v>43374</c:v>
                </c:pt>
                <c:pt idx="103">
                  <c:v>43405</c:v>
                </c:pt>
                <c:pt idx="104">
                  <c:v>43435</c:v>
                </c:pt>
                <c:pt idx="105">
                  <c:v>43466</c:v>
                </c:pt>
                <c:pt idx="106">
                  <c:v>43497</c:v>
                </c:pt>
                <c:pt idx="107">
                  <c:v>43525</c:v>
                </c:pt>
                <c:pt idx="108">
                  <c:v>43556</c:v>
                </c:pt>
                <c:pt idx="109">
                  <c:v>43586</c:v>
                </c:pt>
                <c:pt idx="110">
                  <c:v>43617</c:v>
                </c:pt>
                <c:pt idx="111">
                  <c:v>43647</c:v>
                </c:pt>
                <c:pt idx="112">
                  <c:v>43678</c:v>
                </c:pt>
                <c:pt idx="113">
                  <c:v>43709</c:v>
                </c:pt>
                <c:pt idx="114">
                  <c:v>43739</c:v>
                </c:pt>
                <c:pt idx="115">
                  <c:v>43770</c:v>
                </c:pt>
                <c:pt idx="116">
                  <c:v>43800</c:v>
                </c:pt>
                <c:pt idx="117">
                  <c:v>43831</c:v>
                </c:pt>
                <c:pt idx="118">
                  <c:v>43862</c:v>
                </c:pt>
                <c:pt idx="119">
                  <c:v>43891</c:v>
                </c:pt>
                <c:pt idx="120">
                  <c:v>43922</c:v>
                </c:pt>
                <c:pt idx="121">
                  <c:v>43952</c:v>
                </c:pt>
                <c:pt idx="122">
                  <c:v>43983</c:v>
                </c:pt>
                <c:pt idx="123">
                  <c:v>44013</c:v>
                </c:pt>
                <c:pt idx="124">
                  <c:v>44044</c:v>
                </c:pt>
                <c:pt idx="125">
                  <c:v>44075</c:v>
                </c:pt>
                <c:pt idx="126">
                  <c:v>44105</c:v>
                </c:pt>
                <c:pt idx="127">
                  <c:v>44136</c:v>
                </c:pt>
                <c:pt idx="128">
                  <c:v>44166</c:v>
                </c:pt>
                <c:pt idx="129">
                  <c:v>44197</c:v>
                </c:pt>
                <c:pt idx="130">
                  <c:v>44228</c:v>
                </c:pt>
                <c:pt idx="131">
                  <c:v>44256</c:v>
                </c:pt>
                <c:pt idx="132">
                  <c:v>44287</c:v>
                </c:pt>
                <c:pt idx="133">
                  <c:v>44317</c:v>
                </c:pt>
                <c:pt idx="134">
                  <c:v>44348</c:v>
                </c:pt>
                <c:pt idx="135">
                  <c:v>44378</c:v>
                </c:pt>
                <c:pt idx="136">
                  <c:v>44409</c:v>
                </c:pt>
                <c:pt idx="137">
                  <c:v>44440</c:v>
                </c:pt>
                <c:pt idx="138">
                  <c:v>44470</c:v>
                </c:pt>
                <c:pt idx="139">
                  <c:v>44501</c:v>
                </c:pt>
                <c:pt idx="140">
                  <c:v>44531</c:v>
                </c:pt>
                <c:pt idx="141">
                  <c:v>44562</c:v>
                </c:pt>
                <c:pt idx="142">
                  <c:v>44593</c:v>
                </c:pt>
                <c:pt idx="143">
                  <c:v>44621</c:v>
                </c:pt>
                <c:pt idx="144">
                  <c:v>44652</c:v>
                </c:pt>
              </c:numCache>
            </c:numRef>
          </c:cat>
          <c:val>
            <c:numRef>
              <c:f>HousePrices!$B$106:$B$250</c:f>
              <c:numCache>
                <c:formatCode>[$-1010409]"$"#,##0;\("$"#,##0\)</c:formatCode>
                <c:ptCount val="145"/>
                <c:pt idx="0">
                  <c:v>599857.10092695302</c:v>
                </c:pt>
                <c:pt idx="1">
                  <c:v>587094.18388595397</c:v>
                </c:pt>
                <c:pt idx="2">
                  <c:v>570738.14011804073</c:v>
                </c:pt>
                <c:pt idx="3">
                  <c:v>573286.07824356761</c:v>
                </c:pt>
                <c:pt idx="4">
                  <c:v>569464.17105527723</c:v>
                </c:pt>
                <c:pt idx="5">
                  <c:v>567093.96952659031</c:v>
                </c:pt>
                <c:pt idx="6">
                  <c:v>585997.10184414336</c:v>
                </c:pt>
                <c:pt idx="7">
                  <c:v>604900.2341616964</c:v>
                </c:pt>
                <c:pt idx="8">
                  <c:v>563977.25243154215</c:v>
                </c:pt>
                <c:pt idx="9">
                  <c:v>554126.12138470297</c:v>
                </c:pt>
                <c:pt idx="10">
                  <c:v>573280.41431390087</c:v>
                </c:pt>
                <c:pt idx="11">
                  <c:v>580928.22524748114</c:v>
                </c:pt>
                <c:pt idx="12">
                  <c:v>586425.96870408196</c:v>
                </c:pt>
                <c:pt idx="13">
                  <c:v>570543.59871834645</c:v>
                </c:pt>
                <c:pt idx="14">
                  <c:v>561488.92637010955</c:v>
                </c:pt>
                <c:pt idx="15">
                  <c:v>565119.24270439905</c:v>
                </c:pt>
                <c:pt idx="16">
                  <c:v>553623.24097914901</c:v>
                </c:pt>
                <c:pt idx="17">
                  <c:v>578351.25654596952</c:v>
                </c:pt>
                <c:pt idx="18">
                  <c:v>566302.27203459514</c:v>
                </c:pt>
                <c:pt idx="19">
                  <c:v>590400.2410573439</c:v>
                </c:pt>
                <c:pt idx="20">
                  <c:v>590263.31148213486</c:v>
                </c:pt>
                <c:pt idx="21">
                  <c:v>568258.41129988409</c:v>
                </c:pt>
                <c:pt idx="22">
                  <c:v>568258.41129988409</c:v>
                </c:pt>
                <c:pt idx="23">
                  <c:v>600211.26086518529</c:v>
                </c:pt>
                <c:pt idx="24">
                  <c:v>596602.77633092564</c:v>
                </c:pt>
                <c:pt idx="25">
                  <c:v>607428.2299337046</c:v>
                </c:pt>
                <c:pt idx="26">
                  <c:v>608344.76900228625</c:v>
                </c:pt>
                <c:pt idx="27">
                  <c:v>605347.99674119125</c:v>
                </c:pt>
                <c:pt idx="28">
                  <c:v>617335.08578557125</c:v>
                </c:pt>
                <c:pt idx="29">
                  <c:v>621731.71668764472</c:v>
                </c:pt>
                <c:pt idx="30">
                  <c:v>633688.09585471475</c:v>
                </c:pt>
                <c:pt idx="31">
                  <c:v>651622.66460531997</c:v>
                </c:pt>
                <c:pt idx="32">
                  <c:v>649743.29337649012</c:v>
                </c:pt>
                <c:pt idx="33">
                  <c:v>610818.5799484055</c:v>
                </c:pt>
                <c:pt idx="34">
                  <c:v>652737.50210172741</c:v>
                </c:pt>
                <c:pt idx="35">
                  <c:v>673809.18254451186</c:v>
                </c:pt>
                <c:pt idx="36">
                  <c:v>667846.26942464896</c:v>
                </c:pt>
                <c:pt idx="37">
                  <c:v>677386.93041642965</c:v>
                </c:pt>
                <c:pt idx="38">
                  <c:v>666710.47601132607</c:v>
                </c:pt>
                <c:pt idx="39">
                  <c:v>663138.81274697976</c:v>
                </c:pt>
                <c:pt idx="40">
                  <c:v>678616.02022581408</c:v>
                </c:pt>
                <c:pt idx="41">
                  <c:v>684122.46018026106</c:v>
                </c:pt>
                <c:pt idx="42">
                  <c:v>695917.67501095519</c:v>
                </c:pt>
                <c:pt idx="43">
                  <c:v>738970.2091429889</c:v>
                </c:pt>
                <c:pt idx="44">
                  <c:v>717723.92926634685</c:v>
                </c:pt>
                <c:pt idx="45">
                  <c:v>671761.31310643302</c:v>
                </c:pt>
                <c:pt idx="46">
                  <c:v>718902.45788583183</c:v>
                </c:pt>
                <c:pt idx="47">
                  <c:v>757600.1172195879</c:v>
                </c:pt>
                <c:pt idx="48">
                  <c:v>728235.77159092179</c:v>
                </c:pt>
                <c:pt idx="49">
                  <c:v>739981.50984238822</c:v>
                </c:pt>
                <c:pt idx="50">
                  <c:v>708833.18811012816</c:v>
                </c:pt>
                <c:pt idx="51">
                  <c:v>726407.56467484205</c:v>
                </c:pt>
                <c:pt idx="52">
                  <c:v>727344.86475829349</c:v>
                </c:pt>
                <c:pt idx="53">
                  <c:v>723984.18645281205</c:v>
                </c:pt>
                <c:pt idx="54">
                  <c:v>759015.67934569006</c:v>
                </c:pt>
                <c:pt idx="55">
                  <c:v>789376.30651951768</c:v>
                </c:pt>
                <c:pt idx="56">
                  <c:v>801222.23903775739</c:v>
                </c:pt>
                <c:pt idx="57">
                  <c:v>789525.56401530828</c:v>
                </c:pt>
                <c:pt idx="58">
                  <c:v>803561.57404224714</c:v>
                </c:pt>
                <c:pt idx="59">
                  <c:v>855286.3261494108</c:v>
                </c:pt>
                <c:pt idx="60">
                  <c:v>851771.45083646802</c:v>
                </c:pt>
                <c:pt idx="61">
                  <c:v>890435.07927883859</c:v>
                </c:pt>
                <c:pt idx="62">
                  <c:v>898392.36683736125</c:v>
                </c:pt>
                <c:pt idx="63">
                  <c:v>875057.50016626099</c:v>
                </c:pt>
                <c:pt idx="64">
                  <c:v>875057.50016626099</c:v>
                </c:pt>
                <c:pt idx="65">
                  <c:v>908199.21255669603</c:v>
                </c:pt>
                <c:pt idx="66">
                  <c:v>883779.00325619592</c:v>
                </c:pt>
                <c:pt idx="67">
                  <c:v>912850.68099488656</c:v>
                </c:pt>
                <c:pt idx="68">
                  <c:v>909241.71602212964</c:v>
                </c:pt>
                <c:pt idx="69">
                  <c:v>870674.90801604954</c:v>
                </c:pt>
                <c:pt idx="70">
                  <c:v>899892.18680853443</c:v>
                </c:pt>
                <c:pt idx="71">
                  <c:v>974230.6835184372</c:v>
                </c:pt>
                <c:pt idx="72">
                  <c:v>968396.96685066214</c:v>
                </c:pt>
                <c:pt idx="73">
                  <c:v>961396.50684933201</c:v>
                </c:pt>
                <c:pt idx="74">
                  <c:v>964378.72161075159</c:v>
                </c:pt>
                <c:pt idx="75">
                  <c:v>975997.74235304981</c:v>
                </c:pt>
                <c:pt idx="76">
                  <c:v>987616.76309534803</c:v>
                </c:pt>
                <c:pt idx="77">
                  <c:v>978558.92508084164</c:v>
                </c:pt>
                <c:pt idx="78">
                  <c:v>1017353.8647142241</c:v>
                </c:pt>
                <c:pt idx="79">
                  <c:v>1013300.6620659602</c:v>
                </c:pt>
                <c:pt idx="80">
                  <c:v>986061.49895534699</c:v>
                </c:pt>
                <c:pt idx="81">
                  <c:v>957229.29138355318</c:v>
                </c:pt>
                <c:pt idx="82">
                  <c:v>953769.42647493794</c:v>
                </c:pt>
                <c:pt idx="83">
                  <c:v>1027799.9999999999</c:v>
                </c:pt>
                <c:pt idx="84">
                  <c:v>976409.99999999988</c:v>
                </c:pt>
                <c:pt idx="85">
                  <c:v>985317.59999999986</c:v>
                </c:pt>
                <c:pt idx="86">
                  <c:v>977551.99999999988</c:v>
                </c:pt>
                <c:pt idx="87">
                  <c:v>954711.99999999988</c:v>
                </c:pt>
                <c:pt idx="88">
                  <c:v>959279.99999999988</c:v>
                </c:pt>
                <c:pt idx="89">
                  <c:v>965972.56504169828</c:v>
                </c:pt>
                <c:pt idx="90">
                  <c:v>965972.56504169828</c:v>
                </c:pt>
                <c:pt idx="91">
                  <c:v>1000065.7143961111</c:v>
                </c:pt>
                <c:pt idx="92">
                  <c:v>976262.42544731603</c:v>
                </c:pt>
                <c:pt idx="93">
                  <c:v>930854.87077534792</c:v>
                </c:pt>
                <c:pt idx="94">
                  <c:v>970586.48111331998</c:v>
                </c:pt>
                <c:pt idx="95">
                  <c:v>994025.71711177053</c:v>
                </c:pt>
                <c:pt idx="96">
                  <c:v>960138.4767556875</c:v>
                </c:pt>
                <c:pt idx="97">
                  <c:v>960138.4767556875</c:v>
                </c:pt>
                <c:pt idx="98">
                  <c:v>956354.67980295571</c:v>
                </c:pt>
                <c:pt idx="99">
                  <c:v>933852.21674876858</c:v>
                </c:pt>
                <c:pt idx="100">
                  <c:v>956354.67980295571</c:v>
                </c:pt>
                <c:pt idx="101">
                  <c:v>943488.28125</c:v>
                </c:pt>
                <c:pt idx="102">
                  <c:v>960216.796875</c:v>
                </c:pt>
                <c:pt idx="103">
                  <c:v>959101.5625</c:v>
                </c:pt>
                <c:pt idx="104">
                  <c:v>958165.85365853668</c:v>
                </c:pt>
                <c:pt idx="105">
                  <c:v>896887.80487804883</c:v>
                </c:pt>
                <c:pt idx="106">
                  <c:v>948138.53658536589</c:v>
                </c:pt>
                <c:pt idx="107">
                  <c:v>951666.66666666674</c:v>
                </c:pt>
                <c:pt idx="108">
                  <c:v>942762.18323586753</c:v>
                </c:pt>
                <c:pt idx="109">
                  <c:v>946101.36452241719</c:v>
                </c:pt>
                <c:pt idx="110">
                  <c:v>940600.77519379847</c:v>
                </c:pt>
                <c:pt idx="111">
                  <c:v>912936.04651162785</c:v>
                </c:pt>
                <c:pt idx="112">
                  <c:v>906296.51162790693</c:v>
                </c:pt>
                <c:pt idx="113">
                  <c:v>932065.447545717</c:v>
                </c:pt>
                <c:pt idx="114">
                  <c:v>948552.45428296435</c:v>
                </c:pt>
                <c:pt idx="115">
                  <c:v>972733.39749759377</c:v>
                </c:pt>
                <c:pt idx="116">
                  <c:v>969168.58237547881</c:v>
                </c:pt>
                <c:pt idx="117">
                  <c:v>951666.66666666663</c:v>
                </c:pt>
                <c:pt idx="118">
                  <c:v>968074.71264367807</c:v>
                </c:pt>
                <c:pt idx="119">
                  <c:v>1025846.0076045627</c:v>
                </c:pt>
                <c:pt idx="120">
                  <c:v>1004134.9809885931</c:v>
                </c:pt>
                <c:pt idx="121">
                  <c:v>982423.95437262347</c:v>
                </c:pt>
                <c:pt idx="122">
                  <c:v>1003476.5998089779</c:v>
                </c:pt>
                <c:pt idx="123">
                  <c:v>1001295.128939828</c:v>
                </c:pt>
                <c:pt idx="124">
                  <c:v>1035653.2951289397</c:v>
                </c:pt>
                <c:pt idx="125">
                  <c:v>1034734.3453510436</c:v>
                </c:pt>
                <c:pt idx="126">
                  <c:v>1083491.4611005692</c:v>
                </c:pt>
                <c:pt idx="127">
                  <c:v>1115996.2049335863</c:v>
                </c:pt>
                <c:pt idx="128">
                  <c:v>1105335.2219074599</c:v>
                </c:pt>
                <c:pt idx="129">
                  <c:v>1072983.9471199245</c:v>
                </c:pt>
                <c:pt idx="130">
                  <c:v>1186213.4088762985</c:v>
                </c:pt>
                <c:pt idx="131">
                  <c:v>1202949.4382022473</c:v>
                </c:pt>
                <c:pt idx="132">
                  <c:v>1197602.9962546816</c:v>
                </c:pt>
                <c:pt idx="133">
                  <c:v>1227543.0711610487</c:v>
                </c:pt>
                <c:pt idx="134">
                  <c:v>1213770.7948243993</c:v>
                </c:pt>
                <c:pt idx="135">
                  <c:v>1229602.5878003698</c:v>
                </c:pt>
                <c:pt idx="136">
                  <c:v>1266543.438077634</c:v>
                </c:pt>
                <c:pt idx="137">
                  <c:v>1185367.0886075951</c:v>
                </c:pt>
                <c:pt idx="138">
                  <c:v>1285524.4122965643</c:v>
                </c:pt>
                <c:pt idx="139">
                  <c:v>1342314.6473779387</c:v>
                </c:pt>
                <c:pt idx="140">
                  <c:v>1302816.3992869875</c:v>
                </c:pt>
                <c:pt idx="141">
                  <c:v>1221390.3743315509</c:v>
                </c:pt>
                <c:pt idx="142">
                  <c:v>1211212.1212121211</c:v>
                </c:pt>
                <c:pt idx="143">
                  <c:v>1200000</c:v>
                </c:pt>
                <c:pt idx="144">
                  <c:v>1170000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89-4FC1-8C08-614573A256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835008"/>
        <c:axId val="129836544"/>
      </c:lineChart>
      <c:lineChart>
        <c:grouping val="standard"/>
        <c:varyColors val="0"/>
        <c:ser>
          <c:idx val="1"/>
          <c:order val="1"/>
          <c:tx>
            <c:v>Number of sales (RHS)</c:v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cat>
            <c:numRef>
              <c:f>HousePrices!$A$106:$A$250</c:f>
              <c:numCache>
                <c:formatCode>mmm\-yy</c:formatCode>
                <c:ptCount val="145"/>
                <c:pt idx="0">
                  <c:v>40269</c:v>
                </c:pt>
                <c:pt idx="1">
                  <c:v>40299</c:v>
                </c:pt>
                <c:pt idx="2">
                  <c:v>40330</c:v>
                </c:pt>
                <c:pt idx="3">
                  <c:v>40360</c:v>
                </c:pt>
                <c:pt idx="4">
                  <c:v>40391</c:v>
                </c:pt>
                <c:pt idx="5">
                  <c:v>40422</c:v>
                </c:pt>
                <c:pt idx="6">
                  <c:v>40452</c:v>
                </c:pt>
                <c:pt idx="7">
                  <c:v>40483</c:v>
                </c:pt>
                <c:pt idx="8">
                  <c:v>40513</c:v>
                </c:pt>
                <c:pt idx="9">
                  <c:v>40544</c:v>
                </c:pt>
                <c:pt idx="10">
                  <c:v>40575</c:v>
                </c:pt>
                <c:pt idx="11">
                  <c:v>40603</c:v>
                </c:pt>
                <c:pt idx="12">
                  <c:v>40634</c:v>
                </c:pt>
                <c:pt idx="13">
                  <c:v>40664</c:v>
                </c:pt>
                <c:pt idx="14">
                  <c:v>40695</c:v>
                </c:pt>
                <c:pt idx="15">
                  <c:v>40725</c:v>
                </c:pt>
                <c:pt idx="16">
                  <c:v>40756</c:v>
                </c:pt>
                <c:pt idx="17">
                  <c:v>40787</c:v>
                </c:pt>
                <c:pt idx="18">
                  <c:v>40817</c:v>
                </c:pt>
                <c:pt idx="19">
                  <c:v>40848</c:v>
                </c:pt>
                <c:pt idx="20">
                  <c:v>40878</c:v>
                </c:pt>
                <c:pt idx="21">
                  <c:v>40909</c:v>
                </c:pt>
                <c:pt idx="22">
                  <c:v>40940</c:v>
                </c:pt>
                <c:pt idx="23">
                  <c:v>40969</c:v>
                </c:pt>
                <c:pt idx="24">
                  <c:v>41000</c:v>
                </c:pt>
                <c:pt idx="25">
                  <c:v>41030</c:v>
                </c:pt>
                <c:pt idx="26">
                  <c:v>41061</c:v>
                </c:pt>
                <c:pt idx="27">
                  <c:v>41091</c:v>
                </c:pt>
                <c:pt idx="28">
                  <c:v>41122</c:v>
                </c:pt>
                <c:pt idx="29">
                  <c:v>41153</c:v>
                </c:pt>
                <c:pt idx="30">
                  <c:v>41183</c:v>
                </c:pt>
                <c:pt idx="31">
                  <c:v>41214</c:v>
                </c:pt>
                <c:pt idx="32">
                  <c:v>41244</c:v>
                </c:pt>
                <c:pt idx="33">
                  <c:v>41275</c:v>
                </c:pt>
                <c:pt idx="34">
                  <c:v>41306</c:v>
                </c:pt>
                <c:pt idx="35">
                  <c:v>41334</c:v>
                </c:pt>
                <c:pt idx="36">
                  <c:v>41365</c:v>
                </c:pt>
                <c:pt idx="37">
                  <c:v>41395</c:v>
                </c:pt>
                <c:pt idx="38">
                  <c:v>41426</c:v>
                </c:pt>
                <c:pt idx="39">
                  <c:v>41456</c:v>
                </c:pt>
                <c:pt idx="40">
                  <c:v>41487</c:v>
                </c:pt>
                <c:pt idx="41">
                  <c:v>41518</c:v>
                </c:pt>
                <c:pt idx="42">
                  <c:v>41548</c:v>
                </c:pt>
                <c:pt idx="43">
                  <c:v>41579</c:v>
                </c:pt>
                <c:pt idx="44">
                  <c:v>41609</c:v>
                </c:pt>
                <c:pt idx="45">
                  <c:v>41640</c:v>
                </c:pt>
                <c:pt idx="46">
                  <c:v>41671</c:v>
                </c:pt>
                <c:pt idx="47">
                  <c:v>41699</c:v>
                </c:pt>
                <c:pt idx="48">
                  <c:v>41730</c:v>
                </c:pt>
                <c:pt idx="49">
                  <c:v>41760</c:v>
                </c:pt>
                <c:pt idx="50">
                  <c:v>41791</c:v>
                </c:pt>
                <c:pt idx="51">
                  <c:v>41821</c:v>
                </c:pt>
                <c:pt idx="52">
                  <c:v>41852</c:v>
                </c:pt>
                <c:pt idx="53">
                  <c:v>41883</c:v>
                </c:pt>
                <c:pt idx="54">
                  <c:v>41913</c:v>
                </c:pt>
                <c:pt idx="55">
                  <c:v>41944</c:v>
                </c:pt>
                <c:pt idx="56">
                  <c:v>41974</c:v>
                </c:pt>
                <c:pt idx="57">
                  <c:v>42005</c:v>
                </c:pt>
                <c:pt idx="58">
                  <c:v>42036</c:v>
                </c:pt>
                <c:pt idx="59">
                  <c:v>42064</c:v>
                </c:pt>
                <c:pt idx="60">
                  <c:v>42095</c:v>
                </c:pt>
                <c:pt idx="61">
                  <c:v>42125</c:v>
                </c:pt>
                <c:pt idx="62">
                  <c:v>42156</c:v>
                </c:pt>
                <c:pt idx="63">
                  <c:v>42186</c:v>
                </c:pt>
                <c:pt idx="64">
                  <c:v>42217</c:v>
                </c:pt>
                <c:pt idx="65">
                  <c:v>42248</c:v>
                </c:pt>
                <c:pt idx="66">
                  <c:v>42278</c:v>
                </c:pt>
                <c:pt idx="67">
                  <c:v>42309</c:v>
                </c:pt>
                <c:pt idx="68">
                  <c:v>42339</c:v>
                </c:pt>
                <c:pt idx="69">
                  <c:v>42370</c:v>
                </c:pt>
                <c:pt idx="70">
                  <c:v>42401</c:v>
                </c:pt>
                <c:pt idx="71">
                  <c:v>42430</c:v>
                </c:pt>
                <c:pt idx="72">
                  <c:v>42461</c:v>
                </c:pt>
                <c:pt idx="73">
                  <c:v>42491</c:v>
                </c:pt>
                <c:pt idx="74">
                  <c:v>42522</c:v>
                </c:pt>
                <c:pt idx="75">
                  <c:v>42552</c:v>
                </c:pt>
                <c:pt idx="76">
                  <c:v>42583</c:v>
                </c:pt>
                <c:pt idx="77">
                  <c:v>42614</c:v>
                </c:pt>
                <c:pt idx="78">
                  <c:v>42644</c:v>
                </c:pt>
                <c:pt idx="79">
                  <c:v>42675</c:v>
                </c:pt>
                <c:pt idx="80">
                  <c:v>42705</c:v>
                </c:pt>
                <c:pt idx="81">
                  <c:v>42736</c:v>
                </c:pt>
                <c:pt idx="82">
                  <c:v>42767</c:v>
                </c:pt>
                <c:pt idx="83">
                  <c:v>42795</c:v>
                </c:pt>
                <c:pt idx="84">
                  <c:v>42826</c:v>
                </c:pt>
                <c:pt idx="85">
                  <c:v>42856</c:v>
                </c:pt>
                <c:pt idx="86">
                  <c:v>42887</c:v>
                </c:pt>
                <c:pt idx="87">
                  <c:v>42917</c:v>
                </c:pt>
                <c:pt idx="88">
                  <c:v>42948</c:v>
                </c:pt>
                <c:pt idx="89">
                  <c:v>42979</c:v>
                </c:pt>
                <c:pt idx="90">
                  <c:v>43009</c:v>
                </c:pt>
                <c:pt idx="91">
                  <c:v>43040</c:v>
                </c:pt>
                <c:pt idx="92">
                  <c:v>43070</c:v>
                </c:pt>
                <c:pt idx="93">
                  <c:v>43101</c:v>
                </c:pt>
                <c:pt idx="94">
                  <c:v>43132</c:v>
                </c:pt>
                <c:pt idx="95">
                  <c:v>43160</c:v>
                </c:pt>
                <c:pt idx="96">
                  <c:v>43191</c:v>
                </c:pt>
                <c:pt idx="97">
                  <c:v>43221</c:v>
                </c:pt>
                <c:pt idx="98">
                  <c:v>43252</c:v>
                </c:pt>
                <c:pt idx="99">
                  <c:v>43282</c:v>
                </c:pt>
                <c:pt idx="100">
                  <c:v>43313</c:v>
                </c:pt>
                <c:pt idx="101">
                  <c:v>43344</c:v>
                </c:pt>
                <c:pt idx="102">
                  <c:v>43374</c:v>
                </c:pt>
                <c:pt idx="103">
                  <c:v>43405</c:v>
                </c:pt>
                <c:pt idx="104">
                  <c:v>43435</c:v>
                </c:pt>
                <c:pt idx="105">
                  <c:v>43466</c:v>
                </c:pt>
                <c:pt idx="106">
                  <c:v>43497</c:v>
                </c:pt>
                <c:pt idx="107">
                  <c:v>43525</c:v>
                </c:pt>
                <c:pt idx="108">
                  <c:v>43556</c:v>
                </c:pt>
                <c:pt idx="109">
                  <c:v>43586</c:v>
                </c:pt>
                <c:pt idx="110">
                  <c:v>43617</c:v>
                </c:pt>
                <c:pt idx="111">
                  <c:v>43647</c:v>
                </c:pt>
                <c:pt idx="112">
                  <c:v>43678</c:v>
                </c:pt>
                <c:pt idx="113">
                  <c:v>43709</c:v>
                </c:pt>
                <c:pt idx="114">
                  <c:v>43739</c:v>
                </c:pt>
                <c:pt idx="115">
                  <c:v>43770</c:v>
                </c:pt>
                <c:pt idx="116">
                  <c:v>43800</c:v>
                </c:pt>
                <c:pt idx="117">
                  <c:v>43831</c:v>
                </c:pt>
                <c:pt idx="118">
                  <c:v>43862</c:v>
                </c:pt>
                <c:pt idx="119">
                  <c:v>43891</c:v>
                </c:pt>
                <c:pt idx="120">
                  <c:v>43922</c:v>
                </c:pt>
                <c:pt idx="121">
                  <c:v>43952</c:v>
                </c:pt>
                <c:pt idx="122">
                  <c:v>43983</c:v>
                </c:pt>
                <c:pt idx="123">
                  <c:v>44013</c:v>
                </c:pt>
                <c:pt idx="124">
                  <c:v>44044</c:v>
                </c:pt>
                <c:pt idx="125">
                  <c:v>44075</c:v>
                </c:pt>
                <c:pt idx="126">
                  <c:v>44105</c:v>
                </c:pt>
                <c:pt idx="127">
                  <c:v>44136</c:v>
                </c:pt>
                <c:pt idx="128">
                  <c:v>44166</c:v>
                </c:pt>
                <c:pt idx="129">
                  <c:v>44197</c:v>
                </c:pt>
                <c:pt idx="130">
                  <c:v>44228</c:v>
                </c:pt>
                <c:pt idx="131">
                  <c:v>44256</c:v>
                </c:pt>
                <c:pt idx="132">
                  <c:v>44287</c:v>
                </c:pt>
                <c:pt idx="133">
                  <c:v>44317</c:v>
                </c:pt>
                <c:pt idx="134">
                  <c:v>44348</c:v>
                </c:pt>
                <c:pt idx="135">
                  <c:v>44378</c:v>
                </c:pt>
                <c:pt idx="136">
                  <c:v>44409</c:v>
                </c:pt>
                <c:pt idx="137">
                  <c:v>44440</c:v>
                </c:pt>
                <c:pt idx="138">
                  <c:v>44470</c:v>
                </c:pt>
                <c:pt idx="139">
                  <c:v>44501</c:v>
                </c:pt>
                <c:pt idx="140">
                  <c:v>44531</c:v>
                </c:pt>
                <c:pt idx="141">
                  <c:v>44562</c:v>
                </c:pt>
                <c:pt idx="142">
                  <c:v>44593</c:v>
                </c:pt>
                <c:pt idx="143">
                  <c:v>44621</c:v>
                </c:pt>
                <c:pt idx="144">
                  <c:v>44652</c:v>
                </c:pt>
              </c:numCache>
            </c:numRef>
          </c:cat>
          <c:val>
            <c:numRef>
              <c:f>HouseSales!$B$106:$B$250</c:f>
              <c:numCache>
                <c:formatCode>#,##0</c:formatCode>
                <c:ptCount val="145"/>
                <c:pt idx="0">
                  <c:v>22588</c:v>
                </c:pt>
                <c:pt idx="1">
                  <c:v>22361</c:v>
                </c:pt>
                <c:pt idx="2">
                  <c:v>21939</c:v>
                </c:pt>
                <c:pt idx="3">
                  <c:v>21472</c:v>
                </c:pt>
                <c:pt idx="4">
                  <c:v>20898</c:v>
                </c:pt>
                <c:pt idx="5">
                  <c:v>20303</c:v>
                </c:pt>
                <c:pt idx="6">
                  <c:v>19612</c:v>
                </c:pt>
                <c:pt idx="7">
                  <c:v>19226</c:v>
                </c:pt>
                <c:pt idx="8">
                  <c:v>18970</c:v>
                </c:pt>
                <c:pt idx="9">
                  <c:v>18877</c:v>
                </c:pt>
                <c:pt idx="10">
                  <c:v>18922</c:v>
                </c:pt>
                <c:pt idx="11">
                  <c:v>19197</c:v>
                </c:pt>
                <c:pt idx="12">
                  <c:v>19296</c:v>
                </c:pt>
                <c:pt idx="13">
                  <c:v>19630</c:v>
                </c:pt>
                <c:pt idx="14">
                  <c:v>20072</c:v>
                </c:pt>
                <c:pt idx="15">
                  <c:v>20314</c:v>
                </c:pt>
                <c:pt idx="16">
                  <c:v>20739</c:v>
                </c:pt>
                <c:pt idx="17">
                  <c:v>21019</c:v>
                </c:pt>
                <c:pt idx="18">
                  <c:v>21448</c:v>
                </c:pt>
                <c:pt idx="19">
                  <c:v>21938</c:v>
                </c:pt>
                <c:pt idx="20">
                  <c:v>22351</c:v>
                </c:pt>
                <c:pt idx="21">
                  <c:v>22634</c:v>
                </c:pt>
                <c:pt idx="22">
                  <c:v>23102</c:v>
                </c:pt>
                <c:pt idx="23">
                  <c:v>23566</c:v>
                </c:pt>
                <c:pt idx="24">
                  <c:v>23883</c:v>
                </c:pt>
                <c:pt idx="25">
                  <c:v>24475</c:v>
                </c:pt>
                <c:pt idx="26">
                  <c:v>24774</c:v>
                </c:pt>
                <c:pt idx="27">
                  <c:v>25277</c:v>
                </c:pt>
                <c:pt idx="28">
                  <c:v>25707</c:v>
                </c:pt>
                <c:pt idx="29">
                  <c:v>26038</c:v>
                </c:pt>
                <c:pt idx="30">
                  <c:v>26883</c:v>
                </c:pt>
                <c:pt idx="31">
                  <c:v>27527</c:v>
                </c:pt>
                <c:pt idx="32">
                  <c:v>27929</c:v>
                </c:pt>
                <c:pt idx="33">
                  <c:v>28221</c:v>
                </c:pt>
                <c:pt idx="34">
                  <c:v>28532</c:v>
                </c:pt>
                <c:pt idx="35">
                  <c:v>28939</c:v>
                </c:pt>
                <c:pt idx="36">
                  <c:v>29579</c:v>
                </c:pt>
                <c:pt idx="37">
                  <c:v>29804</c:v>
                </c:pt>
                <c:pt idx="38">
                  <c:v>29912</c:v>
                </c:pt>
                <c:pt idx="39">
                  <c:v>30378</c:v>
                </c:pt>
                <c:pt idx="40">
                  <c:v>30656</c:v>
                </c:pt>
                <c:pt idx="41">
                  <c:v>31124</c:v>
                </c:pt>
                <c:pt idx="42">
                  <c:v>31098</c:v>
                </c:pt>
                <c:pt idx="43">
                  <c:v>30893</c:v>
                </c:pt>
                <c:pt idx="44">
                  <c:v>30811</c:v>
                </c:pt>
                <c:pt idx="45">
                  <c:v>30832</c:v>
                </c:pt>
                <c:pt idx="46">
                  <c:v>30546</c:v>
                </c:pt>
                <c:pt idx="47">
                  <c:v>30211</c:v>
                </c:pt>
                <c:pt idx="48">
                  <c:v>29588</c:v>
                </c:pt>
                <c:pt idx="49">
                  <c:v>29081</c:v>
                </c:pt>
                <c:pt idx="50">
                  <c:v>28900</c:v>
                </c:pt>
                <c:pt idx="51">
                  <c:v>28362</c:v>
                </c:pt>
                <c:pt idx="52">
                  <c:v>27839</c:v>
                </c:pt>
                <c:pt idx="53">
                  <c:v>27406</c:v>
                </c:pt>
                <c:pt idx="54">
                  <c:v>27194</c:v>
                </c:pt>
                <c:pt idx="55">
                  <c:v>27422</c:v>
                </c:pt>
                <c:pt idx="56">
                  <c:v>28000</c:v>
                </c:pt>
                <c:pt idx="57">
                  <c:v>27966</c:v>
                </c:pt>
                <c:pt idx="58">
                  <c:v>28172</c:v>
                </c:pt>
                <c:pt idx="59">
                  <c:v>28822</c:v>
                </c:pt>
                <c:pt idx="60">
                  <c:v>29373</c:v>
                </c:pt>
                <c:pt idx="61">
                  <c:v>29949</c:v>
                </c:pt>
                <c:pt idx="62">
                  <c:v>30393</c:v>
                </c:pt>
                <c:pt idx="63">
                  <c:v>31238</c:v>
                </c:pt>
                <c:pt idx="64">
                  <c:v>32077</c:v>
                </c:pt>
                <c:pt idx="65">
                  <c:v>32894</c:v>
                </c:pt>
                <c:pt idx="66">
                  <c:v>32880</c:v>
                </c:pt>
                <c:pt idx="67">
                  <c:v>32360</c:v>
                </c:pt>
                <c:pt idx="68">
                  <c:v>31738</c:v>
                </c:pt>
                <c:pt idx="69">
                  <c:v>31517</c:v>
                </c:pt>
                <c:pt idx="70">
                  <c:v>31097</c:v>
                </c:pt>
                <c:pt idx="71">
                  <c:v>30631</c:v>
                </c:pt>
                <c:pt idx="72">
                  <c:v>30612</c:v>
                </c:pt>
                <c:pt idx="73">
                  <c:v>30630</c:v>
                </c:pt>
                <c:pt idx="74">
                  <c:v>30579</c:v>
                </c:pt>
                <c:pt idx="75">
                  <c:v>29953</c:v>
                </c:pt>
                <c:pt idx="76">
                  <c:v>29339</c:v>
                </c:pt>
                <c:pt idx="77">
                  <c:v>28564</c:v>
                </c:pt>
                <c:pt idx="78">
                  <c:v>28239</c:v>
                </c:pt>
                <c:pt idx="79">
                  <c:v>28166</c:v>
                </c:pt>
                <c:pt idx="80">
                  <c:v>27896</c:v>
                </c:pt>
                <c:pt idx="81">
                  <c:v>27612</c:v>
                </c:pt>
                <c:pt idx="82">
                  <c:v>27357</c:v>
                </c:pt>
                <c:pt idx="83">
                  <c:v>26951</c:v>
                </c:pt>
                <c:pt idx="84">
                  <c:v>26095</c:v>
                </c:pt>
                <c:pt idx="85">
                  <c:v>25234</c:v>
                </c:pt>
                <c:pt idx="86">
                  <c:v>24407</c:v>
                </c:pt>
                <c:pt idx="87">
                  <c:v>23685</c:v>
                </c:pt>
                <c:pt idx="88">
                  <c:v>23218</c:v>
                </c:pt>
                <c:pt idx="89">
                  <c:v>22585</c:v>
                </c:pt>
                <c:pt idx="90">
                  <c:v>22221</c:v>
                </c:pt>
                <c:pt idx="91">
                  <c:v>21897</c:v>
                </c:pt>
                <c:pt idx="92">
                  <c:v>21854</c:v>
                </c:pt>
                <c:pt idx="93">
                  <c:v>21892</c:v>
                </c:pt>
                <c:pt idx="94">
                  <c:v>21978</c:v>
                </c:pt>
                <c:pt idx="95">
                  <c:v>21717</c:v>
                </c:pt>
                <c:pt idx="96">
                  <c:v>21828</c:v>
                </c:pt>
                <c:pt idx="97">
                  <c:v>22079</c:v>
                </c:pt>
                <c:pt idx="98">
                  <c:v>22136</c:v>
                </c:pt>
                <c:pt idx="99">
                  <c:v>22236</c:v>
                </c:pt>
                <c:pt idx="100">
                  <c:v>22236</c:v>
                </c:pt>
                <c:pt idx="101">
                  <c:v>22300</c:v>
                </c:pt>
                <c:pt idx="102">
                  <c:v>22637</c:v>
                </c:pt>
                <c:pt idx="103">
                  <c:v>22822</c:v>
                </c:pt>
                <c:pt idx="104">
                  <c:v>22469</c:v>
                </c:pt>
                <c:pt idx="105">
                  <c:v>22464</c:v>
                </c:pt>
                <c:pt idx="106">
                  <c:v>22200</c:v>
                </c:pt>
                <c:pt idx="107">
                  <c:v>21832</c:v>
                </c:pt>
                <c:pt idx="108">
                  <c:v>21636</c:v>
                </c:pt>
                <c:pt idx="109">
                  <c:v>21187</c:v>
                </c:pt>
                <c:pt idx="110">
                  <c:v>21186</c:v>
                </c:pt>
                <c:pt idx="111">
                  <c:v>21401</c:v>
                </c:pt>
                <c:pt idx="112">
                  <c:v>21376</c:v>
                </c:pt>
                <c:pt idx="113">
                  <c:v>21528</c:v>
                </c:pt>
                <c:pt idx="114">
                  <c:v>21581</c:v>
                </c:pt>
                <c:pt idx="115">
                  <c:v>21855</c:v>
                </c:pt>
                <c:pt idx="116">
                  <c:v>22382</c:v>
                </c:pt>
                <c:pt idx="117">
                  <c:v>22561</c:v>
                </c:pt>
                <c:pt idx="118">
                  <c:v>23232</c:v>
                </c:pt>
                <c:pt idx="119">
                  <c:v>23732</c:v>
                </c:pt>
                <c:pt idx="120">
                  <c:v>22576</c:v>
                </c:pt>
                <c:pt idx="121">
                  <c:v>21748</c:v>
                </c:pt>
                <c:pt idx="122">
                  <c:v>22014</c:v>
                </c:pt>
                <c:pt idx="123">
                  <c:v>22730</c:v>
                </c:pt>
                <c:pt idx="124">
                  <c:v>23607</c:v>
                </c:pt>
                <c:pt idx="125">
                  <c:v>24736</c:v>
                </c:pt>
                <c:pt idx="126">
                  <c:v>25889</c:v>
                </c:pt>
                <c:pt idx="127">
                  <c:v>27324</c:v>
                </c:pt>
                <c:pt idx="128">
                  <c:v>28910</c:v>
                </c:pt>
                <c:pt idx="129">
                  <c:v>29502</c:v>
                </c:pt>
                <c:pt idx="130">
                  <c:v>30353</c:v>
                </c:pt>
                <c:pt idx="131">
                  <c:v>31783</c:v>
                </c:pt>
                <c:pt idx="132">
                  <c:v>33896</c:v>
                </c:pt>
                <c:pt idx="133">
                  <c:v>35545</c:v>
                </c:pt>
                <c:pt idx="134">
                  <c:v>36229</c:v>
                </c:pt>
                <c:pt idx="135">
                  <c:v>36279</c:v>
                </c:pt>
                <c:pt idx="136">
                  <c:v>35998</c:v>
                </c:pt>
                <c:pt idx="137">
                  <c:v>34391</c:v>
                </c:pt>
                <c:pt idx="138">
                  <c:v>33831</c:v>
                </c:pt>
                <c:pt idx="139">
                  <c:v>33126</c:v>
                </c:pt>
                <c:pt idx="140">
                  <c:v>32012</c:v>
                </c:pt>
                <c:pt idx="141">
                  <c:v>31405</c:v>
                </c:pt>
                <c:pt idx="142">
                  <c:v>30279</c:v>
                </c:pt>
                <c:pt idx="143">
                  <c:v>28669</c:v>
                </c:pt>
                <c:pt idx="144">
                  <c:v>27560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89-4FC1-8C08-614573A256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857408"/>
        <c:axId val="129838464"/>
      </c:lineChart>
      <c:catAx>
        <c:axId val="129835008"/>
        <c:scaling>
          <c:orientation val="minMax"/>
        </c:scaling>
        <c:delete val="0"/>
        <c:axPos val="b"/>
        <c:numFmt formatCode="mmm\-yy" sourceLinked="1"/>
        <c:majorTickMark val="out"/>
        <c:minorTickMark val="out"/>
        <c:tickLblPos val="nextTo"/>
        <c:crossAx val="129836544"/>
        <c:crosses val="autoZero"/>
        <c:auto val="0"/>
        <c:lblAlgn val="ctr"/>
        <c:lblOffset val="100"/>
        <c:tickLblSkip val="24"/>
        <c:tickMarkSkip val="24"/>
        <c:noMultiLvlLbl val="0"/>
      </c:catAx>
      <c:valAx>
        <c:axId val="129836544"/>
        <c:scaling>
          <c:orientation val="minMax"/>
          <c:max val="14000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aseline="0">
                    <a:solidFill>
                      <a:schemeClr val="tx2"/>
                    </a:solidFill>
                  </a:defRPr>
                </a:pPr>
                <a:r>
                  <a:rPr lang="en-US" baseline="0">
                    <a:solidFill>
                      <a:schemeClr val="tx2"/>
                    </a:solidFill>
                  </a:rPr>
                  <a:t>$2022</a:t>
                </a:r>
              </a:p>
            </c:rich>
          </c:tx>
          <c:overlay val="0"/>
        </c:title>
        <c:numFmt formatCode="&quot;$&quot;#,##0" sourceLinked="0"/>
        <c:majorTickMark val="out"/>
        <c:minorTickMark val="none"/>
        <c:tickLblPos val="nextTo"/>
        <c:txPr>
          <a:bodyPr/>
          <a:lstStyle/>
          <a:p>
            <a:pPr>
              <a:defRPr baseline="0">
                <a:solidFill>
                  <a:schemeClr val="tx2"/>
                </a:solidFill>
              </a:defRPr>
            </a:pPr>
            <a:endParaRPr lang="en-US"/>
          </a:p>
        </c:txPr>
        <c:crossAx val="129835008"/>
        <c:crosses val="autoZero"/>
        <c:crossBetween val="midCat"/>
      </c:valAx>
      <c:valAx>
        <c:axId val="129838464"/>
        <c:scaling>
          <c:orientation val="minMax"/>
          <c:max val="55000"/>
          <c:min val="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baseline="0">
                    <a:solidFill>
                      <a:srgbClr val="00B0F0"/>
                    </a:solidFill>
                  </a:defRPr>
                </a:pPr>
                <a:r>
                  <a:rPr lang="en-US" baseline="0">
                    <a:solidFill>
                      <a:srgbClr val="00B0F0"/>
                    </a:solidFill>
                  </a:rPr>
                  <a:t>Moving annual total (000s)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baseline="0">
                <a:solidFill>
                  <a:srgbClr val="00B0F0"/>
                </a:solidFill>
              </a:defRPr>
            </a:pPr>
            <a:endParaRPr lang="en-US"/>
          </a:p>
        </c:txPr>
        <c:crossAx val="129857408"/>
        <c:crosses val="max"/>
        <c:crossBetween val="between"/>
        <c:dispUnits>
          <c:builtInUnit val="thousands"/>
        </c:dispUnits>
      </c:valAx>
      <c:dateAx>
        <c:axId val="129857408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129838464"/>
        <c:crosses val="autoZero"/>
        <c:auto val="1"/>
        <c:lblOffset val="100"/>
        <c:baseTimeUnit val="months"/>
      </c:dateAx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b="1" i="0" baseline="0"/>
      </a:pPr>
      <a:endParaRPr lang="en-US"/>
    </a:p>
  </c:txPr>
  <c:printSettings>
    <c:headerFooter/>
    <c:pageMargins b="0.750000000000004" l="0.70000000000000062" r="0.70000000000000062" t="0.750000000000004" header="0.30000000000000032" footer="0.30000000000000032"/>
    <c:pageSetup orientation="landscape" horizontalDpi="1200" verticalDpi="1200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New buildings consented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9257174103237096"/>
          <c:y val="0.14983459282354808"/>
          <c:w val="0.63587029746282331"/>
          <c:h val="0.60411597879124179"/>
        </c:manualLayout>
      </c:layout>
      <c:lineChart>
        <c:grouping val="standard"/>
        <c:varyColors val="0"/>
        <c:ser>
          <c:idx val="0"/>
          <c:order val="0"/>
          <c:tx>
            <c:v>Dwellings consented (LHS)</c:v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cat>
            <c:numRef>
              <c:f>Consents!$A$106:$A$250</c:f>
              <c:numCache>
                <c:formatCode>mmm\-yy</c:formatCode>
                <c:ptCount val="145"/>
                <c:pt idx="0">
                  <c:v>40269</c:v>
                </c:pt>
                <c:pt idx="1">
                  <c:v>40299</c:v>
                </c:pt>
                <c:pt idx="2">
                  <c:v>40330</c:v>
                </c:pt>
                <c:pt idx="3">
                  <c:v>40360</c:v>
                </c:pt>
                <c:pt idx="4">
                  <c:v>40391</c:v>
                </c:pt>
                <c:pt idx="5">
                  <c:v>40422</c:v>
                </c:pt>
                <c:pt idx="6">
                  <c:v>40452</c:v>
                </c:pt>
                <c:pt idx="7">
                  <c:v>40483</c:v>
                </c:pt>
                <c:pt idx="8">
                  <c:v>40513</c:v>
                </c:pt>
                <c:pt idx="9">
                  <c:v>40544</c:v>
                </c:pt>
                <c:pt idx="10">
                  <c:v>40575</c:v>
                </c:pt>
                <c:pt idx="11">
                  <c:v>40603</c:v>
                </c:pt>
                <c:pt idx="12">
                  <c:v>40634</c:v>
                </c:pt>
                <c:pt idx="13">
                  <c:v>40664</c:v>
                </c:pt>
                <c:pt idx="14">
                  <c:v>40695</c:v>
                </c:pt>
                <c:pt idx="15">
                  <c:v>40725</c:v>
                </c:pt>
                <c:pt idx="16">
                  <c:v>40756</c:v>
                </c:pt>
                <c:pt idx="17">
                  <c:v>40787</c:v>
                </c:pt>
                <c:pt idx="18">
                  <c:v>40817</c:v>
                </c:pt>
                <c:pt idx="19">
                  <c:v>40848</c:v>
                </c:pt>
                <c:pt idx="20">
                  <c:v>40878</c:v>
                </c:pt>
                <c:pt idx="21">
                  <c:v>40909</c:v>
                </c:pt>
                <c:pt idx="22">
                  <c:v>40940</c:v>
                </c:pt>
                <c:pt idx="23">
                  <c:v>40969</c:v>
                </c:pt>
                <c:pt idx="24">
                  <c:v>41000</c:v>
                </c:pt>
                <c:pt idx="25">
                  <c:v>41030</c:v>
                </c:pt>
                <c:pt idx="26">
                  <c:v>41061</c:v>
                </c:pt>
                <c:pt idx="27">
                  <c:v>41091</c:v>
                </c:pt>
                <c:pt idx="28">
                  <c:v>41122</c:v>
                </c:pt>
                <c:pt idx="29">
                  <c:v>41153</c:v>
                </c:pt>
                <c:pt idx="30">
                  <c:v>41183</c:v>
                </c:pt>
                <c:pt idx="31">
                  <c:v>41214</c:v>
                </c:pt>
                <c:pt idx="32">
                  <c:v>41244</c:v>
                </c:pt>
                <c:pt idx="33">
                  <c:v>41275</c:v>
                </c:pt>
                <c:pt idx="34">
                  <c:v>41306</c:v>
                </c:pt>
                <c:pt idx="35">
                  <c:v>41334</c:v>
                </c:pt>
                <c:pt idx="36">
                  <c:v>41365</c:v>
                </c:pt>
                <c:pt idx="37">
                  <c:v>41395</c:v>
                </c:pt>
                <c:pt idx="38">
                  <c:v>41426</c:v>
                </c:pt>
                <c:pt idx="39">
                  <c:v>41456</c:v>
                </c:pt>
                <c:pt idx="40">
                  <c:v>41487</c:v>
                </c:pt>
                <c:pt idx="41">
                  <c:v>41518</c:v>
                </c:pt>
                <c:pt idx="42">
                  <c:v>41548</c:v>
                </c:pt>
                <c:pt idx="43">
                  <c:v>41579</c:v>
                </c:pt>
                <c:pt idx="44">
                  <c:v>41609</c:v>
                </c:pt>
                <c:pt idx="45">
                  <c:v>41640</c:v>
                </c:pt>
                <c:pt idx="46">
                  <c:v>41671</c:v>
                </c:pt>
                <c:pt idx="47">
                  <c:v>41699</c:v>
                </c:pt>
                <c:pt idx="48">
                  <c:v>41730</c:v>
                </c:pt>
                <c:pt idx="49">
                  <c:v>41760</c:v>
                </c:pt>
                <c:pt idx="50">
                  <c:v>41791</c:v>
                </c:pt>
                <c:pt idx="51">
                  <c:v>41821</c:v>
                </c:pt>
                <c:pt idx="52">
                  <c:v>41852</c:v>
                </c:pt>
                <c:pt idx="53">
                  <c:v>41883</c:v>
                </c:pt>
                <c:pt idx="54">
                  <c:v>41913</c:v>
                </c:pt>
                <c:pt idx="55">
                  <c:v>41944</c:v>
                </c:pt>
                <c:pt idx="56">
                  <c:v>41974</c:v>
                </c:pt>
                <c:pt idx="57">
                  <c:v>42005</c:v>
                </c:pt>
                <c:pt idx="58">
                  <c:v>42036</c:v>
                </c:pt>
                <c:pt idx="59">
                  <c:v>42064</c:v>
                </c:pt>
                <c:pt idx="60">
                  <c:v>42095</c:v>
                </c:pt>
                <c:pt idx="61">
                  <c:v>42125</c:v>
                </c:pt>
                <c:pt idx="62">
                  <c:v>42156</c:v>
                </c:pt>
                <c:pt idx="63">
                  <c:v>42186</c:v>
                </c:pt>
                <c:pt idx="64">
                  <c:v>42217</c:v>
                </c:pt>
                <c:pt idx="65">
                  <c:v>42248</c:v>
                </c:pt>
                <c:pt idx="66">
                  <c:v>42278</c:v>
                </c:pt>
                <c:pt idx="67">
                  <c:v>42309</c:v>
                </c:pt>
                <c:pt idx="68">
                  <c:v>42339</c:v>
                </c:pt>
                <c:pt idx="69">
                  <c:v>42370</c:v>
                </c:pt>
                <c:pt idx="70">
                  <c:v>42401</c:v>
                </c:pt>
                <c:pt idx="71">
                  <c:v>42430</c:v>
                </c:pt>
                <c:pt idx="72">
                  <c:v>42461</c:v>
                </c:pt>
                <c:pt idx="73">
                  <c:v>42491</c:v>
                </c:pt>
                <c:pt idx="74">
                  <c:v>42522</c:v>
                </c:pt>
                <c:pt idx="75">
                  <c:v>42552</c:v>
                </c:pt>
                <c:pt idx="76">
                  <c:v>42583</c:v>
                </c:pt>
                <c:pt idx="77">
                  <c:v>42614</c:v>
                </c:pt>
                <c:pt idx="78">
                  <c:v>42644</c:v>
                </c:pt>
                <c:pt idx="79">
                  <c:v>42675</c:v>
                </c:pt>
                <c:pt idx="80">
                  <c:v>42705</c:v>
                </c:pt>
                <c:pt idx="81">
                  <c:v>42736</c:v>
                </c:pt>
                <c:pt idx="82">
                  <c:v>42767</c:v>
                </c:pt>
                <c:pt idx="83">
                  <c:v>42795</c:v>
                </c:pt>
                <c:pt idx="84">
                  <c:v>42826</c:v>
                </c:pt>
                <c:pt idx="85">
                  <c:v>42856</c:v>
                </c:pt>
                <c:pt idx="86">
                  <c:v>42887</c:v>
                </c:pt>
                <c:pt idx="87">
                  <c:v>42917</c:v>
                </c:pt>
                <c:pt idx="88">
                  <c:v>42948</c:v>
                </c:pt>
                <c:pt idx="89">
                  <c:v>42979</c:v>
                </c:pt>
                <c:pt idx="90">
                  <c:v>43009</c:v>
                </c:pt>
                <c:pt idx="91">
                  <c:v>43040</c:v>
                </c:pt>
                <c:pt idx="92">
                  <c:v>43070</c:v>
                </c:pt>
                <c:pt idx="93">
                  <c:v>43101</c:v>
                </c:pt>
                <c:pt idx="94">
                  <c:v>43132</c:v>
                </c:pt>
                <c:pt idx="95">
                  <c:v>43160</c:v>
                </c:pt>
                <c:pt idx="96">
                  <c:v>43191</c:v>
                </c:pt>
                <c:pt idx="97">
                  <c:v>43221</c:v>
                </c:pt>
                <c:pt idx="98">
                  <c:v>43252</c:v>
                </c:pt>
                <c:pt idx="99">
                  <c:v>43282</c:v>
                </c:pt>
                <c:pt idx="100">
                  <c:v>43313</c:v>
                </c:pt>
                <c:pt idx="101">
                  <c:v>43344</c:v>
                </c:pt>
                <c:pt idx="102">
                  <c:v>43374</c:v>
                </c:pt>
                <c:pt idx="103">
                  <c:v>43405</c:v>
                </c:pt>
                <c:pt idx="104">
                  <c:v>43435</c:v>
                </c:pt>
                <c:pt idx="105">
                  <c:v>43466</c:v>
                </c:pt>
                <c:pt idx="106">
                  <c:v>43497</c:v>
                </c:pt>
                <c:pt idx="107">
                  <c:v>43525</c:v>
                </c:pt>
                <c:pt idx="108">
                  <c:v>43556</c:v>
                </c:pt>
                <c:pt idx="109">
                  <c:v>43586</c:v>
                </c:pt>
                <c:pt idx="110">
                  <c:v>43617</c:v>
                </c:pt>
                <c:pt idx="111">
                  <c:v>43647</c:v>
                </c:pt>
                <c:pt idx="112">
                  <c:v>43678</c:v>
                </c:pt>
                <c:pt idx="113">
                  <c:v>43709</c:v>
                </c:pt>
                <c:pt idx="114">
                  <c:v>43739</c:v>
                </c:pt>
                <c:pt idx="115">
                  <c:v>43770</c:v>
                </c:pt>
                <c:pt idx="116">
                  <c:v>43800</c:v>
                </c:pt>
                <c:pt idx="117">
                  <c:v>43831</c:v>
                </c:pt>
                <c:pt idx="118">
                  <c:v>43862</c:v>
                </c:pt>
                <c:pt idx="119">
                  <c:v>43891</c:v>
                </c:pt>
                <c:pt idx="120">
                  <c:v>43922</c:v>
                </c:pt>
                <c:pt idx="121">
                  <c:v>43952</c:v>
                </c:pt>
                <c:pt idx="122">
                  <c:v>43983</c:v>
                </c:pt>
                <c:pt idx="123">
                  <c:v>44013</c:v>
                </c:pt>
                <c:pt idx="124">
                  <c:v>44044</c:v>
                </c:pt>
                <c:pt idx="125">
                  <c:v>44075</c:v>
                </c:pt>
                <c:pt idx="126">
                  <c:v>44105</c:v>
                </c:pt>
                <c:pt idx="127">
                  <c:v>44136</c:v>
                </c:pt>
                <c:pt idx="128">
                  <c:v>44166</c:v>
                </c:pt>
                <c:pt idx="129">
                  <c:v>44197</c:v>
                </c:pt>
                <c:pt idx="130">
                  <c:v>44228</c:v>
                </c:pt>
                <c:pt idx="131">
                  <c:v>44256</c:v>
                </c:pt>
                <c:pt idx="132">
                  <c:v>44287</c:v>
                </c:pt>
                <c:pt idx="133">
                  <c:v>44317</c:v>
                </c:pt>
                <c:pt idx="134">
                  <c:v>44348</c:v>
                </c:pt>
                <c:pt idx="135">
                  <c:v>44378</c:v>
                </c:pt>
                <c:pt idx="136">
                  <c:v>44409</c:v>
                </c:pt>
                <c:pt idx="137">
                  <c:v>44440</c:v>
                </c:pt>
                <c:pt idx="138">
                  <c:v>44470</c:v>
                </c:pt>
                <c:pt idx="139">
                  <c:v>44501</c:v>
                </c:pt>
                <c:pt idx="140">
                  <c:v>44531</c:v>
                </c:pt>
                <c:pt idx="141">
                  <c:v>44562</c:v>
                </c:pt>
                <c:pt idx="142">
                  <c:v>44593</c:v>
                </c:pt>
                <c:pt idx="143">
                  <c:v>44621</c:v>
                </c:pt>
                <c:pt idx="144">
                  <c:v>44652</c:v>
                </c:pt>
              </c:numCache>
            </c:numRef>
          </c:cat>
          <c:val>
            <c:numRef>
              <c:f>Consents!$B$106:$B$250</c:f>
              <c:numCache>
                <c:formatCode>General</c:formatCode>
                <c:ptCount val="145"/>
                <c:pt idx="0">
                  <c:v>3651</c:v>
                </c:pt>
                <c:pt idx="1">
                  <c:v>3540</c:v>
                </c:pt>
                <c:pt idx="2">
                  <c:v>3669</c:v>
                </c:pt>
                <c:pt idx="3">
                  <c:v>3733</c:v>
                </c:pt>
                <c:pt idx="4">
                  <c:v>3838</c:v>
                </c:pt>
                <c:pt idx="5">
                  <c:v>3718</c:v>
                </c:pt>
                <c:pt idx="6">
                  <c:v>3703</c:v>
                </c:pt>
                <c:pt idx="7">
                  <c:v>3733</c:v>
                </c:pt>
                <c:pt idx="8">
                  <c:v>3613</c:v>
                </c:pt>
                <c:pt idx="9">
                  <c:v>3626</c:v>
                </c:pt>
                <c:pt idx="10">
                  <c:v>3612</c:v>
                </c:pt>
                <c:pt idx="11">
                  <c:v>3583</c:v>
                </c:pt>
                <c:pt idx="12">
                  <c:v>3535</c:v>
                </c:pt>
                <c:pt idx="13">
                  <c:v>3450</c:v>
                </c:pt>
                <c:pt idx="14">
                  <c:v>3397</c:v>
                </c:pt>
                <c:pt idx="15">
                  <c:v>3422</c:v>
                </c:pt>
                <c:pt idx="16">
                  <c:v>3480</c:v>
                </c:pt>
                <c:pt idx="17">
                  <c:v>3478</c:v>
                </c:pt>
                <c:pt idx="18">
                  <c:v>3606</c:v>
                </c:pt>
                <c:pt idx="19">
                  <c:v>3673</c:v>
                </c:pt>
                <c:pt idx="20">
                  <c:v>3772</c:v>
                </c:pt>
                <c:pt idx="21">
                  <c:v>3745</c:v>
                </c:pt>
                <c:pt idx="22">
                  <c:v>3763</c:v>
                </c:pt>
                <c:pt idx="23">
                  <c:v>3976</c:v>
                </c:pt>
                <c:pt idx="24">
                  <c:v>4077</c:v>
                </c:pt>
                <c:pt idx="25">
                  <c:v>4202</c:v>
                </c:pt>
                <c:pt idx="26">
                  <c:v>4197</c:v>
                </c:pt>
                <c:pt idx="27">
                  <c:v>4262</c:v>
                </c:pt>
                <c:pt idx="28">
                  <c:v>4259</c:v>
                </c:pt>
                <c:pt idx="29">
                  <c:v>4411</c:v>
                </c:pt>
                <c:pt idx="30">
                  <c:v>4440</c:v>
                </c:pt>
                <c:pt idx="31">
                  <c:v>4442</c:v>
                </c:pt>
                <c:pt idx="32">
                  <c:v>4582</c:v>
                </c:pt>
                <c:pt idx="33">
                  <c:v>4722</c:v>
                </c:pt>
                <c:pt idx="34">
                  <c:v>4882</c:v>
                </c:pt>
                <c:pt idx="35">
                  <c:v>4764</c:v>
                </c:pt>
                <c:pt idx="36">
                  <c:v>4835</c:v>
                </c:pt>
                <c:pt idx="37">
                  <c:v>5102</c:v>
                </c:pt>
                <c:pt idx="38">
                  <c:v>5343</c:v>
                </c:pt>
                <c:pt idx="39">
                  <c:v>5491</c:v>
                </c:pt>
                <c:pt idx="40">
                  <c:v>5616</c:v>
                </c:pt>
                <c:pt idx="41">
                  <c:v>5648</c:v>
                </c:pt>
                <c:pt idx="42">
                  <c:v>5691</c:v>
                </c:pt>
                <c:pt idx="43">
                  <c:v>6038</c:v>
                </c:pt>
                <c:pt idx="44">
                  <c:v>6310</c:v>
                </c:pt>
                <c:pt idx="45">
                  <c:v>6371</c:v>
                </c:pt>
                <c:pt idx="46">
                  <c:v>6362</c:v>
                </c:pt>
                <c:pt idx="47">
                  <c:v>6530</c:v>
                </c:pt>
                <c:pt idx="48">
                  <c:v>6796</c:v>
                </c:pt>
                <c:pt idx="49">
                  <c:v>6779</c:v>
                </c:pt>
                <c:pt idx="50">
                  <c:v>6873</c:v>
                </c:pt>
                <c:pt idx="51">
                  <c:v>7166</c:v>
                </c:pt>
                <c:pt idx="52">
                  <c:v>7356</c:v>
                </c:pt>
                <c:pt idx="53">
                  <c:v>7403</c:v>
                </c:pt>
                <c:pt idx="54">
                  <c:v>7518</c:v>
                </c:pt>
                <c:pt idx="55">
                  <c:v>7706</c:v>
                </c:pt>
                <c:pt idx="56">
                  <c:v>7632</c:v>
                </c:pt>
                <c:pt idx="57">
                  <c:v>7681</c:v>
                </c:pt>
                <c:pt idx="58">
                  <c:v>7745</c:v>
                </c:pt>
                <c:pt idx="59">
                  <c:v>7940</c:v>
                </c:pt>
                <c:pt idx="60">
                  <c:v>8155</c:v>
                </c:pt>
                <c:pt idx="61">
                  <c:v>8195</c:v>
                </c:pt>
                <c:pt idx="62">
                  <c:v>8299</c:v>
                </c:pt>
                <c:pt idx="63">
                  <c:v>8562</c:v>
                </c:pt>
                <c:pt idx="64">
                  <c:v>8609</c:v>
                </c:pt>
                <c:pt idx="65">
                  <c:v>8713</c:v>
                </c:pt>
                <c:pt idx="66">
                  <c:v>8927</c:v>
                </c:pt>
                <c:pt idx="67">
                  <c:v>8926</c:v>
                </c:pt>
                <c:pt idx="68">
                  <c:v>9243</c:v>
                </c:pt>
                <c:pt idx="69">
                  <c:v>9267</c:v>
                </c:pt>
                <c:pt idx="70">
                  <c:v>9526</c:v>
                </c:pt>
                <c:pt idx="71">
                  <c:v>9558</c:v>
                </c:pt>
                <c:pt idx="72">
                  <c:v>9345</c:v>
                </c:pt>
                <c:pt idx="73">
                  <c:v>9426</c:v>
                </c:pt>
                <c:pt idx="74">
                  <c:v>9644</c:v>
                </c:pt>
                <c:pt idx="75">
                  <c:v>9619</c:v>
                </c:pt>
                <c:pt idx="76">
                  <c:v>9849</c:v>
                </c:pt>
                <c:pt idx="77">
                  <c:v>10024</c:v>
                </c:pt>
                <c:pt idx="78">
                  <c:v>10011</c:v>
                </c:pt>
                <c:pt idx="79">
                  <c:v>10233</c:v>
                </c:pt>
                <c:pt idx="80">
                  <c:v>10026</c:v>
                </c:pt>
                <c:pt idx="81">
                  <c:v>10032</c:v>
                </c:pt>
                <c:pt idx="82">
                  <c:v>10045</c:v>
                </c:pt>
                <c:pt idx="83">
                  <c:v>10199</c:v>
                </c:pt>
                <c:pt idx="84">
                  <c:v>10226</c:v>
                </c:pt>
                <c:pt idx="85">
                  <c:v>10379</c:v>
                </c:pt>
                <c:pt idx="86">
                  <c:v>10364</c:v>
                </c:pt>
                <c:pt idx="87">
                  <c:v>10051</c:v>
                </c:pt>
                <c:pt idx="88">
                  <c:v>10265</c:v>
                </c:pt>
                <c:pt idx="89">
                  <c:v>10317</c:v>
                </c:pt>
                <c:pt idx="90">
                  <c:v>10469</c:v>
                </c:pt>
                <c:pt idx="91">
                  <c:v>10731</c:v>
                </c:pt>
                <c:pt idx="92">
                  <c:v>10867</c:v>
                </c:pt>
                <c:pt idx="93">
                  <c:v>11073</c:v>
                </c:pt>
                <c:pt idx="94">
                  <c:v>11052</c:v>
                </c:pt>
                <c:pt idx="95">
                  <c:v>11192</c:v>
                </c:pt>
                <c:pt idx="96">
                  <c:v>11629</c:v>
                </c:pt>
                <c:pt idx="97">
                  <c:v>12274</c:v>
                </c:pt>
                <c:pt idx="98">
                  <c:v>12369</c:v>
                </c:pt>
                <c:pt idx="99">
                  <c:v>12845</c:v>
                </c:pt>
                <c:pt idx="100">
                  <c:v>12959</c:v>
                </c:pt>
                <c:pt idx="101">
                  <c:v>12945</c:v>
                </c:pt>
                <c:pt idx="102">
                  <c:v>13078</c:v>
                </c:pt>
                <c:pt idx="103">
                  <c:v>12800</c:v>
                </c:pt>
                <c:pt idx="104">
                  <c:v>12862</c:v>
                </c:pt>
                <c:pt idx="105">
                  <c:v>13272</c:v>
                </c:pt>
                <c:pt idx="106">
                  <c:v>13847</c:v>
                </c:pt>
                <c:pt idx="107">
                  <c:v>13874</c:v>
                </c:pt>
                <c:pt idx="108">
                  <c:v>13754</c:v>
                </c:pt>
                <c:pt idx="109">
                  <c:v>13881</c:v>
                </c:pt>
                <c:pt idx="110">
                  <c:v>14032</c:v>
                </c:pt>
                <c:pt idx="111">
                  <c:v>14236</c:v>
                </c:pt>
                <c:pt idx="112">
                  <c:v>14345</c:v>
                </c:pt>
                <c:pt idx="113">
                  <c:v>14634</c:v>
                </c:pt>
                <c:pt idx="114">
                  <c:v>14918</c:v>
                </c:pt>
                <c:pt idx="115">
                  <c:v>14866</c:v>
                </c:pt>
                <c:pt idx="116">
                  <c:v>15154</c:v>
                </c:pt>
                <c:pt idx="117">
                  <c:v>14976</c:v>
                </c:pt>
                <c:pt idx="118">
                  <c:v>14854</c:v>
                </c:pt>
                <c:pt idx="119">
                  <c:v>14932</c:v>
                </c:pt>
                <c:pt idx="120">
                  <c:v>14783</c:v>
                </c:pt>
                <c:pt idx="121">
                  <c:v>14493</c:v>
                </c:pt>
                <c:pt idx="122">
                  <c:v>14780</c:v>
                </c:pt>
                <c:pt idx="123">
                  <c:v>14895</c:v>
                </c:pt>
                <c:pt idx="124">
                  <c:v>14879</c:v>
                </c:pt>
                <c:pt idx="125">
                  <c:v>15470</c:v>
                </c:pt>
                <c:pt idx="126">
                  <c:v>15673</c:v>
                </c:pt>
                <c:pt idx="127">
                  <c:v>16293</c:v>
                </c:pt>
                <c:pt idx="128">
                  <c:v>16656</c:v>
                </c:pt>
                <c:pt idx="129">
                  <c:v>17116</c:v>
                </c:pt>
                <c:pt idx="130">
                  <c:v>17060</c:v>
                </c:pt>
                <c:pt idx="131">
                  <c:v>17495</c:v>
                </c:pt>
                <c:pt idx="132">
                  <c:v>18224</c:v>
                </c:pt>
                <c:pt idx="133">
                  <c:v>18565</c:v>
                </c:pt>
                <c:pt idx="134">
                  <c:v>19036</c:v>
                </c:pt>
                <c:pt idx="135">
                  <c:v>19158</c:v>
                </c:pt>
                <c:pt idx="136">
                  <c:v>19929</c:v>
                </c:pt>
                <c:pt idx="137">
                  <c:v>19886</c:v>
                </c:pt>
                <c:pt idx="138">
                  <c:v>19936</c:v>
                </c:pt>
                <c:pt idx="139">
                  <c:v>20384</c:v>
                </c:pt>
                <c:pt idx="140">
                  <c:v>20529</c:v>
                </c:pt>
                <c:pt idx="141">
                  <c:v>20321</c:v>
                </c:pt>
                <c:pt idx="142">
                  <c:v>20786</c:v>
                </c:pt>
                <c:pt idx="143">
                  <c:v>21477</c:v>
                </c:pt>
                <c:pt idx="144">
                  <c:v>21468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C0-41EB-A756-8DEA738243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498560"/>
        <c:axId val="130500096"/>
      </c:lineChart>
      <c:lineChart>
        <c:grouping val="standard"/>
        <c:varyColors val="0"/>
        <c:ser>
          <c:idx val="1"/>
          <c:order val="1"/>
          <c:tx>
            <c:v>Real value of non-residential consents (RHS)</c:v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cat>
            <c:numRef>
              <c:f>Consents!$A$106:$A$250</c:f>
              <c:numCache>
                <c:formatCode>mmm\-yy</c:formatCode>
                <c:ptCount val="145"/>
                <c:pt idx="0">
                  <c:v>40269</c:v>
                </c:pt>
                <c:pt idx="1">
                  <c:v>40299</c:v>
                </c:pt>
                <c:pt idx="2">
                  <c:v>40330</c:v>
                </c:pt>
                <c:pt idx="3">
                  <c:v>40360</c:v>
                </c:pt>
                <c:pt idx="4">
                  <c:v>40391</c:v>
                </c:pt>
                <c:pt idx="5">
                  <c:v>40422</c:v>
                </c:pt>
                <c:pt idx="6">
                  <c:v>40452</c:v>
                </c:pt>
                <c:pt idx="7">
                  <c:v>40483</c:v>
                </c:pt>
                <c:pt idx="8">
                  <c:v>40513</c:v>
                </c:pt>
                <c:pt idx="9">
                  <c:v>40544</c:v>
                </c:pt>
                <c:pt idx="10">
                  <c:v>40575</c:v>
                </c:pt>
                <c:pt idx="11">
                  <c:v>40603</c:v>
                </c:pt>
                <c:pt idx="12">
                  <c:v>40634</c:v>
                </c:pt>
                <c:pt idx="13">
                  <c:v>40664</c:v>
                </c:pt>
                <c:pt idx="14">
                  <c:v>40695</c:v>
                </c:pt>
                <c:pt idx="15">
                  <c:v>40725</c:v>
                </c:pt>
                <c:pt idx="16">
                  <c:v>40756</c:v>
                </c:pt>
                <c:pt idx="17">
                  <c:v>40787</c:v>
                </c:pt>
                <c:pt idx="18">
                  <c:v>40817</c:v>
                </c:pt>
                <c:pt idx="19">
                  <c:v>40848</c:v>
                </c:pt>
                <c:pt idx="20">
                  <c:v>40878</c:v>
                </c:pt>
                <c:pt idx="21">
                  <c:v>40909</c:v>
                </c:pt>
                <c:pt idx="22">
                  <c:v>40940</c:v>
                </c:pt>
                <c:pt idx="23">
                  <c:v>40969</c:v>
                </c:pt>
                <c:pt idx="24">
                  <c:v>41000</c:v>
                </c:pt>
                <c:pt idx="25">
                  <c:v>41030</c:v>
                </c:pt>
                <c:pt idx="26">
                  <c:v>41061</c:v>
                </c:pt>
                <c:pt idx="27">
                  <c:v>41091</c:v>
                </c:pt>
                <c:pt idx="28">
                  <c:v>41122</c:v>
                </c:pt>
                <c:pt idx="29">
                  <c:v>41153</c:v>
                </c:pt>
                <c:pt idx="30">
                  <c:v>41183</c:v>
                </c:pt>
                <c:pt idx="31">
                  <c:v>41214</c:v>
                </c:pt>
                <c:pt idx="32">
                  <c:v>41244</c:v>
                </c:pt>
                <c:pt idx="33">
                  <c:v>41275</c:v>
                </c:pt>
                <c:pt idx="34">
                  <c:v>41306</c:v>
                </c:pt>
                <c:pt idx="35">
                  <c:v>41334</c:v>
                </c:pt>
                <c:pt idx="36">
                  <c:v>41365</c:v>
                </c:pt>
                <c:pt idx="37">
                  <c:v>41395</c:v>
                </c:pt>
                <c:pt idx="38">
                  <c:v>41426</c:v>
                </c:pt>
                <c:pt idx="39">
                  <c:v>41456</c:v>
                </c:pt>
                <c:pt idx="40">
                  <c:v>41487</c:v>
                </c:pt>
                <c:pt idx="41">
                  <c:v>41518</c:v>
                </c:pt>
                <c:pt idx="42">
                  <c:v>41548</c:v>
                </c:pt>
                <c:pt idx="43">
                  <c:v>41579</c:v>
                </c:pt>
                <c:pt idx="44">
                  <c:v>41609</c:v>
                </c:pt>
                <c:pt idx="45">
                  <c:v>41640</c:v>
                </c:pt>
                <c:pt idx="46">
                  <c:v>41671</c:v>
                </c:pt>
                <c:pt idx="47">
                  <c:v>41699</c:v>
                </c:pt>
                <c:pt idx="48">
                  <c:v>41730</c:v>
                </c:pt>
                <c:pt idx="49">
                  <c:v>41760</c:v>
                </c:pt>
                <c:pt idx="50">
                  <c:v>41791</c:v>
                </c:pt>
                <c:pt idx="51">
                  <c:v>41821</c:v>
                </c:pt>
                <c:pt idx="52">
                  <c:v>41852</c:v>
                </c:pt>
                <c:pt idx="53">
                  <c:v>41883</c:v>
                </c:pt>
                <c:pt idx="54">
                  <c:v>41913</c:v>
                </c:pt>
                <c:pt idx="55">
                  <c:v>41944</c:v>
                </c:pt>
                <c:pt idx="56">
                  <c:v>41974</c:v>
                </c:pt>
                <c:pt idx="57">
                  <c:v>42005</c:v>
                </c:pt>
                <c:pt idx="58">
                  <c:v>42036</c:v>
                </c:pt>
                <c:pt idx="59">
                  <c:v>42064</c:v>
                </c:pt>
                <c:pt idx="60">
                  <c:v>42095</c:v>
                </c:pt>
                <c:pt idx="61">
                  <c:v>42125</c:v>
                </c:pt>
                <c:pt idx="62">
                  <c:v>42156</c:v>
                </c:pt>
                <c:pt idx="63">
                  <c:v>42186</c:v>
                </c:pt>
                <c:pt idx="64">
                  <c:v>42217</c:v>
                </c:pt>
                <c:pt idx="65">
                  <c:v>42248</c:v>
                </c:pt>
                <c:pt idx="66">
                  <c:v>42278</c:v>
                </c:pt>
                <c:pt idx="67">
                  <c:v>42309</c:v>
                </c:pt>
                <c:pt idx="68">
                  <c:v>42339</c:v>
                </c:pt>
                <c:pt idx="69">
                  <c:v>42370</c:v>
                </c:pt>
                <c:pt idx="70">
                  <c:v>42401</c:v>
                </c:pt>
                <c:pt idx="71">
                  <c:v>42430</c:v>
                </c:pt>
                <c:pt idx="72">
                  <c:v>42461</c:v>
                </c:pt>
                <c:pt idx="73">
                  <c:v>42491</c:v>
                </c:pt>
                <c:pt idx="74">
                  <c:v>42522</c:v>
                </c:pt>
                <c:pt idx="75">
                  <c:v>42552</c:v>
                </c:pt>
                <c:pt idx="76">
                  <c:v>42583</c:v>
                </c:pt>
                <c:pt idx="77">
                  <c:v>42614</c:v>
                </c:pt>
                <c:pt idx="78">
                  <c:v>42644</c:v>
                </c:pt>
                <c:pt idx="79">
                  <c:v>42675</c:v>
                </c:pt>
                <c:pt idx="80">
                  <c:v>42705</c:v>
                </c:pt>
                <c:pt idx="81">
                  <c:v>42736</c:v>
                </c:pt>
                <c:pt idx="82">
                  <c:v>42767</c:v>
                </c:pt>
                <c:pt idx="83">
                  <c:v>42795</c:v>
                </c:pt>
                <c:pt idx="84">
                  <c:v>42826</c:v>
                </c:pt>
                <c:pt idx="85">
                  <c:v>42856</c:v>
                </c:pt>
                <c:pt idx="86">
                  <c:v>42887</c:v>
                </c:pt>
                <c:pt idx="87">
                  <c:v>42917</c:v>
                </c:pt>
                <c:pt idx="88">
                  <c:v>42948</c:v>
                </c:pt>
                <c:pt idx="89">
                  <c:v>42979</c:v>
                </c:pt>
                <c:pt idx="90">
                  <c:v>43009</c:v>
                </c:pt>
                <c:pt idx="91">
                  <c:v>43040</c:v>
                </c:pt>
                <c:pt idx="92">
                  <c:v>43070</c:v>
                </c:pt>
                <c:pt idx="93">
                  <c:v>43101</c:v>
                </c:pt>
                <c:pt idx="94">
                  <c:v>43132</c:v>
                </c:pt>
                <c:pt idx="95">
                  <c:v>43160</c:v>
                </c:pt>
                <c:pt idx="96">
                  <c:v>43191</c:v>
                </c:pt>
                <c:pt idx="97">
                  <c:v>43221</c:v>
                </c:pt>
                <c:pt idx="98">
                  <c:v>43252</c:v>
                </c:pt>
                <c:pt idx="99">
                  <c:v>43282</c:v>
                </c:pt>
                <c:pt idx="100">
                  <c:v>43313</c:v>
                </c:pt>
                <c:pt idx="101">
                  <c:v>43344</c:v>
                </c:pt>
                <c:pt idx="102">
                  <c:v>43374</c:v>
                </c:pt>
                <c:pt idx="103">
                  <c:v>43405</c:v>
                </c:pt>
                <c:pt idx="104">
                  <c:v>43435</c:v>
                </c:pt>
                <c:pt idx="105">
                  <c:v>43466</c:v>
                </c:pt>
                <c:pt idx="106">
                  <c:v>43497</c:v>
                </c:pt>
                <c:pt idx="107">
                  <c:v>43525</c:v>
                </c:pt>
                <c:pt idx="108">
                  <c:v>43556</c:v>
                </c:pt>
                <c:pt idx="109">
                  <c:v>43586</c:v>
                </c:pt>
                <c:pt idx="110">
                  <c:v>43617</c:v>
                </c:pt>
                <c:pt idx="111">
                  <c:v>43647</c:v>
                </c:pt>
                <c:pt idx="112">
                  <c:v>43678</c:v>
                </c:pt>
                <c:pt idx="113">
                  <c:v>43709</c:v>
                </c:pt>
                <c:pt idx="114">
                  <c:v>43739</c:v>
                </c:pt>
                <c:pt idx="115">
                  <c:v>43770</c:v>
                </c:pt>
                <c:pt idx="116">
                  <c:v>43800</c:v>
                </c:pt>
                <c:pt idx="117">
                  <c:v>43831</c:v>
                </c:pt>
                <c:pt idx="118">
                  <c:v>43862</c:v>
                </c:pt>
                <c:pt idx="119">
                  <c:v>43891</c:v>
                </c:pt>
                <c:pt idx="120">
                  <c:v>43922</c:v>
                </c:pt>
                <c:pt idx="121">
                  <c:v>43952</c:v>
                </c:pt>
                <c:pt idx="122">
                  <c:v>43983</c:v>
                </c:pt>
                <c:pt idx="123">
                  <c:v>44013</c:v>
                </c:pt>
                <c:pt idx="124">
                  <c:v>44044</c:v>
                </c:pt>
                <c:pt idx="125">
                  <c:v>44075</c:v>
                </c:pt>
                <c:pt idx="126">
                  <c:v>44105</c:v>
                </c:pt>
                <c:pt idx="127">
                  <c:v>44136</c:v>
                </c:pt>
                <c:pt idx="128">
                  <c:v>44166</c:v>
                </c:pt>
                <c:pt idx="129">
                  <c:v>44197</c:v>
                </c:pt>
                <c:pt idx="130">
                  <c:v>44228</c:v>
                </c:pt>
                <c:pt idx="131">
                  <c:v>44256</c:v>
                </c:pt>
                <c:pt idx="132">
                  <c:v>44287</c:v>
                </c:pt>
                <c:pt idx="133">
                  <c:v>44317</c:v>
                </c:pt>
                <c:pt idx="134">
                  <c:v>44348</c:v>
                </c:pt>
                <c:pt idx="135">
                  <c:v>44378</c:v>
                </c:pt>
                <c:pt idx="136">
                  <c:v>44409</c:v>
                </c:pt>
                <c:pt idx="137">
                  <c:v>44440</c:v>
                </c:pt>
                <c:pt idx="138">
                  <c:v>44470</c:v>
                </c:pt>
                <c:pt idx="139">
                  <c:v>44501</c:v>
                </c:pt>
                <c:pt idx="140">
                  <c:v>44531</c:v>
                </c:pt>
                <c:pt idx="141">
                  <c:v>44562</c:v>
                </c:pt>
                <c:pt idx="142">
                  <c:v>44593</c:v>
                </c:pt>
                <c:pt idx="143">
                  <c:v>44621</c:v>
                </c:pt>
                <c:pt idx="144">
                  <c:v>44652</c:v>
                </c:pt>
              </c:numCache>
            </c:numRef>
          </c:cat>
          <c:val>
            <c:numRef>
              <c:f>Nonresidential!$B$106:$B$250</c:f>
              <c:numCache>
                <c:formatCode>0</c:formatCode>
                <c:ptCount val="145"/>
                <c:pt idx="0">
                  <c:v>1632.757382463069</c:v>
                </c:pt>
                <c:pt idx="1">
                  <c:v>1417.0916381989382</c:v>
                </c:pt>
                <c:pt idx="2">
                  <c:v>1415.8848970606341</c:v>
                </c:pt>
                <c:pt idx="3">
                  <c:v>1311.4998017302214</c:v>
                </c:pt>
                <c:pt idx="4">
                  <c:v>1331.0297192150979</c:v>
                </c:pt>
                <c:pt idx="5">
                  <c:v>1313.0328317550407</c:v>
                </c:pt>
                <c:pt idx="6">
                  <c:v>1257.7920745706979</c:v>
                </c:pt>
                <c:pt idx="7">
                  <c:v>1377.6761989746012</c:v>
                </c:pt>
                <c:pt idx="8">
                  <c:v>1325.9183276310923</c:v>
                </c:pt>
                <c:pt idx="9">
                  <c:v>1312.7551069872216</c:v>
                </c:pt>
                <c:pt idx="10">
                  <c:v>1284.4249270764251</c:v>
                </c:pt>
                <c:pt idx="11">
                  <c:v>1327.9068989445402</c:v>
                </c:pt>
                <c:pt idx="12">
                  <c:v>1337.6082436837651</c:v>
                </c:pt>
                <c:pt idx="13">
                  <c:v>1323.3513775474096</c:v>
                </c:pt>
                <c:pt idx="14">
                  <c:v>1293.9336519679946</c:v>
                </c:pt>
                <c:pt idx="15">
                  <c:v>1444.3814775603716</c:v>
                </c:pt>
                <c:pt idx="16">
                  <c:v>1412.953393549154</c:v>
                </c:pt>
                <c:pt idx="17">
                  <c:v>1446.0380190779406</c:v>
                </c:pt>
                <c:pt idx="18">
                  <c:v>1457.7343071290322</c:v>
                </c:pt>
                <c:pt idx="19">
                  <c:v>1334.9291586542222</c:v>
                </c:pt>
                <c:pt idx="20">
                  <c:v>1522.4174825868288</c:v>
                </c:pt>
                <c:pt idx="21">
                  <c:v>1547.1526590459994</c:v>
                </c:pt>
                <c:pt idx="22">
                  <c:v>1568.1678149414336</c:v>
                </c:pt>
                <c:pt idx="23">
                  <c:v>1467.1949900973789</c:v>
                </c:pt>
                <c:pt idx="24">
                  <c:v>1479.1841912826967</c:v>
                </c:pt>
                <c:pt idx="25">
                  <c:v>1475.5220743577913</c:v>
                </c:pt>
                <c:pt idx="26">
                  <c:v>1479.8837645721671</c:v>
                </c:pt>
                <c:pt idx="27">
                  <c:v>1405.9719124462003</c:v>
                </c:pt>
                <c:pt idx="28">
                  <c:v>1394.2736794395598</c:v>
                </c:pt>
                <c:pt idx="29">
                  <c:v>1447.0063853899567</c:v>
                </c:pt>
                <c:pt idx="30">
                  <c:v>1485.1020473567762</c:v>
                </c:pt>
                <c:pt idx="31">
                  <c:v>1465.2990226275951</c:v>
                </c:pt>
                <c:pt idx="32">
                  <c:v>1336.4744970964596</c:v>
                </c:pt>
                <c:pt idx="33">
                  <c:v>1333.1107408879116</c:v>
                </c:pt>
                <c:pt idx="34">
                  <c:v>1267.4212151689094</c:v>
                </c:pt>
                <c:pt idx="35">
                  <c:v>1421.3948027712554</c:v>
                </c:pt>
                <c:pt idx="36">
                  <c:v>1442.3618896886005</c:v>
                </c:pt>
                <c:pt idx="37">
                  <c:v>1476.4642662484137</c:v>
                </c:pt>
                <c:pt idx="38">
                  <c:v>1515.2537858223091</c:v>
                </c:pt>
                <c:pt idx="39">
                  <c:v>1491.0661231502286</c:v>
                </c:pt>
                <c:pt idx="40">
                  <c:v>1523.3959411751391</c:v>
                </c:pt>
                <c:pt idx="41">
                  <c:v>1517.7408059682382</c:v>
                </c:pt>
                <c:pt idx="42">
                  <c:v>1564.4164664739326</c:v>
                </c:pt>
                <c:pt idx="43">
                  <c:v>1458.5110270513269</c:v>
                </c:pt>
                <c:pt idx="44">
                  <c:v>1395.4223067989446</c:v>
                </c:pt>
                <c:pt idx="45">
                  <c:v>1396.5575662350604</c:v>
                </c:pt>
                <c:pt idx="46">
                  <c:v>1476.0025402737631</c:v>
                </c:pt>
                <c:pt idx="47">
                  <c:v>1404.2788161797935</c:v>
                </c:pt>
                <c:pt idx="48">
                  <c:v>1413.4829884517103</c:v>
                </c:pt>
                <c:pt idx="49">
                  <c:v>1386.5996766160406</c:v>
                </c:pt>
                <c:pt idx="50">
                  <c:v>1489.985184124225</c:v>
                </c:pt>
                <c:pt idx="51">
                  <c:v>1433.659234237382</c:v>
                </c:pt>
                <c:pt idx="52">
                  <c:v>1503.4687192576596</c:v>
                </c:pt>
                <c:pt idx="53">
                  <c:v>1596.6929791189555</c:v>
                </c:pt>
                <c:pt idx="54">
                  <c:v>1596.8220719094138</c:v>
                </c:pt>
                <c:pt idx="55">
                  <c:v>1655.3178611916744</c:v>
                </c:pt>
                <c:pt idx="56">
                  <c:v>1664.3688864597925</c:v>
                </c:pt>
                <c:pt idx="57">
                  <c:v>1637.8944539183651</c:v>
                </c:pt>
                <c:pt idx="58">
                  <c:v>1711.0752900240125</c:v>
                </c:pt>
                <c:pt idx="59">
                  <c:v>1610.8875229973116</c:v>
                </c:pt>
                <c:pt idx="60">
                  <c:v>1584.8588742697514</c:v>
                </c:pt>
                <c:pt idx="61">
                  <c:v>1647.107992475916</c:v>
                </c:pt>
                <c:pt idx="62">
                  <c:v>1547.4158247344953</c:v>
                </c:pt>
                <c:pt idx="63">
                  <c:v>1642.1005440129441</c:v>
                </c:pt>
                <c:pt idx="64">
                  <c:v>1516.7886776383566</c:v>
                </c:pt>
                <c:pt idx="65">
                  <c:v>1442.3782720824354</c:v>
                </c:pt>
                <c:pt idx="66">
                  <c:v>1471.1616319447817</c:v>
                </c:pt>
                <c:pt idx="67">
                  <c:v>1607.6216301196703</c:v>
                </c:pt>
                <c:pt idx="68">
                  <c:v>1768.2610170626581</c:v>
                </c:pt>
                <c:pt idx="69">
                  <c:v>1835.0613312890807</c:v>
                </c:pt>
                <c:pt idx="70">
                  <c:v>1732.020622329931</c:v>
                </c:pt>
                <c:pt idx="71">
                  <c:v>1844.159431566771</c:v>
                </c:pt>
                <c:pt idx="72">
                  <c:v>1877.9371608589302</c:v>
                </c:pt>
                <c:pt idx="73">
                  <c:v>1889.1289157362194</c:v>
                </c:pt>
                <c:pt idx="74">
                  <c:v>2084.3417190173673</c:v>
                </c:pt>
                <c:pt idx="75">
                  <c:v>2201.7601527452284</c:v>
                </c:pt>
                <c:pt idx="76">
                  <c:v>2307.8868069474956</c:v>
                </c:pt>
                <c:pt idx="77">
                  <c:v>2346.1681376974034</c:v>
                </c:pt>
                <c:pt idx="78">
                  <c:v>2323.7973555914141</c:v>
                </c:pt>
                <c:pt idx="79">
                  <c:v>2194.9160069156092</c:v>
                </c:pt>
                <c:pt idx="80">
                  <c:v>2167.7860854331748</c:v>
                </c:pt>
                <c:pt idx="81">
                  <c:v>2147.6924843193815</c:v>
                </c:pt>
                <c:pt idx="82">
                  <c:v>2145.5507910545334</c:v>
                </c:pt>
                <c:pt idx="83">
                  <c:v>2412.8296859454817</c:v>
                </c:pt>
                <c:pt idx="84">
                  <c:v>2457.5267788544234</c:v>
                </c:pt>
                <c:pt idx="85">
                  <c:v>2543.4804914794245</c:v>
                </c:pt>
                <c:pt idx="86">
                  <c:v>2291.5289435947093</c:v>
                </c:pt>
                <c:pt idx="87">
                  <c:v>2190.1263809501293</c:v>
                </c:pt>
                <c:pt idx="88">
                  <c:v>2330.4886339779787</c:v>
                </c:pt>
                <c:pt idx="89">
                  <c:v>2420.2268818444854</c:v>
                </c:pt>
                <c:pt idx="90">
                  <c:v>2570.8457832528675</c:v>
                </c:pt>
                <c:pt idx="91">
                  <c:v>2664.4498629777368</c:v>
                </c:pt>
                <c:pt idx="92">
                  <c:v>2553.0033036509603</c:v>
                </c:pt>
                <c:pt idx="93">
                  <c:v>2621.1014085826696</c:v>
                </c:pt>
                <c:pt idx="94">
                  <c:v>2663.6620111527727</c:v>
                </c:pt>
                <c:pt idx="95">
                  <c:v>2537.6441826599671</c:v>
                </c:pt>
                <c:pt idx="96">
                  <c:v>2569.2455413331018</c:v>
                </c:pt>
                <c:pt idx="97">
                  <c:v>2516.9446547192488</c:v>
                </c:pt>
                <c:pt idx="98">
                  <c:v>2715.8962310296583</c:v>
                </c:pt>
                <c:pt idx="99">
                  <c:v>2761.8911181021067</c:v>
                </c:pt>
                <c:pt idx="100">
                  <c:v>2688.3775103313428</c:v>
                </c:pt>
                <c:pt idx="101">
                  <c:v>2666.9734155822157</c:v>
                </c:pt>
                <c:pt idx="102">
                  <c:v>2538.9942480041946</c:v>
                </c:pt>
                <c:pt idx="103">
                  <c:v>2641.3095514334177</c:v>
                </c:pt>
                <c:pt idx="104">
                  <c:v>2747.4492475924403</c:v>
                </c:pt>
                <c:pt idx="105">
                  <c:v>2831.3764211174612</c:v>
                </c:pt>
                <c:pt idx="106">
                  <c:v>2956.5444409607712</c:v>
                </c:pt>
                <c:pt idx="107">
                  <c:v>2860.8299339897517</c:v>
                </c:pt>
                <c:pt idx="108">
                  <c:v>2902.4151272290769</c:v>
                </c:pt>
                <c:pt idx="109">
                  <c:v>2918.6210155912718</c:v>
                </c:pt>
                <c:pt idx="110">
                  <c:v>2807.2713921574955</c:v>
                </c:pt>
                <c:pt idx="111">
                  <c:v>2828.3726934258611</c:v>
                </c:pt>
                <c:pt idx="112">
                  <c:v>2757.8763548036486</c:v>
                </c:pt>
                <c:pt idx="113">
                  <c:v>2701.5883086263548</c:v>
                </c:pt>
                <c:pt idx="114">
                  <c:v>2715.9973318321881</c:v>
                </c:pt>
                <c:pt idx="115">
                  <c:v>2600.9453227250569</c:v>
                </c:pt>
                <c:pt idx="116">
                  <c:v>2627.5725690432164</c:v>
                </c:pt>
                <c:pt idx="117">
                  <c:v>2517.7148682272814</c:v>
                </c:pt>
                <c:pt idx="118">
                  <c:v>2384.8171915584148</c:v>
                </c:pt>
                <c:pt idx="119">
                  <c:v>2279.5732166419625</c:v>
                </c:pt>
                <c:pt idx="120">
                  <c:v>2148.7741721957145</c:v>
                </c:pt>
                <c:pt idx="121">
                  <c:v>2036.4854230871604</c:v>
                </c:pt>
                <c:pt idx="122">
                  <c:v>2059.8337706587436</c:v>
                </c:pt>
                <c:pt idx="123">
                  <c:v>1951.7770899360821</c:v>
                </c:pt>
                <c:pt idx="124">
                  <c:v>2058.4448109469949</c:v>
                </c:pt>
                <c:pt idx="125">
                  <c:v>2179.7390056216145</c:v>
                </c:pt>
                <c:pt idx="126">
                  <c:v>2113.2919752811863</c:v>
                </c:pt>
                <c:pt idx="127">
                  <c:v>2259.5785227086685</c:v>
                </c:pt>
                <c:pt idx="128">
                  <c:v>2263.1694253236633</c:v>
                </c:pt>
                <c:pt idx="129">
                  <c:v>2253.3630122623872</c:v>
                </c:pt>
                <c:pt idx="130">
                  <c:v>2239.2880916801219</c:v>
                </c:pt>
                <c:pt idx="131">
                  <c:v>2285.1972199740167</c:v>
                </c:pt>
                <c:pt idx="132">
                  <c:v>2337.716335203595</c:v>
                </c:pt>
                <c:pt idx="133">
                  <c:v>2589.0667675577465</c:v>
                </c:pt>
                <c:pt idx="134">
                  <c:v>2589.1021607156945</c:v>
                </c:pt>
                <c:pt idx="135">
                  <c:v>2712.4160622964955</c:v>
                </c:pt>
                <c:pt idx="136">
                  <c:v>2782.3539001308741</c:v>
                </c:pt>
                <c:pt idx="137">
                  <c:v>2681.428878857429</c:v>
                </c:pt>
                <c:pt idx="138">
                  <c:v>2714.018757060996</c:v>
                </c:pt>
                <c:pt idx="139">
                  <c:v>2544.2442774839865</c:v>
                </c:pt>
                <c:pt idx="140">
                  <c:v>2525.2887052724222</c:v>
                </c:pt>
                <c:pt idx="141">
                  <c:v>2528.7301636867091</c:v>
                </c:pt>
                <c:pt idx="142">
                  <c:v>2630.0205564002572</c:v>
                </c:pt>
                <c:pt idx="143">
                  <c:v>2803.0008548201822</c:v>
                </c:pt>
                <c:pt idx="144">
                  <c:v>2752.0609794741727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C0-41EB-A756-8DEA738243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520576"/>
        <c:axId val="130502016"/>
      </c:lineChart>
      <c:catAx>
        <c:axId val="130498560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low"/>
        <c:crossAx val="130500096"/>
        <c:crosses val="autoZero"/>
        <c:auto val="0"/>
        <c:lblAlgn val="ctr"/>
        <c:lblOffset val="100"/>
        <c:tickLblSkip val="24"/>
        <c:tickMarkSkip val="12"/>
        <c:noMultiLvlLbl val="0"/>
      </c:catAx>
      <c:valAx>
        <c:axId val="130500096"/>
        <c:scaling>
          <c:orientation val="minMax"/>
          <c:max val="250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aseline="0">
                    <a:solidFill>
                      <a:schemeClr val="tx2"/>
                    </a:solidFill>
                  </a:defRPr>
                </a:pPr>
                <a:r>
                  <a:rPr lang="en-US" baseline="0">
                    <a:solidFill>
                      <a:schemeClr val="tx2"/>
                    </a:solidFill>
                  </a:rPr>
                  <a:t>Moving annual total (number)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b="1" i="0" baseline="0">
                <a:solidFill>
                  <a:schemeClr val="tx2"/>
                </a:solidFill>
              </a:defRPr>
            </a:pPr>
            <a:endParaRPr lang="en-US"/>
          </a:p>
        </c:txPr>
        <c:crossAx val="130498560"/>
        <c:crosses val="autoZero"/>
        <c:crossBetween val="midCat"/>
      </c:valAx>
      <c:valAx>
        <c:axId val="130502016"/>
        <c:scaling>
          <c:orientation val="minMax"/>
          <c:max val="5000"/>
          <c:min val="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baseline="0">
                    <a:solidFill>
                      <a:srgbClr val="00B0F0"/>
                    </a:solidFill>
                  </a:defRPr>
                </a:pPr>
                <a:r>
                  <a:rPr lang="en-US" baseline="0">
                    <a:solidFill>
                      <a:srgbClr val="00B0F0"/>
                    </a:solidFill>
                  </a:rPr>
                  <a:t>Moving annual total ($2022m)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txPr>
          <a:bodyPr/>
          <a:lstStyle/>
          <a:p>
            <a:pPr>
              <a:defRPr b="1" i="0" baseline="0">
                <a:solidFill>
                  <a:srgbClr val="00B0F0"/>
                </a:solidFill>
              </a:defRPr>
            </a:pPr>
            <a:endParaRPr lang="en-US"/>
          </a:p>
        </c:txPr>
        <c:crossAx val="130520576"/>
        <c:crosses val="max"/>
        <c:crossBetween val="between"/>
      </c:valAx>
      <c:dateAx>
        <c:axId val="130520576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130502016"/>
        <c:crosses val="autoZero"/>
        <c:auto val="1"/>
        <c:lblOffset val="100"/>
        <c:baseTimeUnit val="months"/>
      </c:dateAx>
    </c:plotArea>
    <c:legend>
      <c:legendPos val="b"/>
      <c:layout>
        <c:manualLayout>
          <c:xMode val="edge"/>
          <c:yMode val="edge"/>
          <c:x val="0"/>
          <c:y val="0.86728783902012263"/>
          <c:w val="1"/>
          <c:h val="0.10493438320209973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4" l="0.70000000000000062" r="0.70000000000000062" t="0.750000000000004" header="0.30000000000000032" footer="0.30000000000000032"/>
    <c:pageSetup orientation="landscape" horizontalDpi="1200" verticalDpi="120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GDP!$B$5</c:f>
              <c:strCache>
                <c:ptCount val="1"/>
                <c:pt idx="0">
                  <c:v>Auckland</c:v>
                </c:pt>
              </c:strCache>
            </c:strRef>
          </c:tx>
          <c:marker>
            <c:symbol val="none"/>
          </c:marker>
          <c:cat>
            <c:numRef>
              <c:f>GDP!$A$34:$A$82</c:f>
              <c:numCache>
                <c:formatCode>mmm\-yy</c:formatCode>
                <c:ptCount val="49"/>
                <c:pt idx="0">
                  <c:v>40238</c:v>
                </c:pt>
                <c:pt idx="1">
                  <c:v>40330</c:v>
                </c:pt>
                <c:pt idx="2">
                  <c:v>40422</c:v>
                </c:pt>
                <c:pt idx="3">
                  <c:v>40513</c:v>
                </c:pt>
                <c:pt idx="4">
                  <c:v>40603</c:v>
                </c:pt>
                <c:pt idx="5">
                  <c:v>40695</c:v>
                </c:pt>
                <c:pt idx="6">
                  <c:v>40787</c:v>
                </c:pt>
                <c:pt idx="7">
                  <c:v>40878</c:v>
                </c:pt>
                <c:pt idx="8">
                  <c:v>40969</c:v>
                </c:pt>
                <c:pt idx="9">
                  <c:v>41061</c:v>
                </c:pt>
                <c:pt idx="10">
                  <c:v>41153</c:v>
                </c:pt>
                <c:pt idx="11">
                  <c:v>41244</c:v>
                </c:pt>
                <c:pt idx="12">
                  <c:v>41334</c:v>
                </c:pt>
                <c:pt idx="13">
                  <c:v>41426</c:v>
                </c:pt>
                <c:pt idx="14">
                  <c:v>41518</c:v>
                </c:pt>
                <c:pt idx="15">
                  <c:v>41609</c:v>
                </c:pt>
                <c:pt idx="16">
                  <c:v>41699</c:v>
                </c:pt>
                <c:pt idx="17">
                  <c:v>41791</c:v>
                </c:pt>
                <c:pt idx="18">
                  <c:v>41883</c:v>
                </c:pt>
                <c:pt idx="19">
                  <c:v>41974</c:v>
                </c:pt>
                <c:pt idx="20">
                  <c:v>42064</c:v>
                </c:pt>
                <c:pt idx="21">
                  <c:v>42156</c:v>
                </c:pt>
                <c:pt idx="22">
                  <c:v>42248</c:v>
                </c:pt>
                <c:pt idx="23">
                  <c:v>42339</c:v>
                </c:pt>
                <c:pt idx="24">
                  <c:v>42430</c:v>
                </c:pt>
                <c:pt idx="25">
                  <c:v>42522</c:v>
                </c:pt>
                <c:pt idx="26">
                  <c:v>42614</c:v>
                </c:pt>
                <c:pt idx="27">
                  <c:v>42705</c:v>
                </c:pt>
                <c:pt idx="28">
                  <c:v>42795</c:v>
                </c:pt>
                <c:pt idx="29">
                  <c:v>42887</c:v>
                </c:pt>
                <c:pt idx="30">
                  <c:v>42979</c:v>
                </c:pt>
                <c:pt idx="31">
                  <c:v>43070</c:v>
                </c:pt>
                <c:pt idx="32">
                  <c:v>43160</c:v>
                </c:pt>
                <c:pt idx="33">
                  <c:v>43252</c:v>
                </c:pt>
                <c:pt idx="34">
                  <c:v>43344</c:v>
                </c:pt>
                <c:pt idx="35">
                  <c:v>43435</c:v>
                </c:pt>
                <c:pt idx="36">
                  <c:v>43525</c:v>
                </c:pt>
                <c:pt idx="37">
                  <c:v>43617</c:v>
                </c:pt>
                <c:pt idx="38">
                  <c:v>43709</c:v>
                </c:pt>
                <c:pt idx="39">
                  <c:v>43800</c:v>
                </c:pt>
                <c:pt idx="40">
                  <c:v>43891</c:v>
                </c:pt>
                <c:pt idx="41">
                  <c:v>43983</c:v>
                </c:pt>
                <c:pt idx="42">
                  <c:v>44075</c:v>
                </c:pt>
                <c:pt idx="43">
                  <c:v>44166</c:v>
                </c:pt>
                <c:pt idx="44">
                  <c:v>44256</c:v>
                </c:pt>
                <c:pt idx="45">
                  <c:v>44348</c:v>
                </c:pt>
                <c:pt idx="46">
                  <c:v>44440</c:v>
                </c:pt>
                <c:pt idx="47">
                  <c:v>44531</c:v>
                </c:pt>
                <c:pt idx="48">
                  <c:v>44621</c:v>
                </c:pt>
              </c:numCache>
            </c:numRef>
          </c:cat>
          <c:val>
            <c:numRef>
              <c:f>GDP!$B$34:$B$82</c:f>
              <c:numCache>
                <c:formatCode>0.0%</c:formatCode>
                <c:ptCount val="49"/>
                <c:pt idx="0">
                  <c:v>-1.2035309641898362E-2</c:v>
                </c:pt>
                <c:pt idx="1">
                  <c:v>5.711199466801542E-3</c:v>
                </c:pt>
                <c:pt idx="2">
                  <c:v>2.2544991609281917E-2</c:v>
                </c:pt>
                <c:pt idx="3">
                  <c:v>3.0103742126713628E-2</c:v>
                </c:pt>
                <c:pt idx="4">
                  <c:v>3.2135866436384664E-2</c:v>
                </c:pt>
                <c:pt idx="5">
                  <c:v>3.3969766564974524E-2</c:v>
                </c:pt>
                <c:pt idx="6">
                  <c:v>3.4328206172965281E-2</c:v>
                </c:pt>
                <c:pt idx="7">
                  <c:v>3.7642747954320654E-2</c:v>
                </c:pt>
                <c:pt idx="8">
                  <c:v>3.8732276525250686E-2</c:v>
                </c:pt>
                <c:pt idx="9">
                  <c:v>3.6456261326968109E-2</c:v>
                </c:pt>
                <c:pt idx="10">
                  <c:v>3.2083688967675661E-2</c:v>
                </c:pt>
                <c:pt idx="11">
                  <c:v>3.078522915606019E-2</c:v>
                </c:pt>
                <c:pt idx="12">
                  <c:v>2.900776475894884E-2</c:v>
                </c:pt>
                <c:pt idx="13">
                  <c:v>3.0461344905161392E-2</c:v>
                </c:pt>
                <c:pt idx="14">
                  <c:v>3.4394283169702389E-2</c:v>
                </c:pt>
                <c:pt idx="15">
                  <c:v>3.2955369434315207E-2</c:v>
                </c:pt>
                <c:pt idx="16">
                  <c:v>3.4713089945102027E-2</c:v>
                </c:pt>
                <c:pt idx="17">
                  <c:v>3.4879149077063243E-2</c:v>
                </c:pt>
                <c:pt idx="18">
                  <c:v>3.4593386769439016E-2</c:v>
                </c:pt>
                <c:pt idx="19">
                  <c:v>3.8964342031639454E-2</c:v>
                </c:pt>
                <c:pt idx="20">
                  <c:v>4.2566068186403072E-2</c:v>
                </c:pt>
                <c:pt idx="21">
                  <c:v>4.404163208990286E-2</c:v>
                </c:pt>
                <c:pt idx="22">
                  <c:v>4.6821284563638654E-2</c:v>
                </c:pt>
                <c:pt idx="23">
                  <c:v>4.7902080783353673E-2</c:v>
                </c:pt>
                <c:pt idx="24">
                  <c:v>4.8452012383900955E-2</c:v>
                </c:pt>
                <c:pt idx="25">
                  <c:v>5.1549452233203175E-2</c:v>
                </c:pt>
                <c:pt idx="26">
                  <c:v>5.2355129042332749E-2</c:v>
                </c:pt>
                <c:pt idx="27">
                  <c:v>5.0748946429072017E-2</c:v>
                </c:pt>
                <c:pt idx="28">
                  <c:v>4.8519858260741122E-2</c:v>
                </c:pt>
                <c:pt idx="29">
                  <c:v>4.6326736911125987E-2</c:v>
                </c:pt>
                <c:pt idx="30">
                  <c:v>4.5271819776069089E-2</c:v>
                </c:pt>
                <c:pt idx="31">
                  <c:v>4.6777177006260606E-2</c:v>
                </c:pt>
                <c:pt idx="32">
                  <c:v>4.70666924823544E-2</c:v>
                </c:pt>
                <c:pt idx="33">
                  <c:v>4.679965881595205E-2</c:v>
                </c:pt>
                <c:pt idx="34">
                  <c:v>4.35433497664095E-2</c:v>
                </c:pt>
                <c:pt idx="35">
                  <c:v>3.9487545451456052E-2</c:v>
                </c:pt>
                <c:pt idx="36">
                  <c:v>3.6360885571637525E-2</c:v>
                </c:pt>
                <c:pt idx="37">
                  <c:v>3.1844750604884009E-2</c:v>
                </c:pt>
                <c:pt idx="38">
                  <c:v>3.1890510347101886E-2</c:v>
                </c:pt>
                <c:pt idx="39">
                  <c:v>2.8261793455163664E-2</c:v>
                </c:pt>
                <c:pt idx="40">
                  <c:v>2.1978913219789176E-2</c:v>
                </c:pt>
                <c:pt idx="41">
                  <c:v>-1.4141707157879435E-2</c:v>
                </c:pt>
                <c:pt idx="42">
                  <c:v>-2.4057591204717288E-2</c:v>
                </c:pt>
                <c:pt idx="43">
                  <c:v>-3.1149156691624102E-2</c:v>
                </c:pt>
                <c:pt idx="44">
                  <c:v>-2.8219982541068167E-2</c:v>
                </c:pt>
                <c:pt idx="45">
                  <c:v>4.7733477187648088E-2</c:v>
                </c:pt>
                <c:pt idx="46">
                  <c:v>4.1147142377627066E-2</c:v>
                </c:pt>
                <c:pt idx="47">
                  <c:v>3.6711924197054824E-2</c:v>
                </c:pt>
                <c:pt idx="48">
                  <c:v>3.7377300863997931E-2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60-4DF5-8A07-F2B44F5DF00D}"/>
            </c:ext>
          </c:extLst>
        </c:ser>
        <c:ser>
          <c:idx val="1"/>
          <c:order val="1"/>
          <c:tx>
            <c:strRef>
              <c:f>GDP!$C$5</c:f>
              <c:strCache>
                <c:ptCount val="1"/>
                <c:pt idx="0">
                  <c:v>Rest of NZ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GDP!$A$34:$A$82</c:f>
              <c:numCache>
                <c:formatCode>mmm\-yy</c:formatCode>
                <c:ptCount val="49"/>
                <c:pt idx="0">
                  <c:v>40238</c:v>
                </c:pt>
                <c:pt idx="1">
                  <c:v>40330</c:v>
                </c:pt>
                <c:pt idx="2">
                  <c:v>40422</c:v>
                </c:pt>
                <c:pt idx="3">
                  <c:v>40513</c:v>
                </c:pt>
                <c:pt idx="4">
                  <c:v>40603</c:v>
                </c:pt>
                <c:pt idx="5">
                  <c:v>40695</c:v>
                </c:pt>
                <c:pt idx="6">
                  <c:v>40787</c:v>
                </c:pt>
                <c:pt idx="7">
                  <c:v>40878</c:v>
                </c:pt>
                <c:pt idx="8">
                  <c:v>40969</c:v>
                </c:pt>
                <c:pt idx="9">
                  <c:v>41061</c:v>
                </c:pt>
                <c:pt idx="10">
                  <c:v>41153</c:v>
                </c:pt>
                <c:pt idx="11">
                  <c:v>41244</c:v>
                </c:pt>
                <c:pt idx="12">
                  <c:v>41334</c:v>
                </c:pt>
                <c:pt idx="13">
                  <c:v>41426</c:v>
                </c:pt>
                <c:pt idx="14">
                  <c:v>41518</c:v>
                </c:pt>
                <c:pt idx="15">
                  <c:v>41609</c:v>
                </c:pt>
                <c:pt idx="16">
                  <c:v>41699</c:v>
                </c:pt>
                <c:pt idx="17">
                  <c:v>41791</c:v>
                </c:pt>
                <c:pt idx="18">
                  <c:v>41883</c:v>
                </c:pt>
                <c:pt idx="19">
                  <c:v>41974</c:v>
                </c:pt>
                <c:pt idx="20">
                  <c:v>42064</c:v>
                </c:pt>
                <c:pt idx="21">
                  <c:v>42156</c:v>
                </c:pt>
                <c:pt idx="22">
                  <c:v>42248</c:v>
                </c:pt>
                <c:pt idx="23">
                  <c:v>42339</c:v>
                </c:pt>
                <c:pt idx="24">
                  <c:v>42430</c:v>
                </c:pt>
                <c:pt idx="25">
                  <c:v>42522</c:v>
                </c:pt>
                <c:pt idx="26">
                  <c:v>42614</c:v>
                </c:pt>
                <c:pt idx="27">
                  <c:v>42705</c:v>
                </c:pt>
                <c:pt idx="28">
                  <c:v>42795</c:v>
                </c:pt>
                <c:pt idx="29">
                  <c:v>42887</c:v>
                </c:pt>
                <c:pt idx="30">
                  <c:v>42979</c:v>
                </c:pt>
                <c:pt idx="31">
                  <c:v>43070</c:v>
                </c:pt>
                <c:pt idx="32">
                  <c:v>43160</c:v>
                </c:pt>
                <c:pt idx="33">
                  <c:v>43252</c:v>
                </c:pt>
                <c:pt idx="34">
                  <c:v>43344</c:v>
                </c:pt>
                <c:pt idx="35">
                  <c:v>43435</c:v>
                </c:pt>
                <c:pt idx="36">
                  <c:v>43525</c:v>
                </c:pt>
                <c:pt idx="37">
                  <c:v>43617</c:v>
                </c:pt>
                <c:pt idx="38">
                  <c:v>43709</c:v>
                </c:pt>
                <c:pt idx="39">
                  <c:v>43800</c:v>
                </c:pt>
                <c:pt idx="40">
                  <c:v>43891</c:v>
                </c:pt>
                <c:pt idx="41">
                  <c:v>43983</c:v>
                </c:pt>
                <c:pt idx="42">
                  <c:v>44075</c:v>
                </c:pt>
                <c:pt idx="43">
                  <c:v>44166</c:v>
                </c:pt>
                <c:pt idx="44">
                  <c:v>44256</c:v>
                </c:pt>
                <c:pt idx="45">
                  <c:v>44348</c:v>
                </c:pt>
                <c:pt idx="46">
                  <c:v>44440</c:v>
                </c:pt>
                <c:pt idx="47">
                  <c:v>44531</c:v>
                </c:pt>
                <c:pt idx="48">
                  <c:v>44621</c:v>
                </c:pt>
              </c:numCache>
            </c:numRef>
          </c:cat>
          <c:val>
            <c:numRef>
              <c:f>GDP!$C$34:$C$82</c:f>
              <c:numCache>
                <c:formatCode>0.0%</c:formatCode>
                <c:ptCount val="49"/>
                <c:pt idx="0">
                  <c:v>4.4613730838776178E-3</c:v>
                </c:pt>
                <c:pt idx="1">
                  <c:v>1.5288516140304909E-2</c:v>
                </c:pt>
                <c:pt idx="2">
                  <c:v>1.8472129386115643E-2</c:v>
                </c:pt>
                <c:pt idx="3">
                  <c:v>1.1815259096194852E-2</c:v>
                </c:pt>
                <c:pt idx="4">
                  <c:v>6.186013423649106E-3</c:v>
                </c:pt>
                <c:pt idx="5">
                  <c:v>-8.0515792773250272E-4</c:v>
                </c:pt>
                <c:pt idx="6">
                  <c:v>-4.2935302632551853E-5</c:v>
                </c:pt>
                <c:pt idx="7">
                  <c:v>6.5146980191630455E-3</c:v>
                </c:pt>
                <c:pt idx="8">
                  <c:v>1.1318434723802007E-2</c:v>
                </c:pt>
                <c:pt idx="9">
                  <c:v>1.5857784339053937E-2</c:v>
                </c:pt>
                <c:pt idx="10">
                  <c:v>1.6138233075096986E-2</c:v>
                </c:pt>
                <c:pt idx="11">
                  <c:v>1.8648217916699794E-2</c:v>
                </c:pt>
                <c:pt idx="12">
                  <c:v>1.8261842233245895E-2</c:v>
                </c:pt>
                <c:pt idx="13">
                  <c:v>1.8571220965436952E-2</c:v>
                </c:pt>
                <c:pt idx="14">
                  <c:v>2.1399251478932735E-2</c:v>
                </c:pt>
                <c:pt idx="15">
                  <c:v>1.858856392703645E-2</c:v>
                </c:pt>
                <c:pt idx="16">
                  <c:v>2.3062686567164148E-2</c:v>
                </c:pt>
                <c:pt idx="17">
                  <c:v>2.6852539904289152E-2</c:v>
                </c:pt>
                <c:pt idx="18">
                  <c:v>3.0241423125794142E-2</c:v>
                </c:pt>
                <c:pt idx="19">
                  <c:v>3.7040088510157387E-2</c:v>
                </c:pt>
                <c:pt idx="20">
                  <c:v>3.5515251250269886E-2</c:v>
                </c:pt>
                <c:pt idx="21">
                  <c:v>3.4087488131903765E-2</c:v>
                </c:pt>
                <c:pt idx="22">
                  <c:v>3.190073542065841E-2</c:v>
                </c:pt>
                <c:pt idx="23">
                  <c:v>2.9298936544507326E-2</c:v>
                </c:pt>
                <c:pt idx="24">
                  <c:v>3.114697744140571E-2</c:v>
                </c:pt>
                <c:pt idx="25">
                  <c:v>3.2689508453700666E-2</c:v>
                </c:pt>
                <c:pt idx="26">
                  <c:v>3.3271626557262124E-2</c:v>
                </c:pt>
                <c:pt idx="27">
                  <c:v>3.1210545757273334E-2</c:v>
                </c:pt>
                <c:pt idx="28">
                  <c:v>2.7888903462749193E-2</c:v>
                </c:pt>
                <c:pt idx="29">
                  <c:v>2.6710542722230946E-2</c:v>
                </c:pt>
                <c:pt idx="30">
                  <c:v>2.5932382120644748E-2</c:v>
                </c:pt>
                <c:pt idx="31">
                  <c:v>2.742164861368046E-2</c:v>
                </c:pt>
                <c:pt idx="32">
                  <c:v>2.9386587550976007E-2</c:v>
                </c:pt>
                <c:pt idx="33">
                  <c:v>3.136451480046043E-2</c:v>
                </c:pt>
                <c:pt idx="34">
                  <c:v>3.2062846115120003E-2</c:v>
                </c:pt>
                <c:pt idx="35">
                  <c:v>3.211722892632074E-2</c:v>
                </c:pt>
                <c:pt idx="36">
                  <c:v>3.2225240953276169E-2</c:v>
                </c:pt>
                <c:pt idx="37">
                  <c:v>2.9018154265177287E-2</c:v>
                </c:pt>
                <c:pt idx="38">
                  <c:v>2.8632839097163743E-2</c:v>
                </c:pt>
                <c:pt idx="39">
                  <c:v>2.8097790191738525E-2</c:v>
                </c:pt>
                <c:pt idx="40">
                  <c:v>2.2782656558833159E-2</c:v>
                </c:pt>
                <c:pt idx="41">
                  <c:v>-5.1593579907858178E-3</c:v>
                </c:pt>
                <c:pt idx="42">
                  <c:v>-6.0809041825358179E-3</c:v>
                </c:pt>
                <c:pt idx="43">
                  <c:v>-1.0592596951686017E-2</c:v>
                </c:pt>
                <c:pt idx="44">
                  <c:v>-2.7055059247155233E-3</c:v>
                </c:pt>
                <c:pt idx="45">
                  <c:v>5.605705226623714E-2</c:v>
                </c:pt>
                <c:pt idx="46">
                  <c:v>5.3586871166863892E-2</c:v>
                </c:pt>
                <c:pt idx="47">
                  <c:v>6.6704335930529934E-2</c:v>
                </c:pt>
                <c:pt idx="48">
                  <c:v>5.9589393902229615E-2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60-4DF5-8A07-F2B44F5DF0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572544"/>
        <c:axId val="116574080"/>
      </c:lineChart>
      <c:catAx>
        <c:axId val="116572544"/>
        <c:scaling>
          <c:orientation val="minMax"/>
        </c:scaling>
        <c:delete val="0"/>
        <c:axPos val="b"/>
        <c:numFmt formatCode="mmm\-yy" sourceLinked="1"/>
        <c:majorTickMark val="out"/>
        <c:minorTickMark val="out"/>
        <c:tickLblPos val="low"/>
        <c:spPr>
          <a:ln w="25400"/>
        </c:spPr>
        <c:crossAx val="116574080"/>
        <c:crosses val="autoZero"/>
        <c:auto val="0"/>
        <c:lblAlgn val="ctr"/>
        <c:lblOffset val="100"/>
        <c:tickLblSkip val="8"/>
        <c:tickMarkSkip val="8"/>
        <c:noMultiLvlLbl val="0"/>
      </c:catAx>
      <c:valAx>
        <c:axId val="116574080"/>
        <c:scaling>
          <c:orientation val="minMax"/>
          <c:max val="7.0000000000000007E-2"/>
          <c:min val="-7.0000000000000007E-2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Annual average percent change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crossAx val="116572544"/>
        <c:crosses val="autoZero"/>
        <c:crossBetween val="midCat"/>
        <c:majorUnit val="1.0000000000000002E-2"/>
      </c:valAx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4" l="0.70000000000000062" r="0.70000000000000062" t="0.750000000000004" header="0.30000000000000032" footer="0.30000000000000032"/>
    <c:pageSetup paperSize="9" orientation="landscape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Real GDP Growth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6325240594925633"/>
          <c:y val="0.19480351414406533"/>
          <c:w val="0.76883092738408243"/>
          <c:h val="0.44610491396908902"/>
        </c:manualLayout>
      </c:layout>
      <c:lineChart>
        <c:grouping val="standard"/>
        <c:varyColors val="0"/>
        <c:ser>
          <c:idx val="0"/>
          <c:order val="0"/>
          <c:tx>
            <c:strRef>
              <c:f>GDP!$B$5</c:f>
              <c:strCache>
                <c:ptCount val="1"/>
                <c:pt idx="0">
                  <c:v>Auckland</c:v>
                </c:pt>
              </c:strCache>
            </c:strRef>
          </c:tx>
          <c:marker>
            <c:symbol val="none"/>
          </c:marker>
          <c:cat>
            <c:numRef>
              <c:f>GDP!$A$34:$A$82</c:f>
              <c:numCache>
                <c:formatCode>mmm\-yy</c:formatCode>
                <c:ptCount val="49"/>
                <c:pt idx="0">
                  <c:v>40238</c:v>
                </c:pt>
                <c:pt idx="1">
                  <c:v>40330</c:v>
                </c:pt>
                <c:pt idx="2">
                  <c:v>40422</c:v>
                </c:pt>
                <c:pt idx="3">
                  <c:v>40513</c:v>
                </c:pt>
                <c:pt idx="4">
                  <c:v>40603</c:v>
                </c:pt>
                <c:pt idx="5">
                  <c:v>40695</c:v>
                </c:pt>
                <c:pt idx="6">
                  <c:v>40787</c:v>
                </c:pt>
                <c:pt idx="7">
                  <c:v>40878</c:v>
                </c:pt>
                <c:pt idx="8">
                  <c:v>40969</c:v>
                </c:pt>
                <c:pt idx="9">
                  <c:v>41061</c:v>
                </c:pt>
                <c:pt idx="10">
                  <c:v>41153</c:v>
                </c:pt>
                <c:pt idx="11">
                  <c:v>41244</c:v>
                </c:pt>
                <c:pt idx="12">
                  <c:v>41334</c:v>
                </c:pt>
                <c:pt idx="13">
                  <c:v>41426</c:v>
                </c:pt>
                <c:pt idx="14">
                  <c:v>41518</c:v>
                </c:pt>
                <c:pt idx="15">
                  <c:v>41609</c:v>
                </c:pt>
                <c:pt idx="16">
                  <c:v>41699</c:v>
                </c:pt>
                <c:pt idx="17">
                  <c:v>41791</c:v>
                </c:pt>
                <c:pt idx="18">
                  <c:v>41883</c:v>
                </c:pt>
                <c:pt idx="19">
                  <c:v>41974</c:v>
                </c:pt>
                <c:pt idx="20">
                  <c:v>42064</c:v>
                </c:pt>
                <c:pt idx="21">
                  <c:v>42156</c:v>
                </c:pt>
                <c:pt idx="22">
                  <c:v>42248</c:v>
                </c:pt>
                <c:pt idx="23">
                  <c:v>42339</c:v>
                </c:pt>
                <c:pt idx="24">
                  <c:v>42430</c:v>
                </c:pt>
                <c:pt idx="25">
                  <c:v>42522</c:v>
                </c:pt>
                <c:pt idx="26">
                  <c:v>42614</c:v>
                </c:pt>
                <c:pt idx="27">
                  <c:v>42705</c:v>
                </c:pt>
                <c:pt idx="28">
                  <c:v>42795</c:v>
                </c:pt>
                <c:pt idx="29">
                  <c:v>42887</c:v>
                </c:pt>
                <c:pt idx="30">
                  <c:v>42979</c:v>
                </c:pt>
                <c:pt idx="31">
                  <c:v>43070</c:v>
                </c:pt>
                <c:pt idx="32">
                  <c:v>43160</c:v>
                </c:pt>
                <c:pt idx="33">
                  <c:v>43252</c:v>
                </c:pt>
                <c:pt idx="34">
                  <c:v>43344</c:v>
                </c:pt>
                <c:pt idx="35">
                  <c:v>43435</c:v>
                </c:pt>
                <c:pt idx="36">
                  <c:v>43525</c:v>
                </c:pt>
                <c:pt idx="37">
                  <c:v>43617</c:v>
                </c:pt>
                <c:pt idx="38">
                  <c:v>43709</c:v>
                </c:pt>
                <c:pt idx="39">
                  <c:v>43800</c:v>
                </c:pt>
                <c:pt idx="40">
                  <c:v>43891</c:v>
                </c:pt>
                <c:pt idx="41">
                  <c:v>43983</c:v>
                </c:pt>
                <c:pt idx="42">
                  <c:v>44075</c:v>
                </c:pt>
                <c:pt idx="43">
                  <c:v>44166</c:v>
                </c:pt>
                <c:pt idx="44">
                  <c:v>44256</c:v>
                </c:pt>
                <c:pt idx="45">
                  <c:v>44348</c:v>
                </c:pt>
                <c:pt idx="46">
                  <c:v>44440</c:v>
                </c:pt>
                <c:pt idx="47">
                  <c:v>44531</c:v>
                </c:pt>
                <c:pt idx="48">
                  <c:v>44621</c:v>
                </c:pt>
              </c:numCache>
            </c:numRef>
          </c:cat>
          <c:val>
            <c:numRef>
              <c:f>GDP!$B$34:$B$82</c:f>
              <c:numCache>
                <c:formatCode>0.0%</c:formatCode>
                <c:ptCount val="49"/>
                <c:pt idx="0">
                  <c:v>-1.2035309641898362E-2</c:v>
                </c:pt>
                <c:pt idx="1">
                  <c:v>5.711199466801542E-3</c:v>
                </c:pt>
                <c:pt idx="2">
                  <c:v>2.2544991609281917E-2</c:v>
                </c:pt>
                <c:pt idx="3">
                  <c:v>3.0103742126713628E-2</c:v>
                </c:pt>
                <c:pt idx="4">
                  <c:v>3.2135866436384664E-2</c:v>
                </c:pt>
                <c:pt idx="5">
                  <c:v>3.3969766564974524E-2</c:v>
                </c:pt>
                <c:pt idx="6">
                  <c:v>3.4328206172965281E-2</c:v>
                </c:pt>
                <c:pt idx="7">
                  <c:v>3.7642747954320654E-2</c:v>
                </c:pt>
                <c:pt idx="8">
                  <c:v>3.8732276525250686E-2</c:v>
                </c:pt>
                <c:pt idx="9">
                  <c:v>3.6456261326968109E-2</c:v>
                </c:pt>
                <c:pt idx="10">
                  <c:v>3.2083688967675661E-2</c:v>
                </c:pt>
                <c:pt idx="11">
                  <c:v>3.078522915606019E-2</c:v>
                </c:pt>
                <c:pt idx="12">
                  <c:v>2.900776475894884E-2</c:v>
                </c:pt>
                <c:pt idx="13">
                  <c:v>3.0461344905161392E-2</c:v>
                </c:pt>
                <c:pt idx="14">
                  <c:v>3.4394283169702389E-2</c:v>
                </c:pt>
                <c:pt idx="15">
                  <c:v>3.2955369434315207E-2</c:v>
                </c:pt>
                <c:pt idx="16">
                  <c:v>3.4713089945102027E-2</c:v>
                </c:pt>
                <c:pt idx="17">
                  <c:v>3.4879149077063243E-2</c:v>
                </c:pt>
                <c:pt idx="18">
                  <c:v>3.4593386769439016E-2</c:v>
                </c:pt>
                <c:pt idx="19">
                  <c:v>3.8964342031639454E-2</c:v>
                </c:pt>
                <c:pt idx="20">
                  <c:v>4.2566068186403072E-2</c:v>
                </c:pt>
                <c:pt idx="21">
                  <c:v>4.404163208990286E-2</c:v>
                </c:pt>
                <c:pt idx="22">
                  <c:v>4.6821284563638654E-2</c:v>
                </c:pt>
                <c:pt idx="23">
                  <c:v>4.7902080783353673E-2</c:v>
                </c:pt>
                <c:pt idx="24">
                  <c:v>4.8452012383900955E-2</c:v>
                </c:pt>
                <c:pt idx="25">
                  <c:v>5.1549452233203175E-2</c:v>
                </c:pt>
                <c:pt idx="26">
                  <c:v>5.2355129042332749E-2</c:v>
                </c:pt>
                <c:pt idx="27">
                  <c:v>5.0748946429072017E-2</c:v>
                </c:pt>
                <c:pt idx="28">
                  <c:v>4.8519858260741122E-2</c:v>
                </c:pt>
                <c:pt idx="29">
                  <c:v>4.6326736911125987E-2</c:v>
                </c:pt>
                <c:pt idx="30">
                  <c:v>4.5271819776069089E-2</c:v>
                </c:pt>
                <c:pt idx="31">
                  <c:v>4.6777177006260606E-2</c:v>
                </c:pt>
                <c:pt idx="32">
                  <c:v>4.70666924823544E-2</c:v>
                </c:pt>
                <c:pt idx="33">
                  <c:v>4.679965881595205E-2</c:v>
                </c:pt>
                <c:pt idx="34">
                  <c:v>4.35433497664095E-2</c:v>
                </c:pt>
                <c:pt idx="35">
                  <c:v>3.9487545451456052E-2</c:v>
                </c:pt>
                <c:pt idx="36">
                  <c:v>3.6360885571637525E-2</c:v>
                </c:pt>
                <c:pt idx="37">
                  <c:v>3.1844750604884009E-2</c:v>
                </c:pt>
                <c:pt idx="38">
                  <c:v>3.1890510347101886E-2</c:v>
                </c:pt>
                <c:pt idx="39">
                  <c:v>2.8261793455163664E-2</c:v>
                </c:pt>
                <c:pt idx="40">
                  <c:v>2.1978913219789176E-2</c:v>
                </c:pt>
                <c:pt idx="41">
                  <c:v>-1.4141707157879435E-2</c:v>
                </c:pt>
                <c:pt idx="42">
                  <c:v>-2.4057591204717288E-2</c:v>
                </c:pt>
                <c:pt idx="43">
                  <c:v>-3.1149156691624102E-2</c:v>
                </c:pt>
                <c:pt idx="44">
                  <c:v>-2.8219982541068167E-2</c:v>
                </c:pt>
                <c:pt idx="45">
                  <c:v>4.7733477187648088E-2</c:v>
                </c:pt>
                <c:pt idx="46">
                  <c:v>4.1147142377627066E-2</c:v>
                </c:pt>
                <c:pt idx="47">
                  <c:v>3.6711924197054824E-2</c:v>
                </c:pt>
                <c:pt idx="48">
                  <c:v>3.7377300863997931E-2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E8-41C4-B422-FC19C5EB26C9}"/>
            </c:ext>
          </c:extLst>
        </c:ser>
        <c:ser>
          <c:idx val="1"/>
          <c:order val="1"/>
          <c:tx>
            <c:strRef>
              <c:f>GDP!$C$5</c:f>
              <c:strCache>
                <c:ptCount val="1"/>
                <c:pt idx="0">
                  <c:v>Rest of NZ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GDP!$A$34:$A$82</c:f>
              <c:numCache>
                <c:formatCode>mmm\-yy</c:formatCode>
                <c:ptCount val="49"/>
                <c:pt idx="0">
                  <c:v>40238</c:v>
                </c:pt>
                <c:pt idx="1">
                  <c:v>40330</c:v>
                </c:pt>
                <c:pt idx="2">
                  <c:v>40422</c:v>
                </c:pt>
                <c:pt idx="3">
                  <c:v>40513</c:v>
                </c:pt>
                <c:pt idx="4">
                  <c:v>40603</c:v>
                </c:pt>
                <c:pt idx="5">
                  <c:v>40695</c:v>
                </c:pt>
                <c:pt idx="6">
                  <c:v>40787</c:v>
                </c:pt>
                <c:pt idx="7">
                  <c:v>40878</c:v>
                </c:pt>
                <c:pt idx="8">
                  <c:v>40969</c:v>
                </c:pt>
                <c:pt idx="9">
                  <c:v>41061</c:v>
                </c:pt>
                <c:pt idx="10">
                  <c:v>41153</c:v>
                </c:pt>
                <c:pt idx="11">
                  <c:v>41244</c:v>
                </c:pt>
                <c:pt idx="12">
                  <c:v>41334</c:v>
                </c:pt>
                <c:pt idx="13">
                  <c:v>41426</c:v>
                </c:pt>
                <c:pt idx="14">
                  <c:v>41518</c:v>
                </c:pt>
                <c:pt idx="15">
                  <c:v>41609</c:v>
                </c:pt>
                <c:pt idx="16">
                  <c:v>41699</c:v>
                </c:pt>
                <c:pt idx="17">
                  <c:v>41791</c:v>
                </c:pt>
                <c:pt idx="18">
                  <c:v>41883</c:v>
                </c:pt>
                <c:pt idx="19">
                  <c:v>41974</c:v>
                </c:pt>
                <c:pt idx="20">
                  <c:v>42064</c:v>
                </c:pt>
                <c:pt idx="21">
                  <c:v>42156</c:v>
                </c:pt>
                <c:pt idx="22">
                  <c:v>42248</c:v>
                </c:pt>
                <c:pt idx="23">
                  <c:v>42339</c:v>
                </c:pt>
                <c:pt idx="24">
                  <c:v>42430</c:v>
                </c:pt>
                <c:pt idx="25">
                  <c:v>42522</c:v>
                </c:pt>
                <c:pt idx="26">
                  <c:v>42614</c:v>
                </c:pt>
                <c:pt idx="27">
                  <c:v>42705</c:v>
                </c:pt>
                <c:pt idx="28">
                  <c:v>42795</c:v>
                </c:pt>
                <c:pt idx="29">
                  <c:v>42887</c:v>
                </c:pt>
                <c:pt idx="30">
                  <c:v>42979</c:v>
                </c:pt>
                <c:pt idx="31">
                  <c:v>43070</c:v>
                </c:pt>
                <c:pt idx="32">
                  <c:v>43160</c:v>
                </c:pt>
                <c:pt idx="33">
                  <c:v>43252</c:v>
                </c:pt>
                <c:pt idx="34">
                  <c:v>43344</c:v>
                </c:pt>
                <c:pt idx="35">
                  <c:v>43435</c:v>
                </c:pt>
                <c:pt idx="36">
                  <c:v>43525</c:v>
                </c:pt>
                <c:pt idx="37">
                  <c:v>43617</c:v>
                </c:pt>
                <c:pt idx="38">
                  <c:v>43709</c:v>
                </c:pt>
                <c:pt idx="39">
                  <c:v>43800</c:v>
                </c:pt>
                <c:pt idx="40">
                  <c:v>43891</c:v>
                </c:pt>
                <c:pt idx="41">
                  <c:v>43983</c:v>
                </c:pt>
                <c:pt idx="42">
                  <c:v>44075</c:v>
                </c:pt>
                <c:pt idx="43">
                  <c:v>44166</c:v>
                </c:pt>
                <c:pt idx="44">
                  <c:v>44256</c:v>
                </c:pt>
                <c:pt idx="45">
                  <c:v>44348</c:v>
                </c:pt>
                <c:pt idx="46">
                  <c:v>44440</c:v>
                </c:pt>
                <c:pt idx="47">
                  <c:v>44531</c:v>
                </c:pt>
                <c:pt idx="48">
                  <c:v>44621</c:v>
                </c:pt>
              </c:numCache>
            </c:numRef>
          </c:cat>
          <c:val>
            <c:numRef>
              <c:f>GDP!$C$34:$C$82</c:f>
              <c:numCache>
                <c:formatCode>0.0%</c:formatCode>
                <c:ptCount val="49"/>
                <c:pt idx="0">
                  <c:v>4.4613730838776178E-3</c:v>
                </c:pt>
                <c:pt idx="1">
                  <c:v>1.5288516140304909E-2</c:v>
                </c:pt>
                <c:pt idx="2">
                  <c:v>1.8472129386115643E-2</c:v>
                </c:pt>
                <c:pt idx="3">
                  <c:v>1.1815259096194852E-2</c:v>
                </c:pt>
                <c:pt idx="4">
                  <c:v>6.186013423649106E-3</c:v>
                </c:pt>
                <c:pt idx="5">
                  <c:v>-8.0515792773250272E-4</c:v>
                </c:pt>
                <c:pt idx="6">
                  <c:v>-4.2935302632551853E-5</c:v>
                </c:pt>
                <c:pt idx="7">
                  <c:v>6.5146980191630455E-3</c:v>
                </c:pt>
                <c:pt idx="8">
                  <c:v>1.1318434723802007E-2</c:v>
                </c:pt>
                <c:pt idx="9">
                  <c:v>1.5857784339053937E-2</c:v>
                </c:pt>
                <c:pt idx="10">
                  <c:v>1.6138233075096986E-2</c:v>
                </c:pt>
                <c:pt idx="11">
                  <c:v>1.8648217916699794E-2</c:v>
                </c:pt>
                <c:pt idx="12">
                  <c:v>1.8261842233245895E-2</c:v>
                </c:pt>
                <c:pt idx="13">
                  <c:v>1.8571220965436952E-2</c:v>
                </c:pt>
                <c:pt idx="14">
                  <c:v>2.1399251478932735E-2</c:v>
                </c:pt>
                <c:pt idx="15">
                  <c:v>1.858856392703645E-2</c:v>
                </c:pt>
                <c:pt idx="16">
                  <c:v>2.3062686567164148E-2</c:v>
                </c:pt>
                <c:pt idx="17">
                  <c:v>2.6852539904289152E-2</c:v>
                </c:pt>
                <c:pt idx="18">
                  <c:v>3.0241423125794142E-2</c:v>
                </c:pt>
                <c:pt idx="19">
                  <c:v>3.7040088510157387E-2</c:v>
                </c:pt>
                <c:pt idx="20">
                  <c:v>3.5515251250269886E-2</c:v>
                </c:pt>
                <c:pt idx="21">
                  <c:v>3.4087488131903765E-2</c:v>
                </c:pt>
                <c:pt idx="22">
                  <c:v>3.190073542065841E-2</c:v>
                </c:pt>
                <c:pt idx="23">
                  <c:v>2.9298936544507326E-2</c:v>
                </c:pt>
                <c:pt idx="24">
                  <c:v>3.114697744140571E-2</c:v>
                </c:pt>
                <c:pt idx="25">
                  <c:v>3.2689508453700666E-2</c:v>
                </c:pt>
                <c:pt idx="26">
                  <c:v>3.3271626557262124E-2</c:v>
                </c:pt>
                <c:pt idx="27">
                  <c:v>3.1210545757273334E-2</c:v>
                </c:pt>
                <c:pt idx="28">
                  <c:v>2.7888903462749193E-2</c:v>
                </c:pt>
                <c:pt idx="29">
                  <c:v>2.6710542722230946E-2</c:v>
                </c:pt>
                <c:pt idx="30">
                  <c:v>2.5932382120644748E-2</c:v>
                </c:pt>
                <c:pt idx="31">
                  <c:v>2.742164861368046E-2</c:v>
                </c:pt>
                <c:pt idx="32">
                  <c:v>2.9386587550976007E-2</c:v>
                </c:pt>
                <c:pt idx="33">
                  <c:v>3.136451480046043E-2</c:v>
                </c:pt>
                <c:pt idx="34">
                  <c:v>3.2062846115120003E-2</c:v>
                </c:pt>
                <c:pt idx="35">
                  <c:v>3.211722892632074E-2</c:v>
                </c:pt>
                <c:pt idx="36">
                  <c:v>3.2225240953276169E-2</c:v>
                </c:pt>
                <c:pt idx="37">
                  <c:v>2.9018154265177287E-2</c:v>
                </c:pt>
                <c:pt idx="38">
                  <c:v>2.8632839097163743E-2</c:v>
                </c:pt>
                <c:pt idx="39">
                  <c:v>2.8097790191738525E-2</c:v>
                </c:pt>
                <c:pt idx="40">
                  <c:v>2.2782656558833159E-2</c:v>
                </c:pt>
                <c:pt idx="41">
                  <c:v>-5.1593579907858178E-3</c:v>
                </c:pt>
                <c:pt idx="42">
                  <c:v>-6.0809041825358179E-3</c:v>
                </c:pt>
                <c:pt idx="43">
                  <c:v>-1.0592596951686017E-2</c:v>
                </c:pt>
                <c:pt idx="44">
                  <c:v>-2.7055059247155233E-3</c:v>
                </c:pt>
                <c:pt idx="45">
                  <c:v>5.605705226623714E-2</c:v>
                </c:pt>
                <c:pt idx="46">
                  <c:v>5.3586871166863892E-2</c:v>
                </c:pt>
                <c:pt idx="47">
                  <c:v>6.6704335930529934E-2</c:v>
                </c:pt>
                <c:pt idx="48">
                  <c:v>5.9589393902229615E-2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E8-41C4-B422-FC19C5EB2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931200"/>
        <c:axId val="116937088"/>
      </c:lineChart>
      <c:catAx>
        <c:axId val="116931200"/>
        <c:scaling>
          <c:orientation val="minMax"/>
        </c:scaling>
        <c:delete val="0"/>
        <c:axPos val="b"/>
        <c:numFmt formatCode="mmm\-yy" sourceLinked="1"/>
        <c:majorTickMark val="out"/>
        <c:minorTickMark val="out"/>
        <c:tickLblPos val="low"/>
        <c:crossAx val="116937088"/>
        <c:crosses val="autoZero"/>
        <c:auto val="0"/>
        <c:lblAlgn val="ctr"/>
        <c:lblOffset val="100"/>
        <c:tickLblSkip val="8"/>
        <c:tickMarkSkip val="8"/>
        <c:noMultiLvlLbl val="0"/>
      </c:catAx>
      <c:valAx>
        <c:axId val="116937088"/>
        <c:scaling>
          <c:orientation val="minMax"/>
          <c:max val="7.0000000000000007E-2"/>
          <c:min val="-7.0000000000000007E-2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Annual average percent change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crossAx val="116931200"/>
        <c:crosses val="autoZero"/>
        <c:crossBetween val="midCat"/>
        <c:majorUnit val="1.0000000000000002E-2"/>
      </c:valAx>
    </c:plotArea>
    <c:legend>
      <c:legendPos val="b"/>
      <c:layout>
        <c:manualLayout>
          <c:xMode val="edge"/>
          <c:yMode val="edge"/>
          <c:x val="0.25212226596675602"/>
          <c:y val="0.7866531787693205"/>
          <c:w val="0.47353324584426948"/>
          <c:h val="8.3717191601050026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377" l="0.70000000000000062" r="0.70000000000000062" t="0.75000000000000377" header="0.30000000000000032" footer="0.30000000000000032"/>
    <c:pageSetup paperSize="9" orientation="landscape"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Retail!$B$4</c:f>
              <c:strCache>
                <c:ptCount val="1"/>
                <c:pt idx="0">
                  <c:v>Auckland</c:v>
                </c:pt>
              </c:strCache>
            </c:strRef>
          </c:tx>
          <c:marker>
            <c:symbol val="none"/>
          </c:marker>
          <c:cat>
            <c:numRef>
              <c:f>Retail!$A$23:$A$71</c:f>
              <c:numCache>
                <c:formatCode>mmm\-yy</c:formatCode>
                <c:ptCount val="49"/>
                <c:pt idx="0">
                  <c:v>40238</c:v>
                </c:pt>
                <c:pt idx="1">
                  <c:v>40330</c:v>
                </c:pt>
                <c:pt idx="2">
                  <c:v>40422</c:v>
                </c:pt>
                <c:pt idx="3">
                  <c:v>40513</c:v>
                </c:pt>
                <c:pt idx="4">
                  <c:v>40603</c:v>
                </c:pt>
                <c:pt idx="5">
                  <c:v>40695</c:v>
                </c:pt>
                <c:pt idx="6">
                  <c:v>40787</c:v>
                </c:pt>
                <c:pt idx="7">
                  <c:v>40878</c:v>
                </c:pt>
                <c:pt idx="8">
                  <c:v>40969</c:v>
                </c:pt>
                <c:pt idx="9">
                  <c:v>41061</c:v>
                </c:pt>
                <c:pt idx="10">
                  <c:v>41153</c:v>
                </c:pt>
                <c:pt idx="11">
                  <c:v>41244</c:v>
                </c:pt>
                <c:pt idx="12">
                  <c:v>41334</c:v>
                </c:pt>
                <c:pt idx="13">
                  <c:v>41426</c:v>
                </c:pt>
                <c:pt idx="14">
                  <c:v>41518</c:v>
                </c:pt>
                <c:pt idx="15">
                  <c:v>41609</c:v>
                </c:pt>
                <c:pt idx="16">
                  <c:v>41699</c:v>
                </c:pt>
                <c:pt idx="17">
                  <c:v>41791</c:v>
                </c:pt>
                <c:pt idx="18">
                  <c:v>41883</c:v>
                </c:pt>
                <c:pt idx="19">
                  <c:v>41974</c:v>
                </c:pt>
                <c:pt idx="20">
                  <c:v>42064</c:v>
                </c:pt>
                <c:pt idx="21">
                  <c:v>42156</c:v>
                </c:pt>
                <c:pt idx="22">
                  <c:v>42248</c:v>
                </c:pt>
                <c:pt idx="23">
                  <c:v>42339</c:v>
                </c:pt>
                <c:pt idx="24">
                  <c:v>42430</c:v>
                </c:pt>
                <c:pt idx="25">
                  <c:v>42522</c:v>
                </c:pt>
                <c:pt idx="26">
                  <c:v>42614</c:v>
                </c:pt>
                <c:pt idx="27">
                  <c:v>42705</c:v>
                </c:pt>
                <c:pt idx="28">
                  <c:v>42795</c:v>
                </c:pt>
                <c:pt idx="29">
                  <c:v>42887</c:v>
                </c:pt>
                <c:pt idx="30">
                  <c:v>42979</c:v>
                </c:pt>
                <c:pt idx="31">
                  <c:v>43070</c:v>
                </c:pt>
                <c:pt idx="32">
                  <c:v>43160</c:v>
                </c:pt>
                <c:pt idx="33">
                  <c:v>43252</c:v>
                </c:pt>
                <c:pt idx="34">
                  <c:v>43344</c:v>
                </c:pt>
                <c:pt idx="35">
                  <c:v>43435</c:v>
                </c:pt>
                <c:pt idx="36">
                  <c:v>43525</c:v>
                </c:pt>
                <c:pt idx="37">
                  <c:v>43617</c:v>
                </c:pt>
                <c:pt idx="38">
                  <c:v>43709</c:v>
                </c:pt>
                <c:pt idx="39">
                  <c:v>43800</c:v>
                </c:pt>
                <c:pt idx="40">
                  <c:v>43891</c:v>
                </c:pt>
                <c:pt idx="41">
                  <c:v>43983</c:v>
                </c:pt>
                <c:pt idx="42">
                  <c:v>44075</c:v>
                </c:pt>
                <c:pt idx="43">
                  <c:v>44166</c:v>
                </c:pt>
                <c:pt idx="44">
                  <c:v>44256</c:v>
                </c:pt>
                <c:pt idx="45">
                  <c:v>44348</c:v>
                </c:pt>
                <c:pt idx="46">
                  <c:v>44440</c:v>
                </c:pt>
                <c:pt idx="47">
                  <c:v>44531</c:v>
                </c:pt>
                <c:pt idx="48">
                  <c:v>44621</c:v>
                </c:pt>
              </c:numCache>
            </c:numRef>
          </c:cat>
          <c:val>
            <c:numRef>
              <c:f>Retail!$B$23:$B$71</c:f>
              <c:numCache>
                <c:formatCode>0.0%</c:formatCode>
                <c:ptCount val="49"/>
                <c:pt idx="0">
                  <c:v>3.1725883716314129E-2</c:v>
                </c:pt>
                <c:pt idx="1">
                  <c:v>4.9290319186170883E-2</c:v>
                </c:pt>
                <c:pt idx="2">
                  <c:v>6.0804518085854742E-2</c:v>
                </c:pt>
                <c:pt idx="3">
                  <c:v>4.7433269635305475E-2</c:v>
                </c:pt>
                <c:pt idx="4">
                  <c:v>3.3874099965791604E-2</c:v>
                </c:pt>
                <c:pt idx="5">
                  <c:v>2.1589662369854379E-2</c:v>
                </c:pt>
                <c:pt idx="6">
                  <c:v>1.9273902538388787E-2</c:v>
                </c:pt>
                <c:pt idx="7">
                  <c:v>3.7405977031627735E-2</c:v>
                </c:pt>
                <c:pt idx="8">
                  <c:v>4.2000681757712766E-2</c:v>
                </c:pt>
                <c:pt idx="9">
                  <c:v>5.5226739022882665E-2</c:v>
                </c:pt>
                <c:pt idx="10">
                  <c:v>5.109745476634453E-2</c:v>
                </c:pt>
                <c:pt idx="11">
                  <c:v>4.2007733901269662E-2</c:v>
                </c:pt>
                <c:pt idx="12">
                  <c:v>4.3626709818552767E-2</c:v>
                </c:pt>
                <c:pt idx="13">
                  <c:v>4.0763925412324209E-2</c:v>
                </c:pt>
                <c:pt idx="14">
                  <c:v>4.4176454492348638E-2</c:v>
                </c:pt>
                <c:pt idx="15">
                  <c:v>4.4559631103352926E-2</c:v>
                </c:pt>
                <c:pt idx="16">
                  <c:v>4.2755424505491302E-2</c:v>
                </c:pt>
                <c:pt idx="17">
                  <c:v>3.2492338530444753E-2</c:v>
                </c:pt>
                <c:pt idx="18">
                  <c:v>2.8986742850158009E-2</c:v>
                </c:pt>
                <c:pt idx="19">
                  <c:v>3.2407109982352633E-2</c:v>
                </c:pt>
                <c:pt idx="20">
                  <c:v>3.9068179644814682E-2</c:v>
                </c:pt>
                <c:pt idx="21">
                  <c:v>5.4226619754179195E-2</c:v>
                </c:pt>
                <c:pt idx="22">
                  <c:v>7.4013327010303387E-2</c:v>
                </c:pt>
                <c:pt idx="23">
                  <c:v>8.7607518577030197E-2</c:v>
                </c:pt>
                <c:pt idx="24">
                  <c:v>9.3579471798252989E-2</c:v>
                </c:pt>
                <c:pt idx="25">
                  <c:v>0.10431562768439773</c:v>
                </c:pt>
                <c:pt idx="26">
                  <c:v>9.5481225757068966E-2</c:v>
                </c:pt>
                <c:pt idx="27">
                  <c:v>7.9032995471576273E-2</c:v>
                </c:pt>
                <c:pt idx="28">
                  <c:v>6.446381953054714E-2</c:v>
                </c:pt>
                <c:pt idx="29">
                  <c:v>4.3402724218842836E-2</c:v>
                </c:pt>
                <c:pt idx="30">
                  <c:v>3.0788806840714278E-2</c:v>
                </c:pt>
                <c:pt idx="31">
                  <c:v>2.6396792725944085E-2</c:v>
                </c:pt>
                <c:pt idx="32">
                  <c:v>2.2042679199111515E-2</c:v>
                </c:pt>
                <c:pt idx="33">
                  <c:v>2.2611998611037576E-2</c:v>
                </c:pt>
                <c:pt idx="34">
                  <c:v>2.1749491237849305E-2</c:v>
                </c:pt>
                <c:pt idx="35">
                  <c:v>2.3083738049729075E-2</c:v>
                </c:pt>
                <c:pt idx="36">
                  <c:v>2.4023962163521428E-2</c:v>
                </c:pt>
                <c:pt idx="37">
                  <c:v>2.2319844125149535E-2</c:v>
                </c:pt>
                <c:pt idx="38">
                  <c:v>2.8504565304594554E-2</c:v>
                </c:pt>
                <c:pt idx="39">
                  <c:v>2.7367816549819901E-2</c:v>
                </c:pt>
                <c:pt idx="40">
                  <c:v>2.6631604741478521E-2</c:v>
                </c:pt>
                <c:pt idx="41">
                  <c:v>-1.3897867721629376E-2</c:v>
                </c:pt>
                <c:pt idx="42">
                  <c:v>-1.8290892782505397E-2</c:v>
                </c:pt>
                <c:pt idx="43">
                  <c:v>-1.604365790593576E-2</c:v>
                </c:pt>
                <c:pt idx="44">
                  <c:v>-9.9611952269916815E-3</c:v>
                </c:pt>
                <c:pt idx="45">
                  <c:v>9.3318680376480501E-2</c:v>
                </c:pt>
                <c:pt idx="46">
                  <c:v>6.6857867744822164E-2</c:v>
                </c:pt>
                <c:pt idx="47">
                  <c:v>6.2466207098093696E-2</c:v>
                </c:pt>
                <c:pt idx="48">
                  <c:v>6.1688420124135224E-2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A7-49CE-9B97-6F68AF3187C2}"/>
            </c:ext>
          </c:extLst>
        </c:ser>
        <c:ser>
          <c:idx val="1"/>
          <c:order val="1"/>
          <c:tx>
            <c:strRef>
              <c:f>Retail!$C$4</c:f>
              <c:strCache>
                <c:ptCount val="1"/>
                <c:pt idx="0">
                  <c:v>Rest of New Zealand</c:v>
                </c:pt>
              </c:strCache>
            </c:strRef>
          </c:tx>
          <c:marker>
            <c:symbol val="none"/>
          </c:marker>
          <c:cat>
            <c:numRef>
              <c:f>Retail!$A$23:$A$71</c:f>
              <c:numCache>
                <c:formatCode>mmm\-yy</c:formatCode>
                <c:ptCount val="49"/>
                <c:pt idx="0">
                  <c:v>40238</c:v>
                </c:pt>
                <c:pt idx="1">
                  <c:v>40330</c:v>
                </c:pt>
                <c:pt idx="2">
                  <c:v>40422</c:v>
                </c:pt>
                <c:pt idx="3">
                  <c:v>40513</c:v>
                </c:pt>
                <c:pt idx="4">
                  <c:v>40603</c:v>
                </c:pt>
                <c:pt idx="5">
                  <c:v>40695</c:v>
                </c:pt>
                <c:pt idx="6">
                  <c:v>40787</c:v>
                </c:pt>
                <c:pt idx="7">
                  <c:v>40878</c:v>
                </c:pt>
                <c:pt idx="8">
                  <c:v>40969</c:v>
                </c:pt>
                <c:pt idx="9">
                  <c:v>41061</c:v>
                </c:pt>
                <c:pt idx="10">
                  <c:v>41153</c:v>
                </c:pt>
                <c:pt idx="11">
                  <c:v>41244</c:v>
                </c:pt>
                <c:pt idx="12">
                  <c:v>41334</c:v>
                </c:pt>
                <c:pt idx="13">
                  <c:v>41426</c:v>
                </c:pt>
                <c:pt idx="14">
                  <c:v>41518</c:v>
                </c:pt>
                <c:pt idx="15">
                  <c:v>41609</c:v>
                </c:pt>
                <c:pt idx="16">
                  <c:v>41699</c:v>
                </c:pt>
                <c:pt idx="17">
                  <c:v>41791</c:v>
                </c:pt>
                <c:pt idx="18">
                  <c:v>41883</c:v>
                </c:pt>
                <c:pt idx="19">
                  <c:v>41974</c:v>
                </c:pt>
                <c:pt idx="20">
                  <c:v>42064</c:v>
                </c:pt>
                <c:pt idx="21">
                  <c:v>42156</c:v>
                </c:pt>
                <c:pt idx="22">
                  <c:v>42248</c:v>
                </c:pt>
                <c:pt idx="23">
                  <c:v>42339</c:v>
                </c:pt>
                <c:pt idx="24">
                  <c:v>42430</c:v>
                </c:pt>
                <c:pt idx="25">
                  <c:v>42522</c:v>
                </c:pt>
                <c:pt idx="26">
                  <c:v>42614</c:v>
                </c:pt>
                <c:pt idx="27">
                  <c:v>42705</c:v>
                </c:pt>
                <c:pt idx="28">
                  <c:v>42795</c:v>
                </c:pt>
                <c:pt idx="29">
                  <c:v>42887</c:v>
                </c:pt>
                <c:pt idx="30">
                  <c:v>42979</c:v>
                </c:pt>
                <c:pt idx="31">
                  <c:v>43070</c:v>
                </c:pt>
                <c:pt idx="32">
                  <c:v>43160</c:v>
                </c:pt>
                <c:pt idx="33">
                  <c:v>43252</c:v>
                </c:pt>
                <c:pt idx="34">
                  <c:v>43344</c:v>
                </c:pt>
                <c:pt idx="35">
                  <c:v>43435</c:v>
                </c:pt>
                <c:pt idx="36">
                  <c:v>43525</c:v>
                </c:pt>
                <c:pt idx="37">
                  <c:v>43617</c:v>
                </c:pt>
                <c:pt idx="38">
                  <c:v>43709</c:v>
                </c:pt>
                <c:pt idx="39">
                  <c:v>43800</c:v>
                </c:pt>
                <c:pt idx="40">
                  <c:v>43891</c:v>
                </c:pt>
                <c:pt idx="41">
                  <c:v>43983</c:v>
                </c:pt>
                <c:pt idx="42">
                  <c:v>44075</c:v>
                </c:pt>
                <c:pt idx="43">
                  <c:v>44166</c:v>
                </c:pt>
                <c:pt idx="44">
                  <c:v>44256</c:v>
                </c:pt>
                <c:pt idx="45">
                  <c:v>44348</c:v>
                </c:pt>
                <c:pt idx="46">
                  <c:v>44440</c:v>
                </c:pt>
                <c:pt idx="47">
                  <c:v>44531</c:v>
                </c:pt>
                <c:pt idx="48">
                  <c:v>44621</c:v>
                </c:pt>
              </c:numCache>
            </c:numRef>
          </c:cat>
          <c:val>
            <c:numRef>
              <c:f>Retail!$C$23:$C$71</c:f>
              <c:numCache>
                <c:formatCode>0.0%</c:formatCode>
                <c:ptCount val="49"/>
                <c:pt idx="0">
                  <c:v>-1.604530749761035E-2</c:v>
                </c:pt>
                <c:pt idx="1">
                  <c:v>-1.1569743359477469E-3</c:v>
                </c:pt>
                <c:pt idx="2">
                  <c:v>6.0053245267925881E-3</c:v>
                </c:pt>
                <c:pt idx="3">
                  <c:v>-1.3284872746887055E-3</c:v>
                </c:pt>
                <c:pt idx="4">
                  <c:v>-1.2123607524880953E-2</c:v>
                </c:pt>
                <c:pt idx="5">
                  <c:v>-2.2060101286832778E-2</c:v>
                </c:pt>
                <c:pt idx="6">
                  <c:v>-2.4152422417641817E-2</c:v>
                </c:pt>
                <c:pt idx="7">
                  <c:v>-5.6082020153622736E-3</c:v>
                </c:pt>
                <c:pt idx="8">
                  <c:v>7.8035818939297119E-3</c:v>
                </c:pt>
                <c:pt idx="9">
                  <c:v>1.9995357838997974E-2</c:v>
                </c:pt>
                <c:pt idx="10">
                  <c:v>2.3097237067617682E-2</c:v>
                </c:pt>
                <c:pt idx="11">
                  <c:v>2.1393622411515656E-2</c:v>
                </c:pt>
                <c:pt idx="12">
                  <c:v>1.8479353014299704E-2</c:v>
                </c:pt>
                <c:pt idx="13">
                  <c:v>1.7167760714134728E-2</c:v>
                </c:pt>
                <c:pt idx="14">
                  <c:v>2.2484801506254648E-2</c:v>
                </c:pt>
                <c:pt idx="15">
                  <c:v>2.38018625898615E-2</c:v>
                </c:pt>
                <c:pt idx="16">
                  <c:v>2.935097728834446E-2</c:v>
                </c:pt>
                <c:pt idx="17">
                  <c:v>3.0284083294811692E-2</c:v>
                </c:pt>
                <c:pt idx="18">
                  <c:v>2.8673013932944524E-2</c:v>
                </c:pt>
                <c:pt idx="19">
                  <c:v>2.711730772595744E-2</c:v>
                </c:pt>
                <c:pt idx="20">
                  <c:v>2.3481442315816725E-2</c:v>
                </c:pt>
                <c:pt idx="21">
                  <c:v>1.9787784822268284E-2</c:v>
                </c:pt>
                <c:pt idx="22">
                  <c:v>2.4394421011347367E-2</c:v>
                </c:pt>
                <c:pt idx="23">
                  <c:v>3.0019484736344859E-2</c:v>
                </c:pt>
                <c:pt idx="24">
                  <c:v>4.1661025720559186E-2</c:v>
                </c:pt>
                <c:pt idx="25">
                  <c:v>5.6200050334739515E-2</c:v>
                </c:pt>
                <c:pt idx="26">
                  <c:v>5.9658153016214799E-2</c:v>
                </c:pt>
                <c:pt idx="27">
                  <c:v>5.6671964832723631E-2</c:v>
                </c:pt>
                <c:pt idx="28">
                  <c:v>4.6050782800816759E-2</c:v>
                </c:pt>
                <c:pt idx="29">
                  <c:v>3.6929940191547717E-2</c:v>
                </c:pt>
                <c:pt idx="30">
                  <c:v>2.6664832628504165E-2</c:v>
                </c:pt>
                <c:pt idx="31">
                  <c:v>2.7624752106548245E-2</c:v>
                </c:pt>
                <c:pt idx="32">
                  <c:v>2.4593693684884066E-2</c:v>
                </c:pt>
                <c:pt idx="33">
                  <c:v>2.2211331447533622E-2</c:v>
                </c:pt>
                <c:pt idx="34">
                  <c:v>2.5108725067424009E-2</c:v>
                </c:pt>
                <c:pt idx="35">
                  <c:v>2.1296321831432152E-2</c:v>
                </c:pt>
                <c:pt idx="36">
                  <c:v>2.3629941090690165E-2</c:v>
                </c:pt>
                <c:pt idx="37">
                  <c:v>2.1558990020836832E-2</c:v>
                </c:pt>
                <c:pt idx="38">
                  <c:v>2.06576290189322E-2</c:v>
                </c:pt>
                <c:pt idx="39">
                  <c:v>1.7535121304960377E-2</c:v>
                </c:pt>
                <c:pt idx="40">
                  <c:v>1.3359232272225352E-2</c:v>
                </c:pt>
                <c:pt idx="41">
                  <c:v>-3.3173224598209261E-2</c:v>
                </c:pt>
                <c:pt idx="42">
                  <c:v>-1.8044425770478156E-2</c:v>
                </c:pt>
                <c:pt idx="43">
                  <c:v>-1.1711942654971996E-2</c:v>
                </c:pt>
                <c:pt idx="44">
                  <c:v>-2.5624396270901295E-3</c:v>
                </c:pt>
                <c:pt idx="45">
                  <c:v>0.11012609380260474</c:v>
                </c:pt>
                <c:pt idx="46">
                  <c:v>7.3547623789899541E-2</c:v>
                </c:pt>
                <c:pt idx="47">
                  <c:v>7.1443223632584374E-2</c:v>
                </c:pt>
                <c:pt idx="48">
                  <c:v>5.8207527788260771E-2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A7-49CE-9B97-6F68AF3187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890240"/>
        <c:axId val="116908416"/>
      </c:lineChart>
      <c:catAx>
        <c:axId val="116890240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low"/>
        <c:spPr>
          <a:ln w="25400"/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116908416"/>
        <c:crosses val="autoZero"/>
        <c:auto val="0"/>
        <c:lblAlgn val="ctr"/>
        <c:lblOffset val="100"/>
        <c:tickLblSkip val="4"/>
        <c:tickMarkSkip val="4"/>
        <c:noMultiLvlLbl val="0"/>
      </c:catAx>
      <c:valAx>
        <c:axId val="116908416"/>
        <c:scaling>
          <c:orientation val="minMax"/>
          <c:max val="0.12000000000000001"/>
          <c:min val="-0.1200000000000000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100"/>
                </a:pPr>
                <a:r>
                  <a:rPr lang="en-US" sz="1100"/>
                  <a:t>Annual average percent change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crossAx val="116890240"/>
        <c:crosses val="autoZero"/>
        <c:crossBetween val="midCat"/>
        <c:majorUnit val="2.0000000000000004E-2"/>
        <c:minorUnit val="4.000000000000001E-3"/>
      </c:valAx>
    </c:plotArea>
    <c:legend>
      <c:legendPos val="b"/>
      <c:overlay val="0"/>
      <c:txPr>
        <a:bodyPr/>
        <a:lstStyle/>
        <a:p>
          <a:pPr>
            <a:defRPr sz="11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000000000000422" l="0.70000000000000062" r="0.70000000000000062" t="0.75000000000000422" header="0.30000000000000032" footer="0.30000000000000032"/>
    <c:pageSetup orientation="landscape" horizontalDpi="1200" verticalDpi="120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Real retail sales growth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7175240594925634"/>
          <c:y val="0.19480351414406533"/>
          <c:w val="0.75876837270341546"/>
          <c:h val="0.45073454359871679"/>
        </c:manualLayout>
      </c:layout>
      <c:lineChart>
        <c:grouping val="standard"/>
        <c:varyColors val="0"/>
        <c:ser>
          <c:idx val="0"/>
          <c:order val="0"/>
          <c:tx>
            <c:strRef>
              <c:f>Retail!$B$4</c:f>
              <c:strCache>
                <c:ptCount val="1"/>
                <c:pt idx="0">
                  <c:v>Auckland</c:v>
                </c:pt>
              </c:strCache>
            </c:strRef>
          </c:tx>
          <c:marker>
            <c:symbol val="none"/>
          </c:marker>
          <c:cat>
            <c:numRef>
              <c:f>Retail!$A$23:$A$71</c:f>
              <c:numCache>
                <c:formatCode>mmm\-yy</c:formatCode>
                <c:ptCount val="49"/>
                <c:pt idx="0">
                  <c:v>40238</c:v>
                </c:pt>
                <c:pt idx="1">
                  <c:v>40330</c:v>
                </c:pt>
                <c:pt idx="2">
                  <c:v>40422</c:v>
                </c:pt>
                <c:pt idx="3">
                  <c:v>40513</c:v>
                </c:pt>
                <c:pt idx="4">
                  <c:v>40603</c:v>
                </c:pt>
                <c:pt idx="5">
                  <c:v>40695</c:v>
                </c:pt>
                <c:pt idx="6">
                  <c:v>40787</c:v>
                </c:pt>
                <c:pt idx="7">
                  <c:v>40878</c:v>
                </c:pt>
                <c:pt idx="8">
                  <c:v>40969</c:v>
                </c:pt>
                <c:pt idx="9">
                  <c:v>41061</c:v>
                </c:pt>
                <c:pt idx="10">
                  <c:v>41153</c:v>
                </c:pt>
                <c:pt idx="11">
                  <c:v>41244</c:v>
                </c:pt>
                <c:pt idx="12">
                  <c:v>41334</c:v>
                </c:pt>
                <c:pt idx="13">
                  <c:v>41426</c:v>
                </c:pt>
                <c:pt idx="14">
                  <c:v>41518</c:v>
                </c:pt>
                <c:pt idx="15">
                  <c:v>41609</c:v>
                </c:pt>
                <c:pt idx="16">
                  <c:v>41699</c:v>
                </c:pt>
                <c:pt idx="17">
                  <c:v>41791</c:v>
                </c:pt>
                <c:pt idx="18">
                  <c:v>41883</c:v>
                </c:pt>
                <c:pt idx="19">
                  <c:v>41974</c:v>
                </c:pt>
                <c:pt idx="20">
                  <c:v>42064</c:v>
                </c:pt>
                <c:pt idx="21">
                  <c:v>42156</c:v>
                </c:pt>
                <c:pt idx="22">
                  <c:v>42248</c:v>
                </c:pt>
                <c:pt idx="23">
                  <c:v>42339</c:v>
                </c:pt>
                <c:pt idx="24">
                  <c:v>42430</c:v>
                </c:pt>
                <c:pt idx="25">
                  <c:v>42522</c:v>
                </c:pt>
                <c:pt idx="26">
                  <c:v>42614</c:v>
                </c:pt>
                <c:pt idx="27">
                  <c:v>42705</c:v>
                </c:pt>
                <c:pt idx="28">
                  <c:v>42795</c:v>
                </c:pt>
                <c:pt idx="29">
                  <c:v>42887</c:v>
                </c:pt>
                <c:pt idx="30">
                  <c:v>42979</c:v>
                </c:pt>
                <c:pt idx="31">
                  <c:v>43070</c:v>
                </c:pt>
                <c:pt idx="32">
                  <c:v>43160</c:v>
                </c:pt>
                <c:pt idx="33">
                  <c:v>43252</c:v>
                </c:pt>
                <c:pt idx="34">
                  <c:v>43344</c:v>
                </c:pt>
                <c:pt idx="35">
                  <c:v>43435</c:v>
                </c:pt>
                <c:pt idx="36">
                  <c:v>43525</c:v>
                </c:pt>
                <c:pt idx="37">
                  <c:v>43617</c:v>
                </c:pt>
                <c:pt idx="38">
                  <c:v>43709</c:v>
                </c:pt>
                <c:pt idx="39">
                  <c:v>43800</c:v>
                </c:pt>
                <c:pt idx="40">
                  <c:v>43891</c:v>
                </c:pt>
                <c:pt idx="41">
                  <c:v>43983</c:v>
                </c:pt>
                <c:pt idx="42">
                  <c:v>44075</c:v>
                </c:pt>
                <c:pt idx="43">
                  <c:v>44166</c:v>
                </c:pt>
                <c:pt idx="44">
                  <c:v>44256</c:v>
                </c:pt>
                <c:pt idx="45">
                  <c:v>44348</c:v>
                </c:pt>
                <c:pt idx="46">
                  <c:v>44440</c:v>
                </c:pt>
                <c:pt idx="47">
                  <c:v>44531</c:v>
                </c:pt>
                <c:pt idx="48">
                  <c:v>44621</c:v>
                </c:pt>
              </c:numCache>
            </c:numRef>
          </c:cat>
          <c:val>
            <c:numRef>
              <c:f>Retail!$B$23:$B$71</c:f>
              <c:numCache>
                <c:formatCode>0.0%</c:formatCode>
                <c:ptCount val="49"/>
                <c:pt idx="0">
                  <c:v>3.1725883716314129E-2</c:v>
                </c:pt>
                <c:pt idx="1">
                  <c:v>4.9290319186170883E-2</c:v>
                </c:pt>
                <c:pt idx="2">
                  <c:v>6.0804518085854742E-2</c:v>
                </c:pt>
                <c:pt idx="3">
                  <c:v>4.7433269635305475E-2</c:v>
                </c:pt>
                <c:pt idx="4">
                  <c:v>3.3874099965791604E-2</c:v>
                </c:pt>
                <c:pt idx="5">
                  <c:v>2.1589662369854379E-2</c:v>
                </c:pt>
                <c:pt idx="6">
                  <c:v>1.9273902538388787E-2</c:v>
                </c:pt>
                <c:pt idx="7">
                  <c:v>3.7405977031627735E-2</c:v>
                </c:pt>
                <c:pt idx="8">
                  <c:v>4.2000681757712766E-2</c:v>
                </c:pt>
                <c:pt idx="9">
                  <c:v>5.5226739022882665E-2</c:v>
                </c:pt>
                <c:pt idx="10">
                  <c:v>5.109745476634453E-2</c:v>
                </c:pt>
                <c:pt idx="11">
                  <c:v>4.2007733901269662E-2</c:v>
                </c:pt>
                <c:pt idx="12">
                  <c:v>4.3626709818552767E-2</c:v>
                </c:pt>
                <c:pt idx="13">
                  <c:v>4.0763925412324209E-2</c:v>
                </c:pt>
                <c:pt idx="14">
                  <c:v>4.4176454492348638E-2</c:v>
                </c:pt>
                <c:pt idx="15">
                  <c:v>4.4559631103352926E-2</c:v>
                </c:pt>
                <c:pt idx="16">
                  <c:v>4.2755424505491302E-2</c:v>
                </c:pt>
                <c:pt idx="17">
                  <c:v>3.2492338530444753E-2</c:v>
                </c:pt>
                <c:pt idx="18">
                  <c:v>2.8986742850158009E-2</c:v>
                </c:pt>
                <c:pt idx="19">
                  <c:v>3.2407109982352633E-2</c:v>
                </c:pt>
                <c:pt idx="20">
                  <c:v>3.9068179644814682E-2</c:v>
                </c:pt>
                <c:pt idx="21">
                  <c:v>5.4226619754179195E-2</c:v>
                </c:pt>
                <c:pt idx="22">
                  <c:v>7.4013327010303387E-2</c:v>
                </c:pt>
                <c:pt idx="23">
                  <c:v>8.7607518577030197E-2</c:v>
                </c:pt>
                <c:pt idx="24">
                  <c:v>9.3579471798252989E-2</c:v>
                </c:pt>
                <c:pt idx="25">
                  <c:v>0.10431562768439773</c:v>
                </c:pt>
                <c:pt idx="26">
                  <c:v>9.5481225757068966E-2</c:v>
                </c:pt>
                <c:pt idx="27">
                  <c:v>7.9032995471576273E-2</c:v>
                </c:pt>
                <c:pt idx="28">
                  <c:v>6.446381953054714E-2</c:v>
                </c:pt>
                <c:pt idx="29">
                  <c:v>4.3402724218842836E-2</c:v>
                </c:pt>
                <c:pt idx="30">
                  <c:v>3.0788806840714278E-2</c:v>
                </c:pt>
                <c:pt idx="31">
                  <c:v>2.6396792725944085E-2</c:v>
                </c:pt>
                <c:pt idx="32">
                  <c:v>2.2042679199111515E-2</c:v>
                </c:pt>
                <c:pt idx="33">
                  <c:v>2.2611998611037576E-2</c:v>
                </c:pt>
                <c:pt idx="34">
                  <c:v>2.1749491237849305E-2</c:v>
                </c:pt>
                <c:pt idx="35">
                  <c:v>2.3083738049729075E-2</c:v>
                </c:pt>
                <c:pt idx="36">
                  <c:v>2.4023962163521428E-2</c:v>
                </c:pt>
                <c:pt idx="37">
                  <c:v>2.2319844125149535E-2</c:v>
                </c:pt>
                <c:pt idx="38">
                  <c:v>2.8504565304594554E-2</c:v>
                </c:pt>
                <c:pt idx="39">
                  <c:v>2.7367816549819901E-2</c:v>
                </c:pt>
                <c:pt idx="40">
                  <c:v>2.6631604741478521E-2</c:v>
                </c:pt>
                <c:pt idx="41">
                  <c:v>-1.3897867721629376E-2</c:v>
                </c:pt>
                <c:pt idx="42">
                  <c:v>-1.8290892782505397E-2</c:v>
                </c:pt>
                <c:pt idx="43">
                  <c:v>-1.604365790593576E-2</c:v>
                </c:pt>
                <c:pt idx="44">
                  <c:v>-9.9611952269916815E-3</c:v>
                </c:pt>
                <c:pt idx="45">
                  <c:v>9.3318680376480501E-2</c:v>
                </c:pt>
                <c:pt idx="46">
                  <c:v>6.6857867744822164E-2</c:v>
                </c:pt>
                <c:pt idx="47">
                  <c:v>6.2466207098093696E-2</c:v>
                </c:pt>
                <c:pt idx="48">
                  <c:v>6.1688420124135224E-2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24-48D2-88F7-0AACF90B1602}"/>
            </c:ext>
          </c:extLst>
        </c:ser>
        <c:ser>
          <c:idx val="1"/>
          <c:order val="1"/>
          <c:tx>
            <c:strRef>
              <c:f>Retail!$C$4</c:f>
              <c:strCache>
                <c:ptCount val="1"/>
                <c:pt idx="0">
                  <c:v>Rest of New Zealand</c:v>
                </c:pt>
              </c:strCache>
            </c:strRef>
          </c:tx>
          <c:marker>
            <c:symbol val="none"/>
          </c:marker>
          <c:cat>
            <c:numRef>
              <c:f>Retail!$A$23:$A$71</c:f>
              <c:numCache>
                <c:formatCode>mmm\-yy</c:formatCode>
                <c:ptCount val="49"/>
                <c:pt idx="0">
                  <c:v>40238</c:v>
                </c:pt>
                <c:pt idx="1">
                  <c:v>40330</c:v>
                </c:pt>
                <c:pt idx="2">
                  <c:v>40422</c:v>
                </c:pt>
                <c:pt idx="3">
                  <c:v>40513</c:v>
                </c:pt>
                <c:pt idx="4">
                  <c:v>40603</c:v>
                </c:pt>
                <c:pt idx="5">
                  <c:v>40695</c:v>
                </c:pt>
                <c:pt idx="6">
                  <c:v>40787</c:v>
                </c:pt>
                <c:pt idx="7">
                  <c:v>40878</c:v>
                </c:pt>
                <c:pt idx="8">
                  <c:v>40969</c:v>
                </c:pt>
                <c:pt idx="9">
                  <c:v>41061</c:v>
                </c:pt>
                <c:pt idx="10">
                  <c:v>41153</c:v>
                </c:pt>
                <c:pt idx="11">
                  <c:v>41244</c:v>
                </c:pt>
                <c:pt idx="12">
                  <c:v>41334</c:v>
                </c:pt>
                <c:pt idx="13">
                  <c:v>41426</c:v>
                </c:pt>
                <c:pt idx="14">
                  <c:v>41518</c:v>
                </c:pt>
                <c:pt idx="15">
                  <c:v>41609</c:v>
                </c:pt>
                <c:pt idx="16">
                  <c:v>41699</c:v>
                </c:pt>
                <c:pt idx="17">
                  <c:v>41791</c:v>
                </c:pt>
                <c:pt idx="18">
                  <c:v>41883</c:v>
                </c:pt>
                <c:pt idx="19">
                  <c:v>41974</c:v>
                </c:pt>
                <c:pt idx="20">
                  <c:v>42064</c:v>
                </c:pt>
                <c:pt idx="21">
                  <c:v>42156</c:v>
                </c:pt>
                <c:pt idx="22">
                  <c:v>42248</c:v>
                </c:pt>
                <c:pt idx="23">
                  <c:v>42339</c:v>
                </c:pt>
                <c:pt idx="24">
                  <c:v>42430</c:v>
                </c:pt>
                <c:pt idx="25">
                  <c:v>42522</c:v>
                </c:pt>
                <c:pt idx="26">
                  <c:v>42614</c:v>
                </c:pt>
                <c:pt idx="27">
                  <c:v>42705</c:v>
                </c:pt>
                <c:pt idx="28">
                  <c:v>42795</c:v>
                </c:pt>
                <c:pt idx="29">
                  <c:v>42887</c:v>
                </c:pt>
                <c:pt idx="30">
                  <c:v>42979</c:v>
                </c:pt>
                <c:pt idx="31">
                  <c:v>43070</c:v>
                </c:pt>
                <c:pt idx="32">
                  <c:v>43160</c:v>
                </c:pt>
                <c:pt idx="33">
                  <c:v>43252</c:v>
                </c:pt>
                <c:pt idx="34">
                  <c:v>43344</c:v>
                </c:pt>
                <c:pt idx="35">
                  <c:v>43435</c:v>
                </c:pt>
                <c:pt idx="36">
                  <c:v>43525</c:v>
                </c:pt>
                <c:pt idx="37">
                  <c:v>43617</c:v>
                </c:pt>
                <c:pt idx="38">
                  <c:v>43709</c:v>
                </c:pt>
                <c:pt idx="39">
                  <c:v>43800</c:v>
                </c:pt>
                <c:pt idx="40">
                  <c:v>43891</c:v>
                </c:pt>
                <c:pt idx="41">
                  <c:v>43983</c:v>
                </c:pt>
                <c:pt idx="42">
                  <c:v>44075</c:v>
                </c:pt>
                <c:pt idx="43">
                  <c:v>44166</c:v>
                </c:pt>
                <c:pt idx="44">
                  <c:v>44256</c:v>
                </c:pt>
                <c:pt idx="45">
                  <c:v>44348</c:v>
                </c:pt>
                <c:pt idx="46">
                  <c:v>44440</c:v>
                </c:pt>
                <c:pt idx="47">
                  <c:v>44531</c:v>
                </c:pt>
                <c:pt idx="48">
                  <c:v>44621</c:v>
                </c:pt>
              </c:numCache>
            </c:numRef>
          </c:cat>
          <c:val>
            <c:numRef>
              <c:f>Retail!$C$23:$C$71</c:f>
              <c:numCache>
                <c:formatCode>0.0%</c:formatCode>
                <c:ptCount val="49"/>
                <c:pt idx="0">
                  <c:v>-1.604530749761035E-2</c:v>
                </c:pt>
                <c:pt idx="1">
                  <c:v>-1.1569743359477469E-3</c:v>
                </c:pt>
                <c:pt idx="2">
                  <c:v>6.0053245267925881E-3</c:v>
                </c:pt>
                <c:pt idx="3">
                  <c:v>-1.3284872746887055E-3</c:v>
                </c:pt>
                <c:pt idx="4">
                  <c:v>-1.2123607524880953E-2</c:v>
                </c:pt>
                <c:pt idx="5">
                  <c:v>-2.2060101286832778E-2</c:v>
                </c:pt>
                <c:pt idx="6">
                  <c:v>-2.4152422417641817E-2</c:v>
                </c:pt>
                <c:pt idx="7">
                  <c:v>-5.6082020153622736E-3</c:v>
                </c:pt>
                <c:pt idx="8">
                  <c:v>7.8035818939297119E-3</c:v>
                </c:pt>
                <c:pt idx="9">
                  <c:v>1.9995357838997974E-2</c:v>
                </c:pt>
                <c:pt idx="10">
                  <c:v>2.3097237067617682E-2</c:v>
                </c:pt>
                <c:pt idx="11">
                  <c:v>2.1393622411515656E-2</c:v>
                </c:pt>
                <c:pt idx="12">
                  <c:v>1.8479353014299704E-2</c:v>
                </c:pt>
                <c:pt idx="13">
                  <c:v>1.7167760714134728E-2</c:v>
                </c:pt>
                <c:pt idx="14">
                  <c:v>2.2484801506254648E-2</c:v>
                </c:pt>
                <c:pt idx="15">
                  <c:v>2.38018625898615E-2</c:v>
                </c:pt>
                <c:pt idx="16">
                  <c:v>2.935097728834446E-2</c:v>
                </c:pt>
                <c:pt idx="17">
                  <c:v>3.0284083294811692E-2</c:v>
                </c:pt>
                <c:pt idx="18">
                  <c:v>2.8673013932944524E-2</c:v>
                </c:pt>
                <c:pt idx="19">
                  <c:v>2.711730772595744E-2</c:v>
                </c:pt>
                <c:pt idx="20">
                  <c:v>2.3481442315816725E-2</c:v>
                </c:pt>
                <c:pt idx="21">
                  <c:v>1.9787784822268284E-2</c:v>
                </c:pt>
                <c:pt idx="22">
                  <c:v>2.4394421011347367E-2</c:v>
                </c:pt>
                <c:pt idx="23">
                  <c:v>3.0019484736344859E-2</c:v>
                </c:pt>
                <c:pt idx="24">
                  <c:v>4.1661025720559186E-2</c:v>
                </c:pt>
                <c:pt idx="25">
                  <c:v>5.6200050334739515E-2</c:v>
                </c:pt>
                <c:pt idx="26">
                  <c:v>5.9658153016214799E-2</c:v>
                </c:pt>
                <c:pt idx="27">
                  <c:v>5.6671964832723631E-2</c:v>
                </c:pt>
                <c:pt idx="28">
                  <c:v>4.6050782800816759E-2</c:v>
                </c:pt>
                <c:pt idx="29">
                  <c:v>3.6929940191547717E-2</c:v>
                </c:pt>
                <c:pt idx="30">
                  <c:v>2.6664832628504165E-2</c:v>
                </c:pt>
                <c:pt idx="31">
                  <c:v>2.7624752106548245E-2</c:v>
                </c:pt>
                <c:pt idx="32">
                  <c:v>2.4593693684884066E-2</c:v>
                </c:pt>
                <c:pt idx="33">
                  <c:v>2.2211331447533622E-2</c:v>
                </c:pt>
                <c:pt idx="34">
                  <c:v>2.5108725067424009E-2</c:v>
                </c:pt>
                <c:pt idx="35">
                  <c:v>2.1296321831432152E-2</c:v>
                </c:pt>
                <c:pt idx="36">
                  <c:v>2.3629941090690165E-2</c:v>
                </c:pt>
                <c:pt idx="37">
                  <c:v>2.1558990020836832E-2</c:v>
                </c:pt>
                <c:pt idx="38">
                  <c:v>2.06576290189322E-2</c:v>
                </c:pt>
                <c:pt idx="39">
                  <c:v>1.7535121304960377E-2</c:v>
                </c:pt>
                <c:pt idx="40">
                  <c:v>1.3359232272225352E-2</c:v>
                </c:pt>
                <c:pt idx="41">
                  <c:v>-3.3173224598209261E-2</c:v>
                </c:pt>
                <c:pt idx="42">
                  <c:v>-1.8044425770478156E-2</c:v>
                </c:pt>
                <c:pt idx="43">
                  <c:v>-1.1711942654971996E-2</c:v>
                </c:pt>
                <c:pt idx="44">
                  <c:v>-2.5624396270901295E-3</c:v>
                </c:pt>
                <c:pt idx="45">
                  <c:v>0.11012609380260474</c:v>
                </c:pt>
                <c:pt idx="46">
                  <c:v>7.3547623789899541E-2</c:v>
                </c:pt>
                <c:pt idx="47">
                  <c:v>7.1443223632584374E-2</c:v>
                </c:pt>
                <c:pt idx="48">
                  <c:v>5.8207527788260771E-2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24-48D2-88F7-0AACF90B16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995200"/>
        <c:axId val="116996736"/>
      </c:lineChart>
      <c:catAx>
        <c:axId val="116995200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low"/>
        <c:crossAx val="116996736"/>
        <c:crossesAt val="0"/>
        <c:auto val="0"/>
        <c:lblAlgn val="ctr"/>
        <c:lblOffset val="100"/>
        <c:tickLblSkip val="4"/>
        <c:tickMarkSkip val="4"/>
        <c:noMultiLvlLbl val="0"/>
      </c:catAx>
      <c:valAx>
        <c:axId val="116996736"/>
        <c:scaling>
          <c:orientation val="minMax"/>
          <c:max val="0.12000000000000001"/>
          <c:min val="-0.1200000000000000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Annual average percent change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crossAx val="116995200"/>
        <c:crosses val="autoZero"/>
        <c:crossBetween val="midCat"/>
        <c:majorUnit val="2.0000000000000004E-2"/>
      </c:valAx>
    </c:plotArea>
    <c:legend>
      <c:legendPos val="b"/>
      <c:layout>
        <c:manualLayout>
          <c:xMode val="edge"/>
          <c:yMode val="edge"/>
          <c:x val="0.21865835520559929"/>
          <c:y val="0.8051716972878421"/>
          <c:w val="0.56268328958880165"/>
          <c:h val="8.3717191601050026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4" l="0.70000000000000062" r="0.70000000000000062" t="0.750000000000004" header="0.30000000000000032" footer="0.30000000000000032"/>
    <c:pageSetup orientation="landscape" horizontalDpi="1200" verticalDpi="1200"/>
  </c:printSettings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243285214348206"/>
          <c:y val="5.1400554097404488E-2"/>
          <c:w val="0.76121762904636858"/>
          <c:h val="0.51844342373869934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'retail (2)'!$C$4</c:f>
              <c:strCache>
                <c:ptCount val="1"/>
                <c:pt idx="0">
                  <c:v>retail sales growth % (LHS)</c:v>
                </c:pt>
              </c:strCache>
            </c:strRef>
          </c:tx>
          <c:invertIfNegative val="0"/>
          <c:cat>
            <c:numRef>
              <c:f>'retail (2)'!$A$20:$A$88</c:f>
              <c:numCache>
                <c:formatCode>mmm\-yy</c:formatCode>
                <c:ptCount val="69"/>
                <c:pt idx="0">
                  <c:v>38412</c:v>
                </c:pt>
                <c:pt idx="1">
                  <c:v>38504</c:v>
                </c:pt>
                <c:pt idx="2">
                  <c:v>38596</c:v>
                </c:pt>
                <c:pt idx="3">
                  <c:v>38687</c:v>
                </c:pt>
                <c:pt idx="4">
                  <c:v>38777</c:v>
                </c:pt>
                <c:pt idx="5">
                  <c:v>38869</c:v>
                </c:pt>
                <c:pt idx="6">
                  <c:v>38961</c:v>
                </c:pt>
                <c:pt idx="7">
                  <c:v>39052</c:v>
                </c:pt>
                <c:pt idx="8">
                  <c:v>39142</c:v>
                </c:pt>
                <c:pt idx="9">
                  <c:v>39234</c:v>
                </c:pt>
                <c:pt idx="10">
                  <c:v>39326</c:v>
                </c:pt>
                <c:pt idx="11">
                  <c:v>39417</c:v>
                </c:pt>
                <c:pt idx="12">
                  <c:v>39508</c:v>
                </c:pt>
                <c:pt idx="13">
                  <c:v>39600</c:v>
                </c:pt>
                <c:pt idx="14">
                  <c:v>39692</c:v>
                </c:pt>
                <c:pt idx="15">
                  <c:v>39783</c:v>
                </c:pt>
                <c:pt idx="16">
                  <c:v>39873</c:v>
                </c:pt>
                <c:pt idx="17">
                  <c:v>39965</c:v>
                </c:pt>
                <c:pt idx="18">
                  <c:v>40057</c:v>
                </c:pt>
                <c:pt idx="19">
                  <c:v>40148</c:v>
                </c:pt>
                <c:pt idx="20">
                  <c:v>40238</c:v>
                </c:pt>
                <c:pt idx="21">
                  <c:v>40330</c:v>
                </c:pt>
                <c:pt idx="22">
                  <c:v>40422</c:v>
                </c:pt>
                <c:pt idx="23">
                  <c:v>40513</c:v>
                </c:pt>
                <c:pt idx="24">
                  <c:v>40603</c:v>
                </c:pt>
                <c:pt idx="25">
                  <c:v>40695</c:v>
                </c:pt>
                <c:pt idx="26">
                  <c:v>40787</c:v>
                </c:pt>
                <c:pt idx="27">
                  <c:v>40878</c:v>
                </c:pt>
                <c:pt idx="28">
                  <c:v>40969</c:v>
                </c:pt>
                <c:pt idx="29">
                  <c:v>41061</c:v>
                </c:pt>
                <c:pt idx="30">
                  <c:v>41153</c:v>
                </c:pt>
                <c:pt idx="31">
                  <c:v>41244</c:v>
                </c:pt>
                <c:pt idx="32">
                  <c:v>41334</c:v>
                </c:pt>
                <c:pt idx="33">
                  <c:v>41426</c:v>
                </c:pt>
                <c:pt idx="34">
                  <c:v>41518</c:v>
                </c:pt>
                <c:pt idx="35">
                  <c:v>41609</c:v>
                </c:pt>
                <c:pt idx="36">
                  <c:v>41699</c:v>
                </c:pt>
                <c:pt idx="37">
                  <c:v>41791</c:v>
                </c:pt>
                <c:pt idx="38">
                  <c:v>41883</c:v>
                </c:pt>
                <c:pt idx="39">
                  <c:v>41974</c:v>
                </c:pt>
                <c:pt idx="40">
                  <c:v>42064</c:v>
                </c:pt>
                <c:pt idx="41">
                  <c:v>42156</c:v>
                </c:pt>
                <c:pt idx="42">
                  <c:v>42248</c:v>
                </c:pt>
                <c:pt idx="43">
                  <c:v>42339</c:v>
                </c:pt>
                <c:pt idx="44">
                  <c:v>42430</c:v>
                </c:pt>
                <c:pt idx="45">
                  <c:v>42522</c:v>
                </c:pt>
                <c:pt idx="46">
                  <c:v>42614</c:v>
                </c:pt>
                <c:pt idx="47">
                  <c:v>42705</c:v>
                </c:pt>
                <c:pt idx="48">
                  <c:v>42795</c:v>
                </c:pt>
                <c:pt idx="49">
                  <c:v>42887</c:v>
                </c:pt>
                <c:pt idx="50">
                  <c:v>42979</c:v>
                </c:pt>
                <c:pt idx="51">
                  <c:v>43070</c:v>
                </c:pt>
                <c:pt idx="52">
                  <c:v>43160</c:v>
                </c:pt>
                <c:pt idx="53">
                  <c:v>43252</c:v>
                </c:pt>
                <c:pt idx="54">
                  <c:v>43344</c:v>
                </c:pt>
                <c:pt idx="55">
                  <c:v>43435</c:v>
                </c:pt>
                <c:pt idx="56">
                  <c:v>43525</c:v>
                </c:pt>
                <c:pt idx="57">
                  <c:v>43617</c:v>
                </c:pt>
                <c:pt idx="58">
                  <c:v>43709</c:v>
                </c:pt>
                <c:pt idx="59">
                  <c:v>43800</c:v>
                </c:pt>
                <c:pt idx="60">
                  <c:v>43891</c:v>
                </c:pt>
                <c:pt idx="61">
                  <c:v>43983</c:v>
                </c:pt>
                <c:pt idx="62">
                  <c:v>44075</c:v>
                </c:pt>
                <c:pt idx="63">
                  <c:v>44166</c:v>
                </c:pt>
                <c:pt idx="64">
                  <c:v>44256</c:v>
                </c:pt>
                <c:pt idx="65">
                  <c:v>44348</c:v>
                </c:pt>
                <c:pt idx="66">
                  <c:v>44440</c:v>
                </c:pt>
                <c:pt idx="67">
                  <c:v>44531</c:v>
                </c:pt>
                <c:pt idx="68">
                  <c:v>44621</c:v>
                </c:pt>
              </c:numCache>
            </c:numRef>
          </c:cat>
          <c:val>
            <c:numRef>
              <c:f>'retail (2)'!$C$20:$C$88</c:f>
              <c:numCache>
                <c:formatCode>0.0</c:formatCode>
                <c:ptCount val="69"/>
                <c:pt idx="0">
                  <c:v>5.8582388640787908</c:v>
                </c:pt>
                <c:pt idx="1">
                  <c:v>5.893700072621666</c:v>
                </c:pt>
                <c:pt idx="2">
                  <c:v>5.621242707247287</c:v>
                </c:pt>
                <c:pt idx="3">
                  <c:v>2.6569013206591441</c:v>
                </c:pt>
                <c:pt idx="4">
                  <c:v>3.4420093892650661</c:v>
                </c:pt>
                <c:pt idx="5">
                  <c:v>4.1169284841730658</c:v>
                </c:pt>
                <c:pt idx="6">
                  <c:v>5.5258017768256451</c:v>
                </c:pt>
                <c:pt idx="7">
                  <c:v>10.126750407954145</c:v>
                </c:pt>
                <c:pt idx="8">
                  <c:v>12.130338394612462</c:v>
                </c:pt>
                <c:pt idx="9">
                  <c:v>8.0997077106747426</c:v>
                </c:pt>
                <c:pt idx="10">
                  <c:v>-1.7116471618501716</c:v>
                </c:pt>
                <c:pt idx="11">
                  <c:v>-4.2523130998121879</c:v>
                </c:pt>
                <c:pt idx="12">
                  <c:v>-7.7255940612526501</c:v>
                </c:pt>
                <c:pt idx="13">
                  <c:v>-8.3858560085305669</c:v>
                </c:pt>
                <c:pt idx="14">
                  <c:v>-1.749554511582696</c:v>
                </c:pt>
                <c:pt idx="15">
                  <c:v>-4.8586492954958533</c:v>
                </c:pt>
                <c:pt idx="16">
                  <c:v>-6.5713939197930005</c:v>
                </c:pt>
                <c:pt idx="17">
                  <c:v>0.58196329474362596</c:v>
                </c:pt>
                <c:pt idx="18">
                  <c:v>2.287716405605944</c:v>
                </c:pt>
                <c:pt idx="19">
                  <c:v>7.2724177715571825</c:v>
                </c:pt>
                <c:pt idx="20">
                  <c:v>10.432487397503287</c:v>
                </c:pt>
                <c:pt idx="21">
                  <c:v>7.5713429628252005</c:v>
                </c:pt>
                <c:pt idx="22">
                  <c:v>6.8043522063268247</c:v>
                </c:pt>
                <c:pt idx="23">
                  <c:v>4.533112349248869</c:v>
                </c:pt>
                <c:pt idx="24">
                  <c:v>7.0372039261015207</c:v>
                </c:pt>
                <c:pt idx="25">
                  <c:v>6.0356916456960619</c:v>
                </c:pt>
                <c:pt idx="26">
                  <c:v>8.953534438847699</c:v>
                </c:pt>
                <c:pt idx="27">
                  <c:v>9.2128122522644027</c:v>
                </c:pt>
                <c:pt idx="28">
                  <c:v>6.0089686098654838</c:v>
                </c:pt>
                <c:pt idx="29">
                  <c:v>7.1667964999365896</c:v>
                </c:pt>
                <c:pt idx="30">
                  <c:v>3.3816425120772875</c:v>
                </c:pt>
                <c:pt idx="31">
                  <c:v>4.8077962594016865</c:v>
                </c:pt>
                <c:pt idx="32">
                  <c:v>5.9256189785558799</c:v>
                </c:pt>
                <c:pt idx="33">
                  <c:v>5.6073028484489917</c:v>
                </c:pt>
                <c:pt idx="34">
                  <c:v>5.4332897866210983</c:v>
                </c:pt>
                <c:pt idx="35">
                  <c:v>5.6718045445168119</c:v>
                </c:pt>
                <c:pt idx="36">
                  <c:v>5.8630806845965777</c:v>
                </c:pt>
                <c:pt idx="37">
                  <c:v>2.3450505826610346</c:v>
                </c:pt>
                <c:pt idx="38">
                  <c:v>3.5885623510722775</c:v>
                </c:pt>
                <c:pt idx="39">
                  <c:v>5.9767678598820151</c:v>
                </c:pt>
                <c:pt idx="40">
                  <c:v>7.1935578240719389</c:v>
                </c:pt>
                <c:pt idx="41">
                  <c:v>7.4604688990725254</c:v>
                </c:pt>
                <c:pt idx="42">
                  <c:v>11.188639604962503</c:v>
                </c:pt>
                <c:pt idx="43">
                  <c:v>10.217508585865254</c:v>
                </c:pt>
                <c:pt idx="44">
                  <c:v>9.8550683003203243</c:v>
                </c:pt>
                <c:pt idx="45">
                  <c:v>12.007510151804034</c:v>
                </c:pt>
                <c:pt idx="46">
                  <c:v>7.6339562788773296</c:v>
                </c:pt>
                <c:pt idx="47">
                  <c:v>5.6863494185907637</c:v>
                </c:pt>
                <c:pt idx="48">
                  <c:v>5.7714435146443366</c:v>
                </c:pt>
                <c:pt idx="49">
                  <c:v>4.3024026404355764</c:v>
                </c:pt>
                <c:pt idx="50">
                  <c:v>3.8147104049205405</c:v>
                </c:pt>
                <c:pt idx="51">
                  <c:v>4.2835357243716565</c:v>
                </c:pt>
                <c:pt idx="52">
                  <c:v>2.8531164239622431</c:v>
                </c:pt>
                <c:pt idx="53">
                  <c:v>4.2831514426670658</c:v>
                </c:pt>
                <c:pt idx="54">
                  <c:v>3.4597677030746565</c:v>
                </c:pt>
                <c:pt idx="55">
                  <c:v>5.0673223783268329</c:v>
                </c:pt>
                <c:pt idx="56">
                  <c:v>3.6417393812648635</c:v>
                </c:pt>
                <c:pt idx="57">
                  <c:v>3.7452512364705148</c:v>
                </c:pt>
                <c:pt idx="58">
                  <c:v>5.6215700310188632</c:v>
                </c:pt>
                <c:pt idx="59">
                  <c:v>4.6053920305170415</c:v>
                </c:pt>
                <c:pt idx="60">
                  <c:v>4.4194730494479861</c:v>
                </c:pt>
                <c:pt idx="61">
                  <c:v>-13.310533043147831</c:v>
                </c:pt>
                <c:pt idx="62">
                  <c:v>3.5602945827497345</c:v>
                </c:pt>
                <c:pt idx="63">
                  <c:v>4.8786737892018595</c:v>
                </c:pt>
                <c:pt idx="64">
                  <c:v>5.8649756227580285</c:v>
                </c:pt>
                <c:pt idx="65">
                  <c:v>36.37124412210089</c:v>
                </c:pt>
                <c:pt idx="66">
                  <c:v>-3.6276776754940898</c:v>
                </c:pt>
                <c:pt idx="67">
                  <c:v>8.0611209262113181</c:v>
                </c:pt>
                <c:pt idx="68">
                  <c:v>11.265788258990383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95-43E1-BABE-CD6765FCBC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7127424"/>
        <c:axId val="117129216"/>
      </c:barChart>
      <c:lineChart>
        <c:grouping val="standard"/>
        <c:varyColors val="0"/>
        <c:ser>
          <c:idx val="0"/>
          <c:order val="1"/>
          <c:tx>
            <c:strRef>
              <c:f>'retail (2)'!$D$4</c:f>
              <c:strCache>
                <c:ptCount val="1"/>
                <c:pt idx="0">
                  <c:v>consumer confidence (RHS)</c:v>
                </c:pt>
              </c:strCache>
            </c:strRef>
          </c:tx>
          <c:marker>
            <c:symbol val="none"/>
          </c:marker>
          <c:cat>
            <c:numRef>
              <c:f>'retail (2)'!$A$20:$A$88</c:f>
              <c:numCache>
                <c:formatCode>mmm\-yy</c:formatCode>
                <c:ptCount val="69"/>
                <c:pt idx="0">
                  <c:v>38412</c:v>
                </c:pt>
                <c:pt idx="1">
                  <c:v>38504</c:v>
                </c:pt>
                <c:pt idx="2">
                  <c:v>38596</c:v>
                </c:pt>
                <c:pt idx="3">
                  <c:v>38687</c:v>
                </c:pt>
                <c:pt idx="4">
                  <c:v>38777</c:v>
                </c:pt>
                <c:pt idx="5">
                  <c:v>38869</c:v>
                </c:pt>
                <c:pt idx="6">
                  <c:v>38961</c:v>
                </c:pt>
                <c:pt idx="7">
                  <c:v>39052</c:v>
                </c:pt>
                <c:pt idx="8">
                  <c:v>39142</c:v>
                </c:pt>
                <c:pt idx="9">
                  <c:v>39234</c:v>
                </c:pt>
                <c:pt idx="10">
                  <c:v>39326</c:v>
                </c:pt>
                <c:pt idx="11">
                  <c:v>39417</c:v>
                </c:pt>
                <c:pt idx="12">
                  <c:v>39508</c:v>
                </c:pt>
                <c:pt idx="13">
                  <c:v>39600</c:v>
                </c:pt>
                <c:pt idx="14">
                  <c:v>39692</c:v>
                </c:pt>
                <c:pt idx="15">
                  <c:v>39783</c:v>
                </c:pt>
                <c:pt idx="16">
                  <c:v>39873</c:v>
                </c:pt>
                <c:pt idx="17">
                  <c:v>39965</c:v>
                </c:pt>
                <c:pt idx="18">
                  <c:v>40057</c:v>
                </c:pt>
                <c:pt idx="19">
                  <c:v>40148</c:v>
                </c:pt>
                <c:pt idx="20">
                  <c:v>40238</c:v>
                </c:pt>
                <c:pt idx="21">
                  <c:v>40330</c:v>
                </c:pt>
                <c:pt idx="22">
                  <c:v>40422</c:v>
                </c:pt>
                <c:pt idx="23">
                  <c:v>40513</c:v>
                </c:pt>
                <c:pt idx="24">
                  <c:v>40603</c:v>
                </c:pt>
                <c:pt idx="25">
                  <c:v>40695</c:v>
                </c:pt>
                <c:pt idx="26">
                  <c:v>40787</c:v>
                </c:pt>
                <c:pt idx="27">
                  <c:v>40878</c:v>
                </c:pt>
                <c:pt idx="28">
                  <c:v>40969</c:v>
                </c:pt>
                <c:pt idx="29">
                  <c:v>41061</c:v>
                </c:pt>
                <c:pt idx="30">
                  <c:v>41153</c:v>
                </c:pt>
                <c:pt idx="31">
                  <c:v>41244</c:v>
                </c:pt>
                <c:pt idx="32">
                  <c:v>41334</c:v>
                </c:pt>
                <c:pt idx="33">
                  <c:v>41426</c:v>
                </c:pt>
                <c:pt idx="34">
                  <c:v>41518</c:v>
                </c:pt>
                <c:pt idx="35">
                  <c:v>41609</c:v>
                </c:pt>
                <c:pt idx="36">
                  <c:v>41699</c:v>
                </c:pt>
                <c:pt idx="37">
                  <c:v>41791</c:v>
                </c:pt>
                <c:pt idx="38">
                  <c:v>41883</c:v>
                </c:pt>
                <c:pt idx="39">
                  <c:v>41974</c:v>
                </c:pt>
                <c:pt idx="40">
                  <c:v>42064</c:v>
                </c:pt>
                <c:pt idx="41">
                  <c:v>42156</c:v>
                </c:pt>
                <c:pt idx="42">
                  <c:v>42248</c:v>
                </c:pt>
                <c:pt idx="43">
                  <c:v>42339</c:v>
                </c:pt>
                <c:pt idx="44">
                  <c:v>42430</c:v>
                </c:pt>
                <c:pt idx="45">
                  <c:v>42522</c:v>
                </c:pt>
                <c:pt idx="46">
                  <c:v>42614</c:v>
                </c:pt>
                <c:pt idx="47">
                  <c:v>42705</c:v>
                </c:pt>
                <c:pt idx="48">
                  <c:v>42795</c:v>
                </c:pt>
                <c:pt idx="49">
                  <c:v>42887</c:v>
                </c:pt>
                <c:pt idx="50">
                  <c:v>42979</c:v>
                </c:pt>
                <c:pt idx="51">
                  <c:v>43070</c:v>
                </c:pt>
                <c:pt idx="52">
                  <c:v>43160</c:v>
                </c:pt>
                <c:pt idx="53">
                  <c:v>43252</c:v>
                </c:pt>
                <c:pt idx="54">
                  <c:v>43344</c:v>
                </c:pt>
                <c:pt idx="55">
                  <c:v>43435</c:v>
                </c:pt>
                <c:pt idx="56">
                  <c:v>43525</c:v>
                </c:pt>
                <c:pt idx="57">
                  <c:v>43617</c:v>
                </c:pt>
                <c:pt idx="58">
                  <c:v>43709</c:v>
                </c:pt>
                <c:pt idx="59">
                  <c:v>43800</c:v>
                </c:pt>
                <c:pt idx="60">
                  <c:v>43891</c:v>
                </c:pt>
                <c:pt idx="61">
                  <c:v>43983</c:v>
                </c:pt>
                <c:pt idx="62">
                  <c:v>44075</c:v>
                </c:pt>
                <c:pt idx="63">
                  <c:v>44166</c:v>
                </c:pt>
                <c:pt idx="64">
                  <c:v>44256</c:v>
                </c:pt>
                <c:pt idx="65">
                  <c:v>44348</c:v>
                </c:pt>
                <c:pt idx="66">
                  <c:v>44440</c:v>
                </c:pt>
                <c:pt idx="67">
                  <c:v>44531</c:v>
                </c:pt>
                <c:pt idx="68">
                  <c:v>44621</c:v>
                </c:pt>
              </c:numCache>
            </c:numRef>
          </c:cat>
          <c:val>
            <c:numRef>
              <c:f>'retail (2)'!$D$20:$D$88</c:f>
              <c:numCache>
                <c:formatCode>General</c:formatCode>
                <c:ptCount val="69"/>
                <c:pt idx="0">
                  <c:v>133.30000000000001</c:v>
                </c:pt>
                <c:pt idx="1">
                  <c:v>118.2</c:v>
                </c:pt>
                <c:pt idx="2">
                  <c:v>118.9</c:v>
                </c:pt>
                <c:pt idx="3">
                  <c:v>110.6</c:v>
                </c:pt>
                <c:pt idx="4">
                  <c:v>110.8</c:v>
                </c:pt>
                <c:pt idx="5">
                  <c:v>107.2</c:v>
                </c:pt>
                <c:pt idx="6">
                  <c:v>109.9</c:v>
                </c:pt>
                <c:pt idx="7">
                  <c:v>124.8</c:v>
                </c:pt>
                <c:pt idx="8">
                  <c:v>120.4</c:v>
                </c:pt>
                <c:pt idx="9">
                  <c:v>112.6</c:v>
                </c:pt>
                <c:pt idx="10">
                  <c:v>114.8</c:v>
                </c:pt>
                <c:pt idx="11">
                  <c:v>110.3</c:v>
                </c:pt>
                <c:pt idx="12">
                  <c:v>99.8</c:v>
                </c:pt>
                <c:pt idx="13">
                  <c:v>80.8</c:v>
                </c:pt>
                <c:pt idx="14">
                  <c:v>101.3</c:v>
                </c:pt>
                <c:pt idx="15">
                  <c:v>102.3</c:v>
                </c:pt>
                <c:pt idx="16">
                  <c:v>95.4</c:v>
                </c:pt>
                <c:pt idx="17">
                  <c:v>108.6</c:v>
                </c:pt>
                <c:pt idx="18">
                  <c:v>122.7</c:v>
                </c:pt>
                <c:pt idx="19">
                  <c:v>121.5</c:v>
                </c:pt>
                <c:pt idx="20">
                  <c:v>119.5</c:v>
                </c:pt>
                <c:pt idx="21">
                  <c:v>126.8</c:v>
                </c:pt>
                <c:pt idx="22">
                  <c:v>117.3</c:v>
                </c:pt>
                <c:pt idx="23">
                  <c:v>109.5</c:v>
                </c:pt>
                <c:pt idx="24">
                  <c:v>101.6</c:v>
                </c:pt>
                <c:pt idx="25">
                  <c:v>115.4</c:v>
                </c:pt>
                <c:pt idx="26">
                  <c:v>111.4</c:v>
                </c:pt>
                <c:pt idx="27">
                  <c:v>104</c:v>
                </c:pt>
                <c:pt idx="28">
                  <c:v>104.7</c:v>
                </c:pt>
                <c:pt idx="29">
                  <c:v>104.3</c:v>
                </c:pt>
                <c:pt idx="30">
                  <c:v>104.5</c:v>
                </c:pt>
                <c:pt idx="31">
                  <c:v>117.9</c:v>
                </c:pt>
                <c:pt idx="32">
                  <c:v>119</c:v>
                </c:pt>
                <c:pt idx="33">
                  <c:v>119.4</c:v>
                </c:pt>
                <c:pt idx="34">
                  <c:v>115.1</c:v>
                </c:pt>
                <c:pt idx="35">
                  <c:v>122.6</c:v>
                </c:pt>
                <c:pt idx="36">
                  <c:v>126.5</c:v>
                </c:pt>
                <c:pt idx="37">
                  <c:v>128.30000000000001</c:v>
                </c:pt>
                <c:pt idx="38">
                  <c:v>120.2</c:v>
                </c:pt>
                <c:pt idx="39">
                  <c:v>114.8</c:v>
                </c:pt>
                <c:pt idx="40">
                  <c:v>119.6</c:v>
                </c:pt>
                <c:pt idx="41">
                  <c:v>117.3</c:v>
                </c:pt>
                <c:pt idx="42">
                  <c:v>111.4</c:v>
                </c:pt>
                <c:pt idx="43">
                  <c:v>113.9</c:v>
                </c:pt>
                <c:pt idx="44">
                  <c:v>116.6</c:v>
                </c:pt>
                <c:pt idx="45">
                  <c:v>112.3</c:v>
                </c:pt>
                <c:pt idx="46">
                  <c:v>113.3</c:v>
                </c:pt>
                <c:pt idx="47">
                  <c:v>111.8</c:v>
                </c:pt>
                <c:pt idx="48">
                  <c:v>115.1</c:v>
                </c:pt>
                <c:pt idx="49" formatCode="0.0">
                  <c:v>113.5</c:v>
                </c:pt>
                <c:pt idx="50">
                  <c:v>114.6</c:v>
                </c:pt>
                <c:pt idx="51">
                  <c:v>107.5</c:v>
                </c:pt>
                <c:pt idx="52">
                  <c:v>109.4</c:v>
                </c:pt>
                <c:pt idx="53">
                  <c:v>109.4</c:v>
                </c:pt>
                <c:pt idx="54">
                  <c:v>98.2</c:v>
                </c:pt>
                <c:pt idx="55" formatCode="0.0">
                  <c:v>109.5</c:v>
                </c:pt>
                <c:pt idx="56" formatCode="0.0">
                  <c:v>101</c:v>
                </c:pt>
                <c:pt idx="57" formatCode="0.0">
                  <c:v>102</c:v>
                </c:pt>
                <c:pt idx="58" formatCode="0.0">
                  <c:v>106.7</c:v>
                </c:pt>
                <c:pt idx="59" formatCode="0.0">
                  <c:v>112.9</c:v>
                </c:pt>
                <c:pt idx="60" formatCode="0.0">
                  <c:v>105.9</c:v>
                </c:pt>
                <c:pt idx="61" formatCode="0.0">
                  <c:v>96</c:v>
                </c:pt>
                <c:pt idx="62" formatCode="0.0">
                  <c:v>91.6</c:v>
                </c:pt>
                <c:pt idx="63" formatCode="0.0">
                  <c:v>106.9</c:v>
                </c:pt>
                <c:pt idx="64" formatCode="0.0">
                  <c:v>103.9</c:v>
                </c:pt>
                <c:pt idx="65" formatCode="0.0">
                  <c:v>108.6</c:v>
                </c:pt>
                <c:pt idx="66" formatCode="0.0">
                  <c:v>101.4</c:v>
                </c:pt>
                <c:pt idx="67" formatCode="0.0">
                  <c:v>102.9</c:v>
                </c:pt>
                <c:pt idx="68" formatCode="0.0">
                  <c:v>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95-43E1-BABE-CD6765FCBC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149696"/>
        <c:axId val="117131136"/>
      </c:lineChart>
      <c:catAx>
        <c:axId val="117127424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low"/>
        <c:txPr>
          <a:bodyPr rot="-5400000" vert="horz"/>
          <a:lstStyle/>
          <a:p>
            <a:pPr>
              <a:defRPr/>
            </a:pPr>
            <a:endParaRPr lang="en-US"/>
          </a:p>
        </c:txPr>
        <c:crossAx val="117129216"/>
        <c:crossesAt val="0"/>
        <c:auto val="0"/>
        <c:lblAlgn val="ctr"/>
        <c:lblOffset val="100"/>
        <c:tickLblSkip val="4"/>
        <c:tickMarkSkip val="4"/>
        <c:noMultiLvlLbl val="0"/>
      </c:catAx>
      <c:valAx>
        <c:axId val="117129216"/>
        <c:scaling>
          <c:orientation val="minMax"/>
          <c:max val="40"/>
          <c:min val="-15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Annual % change</a:t>
                </a:r>
              </a:p>
            </c:rich>
          </c:tx>
          <c:layout>
            <c:manualLayout>
              <c:xMode val="edge"/>
              <c:yMode val="edge"/>
              <c:x val="5.5555555555555558E-3"/>
              <c:y val="0.15094634004082885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crossAx val="117127424"/>
        <c:crosses val="autoZero"/>
        <c:crossBetween val="midCat"/>
        <c:majorUnit val="5"/>
        <c:minorUnit val="1"/>
      </c:valAx>
      <c:valAx>
        <c:axId val="117131136"/>
        <c:scaling>
          <c:orientation val="minMax"/>
          <c:max val="180"/>
          <c:min val="7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Index net optimists</a:t>
                </a:r>
              </a:p>
            </c:rich>
          </c:tx>
          <c:layout>
            <c:manualLayout>
              <c:xMode val="edge"/>
              <c:yMode val="edge"/>
              <c:x val="0.94943044619422567"/>
              <c:y val="0.1670111548556432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17149696"/>
        <c:crosses val="max"/>
        <c:crossBetween val="between"/>
        <c:majorUnit val="10"/>
        <c:minorUnit val="2"/>
      </c:valAx>
      <c:dateAx>
        <c:axId val="117149696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117131136"/>
        <c:crosses val="autoZero"/>
        <c:auto val="1"/>
        <c:lblOffset val="100"/>
        <c:baseTimeUnit val="months"/>
      </c:dateAx>
    </c:plotArea>
    <c:legend>
      <c:legendPos val="b"/>
      <c:layout>
        <c:manualLayout>
          <c:xMode val="edge"/>
          <c:yMode val="edge"/>
          <c:x val="0.05"/>
          <c:y val="0.79128280839894949"/>
          <c:w val="0.9"/>
          <c:h val="8.3717191601050012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weekly real rent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20107174103237099"/>
          <c:y val="0.19480351414406533"/>
          <c:w val="0.72817147856518605"/>
          <c:h val="0.46925306211723533"/>
        </c:manualLayout>
      </c:layout>
      <c:lineChart>
        <c:grouping val="standard"/>
        <c:varyColors val="0"/>
        <c:ser>
          <c:idx val="0"/>
          <c:order val="0"/>
          <c:tx>
            <c:strRef>
              <c:f>Rents!$B$4</c:f>
              <c:strCache>
                <c:ptCount val="1"/>
                <c:pt idx="0">
                  <c:v>Auckland</c:v>
                </c:pt>
              </c:strCache>
            </c:strRef>
          </c:tx>
          <c:marker>
            <c:symbol val="none"/>
          </c:marker>
          <c:cat>
            <c:numRef>
              <c:f>Rents!$A$104:$A$248</c:f>
              <c:numCache>
                <c:formatCode>mmm\-yy</c:formatCode>
                <c:ptCount val="145"/>
                <c:pt idx="0">
                  <c:v>40238</c:v>
                </c:pt>
                <c:pt idx="1">
                  <c:v>40269</c:v>
                </c:pt>
                <c:pt idx="2">
                  <c:v>40299</c:v>
                </c:pt>
                <c:pt idx="3">
                  <c:v>40330</c:v>
                </c:pt>
                <c:pt idx="4">
                  <c:v>40360</c:v>
                </c:pt>
                <c:pt idx="5">
                  <c:v>40391</c:v>
                </c:pt>
                <c:pt idx="6">
                  <c:v>40422</c:v>
                </c:pt>
                <c:pt idx="7">
                  <c:v>40452</c:v>
                </c:pt>
                <c:pt idx="8">
                  <c:v>40483</c:v>
                </c:pt>
                <c:pt idx="9">
                  <c:v>40513</c:v>
                </c:pt>
                <c:pt idx="10">
                  <c:v>40544</c:v>
                </c:pt>
                <c:pt idx="11">
                  <c:v>40575</c:v>
                </c:pt>
                <c:pt idx="12">
                  <c:v>40603</c:v>
                </c:pt>
                <c:pt idx="13">
                  <c:v>40634</c:v>
                </c:pt>
                <c:pt idx="14">
                  <c:v>40664</c:v>
                </c:pt>
                <c:pt idx="15">
                  <c:v>40695</c:v>
                </c:pt>
                <c:pt idx="16">
                  <c:v>40725</c:v>
                </c:pt>
                <c:pt idx="17">
                  <c:v>40756</c:v>
                </c:pt>
                <c:pt idx="18">
                  <c:v>40787</c:v>
                </c:pt>
                <c:pt idx="19">
                  <c:v>40817</c:v>
                </c:pt>
                <c:pt idx="20">
                  <c:v>40848</c:v>
                </c:pt>
                <c:pt idx="21">
                  <c:v>40878</c:v>
                </c:pt>
                <c:pt idx="22">
                  <c:v>40909</c:v>
                </c:pt>
                <c:pt idx="23">
                  <c:v>40940</c:v>
                </c:pt>
                <c:pt idx="24">
                  <c:v>40969</c:v>
                </c:pt>
                <c:pt idx="25">
                  <c:v>41000</c:v>
                </c:pt>
                <c:pt idx="26">
                  <c:v>41030</c:v>
                </c:pt>
                <c:pt idx="27">
                  <c:v>41061</c:v>
                </c:pt>
                <c:pt idx="28">
                  <c:v>41091</c:v>
                </c:pt>
                <c:pt idx="29">
                  <c:v>41122</c:v>
                </c:pt>
                <c:pt idx="30">
                  <c:v>41153</c:v>
                </c:pt>
                <c:pt idx="31">
                  <c:v>41183</c:v>
                </c:pt>
                <c:pt idx="32">
                  <c:v>41214</c:v>
                </c:pt>
                <c:pt idx="33">
                  <c:v>41244</c:v>
                </c:pt>
                <c:pt idx="34">
                  <c:v>41275</c:v>
                </c:pt>
                <c:pt idx="35">
                  <c:v>41306</c:v>
                </c:pt>
                <c:pt idx="36">
                  <c:v>41334</c:v>
                </c:pt>
                <c:pt idx="37">
                  <c:v>41365</c:v>
                </c:pt>
                <c:pt idx="38">
                  <c:v>41395</c:v>
                </c:pt>
                <c:pt idx="39">
                  <c:v>41426</c:v>
                </c:pt>
                <c:pt idx="40">
                  <c:v>41456</c:v>
                </c:pt>
                <c:pt idx="41">
                  <c:v>41487</c:v>
                </c:pt>
                <c:pt idx="42">
                  <c:v>41518</c:v>
                </c:pt>
                <c:pt idx="43">
                  <c:v>41548</c:v>
                </c:pt>
                <c:pt idx="44">
                  <c:v>41579</c:v>
                </c:pt>
                <c:pt idx="45">
                  <c:v>41609</c:v>
                </c:pt>
                <c:pt idx="46">
                  <c:v>41640</c:v>
                </c:pt>
                <c:pt idx="47">
                  <c:v>41671</c:v>
                </c:pt>
                <c:pt idx="48">
                  <c:v>41699</c:v>
                </c:pt>
                <c:pt idx="49">
                  <c:v>41730</c:v>
                </c:pt>
                <c:pt idx="50">
                  <c:v>41760</c:v>
                </c:pt>
                <c:pt idx="51">
                  <c:v>41791</c:v>
                </c:pt>
                <c:pt idx="52">
                  <c:v>41821</c:v>
                </c:pt>
                <c:pt idx="53">
                  <c:v>41852</c:v>
                </c:pt>
                <c:pt idx="54">
                  <c:v>41883</c:v>
                </c:pt>
                <c:pt idx="55">
                  <c:v>41913</c:v>
                </c:pt>
                <c:pt idx="56">
                  <c:v>41944</c:v>
                </c:pt>
                <c:pt idx="57">
                  <c:v>41974</c:v>
                </c:pt>
                <c:pt idx="58">
                  <c:v>42005</c:v>
                </c:pt>
                <c:pt idx="59">
                  <c:v>42036</c:v>
                </c:pt>
                <c:pt idx="60">
                  <c:v>42064</c:v>
                </c:pt>
                <c:pt idx="61">
                  <c:v>42095</c:v>
                </c:pt>
                <c:pt idx="62">
                  <c:v>42125</c:v>
                </c:pt>
                <c:pt idx="63">
                  <c:v>42156</c:v>
                </c:pt>
                <c:pt idx="64">
                  <c:v>42186</c:v>
                </c:pt>
                <c:pt idx="65">
                  <c:v>42217</c:v>
                </c:pt>
                <c:pt idx="66">
                  <c:v>42248</c:v>
                </c:pt>
                <c:pt idx="67">
                  <c:v>42278</c:v>
                </c:pt>
                <c:pt idx="68">
                  <c:v>42309</c:v>
                </c:pt>
                <c:pt idx="69">
                  <c:v>42339</c:v>
                </c:pt>
                <c:pt idx="70">
                  <c:v>42370</c:v>
                </c:pt>
                <c:pt idx="71">
                  <c:v>42401</c:v>
                </c:pt>
                <c:pt idx="72">
                  <c:v>42430</c:v>
                </c:pt>
                <c:pt idx="73">
                  <c:v>42461</c:v>
                </c:pt>
                <c:pt idx="74">
                  <c:v>42491</c:v>
                </c:pt>
                <c:pt idx="75">
                  <c:v>42522</c:v>
                </c:pt>
                <c:pt idx="76">
                  <c:v>42552</c:v>
                </c:pt>
                <c:pt idx="77">
                  <c:v>42583</c:v>
                </c:pt>
                <c:pt idx="78">
                  <c:v>42614</c:v>
                </c:pt>
                <c:pt idx="79">
                  <c:v>42644</c:v>
                </c:pt>
                <c:pt idx="80">
                  <c:v>42675</c:v>
                </c:pt>
                <c:pt idx="81">
                  <c:v>42705</c:v>
                </c:pt>
                <c:pt idx="82">
                  <c:v>42736</c:v>
                </c:pt>
                <c:pt idx="83">
                  <c:v>42767</c:v>
                </c:pt>
                <c:pt idx="84">
                  <c:v>42795</c:v>
                </c:pt>
                <c:pt idx="85">
                  <c:v>42826</c:v>
                </c:pt>
                <c:pt idx="86">
                  <c:v>42856</c:v>
                </c:pt>
                <c:pt idx="87">
                  <c:v>42887</c:v>
                </c:pt>
                <c:pt idx="88">
                  <c:v>42917</c:v>
                </c:pt>
                <c:pt idx="89">
                  <c:v>42948</c:v>
                </c:pt>
                <c:pt idx="90">
                  <c:v>42979</c:v>
                </c:pt>
                <c:pt idx="91">
                  <c:v>43009</c:v>
                </c:pt>
                <c:pt idx="92">
                  <c:v>43040</c:v>
                </c:pt>
                <c:pt idx="93">
                  <c:v>43070</c:v>
                </c:pt>
                <c:pt idx="94">
                  <c:v>43101</c:v>
                </c:pt>
                <c:pt idx="95">
                  <c:v>43132</c:v>
                </c:pt>
                <c:pt idx="96">
                  <c:v>43160</c:v>
                </c:pt>
                <c:pt idx="97">
                  <c:v>43191</c:v>
                </c:pt>
                <c:pt idx="98">
                  <c:v>43221</c:v>
                </c:pt>
                <c:pt idx="99">
                  <c:v>43252</c:v>
                </c:pt>
                <c:pt idx="100">
                  <c:v>43282</c:v>
                </c:pt>
                <c:pt idx="101">
                  <c:v>43313</c:v>
                </c:pt>
                <c:pt idx="102">
                  <c:v>43344</c:v>
                </c:pt>
                <c:pt idx="103">
                  <c:v>43374</c:v>
                </c:pt>
                <c:pt idx="104">
                  <c:v>43405</c:v>
                </c:pt>
                <c:pt idx="105">
                  <c:v>43435</c:v>
                </c:pt>
                <c:pt idx="106">
                  <c:v>43466</c:v>
                </c:pt>
                <c:pt idx="107">
                  <c:v>43497</c:v>
                </c:pt>
                <c:pt idx="108">
                  <c:v>43525</c:v>
                </c:pt>
                <c:pt idx="109">
                  <c:v>43556</c:v>
                </c:pt>
                <c:pt idx="110">
                  <c:v>43586</c:v>
                </c:pt>
                <c:pt idx="111">
                  <c:v>43617</c:v>
                </c:pt>
                <c:pt idx="112">
                  <c:v>43647</c:v>
                </c:pt>
                <c:pt idx="113">
                  <c:v>43678</c:v>
                </c:pt>
                <c:pt idx="114">
                  <c:v>43709</c:v>
                </c:pt>
                <c:pt idx="115">
                  <c:v>43739</c:v>
                </c:pt>
                <c:pt idx="116">
                  <c:v>43770</c:v>
                </c:pt>
                <c:pt idx="117">
                  <c:v>43800</c:v>
                </c:pt>
                <c:pt idx="118">
                  <c:v>43831</c:v>
                </c:pt>
                <c:pt idx="119">
                  <c:v>43862</c:v>
                </c:pt>
                <c:pt idx="120">
                  <c:v>43891</c:v>
                </c:pt>
                <c:pt idx="121">
                  <c:v>43922</c:v>
                </c:pt>
                <c:pt idx="122">
                  <c:v>43952</c:v>
                </c:pt>
                <c:pt idx="123">
                  <c:v>43983</c:v>
                </c:pt>
                <c:pt idx="124">
                  <c:v>44013</c:v>
                </c:pt>
                <c:pt idx="125">
                  <c:v>44044</c:v>
                </c:pt>
                <c:pt idx="126">
                  <c:v>44075</c:v>
                </c:pt>
                <c:pt idx="127">
                  <c:v>44105</c:v>
                </c:pt>
                <c:pt idx="128">
                  <c:v>44136</c:v>
                </c:pt>
                <c:pt idx="129">
                  <c:v>44166</c:v>
                </c:pt>
                <c:pt idx="130">
                  <c:v>44197</c:v>
                </c:pt>
                <c:pt idx="131">
                  <c:v>44228</c:v>
                </c:pt>
                <c:pt idx="132">
                  <c:v>44256</c:v>
                </c:pt>
                <c:pt idx="133">
                  <c:v>44287</c:v>
                </c:pt>
                <c:pt idx="134">
                  <c:v>44317</c:v>
                </c:pt>
                <c:pt idx="135">
                  <c:v>44348</c:v>
                </c:pt>
                <c:pt idx="136">
                  <c:v>44378</c:v>
                </c:pt>
                <c:pt idx="137">
                  <c:v>44409</c:v>
                </c:pt>
                <c:pt idx="138">
                  <c:v>44440</c:v>
                </c:pt>
                <c:pt idx="139">
                  <c:v>44470</c:v>
                </c:pt>
                <c:pt idx="140">
                  <c:v>44501</c:v>
                </c:pt>
                <c:pt idx="141">
                  <c:v>44531</c:v>
                </c:pt>
                <c:pt idx="142">
                  <c:v>44562</c:v>
                </c:pt>
                <c:pt idx="143">
                  <c:v>44593</c:v>
                </c:pt>
                <c:pt idx="144">
                  <c:v>44621</c:v>
                </c:pt>
              </c:numCache>
            </c:numRef>
          </c:cat>
          <c:val>
            <c:numRef>
              <c:f>Rents!$B$104:$B$248</c:f>
              <c:numCache>
                <c:formatCode>0.00</c:formatCode>
                <c:ptCount val="145"/>
                <c:pt idx="0">
                  <c:v>497.81757918416599</c:v>
                </c:pt>
                <c:pt idx="1">
                  <c:v>513.47767839347171</c:v>
                </c:pt>
                <c:pt idx="2">
                  <c:v>513.35004922306177</c:v>
                </c:pt>
                <c:pt idx="3">
                  <c:v>510.86159416815696</c:v>
                </c:pt>
                <c:pt idx="4">
                  <c:v>508.28817666137473</c:v>
                </c:pt>
                <c:pt idx="5">
                  <c:v>514.02103744381043</c:v>
                </c:pt>
                <c:pt idx="6">
                  <c:v>502.21841941274835</c:v>
                </c:pt>
                <c:pt idx="7">
                  <c:v>503.20138229326119</c:v>
                </c:pt>
                <c:pt idx="8">
                  <c:v>506.40231269903342</c:v>
                </c:pt>
                <c:pt idx="9">
                  <c:v>497.44517612395219</c:v>
                </c:pt>
                <c:pt idx="10">
                  <c:v>510.15313517437471</c:v>
                </c:pt>
                <c:pt idx="11">
                  <c:v>499.30457710904307</c:v>
                </c:pt>
                <c:pt idx="12">
                  <c:v>503.42225971709166</c:v>
                </c:pt>
                <c:pt idx="13">
                  <c:v>520.12318261747669</c:v>
                </c:pt>
                <c:pt idx="14">
                  <c:v>516.03041804422946</c:v>
                </c:pt>
                <c:pt idx="15">
                  <c:v>513.52034653969758</c:v>
                </c:pt>
                <c:pt idx="16">
                  <c:v>509.49069540863621</c:v>
                </c:pt>
                <c:pt idx="17">
                  <c:v>507.02208030131942</c:v>
                </c:pt>
                <c:pt idx="18">
                  <c:v>509.79253467624943</c:v>
                </c:pt>
                <c:pt idx="19">
                  <c:v>515.19047973734507</c:v>
                </c:pt>
                <c:pt idx="20">
                  <c:v>515.02179395418591</c:v>
                </c:pt>
                <c:pt idx="21">
                  <c:v>518.25167110549421</c:v>
                </c:pt>
                <c:pt idx="22">
                  <c:v>521.26223162493409</c:v>
                </c:pt>
                <c:pt idx="23">
                  <c:v>511.62601984182754</c:v>
                </c:pt>
                <c:pt idx="24">
                  <c:v>520.78851626613084</c:v>
                </c:pt>
                <c:pt idx="25">
                  <c:v>526.3455824488907</c:v>
                </c:pt>
                <c:pt idx="26">
                  <c:v>524.613509872446</c:v>
                </c:pt>
                <c:pt idx="27">
                  <c:v>519.9399872999835</c:v>
                </c:pt>
                <c:pt idx="28">
                  <c:v>517.57853075824062</c:v>
                </c:pt>
                <c:pt idx="29">
                  <c:v>518.62140750510173</c:v>
                </c:pt>
                <c:pt idx="30">
                  <c:v>527.55131798863363</c:v>
                </c:pt>
                <c:pt idx="31">
                  <c:v>523.19919597182002</c:v>
                </c:pt>
                <c:pt idx="32">
                  <c:v>529.20129831368934</c:v>
                </c:pt>
                <c:pt idx="33">
                  <c:v>530.6935544610559</c:v>
                </c:pt>
                <c:pt idx="34">
                  <c:v>543.14946275804289</c:v>
                </c:pt>
                <c:pt idx="35">
                  <c:v>528.25028014126224</c:v>
                </c:pt>
                <c:pt idx="36">
                  <c:v>527.27655553700004</c:v>
                </c:pt>
                <c:pt idx="37">
                  <c:v>535.97048286576023</c:v>
                </c:pt>
                <c:pt idx="38">
                  <c:v>538.6657195959383</c:v>
                </c:pt>
                <c:pt idx="39">
                  <c:v>537.0948161481956</c:v>
                </c:pt>
                <c:pt idx="40">
                  <c:v>533.60649169335068</c:v>
                </c:pt>
                <c:pt idx="41">
                  <c:v>531.38015492524141</c:v>
                </c:pt>
                <c:pt idx="42">
                  <c:v>536.26944227750982</c:v>
                </c:pt>
                <c:pt idx="43">
                  <c:v>538.38078573220412</c:v>
                </c:pt>
                <c:pt idx="44">
                  <c:v>535.7386576101286</c:v>
                </c:pt>
                <c:pt idx="45">
                  <c:v>535.77089570406235</c:v>
                </c:pt>
                <c:pt idx="46">
                  <c:v>554.66270947440637</c:v>
                </c:pt>
                <c:pt idx="47">
                  <c:v>537.99831479488887</c:v>
                </c:pt>
                <c:pt idx="48">
                  <c:v>543.93339268716113</c:v>
                </c:pt>
                <c:pt idx="49">
                  <c:v>549.94721067191199</c:v>
                </c:pt>
                <c:pt idx="50">
                  <c:v>552.19064667794214</c:v>
                </c:pt>
                <c:pt idx="51">
                  <c:v>549.56247142964742</c:v>
                </c:pt>
                <c:pt idx="52">
                  <c:v>541.73601573282815</c:v>
                </c:pt>
                <c:pt idx="53">
                  <c:v>554.27240434899079</c:v>
                </c:pt>
                <c:pt idx="54">
                  <c:v>552.16639097754307</c:v>
                </c:pt>
                <c:pt idx="55">
                  <c:v>555.33090250219971</c:v>
                </c:pt>
                <c:pt idx="56">
                  <c:v>561.54315390853674</c:v>
                </c:pt>
                <c:pt idx="57">
                  <c:v>561.25325427719338</c:v>
                </c:pt>
                <c:pt idx="58">
                  <c:v>580.71652151454862</c:v>
                </c:pt>
                <c:pt idx="59">
                  <c:v>573.85057327637105</c:v>
                </c:pt>
                <c:pt idx="60">
                  <c:v>574.99845244431003</c:v>
                </c:pt>
                <c:pt idx="61">
                  <c:v>578.00952896239767</c:v>
                </c:pt>
                <c:pt idx="62">
                  <c:v>587.68715232403349</c:v>
                </c:pt>
                <c:pt idx="63">
                  <c:v>583.19665527747406</c:v>
                </c:pt>
                <c:pt idx="64">
                  <c:v>580.67648967699517</c:v>
                </c:pt>
                <c:pt idx="65">
                  <c:v>590.17378041213306</c:v>
                </c:pt>
                <c:pt idx="66">
                  <c:v>589.84108397584248</c:v>
                </c:pt>
                <c:pt idx="67">
                  <c:v>592.37613427465624</c:v>
                </c:pt>
                <c:pt idx="68">
                  <c:v>589.92248467351078</c:v>
                </c:pt>
                <c:pt idx="69">
                  <c:v>596.07923501275968</c:v>
                </c:pt>
                <c:pt idx="70">
                  <c:v>605.91961451006864</c:v>
                </c:pt>
                <c:pt idx="71">
                  <c:v>605.24177364208288</c:v>
                </c:pt>
                <c:pt idx="72">
                  <c:v>598.88935311378896</c:v>
                </c:pt>
                <c:pt idx="73">
                  <c:v>608.1649626155513</c:v>
                </c:pt>
                <c:pt idx="74">
                  <c:v>604.15136554812204</c:v>
                </c:pt>
                <c:pt idx="75">
                  <c:v>597.96128348163518</c:v>
                </c:pt>
                <c:pt idx="76">
                  <c:v>604.52603020103356</c:v>
                </c:pt>
                <c:pt idx="77">
                  <c:v>601.95822661698583</c:v>
                </c:pt>
                <c:pt idx="78">
                  <c:v>608.45520097837277</c:v>
                </c:pt>
                <c:pt idx="79">
                  <c:v>607.13501497293828</c:v>
                </c:pt>
                <c:pt idx="80">
                  <c:v>606.10434344237967</c:v>
                </c:pt>
                <c:pt idx="81">
                  <c:v>618.37012223377531</c:v>
                </c:pt>
                <c:pt idx="82">
                  <c:v>623.83670878938744</c:v>
                </c:pt>
                <c:pt idx="83">
                  <c:v>622.7756835507455</c:v>
                </c:pt>
                <c:pt idx="84">
                  <c:v>610.01071999999988</c:v>
                </c:pt>
                <c:pt idx="85">
                  <c:v>624.10299999999995</c:v>
                </c:pt>
                <c:pt idx="86">
                  <c:v>617.28525999999988</c:v>
                </c:pt>
                <c:pt idx="87">
                  <c:v>616.18894</c:v>
                </c:pt>
                <c:pt idx="88">
                  <c:v>612.61447999999996</c:v>
                </c:pt>
                <c:pt idx="89">
                  <c:v>613.4595599999999</c:v>
                </c:pt>
                <c:pt idx="90">
                  <c:v>616.2904964966034</c:v>
                </c:pt>
                <c:pt idx="91">
                  <c:v>616.10866636671324</c:v>
                </c:pt>
                <c:pt idx="92">
                  <c:v>626.95028786141654</c:v>
                </c:pt>
                <c:pt idx="93">
                  <c:v>631.24447316103385</c:v>
                </c:pt>
                <c:pt idx="94">
                  <c:v>640.5189662027833</c:v>
                </c:pt>
                <c:pt idx="95">
                  <c:v>628.57677932405568</c:v>
                </c:pt>
                <c:pt idx="96">
                  <c:v>633.9511968348171</c:v>
                </c:pt>
                <c:pt idx="97">
                  <c:v>633.37511374876362</c:v>
                </c:pt>
                <c:pt idx="98">
                  <c:v>628.61960435212666</c:v>
                </c:pt>
                <c:pt idx="99">
                  <c:v>626.41231527093601</c:v>
                </c:pt>
                <c:pt idx="100">
                  <c:v>620.39290640394086</c:v>
                </c:pt>
                <c:pt idx="101">
                  <c:v>623.41948768472912</c:v>
                </c:pt>
                <c:pt idx="102">
                  <c:v>622.31193359375004</c:v>
                </c:pt>
                <c:pt idx="103">
                  <c:v>627.14089843750003</c:v>
                </c:pt>
                <c:pt idx="104">
                  <c:v>628.49033203124998</c:v>
                </c:pt>
                <c:pt idx="105">
                  <c:v>627.14183414634147</c:v>
                </c:pt>
                <c:pt idx="106">
                  <c:v>647.34130731707319</c:v>
                </c:pt>
                <c:pt idx="107">
                  <c:v>641.30263414634157</c:v>
                </c:pt>
                <c:pt idx="108">
                  <c:v>638.40693957115013</c:v>
                </c:pt>
                <c:pt idx="109">
                  <c:v>638.88555555555558</c:v>
                </c:pt>
                <c:pt idx="110">
                  <c:v>633.16442495126716</c:v>
                </c:pt>
                <c:pt idx="111">
                  <c:v>640.42740310077522</c:v>
                </c:pt>
                <c:pt idx="112">
                  <c:v>629.92587209302326</c:v>
                </c:pt>
                <c:pt idx="113">
                  <c:v>636.67606589147283</c:v>
                </c:pt>
                <c:pt idx="114">
                  <c:v>624.76962463907603</c:v>
                </c:pt>
                <c:pt idx="115">
                  <c:v>633.77153031761304</c:v>
                </c:pt>
                <c:pt idx="116">
                  <c:v>630.99072184793079</c:v>
                </c:pt>
                <c:pt idx="117">
                  <c:v>646.18166666666662</c:v>
                </c:pt>
                <c:pt idx="118">
                  <c:v>654.86699233716467</c:v>
                </c:pt>
                <c:pt idx="119">
                  <c:v>652.01199233716466</c:v>
                </c:pt>
                <c:pt idx="120">
                  <c:v>647.22741444866915</c:v>
                </c:pt>
                <c:pt idx="121">
                  <c:v>664.68307984790863</c:v>
                </c:pt>
                <c:pt idx="122">
                  <c:v>638.96636882129269</c:v>
                </c:pt>
                <c:pt idx="123">
                  <c:v>646.69703915950322</c:v>
                </c:pt>
                <c:pt idx="124">
                  <c:v>633.85908309455579</c:v>
                </c:pt>
                <c:pt idx="125">
                  <c:v>647.06788920725876</c:v>
                </c:pt>
                <c:pt idx="126">
                  <c:v>644.82910815939283</c:v>
                </c:pt>
                <c:pt idx="127">
                  <c:v>648.65383301707777</c:v>
                </c:pt>
                <c:pt idx="128">
                  <c:v>639.73669829222013</c:v>
                </c:pt>
                <c:pt idx="129">
                  <c:v>656.66617563739385</c:v>
                </c:pt>
                <c:pt idx="130">
                  <c:v>651.30664778092546</c:v>
                </c:pt>
                <c:pt idx="131">
                  <c:v>664.59223796033996</c:v>
                </c:pt>
                <c:pt idx="132">
                  <c:v>652.44769662921351</c:v>
                </c:pt>
                <c:pt idx="133">
                  <c:v>639.92632958801505</c:v>
                </c:pt>
                <c:pt idx="134">
                  <c:v>648.70518726591763</c:v>
                </c:pt>
                <c:pt idx="135">
                  <c:v>632.65955637707941</c:v>
                </c:pt>
                <c:pt idx="136">
                  <c:v>639.18225508317937</c:v>
                </c:pt>
                <c:pt idx="137">
                  <c:v>645.63107208872464</c:v>
                </c:pt>
                <c:pt idx="138">
                  <c:v>648.17276672694402</c:v>
                </c:pt>
                <c:pt idx="139">
                  <c:v>632.0546654611212</c:v>
                </c:pt>
                <c:pt idx="140">
                  <c:v>639.2721880650995</c:v>
                </c:pt>
                <c:pt idx="141">
                  <c:v>633.8303565062389</c:v>
                </c:pt>
                <c:pt idx="142">
                  <c:v>645.18928698752222</c:v>
                </c:pt>
                <c:pt idx="143">
                  <c:v>648.05955436720149</c:v>
                </c:pt>
                <c:pt idx="144">
                  <c:v>624.4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4C-49E2-AC2C-037A4DA092FD}"/>
            </c:ext>
          </c:extLst>
        </c:ser>
        <c:ser>
          <c:idx val="1"/>
          <c:order val="1"/>
          <c:tx>
            <c:strRef>
              <c:f>Rents!$C$4</c:f>
              <c:strCache>
                <c:ptCount val="1"/>
                <c:pt idx="0">
                  <c:v>Rest of New Zealand</c:v>
                </c:pt>
              </c:strCache>
            </c:strRef>
          </c:tx>
          <c:marker>
            <c:symbol val="none"/>
          </c:marker>
          <c:cat>
            <c:numRef>
              <c:f>Rents!$A$104:$A$248</c:f>
              <c:numCache>
                <c:formatCode>mmm\-yy</c:formatCode>
                <c:ptCount val="145"/>
                <c:pt idx="0">
                  <c:v>40238</c:v>
                </c:pt>
                <c:pt idx="1">
                  <c:v>40269</c:v>
                </c:pt>
                <c:pt idx="2">
                  <c:v>40299</c:v>
                </c:pt>
                <c:pt idx="3">
                  <c:v>40330</c:v>
                </c:pt>
                <c:pt idx="4">
                  <c:v>40360</c:v>
                </c:pt>
                <c:pt idx="5">
                  <c:v>40391</c:v>
                </c:pt>
                <c:pt idx="6">
                  <c:v>40422</c:v>
                </c:pt>
                <c:pt idx="7">
                  <c:v>40452</c:v>
                </c:pt>
                <c:pt idx="8">
                  <c:v>40483</c:v>
                </c:pt>
                <c:pt idx="9">
                  <c:v>40513</c:v>
                </c:pt>
                <c:pt idx="10">
                  <c:v>40544</c:v>
                </c:pt>
                <c:pt idx="11">
                  <c:v>40575</c:v>
                </c:pt>
                <c:pt idx="12">
                  <c:v>40603</c:v>
                </c:pt>
                <c:pt idx="13">
                  <c:v>40634</c:v>
                </c:pt>
                <c:pt idx="14">
                  <c:v>40664</c:v>
                </c:pt>
                <c:pt idx="15">
                  <c:v>40695</c:v>
                </c:pt>
                <c:pt idx="16">
                  <c:v>40725</c:v>
                </c:pt>
                <c:pt idx="17">
                  <c:v>40756</c:v>
                </c:pt>
                <c:pt idx="18">
                  <c:v>40787</c:v>
                </c:pt>
                <c:pt idx="19">
                  <c:v>40817</c:v>
                </c:pt>
                <c:pt idx="20">
                  <c:v>40848</c:v>
                </c:pt>
                <c:pt idx="21">
                  <c:v>40878</c:v>
                </c:pt>
                <c:pt idx="22">
                  <c:v>40909</c:v>
                </c:pt>
                <c:pt idx="23">
                  <c:v>40940</c:v>
                </c:pt>
                <c:pt idx="24">
                  <c:v>40969</c:v>
                </c:pt>
                <c:pt idx="25">
                  <c:v>41000</c:v>
                </c:pt>
                <c:pt idx="26">
                  <c:v>41030</c:v>
                </c:pt>
                <c:pt idx="27">
                  <c:v>41061</c:v>
                </c:pt>
                <c:pt idx="28">
                  <c:v>41091</c:v>
                </c:pt>
                <c:pt idx="29">
                  <c:v>41122</c:v>
                </c:pt>
                <c:pt idx="30">
                  <c:v>41153</c:v>
                </c:pt>
                <c:pt idx="31">
                  <c:v>41183</c:v>
                </c:pt>
                <c:pt idx="32">
                  <c:v>41214</c:v>
                </c:pt>
                <c:pt idx="33">
                  <c:v>41244</c:v>
                </c:pt>
                <c:pt idx="34">
                  <c:v>41275</c:v>
                </c:pt>
                <c:pt idx="35">
                  <c:v>41306</c:v>
                </c:pt>
                <c:pt idx="36">
                  <c:v>41334</c:v>
                </c:pt>
                <c:pt idx="37">
                  <c:v>41365</c:v>
                </c:pt>
                <c:pt idx="38">
                  <c:v>41395</c:v>
                </c:pt>
                <c:pt idx="39">
                  <c:v>41426</c:v>
                </c:pt>
                <c:pt idx="40">
                  <c:v>41456</c:v>
                </c:pt>
                <c:pt idx="41">
                  <c:v>41487</c:v>
                </c:pt>
                <c:pt idx="42">
                  <c:v>41518</c:v>
                </c:pt>
                <c:pt idx="43">
                  <c:v>41548</c:v>
                </c:pt>
                <c:pt idx="44">
                  <c:v>41579</c:v>
                </c:pt>
                <c:pt idx="45">
                  <c:v>41609</c:v>
                </c:pt>
                <c:pt idx="46">
                  <c:v>41640</c:v>
                </c:pt>
                <c:pt idx="47">
                  <c:v>41671</c:v>
                </c:pt>
                <c:pt idx="48">
                  <c:v>41699</c:v>
                </c:pt>
                <c:pt idx="49">
                  <c:v>41730</c:v>
                </c:pt>
                <c:pt idx="50">
                  <c:v>41760</c:v>
                </c:pt>
                <c:pt idx="51">
                  <c:v>41791</c:v>
                </c:pt>
                <c:pt idx="52">
                  <c:v>41821</c:v>
                </c:pt>
                <c:pt idx="53">
                  <c:v>41852</c:v>
                </c:pt>
                <c:pt idx="54">
                  <c:v>41883</c:v>
                </c:pt>
                <c:pt idx="55">
                  <c:v>41913</c:v>
                </c:pt>
                <c:pt idx="56">
                  <c:v>41944</c:v>
                </c:pt>
                <c:pt idx="57">
                  <c:v>41974</c:v>
                </c:pt>
                <c:pt idx="58">
                  <c:v>42005</c:v>
                </c:pt>
                <c:pt idx="59">
                  <c:v>42036</c:v>
                </c:pt>
                <c:pt idx="60">
                  <c:v>42064</c:v>
                </c:pt>
                <c:pt idx="61">
                  <c:v>42095</c:v>
                </c:pt>
                <c:pt idx="62">
                  <c:v>42125</c:v>
                </c:pt>
                <c:pt idx="63">
                  <c:v>42156</c:v>
                </c:pt>
                <c:pt idx="64">
                  <c:v>42186</c:v>
                </c:pt>
                <c:pt idx="65">
                  <c:v>42217</c:v>
                </c:pt>
                <c:pt idx="66">
                  <c:v>42248</c:v>
                </c:pt>
                <c:pt idx="67">
                  <c:v>42278</c:v>
                </c:pt>
                <c:pt idx="68">
                  <c:v>42309</c:v>
                </c:pt>
                <c:pt idx="69">
                  <c:v>42339</c:v>
                </c:pt>
                <c:pt idx="70">
                  <c:v>42370</c:v>
                </c:pt>
                <c:pt idx="71">
                  <c:v>42401</c:v>
                </c:pt>
                <c:pt idx="72">
                  <c:v>42430</c:v>
                </c:pt>
                <c:pt idx="73">
                  <c:v>42461</c:v>
                </c:pt>
                <c:pt idx="74">
                  <c:v>42491</c:v>
                </c:pt>
                <c:pt idx="75">
                  <c:v>42522</c:v>
                </c:pt>
                <c:pt idx="76">
                  <c:v>42552</c:v>
                </c:pt>
                <c:pt idx="77">
                  <c:v>42583</c:v>
                </c:pt>
                <c:pt idx="78">
                  <c:v>42614</c:v>
                </c:pt>
                <c:pt idx="79">
                  <c:v>42644</c:v>
                </c:pt>
                <c:pt idx="80">
                  <c:v>42675</c:v>
                </c:pt>
                <c:pt idx="81">
                  <c:v>42705</c:v>
                </c:pt>
                <c:pt idx="82">
                  <c:v>42736</c:v>
                </c:pt>
                <c:pt idx="83">
                  <c:v>42767</c:v>
                </c:pt>
                <c:pt idx="84">
                  <c:v>42795</c:v>
                </c:pt>
                <c:pt idx="85">
                  <c:v>42826</c:v>
                </c:pt>
                <c:pt idx="86">
                  <c:v>42856</c:v>
                </c:pt>
                <c:pt idx="87">
                  <c:v>42887</c:v>
                </c:pt>
                <c:pt idx="88">
                  <c:v>42917</c:v>
                </c:pt>
                <c:pt idx="89">
                  <c:v>42948</c:v>
                </c:pt>
                <c:pt idx="90">
                  <c:v>42979</c:v>
                </c:pt>
                <c:pt idx="91">
                  <c:v>43009</c:v>
                </c:pt>
                <c:pt idx="92">
                  <c:v>43040</c:v>
                </c:pt>
                <c:pt idx="93">
                  <c:v>43070</c:v>
                </c:pt>
                <c:pt idx="94">
                  <c:v>43101</c:v>
                </c:pt>
                <c:pt idx="95">
                  <c:v>43132</c:v>
                </c:pt>
                <c:pt idx="96">
                  <c:v>43160</c:v>
                </c:pt>
                <c:pt idx="97">
                  <c:v>43191</c:v>
                </c:pt>
                <c:pt idx="98">
                  <c:v>43221</c:v>
                </c:pt>
                <c:pt idx="99">
                  <c:v>43252</c:v>
                </c:pt>
                <c:pt idx="100">
                  <c:v>43282</c:v>
                </c:pt>
                <c:pt idx="101">
                  <c:v>43313</c:v>
                </c:pt>
                <c:pt idx="102">
                  <c:v>43344</c:v>
                </c:pt>
                <c:pt idx="103">
                  <c:v>43374</c:v>
                </c:pt>
                <c:pt idx="104">
                  <c:v>43405</c:v>
                </c:pt>
                <c:pt idx="105">
                  <c:v>43435</c:v>
                </c:pt>
                <c:pt idx="106">
                  <c:v>43466</c:v>
                </c:pt>
                <c:pt idx="107">
                  <c:v>43497</c:v>
                </c:pt>
                <c:pt idx="108">
                  <c:v>43525</c:v>
                </c:pt>
                <c:pt idx="109">
                  <c:v>43556</c:v>
                </c:pt>
                <c:pt idx="110">
                  <c:v>43586</c:v>
                </c:pt>
                <c:pt idx="111">
                  <c:v>43617</c:v>
                </c:pt>
                <c:pt idx="112">
                  <c:v>43647</c:v>
                </c:pt>
                <c:pt idx="113">
                  <c:v>43678</c:v>
                </c:pt>
                <c:pt idx="114">
                  <c:v>43709</c:v>
                </c:pt>
                <c:pt idx="115">
                  <c:v>43739</c:v>
                </c:pt>
                <c:pt idx="116">
                  <c:v>43770</c:v>
                </c:pt>
                <c:pt idx="117">
                  <c:v>43800</c:v>
                </c:pt>
                <c:pt idx="118">
                  <c:v>43831</c:v>
                </c:pt>
                <c:pt idx="119">
                  <c:v>43862</c:v>
                </c:pt>
                <c:pt idx="120">
                  <c:v>43891</c:v>
                </c:pt>
                <c:pt idx="121">
                  <c:v>43922</c:v>
                </c:pt>
                <c:pt idx="122">
                  <c:v>43952</c:v>
                </c:pt>
                <c:pt idx="123">
                  <c:v>43983</c:v>
                </c:pt>
                <c:pt idx="124">
                  <c:v>44013</c:v>
                </c:pt>
                <c:pt idx="125">
                  <c:v>44044</c:v>
                </c:pt>
                <c:pt idx="126">
                  <c:v>44075</c:v>
                </c:pt>
                <c:pt idx="127">
                  <c:v>44105</c:v>
                </c:pt>
                <c:pt idx="128">
                  <c:v>44136</c:v>
                </c:pt>
                <c:pt idx="129">
                  <c:v>44166</c:v>
                </c:pt>
                <c:pt idx="130">
                  <c:v>44197</c:v>
                </c:pt>
                <c:pt idx="131">
                  <c:v>44228</c:v>
                </c:pt>
                <c:pt idx="132">
                  <c:v>44256</c:v>
                </c:pt>
                <c:pt idx="133">
                  <c:v>44287</c:v>
                </c:pt>
                <c:pt idx="134">
                  <c:v>44317</c:v>
                </c:pt>
                <c:pt idx="135">
                  <c:v>44348</c:v>
                </c:pt>
                <c:pt idx="136">
                  <c:v>44378</c:v>
                </c:pt>
                <c:pt idx="137">
                  <c:v>44409</c:v>
                </c:pt>
                <c:pt idx="138">
                  <c:v>44440</c:v>
                </c:pt>
                <c:pt idx="139">
                  <c:v>44470</c:v>
                </c:pt>
                <c:pt idx="140">
                  <c:v>44501</c:v>
                </c:pt>
                <c:pt idx="141">
                  <c:v>44531</c:v>
                </c:pt>
                <c:pt idx="142">
                  <c:v>44562</c:v>
                </c:pt>
                <c:pt idx="143">
                  <c:v>44593</c:v>
                </c:pt>
                <c:pt idx="144">
                  <c:v>44621</c:v>
                </c:pt>
              </c:numCache>
            </c:numRef>
          </c:cat>
          <c:val>
            <c:numRef>
              <c:f>Rents!$C$104:$C$248</c:f>
              <c:numCache>
                <c:formatCode>0.00</c:formatCode>
                <c:ptCount val="145"/>
                <c:pt idx="0">
                  <c:v>369.99696501856096</c:v>
                </c:pt>
                <c:pt idx="1">
                  <c:v>371.29878255674294</c:v>
                </c:pt>
                <c:pt idx="2">
                  <c:v>368.23568246690314</c:v>
                </c:pt>
                <c:pt idx="3">
                  <c:v>365.6291210131198</c:v>
                </c:pt>
                <c:pt idx="4">
                  <c:v>364.3806313316116</c:v>
                </c:pt>
                <c:pt idx="5">
                  <c:v>367.92226532609408</c:v>
                </c:pt>
                <c:pt idx="6">
                  <c:v>361.74294211690614</c:v>
                </c:pt>
                <c:pt idx="7">
                  <c:v>366.79637948979865</c:v>
                </c:pt>
                <c:pt idx="8">
                  <c:v>370.60221012973261</c:v>
                </c:pt>
                <c:pt idx="9">
                  <c:v>363.43285214551383</c:v>
                </c:pt>
                <c:pt idx="10">
                  <c:v>398.03494994753646</c:v>
                </c:pt>
                <c:pt idx="11">
                  <c:v>382.51941854876475</c:v>
                </c:pt>
                <c:pt idx="12">
                  <c:v>368.86193431486754</c:v>
                </c:pt>
                <c:pt idx="13">
                  <c:v>367.12709082411794</c:v>
                </c:pt>
                <c:pt idx="14">
                  <c:v>360.88409769895577</c:v>
                </c:pt>
                <c:pt idx="15">
                  <c:v>357.65876525420168</c:v>
                </c:pt>
                <c:pt idx="16">
                  <c:v>355.94041552263798</c:v>
                </c:pt>
                <c:pt idx="17">
                  <c:v>357.81607896202092</c:v>
                </c:pt>
                <c:pt idx="18">
                  <c:v>355.64987582223716</c:v>
                </c:pt>
                <c:pt idx="19">
                  <c:v>357.72230115819355</c:v>
                </c:pt>
                <c:pt idx="20">
                  <c:v>361.21650666649214</c:v>
                </c:pt>
                <c:pt idx="21">
                  <c:v>370.19012845063514</c:v>
                </c:pt>
                <c:pt idx="22">
                  <c:v>399.84838127869074</c:v>
                </c:pt>
                <c:pt idx="23">
                  <c:v>385.95627671308301</c:v>
                </c:pt>
                <c:pt idx="24">
                  <c:v>372.55197159874524</c:v>
                </c:pt>
                <c:pt idx="25">
                  <c:v>372.29937768134698</c:v>
                </c:pt>
                <c:pt idx="26">
                  <c:v>367.56023465968605</c:v>
                </c:pt>
                <c:pt idx="27">
                  <c:v>365.53429331932443</c:v>
                </c:pt>
                <c:pt idx="28">
                  <c:v>363.83212667502244</c:v>
                </c:pt>
                <c:pt idx="29">
                  <c:v>364.59930037386283</c:v>
                </c:pt>
                <c:pt idx="30">
                  <c:v>368.66299523743913</c:v>
                </c:pt>
                <c:pt idx="31">
                  <c:v>366.15215561235448</c:v>
                </c:pt>
                <c:pt idx="32">
                  <c:v>375.35856757099839</c:v>
                </c:pt>
                <c:pt idx="33">
                  <c:v>381.55800627443728</c:v>
                </c:pt>
                <c:pt idx="34">
                  <c:v>408.13460291964338</c:v>
                </c:pt>
                <c:pt idx="35">
                  <c:v>395.34334324542971</c:v>
                </c:pt>
                <c:pt idx="36">
                  <c:v>381.19710992659782</c:v>
                </c:pt>
                <c:pt idx="37">
                  <c:v>381.91265950098142</c:v>
                </c:pt>
                <c:pt idx="38">
                  <c:v>380.56504113589239</c:v>
                </c:pt>
                <c:pt idx="39">
                  <c:v>377.85816227941905</c:v>
                </c:pt>
                <c:pt idx="40">
                  <c:v>373.16737785891081</c:v>
                </c:pt>
                <c:pt idx="41">
                  <c:v>379.09633887772583</c:v>
                </c:pt>
                <c:pt idx="42">
                  <c:v>379.86489362250529</c:v>
                </c:pt>
                <c:pt idx="43">
                  <c:v>376.82172819618626</c:v>
                </c:pt>
                <c:pt idx="44">
                  <c:v>387.35485503999604</c:v>
                </c:pt>
                <c:pt idx="45">
                  <c:v>389.64513217412087</c:v>
                </c:pt>
                <c:pt idx="46">
                  <c:v>421.39469318304594</c:v>
                </c:pt>
                <c:pt idx="47">
                  <c:v>408.26588436198341</c:v>
                </c:pt>
                <c:pt idx="48">
                  <c:v>391.88481102192765</c:v>
                </c:pt>
                <c:pt idx="49">
                  <c:v>388.27886937872739</c:v>
                </c:pt>
                <c:pt idx="50">
                  <c:v>388.47854692900239</c:v>
                </c:pt>
                <c:pt idx="51">
                  <c:v>387.21038072482025</c:v>
                </c:pt>
                <c:pt idx="52">
                  <c:v>380.63756388961724</c:v>
                </c:pt>
                <c:pt idx="53">
                  <c:v>386.05047187154912</c:v>
                </c:pt>
                <c:pt idx="54">
                  <c:v>383.87509912015719</c:v>
                </c:pt>
                <c:pt idx="55">
                  <c:v>385.93028003653933</c:v>
                </c:pt>
                <c:pt idx="56">
                  <c:v>396.82507432622441</c:v>
                </c:pt>
                <c:pt idx="57">
                  <c:v>400.28361261825012</c:v>
                </c:pt>
                <c:pt idx="58">
                  <c:v>434.30924025855427</c:v>
                </c:pt>
                <c:pt idx="59">
                  <c:v>428.21527257185835</c:v>
                </c:pt>
                <c:pt idx="60">
                  <c:v>400.73093442860676</c:v>
                </c:pt>
                <c:pt idx="61">
                  <c:v>402.23061456212906</c:v>
                </c:pt>
                <c:pt idx="62">
                  <c:v>401.93770828605051</c:v>
                </c:pt>
                <c:pt idx="63">
                  <c:v>397.63779550888455</c:v>
                </c:pt>
                <c:pt idx="64">
                  <c:v>395.01262300838573</c:v>
                </c:pt>
                <c:pt idx="65">
                  <c:v>396.35437784197399</c:v>
                </c:pt>
                <c:pt idx="66">
                  <c:v>393.82820399049456</c:v>
                </c:pt>
                <c:pt idx="67">
                  <c:v>398.00289691377054</c:v>
                </c:pt>
                <c:pt idx="68">
                  <c:v>412.85270990269368</c:v>
                </c:pt>
                <c:pt idx="69">
                  <c:v>412.65315875353951</c:v>
                </c:pt>
                <c:pt idx="70">
                  <c:v>451.13815837900057</c:v>
                </c:pt>
                <c:pt idx="71">
                  <c:v>437.44109808108374</c:v>
                </c:pt>
                <c:pt idx="72">
                  <c:v>417.99746667941952</c:v>
                </c:pt>
                <c:pt idx="73">
                  <c:v>419.9459280464564</c:v>
                </c:pt>
                <c:pt idx="74">
                  <c:v>418.41749427949935</c:v>
                </c:pt>
                <c:pt idx="75">
                  <c:v>407.69981882650194</c:v>
                </c:pt>
                <c:pt idx="76">
                  <c:v>416.27465613431804</c:v>
                </c:pt>
                <c:pt idx="77">
                  <c:v>412.30095104045205</c:v>
                </c:pt>
                <c:pt idx="78">
                  <c:v>413.14873622703084</c:v>
                </c:pt>
                <c:pt idx="79">
                  <c:v>419.49489351631252</c:v>
                </c:pt>
                <c:pt idx="80">
                  <c:v>429.88267287486292</c:v>
                </c:pt>
                <c:pt idx="81">
                  <c:v>430.02660949178977</c:v>
                </c:pt>
                <c:pt idx="82">
                  <c:v>464.27927208708076</c:v>
                </c:pt>
                <c:pt idx="83">
                  <c:v>454.26872961815394</c:v>
                </c:pt>
                <c:pt idx="84">
                  <c:v>428.99229999999994</c:v>
                </c:pt>
                <c:pt idx="85">
                  <c:v>431.31055999999995</c:v>
                </c:pt>
                <c:pt idx="86">
                  <c:v>426.83391999999998</c:v>
                </c:pt>
                <c:pt idx="87">
                  <c:v>425.04097999999993</c:v>
                </c:pt>
                <c:pt idx="88">
                  <c:v>427.96449999999999</c:v>
                </c:pt>
                <c:pt idx="89">
                  <c:v>421.03255999999999</c:v>
                </c:pt>
                <c:pt idx="90">
                  <c:v>427.00533128090319</c:v>
                </c:pt>
                <c:pt idx="91">
                  <c:v>427.83493124852725</c:v>
                </c:pt>
                <c:pt idx="92">
                  <c:v>444.18827855552729</c:v>
                </c:pt>
                <c:pt idx="93">
                  <c:v>448.72880715705764</c:v>
                </c:pt>
                <c:pt idx="94">
                  <c:v>475.99604373757455</c:v>
                </c:pt>
                <c:pt idx="95">
                  <c:v>472.43155069582502</c:v>
                </c:pt>
                <c:pt idx="96">
                  <c:v>442.07034619188926</c:v>
                </c:pt>
                <c:pt idx="97">
                  <c:v>446.98399604352124</c:v>
                </c:pt>
                <c:pt idx="98">
                  <c:v>443.29028684470825</c:v>
                </c:pt>
                <c:pt idx="99">
                  <c:v>440.46321182266013</c:v>
                </c:pt>
                <c:pt idx="100">
                  <c:v>437.5491428571429</c:v>
                </c:pt>
                <c:pt idx="101">
                  <c:v>441.70084729064041</c:v>
                </c:pt>
                <c:pt idx="102">
                  <c:v>445.62535156249999</c:v>
                </c:pt>
                <c:pt idx="103">
                  <c:v>449.45060546874998</c:v>
                </c:pt>
                <c:pt idx="104">
                  <c:v>461.23863281249999</c:v>
                </c:pt>
                <c:pt idx="105">
                  <c:v>464.79957073170738</c:v>
                </c:pt>
                <c:pt idx="106">
                  <c:v>498.43564878048784</c:v>
                </c:pt>
                <c:pt idx="107">
                  <c:v>501.75580487804888</c:v>
                </c:pt>
                <c:pt idx="108">
                  <c:v>470.75777777777785</c:v>
                </c:pt>
                <c:pt idx="109">
                  <c:v>470.37933723196886</c:v>
                </c:pt>
                <c:pt idx="110">
                  <c:v>464.37994152046787</c:v>
                </c:pt>
                <c:pt idx="111">
                  <c:v>466.01788759689919</c:v>
                </c:pt>
                <c:pt idx="112">
                  <c:v>461.70218992248061</c:v>
                </c:pt>
                <c:pt idx="113">
                  <c:v>462.49893410852712</c:v>
                </c:pt>
                <c:pt idx="114">
                  <c:v>465.39522617901827</c:v>
                </c:pt>
                <c:pt idx="115">
                  <c:v>473.1001539942252</c:v>
                </c:pt>
                <c:pt idx="116">
                  <c:v>488.08134744947063</c:v>
                </c:pt>
                <c:pt idx="117">
                  <c:v>490.51306513409958</c:v>
                </c:pt>
                <c:pt idx="118">
                  <c:v>523.37291187739459</c:v>
                </c:pt>
                <c:pt idx="119">
                  <c:v>513.95469348659003</c:v>
                </c:pt>
                <c:pt idx="120">
                  <c:v>487.62965779467675</c:v>
                </c:pt>
                <c:pt idx="121">
                  <c:v>491.83074144486687</c:v>
                </c:pt>
                <c:pt idx="122">
                  <c:v>475.76458174904934</c:v>
                </c:pt>
                <c:pt idx="123">
                  <c:v>471.59037249283665</c:v>
                </c:pt>
                <c:pt idx="124">
                  <c:v>476.72773638968476</c:v>
                </c:pt>
                <c:pt idx="125">
                  <c:v>477.46943648519573</c:v>
                </c:pt>
                <c:pt idx="126">
                  <c:v>479.13075901328273</c:v>
                </c:pt>
                <c:pt idx="127">
                  <c:v>492.29518026565466</c:v>
                </c:pt>
                <c:pt idx="128">
                  <c:v>510.17278937381406</c:v>
                </c:pt>
                <c:pt idx="129">
                  <c:v>501.7359206798867</c:v>
                </c:pt>
                <c:pt idx="130">
                  <c:v>547.37278564683663</c:v>
                </c:pt>
                <c:pt idx="131">
                  <c:v>533.13822474032111</c:v>
                </c:pt>
                <c:pt idx="132">
                  <c:v>504.66134831460676</c:v>
                </c:pt>
                <c:pt idx="133">
                  <c:v>509.03473782771539</c:v>
                </c:pt>
                <c:pt idx="134">
                  <c:v>508.42524344569296</c:v>
                </c:pt>
                <c:pt idx="135">
                  <c:v>495.77787430683924</c:v>
                </c:pt>
                <c:pt idx="136">
                  <c:v>505.84689463955635</c:v>
                </c:pt>
                <c:pt idx="137">
                  <c:v>511.32469500924213</c:v>
                </c:pt>
                <c:pt idx="138">
                  <c:v>495.73745027124778</c:v>
                </c:pt>
                <c:pt idx="139">
                  <c:v>510.34802893309228</c:v>
                </c:pt>
                <c:pt idx="140">
                  <c:v>527.82909584086804</c:v>
                </c:pt>
                <c:pt idx="141">
                  <c:v>530.92821746880566</c:v>
                </c:pt>
                <c:pt idx="142">
                  <c:v>555.99725490196079</c:v>
                </c:pt>
                <c:pt idx="143">
                  <c:v>541.52377896613189</c:v>
                </c:pt>
                <c:pt idx="144">
                  <c:v>516.37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4C-49E2-AC2C-037A4DA092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808512"/>
        <c:axId val="113810048"/>
      </c:lineChart>
      <c:catAx>
        <c:axId val="113808512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low"/>
        <c:crossAx val="113810048"/>
        <c:crosses val="autoZero"/>
        <c:auto val="0"/>
        <c:lblAlgn val="ctr"/>
        <c:lblOffset val="100"/>
        <c:tickLblSkip val="24"/>
        <c:tickMarkSkip val="12"/>
        <c:noMultiLvlLbl val="0"/>
      </c:catAx>
      <c:valAx>
        <c:axId val="113810048"/>
        <c:scaling>
          <c:orientation val="minMax"/>
          <c:max val="8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Monthly average, $2022/week </a:t>
                </a:r>
              </a:p>
            </c:rich>
          </c:tx>
          <c:layout>
            <c:manualLayout>
              <c:xMode val="edge"/>
              <c:yMode val="edge"/>
              <c:x val="8.175587952496037E-2"/>
              <c:y val="0.17569917125514442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crossAx val="113808512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21865835520559929"/>
          <c:y val="0.80054206765820934"/>
          <c:w val="0.56268328958880165"/>
          <c:h val="8.3717191601050026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377" l="0.70000000000000062" r="0.70000000000000062" t="0.75000000000000377" header="0.30000000000000032" footer="0.30000000000000032"/>
    <c:pageSetup orientation="landscape" horizontalDpi="1200" verticalDpi="1200"/>
  </c:printSettings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Rents!$B$4</c:f>
              <c:strCache>
                <c:ptCount val="1"/>
                <c:pt idx="0">
                  <c:v>Auckland</c:v>
                </c:pt>
              </c:strCache>
            </c:strRef>
          </c:tx>
          <c:marker>
            <c:symbol val="none"/>
          </c:marker>
          <c:cat>
            <c:numRef>
              <c:f>Rents!$A$104:$A$248</c:f>
              <c:numCache>
                <c:formatCode>mmm\-yy</c:formatCode>
                <c:ptCount val="145"/>
                <c:pt idx="0">
                  <c:v>40238</c:v>
                </c:pt>
                <c:pt idx="1">
                  <c:v>40269</c:v>
                </c:pt>
                <c:pt idx="2">
                  <c:v>40299</c:v>
                </c:pt>
                <c:pt idx="3">
                  <c:v>40330</c:v>
                </c:pt>
                <c:pt idx="4">
                  <c:v>40360</c:v>
                </c:pt>
                <c:pt idx="5">
                  <c:v>40391</c:v>
                </c:pt>
                <c:pt idx="6">
                  <c:v>40422</c:v>
                </c:pt>
                <c:pt idx="7">
                  <c:v>40452</c:v>
                </c:pt>
                <c:pt idx="8">
                  <c:v>40483</c:v>
                </c:pt>
                <c:pt idx="9">
                  <c:v>40513</c:v>
                </c:pt>
                <c:pt idx="10">
                  <c:v>40544</c:v>
                </c:pt>
                <c:pt idx="11">
                  <c:v>40575</c:v>
                </c:pt>
                <c:pt idx="12">
                  <c:v>40603</c:v>
                </c:pt>
                <c:pt idx="13">
                  <c:v>40634</c:v>
                </c:pt>
                <c:pt idx="14">
                  <c:v>40664</c:v>
                </c:pt>
                <c:pt idx="15">
                  <c:v>40695</c:v>
                </c:pt>
                <c:pt idx="16">
                  <c:v>40725</c:v>
                </c:pt>
                <c:pt idx="17">
                  <c:v>40756</c:v>
                </c:pt>
                <c:pt idx="18">
                  <c:v>40787</c:v>
                </c:pt>
                <c:pt idx="19">
                  <c:v>40817</c:v>
                </c:pt>
                <c:pt idx="20">
                  <c:v>40848</c:v>
                </c:pt>
                <c:pt idx="21">
                  <c:v>40878</c:v>
                </c:pt>
                <c:pt idx="22">
                  <c:v>40909</c:v>
                </c:pt>
                <c:pt idx="23">
                  <c:v>40940</c:v>
                </c:pt>
                <c:pt idx="24">
                  <c:v>40969</c:v>
                </c:pt>
                <c:pt idx="25">
                  <c:v>41000</c:v>
                </c:pt>
                <c:pt idx="26">
                  <c:v>41030</c:v>
                </c:pt>
                <c:pt idx="27">
                  <c:v>41061</c:v>
                </c:pt>
                <c:pt idx="28">
                  <c:v>41091</c:v>
                </c:pt>
                <c:pt idx="29">
                  <c:v>41122</c:v>
                </c:pt>
                <c:pt idx="30">
                  <c:v>41153</c:v>
                </c:pt>
                <c:pt idx="31">
                  <c:v>41183</c:v>
                </c:pt>
                <c:pt idx="32">
                  <c:v>41214</c:v>
                </c:pt>
                <c:pt idx="33">
                  <c:v>41244</c:v>
                </c:pt>
                <c:pt idx="34">
                  <c:v>41275</c:v>
                </c:pt>
                <c:pt idx="35">
                  <c:v>41306</c:v>
                </c:pt>
                <c:pt idx="36">
                  <c:v>41334</c:v>
                </c:pt>
                <c:pt idx="37">
                  <c:v>41365</c:v>
                </c:pt>
                <c:pt idx="38">
                  <c:v>41395</c:v>
                </c:pt>
                <c:pt idx="39">
                  <c:v>41426</c:v>
                </c:pt>
                <c:pt idx="40">
                  <c:v>41456</c:v>
                </c:pt>
                <c:pt idx="41">
                  <c:v>41487</c:v>
                </c:pt>
                <c:pt idx="42">
                  <c:v>41518</c:v>
                </c:pt>
                <c:pt idx="43">
                  <c:v>41548</c:v>
                </c:pt>
                <c:pt idx="44">
                  <c:v>41579</c:v>
                </c:pt>
                <c:pt idx="45">
                  <c:v>41609</c:v>
                </c:pt>
                <c:pt idx="46">
                  <c:v>41640</c:v>
                </c:pt>
                <c:pt idx="47">
                  <c:v>41671</c:v>
                </c:pt>
                <c:pt idx="48">
                  <c:v>41699</c:v>
                </c:pt>
                <c:pt idx="49">
                  <c:v>41730</c:v>
                </c:pt>
                <c:pt idx="50">
                  <c:v>41760</c:v>
                </c:pt>
                <c:pt idx="51">
                  <c:v>41791</c:v>
                </c:pt>
                <c:pt idx="52">
                  <c:v>41821</c:v>
                </c:pt>
                <c:pt idx="53">
                  <c:v>41852</c:v>
                </c:pt>
                <c:pt idx="54">
                  <c:v>41883</c:v>
                </c:pt>
                <c:pt idx="55">
                  <c:v>41913</c:v>
                </c:pt>
                <c:pt idx="56">
                  <c:v>41944</c:v>
                </c:pt>
                <c:pt idx="57">
                  <c:v>41974</c:v>
                </c:pt>
                <c:pt idx="58">
                  <c:v>42005</c:v>
                </c:pt>
                <c:pt idx="59">
                  <c:v>42036</c:v>
                </c:pt>
                <c:pt idx="60">
                  <c:v>42064</c:v>
                </c:pt>
                <c:pt idx="61">
                  <c:v>42095</c:v>
                </c:pt>
                <c:pt idx="62">
                  <c:v>42125</c:v>
                </c:pt>
                <c:pt idx="63">
                  <c:v>42156</c:v>
                </c:pt>
                <c:pt idx="64">
                  <c:v>42186</c:v>
                </c:pt>
                <c:pt idx="65">
                  <c:v>42217</c:v>
                </c:pt>
                <c:pt idx="66">
                  <c:v>42248</c:v>
                </c:pt>
                <c:pt idx="67">
                  <c:v>42278</c:v>
                </c:pt>
                <c:pt idx="68">
                  <c:v>42309</c:v>
                </c:pt>
                <c:pt idx="69">
                  <c:v>42339</c:v>
                </c:pt>
                <c:pt idx="70">
                  <c:v>42370</c:v>
                </c:pt>
                <c:pt idx="71">
                  <c:v>42401</c:v>
                </c:pt>
                <c:pt idx="72">
                  <c:v>42430</c:v>
                </c:pt>
                <c:pt idx="73">
                  <c:v>42461</c:v>
                </c:pt>
                <c:pt idx="74">
                  <c:v>42491</c:v>
                </c:pt>
                <c:pt idx="75">
                  <c:v>42522</c:v>
                </c:pt>
                <c:pt idx="76">
                  <c:v>42552</c:v>
                </c:pt>
                <c:pt idx="77">
                  <c:v>42583</c:v>
                </c:pt>
                <c:pt idx="78">
                  <c:v>42614</c:v>
                </c:pt>
                <c:pt idx="79">
                  <c:v>42644</c:v>
                </c:pt>
                <c:pt idx="80">
                  <c:v>42675</c:v>
                </c:pt>
                <c:pt idx="81">
                  <c:v>42705</c:v>
                </c:pt>
                <c:pt idx="82">
                  <c:v>42736</c:v>
                </c:pt>
                <c:pt idx="83">
                  <c:v>42767</c:v>
                </c:pt>
                <c:pt idx="84">
                  <c:v>42795</c:v>
                </c:pt>
                <c:pt idx="85">
                  <c:v>42826</c:v>
                </c:pt>
                <c:pt idx="86">
                  <c:v>42856</c:v>
                </c:pt>
                <c:pt idx="87">
                  <c:v>42887</c:v>
                </c:pt>
                <c:pt idx="88">
                  <c:v>42917</c:v>
                </c:pt>
                <c:pt idx="89">
                  <c:v>42948</c:v>
                </c:pt>
                <c:pt idx="90">
                  <c:v>42979</c:v>
                </c:pt>
                <c:pt idx="91">
                  <c:v>43009</c:v>
                </c:pt>
                <c:pt idx="92">
                  <c:v>43040</c:v>
                </c:pt>
                <c:pt idx="93">
                  <c:v>43070</c:v>
                </c:pt>
                <c:pt idx="94">
                  <c:v>43101</c:v>
                </c:pt>
                <c:pt idx="95">
                  <c:v>43132</c:v>
                </c:pt>
                <c:pt idx="96">
                  <c:v>43160</c:v>
                </c:pt>
                <c:pt idx="97">
                  <c:v>43191</c:v>
                </c:pt>
                <c:pt idx="98">
                  <c:v>43221</c:v>
                </c:pt>
                <c:pt idx="99">
                  <c:v>43252</c:v>
                </c:pt>
                <c:pt idx="100">
                  <c:v>43282</c:v>
                </c:pt>
                <c:pt idx="101">
                  <c:v>43313</c:v>
                </c:pt>
                <c:pt idx="102">
                  <c:v>43344</c:v>
                </c:pt>
                <c:pt idx="103">
                  <c:v>43374</c:v>
                </c:pt>
                <c:pt idx="104">
                  <c:v>43405</c:v>
                </c:pt>
                <c:pt idx="105">
                  <c:v>43435</c:v>
                </c:pt>
                <c:pt idx="106">
                  <c:v>43466</c:v>
                </c:pt>
                <c:pt idx="107">
                  <c:v>43497</c:v>
                </c:pt>
                <c:pt idx="108">
                  <c:v>43525</c:v>
                </c:pt>
                <c:pt idx="109">
                  <c:v>43556</c:v>
                </c:pt>
                <c:pt idx="110">
                  <c:v>43586</c:v>
                </c:pt>
                <c:pt idx="111">
                  <c:v>43617</c:v>
                </c:pt>
                <c:pt idx="112">
                  <c:v>43647</c:v>
                </c:pt>
                <c:pt idx="113">
                  <c:v>43678</c:v>
                </c:pt>
                <c:pt idx="114">
                  <c:v>43709</c:v>
                </c:pt>
                <c:pt idx="115">
                  <c:v>43739</c:v>
                </c:pt>
                <c:pt idx="116">
                  <c:v>43770</c:v>
                </c:pt>
                <c:pt idx="117">
                  <c:v>43800</c:v>
                </c:pt>
                <c:pt idx="118">
                  <c:v>43831</c:v>
                </c:pt>
                <c:pt idx="119">
                  <c:v>43862</c:v>
                </c:pt>
                <c:pt idx="120">
                  <c:v>43891</c:v>
                </c:pt>
                <c:pt idx="121">
                  <c:v>43922</c:v>
                </c:pt>
                <c:pt idx="122">
                  <c:v>43952</c:v>
                </c:pt>
                <c:pt idx="123">
                  <c:v>43983</c:v>
                </c:pt>
                <c:pt idx="124">
                  <c:v>44013</c:v>
                </c:pt>
                <c:pt idx="125">
                  <c:v>44044</c:v>
                </c:pt>
                <c:pt idx="126">
                  <c:v>44075</c:v>
                </c:pt>
                <c:pt idx="127">
                  <c:v>44105</c:v>
                </c:pt>
                <c:pt idx="128">
                  <c:v>44136</c:v>
                </c:pt>
                <c:pt idx="129">
                  <c:v>44166</c:v>
                </c:pt>
                <c:pt idx="130">
                  <c:v>44197</c:v>
                </c:pt>
                <c:pt idx="131">
                  <c:v>44228</c:v>
                </c:pt>
                <c:pt idx="132">
                  <c:v>44256</c:v>
                </c:pt>
                <c:pt idx="133">
                  <c:v>44287</c:v>
                </c:pt>
                <c:pt idx="134">
                  <c:v>44317</c:v>
                </c:pt>
                <c:pt idx="135">
                  <c:v>44348</c:v>
                </c:pt>
                <c:pt idx="136">
                  <c:v>44378</c:v>
                </c:pt>
                <c:pt idx="137">
                  <c:v>44409</c:v>
                </c:pt>
                <c:pt idx="138">
                  <c:v>44440</c:v>
                </c:pt>
                <c:pt idx="139">
                  <c:v>44470</c:v>
                </c:pt>
                <c:pt idx="140">
                  <c:v>44501</c:v>
                </c:pt>
                <c:pt idx="141">
                  <c:v>44531</c:v>
                </c:pt>
                <c:pt idx="142">
                  <c:v>44562</c:v>
                </c:pt>
                <c:pt idx="143">
                  <c:v>44593</c:v>
                </c:pt>
                <c:pt idx="144">
                  <c:v>44621</c:v>
                </c:pt>
              </c:numCache>
            </c:numRef>
          </c:cat>
          <c:val>
            <c:numRef>
              <c:f>Rents!$B$104:$B$248</c:f>
              <c:numCache>
                <c:formatCode>0.00</c:formatCode>
                <c:ptCount val="145"/>
                <c:pt idx="0">
                  <c:v>497.81757918416599</c:v>
                </c:pt>
                <c:pt idx="1">
                  <c:v>513.47767839347171</c:v>
                </c:pt>
                <c:pt idx="2">
                  <c:v>513.35004922306177</c:v>
                </c:pt>
                <c:pt idx="3">
                  <c:v>510.86159416815696</c:v>
                </c:pt>
                <c:pt idx="4">
                  <c:v>508.28817666137473</c:v>
                </c:pt>
                <c:pt idx="5">
                  <c:v>514.02103744381043</c:v>
                </c:pt>
                <c:pt idx="6">
                  <c:v>502.21841941274835</c:v>
                </c:pt>
                <c:pt idx="7">
                  <c:v>503.20138229326119</c:v>
                </c:pt>
                <c:pt idx="8">
                  <c:v>506.40231269903342</c:v>
                </c:pt>
                <c:pt idx="9">
                  <c:v>497.44517612395219</c:v>
                </c:pt>
                <c:pt idx="10">
                  <c:v>510.15313517437471</c:v>
                </c:pt>
                <c:pt idx="11">
                  <c:v>499.30457710904307</c:v>
                </c:pt>
                <c:pt idx="12">
                  <c:v>503.42225971709166</c:v>
                </c:pt>
                <c:pt idx="13">
                  <c:v>520.12318261747669</c:v>
                </c:pt>
                <c:pt idx="14">
                  <c:v>516.03041804422946</c:v>
                </c:pt>
                <c:pt idx="15">
                  <c:v>513.52034653969758</c:v>
                </c:pt>
                <c:pt idx="16">
                  <c:v>509.49069540863621</c:v>
                </c:pt>
                <c:pt idx="17">
                  <c:v>507.02208030131942</c:v>
                </c:pt>
                <c:pt idx="18">
                  <c:v>509.79253467624943</c:v>
                </c:pt>
                <c:pt idx="19">
                  <c:v>515.19047973734507</c:v>
                </c:pt>
                <c:pt idx="20">
                  <c:v>515.02179395418591</c:v>
                </c:pt>
                <c:pt idx="21">
                  <c:v>518.25167110549421</c:v>
                </c:pt>
                <c:pt idx="22">
                  <c:v>521.26223162493409</c:v>
                </c:pt>
                <c:pt idx="23">
                  <c:v>511.62601984182754</c:v>
                </c:pt>
                <c:pt idx="24">
                  <c:v>520.78851626613084</c:v>
                </c:pt>
                <c:pt idx="25">
                  <c:v>526.3455824488907</c:v>
                </c:pt>
                <c:pt idx="26">
                  <c:v>524.613509872446</c:v>
                </c:pt>
                <c:pt idx="27">
                  <c:v>519.9399872999835</c:v>
                </c:pt>
                <c:pt idx="28">
                  <c:v>517.57853075824062</c:v>
                </c:pt>
                <c:pt idx="29">
                  <c:v>518.62140750510173</c:v>
                </c:pt>
                <c:pt idx="30">
                  <c:v>527.55131798863363</c:v>
                </c:pt>
                <c:pt idx="31">
                  <c:v>523.19919597182002</c:v>
                </c:pt>
                <c:pt idx="32">
                  <c:v>529.20129831368934</c:v>
                </c:pt>
                <c:pt idx="33">
                  <c:v>530.6935544610559</c:v>
                </c:pt>
                <c:pt idx="34">
                  <c:v>543.14946275804289</c:v>
                </c:pt>
                <c:pt idx="35">
                  <c:v>528.25028014126224</c:v>
                </c:pt>
                <c:pt idx="36">
                  <c:v>527.27655553700004</c:v>
                </c:pt>
                <c:pt idx="37">
                  <c:v>535.97048286576023</c:v>
                </c:pt>
                <c:pt idx="38">
                  <c:v>538.6657195959383</c:v>
                </c:pt>
                <c:pt idx="39">
                  <c:v>537.0948161481956</c:v>
                </c:pt>
                <c:pt idx="40">
                  <c:v>533.60649169335068</c:v>
                </c:pt>
                <c:pt idx="41">
                  <c:v>531.38015492524141</c:v>
                </c:pt>
                <c:pt idx="42">
                  <c:v>536.26944227750982</c:v>
                </c:pt>
                <c:pt idx="43">
                  <c:v>538.38078573220412</c:v>
                </c:pt>
                <c:pt idx="44">
                  <c:v>535.7386576101286</c:v>
                </c:pt>
                <c:pt idx="45">
                  <c:v>535.77089570406235</c:v>
                </c:pt>
                <c:pt idx="46">
                  <c:v>554.66270947440637</c:v>
                </c:pt>
                <c:pt idx="47">
                  <c:v>537.99831479488887</c:v>
                </c:pt>
                <c:pt idx="48">
                  <c:v>543.93339268716113</c:v>
                </c:pt>
                <c:pt idx="49">
                  <c:v>549.94721067191199</c:v>
                </c:pt>
                <c:pt idx="50">
                  <c:v>552.19064667794214</c:v>
                </c:pt>
                <c:pt idx="51">
                  <c:v>549.56247142964742</c:v>
                </c:pt>
                <c:pt idx="52">
                  <c:v>541.73601573282815</c:v>
                </c:pt>
                <c:pt idx="53">
                  <c:v>554.27240434899079</c:v>
                </c:pt>
                <c:pt idx="54">
                  <c:v>552.16639097754307</c:v>
                </c:pt>
                <c:pt idx="55">
                  <c:v>555.33090250219971</c:v>
                </c:pt>
                <c:pt idx="56">
                  <c:v>561.54315390853674</c:v>
                </c:pt>
                <c:pt idx="57">
                  <c:v>561.25325427719338</c:v>
                </c:pt>
                <c:pt idx="58">
                  <c:v>580.71652151454862</c:v>
                </c:pt>
                <c:pt idx="59">
                  <c:v>573.85057327637105</c:v>
                </c:pt>
                <c:pt idx="60">
                  <c:v>574.99845244431003</c:v>
                </c:pt>
                <c:pt idx="61">
                  <c:v>578.00952896239767</c:v>
                </c:pt>
                <c:pt idx="62">
                  <c:v>587.68715232403349</c:v>
                </c:pt>
                <c:pt idx="63">
                  <c:v>583.19665527747406</c:v>
                </c:pt>
                <c:pt idx="64">
                  <c:v>580.67648967699517</c:v>
                </c:pt>
                <c:pt idx="65">
                  <c:v>590.17378041213306</c:v>
                </c:pt>
                <c:pt idx="66">
                  <c:v>589.84108397584248</c:v>
                </c:pt>
                <c:pt idx="67">
                  <c:v>592.37613427465624</c:v>
                </c:pt>
                <c:pt idx="68">
                  <c:v>589.92248467351078</c:v>
                </c:pt>
                <c:pt idx="69">
                  <c:v>596.07923501275968</c:v>
                </c:pt>
                <c:pt idx="70">
                  <c:v>605.91961451006864</c:v>
                </c:pt>
                <c:pt idx="71">
                  <c:v>605.24177364208288</c:v>
                </c:pt>
                <c:pt idx="72">
                  <c:v>598.88935311378896</c:v>
                </c:pt>
                <c:pt idx="73">
                  <c:v>608.1649626155513</c:v>
                </c:pt>
                <c:pt idx="74">
                  <c:v>604.15136554812204</c:v>
                </c:pt>
                <c:pt idx="75">
                  <c:v>597.96128348163518</c:v>
                </c:pt>
                <c:pt idx="76">
                  <c:v>604.52603020103356</c:v>
                </c:pt>
                <c:pt idx="77">
                  <c:v>601.95822661698583</c:v>
                </c:pt>
                <c:pt idx="78">
                  <c:v>608.45520097837277</c:v>
                </c:pt>
                <c:pt idx="79">
                  <c:v>607.13501497293828</c:v>
                </c:pt>
                <c:pt idx="80">
                  <c:v>606.10434344237967</c:v>
                </c:pt>
                <c:pt idx="81">
                  <c:v>618.37012223377531</c:v>
                </c:pt>
                <c:pt idx="82">
                  <c:v>623.83670878938744</c:v>
                </c:pt>
                <c:pt idx="83">
                  <c:v>622.7756835507455</c:v>
                </c:pt>
                <c:pt idx="84">
                  <c:v>610.01071999999988</c:v>
                </c:pt>
                <c:pt idx="85">
                  <c:v>624.10299999999995</c:v>
                </c:pt>
                <c:pt idx="86">
                  <c:v>617.28525999999988</c:v>
                </c:pt>
                <c:pt idx="87">
                  <c:v>616.18894</c:v>
                </c:pt>
                <c:pt idx="88">
                  <c:v>612.61447999999996</c:v>
                </c:pt>
                <c:pt idx="89">
                  <c:v>613.4595599999999</c:v>
                </c:pt>
                <c:pt idx="90">
                  <c:v>616.2904964966034</c:v>
                </c:pt>
                <c:pt idx="91">
                  <c:v>616.10866636671324</c:v>
                </c:pt>
                <c:pt idx="92">
                  <c:v>626.95028786141654</c:v>
                </c:pt>
                <c:pt idx="93">
                  <c:v>631.24447316103385</c:v>
                </c:pt>
                <c:pt idx="94">
                  <c:v>640.5189662027833</c:v>
                </c:pt>
                <c:pt idx="95">
                  <c:v>628.57677932405568</c:v>
                </c:pt>
                <c:pt idx="96">
                  <c:v>633.9511968348171</c:v>
                </c:pt>
                <c:pt idx="97">
                  <c:v>633.37511374876362</c:v>
                </c:pt>
                <c:pt idx="98">
                  <c:v>628.61960435212666</c:v>
                </c:pt>
                <c:pt idx="99">
                  <c:v>626.41231527093601</c:v>
                </c:pt>
                <c:pt idx="100">
                  <c:v>620.39290640394086</c:v>
                </c:pt>
                <c:pt idx="101">
                  <c:v>623.41948768472912</c:v>
                </c:pt>
                <c:pt idx="102">
                  <c:v>622.31193359375004</c:v>
                </c:pt>
                <c:pt idx="103">
                  <c:v>627.14089843750003</c:v>
                </c:pt>
                <c:pt idx="104">
                  <c:v>628.49033203124998</c:v>
                </c:pt>
                <c:pt idx="105">
                  <c:v>627.14183414634147</c:v>
                </c:pt>
                <c:pt idx="106">
                  <c:v>647.34130731707319</c:v>
                </c:pt>
                <c:pt idx="107">
                  <c:v>641.30263414634157</c:v>
                </c:pt>
                <c:pt idx="108">
                  <c:v>638.40693957115013</c:v>
                </c:pt>
                <c:pt idx="109">
                  <c:v>638.88555555555558</c:v>
                </c:pt>
                <c:pt idx="110">
                  <c:v>633.16442495126716</c:v>
                </c:pt>
                <c:pt idx="111">
                  <c:v>640.42740310077522</c:v>
                </c:pt>
                <c:pt idx="112">
                  <c:v>629.92587209302326</c:v>
                </c:pt>
                <c:pt idx="113">
                  <c:v>636.67606589147283</c:v>
                </c:pt>
                <c:pt idx="114">
                  <c:v>624.76962463907603</c:v>
                </c:pt>
                <c:pt idx="115">
                  <c:v>633.77153031761304</c:v>
                </c:pt>
                <c:pt idx="116">
                  <c:v>630.99072184793079</c:v>
                </c:pt>
                <c:pt idx="117">
                  <c:v>646.18166666666662</c:v>
                </c:pt>
                <c:pt idx="118">
                  <c:v>654.86699233716467</c:v>
                </c:pt>
                <c:pt idx="119">
                  <c:v>652.01199233716466</c:v>
                </c:pt>
                <c:pt idx="120">
                  <c:v>647.22741444866915</c:v>
                </c:pt>
                <c:pt idx="121">
                  <c:v>664.68307984790863</c:v>
                </c:pt>
                <c:pt idx="122">
                  <c:v>638.96636882129269</c:v>
                </c:pt>
                <c:pt idx="123">
                  <c:v>646.69703915950322</c:v>
                </c:pt>
                <c:pt idx="124">
                  <c:v>633.85908309455579</c:v>
                </c:pt>
                <c:pt idx="125">
                  <c:v>647.06788920725876</c:v>
                </c:pt>
                <c:pt idx="126">
                  <c:v>644.82910815939283</c:v>
                </c:pt>
                <c:pt idx="127">
                  <c:v>648.65383301707777</c:v>
                </c:pt>
                <c:pt idx="128">
                  <c:v>639.73669829222013</c:v>
                </c:pt>
                <c:pt idx="129">
                  <c:v>656.66617563739385</c:v>
                </c:pt>
                <c:pt idx="130">
                  <c:v>651.30664778092546</c:v>
                </c:pt>
                <c:pt idx="131">
                  <c:v>664.59223796033996</c:v>
                </c:pt>
                <c:pt idx="132">
                  <c:v>652.44769662921351</c:v>
                </c:pt>
                <c:pt idx="133">
                  <c:v>639.92632958801505</c:v>
                </c:pt>
                <c:pt idx="134">
                  <c:v>648.70518726591763</c:v>
                </c:pt>
                <c:pt idx="135">
                  <c:v>632.65955637707941</c:v>
                </c:pt>
                <c:pt idx="136">
                  <c:v>639.18225508317937</c:v>
                </c:pt>
                <c:pt idx="137">
                  <c:v>645.63107208872464</c:v>
                </c:pt>
                <c:pt idx="138">
                  <c:v>648.17276672694402</c:v>
                </c:pt>
                <c:pt idx="139">
                  <c:v>632.0546654611212</c:v>
                </c:pt>
                <c:pt idx="140">
                  <c:v>639.2721880650995</c:v>
                </c:pt>
                <c:pt idx="141">
                  <c:v>633.8303565062389</c:v>
                </c:pt>
                <c:pt idx="142">
                  <c:v>645.18928698752222</c:v>
                </c:pt>
                <c:pt idx="143">
                  <c:v>648.05955436720149</c:v>
                </c:pt>
                <c:pt idx="144">
                  <c:v>624.4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89-4E0D-8A8C-1756320ACBA7}"/>
            </c:ext>
          </c:extLst>
        </c:ser>
        <c:ser>
          <c:idx val="1"/>
          <c:order val="1"/>
          <c:tx>
            <c:strRef>
              <c:f>Rents!$C$4</c:f>
              <c:strCache>
                <c:ptCount val="1"/>
                <c:pt idx="0">
                  <c:v>Rest of New Zealand</c:v>
                </c:pt>
              </c:strCache>
            </c:strRef>
          </c:tx>
          <c:marker>
            <c:symbol val="none"/>
          </c:marker>
          <c:cat>
            <c:numRef>
              <c:f>Rents!$A$104:$A$248</c:f>
              <c:numCache>
                <c:formatCode>mmm\-yy</c:formatCode>
                <c:ptCount val="145"/>
                <c:pt idx="0">
                  <c:v>40238</c:v>
                </c:pt>
                <c:pt idx="1">
                  <c:v>40269</c:v>
                </c:pt>
                <c:pt idx="2">
                  <c:v>40299</c:v>
                </c:pt>
                <c:pt idx="3">
                  <c:v>40330</c:v>
                </c:pt>
                <c:pt idx="4">
                  <c:v>40360</c:v>
                </c:pt>
                <c:pt idx="5">
                  <c:v>40391</c:v>
                </c:pt>
                <c:pt idx="6">
                  <c:v>40422</c:v>
                </c:pt>
                <c:pt idx="7">
                  <c:v>40452</c:v>
                </c:pt>
                <c:pt idx="8">
                  <c:v>40483</c:v>
                </c:pt>
                <c:pt idx="9">
                  <c:v>40513</c:v>
                </c:pt>
                <c:pt idx="10">
                  <c:v>40544</c:v>
                </c:pt>
                <c:pt idx="11">
                  <c:v>40575</c:v>
                </c:pt>
                <c:pt idx="12">
                  <c:v>40603</c:v>
                </c:pt>
                <c:pt idx="13">
                  <c:v>40634</c:v>
                </c:pt>
                <c:pt idx="14">
                  <c:v>40664</c:v>
                </c:pt>
                <c:pt idx="15">
                  <c:v>40695</c:v>
                </c:pt>
                <c:pt idx="16">
                  <c:v>40725</c:v>
                </c:pt>
                <c:pt idx="17">
                  <c:v>40756</c:v>
                </c:pt>
                <c:pt idx="18">
                  <c:v>40787</c:v>
                </c:pt>
                <c:pt idx="19">
                  <c:v>40817</c:v>
                </c:pt>
                <c:pt idx="20">
                  <c:v>40848</c:v>
                </c:pt>
                <c:pt idx="21">
                  <c:v>40878</c:v>
                </c:pt>
                <c:pt idx="22">
                  <c:v>40909</c:v>
                </c:pt>
                <c:pt idx="23">
                  <c:v>40940</c:v>
                </c:pt>
                <c:pt idx="24">
                  <c:v>40969</c:v>
                </c:pt>
                <c:pt idx="25">
                  <c:v>41000</c:v>
                </c:pt>
                <c:pt idx="26">
                  <c:v>41030</c:v>
                </c:pt>
                <c:pt idx="27">
                  <c:v>41061</c:v>
                </c:pt>
                <c:pt idx="28">
                  <c:v>41091</c:v>
                </c:pt>
                <c:pt idx="29">
                  <c:v>41122</c:v>
                </c:pt>
                <c:pt idx="30">
                  <c:v>41153</c:v>
                </c:pt>
                <c:pt idx="31">
                  <c:v>41183</c:v>
                </c:pt>
                <c:pt idx="32">
                  <c:v>41214</c:v>
                </c:pt>
                <c:pt idx="33">
                  <c:v>41244</c:v>
                </c:pt>
                <c:pt idx="34">
                  <c:v>41275</c:v>
                </c:pt>
                <c:pt idx="35">
                  <c:v>41306</c:v>
                </c:pt>
                <c:pt idx="36">
                  <c:v>41334</c:v>
                </c:pt>
                <c:pt idx="37">
                  <c:v>41365</c:v>
                </c:pt>
                <c:pt idx="38">
                  <c:v>41395</c:v>
                </c:pt>
                <c:pt idx="39">
                  <c:v>41426</c:v>
                </c:pt>
                <c:pt idx="40">
                  <c:v>41456</c:v>
                </c:pt>
                <c:pt idx="41">
                  <c:v>41487</c:v>
                </c:pt>
                <c:pt idx="42">
                  <c:v>41518</c:v>
                </c:pt>
                <c:pt idx="43">
                  <c:v>41548</c:v>
                </c:pt>
                <c:pt idx="44">
                  <c:v>41579</c:v>
                </c:pt>
                <c:pt idx="45">
                  <c:v>41609</c:v>
                </c:pt>
                <c:pt idx="46">
                  <c:v>41640</c:v>
                </c:pt>
                <c:pt idx="47">
                  <c:v>41671</c:v>
                </c:pt>
                <c:pt idx="48">
                  <c:v>41699</c:v>
                </c:pt>
                <c:pt idx="49">
                  <c:v>41730</c:v>
                </c:pt>
                <c:pt idx="50">
                  <c:v>41760</c:v>
                </c:pt>
                <c:pt idx="51">
                  <c:v>41791</c:v>
                </c:pt>
                <c:pt idx="52">
                  <c:v>41821</c:v>
                </c:pt>
                <c:pt idx="53">
                  <c:v>41852</c:v>
                </c:pt>
                <c:pt idx="54">
                  <c:v>41883</c:v>
                </c:pt>
                <c:pt idx="55">
                  <c:v>41913</c:v>
                </c:pt>
                <c:pt idx="56">
                  <c:v>41944</c:v>
                </c:pt>
                <c:pt idx="57">
                  <c:v>41974</c:v>
                </c:pt>
                <c:pt idx="58">
                  <c:v>42005</c:v>
                </c:pt>
                <c:pt idx="59">
                  <c:v>42036</c:v>
                </c:pt>
                <c:pt idx="60">
                  <c:v>42064</c:v>
                </c:pt>
                <c:pt idx="61">
                  <c:v>42095</c:v>
                </c:pt>
                <c:pt idx="62">
                  <c:v>42125</c:v>
                </c:pt>
                <c:pt idx="63">
                  <c:v>42156</c:v>
                </c:pt>
                <c:pt idx="64">
                  <c:v>42186</c:v>
                </c:pt>
                <c:pt idx="65">
                  <c:v>42217</c:v>
                </c:pt>
                <c:pt idx="66">
                  <c:v>42248</c:v>
                </c:pt>
                <c:pt idx="67">
                  <c:v>42278</c:v>
                </c:pt>
                <c:pt idx="68">
                  <c:v>42309</c:v>
                </c:pt>
                <c:pt idx="69">
                  <c:v>42339</c:v>
                </c:pt>
                <c:pt idx="70">
                  <c:v>42370</c:v>
                </c:pt>
                <c:pt idx="71">
                  <c:v>42401</c:v>
                </c:pt>
                <c:pt idx="72">
                  <c:v>42430</c:v>
                </c:pt>
                <c:pt idx="73">
                  <c:v>42461</c:v>
                </c:pt>
                <c:pt idx="74">
                  <c:v>42491</c:v>
                </c:pt>
                <c:pt idx="75">
                  <c:v>42522</c:v>
                </c:pt>
                <c:pt idx="76">
                  <c:v>42552</c:v>
                </c:pt>
                <c:pt idx="77">
                  <c:v>42583</c:v>
                </c:pt>
                <c:pt idx="78">
                  <c:v>42614</c:v>
                </c:pt>
                <c:pt idx="79">
                  <c:v>42644</c:v>
                </c:pt>
                <c:pt idx="80">
                  <c:v>42675</c:v>
                </c:pt>
                <c:pt idx="81">
                  <c:v>42705</c:v>
                </c:pt>
                <c:pt idx="82">
                  <c:v>42736</c:v>
                </c:pt>
                <c:pt idx="83">
                  <c:v>42767</c:v>
                </c:pt>
                <c:pt idx="84">
                  <c:v>42795</c:v>
                </c:pt>
                <c:pt idx="85">
                  <c:v>42826</c:v>
                </c:pt>
                <c:pt idx="86">
                  <c:v>42856</c:v>
                </c:pt>
                <c:pt idx="87">
                  <c:v>42887</c:v>
                </c:pt>
                <c:pt idx="88">
                  <c:v>42917</c:v>
                </c:pt>
                <c:pt idx="89">
                  <c:v>42948</c:v>
                </c:pt>
                <c:pt idx="90">
                  <c:v>42979</c:v>
                </c:pt>
                <c:pt idx="91">
                  <c:v>43009</c:v>
                </c:pt>
                <c:pt idx="92">
                  <c:v>43040</c:v>
                </c:pt>
                <c:pt idx="93">
                  <c:v>43070</c:v>
                </c:pt>
                <c:pt idx="94">
                  <c:v>43101</c:v>
                </c:pt>
                <c:pt idx="95">
                  <c:v>43132</c:v>
                </c:pt>
                <c:pt idx="96">
                  <c:v>43160</c:v>
                </c:pt>
                <c:pt idx="97">
                  <c:v>43191</c:v>
                </c:pt>
                <c:pt idx="98">
                  <c:v>43221</c:v>
                </c:pt>
                <c:pt idx="99">
                  <c:v>43252</c:v>
                </c:pt>
                <c:pt idx="100">
                  <c:v>43282</c:v>
                </c:pt>
                <c:pt idx="101">
                  <c:v>43313</c:v>
                </c:pt>
                <c:pt idx="102">
                  <c:v>43344</c:v>
                </c:pt>
                <c:pt idx="103">
                  <c:v>43374</c:v>
                </c:pt>
                <c:pt idx="104">
                  <c:v>43405</c:v>
                </c:pt>
                <c:pt idx="105">
                  <c:v>43435</c:v>
                </c:pt>
                <c:pt idx="106">
                  <c:v>43466</c:v>
                </c:pt>
                <c:pt idx="107">
                  <c:v>43497</c:v>
                </c:pt>
                <c:pt idx="108">
                  <c:v>43525</c:v>
                </c:pt>
                <c:pt idx="109">
                  <c:v>43556</c:v>
                </c:pt>
                <c:pt idx="110">
                  <c:v>43586</c:v>
                </c:pt>
                <c:pt idx="111">
                  <c:v>43617</c:v>
                </c:pt>
                <c:pt idx="112">
                  <c:v>43647</c:v>
                </c:pt>
                <c:pt idx="113">
                  <c:v>43678</c:v>
                </c:pt>
                <c:pt idx="114">
                  <c:v>43709</c:v>
                </c:pt>
                <c:pt idx="115">
                  <c:v>43739</c:v>
                </c:pt>
                <c:pt idx="116">
                  <c:v>43770</c:v>
                </c:pt>
                <c:pt idx="117">
                  <c:v>43800</c:v>
                </c:pt>
                <c:pt idx="118">
                  <c:v>43831</c:v>
                </c:pt>
                <c:pt idx="119">
                  <c:v>43862</c:v>
                </c:pt>
                <c:pt idx="120">
                  <c:v>43891</c:v>
                </c:pt>
                <c:pt idx="121">
                  <c:v>43922</c:v>
                </c:pt>
                <c:pt idx="122">
                  <c:v>43952</c:v>
                </c:pt>
                <c:pt idx="123">
                  <c:v>43983</c:v>
                </c:pt>
                <c:pt idx="124">
                  <c:v>44013</c:v>
                </c:pt>
                <c:pt idx="125">
                  <c:v>44044</c:v>
                </c:pt>
                <c:pt idx="126">
                  <c:v>44075</c:v>
                </c:pt>
                <c:pt idx="127">
                  <c:v>44105</c:v>
                </c:pt>
                <c:pt idx="128">
                  <c:v>44136</c:v>
                </c:pt>
                <c:pt idx="129">
                  <c:v>44166</c:v>
                </c:pt>
                <c:pt idx="130">
                  <c:v>44197</c:v>
                </c:pt>
                <c:pt idx="131">
                  <c:v>44228</c:v>
                </c:pt>
                <c:pt idx="132">
                  <c:v>44256</c:v>
                </c:pt>
                <c:pt idx="133">
                  <c:v>44287</c:v>
                </c:pt>
                <c:pt idx="134">
                  <c:v>44317</c:v>
                </c:pt>
                <c:pt idx="135">
                  <c:v>44348</c:v>
                </c:pt>
                <c:pt idx="136">
                  <c:v>44378</c:v>
                </c:pt>
                <c:pt idx="137">
                  <c:v>44409</c:v>
                </c:pt>
                <c:pt idx="138">
                  <c:v>44440</c:v>
                </c:pt>
                <c:pt idx="139">
                  <c:v>44470</c:v>
                </c:pt>
                <c:pt idx="140">
                  <c:v>44501</c:v>
                </c:pt>
                <c:pt idx="141">
                  <c:v>44531</c:v>
                </c:pt>
                <c:pt idx="142">
                  <c:v>44562</c:v>
                </c:pt>
                <c:pt idx="143">
                  <c:v>44593</c:v>
                </c:pt>
                <c:pt idx="144">
                  <c:v>44621</c:v>
                </c:pt>
              </c:numCache>
            </c:numRef>
          </c:cat>
          <c:val>
            <c:numRef>
              <c:f>Rents!$C$104:$C$248</c:f>
              <c:numCache>
                <c:formatCode>0.00</c:formatCode>
                <c:ptCount val="145"/>
                <c:pt idx="0">
                  <c:v>369.99696501856096</c:v>
                </c:pt>
                <c:pt idx="1">
                  <c:v>371.29878255674294</c:v>
                </c:pt>
                <c:pt idx="2">
                  <c:v>368.23568246690314</c:v>
                </c:pt>
                <c:pt idx="3">
                  <c:v>365.6291210131198</c:v>
                </c:pt>
                <c:pt idx="4">
                  <c:v>364.3806313316116</c:v>
                </c:pt>
                <c:pt idx="5">
                  <c:v>367.92226532609408</c:v>
                </c:pt>
                <c:pt idx="6">
                  <c:v>361.74294211690614</c:v>
                </c:pt>
                <c:pt idx="7">
                  <c:v>366.79637948979865</c:v>
                </c:pt>
                <c:pt idx="8">
                  <c:v>370.60221012973261</c:v>
                </c:pt>
                <c:pt idx="9">
                  <c:v>363.43285214551383</c:v>
                </c:pt>
                <c:pt idx="10">
                  <c:v>398.03494994753646</c:v>
                </c:pt>
                <c:pt idx="11">
                  <c:v>382.51941854876475</c:v>
                </c:pt>
                <c:pt idx="12">
                  <c:v>368.86193431486754</c:v>
                </c:pt>
                <c:pt idx="13">
                  <c:v>367.12709082411794</c:v>
                </c:pt>
                <c:pt idx="14">
                  <c:v>360.88409769895577</c:v>
                </c:pt>
                <c:pt idx="15">
                  <c:v>357.65876525420168</c:v>
                </c:pt>
                <c:pt idx="16">
                  <c:v>355.94041552263798</c:v>
                </c:pt>
                <c:pt idx="17">
                  <c:v>357.81607896202092</c:v>
                </c:pt>
                <c:pt idx="18">
                  <c:v>355.64987582223716</c:v>
                </c:pt>
                <c:pt idx="19">
                  <c:v>357.72230115819355</c:v>
                </c:pt>
                <c:pt idx="20">
                  <c:v>361.21650666649214</c:v>
                </c:pt>
                <c:pt idx="21">
                  <c:v>370.19012845063514</c:v>
                </c:pt>
                <c:pt idx="22">
                  <c:v>399.84838127869074</c:v>
                </c:pt>
                <c:pt idx="23">
                  <c:v>385.95627671308301</c:v>
                </c:pt>
                <c:pt idx="24">
                  <c:v>372.55197159874524</c:v>
                </c:pt>
                <c:pt idx="25">
                  <c:v>372.29937768134698</c:v>
                </c:pt>
                <c:pt idx="26">
                  <c:v>367.56023465968605</c:v>
                </c:pt>
                <c:pt idx="27">
                  <c:v>365.53429331932443</c:v>
                </c:pt>
                <c:pt idx="28">
                  <c:v>363.83212667502244</c:v>
                </c:pt>
                <c:pt idx="29">
                  <c:v>364.59930037386283</c:v>
                </c:pt>
                <c:pt idx="30">
                  <c:v>368.66299523743913</c:v>
                </c:pt>
                <c:pt idx="31">
                  <c:v>366.15215561235448</c:v>
                </c:pt>
                <c:pt idx="32">
                  <c:v>375.35856757099839</c:v>
                </c:pt>
                <c:pt idx="33">
                  <c:v>381.55800627443728</c:v>
                </c:pt>
                <c:pt idx="34">
                  <c:v>408.13460291964338</c:v>
                </c:pt>
                <c:pt idx="35">
                  <c:v>395.34334324542971</c:v>
                </c:pt>
                <c:pt idx="36">
                  <c:v>381.19710992659782</c:v>
                </c:pt>
                <c:pt idx="37">
                  <c:v>381.91265950098142</c:v>
                </c:pt>
                <c:pt idx="38">
                  <c:v>380.56504113589239</c:v>
                </c:pt>
                <c:pt idx="39">
                  <c:v>377.85816227941905</c:v>
                </c:pt>
                <c:pt idx="40">
                  <c:v>373.16737785891081</c:v>
                </c:pt>
                <c:pt idx="41">
                  <c:v>379.09633887772583</c:v>
                </c:pt>
                <c:pt idx="42">
                  <c:v>379.86489362250529</c:v>
                </c:pt>
                <c:pt idx="43">
                  <c:v>376.82172819618626</c:v>
                </c:pt>
                <c:pt idx="44">
                  <c:v>387.35485503999604</c:v>
                </c:pt>
                <c:pt idx="45">
                  <c:v>389.64513217412087</c:v>
                </c:pt>
                <c:pt idx="46">
                  <c:v>421.39469318304594</c:v>
                </c:pt>
                <c:pt idx="47">
                  <c:v>408.26588436198341</c:v>
                </c:pt>
                <c:pt idx="48">
                  <c:v>391.88481102192765</c:v>
                </c:pt>
                <c:pt idx="49">
                  <c:v>388.27886937872739</c:v>
                </c:pt>
                <c:pt idx="50">
                  <c:v>388.47854692900239</c:v>
                </c:pt>
                <c:pt idx="51">
                  <c:v>387.21038072482025</c:v>
                </c:pt>
                <c:pt idx="52">
                  <c:v>380.63756388961724</c:v>
                </c:pt>
                <c:pt idx="53">
                  <c:v>386.05047187154912</c:v>
                </c:pt>
                <c:pt idx="54">
                  <c:v>383.87509912015719</c:v>
                </c:pt>
                <c:pt idx="55">
                  <c:v>385.93028003653933</c:v>
                </c:pt>
                <c:pt idx="56">
                  <c:v>396.82507432622441</c:v>
                </c:pt>
                <c:pt idx="57">
                  <c:v>400.28361261825012</c:v>
                </c:pt>
                <c:pt idx="58">
                  <c:v>434.30924025855427</c:v>
                </c:pt>
                <c:pt idx="59">
                  <c:v>428.21527257185835</c:v>
                </c:pt>
                <c:pt idx="60">
                  <c:v>400.73093442860676</c:v>
                </c:pt>
                <c:pt idx="61">
                  <c:v>402.23061456212906</c:v>
                </c:pt>
                <c:pt idx="62">
                  <c:v>401.93770828605051</c:v>
                </c:pt>
                <c:pt idx="63">
                  <c:v>397.63779550888455</c:v>
                </c:pt>
                <c:pt idx="64">
                  <c:v>395.01262300838573</c:v>
                </c:pt>
                <c:pt idx="65">
                  <c:v>396.35437784197399</c:v>
                </c:pt>
                <c:pt idx="66">
                  <c:v>393.82820399049456</c:v>
                </c:pt>
                <c:pt idx="67">
                  <c:v>398.00289691377054</c:v>
                </c:pt>
                <c:pt idx="68">
                  <c:v>412.85270990269368</c:v>
                </c:pt>
                <c:pt idx="69">
                  <c:v>412.65315875353951</c:v>
                </c:pt>
                <c:pt idx="70">
                  <c:v>451.13815837900057</c:v>
                </c:pt>
                <c:pt idx="71">
                  <c:v>437.44109808108374</c:v>
                </c:pt>
                <c:pt idx="72">
                  <c:v>417.99746667941952</c:v>
                </c:pt>
                <c:pt idx="73">
                  <c:v>419.9459280464564</c:v>
                </c:pt>
                <c:pt idx="74">
                  <c:v>418.41749427949935</c:v>
                </c:pt>
                <c:pt idx="75">
                  <c:v>407.69981882650194</c:v>
                </c:pt>
                <c:pt idx="76">
                  <c:v>416.27465613431804</c:v>
                </c:pt>
                <c:pt idx="77">
                  <c:v>412.30095104045205</c:v>
                </c:pt>
                <c:pt idx="78">
                  <c:v>413.14873622703084</c:v>
                </c:pt>
                <c:pt idx="79">
                  <c:v>419.49489351631252</c:v>
                </c:pt>
                <c:pt idx="80">
                  <c:v>429.88267287486292</c:v>
                </c:pt>
                <c:pt idx="81">
                  <c:v>430.02660949178977</c:v>
                </c:pt>
                <c:pt idx="82">
                  <c:v>464.27927208708076</c:v>
                </c:pt>
                <c:pt idx="83">
                  <c:v>454.26872961815394</c:v>
                </c:pt>
                <c:pt idx="84">
                  <c:v>428.99229999999994</c:v>
                </c:pt>
                <c:pt idx="85">
                  <c:v>431.31055999999995</c:v>
                </c:pt>
                <c:pt idx="86">
                  <c:v>426.83391999999998</c:v>
                </c:pt>
                <c:pt idx="87">
                  <c:v>425.04097999999993</c:v>
                </c:pt>
                <c:pt idx="88">
                  <c:v>427.96449999999999</c:v>
                </c:pt>
                <c:pt idx="89">
                  <c:v>421.03255999999999</c:v>
                </c:pt>
                <c:pt idx="90">
                  <c:v>427.00533128090319</c:v>
                </c:pt>
                <c:pt idx="91">
                  <c:v>427.83493124852725</c:v>
                </c:pt>
                <c:pt idx="92">
                  <c:v>444.18827855552729</c:v>
                </c:pt>
                <c:pt idx="93">
                  <c:v>448.72880715705764</c:v>
                </c:pt>
                <c:pt idx="94">
                  <c:v>475.99604373757455</c:v>
                </c:pt>
                <c:pt idx="95">
                  <c:v>472.43155069582502</c:v>
                </c:pt>
                <c:pt idx="96">
                  <c:v>442.07034619188926</c:v>
                </c:pt>
                <c:pt idx="97">
                  <c:v>446.98399604352124</c:v>
                </c:pt>
                <c:pt idx="98">
                  <c:v>443.29028684470825</c:v>
                </c:pt>
                <c:pt idx="99">
                  <c:v>440.46321182266013</c:v>
                </c:pt>
                <c:pt idx="100">
                  <c:v>437.5491428571429</c:v>
                </c:pt>
                <c:pt idx="101">
                  <c:v>441.70084729064041</c:v>
                </c:pt>
                <c:pt idx="102">
                  <c:v>445.62535156249999</c:v>
                </c:pt>
                <c:pt idx="103">
                  <c:v>449.45060546874998</c:v>
                </c:pt>
                <c:pt idx="104">
                  <c:v>461.23863281249999</c:v>
                </c:pt>
                <c:pt idx="105">
                  <c:v>464.79957073170738</c:v>
                </c:pt>
                <c:pt idx="106">
                  <c:v>498.43564878048784</c:v>
                </c:pt>
                <c:pt idx="107">
                  <c:v>501.75580487804888</c:v>
                </c:pt>
                <c:pt idx="108">
                  <c:v>470.75777777777785</c:v>
                </c:pt>
                <c:pt idx="109">
                  <c:v>470.37933723196886</c:v>
                </c:pt>
                <c:pt idx="110">
                  <c:v>464.37994152046787</c:v>
                </c:pt>
                <c:pt idx="111">
                  <c:v>466.01788759689919</c:v>
                </c:pt>
                <c:pt idx="112">
                  <c:v>461.70218992248061</c:v>
                </c:pt>
                <c:pt idx="113">
                  <c:v>462.49893410852712</c:v>
                </c:pt>
                <c:pt idx="114">
                  <c:v>465.39522617901827</c:v>
                </c:pt>
                <c:pt idx="115">
                  <c:v>473.1001539942252</c:v>
                </c:pt>
                <c:pt idx="116">
                  <c:v>488.08134744947063</c:v>
                </c:pt>
                <c:pt idx="117">
                  <c:v>490.51306513409958</c:v>
                </c:pt>
                <c:pt idx="118">
                  <c:v>523.37291187739459</c:v>
                </c:pt>
                <c:pt idx="119">
                  <c:v>513.95469348659003</c:v>
                </c:pt>
                <c:pt idx="120">
                  <c:v>487.62965779467675</c:v>
                </c:pt>
                <c:pt idx="121">
                  <c:v>491.83074144486687</c:v>
                </c:pt>
                <c:pt idx="122">
                  <c:v>475.76458174904934</c:v>
                </c:pt>
                <c:pt idx="123">
                  <c:v>471.59037249283665</c:v>
                </c:pt>
                <c:pt idx="124">
                  <c:v>476.72773638968476</c:v>
                </c:pt>
                <c:pt idx="125">
                  <c:v>477.46943648519573</c:v>
                </c:pt>
                <c:pt idx="126">
                  <c:v>479.13075901328273</c:v>
                </c:pt>
                <c:pt idx="127">
                  <c:v>492.29518026565466</c:v>
                </c:pt>
                <c:pt idx="128">
                  <c:v>510.17278937381406</c:v>
                </c:pt>
                <c:pt idx="129">
                  <c:v>501.7359206798867</c:v>
                </c:pt>
                <c:pt idx="130">
                  <c:v>547.37278564683663</c:v>
                </c:pt>
                <c:pt idx="131">
                  <c:v>533.13822474032111</c:v>
                </c:pt>
                <c:pt idx="132">
                  <c:v>504.66134831460676</c:v>
                </c:pt>
                <c:pt idx="133">
                  <c:v>509.03473782771539</c:v>
                </c:pt>
                <c:pt idx="134">
                  <c:v>508.42524344569296</c:v>
                </c:pt>
                <c:pt idx="135">
                  <c:v>495.77787430683924</c:v>
                </c:pt>
                <c:pt idx="136">
                  <c:v>505.84689463955635</c:v>
                </c:pt>
                <c:pt idx="137">
                  <c:v>511.32469500924213</c:v>
                </c:pt>
                <c:pt idx="138">
                  <c:v>495.73745027124778</c:v>
                </c:pt>
                <c:pt idx="139">
                  <c:v>510.34802893309228</c:v>
                </c:pt>
                <c:pt idx="140">
                  <c:v>527.82909584086804</c:v>
                </c:pt>
                <c:pt idx="141">
                  <c:v>530.92821746880566</c:v>
                </c:pt>
                <c:pt idx="142">
                  <c:v>555.99725490196079</c:v>
                </c:pt>
                <c:pt idx="143">
                  <c:v>541.52377896613189</c:v>
                </c:pt>
                <c:pt idx="144">
                  <c:v>516.37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89-4E0D-8A8C-1756320ACB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174656"/>
        <c:axId val="117176192"/>
      </c:lineChart>
      <c:catAx>
        <c:axId val="11717465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low"/>
        <c:spPr>
          <a:ln w="25400"/>
        </c:spPr>
        <c:crossAx val="117176192"/>
        <c:crosses val="autoZero"/>
        <c:auto val="0"/>
        <c:lblAlgn val="ctr"/>
        <c:lblOffset val="100"/>
        <c:tickLblSkip val="24"/>
        <c:tickMarkSkip val="12"/>
        <c:noMultiLvlLbl val="0"/>
      </c:catAx>
      <c:valAx>
        <c:axId val="117176192"/>
        <c:scaling>
          <c:orientation val="minMax"/>
          <c:max val="8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n-US" sz="1200">
                    <a:latin typeface="Arial" panose="020B0604020202020204" pitchFamily="34" charset="0"/>
                    <a:cs typeface="Arial" panose="020B0604020202020204" pitchFamily="34" charset="0"/>
                  </a:rPr>
                  <a:t>Monthly average $2022/week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crossAx val="117174656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4" l="0.70000000000000062" r="0.70000000000000062" t="0.750000000000004" header="0.30000000000000032" footer="0.30000000000000032"/>
    <c:pageSetup orientation="landscape" horizontalDpi="1200" verticalDpi="12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/>
              <a:t>Real value of non-residential building construction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3036594436249707"/>
          <c:y val="0.13942838939327945"/>
          <c:w val="0.83163933268236345"/>
          <c:h val="0.66157854278769268"/>
        </c:manualLayout>
      </c:layout>
      <c:lineChart>
        <c:grouping val="standard"/>
        <c:varyColors val="0"/>
        <c:ser>
          <c:idx val="0"/>
          <c:order val="0"/>
          <c:tx>
            <c:strRef>
              <c:f>Nonresidential!$B$5</c:f>
              <c:strCache>
                <c:ptCount val="1"/>
                <c:pt idx="0">
                  <c:v>Auckland</c:v>
                </c:pt>
              </c:strCache>
            </c:strRef>
          </c:tx>
          <c:marker>
            <c:symbol val="none"/>
          </c:marker>
          <c:cat>
            <c:numRef>
              <c:f>Nonresidential!NonresDateSeries</c:f>
              <c:numCache>
                <c:formatCode>mmm\-yy</c:formatCode>
                <c:ptCount val="121"/>
                <c:pt idx="0">
                  <c:v>41000</c:v>
                </c:pt>
                <c:pt idx="1">
                  <c:v>41030</c:v>
                </c:pt>
                <c:pt idx="2">
                  <c:v>41061</c:v>
                </c:pt>
                <c:pt idx="3">
                  <c:v>41091</c:v>
                </c:pt>
                <c:pt idx="4">
                  <c:v>41122</c:v>
                </c:pt>
                <c:pt idx="5">
                  <c:v>41153</c:v>
                </c:pt>
                <c:pt idx="6">
                  <c:v>41183</c:v>
                </c:pt>
                <c:pt idx="7">
                  <c:v>41214</c:v>
                </c:pt>
                <c:pt idx="8">
                  <c:v>41244</c:v>
                </c:pt>
                <c:pt idx="9">
                  <c:v>41275</c:v>
                </c:pt>
                <c:pt idx="10">
                  <c:v>41306</c:v>
                </c:pt>
                <c:pt idx="11">
                  <c:v>41334</c:v>
                </c:pt>
                <c:pt idx="12">
                  <c:v>41365</c:v>
                </c:pt>
                <c:pt idx="13">
                  <c:v>41395</c:v>
                </c:pt>
                <c:pt idx="14">
                  <c:v>41426</c:v>
                </c:pt>
                <c:pt idx="15">
                  <c:v>41456</c:v>
                </c:pt>
                <c:pt idx="16">
                  <c:v>41487</c:v>
                </c:pt>
                <c:pt idx="17">
                  <c:v>41518</c:v>
                </c:pt>
                <c:pt idx="18">
                  <c:v>41548</c:v>
                </c:pt>
                <c:pt idx="19">
                  <c:v>41579</c:v>
                </c:pt>
                <c:pt idx="20">
                  <c:v>41609</c:v>
                </c:pt>
                <c:pt idx="21">
                  <c:v>41640</c:v>
                </c:pt>
                <c:pt idx="22">
                  <c:v>41671</c:v>
                </c:pt>
                <c:pt idx="23">
                  <c:v>41699</c:v>
                </c:pt>
                <c:pt idx="24">
                  <c:v>41730</c:v>
                </c:pt>
                <c:pt idx="25">
                  <c:v>41760</c:v>
                </c:pt>
                <c:pt idx="26">
                  <c:v>41791</c:v>
                </c:pt>
                <c:pt idx="27">
                  <c:v>41821</c:v>
                </c:pt>
                <c:pt idx="28">
                  <c:v>41852</c:v>
                </c:pt>
                <c:pt idx="29">
                  <c:v>41883</c:v>
                </c:pt>
                <c:pt idx="30">
                  <c:v>41913</c:v>
                </c:pt>
                <c:pt idx="31">
                  <c:v>41944</c:v>
                </c:pt>
                <c:pt idx="32">
                  <c:v>41974</c:v>
                </c:pt>
                <c:pt idx="33">
                  <c:v>42005</c:v>
                </c:pt>
                <c:pt idx="34">
                  <c:v>42036</c:v>
                </c:pt>
                <c:pt idx="35">
                  <c:v>42064</c:v>
                </c:pt>
                <c:pt idx="36">
                  <c:v>42095</c:v>
                </c:pt>
                <c:pt idx="37">
                  <c:v>42125</c:v>
                </c:pt>
                <c:pt idx="38">
                  <c:v>42156</c:v>
                </c:pt>
                <c:pt idx="39">
                  <c:v>42186</c:v>
                </c:pt>
                <c:pt idx="40">
                  <c:v>42217</c:v>
                </c:pt>
                <c:pt idx="41">
                  <c:v>42248</c:v>
                </c:pt>
                <c:pt idx="42">
                  <c:v>42278</c:v>
                </c:pt>
                <c:pt idx="43">
                  <c:v>42309</c:v>
                </c:pt>
                <c:pt idx="44">
                  <c:v>42339</c:v>
                </c:pt>
                <c:pt idx="45">
                  <c:v>42370</c:v>
                </c:pt>
                <c:pt idx="46">
                  <c:v>42401</c:v>
                </c:pt>
                <c:pt idx="47">
                  <c:v>42430</c:v>
                </c:pt>
                <c:pt idx="48">
                  <c:v>42461</c:v>
                </c:pt>
                <c:pt idx="49">
                  <c:v>42491</c:v>
                </c:pt>
                <c:pt idx="50">
                  <c:v>42522</c:v>
                </c:pt>
                <c:pt idx="51">
                  <c:v>42552</c:v>
                </c:pt>
                <c:pt idx="52">
                  <c:v>42583</c:v>
                </c:pt>
                <c:pt idx="53">
                  <c:v>42614</c:v>
                </c:pt>
                <c:pt idx="54">
                  <c:v>42644</c:v>
                </c:pt>
                <c:pt idx="55">
                  <c:v>42675</c:v>
                </c:pt>
                <c:pt idx="56">
                  <c:v>42705</c:v>
                </c:pt>
                <c:pt idx="57">
                  <c:v>42736</c:v>
                </c:pt>
                <c:pt idx="58">
                  <c:v>42767</c:v>
                </c:pt>
                <c:pt idx="59">
                  <c:v>42795</c:v>
                </c:pt>
                <c:pt idx="60">
                  <c:v>42826</c:v>
                </c:pt>
                <c:pt idx="61">
                  <c:v>42856</c:v>
                </c:pt>
                <c:pt idx="62">
                  <c:v>42887</c:v>
                </c:pt>
                <c:pt idx="63">
                  <c:v>42917</c:v>
                </c:pt>
                <c:pt idx="64">
                  <c:v>42948</c:v>
                </c:pt>
                <c:pt idx="65">
                  <c:v>42979</c:v>
                </c:pt>
                <c:pt idx="66">
                  <c:v>43009</c:v>
                </c:pt>
                <c:pt idx="67">
                  <c:v>43040</c:v>
                </c:pt>
                <c:pt idx="68">
                  <c:v>43070</c:v>
                </c:pt>
                <c:pt idx="69">
                  <c:v>43101</c:v>
                </c:pt>
                <c:pt idx="70">
                  <c:v>43132</c:v>
                </c:pt>
                <c:pt idx="71">
                  <c:v>43160</c:v>
                </c:pt>
                <c:pt idx="72">
                  <c:v>43191</c:v>
                </c:pt>
                <c:pt idx="73">
                  <c:v>43221</c:v>
                </c:pt>
                <c:pt idx="74">
                  <c:v>43252</c:v>
                </c:pt>
                <c:pt idx="75">
                  <c:v>43282</c:v>
                </c:pt>
                <c:pt idx="76">
                  <c:v>43313</c:v>
                </c:pt>
                <c:pt idx="77">
                  <c:v>43344</c:v>
                </c:pt>
                <c:pt idx="78">
                  <c:v>43374</c:v>
                </c:pt>
                <c:pt idx="79">
                  <c:v>43405</c:v>
                </c:pt>
                <c:pt idx="80">
                  <c:v>43435</c:v>
                </c:pt>
                <c:pt idx="81">
                  <c:v>43466</c:v>
                </c:pt>
                <c:pt idx="82">
                  <c:v>43497</c:v>
                </c:pt>
                <c:pt idx="83">
                  <c:v>43525</c:v>
                </c:pt>
                <c:pt idx="84">
                  <c:v>43556</c:v>
                </c:pt>
                <c:pt idx="85">
                  <c:v>43586</c:v>
                </c:pt>
                <c:pt idx="86">
                  <c:v>43617</c:v>
                </c:pt>
                <c:pt idx="87">
                  <c:v>43647</c:v>
                </c:pt>
                <c:pt idx="88">
                  <c:v>43678</c:v>
                </c:pt>
                <c:pt idx="89">
                  <c:v>43709</c:v>
                </c:pt>
                <c:pt idx="90">
                  <c:v>43739</c:v>
                </c:pt>
                <c:pt idx="91">
                  <c:v>43770</c:v>
                </c:pt>
                <c:pt idx="92">
                  <c:v>43800</c:v>
                </c:pt>
                <c:pt idx="93">
                  <c:v>43831</c:v>
                </c:pt>
                <c:pt idx="94">
                  <c:v>43862</c:v>
                </c:pt>
                <c:pt idx="95">
                  <c:v>43891</c:v>
                </c:pt>
                <c:pt idx="96">
                  <c:v>43922</c:v>
                </c:pt>
                <c:pt idx="97">
                  <c:v>43952</c:v>
                </c:pt>
                <c:pt idx="98">
                  <c:v>43983</c:v>
                </c:pt>
                <c:pt idx="99">
                  <c:v>44013</c:v>
                </c:pt>
                <c:pt idx="100">
                  <c:v>44044</c:v>
                </c:pt>
                <c:pt idx="101">
                  <c:v>44075</c:v>
                </c:pt>
                <c:pt idx="102">
                  <c:v>44105</c:v>
                </c:pt>
                <c:pt idx="103">
                  <c:v>44136</c:v>
                </c:pt>
                <c:pt idx="104">
                  <c:v>44166</c:v>
                </c:pt>
                <c:pt idx="105">
                  <c:v>44197</c:v>
                </c:pt>
                <c:pt idx="106">
                  <c:v>44228</c:v>
                </c:pt>
                <c:pt idx="107">
                  <c:v>44256</c:v>
                </c:pt>
                <c:pt idx="108">
                  <c:v>44287</c:v>
                </c:pt>
                <c:pt idx="109">
                  <c:v>44317</c:v>
                </c:pt>
                <c:pt idx="110">
                  <c:v>44348</c:v>
                </c:pt>
                <c:pt idx="111">
                  <c:v>44378</c:v>
                </c:pt>
                <c:pt idx="112">
                  <c:v>44409</c:v>
                </c:pt>
                <c:pt idx="113">
                  <c:v>44440</c:v>
                </c:pt>
                <c:pt idx="114">
                  <c:v>44470</c:v>
                </c:pt>
                <c:pt idx="115">
                  <c:v>44501</c:v>
                </c:pt>
                <c:pt idx="116">
                  <c:v>44531</c:v>
                </c:pt>
                <c:pt idx="117">
                  <c:v>44562</c:v>
                </c:pt>
                <c:pt idx="118">
                  <c:v>44593</c:v>
                </c:pt>
                <c:pt idx="119">
                  <c:v>44621</c:v>
                </c:pt>
                <c:pt idx="120">
                  <c:v>44652</c:v>
                </c:pt>
              </c:numCache>
            </c:numRef>
          </c:cat>
          <c:val>
            <c:numRef>
              <c:f>Nonresidential!NonresAucklandSeries</c:f>
              <c:numCache>
                <c:formatCode>0</c:formatCode>
                <c:ptCount val="121"/>
                <c:pt idx="0">
                  <c:v>1479.1841912826967</c:v>
                </c:pt>
                <c:pt idx="1">
                  <c:v>1475.5220743577913</c:v>
                </c:pt>
                <c:pt idx="2">
                  <c:v>1479.8837645721671</c:v>
                </c:pt>
                <c:pt idx="3">
                  <c:v>1405.9719124462003</c:v>
                </c:pt>
                <c:pt idx="4">
                  <c:v>1394.2736794395598</c:v>
                </c:pt>
                <c:pt idx="5">
                  <c:v>1447.0063853899567</c:v>
                </c:pt>
                <c:pt idx="6">
                  <c:v>1485.1020473567762</c:v>
                </c:pt>
                <c:pt idx="7">
                  <c:v>1465.2990226275951</c:v>
                </c:pt>
                <c:pt idx="8">
                  <c:v>1336.4744970964596</c:v>
                </c:pt>
                <c:pt idx="9">
                  <c:v>1333.1107408879116</c:v>
                </c:pt>
                <c:pt idx="10">
                  <c:v>1267.4212151689094</c:v>
                </c:pt>
                <c:pt idx="11">
                  <c:v>1421.3948027712554</c:v>
                </c:pt>
                <c:pt idx="12">
                  <c:v>1442.3618896886005</c:v>
                </c:pt>
                <c:pt idx="13">
                  <c:v>1476.4642662484137</c:v>
                </c:pt>
                <c:pt idx="14">
                  <c:v>1515.2537858223091</c:v>
                </c:pt>
                <c:pt idx="15">
                  <c:v>1491.0661231502286</c:v>
                </c:pt>
                <c:pt idx="16">
                  <c:v>1523.3959411751391</c:v>
                </c:pt>
                <c:pt idx="17">
                  <c:v>1517.7408059682382</c:v>
                </c:pt>
                <c:pt idx="18">
                  <c:v>1564.4164664739326</c:v>
                </c:pt>
                <c:pt idx="19">
                  <c:v>1458.5110270513269</c:v>
                </c:pt>
                <c:pt idx="20">
                  <c:v>1395.4223067989446</c:v>
                </c:pt>
                <c:pt idx="21">
                  <c:v>1396.5575662350604</c:v>
                </c:pt>
                <c:pt idx="22">
                  <c:v>1476.0025402737631</c:v>
                </c:pt>
                <c:pt idx="23">
                  <c:v>1404.2788161797935</c:v>
                </c:pt>
                <c:pt idx="24">
                  <c:v>1413.4829884517103</c:v>
                </c:pt>
                <c:pt idx="25">
                  <c:v>1386.5996766160406</c:v>
                </c:pt>
                <c:pt idx="26">
                  <c:v>1489.985184124225</c:v>
                </c:pt>
                <c:pt idx="27">
                  <c:v>1433.659234237382</c:v>
                </c:pt>
                <c:pt idx="28">
                  <c:v>1503.4687192576596</c:v>
                </c:pt>
                <c:pt idx="29">
                  <c:v>1596.6929791189555</c:v>
                </c:pt>
                <c:pt idx="30">
                  <c:v>1596.8220719094138</c:v>
                </c:pt>
                <c:pt idx="31">
                  <c:v>1655.3178611916744</c:v>
                </c:pt>
                <c:pt idx="32">
                  <c:v>1664.3688864597925</c:v>
                </c:pt>
                <c:pt idx="33">
                  <c:v>1637.8944539183651</c:v>
                </c:pt>
                <c:pt idx="34">
                  <c:v>1711.0752900240125</c:v>
                </c:pt>
                <c:pt idx="35">
                  <c:v>1610.8875229973116</c:v>
                </c:pt>
                <c:pt idx="36">
                  <c:v>1584.8588742697514</c:v>
                </c:pt>
                <c:pt idx="37">
                  <c:v>1647.107992475916</c:v>
                </c:pt>
                <c:pt idx="38">
                  <c:v>1547.4158247344953</c:v>
                </c:pt>
                <c:pt idx="39">
                  <c:v>1642.1005440129441</c:v>
                </c:pt>
                <c:pt idx="40">
                  <c:v>1516.7886776383566</c:v>
                </c:pt>
                <c:pt idx="41">
                  <c:v>1442.3782720824354</c:v>
                </c:pt>
                <c:pt idx="42">
                  <c:v>1471.1616319447817</c:v>
                </c:pt>
                <c:pt idx="43">
                  <c:v>1607.6216301196703</c:v>
                </c:pt>
                <c:pt idx="44">
                  <c:v>1768.2610170626581</c:v>
                </c:pt>
                <c:pt idx="45">
                  <c:v>1835.0613312890807</c:v>
                </c:pt>
                <c:pt idx="46">
                  <c:v>1732.020622329931</c:v>
                </c:pt>
                <c:pt idx="47">
                  <c:v>1844.159431566771</c:v>
                </c:pt>
                <c:pt idx="48">
                  <c:v>1877.9371608589302</c:v>
                </c:pt>
                <c:pt idx="49">
                  <c:v>1889.1289157362194</c:v>
                </c:pt>
                <c:pt idx="50">
                  <c:v>2084.3417190173673</c:v>
                </c:pt>
                <c:pt idx="51">
                  <c:v>2201.7601527452284</c:v>
                </c:pt>
                <c:pt idx="52">
                  <c:v>2307.8868069474956</c:v>
                </c:pt>
                <c:pt idx="53">
                  <c:v>2346.1681376974034</c:v>
                </c:pt>
                <c:pt idx="54">
                  <c:v>2323.7973555914141</c:v>
                </c:pt>
                <c:pt idx="55">
                  <c:v>2194.9160069156092</c:v>
                </c:pt>
                <c:pt idx="56">
                  <c:v>2167.7860854331748</c:v>
                </c:pt>
                <c:pt idx="57">
                  <c:v>2147.6924843193815</c:v>
                </c:pt>
                <c:pt idx="58">
                  <c:v>2145.5507910545334</c:v>
                </c:pt>
                <c:pt idx="59">
                  <c:v>2412.8296859454817</c:v>
                </c:pt>
                <c:pt idx="60">
                  <c:v>2457.5267788544234</c:v>
                </c:pt>
                <c:pt idx="61">
                  <c:v>2543.4804914794245</c:v>
                </c:pt>
                <c:pt idx="62">
                  <c:v>2291.5289435947093</c:v>
                </c:pt>
                <c:pt idx="63">
                  <c:v>2190.1263809501293</c:v>
                </c:pt>
                <c:pt idx="64">
                  <c:v>2330.4886339779787</c:v>
                </c:pt>
                <c:pt idx="65">
                  <c:v>2420.2268818444854</c:v>
                </c:pt>
                <c:pt idx="66">
                  <c:v>2570.8457832528675</c:v>
                </c:pt>
                <c:pt idx="67">
                  <c:v>2664.4498629777368</c:v>
                </c:pt>
                <c:pt idx="68">
                  <c:v>2553.0033036509603</c:v>
                </c:pt>
                <c:pt idx="69">
                  <c:v>2621.1014085826696</c:v>
                </c:pt>
                <c:pt idx="70">
                  <c:v>2663.6620111527727</c:v>
                </c:pt>
                <c:pt idx="71">
                  <c:v>2537.6441826599671</c:v>
                </c:pt>
                <c:pt idx="72">
                  <c:v>2569.2455413331018</c:v>
                </c:pt>
                <c:pt idx="73">
                  <c:v>2516.9446547192488</c:v>
                </c:pt>
                <c:pt idx="74">
                  <c:v>2715.8962310296583</c:v>
                </c:pt>
                <c:pt idx="75">
                  <c:v>2761.8911181021067</c:v>
                </c:pt>
                <c:pt idx="76">
                  <c:v>2688.3775103313428</c:v>
                </c:pt>
                <c:pt idx="77">
                  <c:v>2666.9734155822157</c:v>
                </c:pt>
                <c:pt idx="78">
                  <c:v>2538.9942480041946</c:v>
                </c:pt>
                <c:pt idx="79">
                  <c:v>2641.3095514334177</c:v>
                </c:pt>
                <c:pt idx="80">
                  <c:v>2747.4492475924403</c:v>
                </c:pt>
                <c:pt idx="81">
                  <c:v>2831.3764211174612</c:v>
                </c:pt>
                <c:pt idx="82">
                  <c:v>2956.5444409607712</c:v>
                </c:pt>
                <c:pt idx="83">
                  <c:v>2860.8299339897517</c:v>
                </c:pt>
                <c:pt idx="84">
                  <c:v>2902.4151272290769</c:v>
                </c:pt>
                <c:pt idx="85">
                  <c:v>2918.6210155912718</c:v>
                </c:pt>
                <c:pt idx="86">
                  <c:v>2807.2713921574955</c:v>
                </c:pt>
                <c:pt idx="87">
                  <c:v>2828.3726934258611</c:v>
                </c:pt>
                <c:pt idx="88">
                  <c:v>2757.8763548036486</c:v>
                </c:pt>
                <c:pt idx="89">
                  <c:v>2701.5883086263548</c:v>
                </c:pt>
                <c:pt idx="90">
                  <c:v>2715.9973318321881</c:v>
                </c:pt>
                <c:pt idx="91">
                  <c:v>2600.9453227250569</c:v>
                </c:pt>
                <c:pt idx="92">
                  <c:v>2627.5725690432164</c:v>
                </c:pt>
                <c:pt idx="93">
                  <c:v>2517.7148682272814</c:v>
                </c:pt>
                <c:pt idx="94">
                  <c:v>2384.8171915584148</c:v>
                </c:pt>
                <c:pt idx="95">
                  <c:v>2279.5732166419625</c:v>
                </c:pt>
                <c:pt idx="96">
                  <c:v>2148.7741721957145</c:v>
                </c:pt>
                <c:pt idx="97">
                  <c:v>2036.4854230871604</c:v>
                </c:pt>
                <c:pt idx="98">
                  <c:v>2059.8337706587436</c:v>
                </c:pt>
                <c:pt idx="99">
                  <c:v>1951.7770899360821</c:v>
                </c:pt>
                <c:pt idx="100">
                  <c:v>2058.4448109469949</c:v>
                </c:pt>
                <c:pt idx="101">
                  <c:v>2179.7390056216145</c:v>
                </c:pt>
                <c:pt idx="102">
                  <c:v>2113.2919752811863</c:v>
                </c:pt>
                <c:pt idx="103">
                  <c:v>2259.5785227086685</c:v>
                </c:pt>
                <c:pt idx="104">
                  <c:v>2263.1694253236633</c:v>
                </c:pt>
                <c:pt idx="105">
                  <c:v>2253.3630122623872</c:v>
                </c:pt>
                <c:pt idx="106">
                  <c:v>2239.2880916801219</c:v>
                </c:pt>
                <c:pt idx="107">
                  <c:v>2285.1972199740167</c:v>
                </c:pt>
                <c:pt idx="108">
                  <c:v>2337.716335203595</c:v>
                </c:pt>
                <c:pt idx="109">
                  <c:v>2589.0667675577465</c:v>
                </c:pt>
                <c:pt idx="110">
                  <c:v>2589.1021607156945</c:v>
                </c:pt>
                <c:pt idx="111">
                  <c:v>2712.4160622964955</c:v>
                </c:pt>
                <c:pt idx="112">
                  <c:v>2782.3539001308741</c:v>
                </c:pt>
                <c:pt idx="113">
                  <c:v>2681.428878857429</c:v>
                </c:pt>
                <c:pt idx="114">
                  <c:v>2714.018757060996</c:v>
                </c:pt>
                <c:pt idx="115">
                  <c:v>2544.2442774839865</c:v>
                </c:pt>
                <c:pt idx="116">
                  <c:v>2525.2887052724222</c:v>
                </c:pt>
                <c:pt idx="117">
                  <c:v>2528.7301636867091</c:v>
                </c:pt>
                <c:pt idx="118">
                  <c:v>2630.0205564002572</c:v>
                </c:pt>
                <c:pt idx="119">
                  <c:v>2803.0008548201822</c:v>
                </c:pt>
                <c:pt idx="120">
                  <c:v>2752.0609794741727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3A-45CF-8BF9-778260DB6F14}"/>
            </c:ext>
          </c:extLst>
        </c:ser>
        <c:ser>
          <c:idx val="1"/>
          <c:order val="1"/>
          <c:tx>
            <c:strRef>
              <c:f>Nonresidential!$C$5</c:f>
              <c:strCache>
                <c:ptCount val="1"/>
                <c:pt idx="0">
                  <c:v>Canterbury</c:v>
                </c:pt>
              </c:strCache>
            </c:strRef>
          </c:tx>
          <c:marker>
            <c:symbol val="none"/>
          </c:marker>
          <c:cat>
            <c:numRef>
              <c:f>Nonresidential!NonresDateSeries</c:f>
              <c:numCache>
                <c:formatCode>mmm\-yy</c:formatCode>
                <c:ptCount val="121"/>
                <c:pt idx="0">
                  <c:v>41000</c:v>
                </c:pt>
                <c:pt idx="1">
                  <c:v>41030</c:v>
                </c:pt>
                <c:pt idx="2">
                  <c:v>41061</c:v>
                </c:pt>
                <c:pt idx="3">
                  <c:v>41091</c:v>
                </c:pt>
                <c:pt idx="4">
                  <c:v>41122</c:v>
                </c:pt>
                <c:pt idx="5">
                  <c:v>41153</c:v>
                </c:pt>
                <c:pt idx="6">
                  <c:v>41183</c:v>
                </c:pt>
                <c:pt idx="7">
                  <c:v>41214</c:v>
                </c:pt>
                <c:pt idx="8">
                  <c:v>41244</c:v>
                </c:pt>
                <c:pt idx="9">
                  <c:v>41275</c:v>
                </c:pt>
                <c:pt idx="10">
                  <c:v>41306</c:v>
                </c:pt>
                <c:pt idx="11">
                  <c:v>41334</c:v>
                </c:pt>
                <c:pt idx="12">
                  <c:v>41365</c:v>
                </c:pt>
                <c:pt idx="13">
                  <c:v>41395</c:v>
                </c:pt>
                <c:pt idx="14">
                  <c:v>41426</c:v>
                </c:pt>
                <c:pt idx="15">
                  <c:v>41456</c:v>
                </c:pt>
                <c:pt idx="16">
                  <c:v>41487</c:v>
                </c:pt>
                <c:pt idx="17">
                  <c:v>41518</c:v>
                </c:pt>
                <c:pt idx="18">
                  <c:v>41548</c:v>
                </c:pt>
                <c:pt idx="19">
                  <c:v>41579</c:v>
                </c:pt>
                <c:pt idx="20">
                  <c:v>41609</c:v>
                </c:pt>
                <c:pt idx="21">
                  <c:v>41640</c:v>
                </c:pt>
                <c:pt idx="22">
                  <c:v>41671</c:v>
                </c:pt>
                <c:pt idx="23">
                  <c:v>41699</c:v>
                </c:pt>
                <c:pt idx="24">
                  <c:v>41730</c:v>
                </c:pt>
                <c:pt idx="25">
                  <c:v>41760</c:v>
                </c:pt>
                <c:pt idx="26">
                  <c:v>41791</c:v>
                </c:pt>
                <c:pt idx="27">
                  <c:v>41821</c:v>
                </c:pt>
                <c:pt idx="28">
                  <c:v>41852</c:v>
                </c:pt>
                <c:pt idx="29">
                  <c:v>41883</c:v>
                </c:pt>
                <c:pt idx="30">
                  <c:v>41913</c:v>
                </c:pt>
                <c:pt idx="31">
                  <c:v>41944</c:v>
                </c:pt>
                <c:pt idx="32">
                  <c:v>41974</c:v>
                </c:pt>
                <c:pt idx="33">
                  <c:v>42005</c:v>
                </c:pt>
                <c:pt idx="34">
                  <c:v>42036</c:v>
                </c:pt>
                <c:pt idx="35">
                  <c:v>42064</c:v>
                </c:pt>
                <c:pt idx="36">
                  <c:v>42095</c:v>
                </c:pt>
                <c:pt idx="37">
                  <c:v>42125</c:v>
                </c:pt>
                <c:pt idx="38">
                  <c:v>42156</c:v>
                </c:pt>
                <c:pt idx="39">
                  <c:v>42186</c:v>
                </c:pt>
                <c:pt idx="40">
                  <c:v>42217</c:v>
                </c:pt>
                <c:pt idx="41">
                  <c:v>42248</c:v>
                </c:pt>
                <c:pt idx="42">
                  <c:v>42278</c:v>
                </c:pt>
                <c:pt idx="43">
                  <c:v>42309</c:v>
                </c:pt>
                <c:pt idx="44">
                  <c:v>42339</c:v>
                </c:pt>
                <c:pt idx="45">
                  <c:v>42370</c:v>
                </c:pt>
                <c:pt idx="46">
                  <c:v>42401</c:v>
                </c:pt>
                <c:pt idx="47">
                  <c:v>42430</c:v>
                </c:pt>
                <c:pt idx="48">
                  <c:v>42461</c:v>
                </c:pt>
                <c:pt idx="49">
                  <c:v>42491</c:v>
                </c:pt>
                <c:pt idx="50">
                  <c:v>42522</c:v>
                </c:pt>
                <c:pt idx="51">
                  <c:v>42552</c:v>
                </c:pt>
                <c:pt idx="52">
                  <c:v>42583</c:v>
                </c:pt>
                <c:pt idx="53">
                  <c:v>42614</c:v>
                </c:pt>
                <c:pt idx="54">
                  <c:v>42644</c:v>
                </c:pt>
                <c:pt idx="55">
                  <c:v>42675</c:v>
                </c:pt>
                <c:pt idx="56">
                  <c:v>42705</c:v>
                </c:pt>
                <c:pt idx="57">
                  <c:v>42736</c:v>
                </c:pt>
                <c:pt idx="58">
                  <c:v>42767</c:v>
                </c:pt>
                <c:pt idx="59">
                  <c:v>42795</c:v>
                </c:pt>
                <c:pt idx="60">
                  <c:v>42826</c:v>
                </c:pt>
                <c:pt idx="61">
                  <c:v>42856</c:v>
                </c:pt>
                <c:pt idx="62">
                  <c:v>42887</c:v>
                </c:pt>
                <c:pt idx="63">
                  <c:v>42917</c:v>
                </c:pt>
                <c:pt idx="64">
                  <c:v>42948</c:v>
                </c:pt>
                <c:pt idx="65">
                  <c:v>42979</c:v>
                </c:pt>
                <c:pt idx="66">
                  <c:v>43009</c:v>
                </c:pt>
                <c:pt idx="67">
                  <c:v>43040</c:v>
                </c:pt>
                <c:pt idx="68">
                  <c:v>43070</c:v>
                </c:pt>
                <c:pt idx="69">
                  <c:v>43101</c:v>
                </c:pt>
                <c:pt idx="70">
                  <c:v>43132</c:v>
                </c:pt>
                <c:pt idx="71">
                  <c:v>43160</c:v>
                </c:pt>
                <c:pt idx="72">
                  <c:v>43191</c:v>
                </c:pt>
                <c:pt idx="73">
                  <c:v>43221</c:v>
                </c:pt>
                <c:pt idx="74">
                  <c:v>43252</c:v>
                </c:pt>
                <c:pt idx="75">
                  <c:v>43282</c:v>
                </c:pt>
                <c:pt idx="76">
                  <c:v>43313</c:v>
                </c:pt>
                <c:pt idx="77">
                  <c:v>43344</c:v>
                </c:pt>
                <c:pt idx="78">
                  <c:v>43374</c:v>
                </c:pt>
                <c:pt idx="79">
                  <c:v>43405</c:v>
                </c:pt>
                <c:pt idx="80">
                  <c:v>43435</c:v>
                </c:pt>
                <c:pt idx="81">
                  <c:v>43466</c:v>
                </c:pt>
                <c:pt idx="82">
                  <c:v>43497</c:v>
                </c:pt>
                <c:pt idx="83">
                  <c:v>43525</c:v>
                </c:pt>
                <c:pt idx="84">
                  <c:v>43556</c:v>
                </c:pt>
                <c:pt idx="85">
                  <c:v>43586</c:v>
                </c:pt>
                <c:pt idx="86">
                  <c:v>43617</c:v>
                </c:pt>
                <c:pt idx="87">
                  <c:v>43647</c:v>
                </c:pt>
                <c:pt idx="88">
                  <c:v>43678</c:v>
                </c:pt>
                <c:pt idx="89">
                  <c:v>43709</c:v>
                </c:pt>
                <c:pt idx="90">
                  <c:v>43739</c:v>
                </c:pt>
                <c:pt idx="91">
                  <c:v>43770</c:v>
                </c:pt>
                <c:pt idx="92">
                  <c:v>43800</c:v>
                </c:pt>
                <c:pt idx="93">
                  <c:v>43831</c:v>
                </c:pt>
                <c:pt idx="94">
                  <c:v>43862</c:v>
                </c:pt>
                <c:pt idx="95">
                  <c:v>43891</c:v>
                </c:pt>
                <c:pt idx="96">
                  <c:v>43922</c:v>
                </c:pt>
                <c:pt idx="97">
                  <c:v>43952</c:v>
                </c:pt>
                <c:pt idx="98">
                  <c:v>43983</c:v>
                </c:pt>
                <c:pt idx="99">
                  <c:v>44013</c:v>
                </c:pt>
                <c:pt idx="100">
                  <c:v>44044</c:v>
                </c:pt>
                <c:pt idx="101">
                  <c:v>44075</c:v>
                </c:pt>
                <c:pt idx="102">
                  <c:v>44105</c:v>
                </c:pt>
                <c:pt idx="103">
                  <c:v>44136</c:v>
                </c:pt>
                <c:pt idx="104">
                  <c:v>44166</c:v>
                </c:pt>
                <c:pt idx="105">
                  <c:v>44197</c:v>
                </c:pt>
                <c:pt idx="106">
                  <c:v>44228</c:v>
                </c:pt>
                <c:pt idx="107">
                  <c:v>44256</c:v>
                </c:pt>
                <c:pt idx="108">
                  <c:v>44287</c:v>
                </c:pt>
                <c:pt idx="109">
                  <c:v>44317</c:v>
                </c:pt>
                <c:pt idx="110">
                  <c:v>44348</c:v>
                </c:pt>
                <c:pt idx="111">
                  <c:v>44378</c:v>
                </c:pt>
                <c:pt idx="112">
                  <c:v>44409</c:v>
                </c:pt>
                <c:pt idx="113">
                  <c:v>44440</c:v>
                </c:pt>
                <c:pt idx="114">
                  <c:v>44470</c:v>
                </c:pt>
                <c:pt idx="115">
                  <c:v>44501</c:v>
                </c:pt>
                <c:pt idx="116">
                  <c:v>44531</c:v>
                </c:pt>
                <c:pt idx="117">
                  <c:v>44562</c:v>
                </c:pt>
                <c:pt idx="118">
                  <c:v>44593</c:v>
                </c:pt>
                <c:pt idx="119">
                  <c:v>44621</c:v>
                </c:pt>
                <c:pt idx="120">
                  <c:v>44652</c:v>
                </c:pt>
              </c:numCache>
            </c:numRef>
          </c:cat>
          <c:val>
            <c:numRef>
              <c:f>Nonresidential!NonresCanterburySeries</c:f>
              <c:numCache>
                <c:formatCode>0</c:formatCode>
                <c:ptCount val="121"/>
                <c:pt idx="0">
                  <c:v>713.45814722325611</c:v>
                </c:pt>
                <c:pt idx="1">
                  <c:v>721.80186311290197</c:v>
                </c:pt>
                <c:pt idx="2">
                  <c:v>788.0464896904291</c:v>
                </c:pt>
                <c:pt idx="3">
                  <c:v>837.7563401419543</c:v>
                </c:pt>
                <c:pt idx="4">
                  <c:v>879.96246613909716</c:v>
                </c:pt>
                <c:pt idx="5">
                  <c:v>932.88046644977169</c:v>
                </c:pt>
                <c:pt idx="6">
                  <c:v>1008.360481678405</c:v>
                </c:pt>
                <c:pt idx="7">
                  <c:v>1067.0915895112498</c:v>
                </c:pt>
                <c:pt idx="8">
                  <c:v>1099.2824639700482</c:v>
                </c:pt>
                <c:pt idx="9">
                  <c:v>1087.5797104592275</c:v>
                </c:pt>
                <c:pt idx="10">
                  <c:v>1059.573719730274</c:v>
                </c:pt>
                <c:pt idx="11">
                  <c:v>1056.3795764769955</c:v>
                </c:pt>
                <c:pt idx="12">
                  <c:v>1093.8399427996812</c:v>
                </c:pt>
                <c:pt idx="13">
                  <c:v>1150.6109588796221</c:v>
                </c:pt>
                <c:pt idx="14">
                  <c:v>1126.0448764117525</c:v>
                </c:pt>
                <c:pt idx="15">
                  <c:v>1169.6293587819373</c:v>
                </c:pt>
                <c:pt idx="16">
                  <c:v>1229.2739550474848</c:v>
                </c:pt>
                <c:pt idx="17">
                  <c:v>1249.0336944812543</c:v>
                </c:pt>
                <c:pt idx="18">
                  <c:v>1253.3962495172855</c:v>
                </c:pt>
                <c:pt idx="19">
                  <c:v>1144.377583559942</c:v>
                </c:pt>
                <c:pt idx="20">
                  <c:v>1273.8225130238764</c:v>
                </c:pt>
                <c:pt idx="21">
                  <c:v>1299.9575270899991</c:v>
                </c:pt>
                <c:pt idx="22">
                  <c:v>1317.844577400662</c:v>
                </c:pt>
                <c:pt idx="23">
                  <c:v>1427.4306787172209</c:v>
                </c:pt>
                <c:pt idx="24">
                  <c:v>1515.1936373571725</c:v>
                </c:pt>
                <c:pt idx="25">
                  <c:v>1500.5799428675205</c:v>
                </c:pt>
                <c:pt idx="26">
                  <c:v>1650.8211304585266</c:v>
                </c:pt>
                <c:pt idx="27">
                  <c:v>1768.3508739874856</c:v>
                </c:pt>
                <c:pt idx="28">
                  <c:v>1790.2295420692324</c:v>
                </c:pt>
                <c:pt idx="29">
                  <c:v>1811.2201167275755</c:v>
                </c:pt>
                <c:pt idx="30">
                  <c:v>1789.0737113934842</c:v>
                </c:pt>
                <c:pt idx="31">
                  <c:v>1851.7161982961952</c:v>
                </c:pt>
                <c:pt idx="32">
                  <c:v>1830.6468550530931</c:v>
                </c:pt>
                <c:pt idx="33">
                  <c:v>1905.3953715834759</c:v>
                </c:pt>
                <c:pt idx="34">
                  <c:v>1998.4853344796238</c:v>
                </c:pt>
                <c:pt idx="35">
                  <c:v>2057.2882695201811</c:v>
                </c:pt>
                <c:pt idx="36">
                  <c:v>2041.7185886817613</c:v>
                </c:pt>
                <c:pt idx="37">
                  <c:v>2095.2350612939172</c:v>
                </c:pt>
                <c:pt idx="38">
                  <c:v>2008.8419171417695</c:v>
                </c:pt>
                <c:pt idx="39">
                  <c:v>1915.1673464275968</c:v>
                </c:pt>
                <c:pt idx="40">
                  <c:v>2275.4337825006442</c:v>
                </c:pt>
                <c:pt idx="41">
                  <c:v>2353.8915578173546</c:v>
                </c:pt>
                <c:pt idx="42">
                  <c:v>2317.9241425715977</c:v>
                </c:pt>
                <c:pt idx="43">
                  <c:v>2328.9340004113956</c:v>
                </c:pt>
                <c:pt idx="44">
                  <c:v>2277.0298580874091</c:v>
                </c:pt>
                <c:pt idx="45">
                  <c:v>2197.4475498658585</c:v>
                </c:pt>
                <c:pt idx="46">
                  <c:v>2114.6157959431052</c:v>
                </c:pt>
                <c:pt idx="47">
                  <c:v>1992.627098014578</c:v>
                </c:pt>
                <c:pt idx="48">
                  <c:v>1987.3573252699493</c:v>
                </c:pt>
                <c:pt idx="49">
                  <c:v>1978.6960583153186</c:v>
                </c:pt>
                <c:pt idx="50">
                  <c:v>2194.35884658859</c:v>
                </c:pt>
                <c:pt idx="51">
                  <c:v>2171.7076696264735</c:v>
                </c:pt>
                <c:pt idx="52">
                  <c:v>1801.8011868681008</c:v>
                </c:pt>
                <c:pt idx="53">
                  <c:v>1688.1775825275547</c:v>
                </c:pt>
                <c:pt idx="54">
                  <c:v>1760.3016560946289</c:v>
                </c:pt>
                <c:pt idx="55">
                  <c:v>1742.6254558355929</c:v>
                </c:pt>
                <c:pt idx="56">
                  <c:v>1726.2160964422819</c:v>
                </c:pt>
                <c:pt idx="57">
                  <c:v>1723.7231225449671</c:v>
                </c:pt>
                <c:pt idx="58">
                  <c:v>1698.2232239638938</c:v>
                </c:pt>
                <c:pt idx="59">
                  <c:v>1795.7393414564995</c:v>
                </c:pt>
                <c:pt idx="60">
                  <c:v>1737.563088401912</c:v>
                </c:pt>
                <c:pt idx="61">
                  <c:v>1696.5812988216176</c:v>
                </c:pt>
                <c:pt idx="62">
                  <c:v>1514.8910925756904</c:v>
                </c:pt>
                <c:pt idx="63">
                  <c:v>1542.5568140847167</c:v>
                </c:pt>
                <c:pt idx="64">
                  <c:v>1550.4875804679928</c:v>
                </c:pt>
                <c:pt idx="65">
                  <c:v>1574.6826288739387</c:v>
                </c:pt>
                <c:pt idx="66">
                  <c:v>1493.6145941948741</c:v>
                </c:pt>
                <c:pt idx="67">
                  <c:v>1500.4028686531567</c:v>
                </c:pt>
                <c:pt idx="68">
                  <c:v>1458.6513544546303</c:v>
                </c:pt>
                <c:pt idx="69">
                  <c:v>1526.9364841159484</c:v>
                </c:pt>
                <c:pt idx="70">
                  <c:v>1619.777752508465</c:v>
                </c:pt>
                <c:pt idx="71">
                  <c:v>1535.2042798554603</c:v>
                </c:pt>
                <c:pt idx="72">
                  <c:v>1555.1560598811327</c:v>
                </c:pt>
                <c:pt idx="73">
                  <c:v>1597.5191371370095</c:v>
                </c:pt>
                <c:pt idx="74">
                  <c:v>1494.4932536207943</c:v>
                </c:pt>
                <c:pt idx="75">
                  <c:v>1369.2600157103493</c:v>
                </c:pt>
                <c:pt idx="76">
                  <c:v>1295.0552644366751</c:v>
                </c:pt>
                <c:pt idx="77">
                  <c:v>1296.6376765863022</c:v>
                </c:pt>
                <c:pt idx="78">
                  <c:v>1404.066486784727</c:v>
                </c:pt>
                <c:pt idx="79">
                  <c:v>1589.5505295881239</c:v>
                </c:pt>
                <c:pt idx="80">
                  <c:v>1672.5302768063693</c:v>
                </c:pt>
                <c:pt idx="81">
                  <c:v>1580.1382038131671</c:v>
                </c:pt>
                <c:pt idx="82">
                  <c:v>1458.6639340152788</c:v>
                </c:pt>
                <c:pt idx="83">
                  <c:v>1427.0412374181765</c:v>
                </c:pt>
                <c:pt idx="84">
                  <c:v>1662.7913026010974</c:v>
                </c:pt>
                <c:pt idx="85">
                  <c:v>1586.0161885662117</c:v>
                </c:pt>
                <c:pt idx="86">
                  <c:v>1623.4864509505521</c:v>
                </c:pt>
                <c:pt idx="87">
                  <c:v>1764.8763528429733</c:v>
                </c:pt>
                <c:pt idx="88">
                  <c:v>1745.7015458005696</c:v>
                </c:pt>
                <c:pt idx="89">
                  <c:v>1714.094124450758</c:v>
                </c:pt>
                <c:pt idx="90">
                  <c:v>1610.1918525774172</c:v>
                </c:pt>
                <c:pt idx="91">
                  <c:v>1413.676214514112</c:v>
                </c:pt>
                <c:pt idx="92">
                  <c:v>1376.2441456774432</c:v>
                </c:pt>
                <c:pt idx="93">
                  <c:v>1362.8614570816169</c:v>
                </c:pt>
                <c:pt idx="94">
                  <c:v>1357.1799334346506</c:v>
                </c:pt>
                <c:pt idx="95">
                  <c:v>1309.7582184696148</c:v>
                </c:pt>
                <c:pt idx="96">
                  <c:v>1004.3012371836921</c:v>
                </c:pt>
                <c:pt idx="97">
                  <c:v>979.91300384224508</c:v>
                </c:pt>
                <c:pt idx="98">
                  <c:v>937.37420530024451</c:v>
                </c:pt>
                <c:pt idx="99">
                  <c:v>792.34538902951385</c:v>
                </c:pt>
                <c:pt idx="100">
                  <c:v>781.27287282305235</c:v>
                </c:pt>
                <c:pt idx="101">
                  <c:v>720.86426097564947</c:v>
                </c:pt>
                <c:pt idx="102">
                  <c:v>734.86454282174645</c:v>
                </c:pt>
                <c:pt idx="103">
                  <c:v>690.5362574917641</c:v>
                </c:pt>
                <c:pt idx="104">
                  <c:v>700.12020598255799</c:v>
                </c:pt>
                <c:pt idx="105">
                  <c:v>683.83546088419291</c:v>
                </c:pt>
                <c:pt idx="106">
                  <c:v>731.48457102173904</c:v>
                </c:pt>
                <c:pt idx="107">
                  <c:v>801.16812934323025</c:v>
                </c:pt>
                <c:pt idx="108">
                  <c:v>866.45336637632261</c:v>
                </c:pt>
                <c:pt idx="109">
                  <c:v>851.20586631665287</c:v>
                </c:pt>
                <c:pt idx="110">
                  <c:v>821.86436561841572</c:v>
                </c:pt>
                <c:pt idx="111">
                  <c:v>835.82594404788586</c:v>
                </c:pt>
                <c:pt idx="112">
                  <c:v>866.3059661157738</c:v>
                </c:pt>
                <c:pt idx="113">
                  <c:v>899.75260452281327</c:v>
                </c:pt>
                <c:pt idx="114">
                  <c:v>855.3826212070901</c:v>
                </c:pt>
                <c:pt idx="115">
                  <c:v>1001.32838896346</c:v>
                </c:pt>
                <c:pt idx="116">
                  <c:v>1019.9064690331404</c:v>
                </c:pt>
                <c:pt idx="117">
                  <c:v>1033.2490892056558</c:v>
                </c:pt>
                <c:pt idx="118">
                  <c:v>960.71073138019517</c:v>
                </c:pt>
                <c:pt idx="119">
                  <c:v>919.68895541126096</c:v>
                </c:pt>
                <c:pt idx="120">
                  <c:v>882.67596316380525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3A-45CF-8BF9-778260DB6F14}"/>
            </c:ext>
          </c:extLst>
        </c:ser>
        <c:ser>
          <c:idx val="2"/>
          <c:order val="2"/>
          <c:tx>
            <c:strRef>
              <c:f>Nonresidential!$D$5</c:f>
              <c:strCache>
                <c:ptCount val="1"/>
                <c:pt idx="0">
                  <c:v>Rest of New Zealand</c:v>
                </c:pt>
              </c:strCache>
            </c:strRef>
          </c:tx>
          <c:marker>
            <c:symbol val="none"/>
          </c:marker>
          <c:cat>
            <c:numRef>
              <c:f>Nonresidential!NonresDateSeries</c:f>
              <c:numCache>
                <c:formatCode>mmm\-yy</c:formatCode>
                <c:ptCount val="121"/>
                <c:pt idx="0">
                  <c:v>41000</c:v>
                </c:pt>
                <c:pt idx="1">
                  <c:v>41030</c:v>
                </c:pt>
                <c:pt idx="2">
                  <c:v>41061</c:v>
                </c:pt>
                <c:pt idx="3">
                  <c:v>41091</c:v>
                </c:pt>
                <c:pt idx="4">
                  <c:v>41122</c:v>
                </c:pt>
                <c:pt idx="5">
                  <c:v>41153</c:v>
                </c:pt>
                <c:pt idx="6">
                  <c:v>41183</c:v>
                </c:pt>
                <c:pt idx="7">
                  <c:v>41214</c:v>
                </c:pt>
                <c:pt idx="8">
                  <c:v>41244</c:v>
                </c:pt>
                <c:pt idx="9">
                  <c:v>41275</c:v>
                </c:pt>
                <c:pt idx="10">
                  <c:v>41306</c:v>
                </c:pt>
                <c:pt idx="11">
                  <c:v>41334</c:v>
                </c:pt>
                <c:pt idx="12">
                  <c:v>41365</c:v>
                </c:pt>
                <c:pt idx="13">
                  <c:v>41395</c:v>
                </c:pt>
                <c:pt idx="14">
                  <c:v>41426</c:v>
                </c:pt>
                <c:pt idx="15">
                  <c:v>41456</c:v>
                </c:pt>
                <c:pt idx="16">
                  <c:v>41487</c:v>
                </c:pt>
                <c:pt idx="17">
                  <c:v>41518</c:v>
                </c:pt>
                <c:pt idx="18">
                  <c:v>41548</c:v>
                </c:pt>
                <c:pt idx="19">
                  <c:v>41579</c:v>
                </c:pt>
                <c:pt idx="20">
                  <c:v>41609</c:v>
                </c:pt>
                <c:pt idx="21">
                  <c:v>41640</c:v>
                </c:pt>
                <c:pt idx="22">
                  <c:v>41671</c:v>
                </c:pt>
                <c:pt idx="23">
                  <c:v>41699</c:v>
                </c:pt>
                <c:pt idx="24">
                  <c:v>41730</c:v>
                </c:pt>
                <c:pt idx="25">
                  <c:v>41760</c:v>
                </c:pt>
                <c:pt idx="26">
                  <c:v>41791</c:v>
                </c:pt>
                <c:pt idx="27">
                  <c:v>41821</c:v>
                </c:pt>
                <c:pt idx="28">
                  <c:v>41852</c:v>
                </c:pt>
                <c:pt idx="29">
                  <c:v>41883</c:v>
                </c:pt>
                <c:pt idx="30">
                  <c:v>41913</c:v>
                </c:pt>
                <c:pt idx="31">
                  <c:v>41944</c:v>
                </c:pt>
                <c:pt idx="32">
                  <c:v>41974</c:v>
                </c:pt>
                <c:pt idx="33">
                  <c:v>42005</c:v>
                </c:pt>
                <c:pt idx="34">
                  <c:v>42036</c:v>
                </c:pt>
                <c:pt idx="35">
                  <c:v>42064</c:v>
                </c:pt>
                <c:pt idx="36">
                  <c:v>42095</c:v>
                </c:pt>
                <c:pt idx="37">
                  <c:v>42125</c:v>
                </c:pt>
                <c:pt idx="38">
                  <c:v>42156</c:v>
                </c:pt>
                <c:pt idx="39">
                  <c:v>42186</c:v>
                </c:pt>
                <c:pt idx="40">
                  <c:v>42217</c:v>
                </c:pt>
                <c:pt idx="41">
                  <c:v>42248</c:v>
                </c:pt>
                <c:pt idx="42">
                  <c:v>42278</c:v>
                </c:pt>
                <c:pt idx="43">
                  <c:v>42309</c:v>
                </c:pt>
                <c:pt idx="44">
                  <c:v>42339</c:v>
                </c:pt>
                <c:pt idx="45">
                  <c:v>42370</c:v>
                </c:pt>
                <c:pt idx="46">
                  <c:v>42401</c:v>
                </c:pt>
                <c:pt idx="47">
                  <c:v>42430</c:v>
                </c:pt>
                <c:pt idx="48">
                  <c:v>42461</c:v>
                </c:pt>
                <c:pt idx="49">
                  <c:v>42491</c:v>
                </c:pt>
                <c:pt idx="50">
                  <c:v>42522</c:v>
                </c:pt>
                <c:pt idx="51">
                  <c:v>42552</c:v>
                </c:pt>
                <c:pt idx="52">
                  <c:v>42583</c:v>
                </c:pt>
                <c:pt idx="53">
                  <c:v>42614</c:v>
                </c:pt>
                <c:pt idx="54">
                  <c:v>42644</c:v>
                </c:pt>
                <c:pt idx="55">
                  <c:v>42675</c:v>
                </c:pt>
                <c:pt idx="56">
                  <c:v>42705</c:v>
                </c:pt>
                <c:pt idx="57">
                  <c:v>42736</c:v>
                </c:pt>
                <c:pt idx="58">
                  <c:v>42767</c:v>
                </c:pt>
                <c:pt idx="59">
                  <c:v>42795</c:v>
                </c:pt>
                <c:pt idx="60">
                  <c:v>42826</c:v>
                </c:pt>
                <c:pt idx="61">
                  <c:v>42856</c:v>
                </c:pt>
                <c:pt idx="62">
                  <c:v>42887</c:v>
                </c:pt>
                <c:pt idx="63">
                  <c:v>42917</c:v>
                </c:pt>
                <c:pt idx="64">
                  <c:v>42948</c:v>
                </c:pt>
                <c:pt idx="65">
                  <c:v>42979</c:v>
                </c:pt>
                <c:pt idx="66">
                  <c:v>43009</c:v>
                </c:pt>
                <c:pt idx="67">
                  <c:v>43040</c:v>
                </c:pt>
                <c:pt idx="68">
                  <c:v>43070</c:v>
                </c:pt>
                <c:pt idx="69">
                  <c:v>43101</c:v>
                </c:pt>
                <c:pt idx="70">
                  <c:v>43132</c:v>
                </c:pt>
                <c:pt idx="71">
                  <c:v>43160</c:v>
                </c:pt>
                <c:pt idx="72">
                  <c:v>43191</c:v>
                </c:pt>
                <c:pt idx="73">
                  <c:v>43221</c:v>
                </c:pt>
                <c:pt idx="74">
                  <c:v>43252</c:v>
                </c:pt>
                <c:pt idx="75">
                  <c:v>43282</c:v>
                </c:pt>
                <c:pt idx="76">
                  <c:v>43313</c:v>
                </c:pt>
                <c:pt idx="77">
                  <c:v>43344</c:v>
                </c:pt>
                <c:pt idx="78">
                  <c:v>43374</c:v>
                </c:pt>
                <c:pt idx="79">
                  <c:v>43405</c:v>
                </c:pt>
                <c:pt idx="80">
                  <c:v>43435</c:v>
                </c:pt>
                <c:pt idx="81">
                  <c:v>43466</c:v>
                </c:pt>
                <c:pt idx="82">
                  <c:v>43497</c:v>
                </c:pt>
                <c:pt idx="83">
                  <c:v>43525</c:v>
                </c:pt>
                <c:pt idx="84">
                  <c:v>43556</c:v>
                </c:pt>
                <c:pt idx="85">
                  <c:v>43586</c:v>
                </c:pt>
                <c:pt idx="86">
                  <c:v>43617</c:v>
                </c:pt>
                <c:pt idx="87">
                  <c:v>43647</c:v>
                </c:pt>
                <c:pt idx="88">
                  <c:v>43678</c:v>
                </c:pt>
                <c:pt idx="89">
                  <c:v>43709</c:v>
                </c:pt>
                <c:pt idx="90">
                  <c:v>43739</c:v>
                </c:pt>
                <c:pt idx="91">
                  <c:v>43770</c:v>
                </c:pt>
                <c:pt idx="92">
                  <c:v>43800</c:v>
                </c:pt>
                <c:pt idx="93">
                  <c:v>43831</c:v>
                </c:pt>
                <c:pt idx="94">
                  <c:v>43862</c:v>
                </c:pt>
                <c:pt idx="95">
                  <c:v>43891</c:v>
                </c:pt>
                <c:pt idx="96">
                  <c:v>43922</c:v>
                </c:pt>
                <c:pt idx="97">
                  <c:v>43952</c:v>
                </c:pt>
                <c:pt idx="98">
                  <c:v>43983</c:v>
                </c:pt>
                <c:pt idx="99">
                  <c:v>44013</c:v>
                </c:pt>
                <c:pt idx="100">
                  <c:v>44044</c:v>
                </c:pt>
                <c:pt idx="101">
                  <c:v>44075</c:v>
                </c:pt>
                <c:pt idx="102">
                  <c:v>44105</c:v>
                </c:pt>
                <c:pt idx="103">
                  <c:v>44136</c:v>
                </c:pt>
                <c:pt idx="104">
                  <c:v>44166</c:v>
                </c:pt>
                <c:pt idx="105">
                  <c:v>44197</c:v>
                </c:pt>
                <c:pt idx="106">
                  <c:v>44228</c:v>
                </c:pt>
                <c:pt idx="107">
                  <c:v>44256</c:v>
                </c:pt>
                <c:pt idx="108">
                  <c:v>44287</c:v>
                </c:pt>
                <c:pt idx="109">
                  <c:v>44317</c:v>
                </c:pt>
                <c:pt idx="110">
                  <c:v>44348</c:v>
                </c:pt>
                <c:pt idx="111">
                  <c:v>44378</c:v>
                </c:pt>
                <c:pt idx="112">
                  <c:v>44409</c:v>
                </c:pt>
                <c:pt idx="113">
                  <c:v>44440</c:v>
                </c:pt>
                <c:pt idx="114">
                  <c:v>44470</c:v>
                </c:pt>
                <c:pt idx="115">
                  <c:v>44501</c:v>
                </c:pt>
                <c:pt idx="116">
                  <c:v>44531</c:v>
                </c:pt>
                <c:pt idx="117">
                  <c:v>44562</c:v>
                </c:pt>
                <c:pt idx="118">
                  <c:v>44593</c:v>
                </c:pt>
                <c:pt idx="119">
                  <c:v>44621</c:v>
                </c:pt>
                <c:pt idx="120">
                  <c:v>44652</c:v>
                </c:pt>
              </c:numCache>
            </c:numRef>
          </c:cat>
          <c:val>
            <c:numRef>
              <c:f>Nonresidential!NonresRONZSeries</c:f>
              <c:numCache>
                <c:formatCode>0</c:formatCode>
                <c:ptCount val="121"/>
                <c:pt idx="0">
                  <c:v>1759.1014336301757</c:v>
                </c:pt>
                <c:pt idx="1">
                  <c:v>1696.6925219930854</c:v>
                </c:pt>
                <c:pt idx="2">
                  <c:v>1671.9585639190063</c:v>
                </c:pt>
                <c:pt idx="3">
                  <c:v>1672.1998908122107</c:v>
                </c:pt>
                <c:pt idx="4">
                  <c:v>1680.0602721814466</c:v>
                </c:pt>
                <c:pt idx="5">
                  <c:v>1613.843396599975</c:v>
                </c:pt>
                <c:pt idx="6">
                  <c:v>1645.5478689432862</c:v>
                </c:pt>
                <c:pt idx="7">
                  <c:v>1593.9319097124114</c:v>
                </c:pt>
                <c:pt idx="8">
                  <c:v>1593.3793488434867</c:v>
                </c:pt>
                <c:pt idx="9">
                  <c:v>1592.9621325626874</c:v>
                </c:pt>
                <c:pt idx="10">
                  <c:v>1564.5748473633525</c:v>
                </c:pt>
                <c:pt idx="11">
                  <c:v>1533.6435297098765</c:v>
                </c:pt>
                <c:pt idx="12">
                  <c:v>1552.7402253078189</c:v>
                </c:pt>
                <c:pt idx="13">
                  <c:v>1568.1671905284913</c:v>
                </c:pt>
                <c:pt idx="14">
                  <c:v>1608.4420686255553</c:v>
                </c:pt>
                <c:pt idx="15">
                  <c:v>1621.7678600696959</c:v>
                </c:pt>
                <c:pt idx="16">
                  <c:v>1572.0239111156361</c:v>
                </c:pt>
                <c:pt idx="17">
                  <c:v>1632.0235733320617</c:v>
                </c:pt>
                <c:pt idx="18">
                  <c:v>1668.5359956228551</c:v>
                </c:pt>
                <c:pt idx="19">
                  <c:v>1705.1343998549312</c:v>
                </c:pt>
                <c:pt idx="20">
                  <c:v>1688.4203429745683</c:v>
                </c:pt>
                <c:pt idx="21">
                  <c:v>1719.2915014100922</c:v>
                </c:pt>
                <c:pt idx="22">
                  <c:v>1718.0735445377013</c:v>
                </c:pt>
                <c:pt idx="23">
                  <c:v>1692.6974130762019</c:v>
                </c:pt>
                <c:pt idx="24">
                  <c:v>1745.9577113902365</c:v>
                </c:pt>
                <c:pt idx="25">
                  <c:v>1688.1681679019182</c:v>
                </c:pt>
                <c:pt idx="26">
                  <c:v>1679.1707105706964</c:v>
                </c:pt>
                <c:pt idx="27">
                  <c:v>1711.7518643677874</c:v>
                </c:pt>
                <c:pt idx="28">
                  <c:v>1737.330894676679</c:v>
                </c:pt>
                <c:pt idx="29">
                  <c:v>1769.9664780160701</c:v>
                </c:pt>
                <c:pt idx="30">
                  <c:v>1776.7916607193031</c:v>
                </c:pt>
                <c:pt idx="31">
                  <c:v>1808.2728503041108</c:v>
                </c:pt>
                <c:pt idx="32">
                  <c:v>1870.6680051629876</c:v>
                </c:pt>
                <c:pt idx="33">
                  <c:v>1870.2072657422716</c:v>
                </c:pt>
                <c:pt idx="34">
                  <c:v>1813.8501344702115</c:v>
                </c:pt>
                <c:pt idx="35">
                  <c:v>1843.3908947457626</c:v>
                </c:pt>
                <c:pt idx="36">
                  <c:v>1874.0855486190433</c:v>
                </c:pt>
                <c:pt idx="37">
                  <c:v>1902.9124332544338</c:v>
                </c:pt>
                <c:pt idx="38">
                  <c:v>1968.8743241062007</c:v>
                </c:pt>
                <c:pt idx="39">
                  <c:v>1935.2934455610489</c:v>
                </c:pt>
                <c:pt idx="40">
                  <c:v>1971.2625740196918</c:v>
                </c:pt>
                <c:pt idx="41">
                  <c:v>2132.0740705841413</c:v>
                </c:pt>
                <c:pt idx="42">
                  <c:v>2108.843163172357</c:v>
                </c:pt>
                <c:pt idx="43">
                  <c:v>2045.3532204546241</c:v>
                </c:pt>
                <c:pt idx="44">
                  <c:v>2067.3958073264553</c:v>
                </c:pt>
                <c:pt idx="45">
                  <c:v>2053.5966142854772</c:v>
                </c:pt>
                <c:pt idx="46">
                  <c:v>2056.1182904464799</c:v>
                </c:pt>
                <c:pt idx="47">
                  <c:v>2073.943026551251</c:v>
                </c:pt>
                <c:pt idx="48">
                  <c:v>2030.6827414218856</c:v>
                </c:pt>
                <c:pt idx="49">
                  <c:v>2034.9597168544124</c:v>
                </c:pt>
                <c:pt idx="50">
                  <c:v>2029.7066437710514</c:v>
                </c:pt>
                <c:pt idx="51">
                  <c:v>2153.7730562539127</c:v>
                </c:pt>
                <c:pt idx="52">
                  <c:v>2202.7273674926355</c:v>
                </c:pt>
                <c:pt idx="53">
                  <c:v>2057.8746091843268</c:v>
                </c:pt>
                <c:pt idx="54">
                  <c:v>2087.7996144980093</c:v>
                </c:pt>
                <c:pt idx="55">
                  <c:v>2131.4749376538807</c:v>
                </c:pt>
                <c:pt idx="56">
                  <c:v>2239.0067684179039</c:v>
                </c:pt>
                <c:pt idx="57">
                  <c:v>2242.0609255855898</c:v>
                </c:pt>
                <c:pt idx="58">
                  <c:v>2318.2461652956854</c:v>
                </c:pt>
                <c:pt idx="59">
                  <c:v>2431.3979236121759</c:v>
                </c:pt>
                <c:pt idx="60">
                  <c:v>2387.4067723936851</c:v>
                </c:pt>
                <c:pt idx="61">
                  <c:v>2426.7697182919246</c:v>
                </c:pt>
                <c:pt idx="62">
                  <c:v>2415.1636619715096</c:v>
                </c:pt>
                <c:pt idx="63">
                  <c:v>2381.4853895862025</c:v>
                </c:pt>
                <c:pt idx="64">
                  <c:v>2395.2837152595271</c:v>
                </c:pt>
                <c:pt idx="65">
                  <c:v>2362.9962951787993</c:v>
                </c:pt>
                <c:pt idx="66">
                  <c:v>2362.4601166559364</c:v>
                </c:pt>
                <c:pt idx="67">
                  <c:v>2358.857861029076</c:v>
                </c:pt>
                <c:pt idx="68">
                  <c:v>2203.5181138802518</c:v>
                </c:pt>
                <c:pt idx="69">
                  <c:v>2234.9743433384488</c:v>
                </c:pt>
                <c:pt idx="70">
                  <c:v>2179.8272268448236</c:v>
                </c:pt>
                <c:pt idx="71">
                  <c:v>2146.8321913305081</c:v>
                </c:pt>
                <c:pt idx="72">
                  <c:v>2233.5371497087676</c:v>
                </c:pt>
                <c:pt idx="73">
                  <c:v>2272.9744396827732</c:v>
                </c:pt>
                <c:pt idx="74">
                  <c:v>2277.2627238067384</c:v>
                </c:pt>
                <c:pt idx="75">
                  <c:v>2260.9967150450348</c:v>
                </c:pt>
                <c:pt idx="76">
                  <c:v>2227.9773877879852</c:v>
                </c:pt>
                <c:pt idx="77">
                  <c:v>2214.2733208537416</c:v>
                </c:pt>
                <c:pt idx="78">
                  <c:v>2221.0130256147831</c:v>
                </c:pt>
                <c:pt idx="79">
                  <c:v>2243.2819870898365</c:v>
                </c:pt>
                <c:pt idx="80">
                  <c:v>2203.21695765613</c:v>
                </c:pt>
                <c:pt idx="81">
                  <c:v>2232.4195728410155</c:v>
                </c:pt>
                <c:pt idx="82">
                  <c:v>2276.3203148562279</c:v>
                </c:pt>
                <c:pt idx="83">
                  <c:v>2324.544581846113</c:v>
                </c:pt>
                <c:pt idx="84">
                  <c:v>2342.3131693250762</c:v>
                </c:pt>
                <c:pt idx="85">
                  <c:v>2286.6145511873619</c:v>
                </c:pt>
                <c:pt idx="86">
                  <c:v>2294.6850224818095</c:v>
                </c:pt>
                <c:pt idx="87">
                  <c:v>2229.3938311796742</c:v>
                </c:pt>
                <c:pt idx="88">
                  <c:v>2250.4690786794808</c:v>
                </c:pt>
                <c:pt idx="89">
                  <c:v>2377.701728665008</c:v>
                </c:pt>
                <c:pt idx="90">
                  <c:v>2378.7303419851164</c:v>
                </c:pt>
                <c:pt idx="91">
                  <c:v>2458.2936970208866</c:v>
                </c:pt>
                <c:pt idx="92">
                  <c:v>2492.3595651155092</c:v>
                </c:pt>
                <c:pt idx="93">
                  <c:v>2576.2956506553082</c:v>
                </c:pt>
                <c:pt idx="94">
                  <c:v>2589.3096526598824</c:v>
                </c:pt>
                <c:pt idx="95">
                  <c:v>2491.121246303685</c:v>
                </c:pt>
                <c:pt idx="96">
                  <c:v>2398.0254029842808</c:v>
                </c:pt>
                <c:pt idx="97">
                  <c:v>2476.5121467180934</c:v>
                </c:pt>
                <c:pt idx="98">
                  <c:v>2780.3036555466001</c:v>
                </c:pt>
                <c:pt idx="99">
                  <c:v>2962.8989393514462</c:v>
                </c:pt>
                <c:pt idx="100">
                  <c:v>3020.4506804116709</c:v>
                </c:pt>
                <c:pt idx="101">
                  <c:v>3077.9237094255709</c:v>
                </c:pt>
                <c:pt idx="102">
                  <c:v>3055.2755576379168</c:v>
                </c:pt>
                <c:pt idx="103">
                  <c:v>3028.1367908463271</c:v>
                </c:pt>
                <c:pt idx="104">
                  <c:v>3120.2245222554598</c:v>
                </c:pt>
                <c:pt idx="105">
                  <c:v>3083.4219902581408</c:v>
                </c:pt>
                <c:pt idx="106">
                  <c:v>3197.6863134892496</c:v>
                </c:pt>
                <c:pt idx="107">
                  <c:v>3371.7769635559134</c:v>
                </c:pt>
                <c:pt idx="108">
                  <c:v>3458.8732490364637</c:v>
                </c:pt>
                <c:pt idx="109">
                  <c:v>3480.6690023417373</c:v>
                </c:pt>
                <c:pt idx="110">
                  <c:v>3268.6775250824217</c:v>
                </c:pt>
                <c:pt idx="111">
                  <c:v>3181.5317218703735</c:v>
                </c:pt>
                <c:pt idx="112">
                  <c:v>3134.5497808816617</c:v>
                </c:pt>
                <c:pt idx="113">
                  <c:v>3018.9343886628858</c:v>
                </c:pt>
                <c:pt idx="114">
                  <c:v>3245.1148709163544</c:v>
                </c:pt>
                <c:pt idx="115">
                  <c:v>3249.2542093257466</c:v>
                </c:pt>
                <c:pt idx="116">
                  <c:v>3278.5631444998189</c:v>
                </c:pt>
                <c:pt idx="117">
                  <c:v>3260.7859869101976</c:v>
                </c:pt>
                <c:pt idx="118">
                  <c:v>3220.6848441312045</c:v>
                </c:pt>
                <c:pt idx="119">
                  <c:v>3199.078750149416</c:v>
                </c:pt>
                <c:pt idx="120">
                  <c:v>3201.3845097787685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3A-45CF-8BF9-778260DB6F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448832"/>
        <c:axId val="115458816"/>
      </c:lineChart>
      <c:dateAx>
        <c:axId val="115448832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crossAx val="115458816"/>
        <c:crosses val="autoZero"/>
        <c:auto val="1"/>
        <c:lblOffset val="100"/>
        <c:baseTimeUnit val="months"/>
        <c:majorUnit val="24"/>
        <c:majorTimeUnit val="months"/>
        <c:minorUnit val="24"/>
        <c:minorTimeUnit val="months"/>
      </c:dateAx>
      <c:valAx>
        <c:axId val="1154588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Moving annual total ($2013m)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1544883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04" l="0.70000000000000062" r="0.70000000000000062" t="0.750000000000004" header="0.30000000000000032" footer="0.30000000000000032"/>
    <c:pageSetup orientation="landscape" horizontalDpi="1200" verticalDpi="1200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weekly real rent since 2002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20107174103237099"/>
          <c:y val="0.19480351414406533"/>
          <c:w val="0.72817147856518605"/>
          <c:h val="0.46925306211723533"/>
        </c:manualLayout>
      </c:layout>
      <c:lineChart>
        <c:grouping val="standard"/>
        <c:varyColors val="0"/>
        <c:ser>
          <c:idx val="0"/>
          <c:order val="0"/>
          <c:tx>
            <c:strRef>
              <c:f>Rents!$B$4</c:f>
              <c:strCache>
                <c:ptCount val="1"/>
                <c:pt idx="0">
                  <c:v>Auckland</c:v>
                </c:pt>
              </c:strCache>
            </c:strRef>
          </c:tx>
          <c:marker>
            <c:symbol val="none"/>
          </c:marker>
          <c:cat>
            <c:numRef>
              <c:f>Rents!$A$8:$A$248</c:f>
              <c:numCache>
                <c:formatCode>mmm\-yy</c:formatCode>
                <c:ptCount val="241"/>
                <c:pt idx="0">
                  <c:v>37316</c:v>
                </c:pt>
                <c:pt idx="1">
                  <c:v>37347</c:v>
                </c:pt>
                <c:pt idx="2">
                  <c:v>37377</c:v>
                </c:pt>
                <c:pt idx="3">
                  <c:v>37408</c:v>
                </c:pt>
                <c:pt idx="4">
                  <c:v>37438</c:v>
                </c:pt>
                <c:pt idx="5">
                  <c:v>37469</c:v>
                </c:pt>
                <c:pt idx="6">
                  <c:v>37500</c:v>
                </c:pt>
                <c:pt idx="7">
                  <c:v>37530</c:v>
                </c:pt>
                <c:pt idx="8">
                  <c:v>37561</c:v>
                </c:pt>
                <c:pt idx="9">
                  <c:v>37591</c:v>
                </c:pt>
                <c:pt idx="10">
                  <c:v>37622</c:v>
                </c:pt>
                <c:pt idx="11">
                  <c:v>37653</c:v>
                </c:pt>
                <c:pt idx="12">
                  <c:v>37681</c:v>
                </c:pt>
                <c:pt idx="13">
                  <c:v>37712</c:v>
                </c:pt>
                <c:pt idx="14">
                  <c:v>37742</c:v>
                </c:pt>
                <c:pt idx="15">
                  <c:v>37773</c:v>
                </c:pt>
                <c:pt idx="16">
                  <c:v>37803</c:v>
                </c:pt>
                <c:pt idx="17">
                  <c:v>37834</c:v>
                </c:pt>
                <c:pt idx="18">
                  <c:v>37865</c:v>
                </c:pt>
                <c:pt idx="19">
                  <c:v>37895</c:v>
                </c:pt>
                <c:pt idx="20">
                  <c:v>37926</c:v>
                </c:pt>
                <c:pt idx="21">
                  <c:v>37956</c:v>
                </c:pt>
                <c:pt idx="22">
                  <c:v>37987</c:v>
                </c:pt>
                <c:pt idx="23">
                  <c:v>38018</c:v>
                </c:pt>
                <c:pt idx="24">
                  <c:v>38047</c:v>
                </c:pt>
                <c:pt idx="25">
                  <c:v>38078</c:v>
                </c:pt>
                <c:pt idx="26">
                  <c:v>38108</c:v>
                </c:pt>
                <c:pt idx="27">
                  <c:v>38139</c:v>
                </c:pt>
                <c:pt idx="28">
                  <c:v>38169</c:v>
                </c:pt>
                <c:pt idx="29">
                  <c:v>38200</c:v>
                </c:pt>
                <c:pt idx="30">
                  <c:v>38231</c:v>
                </c:pt>
                <c:pt idx="31">
                  <c:v>38261</c:v>
                </c:pt>
                <c:pt idx="32">
                  <c:v>38292</c:v>
                </c:pt>
                <c:pt idx="33">
                  <c:v>38322</c:v>
                </c:pt>
                <c:pt idx="34">
                  <c:v>38353</c:v>
                </c:pt>
                <c:pt idx="35">
                  <c:v>38384</c:v>
                </c:pt>
                <c:pt idx="36">
                  <c:v>38412</c:v>
                </c:pt>
                <c:pt idx="37">
                  <c:v>38443</c:v>
                </c:pt>
                <c:pt idx="38">
                  <c:v>38473</c:v>
                </c:pt>
                <c:pt idx="39">
                  <c:v>38504</c:v>
                </c:pt>
                <c:pt idx="40">
                  <c:v>38534</c:v>
                </c:pt>
                <c:pt idx="41">
                  <c:v>38565</c:v>
                </c:pt>
                <c:pt idx="42">
                  <c:v>38596</c:v>
                </c:pt>
                <c:pt idx="43">
                  <c:v>38626</c:v>
                </c:pt>
                <c:pt idx="44">
                  <c:v>38657</c:v>
                </c:pt>
                <c:pt idx="45">
                  <c:v>38687</c:v>
                </c:pt>
                <c:pt idx="46">
                  <c:v>38718</c:v>
                </c:pt>
                <c:pt idx="47">
                  <c:v>38749</c:v>
                </c:pt>
                <c:pt idx="48">
                  <c:v>38777</c:v>
                </c:pt>
                <c:pt idx="49">
                  <c:v>38808</c:v>
                </c:pt>
                <c:pt idx="50">
                  <c:v>38838</c:v>
                </c:pt>
                <c:pt idx="51">
                  <c:v>38869</c:v>
                </c:pt>
                <c:pt idx="52">
                  <c:v>38899</c:v>
                </c:pt>
                <c:pt idx="53">
                  <c:v>38930</c:v>
                </c:pt>
                <c:pt idx="54">
                  <c:v>38961</c:v>
                </c:pt>
                <c:pt idx="55">
                  <c:v>38991</c:v>
                </c:pt>
                <c:pt idx="56">
                  <c:v>39022</c:v>
                </c:pt>
                <c:pt idx="57">
                  <c:v>39052</c:v>
                </c:pt>
                <c:pt idx="58">
                  <c:v>39083</c:v>
                </c:pt>
                <c:pt idx="59">
                  <c:v>39114</c:v>
                </c:pt>
                <c:pt idx="60">
                  <c:v>39142</c:v>
                </c:pt>
                <c:pt idx="61">
                  <c:v>39173</c:v>
                </c:pt>
                <c:pt idx="62">
                  <c:v>39203</c:v>
                </c:pt>
                <c:pt idx="63">
                  <c:v>39234</c:v>
                </c:pt>
                <c:pt idx="64">
                  <c:v>39264</c:v>
                </c:pt>
                <c:pt idx="65">
                  <c:v>39295</c:v>
                </c:pt>
                <c:pt idx="66">
                  <c:v>39326</c:v>
                </c:pt>
                <c:pt idx="67">
                  <c:v>39356</c:v>
                </c:pt>
                <c:pt idx="68">
                  <c:v>39387</c:v>
                </c:pt>
                <c:pt idx="69">
                  <c:v>39417</c:v>
                </c:pt>
                <c:pt idx="70">
                  <c:v>39448</c:v>
                </c:pt>
                <c:pt idx="71">
                  <c:v>39479</c:v>
                </c:pt>
                <c:pt idx="72">
                  <c:v>39508</c:v>
                </c:pt>
                <c:pt idx="73">
                  <c:v>39539</c:v>
                </c:pt>
                <c:pt idx="74">
                  <c:v>39569</c:v>
                </c:pt>
                <c:pt idx="75">
                  <c:v>39600</c:v>
                </c:pt>
                <c:pt idx="76">
                  <c:v>39630</c:v>
                </c:pt>
                <c:pt idx="77">
                  <c:v>39661</c:v>
                </c:pt>
                <c:pt idx="78">
                  <c:v>39692</c:v>
                </c:pt>
                <c:pt idx="79">
                  <c:v>39722</c:v>
                </c:pt>
                <c:pt idx="80">
                  <c:v>39753</c:v>
                </c:pt>
                <c:pt idx="81">
                  <c:v>39783</c:v>
                </c:pt>
                <c:pt idx="82">
                  <c:v>39814</c:v>
                </c:pt>
                <c:pt idx="83">
                  <c:v>39845</c:v>
                </c:pt>
                <c:pt idx="84">
                  <c:v>39873</c:v>
                </c:pt>
                <c:pt idx="85">
                  <c:v>39904</c:v>
                </c:pt>
                <c:pt idx="86">
                  <c:v>39934</c:v>
                </c:pt>
                <c:pt idx="87">
                  <c:v>39965</c:v>
                </c:pt>
                <c:pt idx="88">
                  <c:v>39995</c:v>
                </c:pt>
                <c:pt idx="89">
                  <c:v>40026</c:v>
                </c:pt>
                <c:pt idx="90">
                  <c:v>40057</c:v>
                </c:pt>
                <c:pt idx="91">
                  <c:v>40087</c:v>
                </c:pt>
                <c:pt idx="92">
                  <c:v>40118</c:v>
                </c:pt>
                <c:pt idx="93">
                  <c:v>40148</c:v>
                </c:pt>
                <c:pt idx="94">
                  <c:v>40179</c:v>
                </c:pt>
                <c:pt idx="95">
                  <c:v>40210</c:v>
                </c:pt>
                <c:pt idx="96">
                  <c:v>40238</c:v>
                </c:pt>
                <c:pt idx="97">
                  <c:v>40269</c:v>
                </c:pt>
                <c:pt idx="98">
                  <c:v>40299</c:v>
                </c:pt>
                <c:pt idx="99">
                  <c:v>40330</c:v>
                </c:pt>
                <c:pt idx="100">
                  <c:v>40360</c:v>
                </c:pt>
                <c:pt idx="101">
                  <c:v>40391</c:v>
                </c:pt>
                <c:pt idx="102">
                  <c:v>40422</c:v>
                </c:pt>
                <c:pt idx="103">
                  <c:v>40452</c:v>
                </c:pt>
                <c:pt idx="104">
                  <c:v>40483</c:v>
                </c:pt>
                <c:pt idx="105">
                  <c:v>40513</c:v>
                </c:pt>
                <c:pt idx="106">
                  <c:v>40544</c:v>
                </c:pt>
                <c:pt idx="107">
                  <c:v>40575</c:v>
                </c:pt>
                <c:pt idx="108">
                  <c:v>40603</c:v>
                </c:pt>
                <c:pt idx="109">
                  <c:v>40634</c:v>
                </c:pt>
                <c:pt idx="110">
                  <c:v>40664</c:v>
                </c:pt>
                <c:pt idx="111">
                  <c:v>40695</c:v>
                </c:pt>
                <c:pt idx="112">
                  <c:v>40725</c:v>
                </c:pt>
                <c:pt idx="113">
                  <c:v>40756</c:v>
                </c:pt>
                <c:pt idx="114">
                  <c:v>40787</c:v>
                </c:pt>
                <c:pt idx="115">
                  <c:v>40817</c:v>
                </c:pt>
                <c:pt idx="116">
                  <c:v>40848</c:v>
                </c:pt>
                <c:pt idx="117">
                  <c:v>40878</c:v>
                </c:pt>
                <c:pt idx="118">
                  <c:v>40909</c:v>
                </c:pt>
                <c:pt idx="119">
                  <c:v>40940</c:v>
                </c:pt>
                <c:pt idx="120">
                  <c:v>40969</c:v>
                </c:pt>
                <c:pt idx="121">
                  <c:v>41000</c:v>
                </c:pt>
                <c:pt idx="122">
                  <c:v>41030</c:v>
                </c:pt>
                <c:pt idx="123">
                  <c:v>41061</c:v>
                </c:pt>
                <c:pt idx="124">
                  <c:v>41091</c:v>
                </c:pt>
                <c:pt idx="125">
                  <c:v>41122</c:v>
                </c:pt>
                <c:pt idx="126">
                  <c:v>41153</c:v>
                </c:pt>
                <c:pt idx="127">
                  <c:v>41183</c:v>
                </c:pt>
                <c:pt idx="128">
                  <c:v>41214</c:v>
                </c:pt>
                <c:pt idx="129">
                  <c:v>41244</c:v>
                </c:pt>
                <c:pt idx="130">
                  <c:v>41275</c:v>
                </c:pt>
                <c:pt idx="131">
                  <c:v>41306</c:v>
                </c:pt>
                <c:pt idx="132">
                  <c:v>41334</c:v>
                </c:pt>
                <c:pt idx="133">
                  <c:v>41365</c:v>
                </c:pt>
                <c:pt idx="134">
                  <c:v>41395</c:v>
                </c:pt>
                <c:pt idx="135">
                  <c:v>41426</c:v>
                </c:pt>
                <c:pt idx="136">
                  <c:v>41456</c:v>
                </c:pt>
                <c:pt idx="137">
                  <c:v>41487</c:v>
                </c:pt>
                <c:pt idx="138">
                  <c:v>41518</c:v>
                </c:pt>
                <c:pt idx="139">
                  <c:v>41548</c:v>
                </c:pt>
                <c:pt idx="140">
                  <c:v>41579</c:v>
                </c:pt>
                <c:pt idx="141">
                  <c:v>41609</c:v>
                </c:pt>
                <c:pt idx="142">
                  <c:v>41640</c:v>
                </c:pt>
                <c:pt idx="143">
                  <c:v>41671</c:v>
                </c:pt>
                <c:pt idx="144">
                  <c:v>41699</c:v>
                </c:pt>
                <c:pt idx="145">
                  <c:v>41730</c:v>
                </c:pt>
                <c:pt idx="146">
                  <c:v>41760</c:v>
                </c:pt>
                <c:pt idx="147">
                  <c:v>41791</c:v>
                </c:pt>
                <c:pt idx="148">
                  <c:v>41821</c:v>
                </c:pt>
                <c:pt idx="149">
                  <c:v>41852</c:v>
                </c:pt>
                <c:pt idx="150">
                  <c:v>41883</c:v>
                </c:pt>
                <c:pt idx="151">
                  <c:v>41913</c:v>
                </c:pt>
                <c:pt idx="152">
                  <c:v>41944</c:v>
                </c:pt>
                <c:pt idx="153">
                  <c:v>41974</c:v>
                </c:pt>
                <c:pt idx="154">
                  <c:v>42005</c:v>
                </c:pt>
                <c:pt idx="155">
                  <c:v>42036</c:v>
                </c:pt>
                <c:pt idx="156">
                  <c:v>42064</c:v>
                </c:pt>
                <c:pt idx="157">
                  <c:v>42095</c:v>
                </c:pt>
                <c:pt idx="158">
                  <c:v>42125</c:v>
                </c:pt>
                <c:pt idx="159">
                  <c:v>42156</c:v>
                </c:pt>
                <c:pt idx="160">
                  <c:v>42186</c:v>
                </c:pt>
                <c:pt idx="161">
                  <c:v>42217</c:v>
                </c:pt>
                <c:pt idx="162">
                  <c:v>42248</c:v>
                </c:pt>
                <c:pt idx="163">
                  <c:v>42278</c:v>
                </c:pt>
                <c:pt idx="164">
                  <c:v>42309</c:v>
                </c:pt>
                <c:pt idx="165">
                  <c:v>42339</c:v>
                </c:pt>
                <c:pt idx="166">
                  <c:v>42370</c:v>
                </c:pt>
                <c:pt idx="167">
                  <c:v>42401</c:v>
                </c:pt>
                <c:pt idx="168">
                  <c:v>42430</c:v>
                </c:pt>
                <c:pt idx="169">
                  <c:v>42461</c:v>
                </c:pt>
                <c:pt idx="170">
                  <c:v>42491</c:v>
                </c:pt>
                <c:pt idx="171">
                  <c:v>42522</c:v>
                </c:pt>
                <c:pt idx="172">
                  <c:v>42552</c:v>
                </c:pt>
                <c:pt idx="173">
                  <c:v>42583</c:v>
                </c:pt>
                <c:pt idx="174">
                  <c:v>42614</c:v>
                </c:pt>
                <c:pt idx="175">
                  <c:v>42644</c:v>
                </c:pt>
                <c:pt idx="176">
                  <c:v>42675</c:v>
                </c:pt>
                <c:pt idx="177">
                  <c:v>42705</c:v>
                </c:pt>
                <c:pt idx="178">
                  <c:v>42736</c:v>
                </c:pt>
                <c:pt idx="179">
                  <c:v>42767</c:v>
                </c:pt>
                <c:pt idx="180">
                  <c:v>42795</c:v>
                </c:pt>
                <c:pt idx="181">
                  <c:v>42826</c:v>
                </c:pt>
                <c:pt idx="182">
                  <c:v>42856</c:v>
                </c:pt>
                <c:pt idx="183">
                  <c:v>42887</c:v>
                </c:pt>
                <c:pt idx="184">
                  <c:v>42917</c:v>
                </c:pt>
                <c:pt idx="185">
                  <c:v>42948</c:v>
                </c:pt>
                <c:pt idx="186">
                  <c:v>42979</c:v>
                </c:pt>
                <c:pt idx="187">
                  <c:v>43009</c:v>
                </c:pt>
                <c:pt idx="188">
                  <c:v>43040</c:v>
                </c:pt>
                <c:pt idx="189">
                  <c:v>43070</c:v>
                </c:pt>
                <c:pt idx="190">
                  <c:v>43101</c:v>
                </c:pt>
                <c:pt idx="191">
                  <c:v>43132</c:v>
                </c:pt>
                <c:pt idx="192">
                  <c:v>43160</c:v>
                </c:pt>
                <c:pt idx="193">
                  <c:v>43191</c:v>
                </c:pt>
                <c:pt idx="194">
                  <c:v>43221</c:v>
                </c:pt>
                <c:pt idx="195">
                  <c:v>43252</c:v>
                </c:pt>
                <c:pt idx="196">
                  <c:v>43282</c:v>
                </c:pt>
                <c:pt idx="197">
                  <c:v>43313</c:v>
                </c:pt>
                <c:pt idx="198">
                  <c:v>43344</c:v>
                </c:pt>
                <c:pt idx="199">
                  <c:v>43374</c:v>
                </c:pt>
                <c:pt idx="200">
                  <c:v>43405</c:v>
                </c:pt>
                <c:pt idx="201">
                  <c:v>43435</c:v>
                </c:pt>
                <c:pt idx="202">
                  <c:v>43466</c:v>
                </c:pt>
                <c:pt idx="203">
                  <c:v>43497</c:v>
                </c:pt>
                <c:pt idx="204">
                  <c:v>43525</c:v>
                </c:pt>
                <c:pt idx="205">
                  <c:v>43556</c:v>
                </c:pt>
                <c:pt idx="206">
                  <c:v>43586</c:v>
                </c:pt>
                <c:pt idx="207">
                  <c:v>43617</c:v>
                </c:pt>
                <c:pt idx="208">
                  <c:v>43647</c:v>
                </c:pt>
                <c:pt idx="209">
                  <c:v>43678</c:v>
                </c:pt>
                <c:pt idx="210">
                  <c:v>43709</c:v>
                </c:pt>
                <c:pt idx="211">
                  <c:v>43739</c:v>
                </c:pt>
                <c:pt idx="212">
                  <c:v>43770</c:v>
                </c:pt>
                <c:pt idx="213">
                  <c:v>43800</c:v>
                </c:pt>
                <c:pt idx="214">
                  <c:v>43831</c:v>
                </c:pt>
                <c:pt idx="215">
                  <c:v>43862</c:v>
                </c:pt>
                <c:pt idx="216">
                  <c:v>43891</c:v>
                </c:pt>
                <c:pt idx="217">
                  <c:v>43922</c:v>
                </c:pt>
                <c:pt idx="218">
                  <c:v>43952</c:v>
                </c:pt>
                <c:pt idx="219">
                  <c:v>43983</c:v>
                </c:pt>
                <c:pt idx="220">
                  <c:v>44013</c:v>
                </c:pt>
                <c:pt idx="221">
                  <c:v>44044</c:v>
                </c:pt>
                <c:pt idx="222">
                  <c:v>44075</c:v>
                </c:pt>
                <c:pt idx="223">
                  <c:v>44105</c:v>
                </c:pt>
                <c:pt idx="224">
                  <c:v>44136</c:v>
                </c:pt>
                <c:pt idx="225">
                  <c:v>44166</c:v>
                </c:pt>
                <c:pt idx="226">
                  <c:v>44197</c:v>
                </c:pt>
                <c:pt idx="227">
                  <c:v>44228</c:v>
                </c:pt>
                <c:pt idx="228">
                  <c:v>44256</c:v>
                </c:pt>
                <c:pt idx="229">
                  <c:v>44287</c:v>
                </c:pt>
                <c:pt idx="230">
                  <c:v>44317</c:v>
                </c:pt>
                <c:pt idx="231">
                  <c:v>44348</c:v>
                </c:pt>
                <c:pt idx="232">
                  <c:v>44378</c:v>
                </c:pt>
                <c:pt idx="233">
                  <c:v>44409</c:v>
                </c:pt>
                <c:pt idx="234">
                  <c:v>44440</c:v>
                </c:pt>
                <c:pt idx="235">
                  <c:v>44470</c:v>
                </c:pt>
                <c:pt idx="236">
                  <c:v>44501</c:v>
                </c:pt>
                <c:pt idx="237">
                  <c:v>44531</c:v>
                </c:pt>
                <c:pt idx="238">
                  <c:v>44562</c:v>
                </c:pt>
                <c:pt idx="239">
                  <c:v>44593</c:v>
                </c:pt>
                <c:pt idx="240">
                  <c:v>44621</c:v>
                </c:pt>
              </c:numCache>
            </c:numRef>
          </c:cat>
          <c:val>
            <c:numRef>
              <c:f>Rents!$B$8:$B$248</c:f>
              <c:numCache>
                <c:formatCode>0.00</c:formatCode>
                <c:ptCount val="241"/>
                <c:pt idx="0">
                  <c:v>466.83091075470605</c:v>
                </c:pt>
                <c:pt idx="1">
                  <c:v>474.15337884221134</c:v>
                </c:pt>
                <c:pt idx="2">
                  <c:v>476.33754850779764</c:v>
                </c:pt>
                <c:pt idx="3">
                  <c:v>477.40533694702947</c:v>
                </c:pt>
                <c:pt idx="4">
                  <c:v>478.2918979754383</c:v>
                </c:pt>
                <c:pt idx="5">
                  <c:v>486.7375582987014</c:v>
                </c:pt>
                <c:pt idx="6">
                  <c:v>490.6141077315396</c:v>
                </c:pt>
                <c:pt idx="7">
                  <c:v>484.01870838496399</c:v>
                </c:pt>
                <c:pt idx="8">
                  <c:v>493.49378913638253</c:v>
                </c:pt>
                <c:pt idx="9">
                  <c:v>492.65899784721393</c:v>
                </c:pt>
                <c:pt idx="10">
                  <c:v>511.48790602697386</c:v>
                </c:pt>
                <c:pt idx="11">
                  <c:v>497.50467274641693</c:v>
                </c:pt>
                <c:pt idx="12">
                  <c:v>508.19914606725081</c:v>
                </c:pt>
                <c:pt idx="13">
                  <c:v>511.11128642231245</c:v>
                </c:pt>
                <c:pt idx="14">
                  <c:v>507.18756047022947</c:v>
                </c:pt>
                <c:pt idx="15">
                  <c:v>500.99543045209845</c:v>
                </c:pt>
                <c:pt idx="16">
                  <c:v>502.55879001113146</c:v>
                </c:pt>
                <c:pt idx="17">
                  <c:v>506.4825159632145</c:v>
                </c:pt>
                <c:pt idx="18">
                  <c:v>500.67734216427192</c:v>
                </c:pt>
                <c:pt idx="19">
                  <c:v>508.64179660918285</c:v>
                </c:pt>
                <c:pt idx="20">
                  <c:v>502.37093305198289</c:v>
                </c:pt>
                <c:pt idx="21">
                  <c:v>503.69165411647271</c:v>
                </c:pt>
                <c:pt idx="22">
                  <c:v>516.47632138684151</c:v>
                </c:pt>
                <c:pt idx="23">
                  <c:v>504.26726709784003</c:v>
                </c:pt>
                <c:pt idx="24">
                  <c:v>507.16736753467717</c:v>
                </c:pt>
                <c:pt idx="25">
                  <c:v>514.30653082388324</c:v>
                </c:pt>
                <c:pt idx="26">
                  <c:v>499.93764403461438</c:v>
                </c:pt>
                <c:pt idx="27">
                  <c:v>493.47186177033672</c:v>
                </c:pt>
                <c:pt idx="28">
                  <c:v>491.70192951662483</c:v>
                </c:pt>
                <c:pt idx="29">
                  <c:v>490.78746451887366</c:v>
                </c:pt>
                <c:pt idx="30">
                  <c:v>496.31726416805651</c:v>
                </c:pt>
                <c:pt idx="31">
                  <c:v>493.26689573290577</c:v>
                </c:pt>
                <c:pt idx="32">
                  <c:v>496.19822539985552</c:v>
                </c:pt>
                <c:pt idx="33">
                  <c:v>491.51018685580601</c:v>
                </c:pt>
                <c:pt idx="34">
                  <c:v>501.37755917025009</c:v>
                </c:pt>
                <c:pt idx="35">
                  <c:v>490.21223653641727</c:v>
                </c:pt>
                <c:pt idx="36">
                  <c:v>495.40129598177606</c:v>
                </c:pt>
                <c:pt idx="37">
                  <c:v>501.74525210639814</c:v>
                </c:pt>
                <c:pt idx="38">
                  <c:v>497.35441210347682</c:v>
                </c:pt>
                <c:pt idx="39">
                  <c:v>495.73071988612821</c:v>
                </c:pt>
                <c:pt idx="40">
                  <c:v>491.04302777396646</c:v>
                </c:pt>
                <c:pt idx="41">
                  <c:v>491.36330487479739</c:v>
                </c:pt>
                <c:pt idx="42">
                  <c:v>483.61005378996208</c:v>
                </c:pt>
                <c:pt idx="43">
                  <c:v>483.88358074563763</c:v>
                </c:pt>
                <c:pt idx="44">
                  <c:v>485.91343867986149</c:v>
                </c:pt>
                <c:pt idx="45">
                  <c:v>479.06473314893623</c:v>
                </c:pt>
                <c:pt idx="46">
                  <c:v>494.66418468946711</c:v>
                </c:pt>
                <c:pt idx="47">
                  <c:v>484.26931643101983</c:v>
                </c:pt>
                <c:pt idx="48">
                  <c:v>483.72308300564447</c:v>
                </c:pt>
                <c:pt idx="49">
                  <c:v>495.70529266049158</c:v>
                </c:pt>
                <c:pt idx="50">
                  <c:v>488.62683428787727</c:v>
                </c:pt>
                <c:pt idx="51">
                  <c:v>482.03767477158721</c:v>
                </c:pt>
                <c:pt idx="52">
                  <c:v>486.93799677251826</c:v>
                </c:pt>
                <c:pt idx="53">
                  <c:v>489.1641430529412</c:v>
                </c:pt>
                <c:pt idx="54">
                  <c:v>486.45897609812556</c:v>
                </c:pt>
                <c:pt idx="55">
                  <c:v>482.83013784610739</c:v>
                </c:pt>
                <c:pt idx="56">
                  <c:v>486.1391934169132</c:v>
                </c:pt>
                <c:pt idx="57">
                  <c:v>494.65737928929963</c:v>
                </c:pt>
                <c:pt idx="58">
                  <c:v>498.50240806345249</c:v>
                </c:pt>
                <c:pt idx="59">
                  <c:v>493.7518471504593</c:v>
                </c:pt>
                <c:pt idx="60">
                  <c:v>498.432752003948</c:v>
                </c:pt>
                <c:pt idx="61">
                  <c:v>512.44753430108869</c:v>
                </c:pt>
                <c:pt idx="62">
                  <c:v>508.44133045947279</c:v>
                </c:pt>
                <c:pt idx="63">
                  <c:v>502.11142501238498</c:v>
                </c:pt>
                <c:pt idx="64">
                  <c:v>503.29189473767383</c:v>
                </c:pt>
                <c:pt idx="65">
                  <c:v>509.59230873659902</c:v>
                </c:pt>
                <c:pt idx="66">
                  <c:v>506.65573152811339</c:v>
                </c:pt>
                <c:pt idx="67">
                  <c:v>512.2424400958638</c:v>
                </c:pt>
                <c:pt idx="68">
                  <c:v>508.13095041641913</c:v>
                </c:pt>
                <c:pt idx="69">
                  <c:v>508.97462087903699</c:v>
                </c:pt>
                <c:pt idx="70">
                  <c:v>516.67040139527262</c:v>
                </c:pt>
                <c:pt idx="71">
                  <c:v>509.29865374287851</c:v>
                </c:pt>
                <c:pt idx="72">
                  <c:v>515.03001137026922</c:v>
                </c:pt>
                <c:pt idx="73">
                  <c:v>514.48016681068736</c:v>
                </c:pt>
                <c:pt idx="74">
                  <c:v>525.93302666148963</c:v>
                </c:pt>
                <c:pt idx="75">
                  <c:v>512.28059876365558</c:v>
                </c:pt>
                <c:pt idx="76">
                  <c:v>510.12965629441277</c:v>
                </c:pt>
                <c:pt idx="77">
                  <c:v>502.95105075289069</c:v>
                </c:pt>
                <c:pt idx="78">
                  <c:v>503.94212046942823</c:v>
                </c:pt>
                <c:pt idx="79">
                  <c:v>498.04015419332558</c:v>
                </c:pt>
                <c:pt idx="80">
                  <c:v>491.30619267125246</c:v>
                </c:pt>
                <c:pt idx="81">
                  <c:v>497.73793050060806</c:v>
                </c:pt>
                <c:pt idx="82">
                  <c:v>514.27259909189036</c:v>
                </c:pt>
                <c:pt idx="83">
                  <c:v>498.23423176954071</c:v>
                </c:pt>
                <c:pt idx="84">
                  <c:v>495.4502301781925</c:v>
                </c:pt>
                <c:pt idx="85">
                  <c:v>500.20403091989328</c:v>
                </c:pt>
                <c:pt idx="86">
                  <c:v>506.98959307448536</c:v>
                </c:pt>
                <c:pt idx="87">
                  <c:v>504.33101171614709</c:v>
                </c:pt>
                <c:pt idx="88">
                  <c:v>491.96202134174297</c:v>
                </c:pt>
                <c:pt idx="89">
                  <c:v>493.89184287659765</c:v>
                </c:pt>
                <c:pt idx="90">
                  <c:v>488.63850124802883</c:v>
                </c:pt>
                <c:pt idx="91">
                  <c:v>495.06997408997347</c:v>
                </c:pt>
                <c:pt idx="92">
                  <c:v>500.74705946139187</c:v>
                </c:pt>
                <c:pt idx="93">
                  <c:v>495.39943275728137</c:v>
                </c:pt>
                <c:pt idx="94">
                  <c:v>508.52929826320815</c:v>
                </c:pt>
                <c:pt idx="95">
                  <c:v>492.03050141283381</c:v>
                </c:pt>
                <c:pt idx="96">
                  <c:v>497.81757918416599</c:v>
                </c:pt>
                <c:pt idx="97">
                  <c:v>513.47767839347171</c:v>
                </c:pt>
                <c:pt idx="98">
                  <c:v>513.35004922306177</c:v>
                </c:pt>
                <c:pt idx="99">
                  <c:v>510.86159416815696</c:v>
                </c:pt>
                <c:pt idx="100">
                  <c:v>508.28817666137473</c:v>
                </c:pt>
                <c:pt idx="101">
                  <c:v>514.02103744381043</c:v>
                </c:pt>
                <c:pt idx="102">
                  <c:v>502.21841941274835</c:v>
                </c:pt>
                <c:pt idx="103">
                  <c:v>503.20138229326119</c:v>
                </c:pt>
                <c:pt idx="104">
                  <c:v>506.40231269903342</c:v>
                </c:pt>
                <c:pt idx="105">
                  <c:v>497.44517612395219</c:v>
                </c:pt>
                <c:pt idx="106">
                  <c:v>510.15313517437471</c:v>
                </c:pt>
                <c:pt idx="107">
                  <c:v>499.30457710904307</c:v>
                </c:pt>
                <c:pt idx="108">
                  <c:v>503.42225971709166</c:v>
                </c:pt>
                <c:pt idx="109">
                  <c:v>520.12318261747669</c:v>
                </c:pt>
                <c:pt idx="110">
                  <c:v>516.03041804422946</c:v>
                </c:pt>
                <c:pt idx="111">
                  <c:v>513.52034653969758</c:v>
                </c:pt>
                <c:pt idx="112">
                  <c:v>509.49069540863621</c:v>
                </c:pt>
                <c:pt idx="113">
                  <c:v>507.02208030131942</c:v>
                </c:pt>
                <c:pt idx="114">
                  <c:v>509.79253467624943</c:v>
                </c:pt>
                <c:pt idx="115">
                  <c:v>515.19047973734507</c:v>
                </c:pt>
                <c:pt idx="116">
                  <c:v>515.02179395418591</c:v>
                </c:pt>
                <c:pt idx="117">
                  <c:v>518.25167110549421</c:v>
                </c:pt>
                <c:pt idx="118">
                  <c:v>521.26223162493409</c:v>
                </c:pt>
                <c:pt idx="119">
                  <c:v>511.62601984182754</c:v>
                </c:pt>
                <c:pt idx="120">
                  <c:v>520.78851626613084</c:v>
                </c:pt>
                <c:pt idx="121">
                  <c:v>526.3455824488907</c:v>
                </c:pt>
                <c:pt idx="122">
                  <c:v>524.613509872446</c:v>
                </c:pt>
                <c:pt idx="123">
                  <c:v>519.9399872999835</c:v>
                </c:pt>
                <c:pt idx="124">
                  <c:v>517.57853075824062</c:v>
                </c:pt>
                <c:pt idx="125">
                  <c:v>518.62140750510173</c:v>
                </c:pt>
                <c:pt idx="126">
                  <c:v>527.55131798863363</c:v>
                </c:pt>
                <c:pt idx="127">
                  <c:v>523.19919597182002</c:v>
                </c:pt>
                <c:pt idx="128">
                  <c:v>529.20129831368934</c:v>
                </c:pt>
                <c:pt idx="129">
                  <c:v>530.6935544610559</c:v>
                </c:pt>
                <c:pt idx="130">
                  <c:v>543.14946275804289</c:v>
                </c:pt>
                <c:pt idx="131">
                  <c:v>528.25028014126224</c:v>
                </c:pt>
                <c:pt idx="132">
                  <c:v>527.27655553700004</c:v>
                </c:pt>
                <c:pt idx="133">
                  <c:v>535.97048286576023</c:v>
                </c:pt>
                <c:pt idx="134">
                  <c:v>538.6657195959383</c:v>
                </c:pt>
                <c:pt idx="135">
                  <c:v>537.0948161481956</c:v>
                </c:pt>
                <c:pt idx="136">
                  <c:v>533.60649169335068</c:v>
                </c:pt>
                <c:pt idx="137">
                  <c:v>531.38015492524141</c:v>
                </c:pt>
                <c:pt idx="138">
                  <c:v>536.26944227750982</c:v>
                </c:pt>
                <c:pt idx="139">
                  <c:v>538.38078573220412</c:v>
                </c:pt>
                <c:pt idx="140">
                  <c:v>535.7386576101286</c:v>
                </c:pt>
                <c:pt idx="141">
                  <c:v>535.77089570406235</c:v>
                </c:pt>
                <c:pt idx="142">
                  <c:v>554.66270947440637</c:v>
                </c:pt>
                <c:pt idx="143">
                  <c:v>537.99831479488887</c:v>
                </c:pt>
                <c:pt idx="144">
                  <c:v>543.93339268716113</c:v>
                </c:pt>
                <c:pt idx="145">
                  <c:v>549.94721067191199</c:v>
                </c:pt>
                <c:pt idx="146">
                  <c:v>552.19064667794214</c:v>
                </c:pt>
                <c:pt idx="147">
                  <c:v>549.56247142964742</c:v>
                </c:pt>
                <c:pt idx="148">
                  <c:v>541.73601573282815</c:v>
                </c:pt>
                <c:pt idx="149">
                  <c:v>554.27240434899079</c:v>
                </c:pt>
                <c:pt idx="150">
                  <c:v>552.16639097754307</c:v>
                </c:pt>
                <c:pt idx="151">
                  <c:v>555.33090250219971</c:v>
                </c:pt>
                <c:pt idx="152">
                  <c:v>561.54315390853674</c:v>
                </c:pt>
                <c:pt idx="153">
                  <c:v>561.25325427719338</c:v>
                </c:pt>
                <c:pt idx="154">
                  <c:v>580.71652151454862</c:v>
                </c:pt>
                <c:pt idx="155">
                  <c:v>573.85057327637105</c:v>
                </c:pt>
                <c:pt idx="156">
                  <c:v>574.99845244431003</c:v>
                </c:pt>
                <c:pt idx="157">
                  <c:v>578.00952896239767</c:v>
                </c:pt>
                <c:pt idx="158">
                  <c:v>587.68715232403349</c:v>
                </c:pt>
                <c:pt idx="159">
                  <c:v>583.19665527747406</c:v>
                </c:pt>
                <c:pt idx="160">
                  <c:v>580.67648967699517</c:v>
                </c:pt>
                <c:pt idx="161">
                  <c:v>590.17378041213306</c:v>
                </c:pt>
                <c:pt idx="162">
                  <c:v>589.84108397584248</c:v>
                </c:pt>
                <c:pt idx="163">
                  <c:v>592.37613427465624</c:v>
                </c:pt>
                <c:pt idx="164">
                  <c:v>589.92248467351078</c:v>
                </c:pt>
                <c:pt idx="165">
                  <c:v>596.07923501275968</c:v>
                </c:pt>
                <c:pt idx="166">
                  <c:v>605.91961451006864</c:v>
                </c:pt>
                <c:pt idx="167">
                  <c:v>605.24177364208288</c:v>
                </c:pt>
                <c:pt idx="168">
                  <c:v>598.88935311378896</c:v>
                </c:pt>
                <c:pt idx="169">
                  <c:v>608.1649626155513</c:v>
                </c:pt>
                <c:pt idx="170">
                  <c:v>604.15136554812204</c:v>
                </c:pt>
                <c:pt idx="171">
                  <c:v>597.96128348163518</c:v>
                </c:pt>
                <c:pt idx="172">
                  <c:v>604.52603020103356</c:v>
                </c:pt>
                <c:pt idx="173">
                  <c:v>601.95822661698583</c:v>
                </c:pt>
                <c:pt idx="174">
                  <c:v>608.45520097837277</c:v>
                </c:pt>
                <c:pt idx="175">
                  <c:v>607.13501497293828</c:v>
                </c:pt>
                <c:pt idx="176">
                  <c:v>606.10434344237967</c:v>
                </c:pt>
                <c:pt idx="177">
                  <c:v>618.37012223377531</c:v>
                </c:pt>
                <c:pt idx="178">
                  <c:v>623.83670878938744</c:v>
                </c:pt>
                <c:pt idx="179">
                  <c:v>622.7756835507455</c:v>
                </c:pt>
                <c:pt idx="180">
                  <c:v>610.01071999999988</c:v>
                </c:pt>
                <c:pt idx="181">
                  <c:v>624.10299999999995</c:v>
                </c:pt>
                <c:pt idx="182">
                  <c:v>617.28525999999988</c:v>
                </c:pt>
                <c:pt idx="183">
                  <c:v>616.18894</c:v>
                </c:pt>
                <c:pt idx="184">
                  <c:v>612.61447999999996</c:v>
                </c:pt>
                <c:pt idx="185">
                  <c:v>613.4595599999999</c:v>
                </c:pt>
                <c:pt idx="186">
                  <c:v>616.2904964966034</c:v>
                </c:pt>
                <c:pt idx="187">
                  <c:v>616.10866636671324</c:v>
                </c:pt>
                <c:pt idx="188">
                  <c:v>626.95028786141654</c:v>
                </c:pt>
                <c:pt idx="189">
                  <c:v>631.24447316103385</c:v>
                </c:pt>
                <c:pt idx="190">
                  <c:v>640.5189662027833</c:v>
                </c:pt>
                <c:pt idx="191">
                  <c:v>628.57677932405568</c:v>
                </c:pt>
                <c:pt idx="192">
                  <c:v>633.9511968348171</c:v>
                </c:pt>
                <c:pt idx="193">
                  <c:v>633.37511374876362</c:v>
                </c:pt>
                <c:pt idx="194">
                  <c:v>628.61960435212666</c:v>
                </c:pt>
                <c:pt idx="195">
                  <c:v>626.41231527093601</c:v>
                </c:pt>
                <c:pt idx="196">
                  <c:v>620.39290640394086</c:v>
                </c:pt>
                <c:pt idx="197">
                  <c:v>623.41948768472912</c:v>
                </c:pt>
                <c:pt idx="198">
                  <c:v>622.31193359375004</c:v>
                </c:pt>
                <c:pt idx="199">
                  <c:v>627.14089843750003</c:v>
                </c:pt>
                <c:pt idx="200">
                  <c:v>628.49033203124998</c:v>
                </c:pt>
                <c:pt idx="201">
                  <c:v>627.14183414634147</c:v>
                </c:pt>
                <c:pt idx="202">
                  <c:v>647.34130731707319</c:v>
                </c:pt>
                <c:pt idx="203">
                  <c:v>641.30263414634157</c:v>
                </c:pt>
                <c:pt idx="204">
                  <c:v>638.40693957115013</c:v>
                </c:pt>
                <c:pt idx="205">
                  <c:v>638.88555555555558</c:v>
                </c:pt>
                <c:pt idx="206">
                  <c:v>633.16442495126716</c:v>
                </c:pt>
                <c:pt idx="207">
                  <c:v>640.42740310077522</c:v>
                </c:pt>
                <c:pt idx="208">
                  <c:v>629.92587209302326</c:v>
                </c:pt>
                <c:pt idx="209">
                  <c:v>636.67606589147283</c:v>
                </c:pt>
                <c:pt idx="210">
                  <c:v>624.76962463907603</c:v>
                </c:pt>
                <c:pt idx="211">
                  <c:v>633.77153031761304</c:v>
                </c:pt>
                <c:pt idx="212">
                  <c:v>630.99072184793079</c:v>
                </c:pt>
                <c:pt idx="213">
                  <c:v>646.18166666666662</c:v>
                </c:pt>
                <c:pt idx="214">
                  <c:v>654.86699233716467</c:v>
                </c:pt>
                <c:pt idx="215">
                  <c:v>652.01199233716466</c:v>
                </c:pt>
                <c:pt idx="216">
                  <c:v>647.22741444866915</c:v>
                </c:pt>
                <c:pt idx="217">
                  <c:v>664.68307984790863</c:v>
                </c:pt>
                <c:pt idx="218">
                  <c:v>638.96636882129269</c:v>
                </c:pt>
                <c:pt idx="219">
                  <c:v>646.69703915950322</c:v>
                </c:pt>
                <c:pt idx="220">
                  <c:v>633.85908309455579</c:v>
                </c:pt>
                <c:pt idx="221">
                  <c:v>647.06788920725876</c:v>
                </c:pt>
                <c:pt idx="222">
                  <c:v>644.82910815939283</c:v>
                </c:pt>
                <c:pt idx="223">
                  <c:v>648.65383301707777</c:v>
                </c:pt>
                <c:pt idx="224">
                  <c:v>639.73669829222013</c:v>
                </c:pt>
                <c:pt idx="225">
                  <c:v>656.66617563739385</c:v>
                </c:pt>
                <c:pt idx="226">
                  <c:v>651.30664778092546</c:v>
                </c:pt>
                <c:pt idx="227">
                  <c:v>664.59223796033996</c:v>
                </c:pt>
                <c:pt idx="228">
                  <c:v>652.44769662921351</c:v>
                </c:pt>
                <c:pt idx="229">
                  <c:v>639.92632958801505</c:v>
                </c:pt>
                <c:pt idx="230">
                  <c:v>648.70518726591763</c:v>
                </c:pt>
                <c:pt idx="231">
                  <c:v>632.65955637707941</c:v>
                </c:pt>
                <c:pt idx="232">
                  <c:v>639.18225508317937</c:v>
                </c:pt>
                <c:pt idx="233">
                  <c:v>645.63107208872464</c:v>
                </c:pt>
                <c:pt idx="234">
                  <c:v>648.17276672694402</c:v>
                </c:pt>
                <c:pt idx="235">
                  <c:v>632.0546654611212</c:v>
                </c:pt>
                <c:pt idx="236">
                  <c:v>639.2721880650995</c:v>
                </c:pt>
                <c:pt idx="237">
                  <c:v>633.8303565062389</c:v>
                </c:pt>
                <c:pt idx="238">
                  <c:v>645.18928698752222</c:v>
                </c:pt>
                <c:pt idx="239">
                  <c:v>648.05955436720149</c:v>
                </c:pt>
                <c:pt idx="240">
                  <c:v>624.4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F1-4BFB-81D7-74E13D8DDA33}"/>
            </c:ext>
          </c:extLst>
        </c:ser>
        <c:ser>
          <c:idx val="1"/>
          <c:order val="1"/>
          <c:tx>
            <c:strRef>
              <c:f>Rents!$C$4</c:f>
              <c:strCache>
                <c:ptCount val="1"/>
                <c:pt idx="0">
                  <c:v>Rest of New Zealand</c:v>
                </c:pt>
              </c:strCache>
            </c:strRef>
          </c:tx>
          <c:marker>
            <c:symbol val="none"/>
          </c:marker>
          <c:cat>
            <c:numRef>
              <c:f>Rents!$A$8:$A$248</c:f>
              <c:numCache>
                <c:formatCode>mmm\-yy</c:formatCode>
                <c:ptCount val="241"/>
                <c:pt idx="0">
                  <c:v>37316</c:v>
                </c:pt>
                <c:pt idx="1">
                  <c:v>37347</c:v>
                </c:pt>
                <c:pt idx="2">
                  <c:v>37377</c:v>
                </c:pt>
                <c:pt idx="3">
                  <c:v>37408</c:v>
                </c:pt>
                <c:pt idx="4">
                  <c:v>37438</c:v>
                </c:pt>
                <c:pt idx="5">
                  <c:v>37469</c:v>
                </c:pt>
                <c:pt idx="6">
                  <c:v>37500</c:v>
                </c:pt>
                <c:pt idx="7">
                  <c:v>37530</c:v>
                </c:pt>
                <c:pt idx="8">
                  <c:v>37561</c:v>
                </c:pt>
                <c:pt idx="9">
                  <c:v>37591</c:v>
                </c:pt>
                <c:pt idx="10">
                  <c:v>37622</c:v>
                </c:pt>
                <c:pt idx="11">
                  <c:v>37653</c:v>
                </c:pt>
                <c:pt idx="12">
                  <c:v>37681</c:v>
                </c:pt>
                <c:pt idx="13">
                  <c:v>37712</c:v>
                </c:pt>
                <c:pt idx="14">
                  <c:v>37742</c:v>
                </c:pt>
                <c:pt idx="15">
                  <c:v>37773</c:v>
                </c:pt>
                <c:pt idx="16">
                  <c:v>37803</c:v>
                </c:pt>
                <c:pt idx="17">
                  <c:v>37834</c:v>
                </c:pt>
                <c:pt idx="18">
                  <c:v>37865</c:v>
                </c:pt>
                <c:pt idx="19">
                  <c:v>37895</c:v>
                </c:pt>
                <c:pt idx="20">
                  <c:v>37926</c:v>
                </c:pt>
                <c:pt idx="21">
                  <c:v>37956</c:v>
                </c:pt>
                <c:pt idx="22">
                  <c:v>37987</c:v>
                </c:pt>
                <c:pt idx="23">
                  <c:v>38018</c:v>
                </c:pt>
                <c:pt idx="24">
                  <c:v>38047</c:v>
                </c:pt>
                <c:pt idx="25">
                  <c:v>38078</c:v>
                </c:pt>
                <c:pt idx="26">
                  <c:v>38108</c:v>
                </c:pt>
                <c:pt idx="27">
                  <c:v>38139</c:v>
                </c:pt>
                <c:pt idx="28">
                  <c:v>38169</c:v>
                </c:pt>
                <c:pt idx="29">
                  <c:v>38200</c:v>
                </c:pt>
                <c:pt idx="30">
                  <c:v>38231</c:v>
                </c:pt>
                <c:pt idx="31">
                  <c:v>38261</c:v>
                </c:pt>
                <c:pt idx="32">
                  <c:v>38292</c:v>
                </c:pt>
                <c:pt idx="33">
                  <c:v>38322</c:v>
                </c:pt>
                <c:pt idx="34">
                  <c:v>38353</c:v>
                </c:pt>
                <c:pt idx="35">
                  <c:v>38384</c:v>
                </c:pt>
                <c:pt idx="36">
                  <c:v>38412</c:v>
                </c:pt>
                <c:pt idx="37">
                  <c:v>38443</c:v>
                </c:pt>
                <c:pt idx="38">
                  <c:v>38473</c:v>
                </c:pt>
                <c:pt idx="39">
                  <c:v>38504</c:v>
                </c:pt>
                <c:pt idx="40">
                  <c:v>38534</c:v>
                </c:pt>
                <c:pt idx="41">
                  <c:v>38565</c:v>
                </c:pt>
                <c:pt idx="42">
                  <c:v>38596</c:v>
                </c:pt>
                <c:pt idx="43">
                  <c:v>38626</c:v>
                </c:pt>
                <c:pt idx="44">
                  <c:v>38657</c:v>
                </c:pt>
                <c:pt idx="45">
                  <c:v>38687</c:v>
                </c:pt>
                <c:pt idx="46">
                  <c:v>38718</c:v>
                </c:pt>
                <c:pt idx="47">
                  <c:v>38749</c:v>
                </c:pt>
                <c:pt idx="48">
                  <c:v>38777</c:v>
                </c:pt>
                <c:pt idx="49">
                  <c:v>38808</c:v>
                </c:pt>
                <c:pt idx="50">
                  <c:v>38838</c:v>
                </c:pt>
                <c:pt idx="51">
                  <c:v>38869</c:v>
                </c:pt>
                <c:pt idx="52">
                  <c:v>38899</c:v>
                </c:pt>
                <c:pt idx="53">
                  <c:v>38930</c:v>
                </c:pt>
                <c:pt idx="54">
                  <c:v>38961</c:v>
                </c:pt>
                <c:pt idx="55">
                  <c:v>38991</c:v>
                </c:pt>
                <c:pt idx="56">
                  <c:v>39022</c:v>
                </c:pt>
                <c:pt idx="57">
                  <c:v>39052</c:v>
                </c:pt>
                <c:pt idx="58">
                  <c:v>39083</c:v>
                </c:pt>
                <c:pt idx="59">
                  <c:v>39114</c:v>
                </c:pt>
                <c:pt idx="60">
                  <c:v>39142</c:v>
                </c:pt>
                <c:pt idx="61">
                  <c:v>39173</c:v>
                </c:pt>
                <c:pt idx="62">
                  <c:v>39203</c:v>
                </c:pt>
                <c:pt idx="63">
                  <c:v>39234</c:v>
                </c:pt>
                <c:pt idx="64">
                  <c:v>39264</c:v>
                </c:pt>
                <c:pt idx="65">
                  <c:v>39295</c:v>
                </c:pt>
                <c:pt idx="66">
                  <c:v>39326</c:v>
                </c:pt>
                <c:pt idx="67">
                  <c:v>39356</c:v>
                </c:pt>
                <c:pt idx="68">
                  <c:v>39387</c:v>
                </c:pt>
                <c:pt idx="69">
                  <c:v>39417</c:v>
                </c:pt>
                <c:pt idx="70">
                  <c:v>39448</c:v>
                </c:pt>
                <c:pt idx="71">
                  <c:v>39479</c:v>
                </c:pt>
                <c:pt idx="72">
                  <c:v>39508</c:v>
                </c:pt>
                <c:pt idx="73">
                  <c:v>39539</c:v>
                </c:pt>
                <c:pt idx="74">
                  <c:v>39569</c:v>
                </c:pt>
                <c:pt idx="75">
                  <c:v>39600</c:v>
                </c:pt>
                <c:pt idx="76">
                  <c:v>39630</c:v>
                </c:pt>
                <c:pt idx="77">
                  <c:v>39661</c:v>
                </c:pt>
                <c:pt idx="78">
                  <c:v>39692</c:v>
                </c:pt>
                <c:pt idx="79">
                  <c:v>39722</c:v>
                </c:pt>
                <c:pt idx="80">
                  <c:v>39753</c:v>
                </c:pt>
                <c:pt idx="81">
                  <c:v>39783</c:v>
                </c:pt>
                <c:pt idx="82">
                  <c:v>39814</c:v>
                </c:pt>
                <c:pt idx="83">
                  <c:v>39845</c:v>
                </c:pt>
                <c:pt idx="84">
                  <c:v>39873</c:v>
                </c:pt>
                <c:pt idx="85">
                  <c:v>39904</c:v>
                </c:pt>
                <c:pt idx="86">
                  <c:v>39934</c:v>
                </c:pt>
                <c:pt idx="87">
                  <c:v>39965</c:v>
                </c:pt>
                <c:pt idx="88">
                  <c:v>39995</c:v>
                </c:pt>
                <c:pt idx="89">
                  <c:v>40026</c:v>
                </c:pt>
                <c:pt idx="90">
                  <c:v>40057</c:v>
                </c:pt>
                <c:pt idx="91">
                  <c:v>40087</c:v>
                </c:pt>
                <c:pt idx="92">
                  <c:v>40118</c:v>
                </c:pt>
                <c:pt idx="93">
                  <c:v>40148</c:v>
                </c:pt>
                <c:pt idx="94">
                  <c:v>40179</c:v>
                </c:pt>
                <c:pt idx="95">
                  <c:v>40210</c:v>
                </c:pt>
                <c:pt idx="96">
                  <c:v>40238</c:v>
                </c:pt>
                <c:pt idx="97">
                  <c:v>40269</c:v>
                </c:pt>
                <c:pt idx="98">
                  <c:v>40299</c:v>
                </c:pt>
                <c:pt idx="99">
                  <c:v>40330</c:v>
                </c:pt>
                <c:pt idx="100">
                  <c:v>40360</c:v>
                </c:pt>
                <c:pt idx="101">
                  <c:v>40391</c:v>
                </c:pt>
                <c:pt idx="102">
                  <c:v>40422</c:v>
                </c:pt>
                <c:pt idx="103">
                  <c:v>40452</c:v>
                </c:pt>
                <c:pt idx="104">
                  <c:v>40483</c:v>
                </c:pt>
                <c:pt idx="105">
                  <c:v>40513</c:v>
                </c:pt>
                <c:pt idx="106">
                  <c:v>40544</c:v>
                </c:pt>
                <c:pt idx="107">
                  <c:v>40575</c:v>
                </c:pt>
                <c:pt idx="108">
                  <c:v>40603</c:v>
                </c:pt>
                <c:pt idx="109">
                  <c:v>40634</c:v>
                </c:pt>
                <c:pt idx="110">
                  <c:v>40664</c:v>
                </c:pt>
                <c:pt idx="111">
                  <c:v>40695</c:v>
                </c:pt>
                <c:pt idx="112">
                  <c:v>40725</c:v>
                </c:pt>
                <c:pt idx="113">
                  <c:v>40756</c:v>
                </c:pt>
                <c:pt idx="114">
                  <c:v>40787</c:v>
                </c:pt>
                <c:pt idx="115">
                  <c:v>40817</c:v>
                </c:pt>
                <c:pt idx="116">
                  <c:v>40848</c:v>
                </c:pt>
                <c:pt idx="117">
                  <c:v>40878</c:v>
                </c:pt>
                <c:pt idx="118">
                  <c:v>40909</c:v>
                </c:pt>
                <c:pt idx="119">
                  <c:v>40940</c:v>
                </c:pt>
                <c:pt idx="120">
                  <c:v>40969</c:v>
                </c:pt>
                <c:pt idx="121">
                  <c:v>41000</c:v>
                </c:pt>
                <c:pt idx="122">
                  <c:v>41030</c:v>
                </c:pt>
                <c:pt idx="123">
                  <c:v>41061</c:v>
                </c:pt>
                <c:pt idx="124">
                  <c:v>41091</c:v>
                </c:pt>
                <c:pt idx="125">
                  <c:v>41122</c:v>
                </c:pt>
                <c:pt idx="126">
                  <c:v>41153</c:v>
                </c:pt>
                <c:pt idx="127">
                  <c:v>41183</c:v>
                </c:pt>
                <c:pt idx="128">
                  <c:v>41214</c:v>
                </c:pt>
                <c:pt idx="129">
                  <c:v>41244</c:v>
                </c:pt>
                <c:pt idx="130">
                  <c:v>41275</c:v>
                </c:pt>
                <c:pt idx="131">
                  <c:v>41306</c:v>
                </c:pt>
                <c:pt idx="132">
                  <c:v>41334</c:v>
                </c:pt>
                <c:pt idx="133">
                  <c:v>41365</c:v>
                </c:pt>
                <c:pt idx="134">
                  <c:v>41395</c:v>
                </c:pt>
                <c:pt idx="135">
                  <c:v>41426</c:v>
                </c:pt>
                <c:pt idx="136">
                  <c:v>41456</c:v>
                </c:pt>
                <c:pt idx="137">
                  <c:v>41487</c:v>
                </c:pt>
                <c:pt idx="138">
                  <c:v>41518</c:v>
                </c:pt>
                <c:pt idx="139">
                  <c:v>41548</c:v>
                </c:pt>
                <c:pt idx="140">
                  <c:v>41579</c:v>
                </c:pt>
                <c:pt idx="141">
                  <c:v>41609</c:v>
                </c:pt>
                <c:pt idx="142">
                  <c:v>41640</c:v>
                </c:pt>
                <c:pt idx="143">
                  <c:v>41671</c:v>
                </c:pt>
                <c:pt idx="144">
                  <c:v>41699</c:v>
                </c:pt>
                <c:pt idx="145">
                  <c:v>41730</c:v>
                </c:pt>
                <c:pt idx="146">
                  <c:v>41760</c:v>
                </c:pt>
                <c:pt idx="147">
                  <c:v>41791</c:v>
                </c:pt>
                <c:pt idx="148">
                  <c:v>41821</c:v>
                </c:pt>
                <c:pt idx="149">
                  <c:v>41852</c:v>
                </c:pt>
                <c:pt idx="150">
                  <c:v>41883</c:v>
                </c:pt>
                <c:pt idx="151">
                  <c:v>41913</c:v>
                </c:pt>
                <c:pt idx="152">
                  <c:v>41944</c:v>
                </c:pt>
                <c:pt idx="153">
                  <c:v>41974</c:v>
                </c:pt>
                <c:pt idx="154">
                  <c:v>42005</c:v>
                </c:pt>
                <c:pt idx="155">
                  <c:v>42036</c:v>
                </c:pt>
                <c:pt idx="156">
                  <c:v>42064</c:v>
                </c:pt>
                <c:pt idx="157">
                  <c:v>42095</c:v>
                </c:pt>
                <c:pt idx="158">
                  <c:v>42125</c:v>
                </c:pt>
                <c:pt idx="159">
                  <c:v>42156</c:v>
                </c:pt>
                <c:pt idx="160">
                  <c:v>42186</c:v>
                </c:pt>
                <c:pt idx="161">
                  <c:v>42217</c:v>
                </c:pt>
                <c:pt idx="162">
                  <c:v>42248</c:v>
                </c:pt>
                <c:pt idx="163">
                  <c:v>42278</c:v>
                </c:pt>
                <c:pt idx="164">
                  <c:v>42309</c:v>
                </c:pt>
                <c:pt idx="165">
                  <c:v>42339</c:v>
                </c:pt>
                <c:pt idx="166">
                  <c:v>42370</c:v>
                </c:pt>
                <c:pt idx="167">
                  <c:v>42401</c:v>
                </c:pt>
                <c:pt idx="168">
                  <c:v>42430</c:v>
                </c:pt>
                <c:pt idx="169">
                  <c:v>42461</c:v>
                </c:pt>
                <c:pt idx="170">
                  <c:v>42491</c:v>
                </c:pt>
                <c:pt idx="171">
                  <c:v>42522</c:v>
                </c:pt>
                <c:pt idx="172">
                  <c:v>42552</c:v>
                </c:pt>
                <c:pt idx="173">
                  <c:v>42583</c:v>
                </c:pt>
                <c:pt idx="174">
                  <c:v>42614</c:v>
                </c:pt>
                <c:pt idx="175">
                  <c:v>42644</c:v>
                </c:pt>
                <c:pt idx="176">
                  <c:v>42675</c:v>
                </c:pt>
                <c:pt idx="177">
                  <c:v>42705</c:v>
                </c:pt>
                <c:pt idx="178">
                  <c:v>42736</c:v>
                </c:pt>
                <c:pt idx="179">
                  <c:v>42767</c:v>
                </c:pt>
                <c:pt idx="180">
                  <c:v>42795</c:v>
                </c:pt>
                <c:pt idx="181">
                  <c:v>42826</c:v>
                </c:pt>
                <c:pt idx="182">
                  <c:v>42856</c:v>
                </c:pt>
                <c:pt idx="183">
                  <c:v>42887</c:v>
                </c:pt>
                <c:pt idx="184">
                  <c:v>42917</c:v>
                </c:pt>
                <c:pt idx="185">
                  <c:v>42948</c:v>
                </c:pt>
                <c:pt idx="186">
                  <c:v>42979</c:v>
                </c:pt>
                <c:pt idx="187">
                  <c:v>43009</c:v>
                </c:pt>
                <c:pt idx="188">
                  <c:v>43040</c:v>
                </c:pt>
                <c:pt idx="189">
                  <c:v>43070</c:v>
                </c:pt>
                <c:pt idx="190">
                  <c:v>43101</c:v>
                </c:pt>
                <c:pt idx="191">
                  <c:v>43132</c:v>
                </c:pt>
                <c:pt idx="192">
                  <c:v>43160</c:v>
                </c:pt>
                <c:pt idx="193">
                  <c:v>43191</c:v>
                </c:pt>
                <c:pt idx="194">
                  <c:v>43221</c:v>
                </c:pt>
                <c:pt idx="195">
                  <c:v>43252</c:v>
                </c:pt>
                <c:pt idx="196">
                  <c:v>43282</c:v>
                </c:pt>
                <c:pt idx="197">
                  <c:v>43313</c:v>
                </c:pt>
                <c:pt idx="198">
                  <c:v>43344</c:v>
                </c:pt>
                <c:pt idx="199">
                  <c:v>43374</c:v>
                </c:pt>
                <c:pt idx="200">
                  <c:v>43405</c:v>
                </c:pt>
                <c:pt idx="201">
                  <c:v>43435</c:v>
                </c:pt>
                <c:pt idx="202">
                  <c:v>43466</c:v>
                </c:pt>
                <c:pt idx="203">
                  <c:v>43497</c:v>
                </c:pt>
                <c:pt idx="204">
                  <c:v>43525</c:v>
                </c:pt>
                <c:pt idx="205">
                  <c:v>43556</c:v>
                </c:pt>
                <c:pt idx="206">
                  <c:v>43586</c:v>
                </c:pt>
                <c:pt idx="207">
                  <c:v>43617</c:v>
                </c:pt>
                <c:pt idx="208">
                  <c:v>43647</c:v>
                </c:pt>
                <c:pt idx="209">
                  <c:v>43678</c:v>
                </c:pt>
                <c:pt idx="210">
                  <c:v>43709</c:v>
                </c:pt>
                <c:pt idx="211">
                  <c:v>43739</c:v>
                </c:pt>
                <c:pt idx="212">
                  <c:v>43770</c:v>
                </c:pt>
                <c:pt idx="213">
                  <c:v>43800</c:v>
                </c:pt>
                <c:pt idx="214">
                  <c:v>43831</c:v>
                </c:pt>
                <c:pt idx="215">
                  <c:v>43862</c:v>
                </c:pt>
                <c:pt idx="216">
                  <c:v>43891</c:v>
                </c:pt>
                <c:pt idx="217">
                  <c:v>43922</c:v>
                </c:pt>
                <c:pt idx="218">
                  <c:v>43952</c:v>
                </c:pt>
                <c:pt idx="219">
                  <c:v>43983</c:v>
                </c:pt>
                <c:pt idx="220">
                  <c:v>44013</c:v>
                </c:pt>
                <c:pt idx="221">
                  <c:v>44044</c:v>
                </c:pt>
                <c:pt idx="222">
                  <c:v>44075</c:v>
                </c:pt>
                <c:pt idx="223">
                  <c:v>44105</c:v>
                </c:pt>
                <c:pt idx="224">
                  <c:v>44136</c:v>
                </c:pt>
                <c:pt idx="225">
                  <c:v>44166</c:v>
                </c:pt>
                <c:pt idx="226">
                  <c:v>44197</c:v>
                </c:pt>
                <c:pt idx="227">
                  <c:v>44228</c:v>
                </c:pt>
                <c:pt idx="228">
                  <c:v>44256</c:v>
                </c:pt>
                <c:pt idx="229">
                  <c:v>44287</c:v>
                </c:pt>
                <c:pt idx="230">
                  <c:v>44317</c:v>
                </c:pt>
                <c:pt idx="231">
                  <c:v>44348</c:v>
                </c:pt>
                <c:pt idx="232">
                  <c:v>44378</c:v>
                </c:pt>
                <c:pt idx="233">
                  <c:v>44409</c:v>
                </c:pt>
                <c:pt idx="234">
                  <c:v>44440</c:v>
                </c:pt>
                <c:pt idx="235">
                  <c:v>44470</c:v>
                </c:pt>
                <c:pt idx="236">
                  <c:v>44501</c:v>
                </c:pt>
                <c:pt idx="237">
                  <c:v>44531</c:v>
                </c:pt>
                <c:pt idx="238">
                  <c:v>44562</c:v>
                </c:pt>
                <c:pt idx="239">
                  <c:v>44593</c:v>
                </c:pt>
                <c:pt idx="240">
                  <c:v>44621</c:v>
                </c:pt>
              </c:numCache>
            </c:numRef>
          </c:cat>
          <c:val>
            <c:numRef>
              <c:f>Rents!$C$8:$C$248</c:f>
              <c:numCache>
                <c:formatCode>0.00</c:formatCode>
                <c:ptCount val="241"/>
                <c:pt idx="0">
                  <c:v>304.18098119726687</c:v>
                </c:pt>
                <c:pt idx="1">
                  <c:v>307.66936728187238</c:v>
                </c:pt>
                <c:pt idx="2">
                  <c:v>306.41229121534786</c:v>
                </c:pt>
                <c:pt idx="3">
                  <c:v>303.93489572170142</c:v>
                </c:pt>
                <c:pt idx="4">
                  <c:v>305.28806781769384</c:v>
                </c:pt>
                <c:pt idx="5">
                  <c:v>303.7949124014263</c:v>
                </c:pt>
                <c:pt idx="6">
                  <c:v>304.76628201253931</c:v>
                </c:pt>
                <c:pt idx="7">
                  <c:v>305.1997824390748</c:v>
                </c:pt>
                <c:pt idx="8">
                  <c:v>313.52918349179237</c:v>
                </c:pt>
                <c:pt idx="9">
                  <c:v>313.10751396309848</c:v>
                </c:pt>
                <c:pt idx="10">
                  <c:v>342.36616049733323</c:v>
                </c:pt>
                <c:pt idx="11">
                  <c:v>325.12171109413811</c:v>
                </c:pt>
                <c:pt idx="12">
                  <c:v>319.41581578675715</c:v>
                </c:pt>
                <c:pt idx="13">
                  <c:v>324.32047322686088</c:v>
                </c:pt>
                <c:pt idx="14">
                  <c:v>320.79525069178635</c:v>
                </c:pt>
                <c:pt idx="15">
                  <c:v>321.11711883629312</c:v>
                </c:pt>
                <c:pt idx="16">
                  <c:v>318.49619251673772</c:v>
                </c:pt>
                <c:pt idx="17">
                  <c:v>323.12496297583561</c:v>
                </c:pt>
                <c:pt idx="18">
                  <c:v>326.4510867879556</c:v>
                </c:pt>
                <c:pt idx="19">
                  <c:v>331.94381399134244</c:v>
                </c:pt>
                <c:pt idx="20">
                  <c:v>335.46831394684892</c:v>
                </c:pt>
                <c:pt idx="21">
                  <c:v>330.61391924534263</c:v>
                </c:pt>
                <c:pt idx="22">
                  <c:v>353.63843850003525</c:v>
                </c:pt>
                <c:pt idx="23">
                  <c:v>340.32360137840709</c:v>
                </c:pt>
                <c:pt idx="24">
                  <c:v>335.81235522525543</c:v>
                </c:pt>
                <c:pt idx="25">
                  <c:v>339.01214934219348</c:v>
                </c:pt>
                <c:pt idx="26">
                  <c:v>341.20068777123123</c:v>
                </c:pt>
                <c:pt idx="27">
                  <c:v>329.94487096280096</c:v>
                </c:pt>
                <c:pt idx="28">
                  <c:v>332.36377837620734</c:v>
                </c:pt>
                <c:pt idx="29">
                  <c:v>332.88000861687328</c:v>
                </c:pt>
                <c:pt idx="30">
                  <c:v>333.88886495778797</c:v>
                </c:pt>
                <c:pt idx="31">
                  <c:v>338.45697768750154</c:v>
                </c:pt>
                <c:pt idx="32">
                  <c:v>344.03691994692355</c:v>
                </c:pt>
                <c:pt idx="33">
                  <c:v>340.52021617872987</c:v>
                </c:pt>
                <c:pt idx="34">
                  <c:v>371.05154755526081</c:v>
                </c:pt>
                <c:pt idx="35">
                  <c:v>351.67078937711506</c:v>
                </c:pt>
                <c:pt idx="36">
                  <c:v>344.8204485237315</c:v>
                </c:pt>
                <c:pt idx="37">
                  <c:v>346.20084638418172</c:v>
                </c:pt>
                <c:pt idx="38">
                  <c:v>336.74365253173573</c:v>
                </c:pt>
                <c:pt idx="39">
                  <c:v>339.90135228184312</c:v>
                </c:pt>
                <c:pt idx="40">
                  <c:v>344.60360244404274</c:v>
                </c:pt>
                <c:pt idx="41">
                  <c:v>339.37726248048347</c:v>
                </c:pt>
                <c:pt idx="42">
                  <c:v>340.00840206029005</c:v>
                </c:pt>
                <c:pt idx="43">
                  <c:v>344.88869879576458</c:v>
                </c:pt>
                <c:pt idx="44">
                  <c:v>350.99266875399832</c:v>
                </c:pt>
                <c:pt idx="45">
                  <c:v>350.56585964320601</c:v>
                </c:pt>
                <c:pt idx="46">
                  <c:v>374.00078271830245</c:v>
                </c:pt>
                <c:pt idx="47">
                  <c:v>362.30476863933421</c:v>
                </c:pt>
                <c:pt idx="48">
                  <c:v>349.58771822178613</c:v>
                </c:pt>
                <c:pt idx="49">
                  <c:v>354.93209643082827</c:v>
                </c:pt>
                <c:pt idx="50">
                  <c:v>353.61021565040028</c:v>
                </c:pt>
                <c:pt idx="51">
                  <c:v>338.61225026433635</c:v>
                </c:pt>
                <c:pt idx="52">
                  <c:v>344.53463942546159</c:v>
                </c:pt>
                <c:pt idx="53">
                  <c:v>348.38489242619318</c:v>
                </c:pt>
                <c:pt idx="54">
                  <c:v>349.61979572892034</c:v>
                </c:pt>
                <c:pt idx="55">
                  <c:v>351.64972057487682</c:v>
                </c:pt>
                <c:pt idx="56">
                  <c:v>359.21327616529015</c:v>
                </c:pt>
                <c:pt idx="57">
                  <c:v>363.06266262028441</c:v>
                </c:pt>
                <c:pt idx="58">
                  <c:v>381.32654929751067</c:v>
                </c:pt>
                <c:pt idx="59">
                  <c:v>384.41928983324226</c:v>
                </c:pt>
                <c:pt idx="60">
                  <c:v>367.89150087420114</c:v>
                </c:pt>
                <c:pt idx="61">
                  <c:v>370.95506851778981</c:v>
                </c:pt>
                <c:pt idx="62">
                  <c:v>365.59035956725222</c:v>
                </c:pt>
                <c:pt idx="63">
                  <c:v>369.15759060369277</c:v>
                </c:pt>
                <c:pt idx="64">
                  <c:v>364.84750346717311</c:v>
                </c:pt>
                <c:pt idx="65">
                  <c:v>361.03156644821621</c:v>
                </c:pt>
                <c:pt idx="66">
                  <c:v>367.65732960775102</c:v>
                </c:pt>
                <c:pt idx="67">
                  <c:v>372.99816836078378</c:v>
                </c:pt>
                <c:pt idx="68">
                  <c:v>379.70495052891448</c:v>
                </c:pt>
                <c:pt idx="69">
                  <c:v>376.53968915315033</c:v>
                </c:pt>
                <c:pt idx="70">
                  <c:v>394.45600624972002</c:v>
                </c:pt>
                <c:pt idx="71">
                  <c:v>385.18056552225704</c:v>
                </c:pt>
                <c:pt idx="72">
                  <c:v>383.34894477187657</c:v>
                </c:pt>
                <c:pt idx="73">
                  <c:v>379.3391027398041</c:v>
                </c:pt>
                <c:pt idx="74">
                  <c:v>381.82010867938067</c:v>
                </c:pt>
                <c:pt idx="75">
                  <c:v>367.83755417266173</c:v>
                </c:pt>
                <c:pt idx="76">
                  <c:v>369.24952254204197</c:v>
                </c:pt>
                <c:pt idx="77">
                  <c:v>373.24790026094126</c:v>
                </c:pt>
                <c:pt idx="78">
                  <c:v>362.87992650028684</c:v>
                </c:pt>
                <c:pt idx="79">
                  <c:v>364.40091780932653</c:v>
                </c:pt>
                <c:pt idx="80">
                  <c:v>371.53787702866657</c:v>
                </c:pt>
                <c:pt idx="81">
                  <c:v>371.84719546792991</c:v>
                </c:pt>
                <c:pt idx="82">
                  <c:v>392.86163603931487</c:v>
                </c:pt>
                <c:pt idx="83">
                  <c:v>382.49155163056435</c:v>
                </c:pt>
                <c:pt idx="84">
                  <c:v>370.8876266340103</c:v>
                </c:pt>
                <c:pt idx="85">
                  <c:v>370.34061394592425</c:v>
                </c:pt>
                <c:pt idx="86">
                  <c:v>369.06425100705661</c:v>
                </c:pt>
                <c:pt idx="87">
                  <c:v>364.81398102182175</c:v>
                </c:pt>
                <c:pt idx="88">
                  <c:v>356.57662198714007</c:v>
                </c:pt>
                <c:pt idx="89">
                  <c:v>362.74168944076973</c:v>
                </c:pt>
                <c:pt idx="90">
                  <c:v>356.40332802458539</c:v>
                </c:pt>
                <c:pt idx="91">
                  <c:v>359.39530545006261</c:v>
                </c:pt>
                <c:pt idx="92">
                  <c:v>368.53745869457646</c:v>
                </c:pt>
                <c:pt idx="93">
                  <c:v>373.20842099041715</c:v>
                </c:pt>
                <c:pt idx="94">
                  <c:v>390.2067932112609</c:v>
                </c:pt>
                <c:pt idx="95">
                  <c:v>376.9744507062635</c:v>
                </c:pt>
                <c:pt idx="96">
                  <c:v>369.99696501856096</c:v>
                </c:pt>
                <c:pt idx="97">
                  <c:v>371.29878255674294</c:v>
                </c:pt>
                <c:pt idx="98">
                  <c:v>368.23568246690314</c:v>
                </c:pt>
                <c:pt idx="99">
                  <c:v>365.6291210131198</c:v>
                </c:pt>
                <c:pt idx="100">
                  <c:v>364.3806313316116</c:v>
                </c:pt>
                <c:pt idx="101">
                  <c:v>367.92226532609408</c:v>
                </c:pt>
                <c:pt idx="102">
                  <c:v>361.74294211690614</c:v>
                </c:pt>
                <c:pt idx="103">
                  <c:v>366.79637948979865</c:v>
                </c:pt>
                <c:pt idx="104">
                  <c:v>370.60221012973261</c:v>
                </c:pt>
                <c:pt idx="105">
                  <c:v>363.43285214551383</c:v>
                </c:pt>
                <c:pt idx="106">
                  <c:v>398.03494994753646</c:v>
                </c:pt>
                <c:pt idx="107">
                  <c:v>382.51941854876475</c:v>
                </c:pt>
                <c:pt idx="108">
                  <c:v>368.86193431486754</c:v>
                </c:pt>
                <c:pt idx="109">
                  <c:v>367.12709082411794</c:v>
                </c:pt>
                <c:pt idx="110">
                  <c:v>360.88409769895577</c:v>
                </c:pt>
                <c:pt idx="111">
                  <c:v>357.65876525420168</c:v>
                </c:pt>
                <c:pt idx="112">
                  <c:v>355.94041552263798</c:v>
                </c:pt>
                <c:pt idx="113">
                  <c:v>357.81607896202092</c:v>
                </c:pt>
                <c:pt idx="114">
                  <c:v>355.64987582223716</c:v>
                </c:pt>
                <c:pt idx="115">
                  <c:v>357.72230115819355</c:v>
                </c:pt>
                <c:pt idx="116">
                  <c:v>361.21650666649214</c:v>
                </c:pt>
                <c:pt idx="117">
                  <c:v>370.19012845063514</c:v>
                </c:pt>
                <c:pt idx="118">
                  <c:v>399.84838127869074</c:v>
                </c:pt>
                <c:pt idx="119">
                  <c:v>385.95627671308301</c:v>
                </c:pt>
                <c:pt idx="120">
                  <c:v>372.55197159874524</c:v>
                </c:pt>
                <c:pt idx="121">
                  <c:v>372.29937768134698</c:v>
                </c:pt>
                <c:pt idx="122">
                  <c:v>367.56023465968605</c:v>
                </c:pt>
                <c:pt idx="123">
                  <c:v>365.53429331932443</c:v>
                </c:pt>
                <c:pt idx="124">
                  <c:v>363.83212667502244</c:v>
                </c:pt>
                <c:pt idx="125">
                  <c:v>364.59930037386283</c:v>
                </c:pt>
                <c:pt idx="126">
                  <c:v>368.66299523743913</c:v>
                </c:pt>
                <c:pt idx="127">
                  <c:v>366.15215561235448</c:v>
                </c:pt>
                <c:pt idx="128">
                  <c:v>375.35856757099839</c:v>
                </c:pt>
                <c:pt idx="129">
                  <c:v>381.55800627443728</c:v>
                </c:pt>
                <c:pt idx="130">
                  <c:v>408.13460291964338</c:v>
                </c:pt>
                <c:pt idx="131">
                  <c:v>395.34334324542971</c:v>
                </c:pt>
                <c:pt idx="132">
                  <c:v>381.19710992659782</c:v>
                </c:pt>
                <c:pt idx="133">
                  <c:v>381.91265950098142</c:v>
                </c:pt>
                <c:pt idx="134">
                  <c:v>380.56504113589239</c:v>
                </c:pt>
                <c:pt idx="135">
                  <c:v>377.85816227941905</c:v>
                </c:pt>
                <c:pt idx="136">
                  <c:v>373.16737785891081</c:v>
                </c:pt>
                <c:pt idx="137">
                  <c:v>379.09633887772583</c:v>
                </c:pt>
                <c:pt idx="138">
                  <c:v>379.86489362250529</c:v>
                </c:pt>
                <c:pt idx="139">
                  <c:v>376.82172819618626</c:v>
                </c:pt>
                <c:pt idx="140">
                  <c:v>387.35485503999604</c:v>
                </c:pt>
                <c:pt idx="141">
                  <c:v>389.64513217412087</c:v>
                </c:pt>
                <c:pt idx="142">
                  <c:v>421.39469318304594</c:v>
                </c:pt>
                <c:pt idx="143">
                  <c:v>408.26588436198341</c:v>
                </c:pt>
                <c:pt idx="144">
                  <c:v>391.88481102192765</c:v>
                </c:pt>
                <c:pt idx="145">
                  <c:v>388.27886937872739</c:v>
                </c:pt>
                <c:pt idx="146">
                  <c:v>388.47854692900239</c:v>
                </c:pt>
                <c:pt idx="147">
                  <c:v>387.21038072482025</c:v>
                </c:pt>
                <c:pt idx="148">
                  <c:v>380.63756388961724</c:v>
                </c:pt>
                <c:pt idx="149">
                  <c:v>386.05047187154912</c:v>
                </c:pt>
                <c:pt idx="150">
                  <c:v>383.87509912015719</c:v>
                </c:pt>
                <c:pt idx="151">
                  <c:v>385.93028003653933</c:v>
                </c:pt>
                <c:pt idx="152">
                  <c:v>396.82507432622441</c:v>
                </c:pt>
                <c:pt idx="153">
                  <c:v>400.28361261825012</c:v>
                </c:pt>
                <c:pt idx="154">
                  <c:v>434.30924025855427</c:v>
                </c:pt>
                <c:pt idx="155">
                  <c:v>428.21527257185835</c:v>
                </c:pt>
                <c:pt idx="156">
                  <c:v>400.73093442860676</c:v>
                </c:pt>
                <c:pt idx="157">
                  <c:v>402.23061456212906</c:v>
                </c:pt>
                <c:pt idx="158">
                  <c:v>401.93770828605051</c:v>
                </c:pt>
                <c:pt idx="159">
                  <c:v>397.63779550888455</c:v>
                </c:pt>
                <c:pt idx="160">
                  <c:v>395.01262300838573</c:v>
                </c:pt>
                <c:pt idx="161">
                  <c:v>396.35437784197399</c:v>
                </c:pt>
                <c:pt idx="162">
                  <c:v>393.82820399049456</c:v>
                </c:pt>
                <c:pt idx="163">
                  <c:v>398.00289691377054</c:v>
                </c:pt>
                <c:pt idx="164">
                  <c:v>412.85270990269368</c:v>
                </c:pt>
                <c:pt idx="165">
                  <c:v>412.65315875353951</c:v>
                </c:pt>
                <c:pt idx="166">
                  <c:v>451.13815837900057</c:v>
                </c:pt>
                <c:pt idx="167">
                  <c:v>437.44109808108374</c:v>
                </c:pt>
                <c:pt idx="168">
                  <c:v>417.99746667941952</c:v>
                </c:pt>
                <c:pt idx="169">
                  <c:v>419.9459280464564</c:v>
                </c:pt>
                <c:pt idx="170">
                  <c:v>418.41749427949935</c:v>
                </c:pt>
                <c:pt idx="171">
                  <c:v>407.69981882650194</c:v>
                </c:pt>
                <c:pt idx="172">
                  <c:v>416.27465613431804</c:v>
                </c:pt>
                <c:pt idx="173">
                  <c:v>412.30095104045205</c:v>
                </c:pt>
                <c:pt idx="174">
                  <c:v>413.14873622703084</c:v>
                </c:pt>
                <c:pt idx="175">
                  <c:v>419.49489351631252</c:v>
                </c:pt>
                <c:pt idx="176">
                  <c:v>429.88267287486292</c:v>
                </c:pt>
                <c:pt idx="177">
                  <c:v>430.02660949178977</c:v>
                </c:pt>
                <c:pt idx="178">
                  <c:v>464.27927208708076</c:v>
                </c:pt>
                <c:pt idx="179">
                  <c:v>454.26872961815394</c:v>
                </c:pt>
                <c:pt idx="180">
                  <c:v>428.99229999999994</c:v>
                </c:pt>
                <c:pt idx="181">
                  <c:v>431.31055999999995</c:v>
                </c:pt>
                <c:pt idx="182">
                  <c:v>426.83391999999998</c:v>
                </c:pt>
                <c:pt idx="183">
                  <c:v>425.04097999999993</c:v>
                </c:pt>
                <c:pt idx="184">
                  <c:v>427.96449999999999</c:v>
                </c:pt>
                <c:pt idx="185">
                  <c:v>421.03255999999999</c:v>
                </c:pt>
                <c:pt idx="186">
                  <c:v>427.00533128090319</c:v>
                </c:pt>
                <c:pt idx="187">
                  <c:v>427.83493124852725</c:v>
                </c:pt>
                <c:pt idx="188">
                  <c:v>444.18827855552729</c:v>
                </c:pt>
                <c:pt idx="189">
                  <c:v>448.72880715705764</c:v>
                </c:pt>
                <c:pt idx="190">
                  <c:v>475.99604373757455</c:v>
                </c:pt>
                <c:pt idx="191">
                  <c:v>472.43155069582502</c:v>
                </c:pt>
                <c:pt idx="192">
                  <c:v>442.07034619188926</c:v>
                </c:pt>
                <c:pt idx="193">
                  <c:v>446.98399604352124</c:v>
                </c:pt>
                <c:pt idx="194">
                  <c:v>443.29028684470825</c:v>
                </c:pt>
                <c:pt idx="195">
                  <c:v>440.46321182266013</c:v>
                </c:pt>
                <c:pt idx="196">
                  <c:v>437.5491428571429</c:v>
                </c:pt>
                <c:pt idx="197">
                  <c:v>441.70084729064041</c:v>
                </c:pt>
                <c:pt idx="198">
                  <c:v>445.62535156249999</c:v>
                </c:pt>
                <c:pt idx="199">
                  <c:v>449.45060546874998</c:v>
                </c:pt>
                <c:pt idx="200">
                  <c:v>461.23863281249999</c:v>
                </c:pt>
                <c:pt idx="201">
                  <c:v>464.79957073170738</c:v>
                </c:pt>
                <c:pt idx="202">
                  <c:v>498.43564878048784</c:v>
                </c:pt>
                <c:pt idx="203">
                  <c:v>501.75580487804888</c:v>
                </c:pt>
                <c:pt idx="204">
                  <c:v>470.75777777777785</c:v>
                </c:pt>
                <c:pt idx="205">
                  <c:v>470.37933723196886</c:v>
                </c:pt>
                <c:pt idx="206">
                  <c:v>464.37994152046787</c:v>
                </c:pt>
                <c:pt idx="207">
                  <c:v>466.01788759689919</c:v>
                </c:pt>
                <c:pt idx="208">
                  <c:v>461.70218992248061</c:v>
                </c:pt>
                <c:pt idx="209">
                  <c:v>462.49893410852712</c:v>
                </c:pt>
                <c:pt idx="210">
                  <c:v>465.39522617901827</c:v>
                </c:pt>
                <c:pt idx="211">
                  <c:v>473.1001539942252</c:v>
                </c:pt>
                <c:pt idx="212">
                  <c:v>488.08134744947063</c:v>
                </c:pt>
                <c:pt idx="213">
                  <c:v>490.51306513409958</c:v>
                </c:pt>
                <c:pt idx="214">
                  <c:v>523.37291187739459</c:v>
                </c:pt>
                <c:pt idx="215">
                  <c:v>513.95469348659003</c:v>
                </c:pt>
                <c:pt idx="216">
                  <c:v>487.62965779467675</c:v>
                </c:pt>
                <c:pt idx="217">
                  <c:v>491.83074144486687</c:v>
                </c:pt>
                <c:pt idx="218">
                  <c:v>475.76458174904934</c:v>
                </c:pt>
                <c:pt idx="219">
                  <c:v>471.59037249283665</c:v>
                </c:pt>
                <c:pt idx="220">
                  <c:v>476.72773638968476</c:v>
                </c:pt>
                <c:pt idx="221">
                  <c:v>477.46943648519573</c:v>
                </c:pt>
                <c:pt idx="222">
                  <c:v>479.13075901328273</c:v>
                </c:pt>
                <c:pt idx="223">
                  <c:v>492.29518026565466</c:v>
                </c:pt>
                <c:pt idx="224">
                  <c:v>510.17278937381406</c:v>
                </c:pt>
                <c:pt idx="225">
                  <c:v>501.7359206798867</c:v>
                </c:pt>
                <c:pt idx="226">
                  <c:v>547.37278564683663</c:v>
                </c:pt>
                <c:pt idx="227">
                  <c:v>533.13822474032111</c:v>
                </c:pt>
                <c:pt idx="228">
                  <c:v>504.66134831460676</c:v>
                </c:pt>
                <c:pt idx="229">
                  <c:v>509.03473782771539</c:v>
                </c:pt>
                <c:pt idx="230">
                  <c:v>508.42524344569296</c:v>
                </c:pt>
                <c:pt idx="231">
                  <c:v>495.77787430683924</c:v>
                </c:pt>
                <c:pt idx="232">
                  <c:v>505.84689463955635</c:v>
                </c:pt>
                <c:pt idx="233">
                  <c:v>511.32469500924213</c:v>
                </c:pt>
                <c:pt idx="234">
                  <c:v>495.73745027124778</c:v>
                </c:pt>
                <c:pt idx="235">
                  <c:v>510.34802893309228</c:v>
                </c:pt>
                <c:pt idx="236">
                  <c:v>527.82909584086804</c:v>
                </c:pt>
                <c:pt idx="237">
                  <c:v>530.92821746880566</c:v>
                </c:pt>
                <c:pt idx="238">
                  <c:v>555.99725490196079</c:v>
                </c:pt>
                <c:pt idx="239">
                  <c:v>541.52377896613189</c:v>
                </c:pt>
                <c:pt idx="240">
                  <c:v>516.37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F1-4BFB-81D7-74E13D8DDA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808512"/>
        <c:axId val="113810048"/>
      </c:lineChart>
      <c:catAx>
        <c:axId val="113808512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low"/>
        <c:crossAx val="113810048"/>
        <c:crosses val="autoZero"/>
        <c:auto val="0"/>
        <c:lblAlgn val="ctr"/>
        <c:lblOffset val="100"/>
        <c:tickLblSkip val="24"/>
        <c:tickMarkSkip val="12"/>
        <c:noMultiLvlLbl val="0"/>
      </c:catAx>
      <c:valAx>
        <c:axId val="113810048"/>
        <c:scaling>
          <c:orientation val="minMax"/>
          <c:max val="8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Monthly average, $2022/week </a:t>
                </a:r>
              </a:p>
            </c:rich>
          </c:tx>
          <c:layout>
            <c:manualLayout>
              <c:xMode val="edge"/>
              <c:yMode val="edge"/>
              <c:x val="8.4374603055612826E-2"/>
              <c:y val="0.16615263187566945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crossAx val="113808512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21865835520559929"/>
          <c:y val="0.80054206765820934"/>
          <c:w val="0.56268328958880165"/>
          <c:h val="8.3717191601050026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377" l="0.70000000000000062" r="0.70000000000000062" t="0.75000000000000377" header="0.30000000000000032" footer="0.30000000000000032"/>
    <c:pageSetup orientation="landscape" horizontalDpi="1200" verticalDpi="1200"/>
  </c:printSettings>
  <c:userShapes r:id="rId1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EFTPOS spend (Paymark; excl online)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20107174103237099"/>
          <c:y val="0.19480351414406533"/>
          <c:w val="0.72817147856518605"/>
          <c:h val="0.52269072825227003"/>
        </c:manualLayout>
      </c:layout>
      <c:lineChart>
        <c:grouping val="standard"/>
        <c:varyColors val="0"/>
        <c:ser>
          <c:idx val="1"/>
          <c:order val="0"/>
          <c:tx>
            <c:strRef>
              <c:f>'Consumer spend'!$C$4</c:f>
              <c:strCache>
                <c:ptCount val="1"/>
                <c:pt idx="0">
                  <c:v>Auckland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cat>
            <c:numRef>
              <c:f>'Consumer spend'!$B$6:$B$126</c:f>
              <c:numCache>
                <c:formatCode>d\-mmm\-yy</c:formatCode>
                <c:ptCount val="121"/>
                <c:pt idx="0">
                  <c:v>43870</c:v>
                </c:pt>
                <c:pt idx="1">
                  <c:v>43877</c:v>
                </c:pt>
                <c:pt idx="2">
                  <c:v>43884</c:v>
                </c:pt>
                <c:pt idx="3">
                  <c:v>43891</c:v>
                </c:pt>
                <c:pt idx="4">
                  <c:v>43898</c:v>
                </c:pt>
                <c:pt idx="5">
                  <c:v>43905</c:v>
                </c:pt>
                <c:pt idx="6">
                  <c:v>43912</c:v>
                </c:pt>
                <c:pt idx="7">
                  <c:v>43919</c:v>
                </c:pt>
                <c:pt idx="8">
                  <c:v>43926</c:v>
                </c:pt>
                <c:pt idx="9">
                  <c:v>43933</c:v>
                </c:pt>
                <c:pt idx="10">
                  <c:v>43940</c:v>
                </c:pt>
                <c:pt idx="11">
                  <c:v>43947</c:v>
                </c:pt>
                <c:pt idx="12">
                  <c:v>43954</c:v>
                </c:pt>
                <c:pt idx="13">
                  <c:v>43961</c:v>
                </c:pt>
                <c:pt idx="14">
                  <c:v>43968</c:v>
                </c:pt>
                <c:pt idx="15">
                  <c:v>43975</c:v>
                </c:pt>
                <c:pt idx="16">
                  <c:v>43982</c:v>
                </c:pt>
                <c:pt idx="17">
                  <c:v>43989</c:v>
                </c:pt>
                <c:pt idx="18">
                  <c:v>43996</c:v>
                </c:pt>
                <c:pt idx="19">
                  <c:v>44003</c:v>
                </c:pt>
                <c:pt idx="20">
                  <c:v>44010</c:v>
                </c:pt>
                <c:pt idx="21">
                  <c:v>44017</c:v>
                </c:pt>
                <c:pt idx="22">
                  <c:v>44024</c:v>
                </c:pt>
                <c:pt idx="23">
                  <c:v>44031</c:v>
                </c:pt>
                <c:pt idx="24">
                  <c:v>44038</c:v>
                </c:pt>
                <c:pt idx="25">
                  <c:v>44045</c:v>
                </c:pt>
                <c:pt idx="26">
                  <c:v>44052</c:v>
                </c:pt>
                <c:pt idx="27">
                  <c:v>44059</c:v>
                </c:pt>
                <c:pt idx="28">
                  <c:v>44066</c:v>
                </c:pt>
                <c:pt idx="29">
                  <c:v>44073</c:v>
                </c:pt>
                <c:pt idx="30">
                  <c:v>44080</c:v>
                </c:pt>
                <c:pt idx="31">
                  <c:v>44087</c:v>
                </c:pt>
                <c:pt idx="32">
                  <c:v>44094</c:v>
                </c:pt>
                <c:pt idx="33">
                  <c:v>44101</c:v>
                </c:pt>
                <c:pt idx="34">
                  <c:v>44108</c:v>
                </c:pt>
                <c:pt idx="35">
                  <c:v>44115</c:v>
                </c:pt>
                <c:pt idx="36">
                  <c:v>44122</c:v>
                </c:pt>
                <c:pt idx="37">
                  <c:v>44129</c:v>
                </c:pt>
                <c:pt idx="38">
                  <c:v>44136</c:v>
                </c:pt>
                <c:pt idx="39">
                  <c:v>44143</c:v>
                </c:pt>
                <c:pt idx="40">
                  <c:v>44150</c:v>
                </c:pt>
                <c:pt idx="41">
                  <c:v>44157</c:v>
                </c:pt>
                <c:pt idx="42">
                  <c:v>44164</c:v>
                </c:pt>
                <c:pt idx="43">
                  <c:v>44171</c:v>
                </c:pt>
                <c:pt idx="44">
                  <c:v>44178</c:v>
                </c:pt>
                <c:pt idx="45">
                  <c:v>44185</c:v>
                </c:pt>
                <c:pt idx="46">
                  <c:v>44192</c:v>
                </c:pt>
                <c:pt idx="47">
                  <c:v>44199</c:v>
                </c:pt>
                <c:pt idx="48">
                  <c:v>44206</c:v>
                </c:pt>
                <c:pt idx="49">
                  <c:v>44213</c:v>
                </c:pt>
                <c:pt idx="50">
                  <c:v>44220</c:v>
                </c:pt>
                <c:pt idx="51">
                  <c:v>44227</c:v>
                </c:pt>
                <c:pt idx="52">
                  <c:v>44234</c:v>
                </c:pt>
                <c:pt idx="53">
                  <c:v>44241</c:v>
                </c:pt>
                <c:pt idx="54">
                  <c:v>44248</c:v>
                </c:pt>
                <c:pt idx="55">
                  <c:v>44255</c:v>
                </c:pt>
                <c:pt idx="56">
                  <c:v>44262</c:v>
                </c:pt>
                <c:pt idx="57">
                  <c:v>44269</c:v>
                </c:pt>
                <c:pt idx="58">
                  <c:v>44276</c:v>
                </c:pt>
                <c:pt idx="59">
                  <c:v>44283</c:v>
                </c:pt>
                <c:pt idx="60">
                  <c:v>44290</c:v>
                </c:pt>
                <c:pt idx="61">
                  <c:v>44297</c:v>
                </c:pt>
                <c:pt idx="62">
                  <c:v>44304</c:v>
                </c:pt>
                <c:pt idx="63">
                  <c:v>44311</c:v>
                </c:pt>
                <c:pt idx="64">
                  <c:v>44318</c:v>
                </c:pt>
                <c:pt idx="65">
                  <c:v>44325</c:v>
                </c:pt>
                <c:pt idx="66">
                  <c:v>44332</c:v>
                </c:pt>
                <c:pt idx="67">
                  <c:v>44339</c:v>
                </c:pt>
                <c:pt idx="68">
                  <c:v>44346</c:v>
                </c:pt>
                <c:pt idx="69">
                  <c:v>44353</c:v>
                </c:pt>
                <c:pt idx="70">
                  <c:v>44360</c:v>
                </c:pt>
                <c:pt idx="71">
                  <c:v>44367</c:v>
                </c:pt>
                <c:pt idx="72">
                  <c:v>44374</c:v>
                </c:pt>
                <c:pt idx="73">
                  <c:v>44381</c:v>
                </c:pt>
                <c:pt idx="74">
                  <c:v>44388</c:v>
                </c:pt>
                <c:pt idx="75">
                  <c:v>44395</c:v>
                </c:pt>
                <c:pt idx="76">
                  <c:v>44402</c:v>
                </c:pt>
                <c:pt idx="77">
                  <c:v>44409</c:v>
                </c:pt>
                <c:pt idx="78">
                  <c:v>44416</c:v>
                </c:pt>
                <c:pt idx="79">
                  <c:v>44423</c:v>
                </c:pt>
                <c:pt idx="80">
                  <c:v>44430</c:v>
                </c:pt>
                <c:pt idx="81">
                  <c:v>44437</c:v>
                </c:pt>
                <c:pt idx="82">
                  <c:v>44444</c:v>
                </c:pt>
                <c:pt idx="83">
                  <c:v>44451</c:v>
                </c:pt>
                <c:pt idx="84">
                  <c:v>44458</c:v>
                </c:pt>
                <c:pt idx="85">
                  <c:v>44465</c:v>
                </c:pt>
                <c:pt idx="86">
                  <c:v>44472</c:v>
                </c:pt>
                <c:pt idx="87">
                  <c:v>44479</c:v>
                </c:pt>
                <c:pt idx="88">
                  <c:v>44486</c:v>
                </c:pt>
                <c:pt idx="89">
                  <c:v>44493</c:v>
                </c:pt>
                <c:pt idx="90">
                  <c:v>44500</c:v>
                </c:pt>
                <c:pt idx="91">
                  <c:v>44507</c:v>
                </c:pt>
                <c:pt idx="92">
                  <c:v>44514</c:v>
                </c:pt>
                <c:pt idx="93">
                  <c:v>44521</c:v>
                </c:pt>
                <c:pt idx="94">
                  <c:v>44528</c:v>
                </c:pt>
                <c:pt idx="95">
                  <c:v>44535</c:v>
                </c:pt>
                <c:pt idx="96">
                  <c:v>44542</c:v>
                </c:pt>
                <c:pt idx="97">
                  <c:v>44549</c:v>
                </c:pt>
                <c:pt idx="98">
                  <c:v>44556</c:v>
                </c:pt>
                <c:pt idx="99">
                  <c:v>44563</c:v>
                </c:pt>
                <c:pt idx="100">
                  <c:v>44570</c:v>
                </c:pt>
                <c:pt idx="101">
                  <c:v>44577</c:v>
                </c:pt>
                <c:pt idx="102">
                  <c:v>44584</c:v>
                </c:pt>
                <c:pt idx="103">
                  <c:v>44591</c:v>
                </c:pt>
                <c:pt idx="104">
                  <c:v>44598</c:v>
                </c:pt>
                <c:pt idx="105">
                  <c:v>44605</c:v>
                </c:pt>
                <c:pt idx="106">
                  <c:v>44612</c:v>
                </c:pt>
                <c:pt idx="107">
                  <c:v>44619</c:v>
                </c:pt>
                <c:pt idx="108">
                  <c:v>44626</c:v>
                </c:pt>
                <c:pt idx="109">
                  <c:v>44633</c:v>
                </c:pt>
                <c:pt idx="110">
                  <c:v>44640</c:v>
                </c:pt>
                <c:pt idx="111">
                  <c:v>44647</c:v>
                </c:pt>
                <c:pt idx="112">
                  <c:v>44654</c:v>
                </c:pt>
                <c:pt idx="113">
                  <c:v>44661</c:v>
                </c:pt>
                <c:pt idx="114">
                  <c:v>44668</c:v>
                </c:pt>
                <c:pt idx="115">
                  <c:v>44675</c:v>
                </c:pt>
                <c:pt idx="116">
                  <c:v>44682</c:v>
                </c:pt>
                <c:pt idx="117">
                  <c:v>44689</c:v>
                </c:pt>
                <c:pt idx="118">
                  <c:v>44696</c:v>
                </c:pt>
                <c:pt idx="119">
                  <c:v>44703</c:v>
                </c:pt>
                <c:pt idx="120">
                  <c:v>44710</c:v>
                </c:pt>
              </c:numCache>
            </c:numRef>
          </c:cat>
          <c:val>
            <c:numRef>
              <c:f>'Consumer spend'!$C$6:$C$126</c:f>
              <c:numCache>
                <c:formatCode>General</c:formatCode>
                <c:ptCount val="121"/>
                <c:pt idx="0">
                  <c:v>-0.3</c:v>
                </c:pt>
                <c:pt idx="1">
                  <c:v>-0.1</c:v>
                </c:pt>
                <c:pt idx="2">
                  <c:v>1.5</c:v>
                </c:pt>
                <c:pt idx="3">
                  <c:v>1.5</c:v>
                </c:pt>
                <c:pt idx="4">
                  <c:v>1.5</c:v>
                </c:pt>
                <c:pt idx="5" formatCode="0">
                  <c:v>0</c:v>
                </c:pt>
                <c:pt idx="6" formatCode="0">
                  <c:v>10</c:v>
                </c:pt>
                <c:pt idx="7">
                  <c:v>-25.7</c:v>
                </c:pt>
                <c:pt idx="8">
                  <c:v>-59.1</c:v>
                </c:pt>
                <c:pt idx="9" formatCode="0">
                  <c:v>-60</c:v>
                </c:pt>
                <c:pt idx="10">
                  <c:v>-61.5</c:v>
                </c:pt>
                <c:pt idx="11">
                  <c:v>-56.1</c:v>
                </c:pt>
                <c:pt idx="12">
                  <c:v>-45.7</c:v>
                </c:pt>
                <c:pt idx="13">
                  <c:v>-41.6</c:v>
                </c:pt>
                <c:pt idx="14">
                  <c:v>-16.600000000000001</c:v>
                </c:pt>
                <c:pt idx="15">
                  <c:v>-1.2</c:v>
                </c:pt>
                <c:pt idx="16" formatCode="0">
                  <c:v>-3</c:v>
                </c:pt>
                <c:pt idx="17">
                  <c:v>-1.4</c:v>
                </c:pt>
                <c:pt idx="18">
                  <c:v>1.6</c:v>
                </c:pt>
                <c:pt idx="19">
                  <c:v>-1.8</c:v>
                </c:pt>
                <c:pt idx="20" formatCode="0">
                  <c:v>-2</c:v>
                </c:pt>
                <c:pt idx="21">
                  <c:v>1.1000000000000001</c:v>
                </c:pt>
                <c:pt idx="22">
                  <c:v>-0.1</c:v>
                </c:pt>
                <c:pt idx="23">
                  <c:v>2.2000000000000002</c:v>
                </c:pt>
                <c:pt idx="24">
                  <c:v>0.5</c:v>
                </c:pt>
                <c:pt idx="25">
                  <c:v>-0.5</c:v>
                </c:pt>
                <c:pt idx="26">
                  <c:v>0.8</c:v>
                </c:pt>
                <c:pt idx="27">
                  <c:v>-23.7</c:v>
                </c:pt>
                <c:pt idx="28">
                  <c:v>-41.3</c:v>
                </c:pt>
                <c:pt idx="29">
                  <c:v>-39.1</c:v>
                </c:pt>
                <c:pt idx="30">
                  <c:v>4.9000000000000004</c:v>
                </c:pt>
                <c:pt idx="31">
                  <c:v>-1.9</c:v>
                </c:pt>
                <c:pt idx="32">
                  <c:v>-5.3</c:v>
                </c:pt>
                <c:pt idx="33">
                  <c:v>-3.2</c:v>
                </c:pt>
                <c:pt idx="34">
                  <c:v>-2.6</c:v>
                </c:pt>
                <c:pt idx="35">
                  <c:v>-0.1</c:v>
                </c:pt>
                <c:pt idx="36">
                  <c:v>-0.7</c:v>
                </c:pt>
                <c:pt idx="37">
                  <c:v>-2.2000000000000002</c:v>
                </c:pt>
                <c:pt idx="38">
                  <c:v>-0.8</c:v>
                </c:pt>
                <c:pt idx="39">
                  <c:v>-5.3</c:v>
                </c:pt>
                <c:pt idx="40">
                  <c:v>-3.1</c:v>
                </c:pt>
                <c:pt idx="41">
                  <c:v>-4.5</c:v>
                </c:pt>
                <c:pt idx="42">
                  <c:v>-4.7</c:v>
                </c:pt>
                <c:pt idx="43">
                  <c:v>-6.1</c:v>
                </c:pt>
                <c:pt idx="44">
                  <c:v>-3.6</c:v>
                </c:pt>
                <c:pt idx="45">
                  <c:v>-2.5</c:v>
                </c:pt>
                <c:pt idx="46">
                  <c:v>1.9</c:v>
                </c:pt>
                <c:pt idx="47">
                  <c:v>-2.1</c:v>
                </c:pt>
                <c:pt idx="48">
                  <c:v>-1.9</c:v>
                </c:pt>
                <c:pt idx="49">
                  <c:v>-1.1000000000000001</c:v>
                </c:pt>
                <c:pt idx="50">
                  <c:v>-2.8</c:v>
                </c:pt>
                <c:pt idx="51">
                  <c:v>-1.4</c:v>
                </c:pt>
                <c:pt idx="52">
                  <c:v>-5.2</c:v>
                </c:pt>
                <c:pt idx="53">
                  <c:v>-3.9</c:v>
                </c:pt>
                <c:pt idx="54">
                  <c:v>-21.9</c:v>
                </c:pt>
                <c:pt idx="55">
                  <c:v>-10.4</c:v>
                </c:pt>
                <c:pt idx="56">
                  <c:v>-37.1</c:v>
                </c:pt>
                <c:pt idx="57">
                  <c:v>0.4</c:v>
                </c:pt>
                <c:pt idx="58">
                  <c:v>0.1</c:v>
                </c:pt>
                <c:pt idx="59">
                  <c:v>-0.4</c:v>
                </c:pt>
                <c:pt idx="60" formatCode="0">
                  <c:v>-11</c:v>
                </c:pt>
                <c:pt idx="61">
                  <c:v>-1.6</c:v>
                </c:pt>
                <c:pt idx="62">
                  <c:v>-12.1</c:v>
                </c:pt>
                <c:pt idx="63">
                  <c:v>18.399999999999999</c:v>
                </c:pt>
                <c:pt idx="64">
                  <c:v>2.7</c:v>
                </c:pt>
                <c:pt idx="65">
                  <c:v>0.9</c:v>
                </c:pt>
                <c:pt idx="66">
                  <c:v>-0.8</c:v>
                </c:pt>
                <c:pt idx="67">
                  <c:v>-0.7</c:v>
                </c:pt>
                <c:pt idx="68">
                  <c:v>-0.1</c:v>
                </c:pt>
                <c:pt idx="69">
                  <c:v>2.9</c:v>
                </c:pt>
                <c:pt idx="70">
                  <c:v>-0.4</c:v>
                </c:pt>
                <c:pt idx="71">
                  <c:v>-1.1000000000000001</c:v>
                </c:pt>
                <c:pt idx="72">
                  <c:v>-0.1</c:v>
                </c:pt>
                <c:pt idx="73">
                  <c:v>1.8</c:v>
                </c:pt>
                <c:pt idx="74">
                  <c:v>-0.6</c:v>
                </c:pt>
                <c:pt idx="75">
                  <c:v>2.2000000000000002</c:v>
                </c:pt>
                <c:pt idx="76" formatCode="0">
                  <c:v>2</c:v>
                </c:pt>
                <c:pt idx="77">
                  <c:v>-0.9</c:v>
                </c:pt>
                <c:pt idx="78">
                  <c:v>-1.9</c:v>
                </c:pt>
                <c:pt idx="79">
                  <c:v>0.3</c:v>
                </c:pt>
                <c:pt idx="80">
                  <c:v>-36.9</c:v>
                </c:pt>
                <c:pt idx="81">
                  <c:v>-51.4</c:v>
                </c:pt>
                <c:pt idx="82">
                  <c:v>-51.8</c:v>
                </c:pt>
                <c:pt idx="83">
                  <c:v>-53.2</c:v>
                </c:pt>
                <c:pt idx="84">
                  <c:v>-54.1</c:v>
                </c:pt>
                <c:pt idx="85">
                  <c:v>-40.9</c:v>
                </c:pt>
                <c:pt idx="86">
                  <c:v>-36.299999999999997</c:v>
                </c:pt>
                <c:pt idx="87">
                  <c:v>-33.299999999999997</c:v>
                </c:pt>
                <c:pt idx="88">
                  <c:v>-29.8</c:v>
                </c:pt>
                <c:pt idx="89">
                  <c:v>-31.5</c:v>
                </c:pt>
                <c:pt idx="90" formatCode="0">
                  <c:v>-33</c:v>
                </c:pt>
                <c:pt idx="91">
                  <c:v>-31.3</c:v>
                </c:pt>
                <c:pt idx="92">
                  <c:v>-12.2</c:v>
                </c:pt>
                <c:pt idx="93">
                  <c:v>-9.6</c:v>
                </c:pt>
                <c:pt idx="94">
                  <c:v>-5.3</c:v>
                </c:pt>
                <c:pt idx="95">
                  <c:v>-9.9</c:v>
                </c:pt>
                <c:pt idx="96">
                  <c:v>-4.8</c:v>
                </c:pt>
                <c:pt idx="97" formatCode="0">
                  <c:v>-7</c:v>
                </c:pt>
                <c:pt idx="98">
                  <c:v>0.5</c:v>
                </c:pt>
                <c:pt idx="99">
                  <c:v>-1.2</c:v>
                </c:pt>
                <c:pt idx="100">
                  <c:v>-3.3</c:v>
                </c:pt>
                <c:pt idx="101">
                  <c:v>0.4</c:v>
                </c:pt>
                <c:pt idx="102">
                  <c:v>1.7</c:v>
                </c:pt>
                <c:pt idx="103">
                  <c:v>-3.6</c:v>
                </c:pt>
                <c:pt idx="104">
                  <c:v>-11.4</c:v>
                </c:pt>
                <c:pt idx="105">
                  <c:v>-9.9</c:v>
                </c:pt>
                <c:pt idx="106">
                  <c:v>-9.6</c:v>
                </c:pt>
                <c:pt idx="107">
                  <c:v>-11.2</c:v>
                </c:pt>
                <c:pt idx="108">
                  <c:v>-12.8</c:v>
                </c:pt>
                <c:pt idx="109">
                  <c:v>-8.3000000000000007</c:v>
                </c:pt>
                <c:pt idx="110">
                  <c:v>-8.5</c:v>
                </c:pt>
                <c:pt idx="111">
                  <c:v>-8.6999999999999993</c:v>
                </c:pt>
                <c:pt idx="112">
                  <c:v>-4.9000000000000004</c:v>
                </c:pt>
                <c:pt idx="113">
                  <c:v>-4.5</c:v>
                </c:pt>
                <c:pt idx="114">
                  <c:v>-16.100000000000001</c:v>
                </c:pt>
                <c:pt idx="115">
                  <c:v>4.7</c:v>
                </c:pt>
                <c:pt idx="116">
                  <c:v>0.6</c:v>
                </c:pt>
                <c:pt idx="117">
                  <c:v>-1.4</c:v>
                </c:pt>
                <c:pt idx="118" formatCode="0">
                  <c:v>-3</c:v>
                </c:pt>
                <c:pt idx="119">
                  <c:v>-4.7</c:v>
                </c:pt>
                <c:pt idx="120">
                  <c:v>-4.0999999999999996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37-440F-ABA3-23209888FF9A}"/>
            </c:ext>
          </c:extLst>
        </c:ser>
        <c:ser>
          <c:idx val="0"/>
          <c:order val="1"/>
          <c:tx>
            <c:strRef>
              <c:f>'Consumer spend'!$D$4</c:f>
              <c:strCache>
                <c:ptCount val="1"/>
                <c:pt idx="0">
                  <c:v>New Zealand</c:v>
                </c:pt>
              </c:strCache>
            </c:strRef>
          </c:tx>
          <c:spPr>
            <a:ln>
              <a:solidFill>
                <a:srgbClr val="FF0000"/>
              </a:solidFill>
              <a:prstDash val="sysDot"/>
            </a:ln>
          </c:spPr>
          <c:marker>
            <c:symbol val="none"/>
          </c:marker>
          <c:cat>
            <c:numRef>
              <c:f>'Consumer spend'!$B$6:$B$126</c:f>
              <c:numCache>
                <c:formatCode>d\-mmm\-yy</c:formatCode>
                <c:ptCount val="121"/>
                <c:pt idx="0">
                  <c:v>43870</c:v>
                </c:pt>
                <c:pt idx="1">
                  <c:v>43877</c:v>
                </c:pt>
                <c:pt idx="2">
                  <c:v>43884</c:v>
                </c:pt>
                <c:pt idx="3">
                  <c:v>43891</c:v>
                </c:pt>
                <c:pt idx="4">
                  <c:v>43898</c:v>
                </c:pt>
                <c:pt idx="5">
                  <c:v>43905</c:v>
                </c:pt>
                <c:pt idx="6">
                  <c:v>43912</c:v>
                </c:pt>
                <c:pt idx="7">
                  <c:v>43919</c:v>
                </c:pt>
                <c:pt idx="8">
                  <c:v>43926</c:v>
                </c:pt>
                <c:pt idx="9">
                  <c:v>43933</c:v>
                </c:pt>
                <c:pt idx="10">
                  <c:v>43940</c:v>
                </c:pt>
                <c:pt idx="11">
                  <c:v>43947</c:v>
                </c:pt>
                <c:pt idx="12">
                  <c:v>43954</c:v>
                </c:pt>
                <c:pt idx="13">
                  <c:v>43961</c:v>
                </c:pt>
                <c:pt idx="14">
                  <c:v>43968</c:v>
                </c:pt>
                <c:pt idx="15">
                  <c:v>43975</c:v>
                </c:pt>
                <c:pt idx="16">
                  <c:v>43982</c:v>
                </c:pt>
                <c:pt idx="17">
                  <c:v>43989</c:v>
                </c:pt>
                <c:pt idx="18">
                  <c:v>43996</c:v>
                </c:pt>
                <c:pt idx="19">
                  <c:v>44003</c:v>
                </c:pt>
                <c:pt idx="20">
                  <c:v>44010</c:v>
                </c:pt>
                <c:pt idx="21">
                  <c:v>44017</c:v>
                </c:pt>
                <c:pt idx="22">
                  <c:v>44024</c:v>
                </c:pt>
                <c:pt idx="23">
                  <c:v>44031</c:v>
                </c:pt>
                <c:pt idx="24">
                  <c:v>44038</c:v>
                </c:pt>
                <c:pt idx="25">
                  <c:v>44045</c:v>
                </c:pt>
                <c:pt idx="26">
                  <c:v>44052</c:v>
                </c:pt>
                <c:pt idx="27">
                  <c:v>44059</c:v>
                </c:pt>
                <c:pt idx="28">
                  <c:v>44066</c:v>
                </c:pt>
                <c:pt idx="29">
                  <c:v>44073</c:v>
                </c:pt>
                <c:pt idx="30">
                  <c:v>44080</c:v>
                </c:pt>
                <c:pt idx="31">
                  <c:v>44087</c:v>
                </c:pt>
                <c:pt idx="32">
                  <c:v>44094</c:v>
                </c:pt>
                <c:pt idx="33">
                  <c:v>44101</c:v>
                </c:pt>
                <c:pt idx="34">
                  <c:v>44108</c:v>
                </c:pt>
                <c:pt idx="35">
                  <c:v>44115</c:v>
                </c:pt>
                <c:pt idx="36">
                  <c:v>44122</c:v>
                </c:pt>
                <c:pt idx="37">
                  <c:v>44129</c:v>
                </c:pt>
                <c:pt idx="38">
                  <c:v>44136</c:v>
                </c:pt>
                <c:pt idx="39">
                  <c:v>44143</c:v>
                </c:pt>
                <c:pt idx="40">
                  <c:v>44150</c:v>
                </c:pt>
                <c:pt idx="41">
                  <c:v>44157</c:v>
                </c:pt>
                <c:pt idx="42">
                  <c:v>44164</c:v>
                </c:pt>
                <c:pt idx="43">
                  <c:v>44171</c:v>
                </c:pt>
                <c:pt idx="44">
                  <c:v>44178</c:v>
                </c:pt>
                <c:pt idx="45">
                  <c:v>44185</c:v>
                </c:pt>
                <c:pt idx="46">
                  <c:v>44192</c:v>
                </c:pt>
                <c:pt idx="47">
                  <c:v>44199</c:v>
                </c:pt>
                <c:pt idx="48">
                  <c:v>44206</c:v>
                </c:pt>
                <c:pt idx="49">
                  <c:v>44213</c:v>
                </c:pt>
                <c:pt idx="50">
                  <c:v>44220</c:v>
                </c:pt>
                <c:pt idx="51">
                  <c:v>44227</c:v>
                </c:pt>
                <c:pt idx="52">
                  <c:v>44234</c:v>
                </c:pt>
                <c:pt idx="53">
                  <c:v>44241</c:v>
                </c:pt>
                <c:pt idx="54">
                  <c:v>44248</c:v>
                </c:pt>
                <c:pt idx="55">
                  <c:v>44255</c:v>
                </c:pt>
                <c:pt idx="56">
                  <c:v>44262</c:v>
                </c:pt>
                <c:pt idx="57">
                  <c:v>44269</c:v>
                </c:pt>
                <c:pt idx="58">
                  <c:v>44276</c:v>
                </c:pt>
                <c:pt idx="59">
                  <c:v>44283</c:v>
                </c:pt>
                <c:pt idx="60">
                  <c:v>44290</c:v>
                </c:pt>
                <c:pt idx="61">
                  <c:v>44297</c:v>
                </c:pt>
                <c:pt idx="62">
                  <c:v>44304</c:v>
                </c:pt>
                <c:pt idx="63">
                  <c:v>44311</c:v>
                </c:pt>
                <c:pt idx="64">
                  <c:v>44318</c:v>
                </c:pt>
                <c:pt idx="65">
                  <c:v>44325</c:v>
                </c:pt>
                <c:pt idx="66">
                  <c:v>44332</c:v>
                </c:pt>
                <c:pt idx="67">
                  <c:v>44339</c:v>
                </c:pt>
                <c:pt idx="68">
                  <c:v>44346</c:v>
                </c:pt>
                <c:pt idx="69">
                  <c:v>44353</c:v>
                </c:pt>
                <c:pt idx="70">
                  <c:v>44360</c:v>
                </c:pt>
                <c:pt idx="71">
                  <c:v>44367</c:v>
                </c:pt>
                <c:pt idx="72">
                  <c:v>44374</c:v>
                </c:pt>
                <c:pt idx="73">
                  <c:v>44381</c:v>
                </c:pt>
                <c:pt idx="74">
                  <c:v>44388</c:v>
                </c:pt>
                <c:pt idx="75">
                  <c:v>44395</c:v>
                </c:pt>
                <c:pt idx="76">
                  <c:v>44402</c:v>
                </c:pt>
                <c:pt idx="77">
                  <c:v>44409</c:v>
                </c:pt>
                <c:pt idx="78">
                  <c:v>44416</c:v>
                </c:pt>
                <c:pt idx="79">
                  <c:v>44423</c:v>
                </c:pt>
                <c:pt idx="80">
                  <c:v>44430</c:v>
                </c:pt>
                <c:pt idx="81">
                  <c:v>44437</c:v>
                </c:pt>
                <c:pt idx="82">
                  <c:v>44444</c:v>
                </c:pt>
                <c:pt idx="83">
                  <c:v>44451</c:v>
                </c:pt>
                <c:pt idx="84">
                  <c:v>44458</c:v>
                </c:pt>
                <c:pt idx="85">
                  <c:v>44465</c:v>
                </c:pt>
                <c:pt idx="86">
                  <c:v>44472</c:v>
                </c:pt>
                <c:pt idx="87">
                  <c:v>44479</c:v>
                </c:pt>
                <c:pt idx="88">
                  <c:v>44486</c:v>
                </c:pt>
                <c:pt idx="89">
                  <c:v>44493</c:v>
                </c:pt>
                <c:pt idx="90">
                  <c:v>44500</c:v>
                </c:pt>
                <c:pt idx="91">
                  <c:v>44507</c:v>
                </c:pt>
                <c:pt idx="92">
                  <c:v>44514</c:v>
                </c:pt>
                <c:pt idx="93">
                  <c:v>44521</c:v>
                </c:pt>
                <c:pt idx="94">
                  <c:v>44528</c:v>
                </c:pt>
                <c:pt idx="95">
                  <c:v>44535</c:v>
                </c:pt>
                <c:pt idx="96">
                  <c:v>44542</c:v>
                </c:pt>
                <c:pt idx="97">
                  <c:v>44549</c:v>
                </c:pt>
                <c:pt idx="98">
                  <c:v>44556</c:v>
                </c:pt>
                <c:pt idx="99">
                  <c:v>44563</c:v>
                </c:pt>
                <c:pt idx="100">
                  <c:v>44570</c:v>
                </c:pt>
                <c:pt idx="101">
                  <c:v>44577</c:v>
                </c:pt>
                <c:pt idx="102">
                  <c:v>44584</c:v>
                </c:pt>
                <c:pt idx="103">
                  <c:v>44591</c:v>
                </c:pt>
                <c:pt idx="104">
                  <c:v>44598</c:v>
                </c:pt>
                <c:pt idx="105">
                  <c:v>44605</c:v>
                </c:pt>
                <c:pt idx="106">
                  <c:v>44612</c:v>
                </c:pt>
                <c:pt idx="107">
                  <c:v>44619</c:v>
                </c:pt>
                <c:pt idx="108">
                  <c:v>44626</c:v>
                </c:pt>
                <c:pt idx="109">
                  <c:v>44633</c:v>
                </c:pt>
                <c:pt idx="110">
                  <c:v>44640</c:v>
                </c:pt>
                <c:pt idx="111">
                  <c:v>44647</c:v>
                </c:pt>
                <c:pt idx="112">
                  <c:v>44654</c:v>
                </c:pt>
                <c:pt idx="113">
                  <c:v>44661</c:v>
                </c:pt>
                <c:pt idx="114">
                  <c:v>44668</c:v>
                </c:pt>
                <c:pt idx="115">
                  <c:v>44675</c:v>
                </c:pt>
                <c:pt idx="116">
                  <c:v>44682</c:v>
                </c:pt>
                <c:pt idx="117">
                  <c:v>44689</c:v>
                </c:pt>
                <c:pt idx="118">
                  <c:v>44696</c:v>
                </c:pt>
                <c:pt idx="119">
                  <c:v>44703</c:v>
                </c:pt>
                <c:pt idx="120">
                  <c:v>44710</c:v>
                </c:pt>
              </c:numCache>
            </c:numRef>
          </c:cat>
          <c:val>
            <c:numRef>
              <c:f>'Consumer spend'!$D$6:$D$126</c:f>
              <c:numCache>
                <c:formatCode>General</c:formatCode>
                <c:ptCount val="121"/>
                <c:pt idx="0">
                  <c:v>2.4</c:v>
                </c:pt>
                <c:pt idx="1">
                  <c:v>0.9</c:v>
                </c:pt>
                <c:pt idx="2">
                  <c:v>1.9</c:v>
                </c:pt>
                <c:pt idx="3">
                  <c:v>2.9</c:v>
                </c:pt>
                <c:pt idx="4">
                  <c:v>2.6</c:v>
                </c:pt>
                <c:pt idx="5">
                  <c:v>3.3</c:v>
                </c:pt>
                <c:pt idx="6">
                  <c:v>11.5</c:v>
                </c:pt>
                <c:pt idx="7">
                  <c:v>-21.4</c:v>
                </c:pt>
                <c:pt idx="8">
                  <c:v>-53.6</c:v>
                </c:pt>
                <c:pt idx="9">
                  <c:v>-54.7</c:v>
                </c:pt>
                <c:pt idx="10">
                  <c:v>-56.2</c:v>
                </c:pt>
                <c:pt idx="11">
                  <c:v>-52.7</c:v>
                </c:pt>
                <c:pt idx="12">
                  <c:v>-40.299999999999997</c:v>
                </c:pt>
                <c:pt idx="13" formatCode="0">
                  <c:v>-36</c:v>
                </c:pt>
                <c:pt idx="14" formatCode="0">
                  <c:v>-11</c:v>
                </c:pt>
                <c:pt idx="15">
                  <c:v>3.3</c:v>
                </c:pt>
                <c:pt idx="16">
                  <c:v>3.4</c:v>
                </c:pt>
                <c:pt idx="17">
                  <c:v>2.2000000000000002</c:v>
                </c:pt>
                <c:pt idx="18">
                  <c:v>5.9</c:v>
                </c:pt>
                <c:pt idx="19">
                  <c:v>2.6</c:v>
                </c:pt>
                <c:pt idx="20">
                  <c:v>2.5</c:v>
                </c:pt>
                <c:pt idx="21">
                  <c:v>4.5</c:v>
                </c:pt>
                <c:pt idx="22">
                  <c:v>4.9000000000000004</c:v>
                </c:pt>
                <c:pt idx="23">
                  <c:v>6.2</c:v>
                </c:pt>
                <c:pt idx="24">
                  <c:v>4.8</c:v>
                </c:pt>
                <c:pt idx="25">
                  <c:v>3.5</c:v>
                </c:pt>
                <c:pt idx="26">
                  <c:v>4.4000000000000004</c:v>
                </c:pt>
                <c:pt idx="27">
                  <c:v>0.6</c:v>
                </c:pt>
                <c:pt idx="28">
                  <c:v>-14.7</c:v>
                </c:pt>
                <c:pt idx="29">
                  <c:v>-12.7</c:v>
                </c:pt>
                <c:pt idx="30">
                  <c:v>5.9</c:v>
                </c:pt>
                <c:pt idx="31">
                  <c:v>2.9</c:v>
                </c:pt>
                <c:pt idx="32">
                  <c:v>0.7</c:v>
                </c:pt>
                <c:pt idx="33">
                  <c:v>1.7</c:v>
                </c:pt>
                <c:pt idx="34">
                  <c:v>3.3</c:v>
                </c:pt>
                <c:pt idx="35">
                  <c:v>3.6</c:v>
                </c:pt>
                <c:pt idx="36">
                  <c:v>2.1</c:v>
                </c:pt>
                <c:pt idx="37">
                  <c:v>3.9</c:v>
                </c:pt>
                <c:pt idx="38">
                  <c:v>-0.4</c:v>
                </c:pt>
                <c:pt idx="39">
                  <c:v>-2.8</c:v>
                </c:pt>
                <c:pt idx="40">
                  <c:v>-0.7</c:v>
                </c:pt>
                <c:pt idx="41">
                  <c:v>-1.3</c:v>
                </c:pt>
                <c:pt idx="42">
                  <c:v>-2.8</c:v>
                </c:pt>
                <c:pt idx="43">
                  <c:v>-3.8</c:v>
                </c:pt>
                <c:pt idx="44">
                  <c:v>-1.2</c:v>
                </c:pt>
                <c:pt idx="45">
                  <c:v>-1.2</c:v>
                </c:pt>
                <c:pt idx="46">
                  <c:v>2.6</c:v>
                </c:pt>
                <c:pt idx="47">
                  <c:v>-0.8</c:v>
                </c:pt>
                <c:pt idx="48">
                  <c:v>1.3</c:v>
                </c:pt>
                <c:pt idx="49">
                  <c:v>2.2000000000000002</c:v>
                </c:pt>
                <c:pt idx="50">
                  <c:v>-0.6</c:v>
                </c:pt>
                <c:pt idx="51">
                  <c:v>0.4</c:v>
                </c:pt>
                <c:pt idx="52">
                  <c:v>-0.1</c:v>
                </c:pt>
                <c:pt idx="53">
                  <c:v>-3.4</c:v>
                </c:pt>
                <c:pt idx="54" formatCode="0">
                  <c:v>-9</c:v>
                </c:pt>
                <c:pt idx="55" formatCode="0">
                  <c:v>-4</c:v>
                </c:pt>
                <c:pt idx="56">
                  <c:v>-14.8</c:v>
                </c:pt>
                <c:pt idx="57">
                  <c:v>-0.1</c:v>
                </c:pt>
                <c:pt idx="58">
                  <c:v>1.6</c:v>
                </c:pt>
                <c:pt idx="59">
                  <c:v>1.4</c:v>
                </c:pt>
                <c:pt idx="60">
                  <c:v>-2.7</c:v>
                </c:pt>
                <c:pt idx="61">
                  <c:v>2.1</c:v>
                </c:pt>
                <c:pt idx="62">
                  <c:v>-10.8</c:v>
                </c:pt>
                <c:pt idx="63" formatCode="0">
                  <c:v>17</c:v>
                </c:pt>
                <c:pt idx="64">
                  <c:v>5.3</c:v>
                </c:pt>
                <c:pt idx="65">
                  <c:v>4.5</c:v>
                </c:pt>
                <c:pt idx="66">
                  <c:v>2.7</c:v>
                </c:pt>
                <c:pt idx="67">
                  <c:v>3.6</c:v>
                </c:pt>
                <c:pt idx="68">
                  <c:v>2.4</c:v>
                </c:pt>
                <c:pt idx="69">
                  <c:v>6.9</c:v>
                </c:pt>
                <c:pt idx="70">
                  <c:v>4.3</c:v>
                </c:pt>
                <c:pt idx="71">
                  <c:v>3.2</c:v>
                </c:pt>
                <c:pt idx="72">
                  <c:v>3.9</c:v>
                </c:pt>
                <c:pt idx="73">
                  <c:v>4.3</c:v>
                </c:pt>
                <c:pt idx="74">
                  <c:v>2.8</c:v>
                </c:pt>
                <c:pt idx="75">
                  <c:v>6.2</c:v>
                </c:pt>
                <c:pt idx="76">
                  <c:v>8.6999999999999993</c:v>
                </c:pt>
                <c:pt idx="77">
                  <c:v>3.5</c:v>
                </c:pt>
                <c:pt idx="78">
                  <c:v>2.9</c:v>
                </c:pt>
                <c:pt idx="79">
                  <c:v>4.7</c:v>
                </c:pt>
                <c:pt idx="80">
                  <c:v>-29.9</c:v>
                </c:pt>
                <c:pt idx="81">
                  <c:v>-46.2</c:v>
                </c:pt>
                <c:pt idx="82">
                  <c:v>-38.799999999999997</c:v>
                </c:pt>
                <c:pt idx="83">
                  <c:v>-16.399999999999999</c:v>
                </c:pt>
                <c:pt idx="84">
                  <c:v>-15.6</c:v>
                </c:pt>
                <c:pt idx="85">
                  <c:v>-11.4</c:v>
                </c:pt>
                <c:pt idx="86">
                  <c:v>-9.8000000000000007</c:v>
                </c:pt>
                <c:pt idx="87">
                  <c:v>-10.7</c:v>
                </c:pt>
                <c:pt idx="88">
                  <c:v>-7.9</c:v>
                </c:pt>
                <c:pt idx="89" formatCode="0">
                  <c:v>-7</c:v>
                </c:pt>
                <c:pt idx="90">
                  <c:v>-11.9</c:v>
                </c:pt>
                <c:pt idx="91">
                  <c:v>-10.7</c:v>
                </c:pt>
                <c:pt idx="92">
                  <c:v>-2.9</c:v>
                </c:pt>
                <c:pt idx="93">
                  <c:v>-1.7</c:v>
                </c:pt>
                <c:pt idx="94">
                  <c:v>0.6</c:v>
                </c:pt>
                <c:pt idx="95">
                  <c:v>-5.2</c:v>
                </c:pt>
                <c:pt idx="96">
                  <c:v>-1.6</c:v>
                </c:pt>
                <c:pt idx="97">
                  <c:v>-2.4</c:v>
                </c:pt>
                <c:pt idx="98">
                  <c:v>4.5999999999999996</c:v>
                </c:pt>
                <c:pt idx="99">
                  <c:v>1.8</c:v>
                </c:pt>
                <c:pt idx="100">
                  <c:v>1.4</c:v>
                </c:pt>
                <c:pt idx="101">
                  <c:v>4.5</c:v>
                </c:pt>
                <c:pt idx="102">
                  <c:v>6.1</c:v>
                </c:pt>
                <c:pt idx="103">
                  <c:v>0.6</c:v>
                </c:pt>
                <c:pt idx="104">
                  <c:v>-4.0999999999999996</c:v>
                </c:pt>
                <c:pt idx="105">
                  <c:v>-7.4</c:v>
                </c:pt>
                <c:pt idx="106">
                  <c:v>-4.7</c:v>
                </c:pt>
                <c:pt idx="107">
                  <c:v>-4.4000000000000004</c:v>
                </c:pt>
                <c:pt idx="108">
                  <c:v>-6.1</c:v>
                </c:pt>
                <c:pt idx="109">
                  <c:v>-2.5</c:v>
                </c:pt>
                <c:pt idx="110">
                  <c:v>-4.3</c:v>
                </c:pt>
                <c:pt idx="111">
                  <c:v>-5.4</c:v>
                </c:pt>
                <c:pt idx="112">
                  <c:v>-1.3</c:v>
                </c:pt>
                <c:pt idx="113">
                  <c:v>-0.5</c:v>
                </c:pt>
                <c:pt idx="114">
                  <c:v>-7.8</c:v>
                </c:pt>
                <c:pt idx="115">
                  <c:v>6.1</c:v>
                </c:pt>
                <c:pt idx="116">
                  <c:v>5.2</c:v>
                </c:pt>
                <c:pt idx="117">
                  <c:v>4.3</c:v>
                </c:pt>
                <c:pt idx="118">
                  <c:v>3.5</c:v>
                </c:pt>
                <c:pt idx="119">
                  <c:v>2.2000000000000002</c:v>
                </c:pt>
                <c:pt idx="120">
                  <c:v>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37-440F-ABA3-23209888FF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808512"/>
        <c:axId val="113810048"/>
      </c:lineChart>
      <c:catAx>
        <c:axId val="113808512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low"/>
        <c:crossAx val="113810048"/>
        <c:crosses val="autoZero"/>
        <c:auto val="0"/>
        <c:lblAlgn val="ctr"/>
        <c:lblOffset val="100"/>
        <c:tickLblSkip val="4"/>
        <c:tickMarkSkip val="4"/>
        <c:noMultiLvlLbl val="0"/>
      </c:catAx>
      <c:valAx>
        <c:axId val="113810048"/>
        <c:scaling>
          <c:orientation val="minMax"/>
          <c:min val="-1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change week vs same week 2019 </a:t>
                </a:r>
              </a:p>
            </c:rich>
          </c:tx>
          <c:layout>
            <c:manualLayout>
              <c:xMode val="edge"/>
              <c:yMode val="edge"/>
              <c:x val="8.4352505605673464E-2"/>
              <c:y val="0.17088008137738764"/>
            </c:manualLayout>
          </c:layout>
          <c:overlay val="0"/>
        </c:title>
        <c:numFmt formatCode="#,##0" sourceLinked="0"/>
        <c:majorTickMark val="out"/>
        <c:minorTickMark val="in"/>
        <c:tickLblPos val="nextTo"/>
        <c:spPr>
          <a:ln/>
        </c:spPr>
        <c:crossAx val="113808512"/>
        <c:crosses val="autoZero"/>
        <c:crossBetween val="midCat"/>
        <c:majorUnit val="20"/>
        <c:minorUnit val="10"/>
      </c:valAx>
    </c:plotArea>
    <c:legend>
      <c:legendPos val="b"/>
      <c:layout>
        <c:manualLayout>
          <c:xMode val="edge"/>
          <c:yMode val="edge"/>
          <c:x val="0.26639828961777123"/>
          <c:y val="0.63965376935538565"/>
          <c:w val="0.56268328958880165"/>
          <c:h val="8.3717191601050026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377" l="0.70000000000000062" r="0.70000000000000062" t="0.75000000000000377" header="0.30000000000000032" footer="0.30000000000000032"/>
    <c:pageSetup orientation="landscape" horizontalDpi="1200" verticalDpi="1200"/>
  </c:printSettings>
  <c:userShapes r:id="rId1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'Consumer spend'!$C$4</c:f>
              <c:strCache>
                <c:ptCount val="1"/>
                <c:pt idx="0">
                  <c:v>Auckland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cat>
            <c:numRef>
              <c:f>'Consumer spend'!$B$6:$B$126</c:f>
              <c:numCache>
                <c:formatCode>d\-mmm\-yy</c:formatCode>
                <c:ptCount val="121"/>
                <c:pt idx="0">
                  <c:v>43870</c:v>
                </c:pt>
                <c:pt idx="1">
                  <c:v>43877</c:v>
                </c:pt>
                <c:pt idx="2">
                  <c:v>43884</c:v>
                </c:pt>
                <c:pt idx="3">
                  <c:v>43891</c:v>
                </c:pt>
                <c:pt idx="4">
                  <c:v>43898</c:v>
                </c:pt>
                <c:pt idx="5">
                  <c:v>43905</c:v>
                </c:pt>
                <c:pt idx="6">
                  <c:v>43912</c:v>
                </c:pt>
                <c:pt idx="7">
                  <c:v>43919</c:v>
                </c:pt>
                <c:pt idx="8">
                  <c:v>43926</c:v>
                </c:pt>
                <c:pt idx="9">
                  <c:v>43933</c:v>
                </c:pt>
                <c:pt idx="10">
                  <c:v>43940</c:v>
                </c:pt>
                <c:pt idx="11">
                  <c:v>43947</c:v>
                </c:pt>
                <c:pt idx="12">
                  <c:v>43954</c:v>
                </c:pt>
                <c:pt idx="13">
                  <c:v>43961</c:v>
                </c:pt>
                <c:pt idx="14">
                  <c:v>43968</c:v>
                </c:pt>
                <c:pt idx="15">
                  <c:v>43975</c:v>
                </c:pt>
                <c:pt idx="16">
                  <c:v>43982</c:v>
                </c:pt>
                <c:pt idx="17">
                  <c:v>43989</c:v>
                </c:pt>
                <c:pt idx="18">
                  <c:v>43996</c:v>
                </c:pt>
                <c:pt idx="19">
                  <c:v>44003</c:v>
                </c:pt>
                <c:pt idx="20">
                  <c:v>44010</c:v>
                </c:pt>
                <c:pt idx="21">
                  <c:v>44017</c:v>
                </c:pt>
                <c:pt idx="22">
                  <c:v>44024</c:v>
                </c:pt>
                <c:pt idx="23">
                  <c:v>44031</c:v>
                </c:pt>
                <c:pt idx="24">
                  <c:v>44038</c:v>
                </c:pt>
                <c:pt idx="25">
                  <c:v>44045</c:v>
                </c:pt>
                <c:pt idx="26">
                  <c:v>44052</c:v>
                </c:pt>
                <c:pt idx="27">
                  <c:v>44059</c:v>
                </c:pt>
                <c:pt idx="28">
                  <c:v>44066</c:v>
                </c:pt>
                <c:pt idx="29">
                  <c:v>44073</c:v>
                </c:pt>
                <c:pt idx="30">
                  <c:v>44080</c:v>
                </c:pt>
                <c:pt idx="31">
                  <c:v>44087</c:v>
                </c:pt>
                <c:pt idx="32">
                  <c:v>44094</c:v>
                </c:pt>
                <c:pt idx="33">
                  <c:v>44101</c:v>
                </c:pt>
                <c:pt idx="34">
                  <c:v>44108</c:v>
                </c:pt>
                <c:pt idx="35">
                  <c:v>44115</c:v>
                </c:pt>
                <c:pt idx="36">
                  <c:v>44122</c:v>
                </c:pt>
                <c:pt idx="37">
                  <c:v>44129</c:v>
                </c:pt>
                <c:pt idx="38">
                  <c:v>44136</c:v>
                </c:pt>
                <c:pt idx="39">
                  <c:v>44143</c:v>
                </c:pt>
                <c:pt idx="40">
                  <c:v>44150</c:v>
                </c:pt>
                <c:pt idx="41">
                  <c:v>44157</c:v>
                </c:pt>
                <c:pt idx="42">
                  <c:v>44164</c:v>
                </c:pt>
                <c:pt idx="43">
                  <c:v>44171</c:v>
                </c:pt>
                <c:pt idx="44">
                  <c:v>44178</c:v>
                </c:pt>
                <c:pt idx="45">
                  <c:v>44185</c:v>
                </c:pt>
                <c:pt idx="46">
                  <c:v>44192</c:v>
                </c:pt>
                <c:pt idx="47">
                  <c:v>44199</c:v>
                </c:pt>
                <c:pt idx="48">
                  <c:v>44206</c:v>
                </c:pt>
                <c:pt idx="49">
                  <c:v>44213</c:v>
                </c:pt>
                <c:pt idx="50">
                  <c:v>44220</c:v>
                </c:pt>
                <c:pt idx="51">
                  <c:v>44227</c:v>
                </c:pt>
                <c:pt idx="52">
                  <c:v>44234</c:v>
                </c:pt>
                <c:pt idx="53">
                  <c:v>44241</c:v>
                </c:pt>
                <c:pt idx="54">
                  <c:v>44248</c:v>
                </c:pt>
                <c:pt idx="55">
                  <c:v>44255</c:v>
                </c:pt>
                <c:pt idx="56">
                  <c:v>44262</c:v>
                </c:pt>
                <c:pt idx="57">
                  <c:v>44269</c:v>
                </c:pt>
                <c:pt idx="58">
                  <c:v>44276</c:v>
                </c:pt>
                <c:pt idx="59">
                  <c:v>44283</c:v>
                </c:pt>
                <c:pt idx="60">
                  <c:v>44290</c:v>
                </c:pt>
                <c:pt idx="61">
                  <c:v>44297</c:v>
                </c:pt>
                <c:pt idx="62">
                  <c:v>44304</c:v>
                </c:pt>
                <c:pt idx="63">
                  <c:v>44311</c:v>
                </c:pt>
                <c:pt idx="64">
                  <c:v>44318</c:v>
                </c:pt>
                <c:pt idx="65">
                  <c:v>44325</c:v>
                </c:pt>
                <c:pt idx="66">
                  <c:v>44332</c:v>
                </c:pt>
                <c:pt idx="67">
                  <c:v>44339</c:v>
                </c:pt>
                <c:pt idx="68">
                  <c:v>44346</c:v>
                </c:pt>
                <c:pt idx="69">
                  <c:v>44353</c:v>
                </c:pt>
                <c:pt idx="70">
                  <c:v>44360</c:v>
                </c:pt>
                <c:pt idx="71">
                  <c:v>44367</c:v>
                </c:pt>
                <c:pt idx="72">
                  <c:v>44374</c:v>
                </c:pt>
                <c:pt idx="73">
                  <c:v>44381</c:v>
                </c:pt>
                <c:pt idx="74">
                  <c:v>44388</c:v>
                </c:pt>
                <c:pt idx="75">
                  <c:v>44395</c:v>
                </c:pt>
                <c:pt idx="76">
                  <c:v>44402</c:v>
                </c:pt>
                <c:pt idx="77">
                  <c:v>44409</c:v>
                </c:pt>
                <c:pt idx="78">
                  <c:v>44416</c:v>
                </c:pt>
                <c:pt idx="79">
                  <c:v>44423</c:v>
                </c:pt>
                <c:pt idx="80">
                  <c:v>44430</c:v>
                </c:pt>
                <c:pt idx="81">
                  <c:v>44437</c:v>
                </c:pt>
                <c:pt idx="82">
                  <c:v>44444</c:v>
                </c:pt>
                <c:pt idx="83">
                  <c:v>44451</c:v>
                </c:pt>
                <c:pt idx="84">
                  <c:v>44458</c:v>
                </c:pt>
                <c:pt idx="85">
                  <c:v>44465</c:v>
                </c:pt>
                <c:pt idx="86">
                  <c:v>44472</c:v>
                </c:pt>
                <c:pt idx="87">
                  <c:v>44479</c:v>
                </c:pt>
                <c:pt idx="88">
                  <c:v>44486</c:v>
                </c:pt>
                <c:pt idx="89">
                  <c:v>44493</c:v>
                </c:pt>
                <c:pt idx="90">
                  <c:v>44500</c:v>
                </c:pt>
                <c:pt idx="91">
                  <c:v>44507</c:v>
                </c:pt>
                <c:pt idx="92">
                  <c:v>44514</c:v>
                </c:pt>
                <c:pt idx="93">
                  <c:v>44521</c:v>
                </c:pt>
                <c:pt idx="94">
                  <c:v>44528</c:v>
                </c:pt>
                <c:pt idx="95">
                  <c:v>44535</c:v>
                </c:pt>
                <c:pt idx="96">
                  <c:v>44542</c:v>
                </c:pt>
                <c:pt idx="97">
                  <c:v>44549</c:v>
                </c:pt>
                <c:pt idx="98">
                  <c:v>44556</c:v>
                </c:pt>
                <c:pt idx="99">
                  <c:v>44563</c:v>
                </c:pt>
                <c:pt idx="100">
                  <c:v>44570</c:v>
                </c:pt>
                <c:pt idx="101">
                  <c:v>44577</c:v>
                </c:pt>
                <c:pt idx="102">
                  <c:v>44584</c:v>
                </c:pt>
                <c:pt idx="103">
                  <c:v>44591</c:v>
                </c:pt>
                <c:pt idx="104">
                  <c:v>44598</c:v>
                </c:pt>
                <c:pt idx="105">
                  <c:v>44605</c:v>
                </c:pt>
                <c:pt idx="106">
                  <c:v>44612</c:v>
                </c:pt>
                <c:pt idx="107">
                  <c:v>44619</c:v>
                </c:pt>
                <c:pt idx="108">
                  <c:v>44626</c:v>
                </c:pt>
                <c:pt idx="109">
                  <c:v>44633</c:v>
                </c:pt>
                <c:pt idx="110">
                  <c:v>44640</c:v>
                </c:pt>
                <c:pt idx="111">
                  <c:v>44647</c:v>
                </c:pt>
                <c:pt idx="112">
                  <c:v>44654</c:v>
                </c:pt>
                <c:pt idx="113">
                  <c:v>44661</c:v>
                </c:pt>
                <c:pt idx="114">
                  <c:v>44668</c:v>
                </c:pt>
                <c:pt idx="115">
                  <c:v>44675</c:v>
                </c:pt>
                <c:pt idx="116">
                  <c:v>44682</c:v>
                </c:pt>
                <c:pt idx="117">
                  <c:v>44689</c:v>
                </c:pt>
                <c:pt idx="118">
                  <c:v>44696</c:v>
                </c:pt>
                <c:pt idx="119">
                  <c:v>44703</c:v>
                </c:pt>
                <c:pt idx="120">
                  <c:v>44710</c:v>
                </c:pt>
              </c:numCache>
            </c:numRef>
          </c:cat>
          <c:val>
            <c:numRef>
              <c:f>'Consumer spend'!$C$6:$C$126</c:f>
              <c:numCache>
                <c:formatCode>General</c:formatCode>
                <c:ptCount val="121"/>
                <c:pt idx="0">
                  <c:v>-0.3</c:v>
                </c:pt>
                <c:pt idx="1">
                  <c:v>-0.1</c:v>
                </c:pt>
                <c:pt idx="2">
                  <c:v>1.5</c:v>
                </c:pt>
                <c:pt idx="3">
                  <c:v>1.5</c:v>
                </c:pt>
                <c:pt idx="4">
                  <c:v>1.5</c:v>
                </c:pt>
                <c:pt idx="5" formatCode="0">
                  <c:v>0</c:v>
                </c:pt>
                <c:pt idx="6" formatCode="0">
                  <c:v>10</c:v>
                </c:pt>
                <c:pt idx="7">
                  <c:v>-25.7</c:v>
                </c:pt>
                <c:pt idx="8">
                  <c:v>-59.1</c:v>
                </c:pt>
                <c:pt idx="9" formatCode="0">
                  <c:v>-60</c:v>
                </c:pt>
                <c:pt idx="10">
                  <c:v>-61.5</c:v>
                </c:pt>
                <c:pt idx="11">
                  <c:v>-56.1</c:v>
                </c:pt>
                <c:pt idx="12">
                  <c:v>-45.7</c:v>
                </c:pt>
                <c:pt idx="13">
                  <c:v>-41.6</c:v>
                </c:pt>
                <c:pt idx="14">
                  <c:v>-16.600000000000001</c:v>
                </c:pt>
                <c:pt idx="15">
                  <c:v>-1.2</c:v>
                </c:pt>
                <c:pt idx="16" formatCode="0">
                  <c:v>-3</c:v>
                </c:pt>
                <c:pt idx="17">
                  <c:v>-1.4</c:v>
                </c:pt>
                <c:pt idx="18">
                  <c:v>1.6</c:v>
                </c:pt>
                <c:pt idx="19">
                  <c:v>-1.8</c:v>
                </c:pt>
                <c:pt idx="20" formatCode="0">
                  <c:v>-2</c:v>
                </c:pt>
                <c:pt idx="21">
                  <c:v>1.1000000000000001</c:v>
                </c:pt>
                <c:pt idx="22">
                  <c:v>-0.1</c:v>
                </c:pt>
                <c:pt idx="23">
                  <c:v>2.2000000000000002</c:v>
                </c:pt>
                <c:pt idx="24">
                  <c:v>0.5</c:v>
                </c:pt>
                <c:pt idx="25">
                  <c:v>-0.5</c:v>
                </c:pt>
                <c:pt idx="26">
                  <c:v>0.8</c:v>
                </c:pt>
                <c:pt idx="27">
                  <c:v>-23.7</c:v>
                </c:pt>
                <c:pt idx="28">
                  <c:v>-41.3</c:v>
                </c:pt>
                <c:pt idx="29">
                  <c:v>-39.1</c:v>
                </c:pt>
                <c:pt idx="30">
                  <c:v>4.9000000000000004</c:v>
                </c:pt>
                <c:pt idx="31">
                  <c:v>-1.9</c:v>
                </c:pt>
                <c:pt idx="32">
                  <c:v>-5.3</c:v>
                </c:pt>
                <c:pt idx="33">
                  <c:v>-3.2</c:v>
                </c:pt>
                <c:pt idx="34">
                  <c:v>-2.6</c:v>
                </c:pt>
                <c:pt idx="35">
                  <c:v>-0.1</c:v>
                </c:pt>
                <c:pt idx="36">
                  <c:v>-0.7</c:v>
                </c:pt>
                <c:pt idx="37">
                  <c:v>-2.2000000000000002</c:v>
                </c:pt>
                <c:pt idx="38">
                  <c:v>-0.8</c:v>
                </c:pt>
                <c:pt idx="39">
                  <c:v>-5.3</c:v>
                </c:pt>
                <c:pt idx="40">
                  <c:v>-3.1</c:v>
                </c:pt>
                <c:pt idx="41">
                  <c:v>-4.5</c:v>
                </c:pt>
                <c:pt idx="42">
                  <c:v>-4.7</c:v>
                </c:pt>
                <c:pt idx="43">
                  <c:v>-6.1</c:v>
                </c:pt>
                <c:pt idx="44">
                  <c:v>-3.6</c:v>
                </c:pt>
                <c:pt idx="45">
                  <c:v>-2.5</c:v>
                </c:pt>
                <c:pt idx="46">
                  <c:v>1.9</c:v>
                </c:pt>
                <c:pt idx="47">
                  <c:v>-2.1</c:v>
                </c:pt>
                <c:pt idx="48">
                  <c:v>-1.9</c:v>
                </c:pt>
                <c:pt idx="49">
                  <c:v>-1.1000000000000001</c:v>
                </c:pt>
                <c:pt idx="50">
                  <c:v>-2.8</c:v>
                </c:pt>
                <c:pt idx="51">
                  <c:v>-1.4</c:v>
                </c:pt>
                <c:pt idx="52">
                  <c:v>-5.2</c:v>
                </c:pt>
                <c:pt idx="53">
                  <c:v>-3.9</c:v>
                </c:pt>
                <c:pt idx="54">
                  <c:v>-21.9</c:v>
                </c:pt>
                <c:pt idx="55">
                  <c:v>-10.4</c:v>
                </c:pt>
                <c:pt idx="56">
                  <c:v>-37.1</c:v>
                </c:pt>
                <c:pt idx="57">
                  <c:v>0.4</c:v>
                </c:pt>
                <c:pt idx="58">
                  <c:v>0.1</c:v>
                </c:pt>
                <c:pt idx="59">
                  <c:v>-0.4</c:v>
                </c:pt>
                <c:pt idx="60" formatCode="0">
                  <c:v>-11</c:v>
                </c:pt>
                <c:pt idx="61">
                  <c:v>-1.6</c:v>
                </c:pt>
                <c:pt idx="62">
                  <c:v>-12.1</c:v>
                </c:pt>
                <c:pt idx="63">
                  <c:v>18.399999999999999</c:v>
                </c:pt>
                <c:pt idx="64">
                  <c:v>2.7</c:v>
                </c:pt>
                <c:pt idx="65">
                  <c:v>0.9</c:v>
                </c:pt>
                <c:pt idx="66">
                  <c:v>-0.8</c:v>
                </c:pt>
                <c:pt idx="67">
                  <c:v>-0.7</c:v>
                </c:pt>
                <c:pt idx="68">
                  <c:v>-0.1</c:v>
                </c:pt>
                <c:pt idx="69">
                  <c:v>2.9</c:v>
                </c:pt>
                <c:pt idx="70">
                  <c:v>-0.4</c:v>
                </c:pt>
                <c:pt idx="71">
                  <c:v>-1.1000000000000001</c:v>
                </c:pt>
                <c:pt idx="72">
                  <c:v>-0.1</c:v>
                </c:pt>
                <c:pt idx="73">
                  <c:v>1.8</c:v>
                </c:pt>
                <c:pt idx="74">
                  <c:v>-0.6</c:v>
                </c:pt>
                <c:pt idx="75">
                  <c:v>2.2000000000000002</c:v>
                </c:pt>
                <c:pt idx="76" formatCode="0">
                  <c:v>2</c:v>
                </c:pt>
                <c:pt idx="77">
                  <c:v>-0.9</c:v>
                </c:pt>
                <c:pt idx="78">
                  <c:v>-1.9</c:v>
                </c:pt>
                <c:pt idx="79">
                  <c:v>0.3</c:v>
                </c:pt>
                <c:pt idx="80">
                  <c:v>-36.9</c:v>
                </c:pt>
                <c:pt idx="81">
                  <c:v>-51.4</c:v>
                </c:pt>
                <c:pt idx="82">
                  <c:v>-51.8</c:v>
                </c:pt>
                <c:pt idx="83">
                  <c:v>-53.2</c:v>
                </c:pt>
                <c:pt idx="84">
                  <c:v>-54.1</c:v>
                </c:pt>
                <c:pt idx="85">
                  <c:v>-40.9</c:v>
                </c:pt>
                <c:pt idx="86">
                  <c:v>-36.299999999999997</c:v>
                </c:pt>
                <c:pt idx="87">
                  <c:v>-33.299999999999997</c:v>
                </c:pt>
                <c:pt idx="88">
                  <c:v>-29.8</c:v>
                </c:pt>
                <c:pt idx="89">
                  <c:v>-31.5</c:v>
                </c:pt>
                <c:pt idx="90" formatCode="0">
                  <c:v>-33</c:v>
                </c:pt>
                <c:pt idx="91">
                  <c:v>-31.3</c:v>
                </c:pt>
                <c:pt idx="92">
                  <c:v>-12.2</c:v>
                </c:pt>
                <c:pt idx="93">
                  <c:v>-9.6</c:v>
                </c:pt>
                <c:pt idx="94">
                  <c:v>-5.3</c:v>
                </c:pt>
                <c:pt idx="95">
                  <c:v>-9.9</c:v>
                </c:pt>
                <c:pt idx="96">
                  <c:v>-4.8</c:v>
                </c:pt>
                <c:pt idx="97" formatCode="0">
                  <c:v>-7</c:v>
                </c:pt>
                <c:pt idx="98">
                  <c:v>0.5</c:v>
                </c:pt>
                <c:pt idx="99">
                  <c:v>-1.2</c:v>
                </c:pt>
                <c:pt idx="100">
                  <c:v>-3.3</c:v>
                </c:pt>
                <c:pt idx="101">
                  <c:v>0.4</c:v>
                </c:pt>
                <c:pt idx="102">
                  <c:v>1.7</c:v>
                </c:pt>
                <c:pt idx="103">
                  <c:v>-3.6</c:v>
                </c:pt>
                <c:pt idx="104">
                  <c:v>-11.4</c:v>
                </c:pt>
                <c:pt idx="105">
                  <c:v>-9.9</c:v>
                </c:pt>
                <c:pt idx="106">
                  <c:v>-9.6</c:v>
                </c:pt>
                <c:pt idx="107">
                  <c:v>-11.2</c:v>
                </c:pt>
                <c:pt idx="108">
                  <c:v>-12.8</c:v>
                </c:pt>
                <c:pt idx="109">
                  <c:v>-8.3000000000000007</c:v>
                </c:pt>
                <c:pt idx="110">
                  <c:v>-8.5</c:v>
                </c:pt>
                <c:pt idx="111">
                  <c:v>-8.6999999999999993</c:v>
                </c:pt>
                <c:pt idx="112">
                  <c:v>-4.9000000000000004</c:v>
                </c:pt>
                <c:pt idx="113">
                  <c:v>-4.5</c:v>
                </c:pt>
                <c:pt idx="114">
                  <c:v>-16.100000000000001</c:v>
                </c:pt>
                <c:pt idx="115">
                  <c:v>4.7</c:v>
                </c:pt>
                <c:pt idx="116">
                  <c:v>0.6</c:v>
                </c:pt>
                <c:pt idx="117">
                  <c:v>-1.4</c:v>
                </c:pt>
                <c:pt idx="118" formatCode="0">
                  <c:v>-3</c:v>
                </c:pt>
                <c:pt idx="119">
                  <c:v>-4.7</c:v>
                </c:pt>
                <c:pt idx="120">
                  <c:v>-4.0999999999999996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AC-44E9-B9F2-8C55AA56DCBD}"/>
            </c:ext>
          </c:extLst>
        </c:ser>
        <c:ser>
          <c:idx val="0"/>
          <c:order val="1"/>
          <c:tx>
            <c:strRef>
              <c:f>'Consumer spend'!$D$4</c:f>
              <c:strCache>
                <c:ptCount val="1"/>
                <c:pt idx="0">
                  <c:v>New Zealand</c:v>
                </c:pt>
              </c:strCache>
            </c:strRef>
          </c:tx>
          <c:spPr>
            <a:ln>
              <a:solidFill>
                <a:srgbClr val="FF0000"/>
              </a:solidFill>
              <a:prstDash val="sysDot"/>
            </a:ln>
          </c:spPr>
          <c:marker>
            <c:symbol val="none"/>
          </c:marker>
          <c:cat>
            <c:numRef>
              <c:f>'Consumer spend'!$B$6:$B$126</c:f>
              <c:numCache>
                <c:formatCode>d\-mmm\-yy</c:formatCode>
                <c:ptCount val="121"/>
                <c:pt idx="0">
                  <c:v>43870</c:v>
                </c:pt>
                <c:pt idx="1">
                  <c:v>43877</c:v>
                </c:pt>
                <c:pt idx="2">
                  <c:v>43884</c:v>
                </c:pt>
                <c:pt idx="3">
                  <c:v>43891</c:v>
                </c:pt>
                <c:pt idx="4">
                  <c:v>43898</c:v>
                </c:pt>
                <c:pt idx="5">
                  <c:v>43905</c:v>
                </c:pt>
                <c:pt idx="6">
                  <c:v>43912</c:v>
                </c:pt>
                <c:pt idx="7">
                  <c:v>43919</c:v>
                </c:pt>
                <c:pt idx="8">
                  <c:v>43926</c:v>
                </c:pt>
                <c:pt idx="9">
                  <c:v>43933</c:v>
                </c:pt>
                <c:pt idx="10">
                  <c:v>43940</c:v>
                </c:pt>
                <c:pt idx="11">
                  <c:v>43947</c:v>
                </c:pt>
                <c:pt idx="12">
                  <c:v>43954</c:v>
                </c:pt>
                <c:pt idx="13">
                  <c:v>43961</c:v>
                </c:pt>
                <c:pt idx="14">
                  <c:v>43968</c:v>
                </c:pt>
                <c:pt idx="15">
                  <c:v>43975</c:v>
                </c:pt>
                <c:pt idx="16">
                  <c:v>43982</c:v>
                </c:pt>
                <c:pt idx="17">
                  <c:v>43989</c:v>
                </c:pt>
                <c:pt idx="18">
                  <c:v>43996</c:v>
                </c:pt>
                <c:pt idx="19">
                  <c:v>44003</c:v>
                </c:pt>
                <c:pt idx="20">
                  <c:v>44010</c:v>
                </c:pt>
                <c:pt idx="21">
                  <c:v>44017</c:v>
                </c:pt>
                <c:pt idx="22">
                  <c:v>44024</c:v>
                </c:pt>
                <c:pt idx="23">
                  <c:v>44031</c:v>
                </c:pt>
                <c:pt idx="24">
                  <c:v>44038</c:v>
                </c:pt>
                <c:pt idx="25">
                  <c:v>44045</c:v>
                </c:pt>
                <c:pt idx="26">
                  <c:v>44052</c:v>
                </c:pt>
                <c:pt idx="27">
                  <c:v>44059</c:v>
                </c:pt>
                <c:pt idx="28">
                  <c:v>44066</c:v>
                </c:pt>
                <c:pt idx="29">
                  <c:v>44073</c:v>
                </c:pt>
                <c:pt idx="30">
                  <c:v>44080</c:v>
                </c:pt>
                <c:pt idx="31">
                  <c:v>44087</c:v>
                </c:pt>
                <c:pt idx="32">
                  <c:v>44094</c:v>
                </c:pt>
                <c:pt idx="33">
                  <c:v>44101</c:v>
                </c:pt>
                <c:pt idx="34">
                  <c:v>44108</c:v>
                </c:pt>
                <c:pt idx="35">
                  <c:v>44115</c:v>
                </c:pt>
                <c:pt idx="36">
                  <c:v>44122</c:v>
                </c:pt>
                <c:pt idx="37">
                  <c:v>44129</c:v>
                </c:pt>
                <c:pt idx="38">
                  <c:v>44136</c:v>
                </c:pt>
                <c:pt idx="39">
                  <c:v>44143</c:v>
                </c:pt>
                <c:pt idx="40">
                  <c:v>44150</c:v>
                </c:pt>
                <c:pt idx="41">
                  <c:v>44157</c:v>
                </c:pt>
                <c:pt idx="42">
                  <c:v>44164</c:v>
                </c:pt>
                <c:pt idx="43">
                  <c:v>44171</c:v>
                </c:pt>
                <c:pt idx="44">
                  <c:v>44178</c:v>
                </c:pt>
                <c:pt idx="45">
                  <c:v>44185</c:v>
                </c:pt>
                <c:pt idx="46">
                  <c:v>44192</c:v>
                </c:pt>
                <c:pt idx="47">
                  <c:v>44199</c:v>
                </c:pt>
                <c:pt idx="48">
                  <c:v>44206</c:v>
                </c:pt>
                <c:pt idx="49">
                  <c:v>44213</c:v>
                </c:pt>
                <c:pt idx="50">
                  <c:v>44220</c:v>
                </c:pt>
                <c:pt idx="51">
                  <c:v>44227</c:v>
                </c:pt>
                <c:pt idx="52">
                  <c:v>44234</c:v>
                </c:pt>
                <c:pt idx="53">
                  <c:v>44241</c:v>
                </c:pt>
                <c:pt idx="54">
                  <c:v>44248</c:v>
                </c:pt>
                <c:pt idx="55">
                  <c:v>44255</c:v>
                </c:pt>
                <c:pt idx="56">
                  <c:v>44262</c:v>
                </c:pt>
                <c:pt idx="57">
                  <c:v>44269</c:v>
                </c:pt>
                <c:pt idx="58">
                  <c:v>44276</c:v>
                </c:pt>
                <c:pt idx="59">
                  <c:v>44283</c:v>
                </c:pt>
                <c:pt idx="60">
                  <c:v>44290</c:v>
                </c:pt>
                <c:pt idx="61">
                  <c:v>44297</c:v>
                </c:pt>
                <c:pt idx="62">
                  <c:v>44304</c:v>
                </c:pt>
                <c:pt idx="63">
                  <c:v>44311</c:v>
                </c:pt>
                <c:pt idx="64">
                  <c:v>44318</c:v>
                </c:pt>
                <c:pt idx="65">
                  <c:v>44325</c:v>
                </c:pt>
                <c:pt idx="66">
                  <c:v>44332</c:v>
                </c:pt>
                <c:pt idx="67">
                  <c:v>44339</c:v>
                </c:pt>
                <c:pt idx="68">
                  <c:v>44346</c:v>
                </c:pt>
                <c:pt idx="69">
                  <c:v>44353</c:v>
                </c:pt>
                <c:pt idx="70">
                  <c:v>44360</c:v>
                </c:pt>
                <c:pt idx="71">
                  <c:v>44367</c:v>
                </c:pt>
                <c:pt idx="72">
                  <c:v>44374</c:v>
                </c:pt>
                <c:pt idx="73">
                  <c:v>44381</c:v>
                </c:pt>
                <c:pt idx="74">
                  <c:v>44388</c:v>
                </c:pt>
                <c:pt idx="75">
                  <c:v>44395</c:v>
                </c:pt>
                <c:pt idx="76">
                  <c:v>44402</c:v>
                </c:pt>
                <c:pt idx="77">
                  <c:v>44409</c:v>
                </c:pt>
                <c:pt idx="78">
                  <c:v>44416</c:v>
                </c:pt>
                <c:pt idx="79">
                  <c:v>44423</c:v>
                </c:pt>
                <c:pt idx="80">
                  <c:v>44430</c:v>
                </c:pt>
                <c:pt idx="81">
                  <c:v>44437</c:v>
                </c:pt>
                <c:pt idx="82">
                  <c:v>44444</c:v>
                </c:pt>
                <c:pt idx="83">
                  <c:v>44451</c:v>
                </c:pt>
                <c:pt idx="84">
                  <c:v>44458</c:v>
                </c:pt>
                <c:pt idx="85">
                  <c:v>44465</c:v>
                </c:pt>
                <c:pt idx="86">
                  <c:v>44472</c:v>
                </c:pt>
                <c:pt idx="87">
                  <c:v>44479</c:v>
                </c:pt>
                <c:pt idx="88">
                  <c:v>44486</c:v>
                </c:pt>
                <c:pt idx="89">
                  <c:v>44493</c:v>
                </c:pt>
                <c:pt idx="90">
                  <c:v>44500</c:v>
                </c:pt>
                <c:pt idx="91">
                  <c:v>44507</c:v>
                </c:pt>
                <c:pt idx="92">
                  <c:v>44514</c:v>
                </c:pt>
                <c:pt idx="93">
                  <c:v>44521</c:v>
                </c:pt>
                <c:pt idx="94">
                  <c:v>44528</c:v>
                </c:pt>
                <c:pt idx="95">
                  <c:v>44535</c:v>
                </c:pt>
                <c:pt idx="96">
                  <c:v>44542</c:v>
                </c:pt>
                <c:pt idx="97">
                  <c:v>44549</c:v>
                </c:pt>
                <c:pt idx="98">
                  <c:v>44556</c:v>
                </c:pt>
                <c:pt idx="99">
                  <c:v>44563</c:v>
                </c:pt>
                <c:pt idx="100">
                  <c:v>44570</c:v>
                </c:pt>
                <c:pt idx="101">
                  <c:v>44577</c:v>
                </c:pt>
                <c:pt idx="102">
                  <c:v>44584</c:v>
                </c:pt>
                <c:pt idx="103">
                  <c:v>44591</c:v>
                </c:pt>
                <c:pt idx="104">
                  <c:v>44598</c:v>
                </c:pt>
                <c:pt idx="105">
                  <c:v>44605</c:v>
                </c:pt>
                <c:pt idx="106">
                  <c:v>44612</c:v>
                </c:pt>
                <c:pt idx="107">
                  <c:v>44619</c:v>
                </c:pt>
                <c:pt idx="108">
                  <c:v>44626</c:v>
                </c:pt>
                <c:pt idx="109">
                  <c:v>44633</c:v>
                </c:pt>
                <c:pt idx="110">
                  <c:v>44640</c:v>
                </c:pt>
                <c:pt idx="111">
                  <c:v>44647</c:v>
                </c:pt>
                <c:pt idx="112">
                  <c:v>44654</c:v>
                </c:pt>
                <c:pt idx="113">
                  <c:v>44661</c:v>
                </c:pt>
                <c:pt idx="114">
                  <c:v>44668</c:v>
                </c:pt>
                <c:pt idx="115">
                  <c:v>44675</c:v>
                </c:pt>
                <c:pt idx="116">
                  <c:v>44682</c:v>
                </c:pt>
                <c:pt idx="117">
                  <c:v>44689</c:v>
                </c:pt>
                <c:pt idx="118">
                  <c:v>44696</c:v>
                </c:pt>
                <c:pt idx="119">
                  <c:v>44703</c:v>
                </c:pt>
                <c:pt idx="120">
                  <c:v>44710</c:v>
                </c:pt>
              </c:numCache>
            </c:numRef>
          </c:cat>
          <c:val>
            <c:numRef>
              <c:f>'Consumer spend'!$D$6:$D$126</c:f>
              <c:numCache>
                <c:formatCode>General</c:formatCode>
                <c:ptCount val="121"/>
                <c:pt idx="0">
                  <c:v>2.4</c:v>
                </c:pt>
                <c:pt idx="1">
                  <c:v>0.9</c:v>
                </c:pt>
                <c:pt idx="2">
                  <c:v>1.9</c:v>
                </c:pt>
                <c:pt idx="3">
                  <c:v>2.9</c:v>
                </c:pt>
                <c:pt idx="4">
                  <c:v>2.6</c:v>
                </c:pt>
                <c:pt idx="5">
                  <c:v>3.3</c:v>
                </c:pt>
                <c:pt idx="6">
                  <c:v>11.5</c:v>
                </c:pt>
                <c:pt idx="7">
                  <c:v>-21.4</c:v>
                </c:pt>
                <c:pt idx="8">
                  <c:v>-53.6</c:v>
                </c:pt>
                <c:pt idx="9">
                  <c:v>-54.7</c:v>
                </c:pt>
                <c:pt idx="10">
                  <c:v>-56.2</c:v>
                </c:pt>
                <c:pt idx="11">
                  <c:v>-52.7</c:v>
                </c:pt>
                <c:pt idx="12">
                  <c:v>-40.299999999999997</c:v>
                </c:pt>
                <c:pt idx="13" formatCode="0">
                  <c:v>-36</c:v>
                </c:pt>
                <c:pt idx="14" formatCode="0">
                  <c:v>-11</c:v>
                </c:pt>
                <c:pt idx="15">
                  <c:v>3.3</c:v>
                </c:pt>
                <c:pt idx="16">
                  <c:v>3.4</c:v>
                </c:pt>
                <c:pt idx="17">
                  <c:v>2.2000000000000002</c:v>
                </c:pt>
                <c:pt idx="18">
                  <c:v>5.9</c:v>
                </c:pt>
                <c:pt idx="19">
                  <c:v>2.6</c:v>
                </c:pt>
                <c:pt idx="20">
                  <c:v>2.5</c:v>
                </c:pt>
                <c:pt idx="21">
                  <c:v>4.5</c:v>
                </c:pt>
                <c:pt idx="22">
                  <c:v>4.9000000000000004</c:v>
                </c:pt>
                <c:pt idx="23">
                  <c:v>6.2</c:v>
                </c:pt>
                <c:pt idx="24">
                  <c:v>4.8</c:v>
                </c:pt>
                <c:pt idx="25">
                  <c:v>3.5</c:v>
                </c:pt>
                <c:pt idx="26">
                  <c:v>4.4000000000000004</c:v>
                </c:pt>
                <c:pt idx="27">
                  <c:v>0.6</c:v>
                </c:pt>
                <c:pt idx="28">
                  <c:v>-14.7</c:v>
                </c:pt>
                <c:pt idx="29">
                  <c:v>-12.7</c:v>
                </c:pt>
                <c:pt idx="30">
                  <c:v>5.9</c:v>
                </c:pt>
                <c:pt idx="31">
                  <c:v>2.9</c:v>
                </c:pt>
                <c:pt idx="32">
                  <c:v>0.7</c:v>
                </c:pt>
                <c:pt idx="33">
                  <c:v>1.7</c:v>
                </c:pt>
                <c:pt idx="34">
                  <c:v>3.3</c:v>
                </c:pt>
                <c:pt idx="35">
                  <c:v>3.6</c:v>
                </c:pt>
                <c:pt idx="36">
                  <c:v>2.1</c:v>
                </c:pt>
                <c:pt idx="37">
                  <c:v>3.9</c:v>
                </c:pt>
                <c:pt idx="38">
                  <c:v>-0.4</c:v>
                </c:pt>
                <c:pt idx="39">
                  <c:v>-2.8</c:v>
                </c:pt>
                <c:pt idx="40">
                  <c:v>-0.7</c:v>
                </c:pt>
                <c:pt idx="41">
                  <c:v>-1.3</c:v>
                </c:pt>
                <c:pt idx="42">
                  <c:v>-2.8</c:v>
                </c:pt>
                <c:pt idx="43">
                  <c:v>-3.8</c:v>
                </c:pt>
                <c:pt idx="44">
                  <c:v>-1.2</c:v>
                </c:pt>
                <c:pt idx="45">
                  <c:v>-1.2</c:v>
                </c:pt>
                <c:pt idx="46">
                  <c:v>2.6</c:v>
                </c:pt>
                <c:pt idx="47">
                  <c:v>-0.8</c:v>
                </c:pt>
                <c:pt idx="48">
                  <c:v>1.3</c:v>
                </c:pt>
                <c:pt idx="49">
                  <c:v>2.2000000000000002</c:v>
                </c:pt>
                <c:pt idx="50">
                  <c:v>-0.6</c:v>
                </c:pt>
                <c:pt idx="51">
                  <c:v>0.4</c:v>
                </c:pt>
                <c:pt idx="52">
                  <c:v>-0.1</c:v>
                </c:pt>
                <c:pt idx="53">
                  <c:v>-3.4</c:v>
                </c:pt>
                <c:pt idx="54" formatCode="0">
                  <c:v>-9</c:v>
                </c:pt>
                <c:pt idx="55" formatCode="0">
                  <c:v>-4</c:v>
                </c:pt>
                <c:pt idx="56">
                  <c:v>-14.8</c:v>
                </c:pt>
                <c:pt idx="57">
                  <c:v>-0.1</c:v>
                </c:pt>
                <c:pt idx="58">
                  <c:v>1.6</c:v>
                </c:pt>
                <c:pt idx="59">
                  <c:v>1.4</c:v>
                </c:pt>
                <c:pt idx="60">
                  <c:v>-2.7</c:v>
                </c:pt>
                <c:pt idx="61">
                  <c:v>2.1</c:v>
                </c:pt>
                <c:pt idx="62">
                  <c:v>-10.8</c:v>
                </c:pt>
                <c:pt idx="63" formatCode="0">
                  <c:v>17</c:v>
                </c:pt>
                <c:pt idx="64">
                  <c:v>5.3</c:v>
                </c:pt>
                <c:pt idx="65">
                  <c:v>4.5</c:v>
                </c:pt>
                <c:pt idx="66">
                  <c:v>2.7</c:v>
                </c:pt>
                <c:pt idx="67">
                  <c:v>3.6</c:v>
                </c:pt>
                <c:pt idx="68">
                  <c:v>2.4</c:v>
                </c:pt>
                <c:pt idx="69">
                  <c:v>6.9</c:v>
                </c:pt>
                <c:pt idx="70">
                  <c:v>4.3</c:v>
                </c:pt>
                <c:pt idx="71">
                  <c:v>3.2</c:v>
                </c:pt>
                <c:pt idx="72">
                  <c:v>3.9</c:v>
                </c:pt>
                <c:pt idx="73">
                  <c:v>4.3</c:v>
                </c:pt>
                <c:pt idx="74">
                  <c:v>2.8</c:v>
                </c:pt>
                <c:pt idx="75">
                  <c:v>6.2</c:v>
                </c:pt>
                <c:pt idx="76">
                  <c:v>8.6999999999999993</c:v>
                </c:pt>
                <c:pt idx="77">
                  <c:v>3.5</c:v>
                </c:pt>
                <c:pt idx="78">
                  <c:v>2.9</c:v>
                </c:pt>
                <c:pt idx="79">
                  <c:v>4.7</c:v>
                </c:pt>
                <c:pt idx="80">
                  <c:v>-29.9</c:v>
                </c:pt>
                <c:pt idx="81">
                  <c:v>-46.2</c:v>
                </c:pt>
                <c:pt idx="82">
                  <c:v>-38.799999999999997</c:v>
                </c:pt>
                <c:pt idx="83">
                  <c:v>-16.399999999999999</c:v>
                </c:pt>
                <c:pt idx="84">
                  <c:v>-15.6</c:v>
                </c:pt>
                <c:pt idx="85">
                  <c:v>-11.4</c:v>
                </c:pt>
                <c:pt idx="86">
                  <c:v>-9.8000000000000007</c:v>
                </c:pt>
                <c:pt idx="87">
                  <c:v>-10.7</c:v>
                </c:pt>
                <c:pt idx="88">
                  <c:v>-7.9</c:v>
                </c:pt>
                <c:pt idx="89" formatCode="0">
                  <c:v>-7</c:v>
                </c:pt>
                <c:pt idx="90">
                  <c:v>-11.9</c:v>
                </c:pt>
                <c:pt idx="91">
                  <c:v>-10.7</c:v>
                </c:pt>
                <c:pt idx="92">
                  <c:v>-2.9</c:v>
                </c:pt>
                <c:pt idx="93">
                  <c:v>-1.7</c:v>
                </c:pt>
                <c:pt idx="94">
                  <c:v>0.6</c:v>
                </c:pt>
                <c:pt idx="95">
                  <c:v>-5.2</c:v>
                </c:pt>
                <c:pt idx="96">
                  <c:v>-1.6</c:v>
                </c:pt>
                <c:pt idx="97">
                  <c:v>-2.4</c:v>
                </c:pt>
                <c:pt idx="98">
                  <c:v>4.5999999999999996</c:v>
                </c:pt>
                <c:pt idx="99">
                  <c:v>1.8</c:v>
                </c:pt>
                <c:pt idx="100">
                  <c:v>1.4</c:v>
                </c:pt>
                <c:pt idx="101">
                  <c:v>4.5</c:v>
                </c:pt>
                <c:pt idx="102">
                  <c:v>6.1</c:v>
                </c:pt>
                <c:pt idx="103">
                  <c:v>0.6</c:v>
                </c:pt>
                <c:pt idx="104">
                  <c:v>-4.0999999999999996</c:v>
                </c:pt>
                <c:pt idx="105">
                  <c:v>-7.4</c:v>
                </c:pt>
                <c:pt idx="106">
                  <c:v>-4.7</c:v>
                </c:pt>
                <c:pt idx="107">
                  <c:v>-4.4000000000000004</c:v>
                </c:pt>
                <c:pt idx="108">
                  <c:v>-6.1</c:v>
                </c:pt>
                <c:pt idx="109">
                  <c:v>-2.5</c:v>
                </c:pt>
                <c:pt idx="110">
                  <c:v>-4.3</c:v>
                </c:pt>
                <c:pt idx="111">
                  <c:v>-5.4</c:v>
                </c:pt>
                <c:pt idx="112">
                  <c:v>-1.3</c:v>
                </c:pt>
                <c:pt idx="113">
                  <c:v>-0.5</c:v>
                </c:pt>
                <c:pt idx="114">
                  <c:v>-7.8</c:v>
                </c:pt>
                <c:pt idx="115">
                  <c:v>6.1</c:v>
                </c:pt>
                <c:pt idx="116">
                  <c:v>5.2</c:v>
                </c:pt>
                <c:pt idx="117">
                  <c:v>4.3</c:v>
                </c:pt>
                <c:pt idx="118">
                  <c:v>3.5</c:v>
                </c:pt>
                <c:pt idx="119">
                  <c:v>2.2000000000000002</c:v>
                </c:pt>
                <c:pt idx="120">
                  <c:v>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AC-44E9-B9F2-8C55AA56DC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174656"/>
        <c:axId val="117176192"/>
      </c:lineChart>
      <c:catAx>
        <c:axId val="117174656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low"/>
        <c:spPr>
          <a:ln w="25400"/>
        </c:spPr>
        <c:crossAx val="117176192"/>
        <c:crosses val="autoZero"/>
        <c:auto val="0"/>
        <c:lblAlgn val="ctr"/>
        <c:lblOffset val="100"/>
        <c:tickLblSkip val="4"/>
        <c:tickMarkSkip val="4"/>
        <c:noMultiLvlLbl val="0"/>
      </c:catAx>
      <c:valAx>
        <c:axId val="117176192"/>
        <c:scaling>
          <c:orientation val="minMax"/>
          <c:min val="-1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n-US" sz="1200">
                    <a:latin typeface="Arial" panose="020B0604020202020204" pitchFamily="34" charset="0"/>
                    <a:cs typeface="Arial" panose="020B0604020202020204" pitchFamily="34" charset="0"/>
                  </a:rPr>
                  <a:t>% change week</a:t>
                </a:r>
                <a:r>
                  <a:rPr lang="en-US" sz="1200" baseline="0">
                    <a:latin typeface="Arial" panose="020B0604020202020204" pitchFamily="34" charset="0"/>
                    <a:cs typeface="Arial" panose="020B0604020202020204" pitchFamily="34" charset="0"/>
                  </a:rPr>
                  <a:t> </a:t>
                </a:r>
                <a:r>
                  <a:rPr lang="en-US" sz="1200">
                    <a:latin typeface="Arial" panose="020B0604020202020204" pitchFamily="34" charset="0"/>
                    <a:cs typeface="Arial" panose="020B0604020202020204" pitchFamily="34" charset="0"/>
                  </a:rPr>
                  <a:t>vs same week in 2019</a:t>
                </a:r>
              </a:p>
            </c:rich>
          </c:tx>
          <c:overlay val="0"/>
        </c:title>
        <c:numFmt formatCode="#,##0" sourceLinked="0"/>
        <c:majorTickMark val="out"/>
        <c:minorTickMark val="out"/>
        <c:tickLblPos val="nextTo"/>
        <c:spPr>
          <a:ln/>
        </c:spPr>
        <c:crossAx val="117174656"/>
        <c:crosses val="autoZero"/>
        <c:crossBetween val="midCat"/>
        <c:majorUnit val="10"/>
        <c:minorUnit val="10"/>
      </c:valAx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4" l="0.70000000000000062" r="0.70000000000000062" t="0.750000000000004" header="0.30000000000000032" footer="0.30000000000000032"/>
    <c:pageSetup orientation="landscape" horizontalDpi="1200" verticalDpi="120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'Consumer spend'!$C$4</c:f>
              <c:strCache>
                <c:ptCount val="1"/>
                <c:pt idx="0">
                  <c:v>Auckland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cat>
            <c:numRef>
              <c:f>'Consumer spend'!$B$6:$B$126</c:f>
              <c:numCache>
                <c:formatCode>d\-mmm\-yy</c:formatCode>
                <c:ptCount val="121"/>
                <c:pt idx="0">
                  <c:v>43870</c:v>
                </c:pt>
                <c:pt idx="1">
                  <c:v>43877</c:v>
                </c:pt>
                <c:pt idx="2">
                  <c:v>43884</c:v>
                </c:pt>
                <c:pt idx="3">
                  <c:v>43891</c:v>
                </c:pt>
                <c:pt idx="4">
                  <c:v>43898</c:v>
                </c:pt>
                <c:pt idx="5">
                  <c:v>43905</c:v>
                </c:pt>
                <c:pt idx="6">
                  <c:v>43912</c:v>
                </c:pt>
                <c:pt idx="7">
                  <c:v>43919</c:v>
                </c:pt>
                <c:pt idx="8">
                  <c:v>43926</c:v>
                </c:pt>
                <c:pt idx="9">
                  <c:v>43933</c:v>
                </c:pt>
                <c:pt idx="10">
                  <c:v>43940</c:v>
                </c:pt>
                <c:pt idx="11">
                  <c:v>43947</c:v>
                </c:pt>
                <c:pt idx="12">
                  <c:v>43954</c:v>
                </c:pt>
                <c:pt idx="13">
                  <c:v>43961</c:v>
                </c:pt>
                <c:pt idx="14">
                  <c:v>43968</c:v>
                </c:pt>
                <c:pt idx="15">
                  <c:v>43975</c:v>
                </c:pt>
                <c:pt idx="16">
                  <c:v>43982</c:v>
                </c:pt>
                <c:pt idx="17">
                  <c:v>43989</c:v>
                </c:pt>
                <c:pt idx="18">
                  <c:v>43996</c:v>
                </c:pt>
                <c:pt idx="19">
                  <c:v>44003</c:v>
                </c:pt>
                <c:pt idx="20">
                  <c:v>44010</c:v>
                </c:pt>
                <c:pt idx="21">
                  <c:v>44017</c:v>
                </c:pt>
                <c:pt idx="22">
                  <c:v>44024</c:v>
                </c:pt>
                <c:pt idx="23">
                  <c:v>44031</c:v>
                </c:pt>
                <c:pt idx="24">
                  <c:v>44038</c:v>
                </c:pt>
                <c:pt idx="25">
                  <c:v>44045</c:v>
                </c:pt>
                <c:pt idx="26">
                  <c:v>44052</c:v>
                </c:pt>
                <c:pt idx="27">
                  <c:v>44059</c:v>
                </c:pt>
                <c:pt idx="28">
                  <c:v>44066</c:v>
                </c:pt>
                <c:pt idx="29">
                  <c:v>44073</c:v>
                </c:pt>
                <c:pt idx="30">
                  <c:v>44080</c:v>
                </c:pt>
                <c:pt idx="31">
                  <c:v>44087</c:v>
                </c:pt>
                <c:pt idx="32">
                  <c:v>44094</c:v>
                </c:pt>
                <c:pt idx="33">
                  <c:v>44101</c:v>
                </c:pt>
                <c:pt idx="34">
                  <c:v>44108</c:v>
                </c:pt>
                <c:pt idx="35">
                  <c:v>44115</c:v>
                </c:pt>
                <c:pt idx="36">
                  <c:v>44122</c:v>
                </c:pt>
                <c:pt idx="37">
                  <c:v>44129</c:v>
                </c:pt>
                <c:pt idx="38">
                  <c:v>44136</c:v>
                </c:pt>
                <c:pt idx="39">
                  <c:v>44143</c:v>
                </c:pt>
                <c:pt idx="40">
                  <c:v>44150</c:v>
                </c:pt>
                <c:pt idx="41">
                  <c:v>44157</c:v>
                </c:pt>
                <c:pt idx="42">
                  <c:v>44164</c:v>
                </c:pt>
                <c:pt idx="43">
                  <c:v>44171</c:v>
                </c:pt>
                <c:pt idx="44">
                  <c:v>44178</c:v>
                </c:pt>
                <c:pt idx="45">
                  <c:v>44185</c:v>
                </c:pt>
                <c:pt idx="46">
                  <c:v>44192</c:v>
                </c:pt>
                <c:pt idx="47">
                  <c:v>44199</c:v>
                </c:pt>
                <c:pt idx="48">
                  <c:v>44206</c:v>
                </c:pt>
                <c:pt idx="49">
                  <c:v>44213</c:v>
                </c:pt>
                <c:pt idx="50">
                  <c:v>44220</c:v>
                </c:pt>
                <c:pt idx="51">
                  <c:v>44227</c:v>
                </c:pt>
                <c:pt idx="52">
                  <c:v>44234</c:v>
                </c:pt>
                <c:pt idx="53">
                  <c:v>44241</c:v>
                </c:pt>
                <c:pt idx="54">
                  <c:v>44248</c:v>
                </c:pt>
                <c:pt idx="55">
                  <c:v>44255</c:v>
                </c:pt>
                <c:pt idx="56">
                  <c:v>44262</c:v>
                </c:pt>
                <c:pt idx="57">
                  <c:v>44269</c:v>
                </c:pt>
                <c:pt idx="58">
                  <c:v>44276</c:v>
                </c:pt>
                <c:pt idx="59">
                  <c:v>44283</c:v>
                </c:pt>
                <c:pt idx="60">
                  <c:v>44290</c:v>
                </c:pt>
                <c:pt idx="61">
                  <c:v>44297</c:v>
                </c:pt>
                <c:pt idx="62">
                  <c:v>44304</c:v>
                </c:pt>
                <c:pt idx="63">
                  <c:v>44311</c:v>
                </c:pt>
                <c:pt idx="64">
                  <c:v>44318</c:v>
                </c:pt>
                <c:pt idx="65">
                  <c:v>44325</c:v>
                </c:pt>
                <c:pt idx="66">
                  <c:v>44332</c:v>
                </c:pt>
                <c:pt idx="67">
                  <c:v>44339</c:v>
                </c:pt>
                <c:pt idx="68">
                  <c:v>44346</c:v>
                </c:pt>
                <c:pt idx="69">
                  <c:v>44353</c:v>
                </c:pt>
                <c:pt idx="70">
                  <c:v>44360</c:v>
                </c:pt>
                <c:pt idx="71">
                  <c:v>44367</c:v>
                </c:pt>
                <c:pt idx="72">
                  <c:v>44374</c:v>
                </c:pt>
                <c:pt idx="73">
                  <c:v>44381</c:v>
                </c:pt>
                <c:pt idx="74">
                  <c:v>44388</c:v>
                </c:pt>
                <c:pt idx="75">
                  <c:v>44395</c:v>
                </c:pt>
                <c:pt idx="76">
                  <c:v>44402</c:v>
                </c:pt>
                <c:pt idx="77">
                  <c:v>44409</c:v>
                </c:pt>
                <c:pt idx="78">
                  <c:v>44416</c:v>
                </c:pt>
                <c:pt idx="79">
                  <c:v>44423</c:v>
                </c:pt>
                <c:pt idx="80">
                  <c:v>44430</c:v>
                </c:pt>
                <c:pt idx="81">
                  <c:v>44437</c:v>
                </c:pt>
                <c:pt idx="82">
                  <c:v>44444</c:v>
                </c:pt>
                <c:pt idx="83">
                  <c:v>44451</c:v>
                </c:pt>
                <c:pt idx="84">
                  <c:v>44458</c:v>
                </c:pt>
                <c:pt idx="85">
                  <c:v>44465</c:v>
                </c:pt>
                <c:pt idx="86">
                  <c:v>44472</c:v>
                </c:pt>
                <c:pt idx="87">
                  <c:v>44479</c:v>
                </c:pt>
                <c:pt idx="88">
                  <c:v>44486</c:v>
                </c:pt>
                <c:pt idx="89">
                  <c:v>44493</c:v>
                </c:pt>
                <c:pt idx="90">
                  <c:v>44500</c:v>
                </c:pt>
                <c:pt idx="91">
                  <c:v>44507</c:v>
                </c:pt>
                <c:pt idx="92">
                  <c:v>44514</c:v>
                </c:pt>
                <c:pt idx="93">
                  <c:v>44521</c:v>
                </c:pt>
                <c:pt idx="94">
                  <c:v>44528</c:v>
                </c:pt>
                <c:pt idx="95">
                  <c:v>44535</c:v>
                </c:pt>
                <c:pt idx="96">
                  <c:v>44542</c:v>
                </c:pt>
                <c:pt idx="97">
                  <c:v>44549</c:v>
                </c:pt>
                <c:pt idx="98">
                  <c:v>44556</c:v>
                </c:pt>
                <c:pt idx="99">
                  <c:v>44563</c:v>
                </c:pt>
                <c:pt idx="100">
                  <c:v>44570</c:v>
                </c:pt>
                <c:pt idx="101">
                  <c:v>44577</c:v>
                </c:pt>
                <c:pt idx="102">
                  <c:v>44584</c:v>
                </c:pt>
                <c:pt idx="103">
                  <c:v>44591</c:v>
                </c:pt>
                <c:pt idx="104">
                  <c:v>44598</c:v>
                </c:pt>
                <c:pt idx="105">
                  <c:v>44605</c:v>
                </c:pt>
                <c:pt idx="106">
                  <c:v>44612</c:v>
                </c:pt>
                <c:pt idx="107">
                  <c:v>44619</c:v>
                </c:pt>
                <c:pt idx="108">
                  <c:v>44626</c:v>
                </c:pt>
                <c:pt idx="109">
                  <c:v>44633</c:v>
                </c:pt>
                <c:pt idx="110">
                  <c:v>44640</c:v>
                </c:pt>
                <c:pt idx="111">
                  <c:v>44647</c:v>
                </c:pt>
                <c:pt idx="112">
                  <c:v>44654</c:v>
                </c:pt>
                <c:pt idx="113">
                  <c:v>44661</c:v>
                </c:pt>
                <c:pt idx="114">
                  <c:v>44668</c:v>
                </c:pt>
                <c:pt idx="115">
                  <c:v>44675</c:v>
                </c:pt>
                <c:pt idx="116">
                  <c:v>44682</c:v>
                </c:pt>
                <c:pt idx="117">
                  <c:v>44689</c:v>
                </c:pt>
                <c:pt idx="118">
                  <c:v>44696</c:v>
                </c:pt>
                <c:pt idx="119">
                  <c:v>44703</c:v>
                </c:pt>
                <c:pt idx="120">
                  <c:v>44710</c:v>
                </c:pt>
              </c:numCache>
            </c:numRef>
          </c:cat>
          <c:val>
            <c:numRef>
              <c:f>'Consumer spend'!$C$6:$C$126</c:f>
              <c:numCache>
                <c:formatCode>General</c:formatCode>
                <c:ptCount val="121"/>
                <c:pt idx="0">
                  <c:v>-0.3</c:v>
                </c:pt>
                <c:pt idx="1">
                  <c:v>-0.1</c:v>
                </c:pt>
                <c:pt idx="2">
                  <c:v>1.5</c:v>
                </c:pt>
                <c:pt idx="3">
                  <c:v>1.5</c:v>
                </c:pt>
                <c:pt idx="4">
                  <c:v>1.5</c:v>
                </c:pt>
                <c:pt idx="5" formatCode="0">
                  <c:v>0</c:v>
                </c:pt>
                <c:pt idx="6" formatCode="0">
                  <c:v>10</c:v>
                </c:pt>
                <c:pt idx="7">
                  <c:v>-25.7</c:v>
                </c:pt>
                <c:pt idx="8">
                  <c:v>-59.1</c:v>
                </c:pt>
                <c:pt idx="9" formatCode="0">
                  <c:v>-60</c:v>
                </c:pt>
                <c:pt idx="10">
                  <c:v>-61.5</c:v>
                </c:pt>
                <c:pt idx="11">
                  <c:v>-56.1</c:v>
                </c:pt>
                <c:pt idx="12">
                  <c:v>-45.7</c:v>
                </c:pt>
                <c:pt idx="13">
                  <c:v>-41.6</c:v>
                </c:pt>
                <c:pt idx="14">
                  <c:v>-16.600000000000001</c:v>
                </c:pt>
                <c:pt idx="15">
                  <c:v>-1.2</c:v>
                </c:pt>
                <c:pt idx="16" formatCode="0">
                  <c:v>-3</c:v>
                </c:pt>
                <c:pt idx="17">
                  <c:v>-1.4</c:v>
                </c:pt>
                <c:pt idx="18">
                  <c:v>1.6</c:v>
                </c:pt>
                <c:pt idx="19">
                  <c:v>-1.8</c:v>
                </c:pt>
                <c:pt idx="20" formatCode="0">
                  <c:v>-2</c:v>
                </c:pt>
                <c:pt idx="21">
                  <c:v>1.1000000000000001</c:v>
                </c:pt>
                <c:pt idx="22">
                  <c:v>-0.1</c:v>
                </c:pt>
                <c:pt idx="23">
                  <c:v>2.2000000000000002</c:v>
                </c:pt>
                <c:pt idx="24">
                  <c:v>0.5</c:v>
                </c:pt>
                <c:pt idx="25">
                  <c:v>-0.5</c:v>
                </c:pt>
                <c:pt idx="26">
                  <c:v>0.8</c:v>
                </c:pt>
                <c:pt idx="27">
                  <c:v>-23.7</c:v>
                </c:pt>
                <c:pt idx="28">
                  <c:v>-41.3</c:v>
                </c:pt>
                <c:pt idx="29">
                  <c:v>-39.1</c:v>
                </c:pt>
                <c:pt idx="30">
                  <c:v>4.9000000000000004</c:v>
                </c:pt>
                <c:pt idx="31">
                  <c:v>-1.9</c:v>
                </c:pt>
                <c:pt idx="32">
                  <c:v>-5.3</c:v>
                </c:pt>
                <c:pt idx="33">
                  <c:v>-3.2</c:v>
                </c:pt>
                <c:pt idx="34">
                  <c:v>-2.6</c:v>
                </c:pt>
                <c:pt idx="35">
                  <c:v>-0.1</c:v>
                </c:pt>
                <c:pt idx="36">
                  <c:v>-0.7</c:v>
                </c:pt>
                <c:pt idx="37">
                  <c:v>-2.2000000000000002</c:v>
                </c:pt>
                <c:pt idx="38">
                  <c:v>-0.8</c:v>
                </c:pt>
                <c:pt idx="39">
                  <c:v>-5.3</c:v>
                </c:pt>
                <c:pt idx="40">
                  <c:v>-3.1</c:v>
                </c:pt>
                <c:pt idx="41">
                  <c:v>-4.5</c:v>
                </c:pt>
                <c:pt idx="42">
                  <c:v>-4.7</c:v>
                </c:pt>
                <c:pt idx="43">
                  <c:v>-6.1</c:v>
                </c:pt>
                <c:pt idx="44">
                  <c:v>-3.6</c:v>
                </c:pt>
                <c:pt idx="45">
                  <c:v>-2.5</c:v>
                </c:pt>
                <c:pt idx="46">
                  <c:v>1.9</c:v>
                </c:pt>
                <c:pt idx="47">
                  <c:v>-2.1</c:v>
                </c:pt>
                <c:pt idx="48">
                  <c:v>-1.9</c:v>
                </c:pt>
                <c:pt idx="49">
                  <c:v>-1.1000000000000001</c:v>
                </c:pt>
                <c:pt idx="50">
                  <c:v>-2.8</c:v>
                </c:pt>
                <c:pt idx="51">
                  <c:v>-1.4</c:v>
                </c:pt>
                <c:pt idx="52">
                  <c:v>-5.2</c:v>
                </c:pt>
                <c:pt idx="53">
                  <c:v>-3.9</c:v>
                </c:pt>
                <c:pt idx="54">
                  <c:v>-21.9</c:v>
                </c:pt>
                <c:pt idx="55">
                  <c:v>-10.4</c:v>
                </c:pt>
                <c:pt idx="56">
                  <c:v>-37.1</c:v>
                </c:pt>
                <c:pt idx="57">
                  <c:v>0.4</c:v>
                </c:pt>
                <c:pt idx="58">
                  <c:v>0.1</c:v>
                </c:pt>
                <c:pt idx="59">
                  <c:v>-0.4</c:v>
                </c:pt>
                <c:pt idx="60" formatCode="0">
                  <c:v>-11</c:v>
                </c:pt>
                <c:pt idx="61">
                  <c:v>-1.6</c:v>
                </c:pt>
                <c:pt idx="62">
                  <c:v>-12.1</c:v>
                </c:pt>
                <c:pt idx="63">
                  <c:v>18.399999999999999</c:v>
                </c:pt>
                <c:pt idx="64">
                  <c:v>2.7</c:v>
                </c:pt>
                <c:pt idx="65">
                  <c:v>0.9</c:v>
                </c:pt>
                <c:pt idx="66">
                  <c:v>-0.8</c:v>
                </c:pt>
                <c:pt idx="67">
                  <c:v>-0.7</c:v>
                </c:pt>
                <c:pt idx="68">
                  <c:v>-0.1</c:v>
                </c:pt>
                <c:pt idx="69">
                  <c:v>2.9</c:v>
                </c:pt>
                <c:pt idx="70">
                  <c:v>-0.4</c:v>
                </c:pt>
                <c:pt idx="71">
                  <c:v>-1.1000000000000001</c:v>
                </c:pt>
                <c:pt idx="72">
                  <c:v>-0.1</c:v>
                </c:pt>
                <c:pt idx="73">
                  <c:v>1.8</c:v>
                </c:pt>
                <c:pt idx="74">
                  <c:v>-0.6</c:v>
                </c:pt>
                <c:pt idx="75">
                  <c:v>2.2000000000000002</c:v>
                </c:pt>
                <c:pt idx="76" formatCode="0">
                  <c:v>2</c:v>
                </c:pt>
                <c:pt idx="77">
                  <c:v>-0.9</c:v>
                </c:pt>
                <c:pt idx="78">
                  <c:v>-1.9</c:v>
                </c:pt>
                <c:pt idx="79">
                  <c:v>0.3</c:v>
                </c:pt>
                <c:pt idx="80">
                  <c:v>-36.9</c:v>
                </c:pt>
                <c:pt idx="81">
                  <c:v>-51.4</c:v>
                </c:pt>
                <c:pt idx="82">
                  <c:v>-51.8</c:v>
                </c:pt>
                <c:pt idx="83">
                  <c:v>-53.2</c:v>
                </c:pt>
                <c:pt idx="84">
                  <c:v>-54.1</c:v>
                </c:pt>
                <c:pt idx="85">
                  <c:v>-40.9</c:v>
                </c:pt>
                <c:pt idx="86">
                  <c:v>-36.299999999999997</c:v>
                </c:pt>
                <c:pt idx="87">
                  <c:v>-33.299999999999997</c:v>
                </c:pt>
                <c:pt idx="88">
                  <c:v>-29.8</c:v>
                </c:pt>
                <c:pt idx="89">
                  <c:v>-31.5</c:v>
                </c:pt>
                <c:pt idx="90" formatCode="0">
                  <c:v>-33</c:v>
                </c:pt>
                <c:pt idx="91">
                  <c:v>-31.3</c:v>
                </c:pt>
                <c:pt idx="92">
                  <c:v>-12.2</c:v>
                </c:pt>
                <c:pt idx="93">
                  <c:v>-9.6</c:v>
                </c:pt>
                <c:pt idx="94">
                  <c:v>-5.3</c:v>
                </c:pt>
                <c:pt idx="95">
                  <c:v>-9.9</c:v>
                </c:pt>
                <c:pt idx="96">
                  <c:v>-4.8</c:v>
                </c:pt>
                <c:pt idx="97" formatCode="0">
                  <c:v>-7</c:v>
                </c:pt>
                <c:pt idx="98">
                  <c:v>0.5</c:v>
                </c:pt>
                <c:pt idx="99">
                  <c:v>-1.2</c:v>
                </c:pt>
                <c:pt idx="100">
                  <c:v>-3.3</c:v>
                </c:pt>
                <c:pt idx="101">
                  <c:v>0.4</c:v>
                </c:pt>
                <c:pt idx="102">
                  <c:v>1.7</c:v>
                </c:pt>
                <c:pt idx="103">
                  <c:v>-3.6</c:v>
                </c:pt>
                <c:pt idx="104">
                  <c:v>-11.4</c:v>
                </c:pt>
                <c:pt idx="105">
                  <c:v>-9.9</c:v>
                </c:pt>
                <c:pt idx="106">
                  <c:v>-9.6</c:v>
                </c:pt>
                <c:pt idx="107">
                  <c:v>-11.2</c:v>
                </c:pt>
                <c:pt idx="108">
                  <c:v>-12.8</c:v>
                </c:pt>
                <c:pt idx="109">
                  <c:v>-8.3000000000000007</c:v>
                </c:pt>
                <c:pt idx="110">
                  <c:v>-8.5</c:v>
                </c:pt>
                <c:pt idx="111">
                  <c:v>-8.6999999999999993</c:v>
                </c:pt>
                <c:pt idx="112">
                  <c:v>-4.9000000000000004</c:v>
                </c:pt>
                <c:pt idx="113">
                  <c:v>-4.5</c:v>
                </c:pt>
                <c:pt idx="114">
                  <c:v>-16.100000000000001</c:v>
                </c:pt>
                <c:pt idx="115">
                  <c:v>4.7</c:v>
                </c:pt>
                <c:pt idx="116">
                  <c:v>0.6</c:v>
                </c:pt>
                <c:pt idx="117">
                  <c:v>-1.4</c:v>
                </c:pt>
                <c:pt idx="118" formatCode="0">
                  <c:v>-3</c:v>
                </c:pt>
                <c:pt idx="119">
                  <c:v>-4.7</c:v>
                </c:pt>
                <c:pt idx="120">
                  <c:v>-4.0999999999999996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65-4C3D-8912-E57C7E11ED53}"/>
            </c:ext>
          </c:extLst>
        </c:ser>
        <c:ser>
          <c:idx val="4"/>
          <c:order val="4"/>
          <c:tx>
            <c:strRef>
              <c:f>'Consumer spend'!$G$4</c:f>
              <c:strCache>
                <c:ptCount val="1"/>
                <c:pt idx="0">
                  <c:v>Auckland Domestic</c:v>
                </c:pt>
              </c:strCache>
            </c:strRef>
          </c:tx>
          <c:spPr>
            <a:ln>
              <a:solidFill>
                <a:srgbClr val="92D050"/>
              </a:solidFill>
              <a:prstDash val="sysDot"/>
            </a:ln>
          </c:spPr>
          <c:marker>
            <c:symbol val="none"/>
          </c:marker>
          <c:cat>
            <c:numRef>
              <c:f>'Consumer spend'!$B$6:$B$126</c:f>
              <c:numCache>
                <c:formatCode>d\-mmm\-yy</c:formatCode>
                <c:ptCount val="121"/>
                <c:pt idx="0">
                  <c:v>43870</c:v>
                </c:pt>
                <c:pt idx="1">
                  <c:v>43877</c:v>
                </c:pt>
                <c:pt idx="2">
                  <c:v>43884</c:v>
                </c:pt>
                <c:pt idx="3">
                  <c:v>43891</c:v>
                </c:pt>
                <c:pt idx="4">
                  <c:v>43898</c:v>
                </c:pt>
                <c:pt idx="5">
                  <c:v>43905</c:v>
                </c:pt>
                <c:pt idx="6">
                  <c:v>43912</c:v>
                </c:pt>
                <c:pt idx="7">
                  <c:v>43919</c:v>
                </c:pt>
                <c:pt idx="8">
                  <c:v>43926</c:v>
                </c:pt>
                <c:pt idx="9">
                  <c:v>43933</c:v>
                </c:pt>
                <c:pt idx="10">
                  <c:v>43940</c:v>
                </c:pt>
                <c:pt idx="11">
                  <c:v>43947</c:v>
                </c:pt>
                <c:pt idx="12">
                  <c:v>43954</c:v>
                </c:pt>
                <c:pt idx="13">
                  <c:v>43961</c:v>
                </c:pt>
                <c:pt idx="14">
                  <c:v>43968</c:v>
                </c:pt>
                <c:pt idx="15">
                  <c:v>43975</c:v>
                </c:pt>
                <c:pt idx="16">
                  <c:v>43982</c:v>
                </c:pt>
                <c:pt idx="17">
                  <c:v>43989</c:v>
                </c:pt>
                <c:pt idx="18">
                  <c:v>43996</c:v>
                </c:pt>
                <c:pt idx="19">
                  <c:v>44003</c:v>
                </c:pt>
                <c:pt idx="20">
                  <c:v>44010</c:v>
                </c:pt>
                <c:pt idx="21">
                  <c:v>44017</c:v>
                </c:pt>
                <c:pt idx="22">
                  <c:v>44024</c:v>
                </c:pt>
                <c:pt idx="23">
                  <c:v>44031</c:v>
                </c:pt>
                <c:pt idx="24">
                  <c:v>44038</c:v>
                </c:pt>
                <c:pt idx="25">
                  <c:v>44045</c:v>
                </c:pt>
                <c:pt idx="26">
                  <c:v>44052</c:v>
                </c:pt>
                <c:pt idx="27">
                  <c:v>44059</c:v>
                </c:pt>
                <c:pt idx="28">
                  <c:v>44066</c:v>
                </c:pt>
                <c:pt idx="29">
                  <c:v>44073</c:v>
                </c:pt>
                <c:pt idx="30">
                  <c:v>44080</c:v>
                </c:pt>
                <c:pt idx="31">
                  <c:v>44087</c:v>
                </c:pt>
                <c:pt idx="32">
                  <c:v>44094</c:v>
                </c:pt>
                <c:pt idx="33">
                  <c:v>44101</c:v>
                </c:pt>
                <c:pt idx="34">
                  <c:v>44108</c:v>
                </c:pt>
                <c:pt idx="35">
                  <c:v>44115</c:v>
                </c:pt>
                <c:pt idx="36">
                  <c:v>44122</c:v>
                </c:pt>
                <c:pt idx="37">
                  <c:v>44129</c:v>
                </c:pt>
                <c:pt idx="38">
                  <c:v>44136</c:v>
                </c:pt>
                <c:pt idx="39">
                  <c:v>44143</c:v>
                </c:pt>
                <c:pt idx="40">
                  <c:v>44150</c:v>
                </c:pt>
                <c:pt idx="41">
                  <c:v>44157</c:v>
                </c:pt>
                <c:pt idx="42">
                  <c:v>44164</c:v>
                </c:pt>
                <c:pt idx="43">
                  <c:v>44171</c:v>
                </c:pt>
                <c:pt idx="44">
                  <c:v>44178</c:v>
                </c:pt>
                <c:pt idx="45">
                  <c:v>44185</c:v>
                </c:pt>
                <c:pt idx="46">
                  <c:v>44192</c:v>
                </c:pt>
                <c:pt idx="47">
                  <c:v>44199</c:v>
                </c:pt>
                <c:pt idx="48">
                  <c:v>44206</c:v>
                </c:pt>
                <c:pt idx="49">
                  <c:v>44213</c:v>
                </c:pt>
                <c:pt idx="50">
                  <c:v>44220</c:v>
                </c:pt>
                <c:pt idx="51">
                  <c:v>44227</c:v>
                </c:pt>
                <c:pt idx="52">
                  <c:v>44234</c:v>
                </c:pt>
                <c:pt idx="53">
                  <c:v>44241</c:v>
                </c:pt>
                <c:pt idx="54">
                  <c:v>44248</c:v>
                </c:pt>
                <c:pt idx="55">
                  <c:v>44255</c:v>
                </c:pt>
                <c:pt idx="56">
                  <c:v>44262</c:v>
                </c:pt>
                <c:pt idx="57">
                  <c:v>44269</c:v>
                </c:pt>
                <c:pt idx="58">
                  <c:v>44276</c:v>
                </c:pt>
                <c:pt idx="59">
                  <c:v>44283</c:v>
                </c:pt>
                <c:pt idx="60">
                  <c:v>44290</c:v>
                </c:pt>
                <c:pt idx="61">
                  <c:v>44297</c:v>
                </c:pt>
                <c:pt idx="62">
                  <c:v>44304</c:v>
                </c:pt>
                <c:pt idx="63">
                  <c:v>44311</c:v>
                </c:pt>
                <c:pt idx="64">
                  <c:v>44318</c:v>
                </c:pt>
                <c:pt idx="65">
                  <c:v>44325</c:v>
                </c:pt>
                <c:pt idx="66">
                  <c:v>44332</c:v>
                </c:pt>
                <c:pt idx="67">
                  <c:v>44339</c:v>
                </c:pt>
                <c:pt idx="68">
                  <c:v>44346</c:v>
                </c:pt>
                <c:pt idx="69">
                  <c:v>44353</c:v>
                </c:pt>
                <c:pt idx="70">
                  <c:v>44360</c:v>
                </c:pt>
                <c:pt idx="71">
                  <c:v>44367</c:v>
                </c:pt>
                <c:pt idx="72">
                  <c:v>44374</c:v>
                </c:pt>
                <c:pt idx="73">
                  <c:v>44381</c:v>
                </c:pt>
                <c:pt idx="74">
                  <c:v>44388</c:v>
                </c:pt>
                <c:pt idx="75">
                  <c:v>44395</c:v>
                </c:pt>
                <c:pt idx="76">
                  <c:v>44402</c:v>
                </c:pt>
                <c:pt idx="77">
                  <c:v>44409</c:v>
                </c:pt>
                <c:pt idx="78">
                  <c:v>44416</c:v>
                </c:pt>
                <c:pt idx="79">
                  <c:v>44423</c:v>
                </c:pt>
                <c:pt idx="80">
                  <c:v>44430</c:v>
                </c:pt>
                <c:pt idx="81">
                  <c:v>44437</c:v>
                </c:pt>
                <c:pt idx="82">
                  <c:v>44444</c:v>
                </c:pt>
                <c:pt idx="83">
                  <c:v>44451</c:v>
                </c:pt>
                <c:pt idx="84">
                  <c:v>44458</c:v>
                </c:pt>
                <c:pt idx="85">
                  <c:v>44465</c:v>
                </c:pt>
                <c:pt idx="86">
                  <c:v>44472</c:v>
                </c:pt>
                <c:pt idx="87">
                  <c:v>44479</c:v>
                </c:pt>
                <c:pt idx="88">
                  <c:v>44486</c:v>
                </c:pt>
                <c:pt idx="89">
                  <c:v>44493</c:v>
                </c:pt>
                <c:pt idx="90">
                  <c:v>44500</c:v>
                </c:pt>
                <c:pt idx="91">
                  <c:v>44507</c:v>
                </c:pt>
                <c:pt idx="92">
                  <c:v>44514</c:v>
                </c:pt>
                <c:pt idx="93">
                  <c:v>44521</c:v>
                </c:pt>
                <c:pt idx="94">
                  <c:v>44528</c:v>
                </c:pt>
                <c:pt idx="95">
                  <c:v>44535</c:v>
                </c:pt>
                <c:pt idx="96">
                  <c:v>44542</c:v>
                </c:pt>
                <c:pt idx="97">
                  <c:v>44549</c:v>
                </c:pt>
                <c:pt idx="98">
                  <c:v>44556</c:v>
                </c:pt>
                <c:pt idx="99">
                  <c:v>44563</c:v>
                </c:pt>
                <c:pt idx="100">
                  <c:v>44570</c:v>
                </c:pt>
                <c:pt idx="101">
                  <c:v>44577</c:v>
                </c:pt>
                <c:pt idx="102">
                  <c:v>44584</c:v>
                </c:pt>
                <c:pt idx="103">
                  <c:v>44591</c:v>
                </c:pt>
                <c:pt idx="104">
                  <c:v>44598</c:v>
                </c:pt>
                <c:pt idx="105">
                  <c:v>44605</c:v>
                </c:pt>
                <c:pt idx="106">
                  <c:v>44612</c:v>
                </c:pt>
                <c:pt idx="107">
                  <c:v>44619</c:v>
                </c:pt>
                <c:pt idx="108">
                  <c:v>44626</c:v>
                </c:pt>
                <c:pt idx="109">
                  <c:v>44633</c:v>
                </c:pt>
                <c:pt idx="110">
                  <c:v>44640</c:v>
                </c:pt>
                <c:pt idx="111">
                  <c:v>44647</c:v>
                </c:pt>
                <c:pt idx="112">
                  <c:v>44654</c:v>
                </c:pt>
                <c:pt idx="113">
                  <c:v>44661</c:v>
                </c:pt>
                <c:pt idx="114">
                  <c:v>44668</c:v>
                </c:pt>
                <c:pt idx="115">
                  <c:v>44675</c:v>
                </c:pt>
                <c:pt idx="116">
                  <c:v>44682</c:v>
                </c:pt>
                <c:pt idx="117">
                  <c:v>44689</c:v>
                </c:pt>
                <c:pt idx="118">
                  <c:v>44696</c:v>
                </c:pt>
                <c:pt idx="119">
                  <c:v>44703</c:v>
                </c:pt>
                <c:pt idx="120">
                  <c:v>44710</c:v>
                </c:pt>
              </c:numCache>
            </c:numRef>
          </c:cat>
          <c:val>
            <c:numRef>
              <c:f>'Consumer spend'!$G$6:$G$126</c:f>
              <c:numCache>
                <c:formatCode>General</c:formatCode>
                <c:ptCount val="121"/>
                <c:pt idx="0">
                  <c:v>-1.4</c:v>
                </c:pt>
                <c:pt idx="1">
                  <c:v>0.4</c:v>
                </c:pt>
                <c:pt idx="2">
                  <c:v>1.3</c:v>
                </c:pt>
                <c:pt idx="3">
                  <c:v>1.6</c:v>
                </c:pt>
                <c:pt idx="4">
                  <c:v>1.6</c:v>
                </c:pt>
                <c:pt idx="5">
                  <c:v>0.4</c:v>
                </c:pt>
                <c:pt idx="6">
                  <c:v>10.9</c:v>
                </c:pt>
                <c:pt idx="7">
                  <c:v>-24.4</c:v>
                </c:pt>
                <c:pt idx="8">
                  <c:v>-58.1</c:v>
                </c:pt>
                <c:pt idx="9">
                  <c:v>-58.9</c:v>
                </c:pt>
                <c:pt idx="10">
                  <c:v>-60.5</c:v>
                </c:pt>
                <c:pt idx="11">
                  <c:v>-54.6</c:v>
                </c:pt>
                <c:pt idx="12">
                  <c:v>-44.2</c:v>
                </c:pt>
                <c:pt idx="13" formatCode="0">
                  <c:v>-40</c:v>
                </c:pt>
                <c:pt idx="14">
                  <c:v>-15.1</c:v>
                </c:pt>
                <c:pt idx="15">
                  <c:v>0.9</c:v>
                </c:pt>
                <c:pt idx="16">
                  <c:v>-1.3</c:v>
                </c:pt>
                <c:pt idx="17">
                  <c:v>0.4</c:v>
                </c:pt>
                <c:pt idx="18">
                  <c:v>3.5</c:v>
                </c:pt>
                <c:pt idx="19">
                  <c:v>-0.1</c:v>
                </c:pt>
                <c:pt idx="20">
                  <c:v>-0.3</c:v>
                </c:pt>
                <c:pt idx="21">
                  <c:v>2.9</c:v>
                </c:pt>
                <c:pt idx="22" formatCode="0">
                  <c:v>2</c:v>
                </c:pt>
                <c:pt idx="23">
                  <c:v>4.3</c:v>
                </c:pt>
                <c:pt idx="24">
                  <c:v>2.7</c:v>
                </c:pt>
                <c:pt idx="25">
                  <c:v>1.7</c:v>
                </c:pt>
                <c:pt idx="26">
                  <c:v>3.1</c:v>
                </c:pt>
                <c:pt idx="27">
                  <c:v>-21.6</c:v>
                </c:pt>
                <c:pt idx="28">
                  <c:v>-39.700000000000003</c:v>
                </c:pt>
                <c:pt idx="29">
                  <c:v>-37.6</c:v>
                </c:pt>
                <c:pt idx="30">
                  <c:v>7.1</c:v>
                </c:pt>
                <c:pt idx="31">
                  <c:v>0.1</c:v>
                </c:pt>
                <c:pt idx="32" formatCode="0">
                  <c:v>-3</c:v>
                </c:pt>
                <c:pt idx="33">
                  <c:v>-0.8</c:v>
                </c:pt>
                <c:pt idx="34" formatCode="0">
                  <c:v>0</c:v>
                </c:pt>
                <c:pt idx="35" formatCode="0">
                  <c:v>3</c:v>
                </c:pt>
                <c:pt idx="36">
                  <c:v>2.1</c:v>
                </c:pt>
                <c:pt idx="37">
                  <c:v>0.4</c:v>
                </c:pt>
                <c:pt idx="38">
                  <c:v>2.2999999999999998</c:v>
                </c:pt>
                <c:pt idx="39">
                  <c:v>-1.8</c:v>
                </c:pt>
                <c:pt idx="40">
                  <c:v>0.6</c:v>
                </c:pt>
                <c:pt idx="41" formatCode="0">
                  <c:v>-1</c:v>
                </c:pt>
                <c:pt idx="42">
                  <c:v>-1.3</c:v>
                </c:pt>
                <c:pt idx="43">
                  <c:v>-2.8</c:v>
                </c:pt>
                <c:pt idx="44">
                  <c:v>-0.5</c:v>
                </c:pt>
                <c:pt idx="45">
                  <c:v>0.7</c:v>
                </c:pt>
                <c:pt idx="46">
                  <c:v>6.7</c:v>
                </c:pt>
                <c:pt idx="47">
                  <c:v>5.2</c:v>
                </c:pt>
                <c:pt idx="48" formatCode="0">
                  <c:v>4</c:v>
                </c:pt>
                <c:pt idx="49">
                  <c:v>3.3</c:v>
                </c:pt>
                <c:pt idx="50">
                  <c:v>1.3</c:v>
                </c:pt>
                <c:pt idx="51">
                  <c:v>2.9</c:v>
                </c:pt>
                <c:pt idx="52">
                  <c:v>-0.8</c:v>
                </c:pt>
                <c:pt idx="53">
                  <c:v>1.5</c:v>
                </c:pt>
                <c:pt idx="54">
                  <c:v>-17.899999999999999</c:v>
                </c:pt>
                <c:pt idx="55">
                  <c:v>-6.1</c:v>
                </c:pt>
                <c:pt idx="56">
                  <c:v>-34.200000000000003</c:v>
                </c:pt>
                <c:pt idx="57">
                  <c:v>4.7</c:v>
                </c:pt>
                <c:pt idx="58" formatCode="0">
                  <c:v>4</c:v>
                </c:pt>
                <c:pt idx="59">
                  <c:v>3.1</c:v>
                </c:pt>
                <c:pt idx="60">
                  <c:v>-8.1999999999999993</c:v>
                </c:pt>
                <c:pt idx="61">
                  <c:v>1.4</c:v>
                </c:pt>
                <c:pt idx="62" formatCode="0">
                  <c:v>-10</c:v>
                </c:pt>
                <c:pt idx="63">
                  <c:v>22.2</c:v>
                </c:pt>
                <c:pt idx="64" formatCode="0">
                  <c:v>5</c:v>
                </c:pt>
                <c:pt idx="65" formatCode="0">
                  <c:v>3</c:v>
                </c:pt>
                <c:pt idx="66">
                  <c:v>0.5</c:v>
                </c:pt>
                <c:pt idx="67" formatCode="0">
                  <c:v>1</c:v>
                </c:pt>
                <c:pt idx="68">
                  <c:v>1.2</c:v>
                </c:pt>
                <c:pt idx="69">
                  <c:v>4.3</c:v>
                </c:pt>
                <c:pt idx="70">
                  <c:v>1.4</c:v>
                </c:pt>
                <c:pt idx="71">
                  <c:v>0.3</c:v>
                </c:pt>
                <c:pt idx="72">
                  <c:v>1.4</c:v>
                </c:pt>
                <c:pt idx="73">
                  <c:v>3.5</c:v>
                </c:pt>
                <c:pt idx="74">
                  <c:v>1.4</c:v>
                </c:pt>
                <c:pt idx="75">
                  <c:v>4.2</c:v>
                </c:pt>
                <c:pt idx="76" formatCode="0">
                  <c:v>4</c:v>
                </c:pt>
                <c:pt idx="77">
                  <c:v>1.2</c:v>
                </c:pt>
                <c:pt idx="78">
                  <c:v>0.5</c:v>
                </c:pt>
                <c:pt idx="79">
                  <c:v>2.9</c:v>
                </c:pt>
                <c:pt idx="80">
                  <c:v>-35.1</c:v>
                </c:pt>
                <c:pt idx="81">
                  <c:v>-50.1</c:v>
                </c:pt>
                <c:pt idx="82">
                  <c:v>-50.6</c:v>
                </c:pt>
                <c:pt idx="83" formatCode="0">
                  <c:v>-52</c:v>
                </c:pt>
                <c:pt idx="84">
                  <c:v>-52.8</c:v>
                </c:pt>
                <c:pt idx="85">
                  <c:v>-39.200000000000003</c:v>
                </c:pt>
                <c:pt idx="86">
                  <c:v>-34.4</c:v>
                </c:pt>
                <c:pt idx="87">
                  <c:v>-30.9</c:v>
                </c:pt>
                <c:pt idx="88">
                  <c:v>-27.7</c:v>
                </c:pt>
                <c:pt idx="89">
                  <c:v>-29.4</c:v>
                </c:pt>
                <c:pt idx="90">
                  <c:v>-30.8</c:v>
                </c:pt>
                <c:pt idx="91">
                  <c:v>-28.6</c:v>
                </c:pt>
                <c:pt idx="92">
                  <c:v>-8.6</c:v>
                </c:pt>
                <c:pt idx="93" formatCode="0">
                  <c:v>-6</c:v>
                </c:pt>
                <c:pt idx="94">
                  <c:v>-1.6</c:v>
                </c:pt>
                <c:pt idx="95">
                  <c:v>-6.4</c:v>
                </c:pt>
                <c:pt idx="96">
                  <c:v>-1.5</c:v>
                </c:pt>
                <c:pt idx="97">
                  <c:v>-3.7</c:v>
                </c:pt>
                <c:pt idx="98" formatCode="0">
                  <c:v>5</c:v>
                </c:pt>
                <c:pt idx="99">
                  <c:v>6.2</c:v>
                </c:pt>
                <c:pt idx="100">
                  <c:v>2.8</c:v>
                </c:pt>
                <c:pt idx="101">
                  <c:v>5.6</c:v>
                </c:pt>
                <c:pt idx="102">
                  <c:v>6.3</c:v>
                </c:pt>
                <c:pt idx="103">
                  <c:v>0.8</c:v>
                </c:pt>
                <c:pt idx="104">
                  <c:v>-7.3</c:v>
                </c:pt>
                <c:pt idx="105">
                  <c:v>-4.5</c:v>
                </c:pt>
                <c:pt idx="106">
                  <c:v>-4.8</c:v>
                </c:pt>
                <c:pt idx="107">
                  <c:v>-6.8</c:v>
                </c:pt>
                <c:pt idx="108">
                  <c:v>-8.8000000000000007</c:v>
                </c:pt>
                <c:pt idx="109">
                  <c:v>-4.2</c:v>
                </c:pt>
                <c:pt idx="110" formatCode="0">
                  <c:v>-5</c:v>
                </c:pt>
                <c:pt idx="111">
                  <c:v>-5.5</c:v>
                </c:pt>
                <c:pt idx="112">
                  <c:v>-2.1</c:v>
                </c:pt>
                <c:pt idx="113">
                  <c:v>-1.8</c:v>
                </c:pt>
                <c:pt idx="114">
                  <c:v>-14.1</c:v>
                </c:pt>
                <c:pt idx="115">
                  <c:v>7.6</c:v>
                </c:pt>
                <c:pt idx="116">
                  <c:v>2.9</c:v>
                </c:pt>
                <c:pt idx="117">
                  <c:v>0.5</c:v>
                </c:pt>
                <c:pt idx="118">
                  <c:v>-1.8</c:v>
                </c:pt>
                <c:pt idx="119">
                  <c:v>-3.5</c:v>
                </c:pt>
                <c:pt idx="120">
                  <c:v>-3.2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D65-4C3D-8912-E57C7E11ED53}"/>
            </c:ext>
          </c:extLst>
        </c:ser>
        <c:ser>
          <c:idx val="5"/>
          <c:order val="5"/>
          <c:tx>
            <c:strRef>
              <c:f>'Consumer spend'!$H$4</c:f>
              <c:strCache>
                <c:ptCount val="1"/>
                <c:pt idx="0">
                  <c:v>Auckland International</c:v>
                </c:pt>
              </c:strCache>
            </c:strRef>
          </c:tx>
          <c:marker>
            <c:symbol val="none"/>
          </c:marker>
          <c:cat>
            <c:numRef>
              <c:f>'Consumer spend'!$B$6:$B$126</c:f>
              <c:numCache>
                <c:formatCode>d\-mmm\-yy</c:formatCode>
                <c:ptCount val="121"/>
                <c:pt idx="0">
                  <c:v>43870</c:v>
                </c:pt>
                <c:pt idx="1">
                  <c:v>43877</c:v>
                </c:pt>
                <c:pt idx="2">
                  <c:v>43884</c:v>
                </c:pt>
                <c:pt idx="3">
                  <c:v>43891</c:v>
                </c:pt>
                <c:pt idx="4">
                  <c:v>43898</c:v>
                </c:pt>
                <c:pt idx="5">
                  <c:v>43905</c:v>
                </c:pt>
                <c:pt idx="6">
                  <c:v>43912</c:v>
                </c:pt>
                <c:pt idx="7">
                  <c:v>43919</c:v>
                </c:pt>
                <c:pt idx="8">
                  <c:v>43926</c:v>
                </c:pt>
                <c:pt idx="9">
                  <c:v>43933</c:v>
                </c:pt>
                <c:pt idx="10">
                  <c:v>43940</c:v>
                </c:pt>
                <c:pt idx="11">
                  <c:v>43947</c:v>
                </c:pt>
                <c:pt idx="12">
                  <c:v>43954</c:v>
                </c:pt>
                <c:pt idx="13">
                  <c:v>43961</c:v>
                </c:pt>
                <c:pt idx="14">
                  <c:v>43968</c:v>
                </c:pt>
                <c:pt idx="15">
                  <c:v>43975</c:v>
                </c:pt>
                <c:pt idx="16">
                  <c:v>43982</c:v>
                </c:pt>
                <c:pt idx="17">
                  <c:v>43989</c:v>
                </c:pt>
                <c:pt idx="18">
                  <c:v>43996</c:v>
                </c:pt>
                <c:pt idx="19">
                  <c:v>44003</c:v>
                </c:pt>
                <c:pt idx="20">
                  <c:v>44010</c:v>
                </c:pt>
                <c:pt idx="21">
                  <c:v>44017</c:v>
                </c:pt>
                <c:pt idx="22">
                  <c:v>44024</c:v>
                </c:pt>
                <c:pt idx="23">
                  <c:v>44031</c:v>
                </c:pt>
                <c:pt idx="24">
                  <c:v>44038</c:v>
                </c:pt>
                <c:pt idx="25">
                  <c:v>44045</c:v>
                </c:pt>
                <c:pt idx="26">
                  <c:v>44052</c:v>
                </c:pt>
                <c:pt idx="27">
                  <c:v>44059</c:v>
                </c:pt>
                <c:pt idx="28">
                  <c:v>44066</c:v>
                </c:pt>
                <c:pt idx="29">
                  <c:v>44073</c:v>
                </c:pt>
                <c:pt idx="30">
                  <c:v>44080</c:v>
                </c:pt>
                <c:pt idx="31">
                  <c:v>44087</c:v>
                </c:pt>
                <c:pt idx="32">
                  <c:v>44094</c:v>
                </c:pt>
                <c:pt idx="33">
                  <c:v>44101</c:v>
                </c:pt>
                <c:pt idx="34">
                  <c:v>44108</c:v>
                </c:pt>
                <c:pt idx="35">
                  <c:v>44115</c:v>
                </c:pt>
                <c:pt idx="36">
                  <c:v>44122</c:v>
                </c:pt>
                <c:pt idx="37">
                  <c:v>44129</c:v>
                </c:pt>
                <c:pt idx="38">
                  <c:v>44136</c:v>
                </c:pt>
                <c:pt idx="39">
                  <c:v>44143</c:v>
                </c:pt>
                <c:pt idx="40">
                  <c:v>44150</c:v>
                </c:pt>
                <c:pt idx="41">
                  <c:v>44157</c:v>
                </c:pt>
                <c:pt idx="42">
                  <c:v>44164</c:v>
                </c:pt>
                <c:pt idx="43">
                  <c:v>44171</c:v>
                </c:pt>
                <c:pt idx="44">
                  <c:v>44178</c:v>
                </c:pt>
                <c:pt idx="45">
                  <c:v>44185</c:v>
                </c:pt>
                <c:pt idx="46">
                  <c:v>44192</c:v>
                </c:pt>
                <c:pt idx="47">
                  <c:v>44199</c:v>
                </c:pt>
                <c:pt idx="48">
                  <c:v>44206</c:v>
                </c:pt>
                <c:pt idx="49">
                  <c:v>44213</c:v>
                </c:pt>
                <c:pt idx="50">
                  <c:v>44220</c:v>
                </c:pt>
                <c:pt idx="51">
                  <c:v>44227</c:v>
                </c:pt>
                <c:pt idx="52">
                  <c:v>44234</c:v>
                </c:pt>
                <c:pt idx="53">
                  <c:v>44241</c:v>
                </c:pt>
                <c:pt idx="54">
                  <c:v>44248</c:v>
                </c:pt>
                <c:pt idx="55">
                  <c:v>44255</c:v>
                </c:pt>
                <c:pt idx="56">
                  <c:v>44262</c:v>
                </c:pt>
                <c:pt idx="57">
                  <c:v>44269</c:v>
                </c:pt>
                <c:pt idx="58">
                  <c:v>44276</c:v>
                </c:pt>
                <c:pt idx="59">
                  <c:v>44283</c:v>
                </c:pt>
                <c:pt idx="60">
                  <c:v>44290</c:v>
                </c:pt>
                <c:pt idx="61">
                  <c:v>44297</c:v>
                </c:pt>
                <c:pt idx="62">
                  <c:v>44304</c:v>
                </c:pt>
                <c:pt idx="63">
                  <c:v>44311</c:v>
                </c:pt>
                <c:pt idx="64">
                  <c:v>44318</c:v>
                </c:pt>
                <c:pt idx="65">
                  <c:v>44325</c:v>
                </c:pt>
                <c:pt idx="66">
                  <c:v>44332</c:v>
                </c:pt>
                <c:pt idx="67">
                  <c:v>44339</c:v>
                </c:pt>
                <c:pt idx="68">
                  <c:v>44346</c:v>
                </c:pt>
                <c:pt idx="69">
                  <c:v>44353</c:v>
                </c:pt>
                <c:pt idx="70">
                  <c:v>44360</c:v>
                </c:pt>
                <c:pt idx="71">
                  <c:v>44367</c:v>
                </c:pt>
                <c:pt idx="72">
                  <c:v>44374</c:v>
                </c:pt>
                <c:pt idx="73">
                  <c:v>44381</c:v>
                </c:pt>
                <c:pt idx="74">
                  <c:v>44388</c:v>
                </c:pt>
                <c:pt idx="75">
                  <c:v>44395</c:v>
                </c:pt>
                <c:pt idx="76">
                  <c:v>44402</c:v>
                </c:pt>
                <c:pt idx="77">
                  <c:v>44409</c:v>
                </c:pt>
                <c:pt idx="78">
                  <c:v>44416</c:v>
                </c:pt>
                <c:pt idx="79">
                  <c:v>44423</c:v>
                </c:pt>
                <c:pt idx="80">
                  <c:v>44430</c:v>
                </c:pt>
                <c:pt idx="81">
                  <c:v>44437</c:v>
                </c:pt>
                <c:pt idx="82">
                  <c:v>44444</c:v>
                </c:pt>
                <c:pt idx="83">
                  <c:v>44451</c:v>
                </c:pt>
                <c:pt idx="84">
                  <c:v>44458</c:v>
                </c:pt>
                <c:pt idx="85">
                  <c:v>44465</c:v>
                </c:pt>
                <c:pt idx="86">
                  <c:v>44472</c:v>
                </c:pt>
                <c:pt idx="87">
                  <c:v>44479</c:v>
                </c:pt>
                <c:pt idx="88">
                  <c:v>44486</c:v>
                </c:pt>
                <c:pt idx="89">
                  <c:v>44493</c:v>
                </c:pt>
                <c:pt idx="90">
                  <c:v>44500</c:v>
                </c:pt>
                <c:pt idx="91">
                  <c:v>44507</c:v>
                </c:pt>
                <c:pt idx="92">
                  <c:v>44514</c:v>
                </c:pt>
                <c:pt idx="93">
                  <c:v>44521</c:v>
                </c:pt>
                <c:pt idx="94">
                  <c:v>44528</c:v>
                </c:pt>
                <c:pt idx="95">
                  <c:v>44535</c:v>
                </c:pt>
                <c:pt idx="96">
                  <c:v>44542</c:v>
                </c:pt>
                <c:pt idx="97">
                  <c:v>44549</c:v>
                </c:pt>
                <c:pt idx="98">
                  <c:v>44556</c:v>
                </c:pt>
                <c:pt idx="99">
                  <c:v>44563</c:v>
                </c:pt>
                <c:pt idx="100">
                  <c:v>44570</c:v>
                </c:pt>
                <c:pt idx="101">
                  <c:v>44577</c:v>
                </c:pt>
                <c:pt idx="102">
                  <c:v>44584</c:v>
                </c:pt>
                <c:pt idx="103">
                  <c:v>44591</c:v>
                </c:pt>
                <c:pt idx="104">
                  <c:v>44598</c:v>
                </c:pt>
                <c:pt idx="105">
                  <c:v>44605</c:v>
                </c:pt>
                <c:pt idx="106">
                  <c:v>44612</c:v>
                </c:pt>
                <c:pt idx="107">
                  <c:v>44619</c:v>
                </c:pt>
                <c:pt idx="108">
                  <c:v>44626</c:v>
                </c:pt>
                <c:pt idx="109">
                  <c:v>44633</c:v>
                </c:pt>
                <c:pt idx="110">
                  <c:v>44640</c:v>
                </c:pt>
                <c:pt idx="111">
                  <c:v>44647</c:v>
                </c:pt>
                <c:pt idx="112">
                  <c:v>44654</c:v>
                </c:pt>
                <c:pt idx="113">
                  <c:v>44661</c:v>
                </c:pt>
                <c:pt idx="114">
                  <c:v>44668</c:v>
                </c:pt>
                <c:pt idx="115">
                  <c:v>44675</c:v>
                </c:pt>
                <c:pt idx="116">
                  <c:v>44682</c:v>
                </c:pt>
                <c:pt idx="117">
                  <c:v>44689</c:v>
                </c:pt>
                <c:pt idx="118">
                  <c:v>44696</c:v>
                </c:pt>
                <c:pt idx="119">
                  <c:v>44703</c:v>
                </c:pt>
                <c:pt idx="120">
                  <c:v>44710</c:v>
                </c:pt>
              </c:numCache>
            </c:numRef>
          </c:cat>
          <c:val>
            <c:numRef>
              <c:f>'Consumer spend'!$H$6:$H$126</c:f>
              <c:numCache>
                <c:formatCode>General</c:formatCode>
                <c:ptCount val="121"/>
                <c:pt idx="0">
                  <c:v>17.600000000000001</c:v>
                </c:pt>
                <c:pt idx="1">
                  <c:v>-7.9</c:v>
                </c:pt>
                <c:pt idx="2">
                  <c:v>4.2</c:v>
                </c:pt>
                <c:pt idx="3" formatCode="0">
                  <c:v>0</c:v>
                </c:pt>
                <c:pt idx="4">
                  <c:v>-1.6</c:v>
                </c:pt>
                <c:pt idx="5">
                  <c:v>-8.3000000000000007</c:v>
                </c:pt>
                <c:pt idx="6">
                  <c:v>-8.4</c:v>
                </c:pt>
                <c:pt idx="7">
                  <c:v>-54.8</c:v>
                </c:pt>
                <c:pt idx="8">
                  <c:v>-82.2</c:v>
                </c:pt>
                <c:pt idx="9">
                  <c:v>-84.9</c:v>
                </c:pt>
                <c:pt idx="10">
                  <c:v>-87.9</c:v>
                </c:pt>
                <c:pt idx="11">
                  <c:v>-89.2</c:v>
                </c:pt>
                <c:pt idx="12">
                  <c:v>-83.7</c:v>
                </c:pt>
                <c:pt idx="13">
                  <c:v>-82.3</c:v>
                </c:pt>
                <c:pt idx="14">
                  <c:v>-63.5</c:v>
                </c:pt>
                <c:pt idx="15">
                  <c:v>-60.1</c:v>
                </c:pt>
                <c:pt idx="16">
                  <c:v>-56.4</c:v>
                </c:pt>
                <c:pt idx="17">
                  <c:v>-57.1</c:v>
                </c:pt>
                <c:pt idx="18">
                  <c:v>-55.9</c:v>
                </c:pt>
                <c:pt idx="19">
                  <c:v>-55.6</c:v>
                </c:pt>
                <c:pt idx="20">
                  <c:v>-59.2</c:v>
                </c:pt>
                <c:pt idx="21">
                  <c:v>-54.7</c:v>
                </c:pt>
                <c:pt idx="22">
                  <c:v>-61.3</c:v>
                </c:pt>
                <c:pt idx="23">
                  <c:v>-57.6</c:v>
                </c:pt>
                <c:pt idx="24">
                  <c:v>-63.4</c:v>
                </c:pt>
                <c:pt idx="25">
                  <c:v>-63.8</c:v>
                </c:pt>
                <c:pt idx="26">
                  <c:v>-62.6</c:v>
                </c:pt>
                <c:pt idx="27">
                  <c:v>-78.5</c:v>
                </c:pt>
                <c:pt idx="28">
                  <c:v>-85.2</c:v>
                </c:pt>
                <c:pt idx="29">
                  <c:v>-83.5</c:v>
                </c:pt>
                <c:pt idx="30">
                  <c:v>-62.3</c:v>
                </c:pt>
                <c:pt idx="31" formatCode="0">
                  <c:v>-63</c:v>
                </c:pt>
                <c:pt idx="32">
                  <c:v>-67.599999999999994</c:v>
                </c:pt>
                <c:pt idx="33">
                  <c:v>-69.7</c:v>
                </c:pt>
                <c:pt idx="34">
                  <c:v>-70.900000000000006</c:v>
                </c:pt>
                <c:pt idx="35">
                  <c:v>-72.3</c:v>
                </c:pt>
                <c:pt idx="36">
                  <c:v>-69.7</c:v>
                </c:pt>
                <c:pt idx="37">
                  <c:v>-70.099999999999994</c:v>
                </c:pt>
                <c:pt idx="38">
                  <c:v>-71.8</c:v>
                </c:pt>
                <c:pt idx="39">
                  <c:v>-77.3</c:v>
                </c:pt>
                <c:pt idx="40" formatCode="0">
                  <c:v>-77</c:v>
                </c:pt>
                <c:pt idx="41">
                  <c:v>-77.099999999999994</c:v>
                </c:pt>
                <c:pt idx="42">
                  <c:v>-74.8</c:v>
                </c:pt>
                <c:pt idx="43">
                  <c:v>-76.400000000000006</c:v>
                </c:pt>
                <c:pt idx="44">
                  <c:v>-73.3</c:v>
                </c:pt>
                <c:pt idx="45">
                  <c:v>-74.099999999999994</c:v>
                </c:pt>
                <c:pt idx="46">
                  <c:v>-79.3</c:v>
                </c:pt>
                <c:pt idx="47">
                  <c:v>-85.8</c:v>
                </c:pt>
                <c:pt idx="48">
                  <c:v>-83.4</c:v>
                </c:pt>
                <c:pt idx="49">
                  <c:v>-78.8</c:v>
                </c:pt>
                <c:pt idx="50">
                  <c:v>-77.900000000000006</c:v>
                </c:pt>
                <c:pt idx="51">
                  <c:v>-78.099999999999994</c:v>
                </c:pt>
                <c:pt idx="52">
                  <c:v>-79.599999999999994</c:v>
                </c:pt>
                <c:pt idx="53">
                  <c:v>-81.7</c:v>
                </c:pt>
                <c:pt idx="54">
                  <c:v>-85.4</c:v>
                </c:pt>
                <c:pt idx="55" formatCode="0">
                  <c:v>-82</c:v>
                </c:pt>
                <c:pt idx="56">
                  <c:v>-88.5</c:v>
                </c:pt>
                <c:pt idx="57" formatCode="0">
                  <c:v>-77</c:v>
                </c:pt>
                <c:pt idx="58">
                  <c:v>-76.099999999999994</c:v>
                </c:pt>
                <c:pt idx="59">
                  <c:v>-74.099999999999994</c:v>
                </c:pt>
                <c:pt idx="60">
                  <c:v>-75.2</c:v>
                </c:pt>
                <c:pt idx="61">
                  <c:v>-71.599999999999994</c:v>
                </c:pt>
                <c:pt idx="62">
                  <c:v>-66.7</c:v>
                </c:pt>
                <c:pt idx="63">
                  <c:v>-60.5</c:v>
                </c:pt>
                <c:pt idx="64">
                  <c:v>-54.7</c:v>
                </c:pt>
                <c:pt idx="65">
                  <c:v>-51.8</c:v>
                </c:pt>
                <c:pt idx="66">
                  <c:v>-43.5</c:v>
                </c:pt>
                <c:pt idx="67">
                  <c:v>-46.4</c:v>
                </c:pt>
                <c:pt idx="68">
                  <c:v>-41.5</c:v>
                </c:pt>
                <c:pt idx="69">
                  <c:v>-42.5</c:v>
                </c:pt>
                <c:pt idx="70">
                  <c:v>-51.2</c:v>
                </c:pt>
                <c:pt idx="71">
                  <c:v>-46.2</c:v>
                </c:pt>
                <c:pt idx="72">
                  <c:v>-47.1</c:v>
                </c:pt>
                <c:pt idx="73">
                  <c:v>-52.9</c:v>
                </c:pt>
                <c:pt idx="74">
                  <c:v>-58.9</c:v>
                </c:pt>
                <c:pt idx="75">
                  <c:v>-56.1</c:v>
                </c:pt>
                <c:pt idx="76">
                  <c:v>-57.4</c:v>
                </c:pt>
                <c:pt idx="77">
                  <c:v>-61.2</c:v>
                </c:pt>
                <c:pt idx="78">
                  <c:v>-66.900000000000006</c:v>
                </c:pt>
                <c:pt idx="79" formatCode="0">
                  <c:v>-68</c:v>
                </c:pt>
                <c:pt idx="80">
                  <c:v>-84.2</c:v>
                </c:pt>
                <c:pt idx="81">
                  <c:v>-88.7</c:v>
                </c:pt>
                <c:pt idx="82">
                  <c:v>-88.3</c:v>
                </c:pt>
                <c:pt idx="83">
                  <c:v>-88.1</c:v>
                </c:pt>
                <c:pt idx="84">
                  <c:v>-89.6</c:v>
                </c:pt>
                <c:pt idx="85">
                  <c:v>-87.1</c:v>
                </c:pt>
                <c:pt idx="86">
                  <c:v>-87.2</c:v>
                </c:pt>
                <c:pt idx="87">
                  <c:v>-87.7</c:v>
                </c:pt>
                <c:pt idx="88">
                  <c:v>-83.9</c:v>
                </c:pt>
                <c:pt idx="89">
                  <c:v>-86.4</c:v>
                </c:pt>
                <c:pt idx="90">
                  <c:v>-87.2</c:v>
                </c:pt>
                <c:pt idx="91">
                  <c:v>-88.4</c:v>
                </c:pt>
                <c:pt idx="92">
                  <c:v>-84.5</c:v>
                </c:pt>
                <c:pt idx="93">
                  <c:v>-84.1</c:v>
                </c:pt>
                <c:pt idx="94">
                  <c:v>-79.900000000000006</c:v>
                </c:pt>
                <c:pt idx="95">
                  <c:v>-82.2</c:v>
                </c:pt>
                <c:pt idx="96">
                  <c:v>-79.900000000000006</c:v>
                </c:pt>
                <c:pt idx="97" formatCode="0">
                  <c:v>-80</c:v>
                </c:pt>
                <c:pt idx="98">
                  <c:v>-81.900000000000006</c:v>
                </c:pt>
                <c:pt idx="99">
                  <c:v>-87.4</c:v>
                </c:pt>
                <c:pt idx="100">
                  <c:v>-86.3</c:v>
                </c:pt>
                <c:pt idx="101">
                  <c:v>-82.8</c:v>
                </c:pt>
                <c:pt idx="102">
                  <c:v>-81.400000000000006</c:v>
                </c:pt>
                <c:pt idx="103">
                  <c:v>-81.7</c:v>
                </c:pt>
                <c:pt idx="104">
                  <c:v>-83.9</c:v>
                </c:pt>
                <c:pt idx="105">
                  <c:v>-87.1</c:v>
                </c:pt>
                <c:pt idx="106">
                  <c:v>-85.1</c:v>
                </c:pt>
                <c:pt idx="107">
                  <c:v>-84.9</c:v>
                </c:pt>
                <c:pt idx="108" formatCode="0">
                  <c:v>-84</c:v>
                </c:pt>
                <c:pt idx="109">
                  <c:v>-81.7</c:v>
                </c:pt>
                <c:pt idx="110">
                  <c:v>-77.099999999999994</c:v>
                </c:pt>
                <c:pt idx="111">
                  <c:v>-74.5</c:v>
                </c:pt>
                <c:pt idx="112">
                  <c:v>-67.900000000000006</c:v>
                </c:pt>
                <c:pt idx="113">
                  <c:v>-67.7</c:v>
                </c:pt>
                <c:pt idx="114">
                  <c:v>-66.599999999999994</c:v>
                </c:pt>
                <c:pt idx="115">
                  <c:v>-57.7</c:v>
                </c:pt>
                <c:pt idx="116">
                  <c:v>-55.6</c:v>
                </c:pt>
                <c:pt idx="117">
                  <c:v>-49.4</c:v>
                </c:pt>
                <c:pt idx="118">
                  <c:v>-39.200000000000003</c:v>
                </c:pt>
                <c:pt idx="119">
                  <c:v>-38.299999999999997</c:v>
                </c:pt>
                <c:pt idx="120">
                  <c:v>-34.4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D65-4C3D-8912-E57C7E11ED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174656"/>
        <c:axId val="117176192"/>
        <c:extLst>
          <c:ext xmlns:c15="http://schemas.microsoft.com/office/drawing/2012/chart" uri="{02D57815-91ED-43cb-92C2-25804820EDAC}">
            <c15:filteredLineSeries>
              <c15:ser>
                <c:idx val="0"/>
                <c:order val="1"/>
                <c:tx>
                  <c:strRef>
                    <c:extLst>
                      <c:ext uri="{02D57815-91ED-43cb-92C2-25804820EDAC}">
                        <c15:formulaRef>
                          <c15:sqref>'Consumer spend'!$D$4</c15:sqref>
                        </c15:formulaRef>
                      </c:ext>
                    </c:extLst>
                    <c:strCache>
                      <c:ptCount val="1"/>
                      <c:pt idx="0">
                        <c:v>New Zealand</c:v>
                      </c:pt>
                    </c:strCache>
                  </c:strRef>
                </c:tx>
                <c:spPr>
                  <a:ln>
                    <a:solidFill>
                      <a:srgbClr val="FF0000"/>
                    </a:solidFill>
                  </a:ln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'Consumer spend'!$B$6:$B$126</c15:sqref>
                        </c15:formulaRef>
                      </c:ext>
                    </c:extLst>
                    <c:numCache>
                      <c:formatCode>d\-mmm\-yy</c:formatCode>
                      <c:ptCount val="121"/>
                      <c:pt idx="0">
                        <c:v>43870</c:v>
                      </c:pt>
                      <c:pt idx="1">
                        <c:v>43877</c:v>
                      </c:pt>
                      <c:pt idx="2">
                        <c:v>43884</c:v>
                      </c:pt>
                      <c:pt idx="3">
                        <c:v>43891</c:v>
                      </c:pt>
                      <c:pt idx="4">
                        <c:v>43898</c:v>
                      </c:pt>
                      <c:pt idx="5">
                        <c:v>43905</c:v>
                      </c:pt>
                      <c:pt idx="6">
                        <c:v>43912</c:v>
                      </c:pt>
                      <c:pt idx="7">
                        <c:v>43919</c:v>
                      </c:pt>
                      <c:pt idx="8">
                        <c:v>43926</c:v>
                      </c:pt>
                      <c:pt idx="9">
                        <c:v>43933</c:v>
                      </c:pt>
                      <c:pt idx="10">
                        <c:v>43940</c:v>
                      </c:pt>
                      <c:pt idx="11">
                        <c:v>43947</c:v>
                      </c:pt>
                      <c:pt idx="12">
                        <c:v>43954</c:v>
                      </c:pt>
                      <c:pt idx="13">
                        <c:v>43961</c:v>
                      </c:pt>
                      <c:pt idx="14">
                        <c:v>43968</c:v>
                      </c:pt>
                      <c:pt idx="15">
                        <c:v>43975</c:v>
                      </c:pt>
                      <c:pt idx="16">
                        <c:v>43982</c:v>
                      </c:pt>
                      <c:pt idx="17">
                        <c:v>43989</c:v>
                      </c:pt>
                      <c:pt idx="18">
                        <c:v>43996</c:v>
                      </c:pt>
                      <c:pt idx="19">
                        <c:v>44003</c:v>
                      </c:pt>
                      <c:pt idx="20">
                        <c:v>44010</c:v>
                      </c:pt>
                      <c:pt idx="21">
                        <c:v>44017</c:v>
                      </c:pt>
                      <c:pt idx="22">
                        <c:v>44024</c:v>
                      </c:pt>
                      <c:pt idx="23">
                        <c:v>44031</c:v>
                      </c:pt>
                      <c:pt idx="24">
                        <c:v>44038</c:v>
                      </c:pt>
                      <c:pt idx="25">
                        <c:v>44045</c:v>
                      </c:pt>
                      <c:pt idx="26">
                        <c:v>44052</c:v>
                      </c:pt>
                      <c:pt idx="27">
                        <c:v>44059</c:v>
                      </c:pt>
                      <c:pt idx="28">
                        <c:v>44066</c:v>
                      </c:pt>
                      <c:pt idx="29">
                        <c:v>44073</c:v>
                      </c:pt>
                      <c:pt idx="30">
                        <c:v>44080</c:v>
                      </c:pt>
                      <c:pt idx="31">
                        <c:v>44087</c:v>
                      </c:pt>
                      <c:pt idx="32">
                        <c:v>44094</c:v>
                      </c:pt>
                      <c:pt idx="33">
                        <c:v>44101</c:v>
                      </c:pt>
                      <c:pt idx="34">
                        <c:v>44108</c:v>
                      </c:pt>
                      <c:pt idx="35">
                        <c:v>44115</c:v>
                      </c:pt>
                      <c:pt idx="36">
                        <c:v>44122</c:v>
                      </c:pt>
                      <c:pt idx="37">
                        <c:v>44129</c:v>
                      </c:pt>
                      <c:pt idx="38">
                        <c:v>44136</c:v>
                      </c:pt>
                      <c:pt idx="39">
                        <c:v>44143</c:v>
                      </c:pt>
                      <c:pt idx="40">
                        <c:v>44150</c:v>
                      </c:pt>
                      <c:pt idx="41">
                        <c:v>44157</c:v>
                      </c:pt>
                      <c:pt idx="42">
                        <c:v>44164</c:v>
                      </c:pt>
                      <c:pt idx="43">
                        <c:v>44171</c:v>
                      </c:pt>
                      <c:pt idx="44">
                        <c:v>44178</c:v>
                      </c:pt>
                      <c:pt idx="45">
                        <c:v>44185</c:v>
                      </c:pt>
                      <c:pt idx="46">
                        <c:v>44192</c:v>
                      </c:pt>
                      <c:pt idx="47">
                        <c:v>44199</c:v>
                      </c:pt>
                      <c:pt idx="48">
                        <c:v>44206</c:v>
                      </c:pt>
                      <c:pt idx="49">
                        <c:v>44213</c:v>
                      </c:pt>
                      <c:pt idx="50">
                        <c:v>44220</c:v>
                      </c:pt>
                      <c:pt idx="51">
                        <c:v>44227</c:v>
                      </c:pt>
                      <c:pt idx="52">
                        <c:v>44234</c:v>
                      </c:pt>
                      <c:pt idx="53">
                        <c:v>44241</c:v>
                      </c:pt>
                      <c:pt idx="54">
                        <c:v>44248</c:v>
                      </c:pt>
                      <c:pt idx="55">
                        <c:v>44255</c:v>
                      </c:pt>
                      <c:pt idx="56">
                        <c:v>44262</c:v>
                      </c:pt>
                      <c:pt idx="57">
                        <c:v>44269</c:v>
                      </c:pt>
                      <c:pt idx="58">
                        <c:v>44276</c:v>
                      </c:pt>
                      <c:pt idx="59">
                        <c:v>44283</c:v>
                      </c:pt>
                      <c:pt idx="60">
                        <c:v>44290</c:v>
                      </c:pt>
                      <c:pt idx="61">
                        <c:v>44297</c:v>
                      </c:pt>
                      <c:pt idx="62">
                        <c:v>44304</c:v>
                      </c:pt>
                      <c:pt idx="63">
                        <c:v>44311</c:v>
                      </c:pt>
                      <c:pt idx="64">
                        <c:v>44318</c:v>
                      </c:pt>
                      <c:pt idx="65">
                        <c:v>44325</c:v>
                      </c:pt>
                      <c:pt idx="66">
                        <c:v>44332</c:v>
                      </c:pt>
                      <c:pt idx="67">
                        <c:v>44339</c:v>
                      </c:pt>
                      <c:pt idx="68">
                        <c:v>44346</c:v>
                      </c:pt>
                      <c:pt idx="69">
                        <c:v>44353</c:v>
                      </c:pt>
                      <c:pt idx="70">
                        <c:v>44360</c:v>
                      </c:pt>
                      <c:pt idx="71">
                        <c:v>44367</c:v>
                      </c:pt>
                      <c:pt idx="72">
                        <c:v>44374</c:v>
                      </c:pt>
                      <c:pt idx="73">
                        <c:v>44381</c:v>
                      </c:pt>
                      <c:pt idx="74">
                        <c:v>44388</c:v>
                      </c:pt>
                      <c:pt idx="75">
                        <c:v>44395</c:v>
                      </c:pt>
                      <c:pt idx="76">
                        <c:v>44402</c:v>
                      </c:pt>
                      <c:pt idx="77">
                        <c:v>44409</c:v>
                      </c:pt>
                      <c:pt idx="78">
                        <c:v>44416</c:v>
                      </c:pt>
                      <c:pt idx="79">
                        <c:v>44423</c:v>
                      </c:pt>
                      <c:pt idx="80">
                        <c:v>44430</c:v>
                      </c:pt>
                      <c:pt idx="81">
                        <c:v>44437</c:v>
                      </c:pt>
                      <c:pt idx="82">
                        <c:v>44444</c:v>
                      </c:pt>
                      <c:pt idx="83">
                        <c:v>44451</c:v>
                      </c:pt>
                      <c:pt idx="84">
                        <c:v>44458</c:v>
                      </c:pt>
                      <c:pt idx="85">
                        <c:v>44465</c:v>
                      </c:pt>
                      <c:pt idx="86">
                        <c:v>44472</c:v>
                      </c:pt>
                      <c:pt idx="87">
                        <c:v>44479</c:v>
                      </c:pt>
                      <c:pt idx="88">
                        <c:v>44486</c:v>
                      </c:pt>
                      <c:pt idx="89">
                        <c:v>44493</c:v>
                      </c:pt>
                      <c:pt idx="90">
                        <c:v>44500</c:v>
                      </c:pt>
                      <c:pt idx="91">
                        <c:v>44507</c:v>
                      </c:pt>
                      <c:pt idx="92">
                        <c:v>44514</c:v>
                      </c:pt>
                      <c:pt idx="93">
                        <c:v>44521</c:v>
                      </c:pt>
                      <c:pt idx="94">
                        <c:v>44528</c:v>
                      </c:pt>
                      <c:pt idx="95">
                        <c:v>44535</c:v>
                      </c:pt>
                      <c:pt idx="96">
                        <c:v>44542</c:v>
                      </c:pt>
                      <c:pt idx="97">
                        <c:v>44549</c:v>
                      </c:pt>
                      <c:pt idx="98">
                        <c:v>44556</c:v>
                      </c:pt>
                      <c:pt idx="99">
                        <c:v>44563</c:v>
                      </c:pt>
                      <c:pt idx="100">
                        <c:v>44570</c:v>
                      </c:pt>
                      <c:pt idx="101">
                        <c:v>44577</c:v>
                      </c:pt>
                      <c:pt idx="102">
                        <c:v>44584</c:v>
                      </c:pt>
                      <c:pt idx="103">
                        <c:v>44591</c:v>
                      </c:pt>
                      <c:pt idx="104">
                        <c:v>44598</c:v>
                      </c:pt>
                      <c:pt idx="105">
                        <c:v>44605</c:v>
                      </c:pt>
                      <c:pt idx="106">
                        <c:v>44612</c:v>
                      </c:pt>
                      <c:pt idx="107">
                        <c:v>44619</c:v>
                      </c:pt>
                      <c:pt idx="108">
                        <c:v>44626</c:v>
                      </c:pt>
                      <c:pt idx="109">
                        <c:v>44633</c:v>
                      </c:pt>
                      <c:pt idx="110">
                        <c:v>44640</c:v>
                      </c:pt>
                      <c:pt idx="111">
                        <c:v>44647</c:v>
                      </c:pt>
                      <c:pt idx="112">
                        <c:v>44654</c:v>
                      </c:pt>
                      <c:pt idx="113">
                        <c:v>44661</c:v>
                      </c:pt>
                      <c:pt idx="114">
                        <c:v>44668</c:v>
                      </c:pt>
                      <c:pt idx="115">
                        <c:v>44675</c:v>
                      </c:pt>
                      <c:pt idx="116">
                        <c:v>44682</c:v>
                      </c:pt>
                      <c:pt idx="117">
                        <c:v>44689</c:v>
                      </c:pt>
                      <c:pt idx="118">
                        <c:v>44696</c:v>
                      </c:pt>
                      <c:pt idx="119">
                        <c:v>44703</c:v>
                      </c:pt>
                      <c:pt idx="120">
                        <c:v>44710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'Consumer spend'!$D$6:$D$126</c15:sqref>
                        </c15:formulaRef>
                      </c:ext>
                    </c:extLst>
                    <c:numCache>
                      <c:formatCode>General</c:formatCode>
                      <c:ptCount val="121"/>
                      <c:pt idx="0">
                        <c:v>2.4</c:v>
                      </c:pt>
                      <c:pt idx="1">
                        <c:v>0.9</c:v>
                      </c:pt>
                      <c:pt idx="2">
                        <c:v>1.9</c:v>
                      </c:pt>
                      <c:pt idx="3">
                        <c:v>2.9</c:v>
                      </c:pt>
                      <c:pt idx="4">
                        <c:v>2.6</c:v>
                      </c:pt>
                      <c:pt idx="5">
                        <c:v>3.3</c:v>
                      </c:pt>
                      <c:pt idx="6">
                        <c:v>11.5</c:v>
                      </c:pt>
                      <c:pt idx="7">
                        <c:v>-21.4</c:v>
                      </c:pt>
                      <c:pt idx="8">
                        <c:v>-53.6</c:v>
                      </c:pt>
                      <c:pt idx="9">
                        <c:v>-54.7</c:v>
                      </c:pt>
                      <c:pt idx="10">
                        <c:v>-56.2</c:v>
                      </c:pt>
                      <c:pt idx="11">
                        <c:v>-52.7</c:v>
                      </c:pt>
                      <c:pt idx="12">
                        <c:v>-40.299999999999997</c:v>
                      </c:pt>
                      <c:pt idx="13" formatCode="0">
                        <c:v>-36</c:v>
                      </c:pt>
                      <c:pt idx="14" formatCode="0">
                        <c:v>-11</c:v>
                      </c:pt>
                      <c:pt idx="15">
                        <c:v>3.3</c:v>
                      </c:pt>
                      <c:pt idx="16">
                        <c:v>3.4</c:v>
                      </c:pt>
                      <c:pt idx="17">
                        <c:v>2.2000000000000002</c:v>
                      </c:pt>
                      <c:pt idx="18">
                        <c:v>5.9</c:v>
                      </c:pt>
                      <c:pt idx="19">
                        <c:v>2.6</c:v>
                      </c:pt>
                      <c:pt idx="20">
                        <c:v>2.5</c:v>
                      </c:pt>
                      <c:pt idx="21">
                        <c:v>4.5</c:v>
                      </c:pt>
                      <c:pt idx="22">
                        <c:v>4.9000000000000004</c:v>
                      </c:pt>
                      <c:pt idx="23">
                        <c:v>6.2</c:v>
                      </c:pt>
                      <c:pt idx="24">
                        <c:v>4.8</c:v>
                      </c:pt>
                      <c:pt idx="25">
                        <c:v>3.5</c:v>
                      </c:pt>
                      <c:pt idx="26">
                        <c:v>4.4000000000000004</c:v>
                      </c:pt>
                      <c:pt idx="27">
                        <c:v>0.6</c:v>
                      </c:pt>
                      <c:pt idx="28">
                        <c:v>-14.7</c:v>
                      </c:pt>
                      <c:pt idx="29">
                        <c:v>-12.7</c:v>
                      </c:pt>
                      <c:pt idx="30">
                        <c:v>5.9</c:v>
                      </c:pt>
                      <c:pt idx="31">
                        <c:v>2.9</c:v>
                      </c:pt>
                      <c:pt idx="32">
                        <c:v>0.7</c:v>
                      </c:pt>
                      <c:pt idx="33">
                        <c:v>1.7</c:v>
                      </c:pt>
                      <c:pt idx="34">
                        <c:v>3.3</c:v>
                      </c:pt>
                      <c:pt idx="35">
                        <c:v>3.6</c:v>
                      </c:pt>
                      <c:pt idx="36">
                        <c:v>2.1</c:v>
                      </c:pt>
                      <c:pt idx="37">
                        <c:v>3.9</c:v>
                      </c:pt>
                      <c:pt idx="38">
                        <c:v>-0.4</c:v>
                      </c:pt>
                      <c:pt idx="39">
                        <c:v>-2.8</c:v>
                      </c:pt>
                      <c:pt idx="40">
                        <c:v>-0.7</c:v>
                      </c:pt>
                      <c:pt idx="41">
                        <c:v>-1.3</c:v>
                      </c:pt>
                      <c:pt idx="42">
                        <c:v>-2.8</c:v>
                      </c:pt>
                      <c:pt idx="43">
                        <c:v>-3.8</c:v>
                      </c:pt>
                      <c:pt idx="44">
                        <c:v>-1.2</c:v>
                      </c:pt>
                      <c:pt idx="45">
                        <c:v>-1.2</c:v>
                      </c:pt>
                      <c:pt idx="46">
                        <c:v>2.6</c:v>
                      </c:pt>
                      <c:pt idx="47">
                        <c:v>-0.8</c:v>
                      </c:pt>
                      <c:pt idx="48">
                        <c:v>1.3</c:v>
                      </c:pt>
                      <c:pt idx="49">
                        <c:v>2.2000000000000002</c:v>
                      </c:pt>
                      <c:pt idx="50">
                        <c:v>-0.6</c:v>
                      </c:pt>
                      <c:pt idx="51">
                        <c:v>0.4</c:v>
                      </c:pt>
                      <c:pt idx="52">
                        <c:v>-0.1</c:v>
                      </c:pt>
                      <c:pt idx="53">
                        <c:v>-3.4</c:v>
                      </c:pt>
                      <c:pt idx="54" formatCode="0">
                        <c:v>-9</c:v>
                      </c:pt>
                      <c:pt idx="55" formatCode="0">
                        <c:v>-4</c:v>
                      </c:pt>
                      <c:pt idx="56">
                        <c:v>-14.8</c:v>
                      </c:pt>
                      <c:pt idx="57">
                        <c:v>-0.1</c:v>
                      </c:pt>
                      <c:pt idx="58">
                        <c:v>1.6</c:v>
                      </c:pt>
                      <c:pt idx="59">
                        <c:v>1.4</c:v>
                      </c:pt>
                      <c:pt idx="60">
                        <c:v>-2.7</c:v>
                      </c:pt>
                      <c:pt idx="61">
                        <c:v>2.1</c:v>
                      </c:pt>
                      <c:pt idx="62">
                        <c:v>-10.8</c:v>
                      </c:pt>
                      <c:pt idx="63" formatCode="0">
                        <c:v>17</c:v>
                      </c:pt>
                      <c:pt idx="64">
                        <c:v>5.3</c:v>
                      </c:pt>
                      <c:pt idx="65">
                        <c:v>4.5</c:v>
                      </c:pt>
                      <c:pt idx="66">
                        <c:v>2.7</c:v>
                      </c:pt>
                      <c:pt idx="67">
                        <c:v>3.6</c:v>
                      </c:pt>
                      <c:pt idx="68">
                        <c:v>2.4</c:v>
                      </c:pt>
                      <c:pt idx="69">
                        <c:v>6.9</c:v>
                      </c:pt>
                      <c:pt idx="70">
                        <c:v>4.3</c:v>
                      </c:pt>
                      <c:pt idx="71">
                        <c:v>3.2</c:v>
                      </c:pt>
                      <c:pt idx="72">
                        <c:v>3.9</c:v>
                      </c:pt>
                      <c:pt idx="73">
                        <c:v>4.3</c:v>
                      </c:pt>
                      <c:pt idx="74">
                        <c:v>2.8</c:v>
                      </c:pt>
                      <c:pt idx="75">
                        <c:v>6.2</c:v>
                      </c:pt>
                      <c:pt idx="76">
                        <c:v>8.6999999999999993</c:v>
                      </c:pt>
                      <c:pt idx="77">
                        <c:v>3.5</c:v>
                      </c:pt>
                      <c:pt idx="78">
                        <c:v>2.9</c:v>
                      </c:pt>
                      <c:pt idx="79">
                        <c:v>4.7</c:v>
                      </c:pt>
                      <c:pt idx="80">
                        <c:v>-29.9</c:v>
                      </c:pt>
                      <c:pt idx="81">
                        <c:v>-46.2</c:v>
                      </c:pt>
                      <c:pt idx="82">
                        <c:v>-38.799999999999997</c:v>
                      </c:pt>
                      <c:pt idx="83">
                        <c:v>-16.399999999999999</c:v>
                      </c:pt>
                      <c:pt idx="84">
                        <c:v>-15.6</c:v>
                      </c:pt>
                      <c:pt idx="85">
                        <c:v>-11.4</c:v>
                      </c:pt>
                      <c:pt idx="86">
                        <c:v>-9.8000000000000007</c:v>
                      </c:pt>
                      <c:pt idx="87">
                        <c:v>-10.7</c:v>
                      </c:pt>
                      <c:pt idx="88">
                        <c:v>-7.9</c:v>
                      </c:pt>
                      <c:pt idx="89" formatCode="0">
                        <c:v>-7</c:v>
                      </c:pt>
                      <c:pt idx="90">
                        <c:v>-11.9</c:v>
                      </c:pt>
                      <c:pt idx="91">
                        <c:v>-10.7</c:v>
                      </c:pt>
                      <c:pt idx="92">
                        <c:v>-2.9</c:v>
                      </c:pt>
                      <c:pt idx="93">
                        <c:v>-1.7</c:v>
                      </c:pt>
                      <c:pt idx="94">
                        <c:v>0.6</c:v>
                      </c:pt>
                      <c:pt idx="95">
                        <c:v>-5.2</c:v>
                      </c:pt>
                      <c:pt idx="96">
                        <c:v>-1.6</c:v>
                      </c:pt>
                      <c:pt idx="97">
                        <c:v>-2.4</c:v>
                      </c:pt>
                      <c:pt idx="98">
                        <c:v>4.5999999999999996</c:v>
                      </c:pt>
                      <c:pt idx="99">
                        <c:v>1.8</c:v>
                      </c:pt>
                      <c:pt idx="100">
                        <c:v>1.4</c:v>
                      </c:pt>
                      <c:pt idx="101">
                        <c:v>4.5</c:v>
                      </c:pt>
                      <c:pt idx="102">
                        <c:v>6.1</c:v>
                      </c:pt>
                      <c:pt idx="103">
                        <c:v>0.6</c:v>
                      </c:pt>
                      <c:pt idx="104">
                        <c:v>-4.0999999999999996</c:v>
                      </c:pt>
                      <c:pt idx="105">
                        <c:v>-7.4</c:v>
                      </c:pt>
                      <c:pt idx="106">
                        <c:v>-4.7</c:v>
                      </c:pt>
                      <c:pt idx="107">
                        <c:v>-4.4000000000000004</c:v>
                      </c:pt>
                      <c:pt idx="108">
                        <c:v>-6.1</c:v>
                      </c:pt>
                      <c:pt idx="109">
                        <c:v>-2.5</c:v>
                      </c:pt>
                      <c:pt idx="110">
                        <c:v>-4.3</c:v>
                      </c:pt>
                      <c:pt idx="111">
                        <c:v>-5.4</c:v>
                      </c:pt>
                      <c:pt idx="112">
                        <c:v>-1.3</c:v>
                      </c:pt>
                      <c:pt idx="113">
                        <c:v>-0.5</c:v>
                      </c:pt>
                      <c:pt idx="114">
                        <c:v>-7.8</c:v>
                      </c:pt>
                      <c:pt idx="115">
                        <c:v>6.1</c:v>
                      </c:pt>
                      <c:pt idx="116">
                        <c:v>5.2</c:v>
                      </c:pt>
                      <c:pt idx="117">
                        <c:v>4.3</c:v>
                      </c:pt>
                      <c:pt idx="118">
                        <c:v>3.5</c:v>
                      </c:pt>
                      <c:pt idx="119">
                        <c:v>2.2000000000000002</c:v>
                      </c:pt>
                      <c:pt idx="120">
                        <c:v>2.6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ED65-4C3D-8912-E57C7E11ED53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'Consumer spend'!$E$4</c15:sqref>
                        </c15:formulaRef>
                      </c:ext>
                    </c:extLst>
                    <c:strCache>
                      <c:ptCount val="1"/>
                      <c:pt idx="0">
                        <c:v>NZ Domestic</c:v>
                      </c:pt>
                    </c:strCache>
                  </c:strRef>
                </c:tx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'Consumer spend'!$B$6:$B$126</c15:sqref>
                        </c15:formulaRef>
                      </c:ext>
                    </c:extLst>
                    <c:numCache>
                      <c:formatCode>d\-mmm\-yy</c:formatCode>
                      <c:ptCount val="121"/>
                      <c:pt idx="0">
                        <c:v>43870</c:v>
                      </c:pt>
                      <c:pt idx="1">
                        <c:v>43877</c:v>
                      </c:pt>
                      <c:pt idx="2">
                        <c:v>43884</c:v>
                      </c:pt>
                      <c:pt idx="3">
                        <c:v>43891</c:v>
                      </c:pt>
                      <c:pt idx="4">
                        <c:v>43898</c:v>
                      </c:pt>
                      <c:pt idx="5">
                        <c:v>43905</c:v>
                      </c:pt>
                      <c:pt idx="6">
                        <c:v>43912</c:v>
                      </c:pt>
                      <c:pt idx="7">
                        <c:v>43919</c:v>
                      </c:pt>
                      <c:pt idx="8">
                        <c:v>43926</c:v>
                      </c:pt>
                      <c:pt idx="9">
                        <c:v>43933</c:v>
                      </c:pt>
                      <c:pt idx="10">
                        <c:v>43940</c:v>
                      </c:pt>
                      <c:pt idx="11">
                        <c:v>43947</c:v>
                      </c:pt>
                      <c:pt idx="12">
                        <c:v>43954</c:v>
                      </c:pt>
                      <c:pt idx="13">
                        <c:v>43961</c:v>
                      </c:pt>
                      <c:pt idx="14">
                        <c:v>43968</c:v>
                      </c:pt>
                      <c:pt idx="15">
                        <c:v>43975</c:v>
                      </c:pt>
                      <c:pt idx="16">
                        <c:v>43982</c:v>
                      </c:pt>
                      <c:pt idx="17">
                        <c:v>43989</c:v>
                      </c:pt>
                      <c:pt idx="18">
                        <c:v>43996</c:v>
                      </c:pt>
                      <c:pt idx="19">
                        <c:v>44003</c:v>
                      </c:pt>
                      <c:pt idx="20">
                        <c:v>44010</c:v>
                      </c:pt>
                      <c:pt idx="21">
                        <c:v>44017</c:v>
                      </c:pt>
                      <c:pt idx="22">
                        <c:v>44024</c:v>
                      </c:pt>
                      <c:pt idx="23">
                        <c:v>44031</c:v>
                      </c:pt>
                      <c:pt idx="24">
                        <c:v>44038</c:v>
                      </c:pt>
                      <c:pt idx="25">
                        <c:v>44045</c:v>
                      </c:pt>
                      <c:pt idx="26">
                        <c:v>44052</c:v>
                      </c:pt>
                      <c:pt idx="27">
                        <c:v>44059</c:v>
                      </c:pt>
                      <c:pt idx="28">
                        <c:v>44066</c:v>
                      </c:pt>
                      <c:pt idx="29">
                        <c:v>44073</c:v>
                      </c:pt>
                      <c:pt idx="30">
                        <c:v>44080</c:v>
                      </c:pt>
                      <c:pt idx="31">
                        <c:v>44087</c:v>
                      </c:pt>
                      <c:pt idx="32">
                        <c:v>44094</c:v>
                      </c:pt>
                      <c:pt idx="33">
                        <c:v>44101</c:v>
                      </c:pt>
                      <c:pt idx="34">
                        <c:v>44108</c:v>
                      </c:pt>
                      <c:pt idx="35">
                        <c:v>44115</c:v>
                      </c:pt>
                      <c:pt idx="36">
                        <c:v>44122</c:v>
                      </c:pt>
                      <c:pt idx="37">
                        <c:v>44129</c:v>
                      </c:pt>
                      <c:pt idx="38">
                        <c:v>44136</c:v>
                      </c:pt>
                      <c:pt idx="39">
                        <c:v>44143</c:v>
                      </c:pt>
                      <c:pt idx="40">
                        <c:v>44150</c:v>
                      </c:pt>
                      <c:pt idx="41">
                        <c:v>44157</c:v>
                      </c:pt>
                      <c:pt idx="42">
                        <c:v>44164</c:v>
                      </c:pt>
                      <c:pt idx="43">
                        <c:v>44171</c:v>
                      </c:pt>
                      <c:pt idx="44">
                        <c:v>44178</c:v>
                      </c:pt>
                      <c:pt idx="45">
                        <c:v>44185</c:v>
                      </c:pt>
                      <c:pt idx="46">
                        <c:v>44192</c:v>
                      </c:pt>
                      <c:pt idx="47">
                        <c:v>44199</c:v>
                      </c:pt>
                      <c:pt idx="48">
                        <c:v>44206</c:v>
                      </c:pt>
                      <c:pt idx="49">
                        <c:v>44213</c:v>
                      </c:pt>
                      <c:pt idx="50">
                        <c:v>44220</c:v>
                      </c:pt>
                      <c:pt idx="51">
                        <c:v>44227</c:v>
                      </c:pt>
                      <c:pt idx="52">
                        <c:v>44234</c:v>
                      </c:pt>
                      <c:pt idx="53">
                        <c:v>44241</c:v>
                      </c:pt>
                      <c:pt idx="54">
                        <c:v>44248</c:v>
                      </c:pt>
                      <c:pt idx="55">
                        <c:v>44255</c:v>
                      </c:pt>
                      <c:pt idx="56">
                        <c:v>44262</c:v>
                      </c:pt>
                      <c:pt idx="57">
                        <c:v>44269</c:v>
                      </c:pt>
                      <c:pt idx="58">
                        <c:v>44276</c:v>
                      </c:pt>
                      <c:pt idx="59">
                        <c:v>44283</c:v>
                      </c:pt>
                      <c:pt idx="60">
                        <c:v>44290</c:v>
                      </c:pt>
                      <c:pt idx="61">
                        <c:v>44297</c:v>
                      </c:pt>
                      <c:pt idx="62">
                        <c:v>44304</c:v>
                      </c:pt>
                      <c:pt idx="63">
                        <c:v>44311</c:v>
                      </c:pt>
                      <c:pt idx="64">
                        <c:v>44318</c:v>
                      </c:pt>
                      <c:pt idx="65">
                        <c:v>44325</c:v>
                      </c:pt>
                      <c:pt idx="66">
                        <c:v>44332</c:v>
                      </c:pt>
                      <c:pt idx="67">
                        <c:v>44339</c:v>
                      </c:pt>
                      <c:pt idx="68">
                        <c:v>44346</c:v>
                      </c:pt>
                      <c:pt idx="69">
                        <c:v>44353</c:v>
                      </c:pt>
                      <c:pt idx="70">
                        <c:v>44360</c:v>
                      </c:pt>
                      <c:pt idx="71">
                        <c:v>44367</c:v>
                      </c:pt>
                      <c:pt idx="72">
                        <c:v>44374</c:v>
                      </c:pt>
                      <c:pt idx="73">
                        <c:v>44381</c:v>
                      </c:pt>
                      <c:pt idx="74">
                        <c:v>44388</c:v>
                      </c:pt>
                      <c:pt idx="75">
                        <c:v>44395</c:v>
                      </c:pt>
                      <c:pt idx="76">
                        <c:v>44402</c:v>
                      </c:pt>
                      <c:pt idx="77">
                        <c:v>44409</c:v>
                      </c:pt>
                      <c:pt idx="78">
                        <c:v>44416</c:v>
                      </c:pt>
                      <c:pt idx="79">
                        <c:v>44423</c:v>
                      </c:pt>
                      <c:pt idx="80">
                        <c:v>44430</c:v>
                      </c:pt>
                      <c:pt idx="81">
                        <c:v>44437</c:v>
                      </c:pt>
                      <c:pt idx="82">
                        <c:v>44444</c:v>
                      </c:pt>
                      <c:pt idx="83">
                        <c:v>44451</c:v>
                      </c:pt>
                      <c:pt idx="84">
                        <c:v>44458</c:v>
                      </c:pt>
                      <c:pt idx="85">
                        <c:v>44465</c:v>
                      </c:pt>
                      <c:pt idx="86">
                        <c:v>44472</c:v>
                      </c:pt>
                      <c:pt idx="87">
                        <c:v>44479</c:v>
                      </c:pt>
                      <c:pt idx="88">
                        <c:v>44486</c:v>
                      </c:pt>
                      <c:pt idx="89">
                        <c:v>44493</c:v>
                      </c:pt>
                      <c:pt idx="90">
                        <c:v>44500</c:v>
                      </c:pt>
                      <c:pt idx="91">
                        <c:v>44507</c:v>
                      </c:pt>
                      <c:pt idx="92">
                        <c:v>44514</c:v>
                      </c:pt>
                      <c:pt idx="93">
                        <c:v>44521</c:v>
                      </c:pt>
                      <c:pt idx="94">
                        <c:v>44528</c:v>
                      </c:pt>
                      <c:pt idx="95">
                        <c:v>44535</c:v>
                      </c:pt>
                      <c:pt idx="96">
                        <c:v>44542</c:v>
                      </c:pt>
                      <c:pt idx="97">
                        <c:v>44549</c:v>
                      </c:pt>
                      <c:pt idx="98">
                        <c:v>44556</c:v>
                      </c:pt>
                      <c:pt idx="99">
                        <c:v>44563</c:v>
                      </c:pt>
                      <c:pt idx="100">
                        <c:v>44570</c:v>
                      </c:pt>
                      <c:pt idx="101">
                        <c:v>44577</c:v>
                      </c:pt>
                      <c:pt idx="102">
                        <c:v>44584</c:v>
                      </c:pt>
                      <c:pt idx="103">
                        <c:v>44591</c:v>
                      </c:pt>
                      <c:pt idx="104">
                        <c:v>44598</c:v>
                      </c:pt>
                      <c:pt idx="105">
                        <c:v>44605</c:v>
                      </c:pt>
                      <c:pt idx="106">
                        <c:v>44612</c:v>
                      </c:pt>
                      <c:pt idx="107">
                        <c:v>44619</c:v>
                      </c:pt>
                      <c:pt idx="108">
                        <c:v>44626</c:v>
                      </c:pt>
                      <c:pt idx="109">
                        <c:v>44633</c:v>
                      </c:pt>
                      <c:pt idx="110">
                        <c:v>44640</c:v>
                      </c:pt>
                      <c:pt idx="111">
                        <c:v>44647</c:v>
                      </c:pt>
                      <c:pt idx="112">
                        <c:v>44654</c:v>
                      </c:pt>
                      <c:pt idx="113">
                        <c:v>44661</c:v>
                      </c:pt>
                      <c:pt idx="114">
                        <c:v>44668</c:v>
                      </c:pt>
                      <c:pt idx="115">
                        <c:v>44675</c:v>
                      </c:pt>
                      <c:pt idx="116">
                        <c:v>44682</c:v>
                      </c:pt>
                      <c:pt idx="117">
                        <c:v>44689</c:v>
                      </c:pt>
                      <c:pt idx="118">
                        <c:v>44696</c:v>
                      </c:pt>
                      <c:pt idx="119">
                        <c:v>44703</c:v>
                      </c:pt>
                      <c:pt idx="120">
                        <c:v>44710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'Consumer spend'!$E$6:$E$126</c15:sqref>
                        </c15:formulaRef>
                      </c:ext>
                    </c:extLst>
                    <c:numCache>
                      <c:formatCode>General</c:formatCode>
                      <c:ptCount val="121"/>
                      <c:pt idx="0">
                        <c:v>2.2999999999999998</c:v>
                      </c:pt>
                      <c:pt idx="1">
                        <c:v>1.3</c:v>
                      </c:pt>
                      <c:pt idx="2">
                        <c:v>1.7</c:v>
                      </c:pt>
                      <c:pt idx="3">
                        <c:v>3.1</c:v>
                      </c:pt>
                      <c:pt idx="4">
                        <c:v>2.8</c:v>
                      </c:pt>
                      <c:pt idx="5">
                        <c:v>3.8</c:v>
                      </c:pt>
                      <c:pt idx="6">
                        <c:v>13.4</c:v>
                      </c:pt>
                      <c:pt idx="7">
                        <c:v>-19.100000000000001</c:v>
                      </c:pt>
                      <c:pt idx="8">
                        <c:v>-52.2</c:v>
                      </c:pt>
                      <c:pt idx="9">
                        <c:v>-53.3</c:v>
                      </c:pt>
                      <c:pt idx="10">
                        <c:v>-54.7</c:v>
                      </c:pt>
                      <c:pt idx="11">
                        <c:v>-50.8</c:v>
                      </c:pt>
                      <c:pt idx="12">
                        <c:v>-38.700000000000003</c:v>
                      </c:pt>
                      <c:pt idx="13">
                        <c:v>-34.5</c:v>
                      </c:pt>
                      <c:pt idx="14">
                        <c:v>-9.4</c:v>
                      </c:pt>
                      <c:pt idx="15">
                        <c:v>5.0999999999999996</c:v>
                      </c:pt>
                      <c:pt idx="16">
                        <c:v>4.8</c:v>
                      </c:pt>
                      <c:pt idx="17">
                        <c:v>3.7</c:v>
                      </c:pt>
                      <c:pt idx="18">
                        <c:v>7.7</c:v>
                      </c:pt>
                      <c:pt idx="19">
                        <c:v>4.0999999999999996</c:v>
                      </c:pt>
                      <c:pt idx="20">
                        <c:v>4.2</c:v>
                      </c:pt>
                      <c:pt idx="21">
                        <c:v>6.7</c:v>
                      </c:pt>
                      <c:pt idx="22">
                        <c:v>7.5</c:v>
                      </c:pt>
                      <c:pt idx="23">
                        <c:v>8.6</c:v>
                      </c:pt>
                      <c:pt idx="24" formatCode="0">
                        <c:v>7</c:v>
                      </c:pt>
                      <c:pt idx="25">
                        <c:v>5.9</c:v>
                      </c:pt>
                      <c:pt idx="26">
                        <c:v>7.1</c:v>
                      </c:pt>
                      <c:pt idx="27">
                        <c:v>3.5</c:v>
                      </c:pt>
                      <c:pt idx="28">
                        <c:v>-12.5</c:v>
                      </c:pt>
                      <c:pt idx="29">
                        <c:v>-10.6</c:v>
                      </c:pt>
                      <c:pt idx="30">
                        <c:v>8.1999999999999993</c:v>
                      </c:pt>
                      <c:pt idx="31">
                        <c:v>5.0999999999999996</c:v>
                      </c:pt>
                      <c:pt idx="32" formatCode="0">
                        <c:v>3</c:v>
                      </c:pt>
                      <c:pt idx="33">
                        <c:v>4.3</c:v>
                      </c:pt>
                      <c:pt idx="34">
                        <c:v>6.5</c:v>
                      </c:pt>
                      <c:pt idx="35">
                        <c:v>6.9</c:v>
                      </c:pt>
                      <c:pt idx="36" formatCode="0">
                        <c:v>5</c:v>
                      </c:pt>
                      <c:pt idx="37">
                        <c:v>6.9</c:v>
                      </c:pt>
                      <c:pt idx="38">
                        <c:v>2.8</c:v>
                      </c:pt>
                      <c:pt idx="39">
                        <c:v>1.1000000000000001</c:v>
                      </c:pt>
                      <c:pt idx="40">
                        <c:v>3.6</c:v>
                      </c:pt>
                      <c:pt idx="41">
                        <c:v>3.1</c:v>
                      </c:pt>
                      <c:pt idx="42">
                        <c:v>1.4</c:v>
                      </c:pt>
                      <c:pt idx="43" formatCode="0">
                        <c:v>0</c:v>
                      </c:pt>
                      <c:pt idx="44">
                        <c:v>2.6</c:v>
                      </c:pt>
                      <c:pt idx="45">
                        <c:v>2.7</c:v>
                      </c:pt>
                      <c:pt idx="46">
                        <c:v>8.8000000000000007</c:v>
                      </c:pt>
                      <c:pt idx="47">
                        <c:v>7.7</c:v>
                      </c:pt>
                      <c:pt idx="48">
                        <c:v>8.6</c:v>
                      </c:pt>
                      <c:pt idx="49" formatCode="0">
                        <c:v>8</c:v>
                      </c:pt>
                      <c:pt idx="50">
                        <c:v>4.5999999999999996</c:v>
                      </c:pt>
                      <c:pt idx="51">
                        <c:v>5.6</c:v>
                      </c:pt>
                      <c:pt idx="52">
                        <c:v>5.8</c:v>
                      </c:pt>
                      <c:pt idx="53">
                        <c:v>3.2</c:v>
                      </c:pt>
                      <c:pt idx="54" formatCode="0">
                        <c:v>-3</c:v>
                      </c:pt>
                      <c:pt idx="55">
                        <c:v>1.9</c:v>
                      </c:pt>
                      <c:pt idx="56">
                        <c:v>-9.9</c:v>
                      </c:pt>
                      <c:pt idx="57">
                        <c:v>5.4</c:v>
                      </c:pt>
                      <c:pt idx="58">
                        <c:v>6.7</c:v>
                      </c:pt>
                      <c:pt idx="59">
                        <c:v>5.8</c:v>
                      </c:pt>
                      <c:pt idx="60">
                        <c:v>0.8</c:v>
                      </c:pt>
                      <c:pt idx="61">
                        <c:v>5.7</c:v>
                      </c:pt>
                      <c:pt idx="62">
                        <c:v>-7.8</c:v>
                      </c:pt>
                      <c:pt idx="63">
                        <c:v>21.8</c:v>
                      </c:pt>
                      <c:pt idx="64">
                        <c:v>7.8</c:v>
                      </c:pt>
                      <c:pt idx="65">
                        <c:v>6.4</c:v>
                      </c:pt>
                      <c:pt idx="66">
                        <c:v>4.0999999999999996</c:v>
                      </c:pt>
                      <c:pt idx="67" formatCode="0">
                        <c:v>5</c:v>
                      </c:pt>
                      <c:pt idx="68">
                        <c:v>3.6</c:v>
                      </c:pt>
                      <c:pt idx="69">
                        <c:v>8.1999999999999993</c:v>
                      </c:pt>
                      <c:pt idx="70">
                        <c:v>5.7</c:v>
                      </c:pt>
                      <c:pt idx="71">
                        <c:v>4.3</c:v>
                      </c:pt>
                      <c:pt idx="72">
                        <c:v>5.2</c:v>
                      </c:pt>
                      <c:pt idx="73">
                        <c:v>6.1</c:v>
                      </c:pt>
                      <c:pt idx="74">
                        <c:v>5.0999999999999996</c:v>
                      </c:pt>
                      <c:pt idx="75">
                        <c:v>8.4</c:v>
                      </c:pt>
                      <c:pt idx="76">
                        <c:v>10.7</c:v>
                      </c:pt>
                      <c:pt idx="77">
                        <c:v>5.7</c:v>
                      </c:pt>
                      <c:pt idx="78">
                        <c:v>5.5</c:v>
                      </c:pt>
                      <c:pt idx="79">
                        <c:v>7.7</c:v>
                      </c:pt>
                      <c:pt idx="80" formatCode="0">
                        <c:v>-28</c:v>
                      </c:pt>
                      <c:pt idx="81">
                        <c:v>-44.8</c:v>
                      </c:pt>
                      <c:pt idx="82">
                        <c:v>-37.4</c:v>
                      </c:pt>
                      <c:pt idx="83">
                        <c:v>-14.4</c:v>
                      </c:pt>
                      <c:pt idx="84">
                        <c:v>-13.4</c:v>
                      </c:pt>
                      <c:pt idx="85">
                        <c:v>-8.9</c:v>
                      </c:pt>
                      <c:pt idx="86">
                        <c:v>-6.9</c:v>
                      </c:pt>
                      <c:pt idx="87">
                        <c:v>-7.6</c:v>
                      </c:pt>
                      <c:pt idx="88">
                        <c:v>-5.2</c:v>
                      </c:pt>
                      <c:pt idx="89">
                        <c:v>-4.0999999999999996</c:v>
                      </c:pt>
                      <c:pt idx="90" formatCode="0">
                        <c:v>-9</c:v>
                      </c:pt>
                      <c:pt idx="91" formatCode="0">
                        <c:v>-7</c:v>
                      </c:pt>
                      <c:pt idx="92">
                        <c:v>1.4</c:v>
                      </c:pt>
                      <c:pt idx="93">
                        <c:v>2.9</c:v>
                      </c:pt>
                      <c:pt idx="94">
                        <c:v>5.2</c:v>
                      </c:pt>
                      <c:pt idx="95">
                        <c:v>-1.2</c:v>
                      </c:pt>
                      <c:pt idx="96">
                        <c:v>2.4</c:v>
                      </c:pt>
                      <c:pt idx="97">
                        <c:v>1.5</c:v>
                      </c:pt>
                      <c:pt idx="98">
                        <c:v>10.3</c:v>
                      </c:pt>
                      <c:pt idx="99">
                        <c:v>10.7</c:v>
                      </c:pt>
                      <c:pt idx="100">
                        <c:v>9.1</c:v>
                      </c:pt>
                      <c:pt idx="101">
                        <c:v>10.8</c:v>
                      </c:pt>
                      <c:pt idx="102">
                        <c:v>11.8</c:v>
                      </c:pt>
                      <c:pt idx="103" formatCode="0">
                        <c:v>6</c:v>
                      </c:pt>
                      <c:pt idx="104">
                        <c:v>1.5</c:v>
                      </c:pt>
                      <c:pt idx="105">
                        <c:v>-0.7</c:v>
                      </c:pt>
                      <c:pt idx="106">
                        <c:v>1.6</c:v>
                      </c:pt>
                      <c:pt idx="107">
                        <c:v>1.7</c:v>
                      </c:pt>
                      <c:pt idx="108">
                        <c:v>-0.6</c:v>
                      </c:pt>
                      <c:pt idx="109" formatCode="0">
                        <c:v>3</c:v>
                      </c:pt>
                      <c:pt idx="110">
                        <c:v>0.5</c:v>
                      </c:pt>
                      <c:pt idx="111">
                        <c:v>-1.3</c:v>
                      </c:pt>
                      <c:pt idx="112">
                        <c:v>2.1</c:v>
                      </c:pt>
                      <c:pt idx="113">
                        <c:v>2.7</c:v>
                      </c:pt>
                      <c:pt idx="114">
                        <c:v>-4.9000000000000004</c:v>
                      </c:pt>
                      <c:pt idx="115">
                        <c:v>9.6999999999999993</c:v>
                      </c:pt>
                      <c:pt idx="116">
                        <c:v>7.9</c:v>
                      </c:pt>
                      <c:pt idx="117">
                        <c:v>6.2</c:v>
                      </c:pt>
                      <c:pt idx="118">
                        <c:v>4.9000000000000004</c:v>
                      </c:pt>
                      <c:pt idx="119">
                        <c:v>3.3</c:v>
                      </c:pt>
                      <c:pt idx="120">
                        <c:v>3.5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D65-4C3D-8912-E57C7E11ED53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'Consumer spend'!$F$4</c15:sqref>
                        </c15:formulaRef>
                      </c:ext>
                    </c:extLst>
                    <c:strCache>
                      <c:ptCount val="1"/>
                      <c:pt idx="0">
                        <c:v>NZ International</c:v>
                      </c:pt>
                    </c:strCache>
                  </c:strRef>
                </c:tx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'Consumer spend'!$B$6:$B$126</c15:sqref>
                        </c15:formulaRef>
                      </c:ext>
                    </c:extLst>
                    <c:numCache>
                      <c:formatCode>d\-mmm\-yy</c:formatCode>
                      <c:ptCount val="121"/>
                      <c:pt idx="0">
                        <c:v>43870</c:v>
                      </c:pt>
                      <c:pt idx="1">
                        <c:v>43877</c:v>
                      </c:pt>
                      <c:pt idx="2">
                        <c:v>43884</c:v>
                      </c:pt>
                      <c:pt idx="3">
                        <c:v>43891</c:v>
                      </c:pt>
                      <c:pt idx="4">
                        <c:v>43898</c:v>
                      </c:pt>
                      <c:pt idx="5">
                        <c:v>43905</c:v>
                      </c:pt>
                      <c:pt idx="6">
                        <c:v>43912</c:v>
                      </c:pt>
                      <c:pt idx="7">
                        <c:v>43919</c:v>
                      </c:pt>
                      <c:pt idx="8">
                        <c:v>43926</c:v>
                      </c:pt>
                      <c:pt idx="9">
                        <c:v>43933</c:v>
                      </c:pt>
                      <c:pt idx="10">
                        <c:v>43940</c:v>
                      </c:pt>
                      <c:pt idx="11">
                        <c:v>43947</c:v>
                      </c:pt>
                      <c:pt idx="12">
                        <c:v>43954</c:v>
                      </c:pt>
                      <c:pt idx="13">
                        <c:v>43961</c:v>
                      </c:pt>
                      <c:pt idx="14">
                        <c:v>43968</c:v>
                      </c:pt>
                      <c:pt idx="15">
                        <c:v>43975</c:v>
                      </c:pt>
                      <c:pt idx="16">
                        <c:v>43982</c:v>
                      </c:pt>
                      <c:pt idx="17">
                        <c:v>43989</c:v>
                      </c:pt>
                      <c:pt idx="18">
                        <c:v>43996</c:v>
                      </c:pt>
                      <c:pt idx="19">
                        <c:v>44003</c:v>
                      </c:pt>
                      <c:pt idx="20">
                        <c:v>44010</c:v>
                      </c:pt>
                      <c:pt idx="21">
                        <c:v>44017</c:v>
                      </c:pt>
                      <c:pt idx="22">
                        <c:v>44024</c:v>
                      </c:pt>
                      <c:pt idx="23">
                        <c:v>44031</c:v>
                      </c:pt>
                      <c:pt idx="24">
                        <c:v>44038</c:v>
                      </c:pt>
                      <c:pt idx="25">
                        <c:v>44045</c:v>
                      </c:pt>
                      <c:pt idx="26">
                        <c:v>44052</c:v>
                      </c:pt>
                      <c:pt idx="27">
                        <c:v>44059</c:v>
                      </c:pt>
                      <c:pt idx="28">
                        <c:v>44066</c:v>
                      </c:pt>
                      <c:pt idx="29">
                        <c:v>44073</c:v>
                      </c:pt>
                      <c:pt idx="30">
                        <c:v>44080</c:v>
                      </c:pt>
                      <c:pt idx="31">
                        <c:v>44087</c:v>
                      </c:pt>
                      <c:pt idx="32">
                        <c:v>44094</c:v>
                      </c:pt>
                      <c:pt idx="33">
                        <c:v>44101</c:v>
                      </c:pt>
                      <c:pt idx="34">
                        <c:v>44108</c:v>
                      </c:pt>
                      <c:pt idx="35">
                        <c:v>44115</c:v>
                      </c:pt>
                      <c:pt idx="36">
                        <c:v>44122</c:v>
                      </c:pt>
                      <c:pt idx="37">
                        <c:v>44129</c:v>
                      </c:pt>
                      <c:pt idx="38">
                        <c:v>44136</c:v>
                      </c:pt>
                      <c:pt idx="39">
                        <c:v>44143</c:v>
                      </c:pt>
                      <c:pt idx="40">
                        <c:v>44150</c:v>
                      </c:pt>
                      <c:pt idx="41">
                        <c:v>44157</c:v>
                      </c:pt>
                      <c:pt idx="42">
                        <c:v>44164</c:v>
                      </c:pt>
                      <c:pt idx="43">
                        <c:v>44171</c:v>
                      </c:pt>
                      <c:pt idx="44">
                        <c:v>44178</c:v>
                      </c:pt>
                      <c:pt idx="45">
                        <c:v>44185</c:v>
                      </c:pt>
                      <c:pt idx="46">
                        <c:v>44192</c:v>
                      </c:pt>
                      <c:pt idx="47">
                        <c:v>44199</c:v>
                      </c:pt>
                      <c:pt idx="48">
                        <c:v>44206</c:v>
                      </c:pt>
                      <c:pt idx="49">
                        <c:v>44213</c:v>
                      </c:pt>
                      <c:pt idx="50">
                        <c:v>44220</c:v>
                      </c:pt>
                      <c:pt idx="51">
                        <c:v>44227</c:v>
                      </c:pt>
                      <c:pt idx="52">
                        <c:v>44234</c:v>
                      </c:pt>
                      <c:pt idx="53">
                        <c:v>44241</c:v>
                      </c:pt>
                      <c:pt idx="54">
                        <c:v>44248</c:v>
                      </c:pt>
                      <c:pt idx="55">
                        <c:v>44255</c:v>
                      </c:pt>
                      <c:pt idx="56">
                        <c:v>44262</c:v>
                      </c:pt>
                      <c:pt idx="57">
                        <c:v>44269</c:v>
                      </c:pt>
                      <c:pt idx="58">
                        <c:v>44276</c:v>
                      </c:pt>
                      <c:pt idx="59">
                        <c:v>44283</c:v>
                      </c:pt>
                      <c:pt idx="60">
                        <c:v>44290</c:v>
                      </c:pt>
                      <c:pt idx="61">
                        <c:v>44297</c:v>
                      </c:pt>
                      <c:pt idx="62">
                        <c:v>44304</c:v>
                      </c:pt>
                      <c:pt idx="63">
                        <c:v>44311</c:v>
                      </c:pt>
                      <c:pt idx="64">
                        <c:v>44318</c:v>
                      </c:pt>
                      <c:pt idx="65">
                        <c:v>44325</c:v>
                      </c:pt>
                      <c:pt idx="66">
                        <c:v>44332</c:v>
                      </c:pt>
                      <c:pt idx="67">
                        <c:v>44339</c:v>
                      </c:pt>
                      <c:pt idx="68">
                        <c:v>44346</c:v>
                      </c:pt>
                      <c:pt idx="69">
                        <c:v>44353</c:v>
                      </c:pt>
                      <c:pt idx="70">
                        <c:v>44360</c:v>
                      </c:pt>
                      <c:pt idx="71">
                        <c:v>44367</c:v>
                      </c:pt>
                      <c:pt idx="72">
                        <c:v>44374</c:v>
                      </c:pt>
                      <c:pt idx="73">
                        <c:v>44381</c:v>
                      </c:pt>
                      <c:pt idx="74">
                        <c:v>44388</c:v>
                      </c:pt>
                      <c:pt idx="75">
                        <c:v>44395</c:v>
                      </c:pt>
                      <c:pt idx="76">
                        <c:v>44402</c:v>
                      </c:pt>
                      <c:pt idx="77">
                        <c:v>44409</c:v>
                      </c:pt>
                      <c:pt idx="78">
                        <c:v>44416</c:v>
                      </c:pt>
                      <c:pt idx="79">
                        <c:v>44423</c:v>
                      </c:pt>
                      <c:pt idx="80">
                        <c:v>44430</c:v>
                      </c:pt>
                      <c:pt idx="81">
                        <c:v>44437</c:v>
                      </c:pt>
                      <c:pt idx="82">
                        <c:v>44444</c:v>
                      </c:pt>
                      <c:pt idx="83">
                        <c:v>44451</c:v>
                      </c:pt>
                      <c:pt idx="84">
                        <c:v>44458</c:v>
                      </c:pt>
                      <c:pt idx="85">
                        <c:v>44465</c:v>
                      </c:pt>
                      <c:pt idx="86">
                        <c:v>44472</c:v>
                      </c:pt>
                      <c:pt idx="87">
                        <c:v>44479</c:v>
                      </c:pt>
                      <c:pt idx="88">
                        <c:v>44486</c:v>
                      </c:pt>
                      <c:pt idx="89">
                        <c:v>44493</c:v>
                      </c:pt>
                      <c:pt idx="90">
                        <c:v>44500</c:v>
                      </c:pt>
                      <c:pt idx="91">
                        <c:v>44507</c:v>
                      </c:pt>
                      <c:pt idx="92">
                        <c:v>44514</c:v>
                      </c:pt>
                      <c:pt idx="93">
                        <c:v>44521</c:v>
                      </c:pt>
                      <c:pt idx="94">
                        <c:v>44528</c:v>
                      </c:pt>
                      <c:pt idx="95">
                        <c:v>44535</c:v>
                      </c:pt>
                      <c:pt idx="96">
                        <c:v>44542</c:v>
                      </c:pt>
                      <c:pt idx="97">
                        <c:v>44549</c:v>
                      </c:pt>
                      <c:pt idx="98">
                        <c:v>44556</c:v>
                      </c:pt>
                      <c:pt idx="99">
                        <c:v>44563</c:v>
                      </c:pt>
                      <c:pt idx="100">
                        <c:v>44570</c:v>
                      </c:pt>
                      <c:pt idx="101">
                        <c:v>44577</c:v>
                      </c:pt>
                      <c:pt idx="102">
                        <c:v>44584</c:v>
                      </c:pt>
                      <c:pt idx="103">
                        <c:v>44591</c:v>
                      </c:pt>
                      <c:pt idx="104">
                        <c:v>44598</c:v>
                      </c:pt>
                      <c:pt idx="105">
                        <c:v>44605</c:v>
                      </c:pt>
                      <c:pt idx="106">
                        <c:v>44612</c:v>
                      </c:pt>
                      <c:pt idx="107">
                        <c:v>44619</c:v>
                      </c:pt>
                      <c:pt idx="108">
                        <c:v>44626</c:v>
                      </c:pt>
                      <c:pt idx="109">
                        <c:v>44633</c:v>
                      </c:pt>
                      <c:pt idx="110">
                        <c:v>44640</c:v>
                      </c:pt>
                      <c:pt idx="111">
                        <c:v>44647</c:v>
                      </c:pt>
                      <c:pt idx="112">
                        <c:v>44654</c:v>
                      </c:pt>
                      <c:pt idx="113">
                        <c:v>44661</c:v>
                      </c:pt>
                      <c:pt idx="114">
                        <c:v>44668</c:v>
                      </c:pt>
                      <c:pt idx="115">
                        <c:v>44675</c:v>
                      </c:pt>
                      <c:pt idx="116">
                        <c:v>44682</c:v>
                      </c:pt>
                      <c:pt idx="117">
                        <c:v>44689</c:v>
                      </c:pt>
                      <c:pt idx="118">
                        <c:v>44696</c:v>
                      </c:pt>
                      <c:pt idx="119">
                        <c:v>44703</c:v>
                      </c:pt>
                      <c:pt idx="120">
                        <c:v>44710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'Consumer spend'!$F$6:$F$126</c15:sqref>
                        </c15:formulaRef>
                      </c:ext>
                    </c:extLst>
                    <c:numCache>
                      <c:formatCode>General</c:formatCode>
                      <c:ptCount val="121"/>
                      <c:pt idx="0">
                        <c:v>4.3</c:v>
                      </c:pt>
                      <c:pt idx="1">
                        <c:v>-3.4</c:v>
                      </c:pt>
                      <c:pt idx="2">
                        <c:v>3.5</c:v>
                      </c:pt>
                      <c:pt idx="3">
                        <c:v>0.5</c:v>
                      </c:pt>
                      <c:pt idx="4">
                        <c:v>0.1</c:v>
                      </c:pt>
                      <c:pt idx="5">
                        <c:v>-3.9</c:v>
                      </c:pt>
                      <c:pt idx="6">
                        <c:v>-20.6</c:v>
                      </c:pt>
                      <c:pt idx="7" formatCode="0">
                        <c:v>-65</c:v>
                      </c:pt>
                      <c:pt idx="8">
                        <c:v>-84.1</c:v>
                      </c:pt>
                      <c:pt idx="9">
                        <c:v>-86.2</c:v>
                      </c:pt>
                      <c:pt idx="10">
                        <c:v>-89.6</c:v>
                      </c:pt>
                      <c:pt idx="11">
                        <c:v>-90.4</c:v>
                      </c:pt>
                      <c:pt idx="12">
                        <c:v>-83.7</c:v>
                      </c:pt>
                      <c:pt idx="13">
                        <c:v>-80.599999999999994</c:v>
                      </c:pt>
                      <c:pt idx="14" formatCode="0">
                        <c:v>-66</c:v>
                      </c:pt>
                      <c:pt idx="15">
                        <c:v>-57.8</c:v>
                      </c:pt>
                      <c:pt idx="16">
                        <c:v>-52.5</c:v>
                      </c:pt>
                      <c:pt idx="17">
                        <c:v>-55.8</c:v>
                      </c:pt>
                      <c:pt idx="18">
                        <c:v>-57.1</c:v>
                      </c:pt>
                      <c:pt idx="19">
                        <c:v>-55.3</c:v>
                      </c:pt>
                      <c:pt idx="20">
                        <c:v>-60.7</c:v>
                      </c:pt>
                      <c:pt idx="21">
                        <c:v>-63.7</c:v>
                      </c:pt>
                      <c:pt idx="22">
                        <c:v>-68.2</c:v>
                      </c:pt>
                      <c:pt idx="23">
                        <c:v>-63.9</c:v>
                      </c:pt>
                      <c:pt idx="24">
                        <c:v>-66.5</c:v>
                      </c:pt>
                      <c:pt idx="25">
                        <c:v>-68.599999999999994</c:v>
                      </c:pt>
                      <c:pt idx="26">
                        <c:v>-70.400000000000006</c:v>
                      </c:pt>
                      <c:pt idx="27" formatCode="0">
                        <c:v>-76</c:v>
                      </c:pt>
                      <c:pt idx="28" formatCode="0">
                        <c:v>-79</c:v>
                      </c:pt>
                      <c:pt idx="29">
                        <c:v>-76.599999999999994</c:v>
                      </c:pt>
                      <c:pt idx="30">
                        <c:v>-67.2</c:v>
                      </c:pt>
                      <c:pt idx="31" formatCode="0">
                        <c:v>-68</c:v>
                      </c:pt>
                      <c:pt idx="32">
                        <c:v>-70.400000000000006</c:v>
                      </c:pt>
                      <c:pt idx="33">
                        <c:v>-73.099999999999994</c:v>
                      </c:pt>
                      <c:pt idx="34">
                        <c:v>-75.3</c:v>
                      </c:pt>
                      <c:pt idx="35">
                        <c:v>-75.8</c:v>
                      </c:pt>
                      <c:pt idx="36">
                        <c:v>-73.900000000000006</c:v>
                      </c:pt>
                      <c:pt idx="37">
                        <c:v>-74.099999999999994</c:v>
                      </c:pt>
                      <c:pt idx="38">
                        <c:v>-76.900000000000006</c:v>
                      </c:pt>
                      <c:pt idx="39">
                        <c:v>-81.400000000000006</c:v>
                      </c:pt>
                      <c:pt idx="40">
                        <c:v>-82.1</c:v>
                      </c:pt>
                      <c:pt idx="41">
                        <c:v>-82.2</c:v>
                      </c:pt>
                      <c:pt idx="42">
                        <c:v>-81.5</c:v>
                      </c:pt>
                      <c:pt idx="43">
                        <c:v>-81.3</c:v>
                      </c:pt>
                      <c:pt idx="44">
                        <c:v>-79.900000000000006</c:v>
                      </c:pt>
                      <c:pt idx="45">
                        <c:v>-80.400000000000006</c:v>
                      </c:pt>
                      <c:pt idx="46">
                        <c:v>-85.1</c:v>
                      </c:pt>
                      <c:pt idx="47">
                        <c:v>-88.5</c:v>
                      </c:pt>
                      <c:pt idx="48">
                        <c:v>-86.9</c:v>
                      </c:pt>
                      <c:pt idx="49">
                        <c:v>-84.5</c:v>
                      </c:pt>
                      <c:pt idx="50">
                        <c:v>-83.7</c:v>
                      </c:pt>
                      <c:pt idx="51">
                        <c:v>-83.6</c:v>
                      </c:pt>
                      <c:pt idx="52">
                        <c:v>-85.2</c:v>
                      </c:pt>
                      <c:pt idx="53" formatCode="0">
                        <c:v>-87</c:v>
                      </c:pt>
                      <c:pt idx="54" formatCode="0">
                        <c:v>-88</c:v>
                      </c:pt>
                      <c:pt idx="55">
                        <c:v>-86.4</c:v>
                      </c:pt>
                      <c:pt idx="56">
                        <c:v>-88.5</c:v>
                      </c:pt>
                      <c:pt idx="57">
                        <c:v>-84.6</c:v>
                      </c:pt>
                      <c:pt idx="58">
                        <c:v>-83.5</c:v>
                      </c:pt>
                      <c:pt idx="59">
                        <c:v>-81.400000000000006</c:v>
                      </c:pt>
                      <c:pt idx="60">
                        <c:v>-79.8</c:v>
                      </c:pt>
                      <c:pt idx="61">
                        <c:v>-77.400000000000006</c:v>
                      </c:pt>
                      <c:pt idx="62">
                        <c:v>-78.3</c:v>
                      </c:pt>
                      <c:pt idx="63" formatCode="0">
                        <c:v>-72</c:v>
                      </c:pt>
                      <c:pt idx="64" formatCode="0">
                        <c:v>-60</c:v>
                      </c:pt>
                      <c:pt idx="65">
                        <c:v>-51.1</c:v>
                      </c:pt>
                      <c:pt idx="66">
                        <c:v>-46.4</c:v>
                      </c:pt>
                      <c:pt idx="67">
                        <c:v>-43.8</c:v>
                      </c:pt>
                      <c:pt idx="68">
                        <c:v>-40.799999999999997</c:v>
                      </c:pt>
                      <c:pt idx="69">
                        <c:v>-41.9</c:v>
                      </c:pt>
                      <c:pt idx="70" formatCode="0">
                        <c:v>-47</c:v>
                      </c:pt>
                      <c:pt idx="71">
                        <c:v>-40.799999999999997</c:v>
                      </c:pt>
                      <c:pt idx="72">
                        <c:v>-41.9</c:v>
                      </c:pt>
                      <c:pt idx="73">
                        <c:v>-53.9</c:v>
                      </c:pt>
                      <c:pt idx="74">
                        <c:v>-62.3</c:v>
                      </c:pt>
                      <c:pt idx="75">
                        <c:v>-57.8</c:v>
                      </c:pt>
                      <c:pt idx="76">
                        <c:v>-53.4</c:v>
                      </c:pt>
                      <c:pt idx="77">
                        <c:v>-63.7</c:v>
                      </c:pt>
                      <c:pt idx="78">
                        <c:v>-70.7</c:v>
                      </c:pt>
                      <c:pt idx="79">
                        <c:v>-73.5</c:v>
                      </c:pt>
                      <c:pt idx="80">
                        <c:v>-84.6</c:v>
                      </c:pt>
                      <c:pt idx="81">
                        <c:v>-89.4</c:v>
                      </c:pt>
                      <c:pt idx="82">
                        <c:v>-87.7</c:v>
                      </c:pt>
                      <c:pt idx="83" formatCode="0">
                        <c:v>-82</c:v>
                      </c:pt>
                      <c:pt idx="84">
                        <c:v>-81.8</c:v>
                      </c:pt>
                      <c:pt idx="85">
                        <c:v>-82.4</c:v>
                      </c:pt>
                      <c:pt idx="86">
                        <c:v>-83.6</c:v>
                      </c:pt>
                      <c:pt idx="87">
                        <c:v>-84.1</c:v>
                      </c:pt>
                      <c:pt idx="88">
                        <c:v>-81.599999999999994</c:v>
                      </c:pt>
                      <c:pt idx="89">
                        <c:v>-82.3</c:v>
                      </c:pt>
                      <c:pt idx="90">
                        <c:v>-84.3</c:v>
                      </c:pt>
                      <c:pt idx="91">
                        <c:v>-86.7</c:v>
                      </c:pt>
                      <c:pt idx="92">
                        <c:v>-85.8</c:v>
                      </c:pt>
                      <c:pt idx="93">
                        <c:v>-86.5</c:v>
                      </c:pt>
                      <c:pt idx="94">
                        <c:v>-84.3</c:v>
                      </c:pt>
                      <c:pt idx="95">
                        <c:v>-84.6</c:v>
                      </c:pt>
                      <c:pt idx="96">
                        <c:v>-83.5</c:v>
                      </c:pt>
                      <c:pt idx="97">
                        <c:v>-83.9</c:v>
                      </c:pt>
                      <c:pt idx="98">
                        <c:v>-86.3</c:v>
                      </c:pt>
                      <c:pt idx="99">
                        <c:v>-89.5</c:v>
                      </c:pt>
                      <c:pt idx="100">
                        <c:v>-88.5</c:v>
                      </c:pt>
                      <c:pt idx="101">
                        <c:v>-86.3</c:v>
                      </c:pt>
                      <c:pt idx="102">
                        <c:v>-85.5</c:v>
                      </c:pt>
                      <c:pt idx="103">
                        <c:v>-85.7</c:v>
                      </c:pt>
                      <c:pt idx="104">
                        <c:v>-87.8</c:v>
                      </c:pt>
                      <c:pt idx="105">
                        <c:v>-90.2</c:v>
                      </c:pt>
                      <c:pt idx="106">
                        <c:v>-89.2</c:v>
                      </c:pt>
                      <c:pt idx="107">
                        <c:v>-88.9</c:v>
                      </c:pt>
                      <c:pt idx="108">
                        <c:v>-87.9</c:v>
                      </c:pt>
                      <c:pt idx="109">
                        <c:v>-86.1</c:v>
                      </c:pt>
                      <c:pt idx="110">
                        <c:v>-83.6</c:v>
                      </c:pt>
                      <c:pt idx="111">
                        <c:v>-80.900000000000006</c:v>
                      </c:pt>
                      <c:pt idx="112">
                        <c:v>-75.5</c:v>
                      </c:pt>
                      <c:pt idx="113">
                        <c:v>-72.7</c:v>
                      </c:pt>
                      <c:pt idx="114">
                        <c:v>-71.7</c:v>
                      </c:pt>
                      <c:pt idx="115" formatCode="0">
                        <c:v>-66</c:v>
                      </c:pt>
                      <c:pt idx="116">
                        <c:v>-61.6</c:v>
                      </c:pt>
                      <c:pt idx="117">
                        <c:v>-51.9</c:v>
                      </c:pt>
                      <c:pt idx="118">
                        <c:v>-41.4</c:v>
                      </c:pt>
                      <c:pt idx="119">
                        <c:v>-36.6</c:v>
                      </c:pt>
                      <c:pt idx="120">
                        <c:v>-31.6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D65-4C3D-8912-E57C7E11ED53}"/>
                  </c:ext>
                </c:extLst>
              </c15:ser>
            </c15:filteredLineSeries>
          </c:ext>
        </c:extLst>
      </c:lineChart>
      <c:catAx>
        <c:axId val="117174656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low"/>
        <c:spPr>
          <a:ln w="25400"/>
        </c:spPr>
        <c:crossAx val="117176192"/>
        <c:crosses val="autoZero"/>
        <c:auto val="0"/>
        <c:lblAlgn val="ctr"/>
        <c:lblOffset val="100"/>
        <c:tickLblSkip val="4"/>
        <c:tickMarkSkip val="4"/>
        <c:noMultiLvlLbl val="0"/>
      </c:catAx>
      <c:valAx>
        <c:axId val="117176192"/>
        <c:scaling>
          <c:orientation val="minMax"/>
          <c:min val="-1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n-US" sz="1200">
                    <a:latin typeface="Arial" panose="020B0604020202020204" pitchFamily="34" charset="0"/>
                    <a:cs typeface="Arial" panose="020B0604020202020204" pitchFamily="34" charset="0"/>
                  </a:rPr>
                  <a:t>% change weekly</a:t>
                </a:r>
                <a:r>
                  <a:rPr lang="en-US" sz="1200" baseline="0">
                    <a:latin typeface="Arial" panose="020B0604020202020204" pitchFamily="34" charset="0"/>
                    <a:cs typeface="Arial" panose="020B0604020202020204" pitchFamily="34" charset="0"/>
                  </a:rPr>
                  <a:t> total </a:t>
                </a:r>
                <a:r>
                  <a:rPr lang="en-US" sz="1200">
                    <a:latin typeface="Arial" panose="020B0604020202020204" pitchFamily="34" charset="0"/>
                    <a:cs typeface="Arial" panose="020B0604020202020204" pitchFamily="34" charset="0"/>
                  </a:rPr>
                  <a:t> vs same week in</a:t>
                </a:r>
                <a:r>
                  <a:rPr lang="en-US" sz="1200" baseline="0">
                    <a:latin typeface="Arial" panose="020B0604020202020204" pitchFamily="34" charset="0"/>
                    <a:cs typeface="Arial" panose="020B0604020202020204" pitchFamily="34" charset="0"/>
                  </a:rPr>
                  <a:t> </a:t>
                </a:r>
                <a:r>
                  <a:rPr lang="en-US" sz="1200">
                    <a:latin typeface="Arial" panose="020B0604020202020204" pitchFamily="34" charset="0"/>
                    <a:cs typeface="Arial" panose="020B0604020202020204" pitchFamily="34" charset="0"/>
                  </a:rPr>
                  <a:t>2019</a:t>
                </a:r>
              </a:p>
            </c:rich>
          </c:tx>
          <c:overlay val="0"/>
        </c:title>
        <c:numFmt formatCode="#,##0" sourceLinked="0"/>
        <c:majorTickMark val="out"/>
        <c:minorTickMark val="out"/>
        <c:tickLblPos val="nextTo"/>
        <c:spPr>
          <a:ln/>
        </c:spPr>
        <c:crossAx val="117174656"/>
        <c:crosses val="autoZero"/>
        <c:crossBetween val="midCat"/>
        <c:majorUnit val="10"/>
        <c:minorUnit val="10"/>
      </c:valAx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4" l="0.70000000000000062" r="0.70000000000000062" t="0.750000000000004" header="0.30000000000000032" footer="0.30000000000000032"/>
    <c:pageSetup orientation="landscape" horizontalDpi="1200" verticalDpi="1200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Real house prices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21921084864391951"/>
          <c:y val="0.19480351414406533"/>
          <c:w val="0.7100321522309716"/>
          <c:h val="0.57110491396908891"/>
        </c:manualLayout>
      </c:layout>
      <c:lineChart>
        <c:grouping val="standard"/>
        <c:varyColors val="0"/>
        <c:ser>
          <c:idx val="0"/>
          <c:order val="0"/>
          <c:tx>
            <c:strRef>
              <c:f>HousePrices!$B$5</c:f>
              <c:strCache>
                <c:ptCount val="1"/>
                <c:pt idx="0">
                  <c:v>Auckland</c:v>
                </c:pt>
              </c:strCache>
            </c:strRef>
          </c:tx>
          <c:marker>
            <c:symbol val="none"/>
          </c:marker>
          <c:cat>
            <c:numRef>
              <c:f>HousePrices!$A$106:$A$250</c:f>
              <c:numCache>
                <c:formatCode>mmm\-yy</c:formatCode>
                <c:ptCount val="145"/>
                <c:pt idx="0">
                  <c:v>40269</c:v>
                </c:pt>
                <c:pt idx="1">
                  <c:v>40299</c:v>
                </c:pt>
                <c:pt idx="2">
                  <c:v>40330</c:v>
                </c:pt>
                <c:pt idx="3">
                  <c:v>40360</c:v>
                </c:pt>
                <c:pt idx="4">
                  <c:v>40391</c:v>
                </c:pt>
                <c:pt idx="5">
                  <c:v>40422</c:v>
                </c:pt>
                <c:pt idx="6">
                  <c:v>40452</c:v>
                </c:pt>
                <c:pt idx="7">
                  <c:v>40483</c:v>
                </c:pt>
                <c:pt idx="8">
                  <c:v>40513</c:v>
                </c:pt>
                <c:pt idx="9">
                  <c:v>40544</c:v>
                </c:pt>
                <c:pt idx="10">
                  <c:v>40575</c:v>
                </c:pt>
                <c:pt idx="11">
                  <c:v>40603</c:v>
                </c:pt>
                <c:pt idx="12">
                  <c:v>40634</c:v>
                </c:pt>
                <c:pt idx="13">
                  <c:v>40664</c:v>
                </c:pt>
                <c:pt idx="14">
                  <c:v>40695</c:v>
                </c:pt>
                <c:pt idx="15">
                  <c:v>40725</c:v>
                </c:pt>
                <c:pt idx="16">
                  <c:v>40756</c:v>
                </c:pt>
                <c:pt idx="17">
                  <c:v>40787</c:v>
                </c:pt>
                <c:pt idx="18">
                  <c:v>40817</c:v>
                </c:pt>
                <c:pt idx="19">
                  <c:v>40848</c:v>
                </c:pt>
                <c:pt idx="20">
                  <c:v>40878</c:v>
                </c:pt>
                <c:pt idx="21">
                  <c:v>40909</c:v>
                </c:pt>
                <c:pt idx="22">
                  <c:v>40940</c:v>
                </c:pt>
                <c:pt idx="23">
                  <c:v>40969</c:v>
                </c:pt>
                <c:pt idx="24">
                  <c:v>41000</c:v>
                </c:pt>
                <c:pt idx="25">
                  <c:v>41030</c:v>
                </c:pt>
                <c:pt idx="26">
                  <c:v>41061</c:v>
                </c:pt>
                <c:pt idx="27">
                  <c:v>41091</c:v>
                </c:pt>
                <c:pt idx="28">
                  <c:v>41122</c:v>
                </c:pt>
                <c:pt idx="29">
                  <c:v>41153</c:v>
                </c:pt>
                <c:pt idx="30">
                  <c:v>41183</c:v>
                </c:pt>
                <c:pt idx="31">
                  <c:v>41214</c:v>
                </c:pt>
                <c:pt idx="32">
                  <c:v>41244</c:v>
                </c:pt>
                <c:pt idx="33">
                  <c:v>41275</c:v>
                </c:pt>
                <c:pt idx="34">
                  <c:v>41306</c:v>
                </c:pt>
                <c:pt idx="35">
                  <c:v>41334</c:v>
                </c:pt>
                <c:pt idx="36">
                  <c:v>41365</c:v>
                </c:pt>
                <c:pt idx="37">
                  <c:v>41395</c:v>
                </c:pt>
                <c:pt idx="38">
                  <c:v>41426</c:v>
                </c:pt>
                <c:pt idx="39">
                  <c:v>41456</c:v>
                </c:pt>
                <c:pt idx="40">
                  <c:v>41487</c:v>
                </c:pt>
                <c:pt idx="41">
                  <c:v>41518</c:v>
                </c:pt>
                <c:pt idx="42">
                  <c:v>41548</c:v>
                </c:pt>
                <c:pt idx="43">
                  <c:v>41579</c:v>
                </c:pt>
                <c:pt idx="44">
                  <c:v>41609</c:v>
                </c:pt>
                <c:pt idx="45">
                  <c:v>41640</c:v>
                </c:pt>
                <c:pt idx="46">
                  <c:v>41671</c:v>
                </c:pt>
                <c:pt idx="47">
                  <c:v>41699</c:v>
                </c:pt>
                <c:pt idx="48">
                  <c:v>41730</c:v>
                </c:pt>
                <c:pt idx="49">
                  <c:v>41760</c:v>
                </c:pt>
                <c:pt idx="50">
                  <c:v>41791</c:v>
                </c:pt>
                <c:pt idx="51">
                  <c:v>41821</c:v>
                </c:pt>
                <c:pt idx="52">
                  <c:v>41852</c:v>
                </c:pt>
                <c:pt idx="53">
                  <c:v>41883</c:v>
                </c:pt>
                <c:pt idx="54">
                  <c:v>41913</c:v>
                </c:pt>
                <c:pt idx="55">
                  <c:v>41944</c:v>
                </c:pt>
                <c:pt idx="56">
                  <c:v>41974</c:v>
                </c:pt>
                <c:pt idx="57">
                  <c:v>42005</c:v>
                </c:pt>
                <c:pt idx="58">
                  <c:v>42036</c:v>
                </c:pt>
                <c:pt idx="59">
                  <c:v>42064</c:v>
                </c:pt>
                <c:pt idx="60">
                  <c:v>42095</c:v>
                </c:pt>
                <c:pt idx="61">
                  <c:v>42125</c:v>
                </c:pt>
                <c:pt idx="62">
                  <c:v>42156</c:v>
                </c:pt>
                <c:pt idx="63">
                  <c:v>42186</c:v>
                </c:pt>
                <c:pt idx="64">
                  <c:v>42217</c:v>
                </c:pt>
                <c:pt idx="65">
                  <c:v>42248</c:v>
                </c:pt>
                <c:pt idx="66">
                  <c:v>42278</c:v>
                </c:pt>
                <c:pt idx="67">
                  <c:v>42309</c:v>
                </c:pt>
                <c:pt idx="68">
                  <c:v>42339</c:v>
                </c:pt>
                <c:pt idx="69">
                  <c:v>42370</c:v>
                </c:pt>
                <c:pt idx="70">
                  <c:v>42401</c:v>
                </c:pt>
                <c:pt idx="71">
                  <c:v>42430</c:v>
                </c:pt>
                <c:pt idx="72">
                  <c:v>42461</c:v>
                </c:pt>
                <c:pt idx="73">
                  <c:v>42491</c:v>
                </c:pt>
                <c:pt idx="74">
                  <c:v>42522</c:v>
                </c:pt>
                <c:pt idx="75">
                  <c:v>42552</c:v>
                </c:pt>
                <c:pt idx="76">
                  <c:v>42583</c:v>
                </c:pt>
                <c:pt idx="77">
                  <c:v>42614</c:v>
                </c:pt>
                <c:pt idx="78">
                  <c:v>42644</c:v>
                </c:pt>
                <c:pt idx="79">
                  <c:v>42675</c:v>
                </c:pt>
                <c:pt idx="80">
                  <c:v>42705</c:v>
                </c:pt>
                <c:pt idx="81">
                  <c:v>42736</c:v>
                </c:pt>
                <c:pt idx="82">
                  <c:v>42767</c:v>
                </c:pt>
                <c:pt idx="83">
                  <c:v>42795</c:v>
                </c:pt>
                <c:pt idx="84">
                  <c:v>42826</c:v>
                </c:pt>
                <c:pt idx="85">
                  <c:v>42856</c:v>
                </c:pt>
                <c:pt idx="86">
                  <c:v>42887</c:v>
                </c:pt>
                <c:pt idx="87">
                  <c:v>42917</c:v>
                </c:pt>
                <c:pt idx="88">
                  <c:v>42948</c:v>
                </c:pt>
                <c:pt idx="89">
                  <c:v>42979</c:v>
                </c:pt>
                <c:pt idx="90">
                  <c:v>43009</c:v>
                </c:pt>
                <c:pt idx="91">
                  <c:v>43040</c:v>
                </c:pt>
                <c:pt idx="92">
                  <c:v>43070</c:v>
                </c:pt>
                <c:pt idx="93">
                  <c:v>43101</c:v>
                </c:pt>
                <c:pt idx="94">
                  <c:v>43132</c:v>
                </c:pt>
                <c:pt idx="95">
                  <c:v>43160</c:v>
                </c:pt>
                <c:pt idx="96">
                  <c:v>43191</c:v>
                </c:pt>
                <c:pt idx="97">
                  <c:v>43221</c:v>
                </c:pt>
                <c:pt idx="98">
                  <c:v>43252</c:v>
                </c:pt>
                <c:pt idx="99">
                  <c:v>43282</c:v>
                </c:pt>
                <c:pt idx="100">
                  <c:v>43313</c:v>
                </c:pt>
                <c:pt idx="101">
                  <c:v>43344</c:v>
                </c:pt>
                <c:pt idx="102">
                  <c:v>43374</c:v>
                </c:pt>
                <c:pt idx="103">
                  <c:v>43405</c:v>
                </c:pt>
                <c:pt idx="104">
                  <c:v>43435</c:v>
                </c:pt>
                <c:pt idx="105">
                  <c:v>43466</c:v>
                </c:pt>
                <c:pt idx="106">
                  <c:v>43497</c:v>
                </c:pt>
                <c:pt idx="107">
                  <c:v>43525</c:v>
                </c:pt>
                <c:pt idx="108">
                  <c:v>43556</c:v>
                </c:pt>
                <c:pt idx="109">
                  <c:v>43586</c:v>
                </c:pt>
                <c:pt idx="110">
                  <c:v>43617</c:v>
                </c:pt>
                <c:pt idx="111">
                  <c:v>43647</c:v>
                </c:pt>
                <c:pt idx="112">
                  <c:v>43678</c:v>
                </c:pt>
                <c:pt idx="113">
                  <c:v>43709</c:v>
                </c:pt>
                <c:pt idx="114">
                  <c:v>43739</c:v>
                </c:pt>
                <c:pt idx="115">
                  <c:v>43770</c:v>
                </c:pt>
                <c:pt idx="116">
                  <c:v>43800</c:v>
                </c:pt>
                <c:pt idx="117">
                  <c:v>43831</c:v>
                </c:pt>
                <c:pt idx="118">
                  <c:v>43862</c:v>
                </c:pt>
                <c:pt idx="119">
                  <c:v>43891</c:v>
                </c:pt>
                <c:pt idx="120">
                  <c:v>43922</c:v>
                </c:pt>
                <c:pt idx="121">
                  <c:v>43952</c:v>
                </c:pt>
                <c:pt idx="122">
                  <c:v>43983</c:v>
                </c:pt>
                <c:pt idx="123">
                  <c:v>44013</c:v>
                </c:pt>
                <c:pt idx="124">
                  <c:v>44044</c:v>
                </c:pt>
                <c:pt idx="125">
                  <c:v>44075</c:v>
                </c:pt>
                <c:pt idx="126">
                  <c:v>44105</c:v>
                </c:pt>
                <c:pt idx="127">
                  <c:v>44136</c:v>
                </c:pt>
                <c:pt idx="128">
                  <c:v>44166</c:v>
                </c:pt>
                <c:pt idx="129">
                  <c:v>44197</c:v>
                </c:pt>
                <c:pt idx="130">
                  <c:v>44228</c:v>
                </c:pt>
                <c:pt idx="131">
                  <c:v>44256</c:v>
                </c:pt>
                <c:pt idx="132">
                  <c:v>44287</c:v>
                </c:pt>
                <c:pt idx="133">
                  <c:v>44317</c:v>
                </c:pt>
                <c:pt idx="134">
                  <c:v>44348</c:v>
                </c:pt>
                <c:pt idx="135">
                  <c:v>44378</c:v>
                </c:pt>
                <c:pt idx="136">
                  <c:v>44409</c:v>
                </c:pt>
                <c:pt idx="137">
                  <c:v>44440</c:v>
                </c:pt>
                <c:pt idx="138">
                  <c:v>44470</c:v>
                </c:pt>
                <c:pt idx="139">
                  <c:v>44501</c:v>
                </c:pt>
                <c:pt idx="140">
                  <c:v>44531</c:v>
                </c:pt>
                <c:pt idx="141">
                  <c:v>44562</c:v>
                </c:pt>
                <c:pt idx="142">
                  <c:v>44593</c:v>
                </c:pt>
                <c:pt idx="143">
                  <c:v>44621</c:v>
                </c:pt>
                <c:pt idx="144">
                  <c:v>44652</c:v>
                </c:pt>
              </c:numCache>
            </c:numRef>
          </c:cat>
          <c:val>
            <c:numRef>
              <c:f>HousePrices!$B$106:$B$250</c:f>
              <c:numCache>
                <c:formatCode>[$-1010409]"$"#,##0;\("$"#,##0\)</c:formatCode>
                <c:ptCount val="145"/>
                <c:pt idx="0">
                  <c:v>599857.10092695302</c:v>
                </c:pt>
                <c:pt idx="1">
                  <c:v>587094.18388595397</c:v>
                </c:pt>
                <c:pt idx="2">
                  <c:v>570738.14011804073</c:v>
                </c:pt>
                <c:pt idx="3">
                  <c:v>573286.07824356761</c:v>
                </c:pt>
                <c:pt idx="4">
                  <c:v>569464.17105527723</c:v>
                </c:pt>
                <c:pt idx="5">
                  <c:v>567093.96952659031</c:v>
                </c:pt>
                <c:pt idx="6">
                  <c:v>585997.10184414336</c:v>
                </c:pt>
                <c:pt idx="7">
                  <c:v>604900.2341616964</c:v>
                </c:pt>
                <c:pt idx="8">
                  <c:v>563977.25243154215</c:v>
                </c:pt>
                <c:pt idx="9">
                  <c:v>554126.12138470297</c:v>
                </c:pt>
                <c:pt idx="10">
                  <c:v>573280.41431390087</c:v>
                </c:pt>
                <c:pt idx="11">
                  <c:v>580928.22524748114</c:v>
                </c:pt>
                <c:pt idx="12">
                  <c:v>586425.96870408196</c:v>
                </c:pt>
                <c:pt idx="13">
                  <c:v>570543.59871834645</c:v>
                </c:pt>
                <c:pt idx="14">
                  <c:v>561488.92637010955</c:v>
                </c:pt>
                <c:pt idx="15">
                  <c:v>565119.24270439905</c:v>
                </c:pt>
                <c:pt idx="16">
                  <c:v>553623.24097914901</c:v>
                </c:pt>
                <c:pt idx="17">
                  <c:v>578351.25654596952</c:v>
                </c:pt>
                <c:pt idx="18">
                  <c:v>566302.27203459514</c:v>
                </c:pt>
                <c:pt idx="19">
                  <c:v>590400.2410573439</c:v>
                </c:pt>
                <c:pt idx="20">
                  <c:v>590263.31148213486</c:v>
                </c:pt>
                <c:pt idx="21">
                  <c:v>568258.41129988409</c:v>
                </c:pt>
                <c:pt idx="22">
                  <c:v>568258.41129988409</c:v>
                </c:pt>
                <c:pt idx="23">
                  <c:v>600211.26086518529</c:v>
                </c:pt>
                <c:pt idx="24">
                  <c:v>596602.77633092564</c:v>
                </c:pt>
                <c:pt idx="25">
                  <c:v>607428.2299337046</c:v>
                </c:pt>
                <c:pt idx="26">
                  <c:v>608344.76900228625</c:v>
                </c:pt>
                <c:pt idx="27">
                  <c:v>605347.99674119125</c:v>
                </c:pt>
                <c:pt idx="28">
                  <c:v>617335.08578557125</c:v>
                </c:pt>
                <c:pt idx="29">
                  <c:v>621731.71668764472</c:v>
                </c:pt>
                <c:pt idx="30">
                  <c:v>633688.09585471475</c:v>
                </c:pt>
                <c:pt idx="31">
                  <c:v>651622.66460531997</c:v>
                </c:pt>
                <c:pt idx="32">
                  <c:v>649743.29337649012</c:v>
                </c:pt>
                <c:pt idx="33">
                  <c:v>610818.5799484055</c:v>
                </c:pt>
                <c:pt idx="34">
                  <c:v>652737.50210172741</c:v>
                </c:pt>
                <c:pt idx="35">
                  <c:v>673809.18254451186</c:v>
                </c:pt>
                <c:pt idx="36">
                  <c:v>667846.26942464896</c:v>
                </c:pt>
                <c:pt idx="37">
                  <c:v>677386.93041642965</c:v>
                </c:pt>
                <c:pt idx="38">
                  <c:v>666710.47601132607</c:v>
                </c:pt>
                <c:pt idx="39">
                  <c:v>663138.81274697976</c:v>
                </c:pt>
                <c:pt idx="40">
                  <c:v>678616.02022581408</c:v>
                </c:pt>
                <c:pt idx="41">
                  <c:v>684122.46018026106</c:v>
                </c:pt>
                <c:pt idx="42">
                  <c:v>695917.67501095519</c:v>
                </c:pt>
                <c:pt idx="43">
                  <c:v>738970.2091429889</c:v>
                </c:pt>
                <c:pt idx="44">
                  <c:v>717723.92926634685</c:v>
                </c:pt>
                <c:pt idx="45">
                  <c:v>671761.31310643302</c:v>
                </c:pt>
                <c:pt idx="46">
                  <c:v>718902.45788583183</c:v>
                </c:pt>
                <c:pt idx="47">
                  <c:v>757600.1172195879</c:v>
                </c:pt>
                <c:pt idx="48">
                  <c:v>728235.77159092179</c:v>
                </c:pt>
                <c:pt idx="49">
                  <c:v>739981.50984238822</c:v>
                </c:pt>
                <c:pt idx="50">
                  <c:v>708833.18811012816</c:v>
                </c:pt>
                <c:pt idx="51">
                  <c:v>726407.56467484205</c:v>
                </c:pt>
                <c:pt idx="52">
                  <c:v>727344.86475829349</c:v>
                </c:pt>
                <c:pt idx="53">
                  <c:v>723984.18645281205</c:v>
                </c:pt>
                <c:pt idx="54">
                  <c:v>759015.67934569006</c:v>
                </c:pt>
                <c:pt idx="55">
                  <c:v>789376.30651951768</c:v>
                </c:pt>
                <c:pt idx="56">
                  <c:v>801222.23903775739</c:v>
                </c:pt>
                <c:pt idx="57">
                  <c:v>789525.56401530828</c:v>
                </c:pt>
                <c:pt idx="58">
                  <c:v>803561.57404224714</c:v>
                </c:pt>
                <c:pt idx="59">
                  <c:v>855286.3261494108</c:v>
                </c:pt>
                <c:pt idx="60">
                  <c:v>851771.45083646802</c:v>
                </c:pt>
                <c:pt idx="61">
                  <c:v>890435.07927883859</c:v>
                </c:pt>
                <c:pt idx="62">
                  <c:v>898392.36683736125</c:v>
                </c:pt>
                <c:pt idx="63">
                  <c:v>875057.50016626099</c:v>
                </c:pt>
                <c:pt idx="64">
                  <c:v>875057.50016626099</c:v>
                </c:pt>
                <c:pt idx="65">
                  <c:v>908199.21255669603</c:v>
                </c:pt>
                <c:pt idx="66">
                  <c:v>883779.00325619592</c:v>
                </c:pt>
                <c:pt idx="67">
                  <c:v>912850.68099488656</c:v>
                </c:pt>
                <c:pt idx="68">
                  <c:v>909241.71602212964</c:v>
                </c:pt>
                <c:pt idx="69">
                  <c:v>870674.90801604954</c:v>
                </c:pt>
                <c:pt idx="70">
                  <c:v>899892.18680853443</c:v>
                </c:pt>
                <c:pt idx="71">
                  <c:v>974230.6835184372</c:v>
                </c:pt>
                <c:pt idx="72">
                  <c:v>968396.96685066214</c:v>
                </c:pt>
                <c:pt idx="73">
                  <c:v>961396.50684933201</c:v>
                </c:pt>
                <c:pt idx="74">
                  <c:v>964378.72161075159</c:v>
                </c:pt>
                <c:pt idx="75">
                  <c:v>975997.74235304981</c:v>
                </c:pt>
                <c:pt idx="76">
                  <c:v>987616.76309534803</c:v>
                </c:pt>
                <c:pt idx="77">
                  <c:v>978558.92508084164</c:v>
                </c:pt>
                <c:pt idx="78">
                  <c:v>1017353.8647142241</c:v>
                </c:pt>
                <c:pt idx="79">
                  <c:v>1013300.6620659602</c:v>
                </c:pt>
                <c:pt idx="80">
                  <c:v>986061.49895534699</c:v>
                </c:pt>
                <c:pt idx="81">
                  <c:v>957229.29138355318</c:v>
                </c:pt>
                <c:pt idx="82">
                  <c:v>953769.42647493794</c:v>
                </c:pt>
                <c:pt idx="83">
                  <c:v>1027799.9999999999</c:v>
                </c:pt>
                <c:pt idx="84">
                  <c:v>976409.99999999988</c:v>
                </c:pt>
                <c:pt idx="85">
                  <c:v>985317.59999999986</c:v>
                </c:pt>
                <c:pt idx="86">
                  <c:v>977551.99999999988</c:v>
                </c:pt>
                <c:pt idx="87">
                  <c:v>954711.99999999988</c:v>
                </c:pt>
                <c:pt idx="88">
                  <c:v>959279.99999999988</c:v>
                </c:pt>
                <c:pt idx="89">
                  <c:v>965972.56504169828</c:v>
                </c:pt>
                <c:pt idx="90">
                  <c:v>965972.56504169828</c:v>
                </c:pt>
                <c:pt idx="91">
                  <c:v>1000065.7143961111</c:v>
                </c:pt>
                <c:pt idx="92">
                  <c:v>976262.42544731603</c:v>
                </c:pt>
                <c:pt idx="93">
                  <c:v>930854.87077534792</c:v>
                </c:pt>
                <c:pt idx="94">
                  <c:v>970586.48111331998</c:v>
                </c:pt>
                <c:pt idx="95">
                  <c:v>994025.71711177053</c:v>
                </c:pt>
                <c:pt idx="96">
                  <c:v>960138.4767556875</c:v>
                </c:pt>
                <c:pt idx="97">
                  <c:v>960138.4767556875</c:v>
                </c:pt>
                <c:pt idx="98">
                  <c:v>956354.67980295571</c:v>
                </c:pt>
                <c:pt idx="99">
                  <c:v>933852.21674876858</c:v>
                </c:pt>
                <c:pt idx="100">
                  <c:v>956354.67980295571</c:v>
                </c:pt>
                <c:pt idx="101">
                  <c:v>943488.28125</c:v>
                </c:pt>
                <c:pt idx="102">
                  <c:v>960216.796875</c:v>
                </c:pt>
                <c:pt idx="103">
                  <c:v>959101.5625</c:v>
                </c:pt>
                <c:pt idx="104">
                  <c:v>958165.85365853668</c:v>
                </c:pt>
                <c:pt idx="105">
                  <c:v>896887.80487804883</c:v>
                </c:pt>
                <c:pt idx="106">
                  <c:v>948138.53658536589</c:v>
                </c:pt>
                <c:pt idx="107">
                  <c:v>951666.66666666674</c:v>
                </c:pt>
                <c:pt idx="108">
                  <c:v>942762.18323586753</c:v>
                </c:pt>
                <c:pt idx="109">
                  <c:v>946101.36452241719</c:v>
                </c:pt>
                <c:pt idx="110">
                  <c:v>940600.77519379847</c:v>
                </c:pt>
                <c:pt idx="111">
                  <c:v>912936.04651162785</c:v>
                </c:pt>
                <c:pt idx="112">
                  <c:v>906296.51162790693</c:v>
                </c:pt>
                <c:pt idx="113">
                  <c:v>932065.447545717</c:v>
                </c:pt>
                <c:pt idx="114">
                  <c:v>948552.45428296435</c:v>
                </c:pt>
                <c:pt idx="115">
                  <c:v>972733.39749759377</c:v>
                </c:pt>
                <c:pt idx="116">
                  <c:v>969168.58237547881</c:v>
                </c:pt>
                <c:pt idx="117">
                  <c:v>951666.66666666663</c:v>
                </c:pt>
                <c:pt idx="118">
                  <c:v>968074.71264367807</c:v>
                </c:pt>
                <c:pt idx="119">
                  <c:v>1025846.0076045627</c:v>
                </c:pt>
                <c:pt idx="120">
                  <c:v>1004134.9809885931</c:v>
                </c:pt>
                <c:pt idx="121">
                  <c:v>982423.95437262347</c:v>
                </c:pt>
                <c:pt idx="122">
                  <c:v>1003476.5998089779</c:v>
                </c:pt>
                <c:pt idx="123">
                  <c:v>1001295.128939828</c:v>
                </c:pt>
                <c:pt idx="124">
                  <c:v>1035653.2951289397</c:v>
                </c:pt>
                <c:pt idx="125">
                  <c:v>1034734.3453510436</c:v>
                </c:pt>
                <c:pt idx="126">
                  <c:v>1083491.4611005692</c:v>
                </c:pt>
                <c:pt idx="127">
                  <c:v>1115996.2049335863</c:v>
                </c:pt>
                <c:pt idx="128">
                  <c:v>1105335.2219074599</c:v>
                </c:pt>
                <c:pt idx="129">
                  <c:v>1072983.9471199245</c:v>
                </c:pt>
                <c:pt idx="130">
                  <c:v>1186213.4088762985</c:v>
                </c:pt>
                <c:pt idx="131">
                  <c:v>1202949.4382022473</c:v>
                </c:pt>
                <c:pt idx="132">
                  <c:v>1197602.9962546816</c:v>
                </c:pt>
                <c:pt idx="133">
                  <c:v>1227543.0711610487</c:v>
                </c:pt>
                <c:pt idx="134">
                  <c:v>1213770.7948243993</c:v>
                </c:pt>
                <c:pt idx="135">
                  <c:v>1229602.5878003698</c:v>
                </c:pt>
                <c:pt idx="136">
                  <c:v>1266543.438077634</c:v>
                </c:pt>
                <c:pt idx="137">
                  <c:v>1185367.0886075951</c:v>
                </c:pt>
                <c:pt idx="138">
                  <c:v>1285524.4122965643</c:v>
                </c:pt>
                <c:pt idx="139">
                  <c:v>1342314.6473779387</c:v>
                </c:pt>
                <c:pt idx="140">
                  <c:v>1302816.3992869875</c:v>
                </c:pt>
                <c:pt idx="141">
                  <c:v>1221390.3743315509</c:v>
                </c:pt>
                <c:pt idx="142">
                  <c:v>1211212.1212121211</c:v>
                </c:pt>
                <c:pt idx="143">
                  <c:v>1200000</c:v>
                </c:pt>
                <c:pt idx="144">
                  <c:v>1170000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6D-4218-A666-A5FAAB1A7504}"/>
            </c:ext>
          </c:extLst>
        </c:ser>
        <c:ser>
          <c:idx val="1"/>
          <c:order val="1"/>
          <c:tx>
            <c:strRef>
              <c:f>HousePrices!$C$5</c:f>
              <c:strCache>
                <c:ptCount val="1"/>
                <c:pt idx="0">
                  <c:v>Rest of NZ</c:v>
                </c:pt>
              </c:strCache>
            </c:strRef>
          </c:tx>
          <c:marker>
            <c:symbol val="none"/>
          </c:marker>
          <c:cat>
            <c:numRef>
              <c:f>HousePrices!$A$106:$A$250</c:f>
              <c:numCache>
                <c:formatCode>mmm\-yy</c:formatCode>
                <c:ptCount val="145"/>
                <c:pt idx="0">
                  <c:v>40269</c:v>
                </c:pt>
                <c:pt idx="1">
                  <c:v>40299</c:v>
                </c:pt>
                <c:pt idx="2">
                  <c:v>40330</c:v>
                </c:pt>
                <c:pt idx="3">
                  <c:v>40360</c:v>
                </c:pt>
                <c:pt idx="4">
                  <c:v>40391</c:v>
                </c:pt>
                <c:pt idx="5">
                  <c:v>40422</c:v>
                </c:pt>
                <c:pt idx="6">
                  <c:v>40452</c:v>
                </c:pt>
                <c:pt idx="7">
                  <c:v>40483</c:v>
                </c:pt>
                <c:pt idx="8">
                  <c:v>40513</c:v>
                </c:pt>
                <c:pt idx="9">
                  <c:v>40544</c:v>
                </c:pt>
                <c:pt idx="10">
                  <c:v>40575</c:v>
                </c:pt>
                <c:pt idx="11">
                  <c:v>40603</c:v>
                </c:pt>
                <c:pt idx="12">
                  <c:v>40634</c:v>
                </c:pt>
                <c:pt idx="13">
                  <c:v>40664</c:v>
                </c:pt>
                <c:pt idx="14">
                  <c:v>40695</c:v>
                </c:pt>
                <c:pt idx="15">
                  <c:v>40725</c:v>
                </c:pt>
                <c:pt idx="16">
                  <c:v>40756</c:v>
                </c:pt>
                <c:pt idx="17">
                  <c:v>40787</c:v>
                </c:pt>
                <c:pt idx="18">
                  <c:v>40817</c:v>
                </c:pt>
                <c:pt idx="19">
                  <c:v>40848</c:v>
                </c:pt>
                <c:pt idx="20">
                  <c:v>40878</c:v>
                </c:pt>
                <c:pt idx="21">
                  <c:v>40909</c:v>
                </c:pt>
                <c:pt idx="22">
                  <c:v>40940</c:v>
                </c:pt>
                <c:pt idx="23">
                  <c:v>40969</c:v>
                </c:pt>
                <c:pt idx="24">
                  <c:v>41000</c:v>
                </c:pt>
                <c:pt idx="25">
                  <c:v>41030</c:v>
                </c:pt>
                <c:pt idx="26">
                  <c:v>41061</c:v>
                </c:pt>
                <c:pt idx="27">
                  <c:v>41091</c:v>
                </c:pt>
                <c:pt idx="28">
                  <c:v>41122</c:v>
                </c:pt>
                <c:pt idx="29">
                  <c:v>41153</c:v>
                </c:pt>
                <c:pt idx="30">
                  <c:v>41183</c:v>
                </c:pt>
                <c:pt idx="31">
                  <c:v>41214</c:v>
                </c:pt>
                <c:pt idx="32">
                  <c:v>41244</c:v>
                </c:pt>
                <c:pt idx="33">
                  <c:v>41275</c:v>
                </c:pt>
                <c:pt idx="34">
                  <c:v>41306</c:v>
                </c:pt>
                <c:pt idx="35">
                  <c:v>41334</c:v>
                </c:pt>
                <c:pt idx="36">
                  <c:v>41365</c:v>
                </c:pt>
                <c:pt idx="37">
                  <c:v>41395</c:v>
                </c:pt>
                <c:pt idx="38">
                  <c:v>41426</c:v>
                </c:pt>
                <c:pt idx="39">
                  <c:v>41456</c:v>
                </c:pt>
                <c:pt idx="40">
                  <c:v>41487</c:v>
                </c:pt>
                <c:pt idx="41">
                  <c:v>41518</c:v>
                </c:pt>
                <c:pt idx="42">
                  <c:v>41548</c:v>
                </c:pt>
                <c:pt idx="43">
                  <c:v>41579</c:v>
                </c:pt>
                <c:pt idx="44">
                  <c:v>41609</c:v>
                </c:pt>
                <c:pt idx="45">
                  <c:v>41640</c:v>
                </c:pt>
                <c:pt idx="46">
                  <c:v>41671</c:v>
                </c:pt>
                <c:pt idx="47">
                  <c:v>41699</c:v>
                </c:pt>
                <c:pt idx="48">
                  <c:v>41730</c:v>
                </c:pt>
                <c:pt idx="49">
                  <c:v>41760</c:v>
                </c:pt>
                <c:pt idx="50">
                  <c:v>41791</c:v>
                </c:pt>
                <c:pt idx="51">
                  <c:v>41821</c:v>
                </c:pt>
                <c:pt idx="52">
                  <c:v>41852</c:v>
                </c:pt>
                <c:pt idx="53">
                  <c:v>41883</c:v>
                </c:pt>
                <c:pt idx="54">
                  <c:v>41913</c:v>
                </c:pt>
                <c:pt idx="55">
                  <c:v>41944</c:v>
                </c:pt>
                <c:pt idx="56">
                  <c:v>41974</c:v>
                </c:pt>
                <c:pt idx="57">
                  <c:v>42005</c:v>
                </c:pt>
                <c:pt idx="58">
                  <c:v>42036</c:v>
                </c:pt>
                <c:pt idx="59">
                  <c:v>42064</c:v>
                </c:pt>
                <c:pt idx="60">
                  <c:v>42095</c:v>
                </c:pt>
                <c:pt idx="61">
                  <c:v>42125</c:v>
                </c:pt>
                <c:pt idx="62">
                  <c:v>42156</c:v>
                </c:pt>
                <c:pt idx="63">
                  <c:v>42186</c:v>
                </c:pt>
                <c:pt idx="64">
                  <c:v>42217</c:v>
                </c:pt>
                <c:pt idx="65">
                  <c:v>42248</c:v>
                </c:pt>
                <c:pt idx="66">
                  <c:v>42278</c:v>
                </c:pt>
                <c:pt idx="67">
                  <c:v>42309</c:v>
                </c:pt>
                <c:pt idx="68">
                  <c:v>42339</c:v>
                </c:pt>
                <c:pt idx="69">
                  <c:v>42370</c:v>
                </c:pt>
                <c:pt idx="70">
                  <c:v>42401</c:v>
                </c:pt>
                <c:pt idx="71">
                  <c:v>42430</c:v>
                </c:pt>
                <c:pt idx="72">
                  <c:v>42461</c:v>
                </c:pt>
                <c:pt idx="73">
                  <c:v>42491</c:v>
                </c:pt>
                <c:pt idx="74">
                  <c:v>42522</c:v>
                </c:pt>
                <c:pt idx="75">
                  <c:v>42552</c:v>
                </c:pt>
                <c:pt idx="76">
                  <c:v>42583</c:v>
                </c:pt>
                <c:pt idx="77">
                  <c:v>42614</c:v>
                </c:pt>
                <c:pt idx="78">
                  <c:v>42644</c:v>
                </c:pt>
                <c:pt idx="79">
                  <c:v>42675</c:v>
                </c:pt>
                <c:pt idx="80">
                  <c:v>42705</c:v>
                </c:pt>
                <c:pt idx="81">
                  <c:v>42736</c:v>
                </c:pt>
                <c:pt idx="82">
                  <c:v>42767</c:v>
                </c:pt>
                <c:pt idx="83">
                  <c:v>42795</c:v>
                </c:pt>
                <c:pt idx="84">
                  <c:v>42826</c:v>
                </c:pt>
                <c:pt idx="85">
                  <c:v>42856</c:v>
                </c:pt>
                <c:pt idx="86">
                  <c:v>42887</c:v>
                </c:pt>
                <c:pt idx="87">
                  <c:v>42917</c:v>
                </c:pt>
                <c:pt idx="88">
                  <c:v>42948</c:v>
                </c:pt>
                <c:pt idx="89">
                  <c:v>42979</c:v>
                </c:pt>
                <c:pt idx="90">
                  <c:v>43009</c:v>
                </c:pt>
                <c:pt idx="91">
                  <c:v>43040</c:v>
                </c:pt>
                <c:pt idx="92">
                  <c:v>43070</c:v>
                </c:pt>
                <c:pt idx="93">
                  <c:v>43101</c:v>
                </c:pt>
                <c:pt idx="94">
                  <c:v>43132</c:v>
                </c:pt>
                <c:pt idx="95">
                  <c:v>43160</c:v>
                </c:pt>
                <c:pt idx="96">
                  <c:v>43191</c:v>
                </c:pt>
                <c:pt idx="97">
                  <c:v>43221</c:v>
                </c:pt>
                <c:pt idx="98">
                  <c:v>43252</c:v>
                </c:pt>
                <c:pt idx="99">
                  <c:v>43282</c:v>
                </c:pt>
                <c:pt idx="100">
                  <c:v>43313</c:v>
                </c:pt>
                <c:pt idx="101">
                  <c:v>43344</c:v>
                </c:pt>
                <c:pt idx="102">
                  <c:v>43374</c:v>
                </c:pt>
                <c:pt idx="103">
                  <c:v>43405</c:v>
                </c:pt>
                <c:pt idx="104">
                  <c:v>43435</c:v>
                </c:pt>
                <c:pt idx="105">
                  <c:v>43466</c:v>
                </c:pt>
                <c:pt idx="106">
                  <c:v>43497</c:v>
                </c:pt>
                <c:pt idx="107">
                  <c:v>43525</c:v>
                </c:pt>
                <c:pt idx="108">
                  <c:v>43556</c:v>
                </c:pt>
                <c:pt idx="109">
                  <c:v>43586</c:v>
                </c:pt>
                <c:pt idx="110">
                  <c:v>43617</c:v>
                </c:pt>
                <c:pt idx="111">
                  <c:v>43647</c:v>
                </c:pt>
                <c:pt idx="112">
                  <c:v>43678</c:v>
                </c:pt>
                <c:pt idx="113">
                  <c:v>43709</c:v>
                </c:pt>
                <c:pt idx="114">
                  <c:v>43739</c:v>
                </c:pt>
                <c:pt idx="115">
                  <c:v>43770</c:v>
                </c:pt>
                <c:pt idx="116">
                  <c:v>43800</c:v>
                </c:pt>
                <c:pt idx="117">
                  <c:v>43831</c:v>
                </c:pt>
                <c:pt idx="118">
                  <c:v>43862</c:v>
                </c:pt>
                <c:pt idx="119">
                  <c:v>43891</c:v>
                </c:pt>
                <c:pt idx="120">
                  <c:v>43922</c:v>
                </c:pt>
                <c:pt idx="121">
                  <c:v>43952</c:v>
                </c:pt>
                <c:pt idx="122">
                  <c:v>43983</c:v>
                </c:pt>
                <c:pt idx="123">
                  <c:v>44013</c:v>
                </c:pt>
                <c:pt idx="124">
                  <c:v>44044</c:v>
                </c:pt>
                <c:pt idx="125">
                  <c:v>44075</c:v>
                </c:pt>
                <c:pt idx="126">
                  <c:v>44105</c:v>
                </c:pt>
                <c:pt idx="127">
                  <c:v>44136</c:v>
                </c:pt>
                <c:pt idx="128">
                  <c:v>44166</c:v>
                </c:pt>
                <c:pt idx="129">
                  <c:v>44197</c:v>
                </c:pt>
                <c:pt idx="130">
                  <c:v>44228</c:v>
                </c:pt>
                <c:pt idx="131">
                  <c:v>44256</c:v>
                </c:pt>
                <c:pt idx="132">
                  <c:v>44287</c:v>
                </c:pt>
                <c:pt idx="133">
                  <c:v>44317</c:v>
                </c:pt>
                <c:pt idx="134">
                  <c:v>44348</c:v>
                </c:pt>
                <c:pt idx="135">
                  <c:v>44378</c:v>
                </c:pt>
                <c:pt idx="136">
                  <c:v>44409</c:v>
                </c:pt>
                <c:pt idx="137">
                  <c:v>44440</c:v>
                </c:pt>
                <c:pt idx="138">
                  <c:v>44470</c:v>
                </c:pt>
                <c:pt idx="139">
                  <c:v>44501</c:v>
                </c:pt>
                <c:pt idx="140">
                  <c:v>44531</c:v>
                </c:pt>
                <c:pt idx="141">
                  <c:v>44562</c:v>
                </c:pt>
                <c:pt idx="142">
                  <c:v>44593</c:v>
                </c:pt>
                <c:pt idx="143">
                  <c:v>44621</c:v>
                </c:pt>
                <c:pt idx="144">
                  <c:v>44652</c:v>
                </c:pt>
              </c:numCache>
            </c:numRef>
          </c:cat>
          <c:val>
            <c:numRef>
              <c:f>HousePrices!$C$106:$C$250</c:f>
              <c:numCache>
                <c:formatCode>[$-1010409]"$"#,##0;\("$"#,##0\)</c:formatCode>
                <c:ptCount val="145"/>
                <c:pt idx="0">
                  <c:v>395650.42827096902</c:v>
                </c:pt>
                <c:pt idx="1">
                  <c:v>382887.51122997003</c:v>
                </c:pt>
                <c:pt idx="2">
                  <c:v>394930.40945667995</c:v>
                </c:pt>
                <c:pt idx="3">
                  <c:v>388560.56414286251</c:v>
                </c:pt>
                <c:pt idx="4">
                  <c:v>388560.56414286251</c:v>
                </c:pt>
                <c:pt idx="5">
                  <c:v>378062.64635106019</c:v>
                </c:pt>
                <c:pt idx="6">
                  <c:v>390664.7345627622</c:v>
                </c:pt>
                <c:pt idx="7">
                  <c:v>385623.89927808143</c:v>
                </c:pt>
                <c:pt idx="8">
                  <c:v>378037.15392245294</c:v>
                </c:pt>
                <c:pt idx="9">
                  <c:v>368186.02287561377</c:v>
                </c:pt>
                <c:pt idx="10">
                  <c:v>371880.19701817847</c:v>
                </c:pt>
                <c:pt idx="11">
                  <c:v>366516.23044005124</c:v>
                </c:pt>
                <c:pt idx="12">
                  <c:v>375679.13620105252</c:v>
                </c:pt>
                <c:pt idx="13">
                  <c:v>365294.50967191771</c:v>
                </c:pt>
                <c:pt idx="14">
                  <c:v>363031.63342895015</c:v>
                </c:pt>
                <c:pt idx="15">
                  <c:v>356981.1062051343</c:v>
                </c:pt>
                <c:pt idx="16">
                  <c:v>367872.0552080028</c:v>
                </c:pt>
                <c:pt idx="17">
                  <c:v>359059.73843895609</c:v>
                </c:pt>
                <c:pt idx="18">
                  <c:v>373518.51985260536</c:v>
                </c:pt>
                <c:pt idx="19">
                  <c:v>373518.51985260536</c:v>
                </c:pt>
                <c:pt idx="20">
                  <c:v>374808.73936800862</c:v>
                </c:pt>
                <c:pt idx="21">
                  <c:v>368763.43712013756</c:v>
                </c:pt>
                <c:pt idx="22">
                  <c:v>374929.64541296609</c:v>
                </c:pt>
                <c:pt idx="23">
                  <c:v>375282.39156300167</c:v>
                </c:pt>
                <c:pt idx="24">
                  <c:v>372876.73520682857</c:v>
                </c:pt>
                <c:pt idx="25">
                  <c:v>372876.73520682857</c:v>
                </c:pt>
                <c:pt idx="26">
                  <c:v>371599.76037578075</c:v>
                </c:pt>
                <c:pt idx="27">
                  <c:v>359612.67133140069</c:v>
                </c:pt>
                <c:pt idx="28">
                  <c:v>368003.63366246672</c:v>
                </c:pt>
                <c:pt idx="29">
                  <c:v>370647.7541791728</c:v>
                </c:pt>
                <c:pt idx="30">
                  <c:v>370647.7541791728</c:v>
                </c:pt>
                <c:pt idx="31">
                  <c:v>382604.13334624289</c:v>
                </c:pt>
                <c:pt idx="32">
                  <c:v>383258.71683037205</c:v>
                </c:pt>
                <c:pt idx="33">
                  <c:v>377270.29937989748</c:v>
                </c:pt>
                <c:pt idx="34">
                  <c:v>392241.34300608392</c:v>
                </c:pt>
                <c:pt idx="35">
                  <c:v>386396.77016711835</c:v>
                </c:pt>
                <c:pt idx="36">
                  <c:v>381626.439671228</c:v>
                </c:pt>
                <c:pt idx="37">
                  <c:v>382222.73098321428</c:v>
                </c:pt>
                <c:pt idx="38">
                  <c:v>386930.18697085889</c:v>
                </c:pt>
                <c:pt idx="39">
                  <c:v>375024.64275637094</c:v>
                </c:pt>
                <c:pt idx="40">
                  <c:v>380977.41486361495</c:v>
                </c:pt>
                <c:pt idx="41">
                  <c:v>377446.874582213</c:v>
                </c:pt>
                <c:pt idx="42">
                  <c:v>389242.08941290714</c:v>
                </c:pt>
                <c:pt idx="43">
                  <c:v>401037.30424360133</c:v>
                </c:pt>
                <c:pt idx="44">
                  <c:v>412485.0168197396</c:v>
                </c:pt>
                <c:pt idx="45">
                  <c:v>394807.08752746502</c:v>
                </c:pt>
                <c:pt idx="46">
                  <c:v>410271.74007234682</c:v>
                </c:pt>
                <c:pt idx="47">
                  <c:v>406402.5435007402</c:v>
                </c:pt>
                <c:pt idx="48">
                  <c:v>409338.97806360683</c:v>
                </c:pt>
                <c:pt idx="49">
                  <c:v>399355.10054986033</c:v>
                </c:pt>
                <c:pt idx="50">
                  <c:v>395423.47270606318</c:v>
                </c:pt>
                <c:pt idx="51">
                  <c:v>390151.15973664902</c:v>
                </c:pt>
                <c:pt idx="52">
                  <c:v>398352.53546684887</c:v>
                </c:pt>
                <c:pt idx="53">
                  <c:v>392352.72040023364</c:v>
                </c:pt>
                <c:pt idx="54">
                  <c:v>400760.27869452437</c:v>
                </c:pt>
                <c:pt idx="55">
                  <c:v>414539.33256572305</c:v>
                </c:pt>
                <c:pt idx="56">
                  <c:v>412892.62829245016</c:v>
                </c:pt>
                <c:pt idx="57">
                  <c:v>400026.28576775623</c:v>
                </c:pt>
                <c:pt idx="58">
                  <c:v>409383.62578571541</c:v>
                </c:pt>
                <c:pt idx="59">
                  <c:v>410068.78650999151</c:v>
                </c:pt>
                <c:pt idx="60">
                  <c:v>415926.91203156277</c:v>
                </c:pt>
                <c:pt idx="61">
                  <c:v>407725.53630136297</c:v>
                </c:pt>
                <c:pt idx="62">
                  <c:v>396692.73340870498</c:v>
                </c:pt>
                <c:pt idx="63">
                  <c:v>410693.65341136511</c:v>
                </c:pt>
                <c:pt idx="64">
                  <c:v>406026.68007714505</c:v>
                </c:pt>
                <c:pt idx="65">
                  <c:v>424446.49498488358</c:v>
                </c:pt>
                <c:pt idx="66">
                  <c:v>430260.83053262171</c:v>
                </c:pt>
                <c:pt idx="67">
                  <c:v>436075.16608035984</c:v>
                </c:pt>
                <c:pt idx="68">
                  <c:v>444102.63764577027</c:v>
                </c:pt>
                <c:pt idx="69">
                  <c:v>426572.27037027932</c:v>
                </c:pt>
                <c:pt idx="70">
                  <c:v>449946.09340426722</c:v>
                </c:pt>
                <c:pt idx="71">
                  <c:v>449196.18341868062</c:v>
                </c:pt>
                <c:pt idx="72">
                  <c:v>446279.32508479309</c:v>
                </c:pt>
                <c:pt idx="73">
                  <c:v>450946.29841901315</c:v>
                </c:pt>
                <c:pt idx="74">
                  <c:v>449656.10272694076</c:v>
                </c:pt>
                <c:pt idx="75">
                  <c:v>455465.61309808987</c:v>
                </c:pt>
                <c:pt idx="76">
                  <c:v>448494.20065271098</c:v>
                </c:pt>
                <c:pt idx="77">
                  <c:v>469013.4492991016</c:v>
                </c:pt>
                <c:pt idx="78">
                  <c:v>469592.47824885359</c:v>
                </c:pt>
                <c:pt idx="79">
                  <c:v>480594.02829414111</c:v>
                </c:pt>
                <c:pt idx="80">
                  <c:v>486687.66381187888</c:v>
                </c:pt>
                <c:pt idx="81">
                  <c:v>459008.74454295688</c:v>
                </c:pt>
                <c:pt idx="82">
                  <c:v>478614.64569177659</c:v>
                </c:pt>
                <c:pt idx="83">
                  <c:v>494485.99999999994</c:v>
                </c:pt>
                <c:pt idx="84">
                  <c:v>496769.99999999994</c:v>
                </c:pt>
                <c:pt idx="85">
                  <c:v>491059.99999999994</c:v>
                </c:pt>
                <c:pt idx="86">
                  <c:v>491059.99999999994</c:v>
                </c:pt>
                <c:pt idx="87">
                  <c:v>478497.99999999994</c:v>
                </c:pt>
                <c:pt idx="88">
                  <c:v>489346.99999999994</c:v>
                </c:pt>
                <c:pt idx="89">
                  <c:v>488668.47407991794</c:v>
                </c:pt>
                <c:pt idx="90">
                  <c:v>500032.85719805554</c:v>
                </c:pt>
                <c:pt idx="91">
                  <c:v>511397.2403161932</c:v>
                </c:pt>
                <c:pt idx="92">
                  <c:v>511970.17892644135</c:v>
                </c:pt>
                <c:pt idx="93">
                  <c:v>488131.21272365801</c:v>
                </c:pt>
                <c:pt idx="94">
                  <c:v>510834.99005964212</c:v>
                </c:pt>
                <c:pt idx="95">
                  <c:v>519604.35212660738</c:v>
                </c:pt>
                <c:pt idx="96">
                  <c:v>519604.35212660738</c:v>
                </c:pt>
                <c:pt idx="97">
                  <c:v>513956.47873392684</c:v>
                </c:pt>
                <c:pt idx="98">
                  <c:v>517556.65024630545</c:v>
                </c:pt>
                <c:pt idx="99">
                  <c:v>514181.28078817739</c:v>
                </c:pt>
                <c:pt idx="100">
                  <c:v>511931.03448275867</c:v>
                </c:pt>
                <c:pt idx="101">
                  <c:v>521929.6875</c:v>
                </c:pt>
                <c:pt idx="102">
                  <c:v>534197.265625</c:v>
                </c:pt>
                <c:pt idx="103">
                  <c:v>540888.671875</c:v>
                </c:pt>
                <c:pt idx="104">
                  <c:v>534790.24390243902</c:v>
                </c:pt>
                <c:pt idx="105">
                  <c:v>523648.78048780491</c:v>
                </c:pt>
                <c:pt idx="106">
                  <c:v>548160</c:v>
                </c:pt>
                <c:pt idx="107">
                  <c:v>545399.61013645225</c:v>
                </c:pt>
                <c:pt idx="108">
                  <c:v>543173.48927875247</c:v>
                </c:pt>
                <c:pt idx="109">
                  <c:v>544286.54970760236</c:v>
                </c:pt>
                <c:pt idx="110">
                  <c:v>536695.73643410846</c:v>
                </c:pt>
                <c:pt idx="111">
                  <c:v>536695.73643410846</c:v>
                </c:pt>
                <c:pt idx="112">
                  <c:v>552187.98449612397</c:v>
                </c:pt>
                <c:pt idx="113">
                  <c:v>549566.89124157839</c:v>
                </c:pt>
                <c:pt idx="114">
                  <c:v>571549.56689124159</c:v>
                </c:pt>
                <c:pt idx="115">
                  <c:v>588036.57362848893</c:v>
                </c:pt>
                <c:pt idx="116">
                  <c:v>585220.30651340995</c:v>
                </c:pt>
                <c:pt idx="117">
                  <c:v>574281.60919540224</c:v>
                </c:pt>
                <c:pt idx="118">
                  <c:v>601628.35249042138</c:v>
                </c:pt>
                <c:pt idx="119">
                  <c:v>597053.23193916341</c:v>
                </c:pt>
                <c:pt idx="120">
                  <c:v>561230.03802281362</c:v>
                </c:pt>
                <c:pt idx="121">
                  <c:v>575342.20532319392</c:v>
                </c:pt>
                <c:pt idx="122">
                  <c:v>588997.13467048702</c:v>
                </c:pt>
                <c:pt idx="123">
                  <c:v>608085.00477554917</c:v>
                </c:pt>
                <c:pt idx="124">
                  <c:v>621719.19770773628</c:v>
                </c:pt>
                <c:pt idx="125">
                  <c:v>633842.50474383298</c:v>
                </c:pt>
                <c:pt idx="126">
                  <c:v>650094.87666034151</c:v>
                </c:pt>
                <c:pt idx="127">
                  <c:v>666347.24857685005</c:v>
                </c:pt>
                <c:pt idx="128">
                  <c:v>679376.7705382437</c:v>
                </c:pt>
                <c:pt idx="129">
                  <c:v>649182.24740321061</c:v>
                </c:pt>
                <c:pt idx="130">
                  <c:v>702022.66288951843</c:v>
                </c:pt>
                <c:pt idx="131">
                  <c:v>726046.81647940073</c:v>
                </c:pt>
                <c:pt idx="132">
                  <c:v>734814.98127340828</c:v>
                </c:pt>
                <c:pt idx="133">
                  <c:v>725512.17228464421</c:v>
                </c:pt>
                <c:pt idx="134">
                  <c:v>717707.94824399264</c:v>
                </c:pt>
                <c:pt idx="135">
                  <c:v>727205.96857670986</c:v>
                </c:pt>
                <c:pt idx="136">
                  <c:v>738817.00554528658</c:v>
                </c:pt>
                <c:pt idx="137">
                  <c:v>743435.80470162758</c:v>
                </c:pt>
                <c:pt idx="138">
                  <c:v>775444.84629294765</c:v>
                </c:pt>
                <c:pt idx="139">
                  <c:v>795063.29113924061</c:v>
                </c:pt>
                <c:pt idx="140">
                  <c:v>773547.23707664886</c:v>
                </c:pt>
                <c:pt idx="141">
                  <c:v>763368.98395721929</c:v>
                </c:pt>
                <c:pt idx="142">
                  <c:v>798992.86987522279</c:v>
                </c:pt>
                <c:pt idx="143">
                  <c:v>773800</c:v>
                </c:pt>
                <c:pt idx="144">
                  <c:v>755000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6D-4218-A666-A5FAAB1A75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673280"/>
        <c:axId val="128674816"/>
      </c:lineChart>
      <c:catAx>
        <c:axId val="128673280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crossAx val="128674816"/>
        <c:crosses val="autoZero"/>
        <c:auto val="0"/>
        <c:lblAlgn val="ctr"/>
        <c:lblOffset val="100"/>
        <c:tickLblSkip val="24"/>
        <c:tickMarkSkip val="12"/>
        <c:noMultiLvlLbl val="0"/>
      </c:catAx>
      <c:valAx>
        <c:axId val="128674816"/>
        <c:scaling>
          <c:orientation val="minMax"/>
          <c:max val="14000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$2022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crossAx val="128673280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27506386701662355"/>
          <c:y val="0.88387540099154271"/>
          <c:w val="0.46098337707786857"/>
          <c:h val="8.3717191601050026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377" l="0.70000000000000062" r="0.70000000000000062" t="0.75000000000000377" header="0.30000000000000032" footer="0.30000000000000032"/>
    <c:pageSetup orientation="landscape" horizontalDpi="1200" verticalDpi="1200"/>
  </c:printSettings>
  <c:userShapes r:id="rId1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Real monthly median sale price (LHS)</c:v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cat>
            <c:numRef>
              <c:f>HousePrices!$A$106:$A$250</c:f>
              <c:numCache>
                <c:formatCode>mmm\-yy</c:formatCode>
                <c:ptCount val="145"/>
                <c:pt idx="0">
                  <c:v>40269</c:v>
                </c:pt>
                <c:pt idx="1">
                  <c:v>40299</c:v>
                </c:pt>
                <c:pt idx="2">
                  <c:v>40330</c:v>
                </c:pt>
                <c:pt idx="3">
                  <c:v>40360</c:v>
                </c:pt>
                <c:pt idx="4">
                  <c:v>40391</c:v>
                </c:pt>
                <c:pt idx="5">
                  <c:v>40422</c:v>
                </c:pt>
                <c:pt idx="6">
                  <c:v>40452</c:v>
                </c:pt>
                <c:pt idx="7">
                  <c:v>40483</c:v>
                </c:pt>
                <c:pt idx="8">
                  <c:v>40513</c:v>
                </c:pt>
                <c:pt idx="9">
                  <c:v>40544</c:v>
                </c:pt>
                <c:pt idx="10">
                  <c:v>40575</c:v>
                </c:pt>
                <c:pt idx="11">
                  <c:v>40603</c:v>
                </c:pt>
                <c:pt idx="12">
                  <c:v>40634</c:v>
                </c:pt>
                <c:pt idx="13">
                  <c:v>40664</c:v>
                </c:pt>
                <c:pt idx="14">
                  <c:v>40695</c:v>
                </c:pt>
                <c:pt idx="15">
                  <c:v>40725</c:v>
                </c:pt>
                <c:pt idx="16">
                  <c:v>40756</c:v>
                </c:pt>
                <c:pt idx="17">
                  <c:v>40787</c:v>
                </c:pt>
                <c:pt idx="18">
                  <c:v>40817</c:v>
                </c:pt>
                <c:pt idx="19">
                  <c:v>40848</c:v>
                </c:pt>
                <c:pt idx="20">
                  <c:v>40878</c:v>
                </c:pt>
                <c:pt idx="21">
                  <c:v>40909</c:v>
                </c:pt>
                <c:pt idx="22">
                  <c:v>40940</c:v>
                </c:pt>
                <c:pt idx="23">
                  <c:v>40969</c:v>
                </c:pt>
                <c:pt idx="24">
                  <c:v>41000</c:v>
                </c:pt>
                <c:pt idx="25">
                  <c:v>41030</c:v>
                </c:pt>
                <c:pt idx="26">
                  <c:v>41061</c:v>
                </c:pt>
                <c:pt idx="27">
                  <c:v>41091</c:v>
                </c:pt>
                <c:pt idx="28">
                  <c:v>41122</c:v>
                </c:pt>
                <c:pt idx="29">
                  <c:v>41153</c:v>
                </c:pt>
                <c:pt idx="30">
                  <c:v>41183</c:v>
                </c:pt>
                <c:pt idx="31">
                  <c:v>41214</c:v>
                </c:pt>
                <c:pt idx="32">
                  <c:v>41244</c:v>
                </c:pt>
                <c:pt idx="33">
                  <c:v>41275</c:v>
                </c:pt>
                <c:pt idx="34">
                  <c:v>41306</c:v>
                </c:pt>
                <c:pt idx="35">
                  <c:v>41334</c:v>
                </c:pt>
                <c:pt idx="36">
                  <c:v>41365</c:v>
                </c:pt>
                <c:pt idx="37">
                  <c:v>41395</c:v>
                </c:pt>
                <c:pt idx="38">
                  <c:v>41426</c:v>
                </c:pt>
                <c:pt idx="39">
                  <c:v>41456</c:v>
                </c:pt>
                <c:pt idx="40">
                  <c:v>41487</c:v>
                </c:pt>
                <c:pt idx="41">
                  <c:v>41518</c:v>
                </c:pt>
                <c:pt idx="42">
                  <c:v>41548</c:v>
                </c:pt>
                <c:pt idx="43">
                  <c:v>41579</c:v>
                </c:pt>
                <c:pt idx="44">
                  <c:v>41609</c:v>
                </c:pt>
                <c:pt idx="45">
                  <c:v>41640</c:v>
                </c:pt>
                <c:pt idx="46">
                  <c:v>41671</c:v>
                </c:pt>
                <c:pt idx="47">
                  <c:v>41699</c:v>
                </c:pt>
                <c:pt idx="48">
                  <c:v>41730</c:v>
                </c:pt>
                <c:pt idx="49">
                  <c:v>41760</c:v>
                </c:pt>
                <c:pt idx="50">
                  <c:v>41791</c:v>
                </c:pt>
                <c:pt idx="51">
                  <c:v>41821</c:v>
                </c:pt>
                <c:pt idx="52">
                  <c:v>41852</c:v>
                </c:pt>
                <c:pt idx="53">
                  <c:v>41883</c:v>
                </c:pt>
                <c:pt idx="54">
                  <c:v>41913</c:v>
                </c:pt>
                <c:pt idx="55">
                  <c:v>41944</c:v>
                </c:pt>
                <c:pt idx="56">
                  <c:v>41974</c:v>
                </c:pt>
                <c:pt idx="57">
                  <c:v>42005</c:v>
                </c:pt>
                <c:pt idx="58">
                  <c:v>42036</c:v>
                </c:pt>
                <c:pt idx="59">
                  <c:v>42064</c:v>
                </c:pt>
                <c:pt idx="60">
                  <c:v>42095</c:v>
                </c:pt>
                <c:pt idx="61">
                  <c:v>42125</c:v>
                </c:pt>
                <c:pt idx="62">
                  <c:v>42156</c:v>
                </c:pt>
                <c:pt idx="63">
                  <c:v>42186</c:v>
                </c:pt>
                <c:pt idx="64">
                  <c:v>42217</c:v>
                </c:pt>
                <c:pt idx="65">
                  <c:v>42248</c:v>
                </c:pt>
                <c:pt idx="66">
                  <c:v>42278</c:v>
                </c:pt>
                <c:pt idx="67">
                  <c:v>42309</c:v>
                </c:pt>
                <c:pt idx="68">
                  <c:v>42339</c:v>
                </c:pt>
                <c:pt idx="69">
                  <c:v>42370</c:v>
                </c:pt>
                <c:pt idx="70">
                  <c:v>42401</c:v>
                </c:pt>
                <c:pt idx="71">
                  <c:v>42430</c:v>
                </c:pt>
                <c:pt idx="72">
                  <c:v>42461</c:v>
                </c:pt>
                <c:pt idx="73">
                  <c:v>42491</c:v>
                </c:pt>
                <c:pt idx="74">
                  <c:v>42522</c:v>
                </c:pt>
                <c:pt idx="75">
                  <c:v>42552</c:v>
                </c:pt>
                <c:pt idx="76">
                  <c:v>42583</c:v>
                </c:pt>
                <c:pt idx="77">
                  <c:v>42614</c:v>
                </c:pt>
                <c:pt idx="78">
                  <c:v>42644</c:v>
                </c:pt>
                <c:pt idx="79">
                  <c:v>42675</c:v>
                </c:pt>
                <c:pt idx="80">
                  <c:v>42705</c:v>
                </c:pt>
                <c:pt idx="81">
                  <c:v>42736</c:v>
                </c:pt>
                <c:pt idx="82">
                  <c:v>42767</c:v>
                </c:pt>
                <c:pt idx="83">
                  <c:v>42795</c:v>
                </c:pt>
                <c:pt idx="84">
                  <c:v>42826</c:v>
                </c:pt>
                <c:pt idx="85">
                  <c:v>42856</c:v>
                </c:pt>
                <c:pt idx="86">
                  <c:v>42887</c:v>
                </c:pt>
                <c:pt idx="87">
                  <c:v>42917</c:v>
                </c:pt>
                <c:pt idx="88">
                  <c:v>42948</c:v>
                </c:pt>
                <c:pt idx="89">
                  <c:v>42979</c:v>
                </c:pt>
                <c:pt idx="90">
                  <c:v>43009</c:v>
                </c:pt>
                <c:pt idx="91">
                  <c:v>43040</c:v>
                </c:pt>
                <c:pt idx="92">
                  <c:v>43070</c:v>
                </c:pt>
                <c:pt idx="93">
                  <c:v>43101</c:v>
                </c:pt>
                <c:pt idx="94">
                  <c:v>43132</c:v>
                </c:pt>
                <c:pt idx="95">
                  <c:v>43160</c:v>
                </c:pt>
                <c:pt idx="96">
                  <c:v>43191</c:v>
                </c:pt>
                <c:pt idx="97">
                  <c:v>43221</c:v>
                </c:pt>
                <c:pt idx="98">
                  <c:v>43252</c:v>
                </c:pt>
                <c:pt idx="99">
                  <c:v>43282</c:v>
                </c:pt>
                <c:pt idx="100">
                  <c:v>43313</c:v>
                </c:pt>
                <c:pt idx="101">
                  <c:v>43344</c:v>
                </c:pt>
                <c:pt idx="102">
                  <c:v>43374</c:v>
                </c:pt>
                <c:pt idx="103">
                  <c:v>43405</c:v>
                </c:pt>
                <c:pt idx="104">
                  <c:v>43435</c:v>
                </c:pt>
                <c:pt idx="105">
                  <c:v>43466</c:v>
                </c:pt>
                <c:pt idx="106">
                  <c:v>43497</c:v>
                </c:pt>
                <c:pt idx="107">
                  <c:v>43525</c:v>
                </c:pt>
                <c:pt idx="108">
                  <c:v>43556</c:v>
                </c:pt>
                <c:pt idx="109">
                  <c:v>43586</c:v>
                </c:pt>
                <c:pt idx="110">
                  <c:v>43617</c:v>
                </c:pt>
                <c:pt idx="111">
                  <c:v>43647</c:v>
                </c:pt>
                <c:pt idx="112">
                  <c:v>43678</c:v>
                </c:pt>
                <c:pt idx="113">
                  <c:v>43709</c:v>
                </c:pt>
                <c:pt idx="114">
                  <c:v>43739</c:v>
                </c:pt>
                <c:pt idx="115">
                  <c:v>43770</c:v>
                </c:pt>
                <c:pt idx="116">
                  <c:v>43800</c:v>
                </c:pt>
                <c:pt idx="117">
                  <c:v>43831</c:v>
                </c:pt>
                <c:pt idx="118">
                  <c:v>43862</c:v>
                </c:pt>
                <c:pt idx="119">
                  <c:v>43891</c:v>
                </c:pt>
                <c:pt idx="120">
                  <c:v>43922</c:v>
                </c:pt>
                <c:pt idx="121">
                  <c:v>43952</c:v>
                </c:pt>
                <c:pt idx="122">
                  <c:v>43983</c:v>
                </c:pt>
                <c:pt idx="123">
                  <c:v>44013</c:v>
                </c:pt>
                <c:pt idx="124">
                  <c:v>44044</c:v>
                </c:pt>
                <c:pt idx="125">
                  <c:v>44075</c:v>
                </c:pt>
                <c:pt idx="126">
                  <c:v>44105</c:v>
                </c:pt>
                <c:pt idx="127">
                  <c:v>44136</c:v>
                </c:pt>
                <c:pt idx="128">
                  <c:v>44166</c:v>
                </c:pt>
                <c:pt idx="129">
                  <c:v>44197</c:v>
                </c:pt>
                <c:pt idx="130">
                  <c:v>44228</c:v>
                </c:pt>
                <c:pt idx="131">
                  <c:v>44256</c:v>
                </c:pt>
                <c:pt idx="132">
                  <c:v>44287</c:v>
                </c:pt>
                <c:pt idx="133">
                  <c:v>44317</c:v>
                </c:pt>
                <c:pt idx="134">
                  <c:v>44348</c:v>
                </c:pt>
                <c:pt idx="135">
                  <c:v>44378</c:v>
                </c:pt>
                <c:pt idx="136">
                  <c:v>44409</c:v>
                </c:pt>
                <c:pt idx="137">
                  <c:v>44440</c:v>
                </c:pt>
                <c:pt idx="138">
                  <c:v>44470</c:v>
                </c:pt>
                <c:pt idx="139">
                  <c:v>44501</c:v>
                </c:pt>
                <c:pt idx="140">
                  <c:v>44531</c:v>
                </c:pt>
                <c:pt idx="141">
                  <c:v>44562</c:v>
                </c:pt>
                <c:pt idx="142">
                  <c:v>44593</c:v>
                </c:pt>
                <c:pt idx="143">
                  <c:v>44621</c:v>
                </c:pt>
                <c:pt idx="144">
                  <c:v>44652</c:v>
                </c:pt>
              </c:numCache>
            </c:numRef>
          </c:cat>
          <c:val>
            <c:numRef>
              <c:f>HousePrices!$B$106:$B$250</c:f>
              <c:numCache>
                <c:formatCode>[$-1010409]"$"#,##0;\("$"#,##0\)</c:formatCode>
                <c:ptCount val="145"/>
                <c:pt idx="0">
                  <c:v>599857.10092695302</c:v>
                </c:pt>
                <c:pt idx="1">
                  <c:v>587094.18388595397</c:v>
                </c:pt>
                <c:pt idx="2">
                  <c:v>570738.14011804073</c:v>
                </c:pt>
                <c:pt idx="3">
                  <c:v>573286.07824356761</c:v>
                </c:pt>
                <c:pt idx="4">
                  <c:v>569464.17105527723</c:v>
                </c:pt>
                <c:pt idx="5">
                  <c:v>567093.96952659031</c:v>
                </c:pt>
                <c:pt idx="6">
                  <c:v>585997.10184414336</c:v>
                </c:pt>
                <c:pt idx="7">
                  <c:v>604900.2341616964</c:v>
                </c:pt>
                <c:pt idx="8">
                  <c:v>563977.25243154215</c:v>
                </c:pt>
                <c:pt idx="9">
                  <c:v>554126.12138470297</c:v>
                </c:pt>
                <c:pt idx="10">
                  <c:v>573280.41431390087</c:v>
                </c:pt>
                <c:pt idx="11">
                  <c:v>580928.22524748114</c:v>
                </c:pt>
                <c:pt idx="12">
                  <c:v>586425.96870408196</c:v>
                </c:pt>
                <c:pt idx="13">
                  <c:v>570543.59871834645</c:v>
                </c:pt>
                <c:pt idx="14">
                  <c:v>561488.92637010955</c:v>
                </c:pt>
                <c:pt idx="15">
                  <c:v>565119.24270439905</c:v>
                </c:pt>
                <c:pt idx="16">
                  <c:v>553623.24097914901</c:v>
                </c:pt>
                <c:pt idx="17">
                  <c:v>578351.25654596952</c:v>
                </c:pt>
                <c:pt idx="18">
                  <c:v>566302.27203459514</c:v>
                </c:pt>
                <c:pt idx="19">
                  <c:v>590400.2410573439</c:v>
                </c:pt>
                <c:pt idx="20">
                  <c:v>590263.31148213486</c:v>
                </c:pt>
                <c:pt idx="21">
                  <c:v>568258.41129988409</c:v>
                </c:pt>
                <c:pt idx="22">
                  <c:v>568258.41129988409</c:v>
                </c:pt>
                <c:pt idx="23">
                  <c:v>600211.26086518529</c:v>
                </c:pt>
                <c:pt idx="24">
                  <c:v>596602.77633092564</c:v>
                </c:pt>
                <c:pt idx="25">
                  <c:v>607428.2299337046</c:v>
                </c:pt>
                <c:pt idx="26">
                  <c:v>608344.76900228625</c:v>
                </c:pt>
                <c:pt idx="27">
                  <c:v>605347.99674119125</c:v>
                </c:pt>
                <c:pt idx="28">
                  <c:v>617335.08578557125</c:v>
                </c:pt>
                <c:pt idx="29">
                  <c:v>621731.71668764472</c:v>
                </c:pt>
                <c:pt idx="30">
                  <c:v>633688.09585471475</c:v>
                </c:pt>
                <c:pt idx="31">
                  <c:v>651622.66460531997</c:v>
                </c:pt>
                <c:pt idx="32">
                  <c:v>649743.29337649012</c:v>
                </c:pt>
                <c:pt idx="33">
                  <c:v>610818.5799484055</c:v>
                </c:pt>
                <c:pt idx="34">
                  <c:v>652737.50210172741</c:v>
                </c:pt>
                <c:pt idx="35">
                  <c:v>673809.18254451186</c:v>
                </c:pt>
                <c:pt idx="36">
                  <c:v>667846.26942464896</c:v>
                </c:pt>
                <c:pt idx="37">
                  <c:v>677386.93041642965</c:v>
                </c:pt>
                <c:pt idx="38">
                  <c:v>666710.47601132607</c:v>
                </c:pt>
                <c:pt idx="39">
                  <c:v>663138.81274697976</c:v>
                </c:pt>
                <c:pt idx="40">
                  <c:v>678616.02022581408</c:v>
                </c:pt>
                <c:pt idx="41">
                  <c:v>684122.46018026106</c:v>
                </c:pt>
                <c:pt idx="42">
                  <c:v>695917.67501095519</c:v>
                </c:pt>
                <c:pt idx="43">
                  <c:v>738970.2091429889</c:v>
                </c:pt>
                <c:pt idx="44">
                  <c:v>717723.92926634685</c:v>
                </c:pt>
                <c:pt idx="45">
                  <c:v>671761.31310643302</c:v>
                </c:pt>
                <c:pt idx="46">
                  <c:v>718902.45788583183</c:v>
                </c:pt>
                <c:pt idx="47">
                  <c:v>757600.1172195879</c:v>
                </c:pt>
                <c:pt idx="48">
                  <c:v>728235.77159092179</c:v>
                </c:pt>
                <c:pt idx="49">
                  <c:v>739981.50984238822</c:v>
                </c:pt>
                <c:pt idx="50">
                  <c:v>708833.18811012816</c:v>
                </c:pt>
                <c:pt idx="51">
                  <c:v>726407.56467484205</c:v>
                </c:pt>
                <c:pt idx="52">
                  <c:v>727344.86475829349</c:v>
                </c:pt>
                <c:pt idx="53">
                  <c:v>723984.18645281205</c:v>
                </c:pt>
                <c:pt idx="54">
                  <c:v>759015.67934569006</c:v>
                </c:pt>
                <c:pt idx="55">
                  <c:v>789376.30651951768</c:v>
                </c:pt>
                <c:pt idx="56">
                  <c:v>801222.23903775739</c:v>
                </c:pt>
                <c:pt idx="57">
                  <c:v>789525.56401530828</c:v>
                </c:pt>
                <c:pt idx="58">
                  <c:v>803561.57404224714</c:v>
                </c:pt>
                <c:pt idx="59">
                  <c:v>855286.3261494108</c:v>
                </c:pt>
                <c:pt idx="60">
                  <c:v>851771.45083646802</c:v>
                </c:pt>
                <c:pt idx="61">
                  <c:v>890435.07927883859</c:v>
                </c:pt>
                <c:pt idx="62">
                  <c:v>898392.36683736125</c:v>
                </c:pt>
                <c:pt idx="63">
                  <c:v>875057.50016626099</c:v>
                </c:pt>
                <c:pt idx="64">
                  <c:v>875057.50016626099</c:v>
                </c:pt>
                <c:pt idx="65">
                  <c:v>908199.21255669603</c:v>
                </c:pt>
                <c:pt idx="66">
                  <c:v>883779.00325619592</c:v>
                </c:pt>
                <c:pt idx="67">
                  <c:v>912850.68099488656</c:v>
                </c:pt>
                <c:pt idx="68">
                  <c:v>909241.71602212964</c:v>
                </c:pt>
                <c:pt idx="69">
                  <c:v>870674.90801604954</c:v>
                </c:pt>
                <c:pt idx="70">
                  <c:v>899892.18680853443</c:v>
                </c:pt>
                <c:pt idx="71">
                  <c:v>974230.6835184372</c:v>
                </c:pt>
                <c:pt idx="72">
                  <c:v>968396.96685066214</c:v>
                </c:pt>
                <c:pt idx="73">
                  <c:v>961396.50684933201</c:v>
                </c:pt>
                <c:pt idx="74">
                  <c:v>964378.72161075159</c:v>
                </c:pt>
                <c:pt idx="75">
                  <c:v>975997.74235304981</c:v>
                </c:pt>
                <c:pt idx="76">
                  <c:v>987616.76309534803</c:v>
                </c:pt>
                <c:pt idx="77">
                  <c:v>978558.92508084164</c:v>
                </c:pt>
                <c:pt idx="78">
                  <c:v>1017353.8647142241</c:v>
                </c:pt>
                <c:pt idx="79">
                  <c:v>1013300.6620659602</c:v>
                </c:pt>
                <c:pt idx="80">
                  <c:v>986061.49895534699</c:v>
                </c:pt>
                <c:pt idx="81">
                  <c:v>957229.29138355318</c:v>
                </c:pt>
                <c:pt idx="82">
                  <c:v>953769.42647493794</c:v>
                </c:pt>
                <c:pt idx="83">
                  <c:v>1027799.9999999999</c:v>
                </c:pt>
                <c:pt idx="84">
                  <c:v>976409.99999999988</c:v>
                </c:pt>
                <c:pt idx="85">
                  <c:v>985317.59999999986</c:v>
                </c:pt>
                <c:pt idx="86">
                  <c:v>977551.99999999988</c:v>
                </c:pt>
                <c:pt idx="87">
                  <c:v>954711.99999999988</c:v>
                </c:pt>
                <c:pt idx="88">
                  <c:v>959279.99999999988</c:v>
                </c:pt>
                <c:pt idx="89">
                  <c:v>965972.56504169828</c:v>
                </c:pt>
                <c:pt idx="90">
                  <c:v>965972.56504169828</c:v>
                </c:pt>
                <c:pt idx="91">
                  <c:v>1000065.7143961111</c:v>
                </c:pt>
                <c:pt idx="92">
                  <c:v>976262.42544731603</c:v>
                </c:pt>
                <c:pt idx="93">
                  <c:v>930854.87077534792</c:v>
                </c:pt>
                <c:pt idx="94">
                  <c:v>970586.48111331998</c:v>
                </c:pt>
                <c:pt idx="95">
                  <c:v>994025.71711177053</c:v>
                </c:pt>
                <c:pt idx="96">
                  <c:v>960138.4767556875</c:v>
                </c:pt>
                <c:pt idx="97">
                  <c:v>960138.4767556875</c:v>
                </c:pt>
                <c:pt idx="98">
                  <c:v>956354.67980295571</c:v>
                </c:pt>
                <c:pt idx="99">
                  <c:v>933852.21674876858</c:v>
                </c:pt>
                <c:pt idx="100">
                  <c:v>956354.67980295571</c:v>
                </c:pt>
                <c:pt idx="101">
                  <c:v>943488.28125</c:v>
                </c:pt>
                <c:pt idx="102">
                  <c:v>960216.796875</c:v>
                </c:pt>
                <c:pt idx="103">
                  <c:v>959101.5625</c:v>
                </c:pt>
                <c:pt idx="104">
                  <c:v>958165.85365853668</c:v>
                </c:pt>
                <c:pt idx="105">
                  <c:v>896887.80487804883</c:v>
                </c:pt>
                <c:pt idx="106">
                  <c:v>948138.53658536589</c:v>
                </c:pt>
                <c:pt idx="107">
                  <c:v>951666.66666666674</c:v>
                </c:pt>
                <c:pt idx="108">
                  <c:v>942762.18323586753</c:v>
                </c:pt>
                <c:pt idx="109">
                  <c:v>946101.36452241719</c:v>
                </c:pt>
                <c:pt idx="110">
                  <c:v>940600.77519379847</c:v>
                </c:pt>
                <c:pt idx="111">
                  <c:v>912936.04651162785</c:v>
                </c:pt>
                <c:pt idx="112">
                  <c:v>906296.51162790693</c:v>
                </c:pt>
                <c:pt idx="113">
                  <c:v>932065.447545717</c:v>
                </c:pt>
                <c:pt idx="114">
                  <c:v>948552.45428296435</c:v>
                </c:pt>
                <c:pt idx="115">
                  <c:v>972733.39749759377</c:v>
                </c:pt>
                <c:pt idx="116">
                  <c:v>969168.58237547881</c:v>
                </c:pt>
                <c:pt idx="117">
                  <c:v>951666.66666666663</c:v>
                </c:pt>
                <c:pt idx="118">
                  <c:v>968074.71264367807</c:v>
                </c:pt>
                <c:pt idx="119">
                  <c:v>1025846.0076045627</c:v>
                </c:pt>
                <c:pt idx="120">
                  <c:v>1004134.9809885931</c:v>
                </c:pt>
                <c:pt idx="121">
                  <c:v>982423.95437262347</c:v>
                </c:pt>
                <c:pt idx="122">
                  <c:v>1003476.5998089779</c:v>
                </c:pt>
                <c:pt idx="123">
                  <c:v>1001295.128939828</c:v>
                </c:pt>
                <c:pt idx="124">
                  <c:v>1035653.2951289397</c:v>
                </c:pt>
                <c:pt idx="125">
                  <c:v>1034734.3453510436</c:v>
                </c:pt>
                <c:pt idx="126">
                  <c:v>1083491.4611005692</c:v>
                </c:pt>
                <c:pt idx="127">
                  <c:v>1115996.2049335863</c:v>
                </c:pt>
                <c:pt idx="128">
                  <c:v>1105335.2219074599</c:v>
                </c:pt>
                <c:pt idx="129">
                  <c:v>1072983.9471199245</c:v>
                </c:pt>
                <c:pt idx="130">
                  <c:v>1186213.4088762985</c:v>
                </c:pt>
                <c:pt idx="131">
                  <c:v>1202949.4382022473</c:v>
                </c:pt>
                <c:pt idx="132">
                  <c:v>1197602.9962546816</c:v>
                </c:pt>
                <c:pt idx="133">
                  <c:v>1227543.0711610487</c:v>
                </c:pt>
                <c:pt idx="134">
                  <c:v>1213770.7948243993</c:v>
                </c:pt>
                <c:pt idx="135">
                  <c:v>1229602.5878003698</c:v>
                </c:pt>
                <c:pt idx="136">
                  <c:v>1266543.438077634</c:v>
                </c:pt>
                <c:pt idx="137">
                  <c:v>1185367.0886075951</c:v>
                </c:pt>
                <c:pt idx="138">
                  <c:v>1285524.4122965643</c:v>
                </c:pt>
                <c:pt idx="139">
                  <c:v>1342314.6473779387</c:v>
                </c:pt>
                <c:pt idx="140">
                  <c:v>1302816.3992869875</c:v>
                </c:pt>
                <c:pt idx="141">
                  <c:v>1221390.3743315509</c:v>
                </c:pt>
                <c:pt idx="142">
                  <c:v>1211212.1212121211</c:v>
                </c:pt>
                <c:pt idx="143">
                  <c:v>1200000</c:v>
                </c:pt>
                <c:pt idx="144">
                  <c:v>1170000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2A-4B10-A900-7BF308101A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710528"/>
        <c:axId val="128712064"/>
      </c:lineChart>
      <c:lineChart>
        <c:grouping val="standard"/>
        <c:varyColors val="0"/>
        <c:ser>
          <c:idx val="1"/>
          <c:order val="1"/>
          <c:tx>
            <c:v>Number of sales (RHS)</c:v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cat>
            <c:numRef>
              <c:f>HousePrices!$A$106:$A$250</c:f>
              <c:numCache>
                <c:formatCode>mmm\-yy</c:formatCode>
                <c:ptCount val="145"/>
                <c:pt idx="0">
                  <c:v>40269</c:v>
                </c:pt>
                <c:pt idx="1">
                  <c:v>40299</c:v>
                </c:pt>
                <c:pt idx="2">
                  <c:v>40330</c:v>
                </c:pt>
                <c:pt idx="3">
                  <c:v>40360</c:v>
                </c:pt>
                <c:pt idx="4">
                  <c:v>40391</c:v>
                </c:pt>
                <c:pt idx="5">
                  <c:v>40422</c:v>
                </c:pt>
                <c:pt idx="6">
                  <c:v>40452</c:v>
                </c:pt>
                <c:pt idx="7">
                  <c:v>40483</c:v>
                </c:pt>
                <c:pt idx="8">
                  <c:v>40513</c:v>
                </c:pt>
                <c:pt idx="9">
                  <c:v>40544</c:v>
                </c:pt>
                <c:pt idx="10">
                  <c:v>40575</c:v>
                </c:pt>
                <c:pt idx="11">
                  <c:v>40603</c:v>
                </c:pt>
                <c:pt idx="12">
                  <c:v>40634</c:v>
                </c:pt>
                <c:pt idx="13">
                  <c:v>40664</c:v>
                </c:pt>
                <c:pt idx="14">
                  <c:v>40695</c:v>
                </c:pt>
                <c:pt idx="15">
                  <c:v>40725</c:v>
                </c:pt>
                <c:pt idx="16">
                  <c:v>40756</c:v>
                </c:pt>
                <c:pt idx="17">
                  <c:v>40787</c:v>
                </c:pt>
                <c:pt idx="18">
                  <c:v>40817</c:v>
                </c:pt>
                <c:pt idx="19">
                  <c:v>40848</c:v>
                </c:pt>
                <c:pt idx="20">
                  <c:v>40878</c:v>
                </c:pt>
                <c:pt idx="21">
                  <c:v>40909</c:v>
                </c:pt>
                <c:pt idx="22">
                  <c:v>40940</c:v>
                </c:pt>
                <c:pt idx="23">
                  <c:v>40969</c:v>
                </c:pt>
                <c:pt idx="24">
                  <c:v>41000</c:v>
                </c:pt>
                <c:pt idx="25">
                  <c:v>41030</c:v>
                </c:pt>
                <c:pt idx="26">
                  <c:v>41061</c:v>
                </c:pt>
                <c:pt idx="27">
                  <c:v>41091</c:v>
                </c:pt>
                <c:pt idx="28">
                  <c:v>41122</c:v>
                </c:pt>
                <c:pt idx="29">
                  <c:v>41153</c:v>
                </c:pt>
                <c:pt idx="30">
                  <c:v>41183</c:v>
                </c:pt>
                <c:pt idx="31">
                  <c:v>41214</c:v>
                </c:pt>
                <c:pt idx="32">
                  <c:v>41244</c:v>
                </c:pt>
                <c:pt idx="33">
                  <c:v>41275</c:v>
                </c:pt>
                <c:pt idx="34">
                  <c:v>41306</c:v>
                </c:pt>
                <c:pt idx="35">
                  <c:v>41334</c:v>
                </c:pt>
                <c:pt idx="36">
                  <c:v>41365</c:v>
                </c:pt>
                <c:pt idx="37">
                  <c:v>41395</c:v>
                </c:pt>
                <c:pt idx="38">
                  <c:v>41426</c:v>
                </c:pt>
                <c:pt idx="39">
                  <c:v>41456</c:v>
                </c:pt>
                <c:pt idx="40">
                  <c:v>41487</c:v>
                </c:pt>
                <c:pt idx="41">
                  <c:v>41518</c:v>
                </c:pt>
                <c:pt idx="42">
                  <c:v>41548</c:v>
                </c:pt>
                <c:pt idx="43">
                  <c:v>41579</c:v>
                </c:pt>
                <c:pt idx="44">
                  <c:v>41609</c:v>
                </c:pt>
                <c:pt idx="45">
                  <c:v>41640</c:v>
                </c:pt>
                <c:pt idx="46">
                  <c:v>41671</c:v>
                </c:pt>
                <c:pt idx="47">
                  <c:v>41699</c:v>
                </c:pt>
                <c:pt idx="48">
                  <c:v>41730</c:v>
                </c:pt>
                <c:pt idx="49">
                  <c:v>41760</c:v>
                </c:pt>
                <c:pt idx="50">
                  <c:v>41791</c:v>
                </c:pt>
                <c:pt idx="51">
                  <c:v>41821</c:v>
                </c:pt>
                <c:pt idx="52">
                  <c:v>41852</c:v>
                </c:pt>
                <c:pt idx="53">
                  <c:v>41883</c:v>
                </c:pt>
                <c:pt idx="54">
                  <c:v>41913</c:v>
                </c:pt>
                <c:pt idx="55">
                  <c:v>41944</c:v>
                </c:pt>
                <c:pt idx="56">
                  <c:v>41974</c:v>
                </c:pt>
                <c:pt idx="57">
                  <c:v>42005</c:v>
                </c:pt>
                <c:pt idx="58">
                  <c:v>42036</c:v>
                </c:pt>
                <c:pt idx="59">
                  <c:v>42064</c:v>
                </c:pt>
                <c:pt idx="60">
                  <c:v>42095</c:v>
                </c:pt>
                <c:pt idx="61">
                  <c:v>42125</c:v>
                </c:pt>
                <c:pt idx="62">
                  <c:v>42156</c:v>
                </c:pt>
                <c:pt idx="63">
                  <c:v>42186</c:v>
                </c:pt>
                <c:pt idx="64">
                  <c:v>42217</c:v>
                </c:pt>
                <c:pt idx="65">
                  <c:v>42248</c:v>
                </c:pt>
                <c:pt idx="66">
                  <c:v>42278</c:v>
                </c:pt>
                <c:pt idx="67">
                  <c:v>42309</c:v>
                </c:pt>
                <c:pt idx="68">
                  <c:v>42339</c:v>
                </c:pt>
                <c:pt idx="69">
                  <c:v>42370</c:v>
                </c:pt>
                <c:pt idx="70">
                  <c:v>42401</c:v>
                </c:pt>
                <c:pt idx="71">
                  <c:v>42430</c:v>
                </c:pt>
                <c:pt idx="72">
                  <c:v>42461</c:v>
                </c:pt>
                <c:pt idx="73">
                  <c:v>42491</c:v>
                </c:pt>
                <c:pt idx="74">
                  <c:v>42522</c:v>
                </c:pt>
                <c:pt idx="75">
                  <c:v>42552</c:v>
                </c:pt>
                <c:pt idx="76">
                  <c:v>42583</c:v>
                </c:pt>
                <c:pt idx="77">
                  <c:v>42614</c:v>
                </c:pt>
                <c:pt idx="78">
                  <c:v>42644</c:v>
                </c:pt>
                <c:pt idx="79">
                  <c:v>42675</c:v>
                </c:pt>
                <c:pt idx="80">
                  <c:v>42705</c:v>
                </c:pt>
                <c:pt idx="81">
                  <c:v>42736</c:v>
                </c:pt>
                <c:pt idx="82">
                  <c:v>42767</c:v>
                </c:pt>
                <c:pt idx="83">
                  <c:v>42795</c:v>
                </c:pt>
                <c:pt idx="84">
                  <c:v>42826</c:v>
                </c:pt>
                <c:pt idx="85">
                  <c:v>42856</c:v>
                </c:pt>
                <c:pt idx="86">
                  <c:v>42887</c:v>
                </c:pt>
                <c:pt idx="87">
                  <c:v>42917</c:v>
                </c:pt>
                <c:pt idx="88">
                  <c:v>42948</c:v>
                </c:pt>
                <c:pt idx="89">
                  <c:v>42979</c:v>
                </c:pt>
                <c:pt idx="90">
                  <c:v>43009</c:v>
                </c:pt>
                <c:pt idx="91">
                  <c:v>43040</c:v>
                </c:pt>
                <c:pt idx="92">
                  <c:v>43070</c:v>
                </c:pt>
                <c:pt idx="93">
                  <c:v>43101</c:v>
                </c:pt>
                <c:pt idx="94">
                  <c:v>43132</c:v>
                </c:pt>
                <c:pt idx="95">
                  <c:v>43160</c:v>
                </c:pt>
                <c:pt idx="96">
                  <c:v>43191</c:v>
                </c:pt>
                <c:pt idx="97">
                  <c:v>43221</c:v>
                </c:pt>
                <c:pt idx="98">
                  <c:v>43252</c:v>
                </c:pt>
                <c:pt idx="99">
                  <c:v>43282</c:v>
                </c:pt>
                <c:pt idx="100">
                  <c:v>43313</c:v>
                </c:pt>
                <c:pt idx="101">
                  <c:v>43344</c:v>
                </c:pt>
                <c:pt idx="102">
                  <c:v>43374</c:v>
                </c:pt>
                <c:pt idx="103">
                  <c:v>43405</c:v>
                </c:pt>
                <c:pt idx="104">
                  <c:v>43435</c:v>
                </c:pt>
                <c:pt idx="105">
                  <c:v>43466</c:v>
                </c:pt>
                <c:pt idx="106">
                  <c:v>43497</c:v>
                </c:pt>
                <c:pt idx="107">
                  <c:v>43525</c:v>
                </c:pt>
                <c:pt idx="108">
                  <c:v>43556</c:v>
                </c:pt>
                <c:pt idx="109">
                  <c:v>43586</c:v>
                </c:pt>
                <c:pt idx="110">
                  <c:v>43617</c:v>
                </c:pt>
                <c:pt idx="111">
                  <c:v>43647</c:v>
                </c:pt>
                <c:pt idx="112">
                  <c:v>43678</c:v>
                </c:pt>
                <c:pt idx="113">
                  <c:v>43709</c:v>
                </c:pt>
                <c:pt idx="114">
                  <c:v>43739</c:v>
                </c:pt>
                <c:pt idx="115">
                  <c:v>43770</c:v>
                </c:pt>
                <c:pt idx="116">
                  <c:v>43800</c:v>
                </c:pt>
                <c:pt idx="117">
                  <c:v>43831</c:v>
                </c:pt>
                <c:pt idx="118">
                  <c:v>43862</c:v>
                </c:pt>
                <c:pt idx="119">
                  <c:v>43891</c:v>
                </c:pt>
                <c:pt idx="120">
                  <c:v>43922</c:v>
                </c:pt>
                <c:pt idx="121">
                  <c:v>43952</c:v>
                </c:pt>
                <c:pt idx="122">
                  <c:v>43983</c:v>
                </c:pt>
                <c:pt idx="123">
                  <c:v>44013</c:v>
                </c:pt>
                <c:pt idx="124">
                  <c:v>44044</c:v>
                </c:pt>
                <c:pt idx="125">
                  <c:v>44075</c:v>
                </c:pt>
                <c:pt idx="126">
                  <c:v>44105</c:v>
                </c:pt>
                <c:pt idx="127">
                  <c:v>44136</c:v>
                </c:pt>
                <c:pt idx="128">
                  <c:v>44166</c:v>
                </c:pt>
                <c:pt idx="129">
                  <c:v>44197</c:v>
                </c:pt>
                <c:pt idx="130">
                  <c:v>44228</c:v>
                </c:pt>
                <c:pt idx="131">
                  <c:v>44256</c:v>
                </c:pt>
                <c:pt idx="132">
                  <c:v>44287</c:v>
                </c:pt>
                <c:pt idx="133">
                  <c:v>44317</c:v>
                </c:pt>
                <c:pt idx="134">
                  <c:v>44348</c:v>
                </c:pt>
                <c:pt idx="135">
                  <c:v>44378</c:v>
                </c:pt>
                <c:pt idx="136">
                  <c:v>44409</c:v>
                </c:pt>
                <c:pt idx="137">
                  <c:v>44440</c:v>
                </c:pt>
                <c:pt idx="138">
                  <c:v>44470</c:v>
                </c:pt>
                <c:pt idx="139">
                  <c:v>44501</c:v>
                </c:pt>
                <c:pt idx="140">
                  <c:v>44531</c:v>
                </c:pt>
                <c:pt idx="141">
                  <c:v>44562</c:v>
                </c:pt>
                <c:pt idx="142">
                  <c:v>44593</c:v>
                </c:pt>
                <c:pt idx="143">
                  <c:v>44621</c:v>
                </c:pt>
                <c:pt idx="144">
                  <c:v>44652</c:v>
                </c:pt>
              </c:numCache>
            </c:numRef>
          </c:cat>
          <c:val>
            <c:numRef>
              <c:f>HouseSales!$B$106:$B$250</c:f>
              <c:numCache>
                <c:formatCode>#,##0</c:formatCode>
                <c:ptCount val="145"/>
                <c:pt idx="0">
                  <c:v>22588</c:v>
                </c:pt>
                <c:pt idx="1">
                  <c:v>22361</c:v>
                </c:pt>
                <c:pt idx="2">
                  <c:v>21939</c:v>
                </c:pt>
                <c:pt idx="3">
                  <c:v>21472</c:v>
                </c:pt>
                <c:pt idx="4">
                  <c:v>20898</c:v>
                </c:pt>
                <c:pt idx="5">
                  <c:v>20303</c:v>
                </c:pt>
                <c:pt idx="6">
                  <c:v>19612</c:v>
                </c:pt>
                <c:pt idx="7">
                  <c:v>19226</c:v>
                </c:pt>
                <c:pt idx="8">
                  <c:v>18970</c:v>
                </c:pt>
                <c:pt idx="9">
                  <c:v>18877</c:v>
                </c:pt>
                <c:pt idx="10">
                  <c:v>18922</c:v>
                </c:pt>
                <c:pt idx="11">
                  <c:v>19197</c:v>
                </c:pt>
                <c:pt idx="12">
                  <c:v>19296</c:v>
                </c:pt>
                <c:pt idx="13">
                  <c:v>19630</c:v>
                </c:pt>
                <c:pt idx="14">
                  <c:v>20072</c:v>
                </c:pt>
                <c:pt idx="15">
                  <c:v>20314</c:v>
                </c:pt>
                <c:pt idx="16">
                  <c:v>20739</c:v>
                </c:pt>
                <c:pt idx="17">
                  <c:v>21019</c:v>
                </c:pt>
                <c:pt idx="18">
                  <c:v>21448</c:v>
                </c:pt>
                <c:pt idx="19">
                  <c:v>21938</c:v>
                </c:pt>
                <c:pt idx="20">
                  <c:v>22351</c:v>
                </c:pt>
                <c:pt idx="21">
                  <c:v>22634</c:v>
                </c:pt>
                <c:pt idx="22">
                  <c:v>23102</c:v>
                </c:pt>
                <c:pt idx="23">
                  <c:v>23566</c:v>
                </c:pt>
                <c:pt idx="24">
                  <c:v>23883</c:v>
                </c:pt>
                <c:pt idx="25">
                  <c:v>24475</c:v>
                </c:pt>
                <c:pt idx="26">
                  <c:v>24774</c:v>
                </c:pt>
                <c:pt idx="27">
                  <c:v>25277</c:v>
                </c:pt>
                <c:pt idx="28">
                  <c:v>25707</c:v>
                </c:pt>
                <c:pt idx="29">
                  <c:v>26038</c:v>
                </c:pt>
                <c:pt idx="30">
                  <c:v>26883</c:v>
                </c:pt>
                <c:pt idx="31">
                  <c:v>27527</c:v>
                </c:pt>
                <c:pt idx="32">
                  <c:v>27929</c:v>
                </c:pt>
                <c:pt idx="33">
                  <c:v>28221</c:v>
                </c:pt>
                <c:pt idx="34">
                  <c:v>28532</c:v>
                </c:pt>
                <c:pt idx="35">
                  <c:v>28939</c:v>
                </c:pt>
                <c:pt idx="36">
                  <c:v>29579</c:v>
                </c:pt>
                <c:pt idx="37">
                  <c:v>29804</c:v>
                </c:pt>
                <c:pt idx="38">
                  <c:v>29912</c:v>
                </c:pt>
                <c:pt idx="39">
                  <c:v>30378</c:v>
                </c:pt>
                <c:pt idx="40">
                  <c:v>30656</c:v>
                </c:pt>
                <c:pt idx="41">
                  <c:v>31124</c:v>
                </c:pt>
                <c:pt idx="42">
                  <c:v>31098</c:v>
                </c:pt>
                <c:pt idx="43">
                  <c:v>30893</c:v>
                </c:pt>
                <c:pt idx="44">
                  <c:v>30811</c:v>
                </c:pt>
                <c:pt idx="45">
                  <c:v>30832</c:v>
                </c:pt>
                <c:pt idx="46">
                  <c:v>30546</c:v>
                </c:pt>
                <c:pt idx="47">
                  <c:v>30211</c:v>
                </c:pt>
                <c:pt idx="48">
                  <c:v>29588</c:v>
                </c:pt>
                <c:pt idx="49">
                  <c:v>29081</c:v>
                </c:pt>
                <c:pt idx="50">
                  <c:v>28900</c:v>
                </c:pt>
                <c:pt idx="51">
                  <c:v>28362</c:v>
                </c:pt>
                <c:pt idx="52">
                  <c:v>27839</c:v>
                </c:pt>
                <c:pt idx="53">
                  <c:v>27406</c:v>
                </c:pt>
                <c:pt idx="54">
                  <c:v>27194</c:v>
                </c:pt>
                <c:pt idx="55">
                  <c:v>27422</c:v>
                </c:pt>
                <c:pt idx="56">
                  <c:v>28000</c:v>
                </c:pt>
                <c:pt idx="57">
                  <c:v>27966</c:v>
                </c:pt>
                <c:pt idx="58">
                  <c:v>28172</c:v>
                </c:pt>
                <c:pt idx="59">
                  <c:v>28822</c:v>
                </c:pt>
                <c:pt idx="60">
                  <c:v>29373</c:v>
                </c:pt>
                <c:pt idx="61">
                  <c:v>29949</c:v>
                </c:pt>
                <c:pt idx="62">
                  <c:v>30393</c:v>
                </c:pt>
                <c:pt idx="63">
                  <c:v>31238</c:v>
                </c:pt>
                <c:pt idx="64">
                  <c:v>32077</c:v>
                </c:pt>
                <c:pt idx="65">
                  <c:v>32894</c:v>
                </c:pt>
                <c:pt idx="66">
                  <c:v>32880</c:v>
                </c:pt>
                <c:pt idx="67">
                  <c:v>32360</c:v>
                </c:pt>
                <c:pt idx="68">
                  <c:v>31738</c:v>
                </c:pt>
                <c:pt idx="69">
                  <c:v>31517</c:v>
                </c:pt>
                <c:pt idx="70">
                  <c:v>31097</c:v>
                </c:pt>
                <c:pt idx="71">
                  <c:v>30631</c:v>
                </c:pt>
                <c:pt idx="72">
                  <c:v>30612</c:v>
                </c:pt>
                <c:pt idx="73">
                  <c:v>30630</c:v>
                </c:pt>
                <c:pt idx="74">
                  <c:v>30579</c:v>
                </c:pt>
                <c:pt idx="75">
                  <c:v>29953</c:v>
                </c:pt>
                <c:pt idx="76">
                  <c:v>29339</c:v>
                </c:pt>
                <c:pt idx="77">
                  <c:v>28564</c:v>
                </c:pt>
                <c:pt idx="78">
                  <c:v>28239</c:v>
                </c:pt>
                <c:pt idx="79">
                  <c:v>28166</c:v>
                </c:pt>
                <c:pt idx="80">
                  <c:v>27896</c:v>
                </c:pt>
                <c:pt idx="81">
                  <c:v>27612</c:v>
                </c:pt>
                <c:pt idx="82">
                  <c:v>27357</c:v>
                </c:pt>
                <c:pt idx="83">
                  <c:v>26951</c:v>
                </c:pt>
                <c:pt idx="84">
                  <c:v>26095</c:v>
                </c:pt>
                <c:pt idx="85">
                  <c:v>25234</c:v>
                </c:pt>
                <c:pt idx="86">
                  <c:v>24407</c:v>
                </c:pt>
                <c:pt idx="87">
                  <c:v>23685</c:v>
                </c:pt>
                <c:pt idx="88">
                  <c:v>23218</c:v>
                </c:pt>
                <c:pt idx="89">
                  <c:v>22585</c:v>
                </c:pt>
                <c:pt idx="90">
                  <c:v>22221</c:v>
                </c:pt>
                <c:pt idx="91">
                  <c:v>21897</c:v>
                </c:pt>
                <c:pt idx="92">
                  <c:v>21854</c:v>
                </c:pt>
                <c:pt idx="93">
                  <c:v>21892</c:v>
                </c:pt>
                <c:pt idx="94">
                  <c:v>21978</c:v>
                </c:pt>
                <c:pt idx="95">
                  <c:v>21717</c:v>
                </c:pt>
                <c:pt idx="96">
                  <c:v>21828</c:v>
                </c:pt>
                <c:pt idx="97">
                  <c:v>22079</c:v>
                </c:pt>
                <c:pt idx="98">
                  <c:v>22136</c:v>
                </c:pt>
                <c:pt idx="99">
                  <c:v>22236</c:v>
                </c:pt>
                <c:pt idx="100">
                  <c:v>22236</c:v>
                </c:pt>
                <c:pt idx="101">
                  <c:v>22300</c:v>
                </c:pt>
                <c:pt idx="102">
                  <c:v>22637</c:v>
                </c:pt>
                <c:pt idx="103">
                  <c:v>22822</c:v>
                </c:pt>
                <c:pt idx="104">
                  <c:v>22469</c:v>
                </c:pt>
                <c:pt idx="105">
                  <c:v>22464</c:v>
                </c:pt>
                <c:pt idx="106">
                  <c:v>22200</c:v>
                </c:pt>
                <c:pt idx="107">
                  <c:v>21832</c:v>
                </c:pt>
                <c:pt idx="108">
                  <c:v>21636</c:v>
                </c:pt>
                <c:pt idx="109">
                  <c:v>21187</c:v>
                </c:pt>
                <c:pt idx="110">
                  <c:v>21186</c:v>
                </c:pt>
                <c:pt idx="111">
                  <c:v>21401</c:v>
                </c:pt>
                <c:pt idx="112">
                  <c:v>21376</c:v>
                </c:pt>
                <c:pt idx="113">
                  <c:v>21528</c:v>
                </c:pt>
                <c:pt idx="114">
                  <c:v>21581</c:v>
                </c:pt>
                <c:pt idx="115">
                  <c:v>21855</c:v>
                </c:pt>
                <c:pt idx="116">
                  <c:v>22382</c:v>
                </c:pt>
                <c:pt idx="117">
                  <c:v>22561</c:v>
                </c:pt>
                <c:pt idx="118">
                  <c:v>23232</c:v>
                </c:pt>
                <c:pt idx="119">
                  <c:v>23732</c:v>
                </c:pt>
                <c:pt idx="120">
                  <c:v>22576</c:v>
                </c:pt>
                <c:pt idx="121">
                  <c:v>21748</c:v>
                </c:pt>
                <c:pt idx="122">
                  <c:v>22014</c:v>
                </c:pt>
                <c:pt idx="123">
                  <c:v>22730</c:v>
                </c:pt>
                <c:pt idx="124">
                  <c:v>23607</c:v>
                </c:pt>
                <c:pt idx="125">
                  <c:v>24736</c:v>
                </c:pt>
                <c:pt idx="126">
                  <c:v>25889</c:v>
                </c:pt>
                <c:pt idx="127">
                  <c:v>27324</c:v>
                </c:pt>
                <c:pt idx="128">
                  <c:v>28910</c:v>
                </c:pt>
                <c:pt idx="129">
                  <c:v>29502</c:v>
                </c:pt>
                <c:pt idx="130">
                  <c:v>30353</c:v>
                </c:pt>
                <c:pt idx="131">
                  <c:v>31783</c:v>
                </c:pt>
                <c:pt idx="132">
                  <c:v>33896</c:v>
                </c:pt>
                <c:pt idx="133">
                  <c:v>35545</c:v>
                </c:pt>
                <c:pt idx="134">
                  <c:v>36229</c:v>
                </c:pt>
                <c:pt idx="135">
                  <c:v>36279</c:v>
                </c:pt>
                <c:pt idx="136">
                  <c:v>35998</c:v>
                </c:pt>
                <c:pt idx="137">
                  <c:v>34391</c:v>
                </c:pt>
                <c:pt idx="138">
                  <c:v>33831</c:v>
                </c:pt>
                <c:pt idx="139">
                  <c:v>33126</c:v>
                </c:pt>
                <c:pt idx="140">
                  <c:v>32012</c:v>
                </c:pt>
                <c:pt idx="141">
                  <c:v>31405</c:v>
                </c:pt>
                <c:pt idx="142">
                  <c:v>30279</c:v>
                </c:pt>
                <c:pt idx="143">
                  <c:v>28669</c:v>
                </c:pt>
                <c:pt idx="144">
                  <c:v>27560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2A-4B10-A900-7BF308101A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794624"/>
        <c:axId val="128783872"/>
      </c:lineChart>
      <c:catAx>
        <c:axId val="128710528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crossAx val="128712064"/>
        <c:crosses val="autoZero"/>
        <c:auto val="0"/>
        <c:lblAlgn val="ctr"/>
        <c:lblOffset val="100"/>
        <c:tickLblSkip val="24"/>
        <c:tickMarkSkip val="12"/>
        <c:noMultiLvlLbl val="0"/>
      </c:catAx>
      <c:valAx>
        <c:axId val="128712064"/>
        <c:scaling>
          <c:orientation val="minMax"/>
          <c:max val="14000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100" baseline="0">
                    <a:solidFill>
                      <a:schemeClr val="tx2"/>
                    </a:solidFill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n-US" sz="1100" baseline="0">
                    <a:solidFill>
                      <a:schemeClr val="tx2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Price - monthly median $2022 [*]</a:t>
                </a:r>
              </a:p>
            </c:rich>
          </c:tx>
          <c:overlay val="0"/>
        </c:title>
        <c:numFmt formatCode="&quot;$&quot;#,##0" sourceLinked="0"/>
        <c:majorTickMark val="out"/>
        <c:minorTickMark val="none"/>
        <c:tickLblPos val="nextTo"/>
        <c:txPr>
          <a:bodyPr/>
          <a:lstStyle/>
          <a:p>
            <a:pPr>
              <a:defRPr b="1" i="0" baseline="0">
                <a:solidFill>
                  <a:schemeClr val="tx2"/>
                </a:solidFill>
              </a:defRPr>
            </a:pPr>
            <a:endParaRPr lang="en-US"/>
          </a:p>
        </c:txPr>
        <c:crossAx val="128710528"/>
        <c:crosses val="autoZero"/>
        <c:crossBetween val="midCat"/>
      </c:valAx>
      <c:valAx>
        <c:axId val="128783872"/>
        <c:scaling>
          <c:orientation val="minMax"/>
          <c:max val="55000"/>
          <c:min val="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100" baseline="0">
                    <a:solidFill>
                      <a:srgbClr val="00B0F0"/>
                    </a:solidFill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n-US" sz="1100" baseline="0">
                    <a:solidFill>
                      <a:srgbClr val="00B0F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Number sold -  annual total (000s)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b="1" i="0" baseline="0">
                <a:solidFill>
                  <a:srgbClr val="00B0F0"/>
                </a:solidFill>
              </a:defRPr>
            </a:pPr>
            <a:endParaRPr lang="en-US"/>
          </a:p>
        </c:txPr>
        <c:crossAx val="128794624"/>
        <c:crosses val="max"/>
        <c:crossBetween val="between"/>
        <c:dispUnits>
          <c:builtInUnit val="thousands"/>
        </c:dispUnits>
      </c:valAx>
      <c:dateAx>
        <c:axId val="128794624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128783872"/>
        <c:crosses val="autoZero"/>
        <c:auto val="1"/>
        <c:lblOffset val="100"/>
        <c:baseTimeUnit val="months"/>
      </c:dateAx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4" l="0.70000000000000062" r="0.70000000000000062" t="0.750000000000004" header="0.30000000000000032" footer="0.30000000000000032"/>
    <c:pageSetup orientation="landscape" horizontalDpi="1200" verticalDpi="1200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921084864391951"/>
          <c:y val="0.19480351414406533"/>
          <c:w val="0.7100321522309716"/>
          <c:h val="0.47388269174686903"/>
        </c:manualLayout>
      </c:layout>
      <c:lineChart>
        <c:grouping val="standard"/>
        <c:varyColors val="0"/>
        <c:ser>
          <c:idx val="0"/>
          <c:order val="0"/>
          <c:tx>
            <c:strRef>
              <c:f>HousePrices!$B$5</c:f>
              <c:strCache>
                <c:ptCount val="1"/>
                <c:pt idx="0">
                  <c:v>Auckland</c:v>
                </c:pt>
              </c:strCache>
            </c:strRef>
          </c:tx>
          <c:marker>
            <c:symbol val="none"/>
          </c:marker>
          <c:cat>
            <c:numRef>
              <c:f>HousePrices!$A$10:$A$250</c:f>
              <c:numCache>
                <c:formatCode>mmm\-yy</c:formatCode>
                <c:ptCount val="241"/>
                <c:pt idx="0">
                  <c:v>37347</c:v>
                </c:pt>
                <c:pt idx="1">
                  <c:v>37377</c:v>
                </c:pt>
                <c:pt idx="2">
                  <c:v>37408</c:v>
                </c:pt>
                <c:pt idx="3">
                  <c:v>37438</c:v>
                </c:pt>
                <c:pt idx="4">
                  <c:v>37469</c:v>
                </c:pt>
                <c:pt idx="5">
                  <c:v>37500</c:v>
                </c:pt>
                <c:pt idx="6">
                  <c:v>37530</c:v>
                </c:pt>
                <c:pt idx="7">
                  <c:v>37561</c:v>
                </c:pt>
                <c:pt idx="8">
                  <c:v>37591</c:v>
                </c:pt>
                <c:pt idx="9">
                  <c:v>37622</c:v>
                </c:pt>
                <c:pt idx="10">
                  <c:v>37653</c:v>
                </c:pt>
                <c:pt idx="11">
                  <c:v>37681</c:v>
                </c:pt>
                <c:pt idx="12">
                  <c:v>37712</c:v>
                </c:pt>
                <c:pt idx="13">
                  <c:v>37742</c:v>
                </c:pt>
                <c:pt idx="14">
                  <c:v>37773</c:v>
                </c:pt>
                <c:pt idx="15">
                  <c:v>37803</c:v>
                </c:pt>
                <c:pt idx="16">
                  <c:v>37834</c:v>
                </c:pt>
                <c:pt idx="17">
                  <c:v>37865</c:v>
                </c:pt>
                <c:pt idx="18">
                  <c:v>37895</c:v>
                </c:pt>
                <c:pt idx="19">
                  <c:v>37926</c:v>
                </c:pt>
                <c:pt idx="20">
                  <c:v>37956</c:v>
                </c:pt>
                <c:pt idx="21">
                  <c:v>37987</c:v>
                </c:pt>
                <c:pt idx="22">
                  <c:v>38018</c:v>
                </c:pt>
                <c:pt idx="23">
                  <c:v>38047</c:v>
                </c:pt>
                <c:pt idx="24">
                  <c:v>38078</c:v>
                </c:pt>
                <c:pt idx="25">
                  <c:v>38108</c:v>
                </c:pt>
                <c:pt idx="26">
                  <c:v>38139</c:v>
                </c:pt>
                <c:pt idx="27">
                  <c:v>38169</c:v>
                </c:pt>
                <c:pt idx="28">
                  <c:v>38200</c:v>
                </c:pt>
                <c:pt idx="29">
                  <c:v>38231</c:v>
                </c:pt>
                <c:pt idx="30">
                  <c:v>38261</c:v>
                </c:pt>
                <c:pt idx="31">
                  <c:v>38292</c:v>
                </c:pt>
                <c:pt idx="32">
                  <c:v>38322</c:v>
                </c:pt>
                <c:pt idx="33">
                  <c:v>38353</c:v>
                </c:pt>
                <c:pt idx="34">
                  <c:v>38384</c:v>
                </c:pt>
                <c:pt idx="35">
                  <c:v>38412</c:v>
                </c:pt>
                <c:pt idx="36">
                  <c:v>38443</c:v>
                </c:pt>
                <c:pt idx="37">
                  <c:v>38473</c:v>
                </c:pt>
                <c:pt idx="38">
                  <c:v>38504</c:v>
                </c:pt>
                <c:pt idx="39">
                  <c:v>38534</c:v>
                </c:pt>
                <c:pt idx="40">
                  <c:v>38565</c:v>
                </c:pt>
                <c:pt idx="41">
                  <c:v>38596</c:v>
                </c:pt>
                <c:pt idx="42">
                  <c:v>38626</c:v>
                </c:pt>
                <c:pt idx="43">
                  <c:v>38657</c:v>
                </c:pt>
                <c:pt idx="44">
                  <c:v>38687</c:v>
                </c:pt>
                <c:pt idx="45">
                  <c:v>38718</c:v>
                </c:pt>
                <c:pt idx="46">
                  <c:v>38749</c:v>
                </c:pt>
                <c:pt idx="47">
                  <c:v>38777</c:v>
                </c:pt>
                <c:pt idx="48">
                  <c:v>38808</c:v>
                </c:pt>
                <c:pt idx="49">
                  <c:v>38838</c:v>
                </c:pt>
                <c:pt idx="50">
                  <c:v>38869</c:v>
                </c:pt>
                <c:pt idx="51">
                  <c:v>38899</c:v>
                </c:pt>
                <c:pt idx="52">
                  <c:v>38930</c:v>
                </c:pt>
                <c:pt idx="53">
                  <c:v>38961</c:v>
                </c:pt>
                <c:pt idx="54">
                  <c:v>38991</c:v>
                </c:pt>
                <c:pt idx="55">
                  <c:v>39022</c:v>
                </c:pt>
                <c:pt idx="56">
                  <c:v>39052</c:v>
                </c:pt>
                <c:pt idx="57">
                  <c:v>39083</c:v>
                </c:pt>
                <c:pt idx="58">
                  <c:v>39114</c:v>
                </c:pt>
                <c:pt idx="59">
                  <c:v>39142</c:v>
                </c:pt>
                <c:pt idx="60">
                  <c:v>39173</c:v>
                </c:pt>
                <c:pt idx="61">
                  <c:v>39203</c:v>
                </c:pt>
                <c:pt idx="62">
                  <c:v>39234</c:v>
                </c:pt>
                <c:pt idx="63">
                  <c:v>39264</c:v>
                </c:pt>
                <c:pt idx="64">
                  <c:v>39295</c:v>
                </c:pt>
                <c:pt idx="65">
                  <c:v>39326</c:v>
                </c:pt>
                <c:pt idx="66">
                  <c:v>39356</c:v>
                </c:pt>
                <c:pt idx="67">
                  <c:v>39387</c:v>
                </c:pt>
                <c:pt idx="68">
                  <c:v>39417</c:v>
                </c:pt>
                <c:pt idx="69">
                  <c:v>39448</c:v>
                </c:pt>
                <c:pt idx="70">
                  <c:v>39479</c:v>
                </c:pt>
                <c:pt idx="71">
                  <c:v>39508</c:v>
                </c:pt>
                <c:pt idx="72">
                  <c:v>39539</c:v>
                </c:pt>
                <c:pt idx="73">
                  <c:v>39569</c:v>
                </c:pt>
                <c:pt idx="74">
                  <c:v>39600</c:v>
                </c:pt>
                <c:pt idx="75">
                  <c:v>39630</c:v>
                </c:pt>
                <c:pt idx="76">
                  <c:v>39661</c:v>
                </c:pt>
                <c:pt idx="77">
                  <c:v>39692</c:v>
                </c:pt>
                <c:pt idx="78">
                  <c:v>39722</c:v>
                </c:pt>
                <c:pt idx="79">
                  <c:v>39753</c:v>
                </c:pt>
                <c:pt idx="80">
                  <c:v>39783</c:v>
                </c:pt>
                <c:pt idx="81">
                  <c:v>39814</c:v>
                </c:pt>
                <c:pt idx="82">
                  <c:v>39845</c:v>
                </c:pt>
                <c:pt idx="83">
                  <c:v>39873</c:v>
                </c:pt>
                <c:pt idx="84">
                  <c:v>39904</c:v>
                </c:pt>
                <c:pt idx="85">
                  <c:v>39934</c:v>
                </c:pt>
                <c:pt idx="86">
                  <c:v>39965</c:v>
                </c:pt>
                <c:pt idx="87">
                  <c:v>39995</c:v>
                </c:pt>
                <c:pt idx="88">
                  <c:v>40026</c:v>
                </c:pt>
                <c:pt idx="89">
                  <c:v>40057</c:v>
                </c:pt>
                <c:pt idx="90">
                  <c:v>40087</c:v>
                </c:pt>
                <c:pt idx="91">
                  <c:v>40118</c:v>
                </c:pt>
                <c:pt idx="92">
                  <c:v>40148</c:v>
                </c:pt>
                <c:pt idx="93">
                  <c:v>40179</c:v>
                </c:pt>
                <c:pt idx="94">
                  <c:v>40210</c:v>
                </c:pt>
                <c:pt idx="95">
                  <c:v>40238</c:v>
                </c:pt>
                <c:pt idx="96">
                  <c:v>40269</c:v>
                </c:pt>
                <c:pt idx="97">
                  <c:v>40299</c:v>
                </c:pt>
                <c:pt idx="98">
                  <c:v>40330</c:v>
                </c:pt>
                <c:pt idx="99">
                  <c:v>40360</c:v>
                </c:pt>
                <c:pt idx="100">
                  <c:v>40391</c:v>
                </c:pt>
                <c:pt idx="101">
                  <c:v>40422</c:v>
                </c:pt>
                <c:pt idx="102">
                  <c:v>40452</c:v>
                </c:pt>
                <c:pt idx="103">
                  <c:v>40483</c:v>
                </c:pt>
                <c:pt idx="104">
                  <c:v>40513</c:v>
                </c:pt>
                <c:pt idx="105">
                  <c:v>40544</c:v>
                </c:pt>
                <c:pt idx="106">
                  <c:v>40575</c:v>
                </c:pt>
                <c:pt idx="107">
                  <c:v>40603</c:v>
                </c:pt>
                <c:pt idx="108">
                  <c:v>40634</c:v>
                </c:pt>
                <c:pt idx="109">
                  <c:v>40664</c:v>
                </c:pt>
                <c:pt idx="110">
                  <c:v>40695</c:v>
                </c:pt>
                <c:pt idx="111">
                  <c:v>40725</c:v>
                </c:pt>
                <c:pt idx="112">
                  <c:v>40756</c:v>
                </c:pt>
                <c:pt idx="113">
                  <c:v>40787</c:v>
                </c:pt>
                <c:pt idx="114">
                  <c:v>40817</c:v>
                </c:pt>
                <c:pt idx="115">
                  <c:v>40848</c:v>
                </c:pt>
                <c:pt idx="116">
                  <c:v>40878</c:v>
                </c:pt>
                <c:pt idx="117">
                  <c:v>40909</c:v>
                </c:pt>
                <c:pt idx="118">
                  <c:v>40940</c:v>
                </c:pt>
                <c:pt idx="119">
                  <c:v>40969</c:v>
                </c:pt>
                <c:pt idx="120">
                  <c:v>41000</c:v>
                </c:pt>
                <c:pt idx="121">
                  <c:v>41030</c:v>
                </c:pt>
                <c:pt idx="122">
                  <c:v>41061</c:v>
                </c:pt>
                <c:pt idx="123">
                  <c:v>41091</c:v>
                </c:pt>
                <c:pt idx="124">
                  <c:v>41122</c:v>
                </c:pt>
                <c:pt idx="125">
                  <c:v>41153</c:v>
                </c:pt>
                <c:pt idx="126">
                  <c:v>41183</c:v>
                </c:pt>
                <c:pt idx="127">
                  <c:v>41214</c:v>
                </c:pt>
                <c:pt idx="128">
                  <c:v>41244</c:v>
                </c:pt>
                <c:pt idx="129">
                  <c:v>41275</c:v>
                </c:pt>
                <c:pt idx="130">
                  <c:v>41306</c:v>
                </c:pt>
                <c:pt idx="131">
                  <c:v>41334</c:v>
                </c:pt>
                <c:pt idx="132">
                  <c:v>41365</c:v>
                </c:pt>
                <c:pt idx="133">
                  <c:v>41395</c:v>
                </c:pt>
                <c:pt idx="134">
                  <c:v>41426</c:v>
                </c:pt>
                <c:pt idx="135">
                  <c:v>41456</c:v>
                </c:pt>
                <c:pt idx="136">
                  <c:v>41487</c:v>
                </c:pt>
                <c:pt idx="137">
                  <c:v>41518</c:v>
                </c:pt>
                <c:pt idx="138">
                  <c:v>41548</c:v>
                </c:pt>
                <c:pt idx="139">
                  <c:v>41579</c:v>
                </c:pt>
                <c:pt idx="140">
                  <c:v>41609</c:v>
                </c:pt>
                <c:pt idx="141">
                  <c:v>41640</c:v>
                </c:pt>
                <c:pt idx="142">
                  <c:v>41671</c:v>
                </c:pt>
                <c:pt idx="143">
                  <c:v>41699</c:v>
                </c:pt>
                <c:pt idx="144">
                  <c:v>41730</c:v>
                </c:pt>
                <c:pt idx="145">
                  <c:v>41760</c:v>
                </c:pt>
                <c:pt idx="146">
                  <c:v>41791</c:v>
                </c:pt>
                <c:pt idx="147">
                  <c:v>41821</c:v>
                </c:pt>
                <c:pt idx="148">
                  <c:v>41852</c:v>
                </c:pt>
                <c:pt idx="149">
                  <c:v>41883</c:v>
                </c:pt>
                <c:pt idx="150">
                  <c:v>41913</c:v>
                </c:pt>
                <c:pt idx="151">
                  <c:v>41944</c:v>
                </c:pt>
                <c:pt idx="152">
                  <c:v>41974</c:v>
                </c:pt>
                <c:pt idx="153">
                  <c:v>42005</c:v>
                </c:pt>
                <c:pt idx="154">
                  <c:v>42036</c:v>
                </c:pt>
                <c:pt idx="155">
                  <c:v>42064</c:v>
                </c:pt>
                <c:pt idx="156">
                  <c:v>42095</c:v>
                </c:pt>
                <c:pt idx="157">
                  <c:v>42125</c:v>
                </c:pt>
                <c:pt idx="158">
                  <c:v>42156</c:v>
                </c:pt>
                <c:pt idx="159">
                  <c:v>42186</c:v>
                </c:pt>
                <c:pt idx="160">
                  <c:v>42217</c:v>
                </c:pt>
                <c:pt idx="161">
                  <c:v>42248</c:v>
                </c:pt>
                <c:pt idx="162">
                  <c:v>42278</c:v>
                </c:pt>
                <c:pt idx="163">
                  <c:v>42309</c:v>
                </c:pt>
                <c:pt idx="164">
                  <c:v>42339</c:v>
                </c:pt>
                <c:pt idx="165">
                  <c:v>42370</c:v>
                </c:pt>
                <c:pt idx="166">
                  <c:v>42401</c:v>
                </c:pt>
                <c:pt idx="167">
                  <c:v>42430</c:v>
                </c:pt>
                <c:pt idx="168">
                  <c:v>42461</c:v>
                </c:pt>
                <c:pt idx="169">
                  <c:v>42491</c:v>
                </c:pt>
                <c:pt idx="170">
                  <c:v>42522</c:v>
                </c:pt>
                <c:pt idx="171">
                  <c:v>42552</c:v>
                </c:pt>
                <c:pt idx="172">
                  <c:v>42583</c:v>
                </c:pt>
                <c:pt idx="173">
                  <c:v>42614</c:v>
                </c:pt>
                <c:pt idx="174">
                  <c:v>42644</c:v>
                </c:pt>
                <c:pt idx="175">
                  <c:v>42675</c:v>
                </c:pt>
                <c:pt idx="176">
                  <c:v>42705</c:v>
                </c:pt>
                <c:pt idx="177">
                  <c:v>42736</c:v>
                </c:pt>
                <c:pt idx="178">
                  <c:v>42767</c:v>
                </c:pt>
                <c:pt idx="179">
                  <c:v>42795</c:v>
                </c:pt>
                <c:pt idx="180">
                  <c:v>42826</c:v>
                </c:pt>
                <c:pt idx="181">
                  <c:v>42856</c:v>
                </c:pt>
                <c:pt idx="182">
                  <c:v>42887</c:v>
                </c:pt>
                <c:pt idx="183">
                  <c:v>42917</c:v>
                </c:pt>
                <c:pt idx="184">
                  <c:v>42948</c:v>
                </c:pt>
                <c:pt idx="185">
                  <c:v>42979</c:v>
                </c:pt>
                <c:pt idx="186">
                  <c:v>43009</c:v>
                </c:pt>
                <c:pt idx="187">
                  <c:v>43040</c:v>
                </c:pt>
                <c:pt idx="188">
                  <c:v>43070</c:v>
                </c:pt>
                <c:pt idx="189">
                  <c:v>43101</c:v>
                </c:pt>
                <c:pt idx="190">
                  <c:v>43132</c:v>
                </c:pt>
                <c:pt idx="191">
                  <c:v>43160</c:v>
                </c:pt>
                <c:pt idx="192">
                  <c:v>43191</c:v>
                </c:pt>
                <c:pt idx="193">
                  <c:v>43221</c:v>
                </c:pt>
                <c:pt idx="194">
                  <c:v>43252</c:v>
                </c:pt>
                <c:pt idx="195">
                  <c:v>43282</c:v>
                </c:pt>
                <c:pt idx="196">
                  <c:v>43313</c:v>
                </c:pt>
                <c:pt idx="197">
                  <c:v>43344</c:v>
                </c:pt>
                <c:pt idx="198">
                  <c:v>43374</c:v>
                </c:pt>
                <c:pt idx="199">
                  <c:v>43405</c:v>
                </c:pt>
                <c:pt idx="200">
                  <c:v>43435</c:v>
                </c:pt>
                <c:pt idx="201">
                  <c:v>43466</c:v>
                </c:pt>
                <c:pt idx="202">
                  <c:v>43497</c:v>
                </c:pt>
                <c:pt idx="203">
                  <c:v>43525</c:v>
                </c:pt>
                <c:pt idx="204">
                  <c:v>43556</c:v>
                </c:pt>
                <c:pt idx="205">
                  <c:v>43586</c:v>
                </c:pt>
                <c:pt idx="206">
                  <c:v>43617</c:v>
                </c:pt>
                <c:pt idx="207">
                  <c:v>43647</c:v>
                </c:pt>
                <c:pt idx="208">
                  <c:v>43678</c:v>
                </c:pt>
                <c:pt idx="209">
                  <c:v>43709</c:v>
                </c:pt>
                <c:pt idx="210">
                  <c:v>43739</c:v>
                </c:pt>
                <c:pt idx="211">
                  <c:v>43770</c:v>
                </c:pt>
                <c:pt idx="212">
                  <c:v>43800</c:v>
                </c:pt>
                <c:pt idx="213">
                  <c:v>43831</c:v>
                </c:pt>
                <c:pt idx="214">
                  <c:v>43862</c:v>
                </c:pt>
                <c:pt idx="215">
                  <c:v>43891</c:v>
                </c:pt>
                <c:pt idx="216">
                  <c:v>43922</c:v>
                </c:pt>
                <c:pt idx="217">
                  <c:v>43952</c:v>
                </c:pt>
                <c:pt idx="218">
                  <c:v>43983</c:v>
                </c:pt>
                <c:pt idx="219">
                  <c:v>44013</c:v>
                </c:pt>
                <c:pt idx="220">
                  <c:v>44044</c:v>
                </c:pt>
                <c:pt idx="221">
                  <c:v>44075</c:v>
                </c:pt>
                <c:pt idx="222">
                  <c:v>44105</c:v>
                </c:pt>
                <c:pt idx="223">
                  <c:v>44136</c:v>
                </c:pt>
                <c:pt idx="224">
                  <c:v>44166</c:v>
                </c:pt>
                <c:pt idx="225">
                  <c:v>44197</c:v>
                </c:pt>
                <c:pt idx="226">
                  <c:v>44228</c:v>
                </c:pt>
                <c:pt idx="227">
                  <c:v>44256</c:v>
                </c:pt>
                <c:pt idx="228">
                  <c:v>44287</c:v>
                </c:pt>
                <c:pt idx="229">
                  <c:v>44317</c:v>
                </c:pt>
                <c:pt idx="230">
                  <c:v>44348</c:v>
                </c:pt>
                <c:pt idx="231">
                  <c:v>44378</c:v>
                </c:pt>
                <c:pt idx="232">
                  <c:v>44409</c:v>
                </c:pt>
                <c:pt idx="233">
                  <c:v>44440</c:v>
                </c:pt>
                <c:pt idx="234">
                  <c:v>44470</c:v>
                </c:pt>
                <c:pt idx="235">
                  <c:v>44501</c:v>
                </c:pt>
                <c:pt idx="236">
                  <c:v>44531</c:v>
                </c:pt>
                <c:pt idx="237">
                  <c:v>44562</c:v>
                </c:pt>
                <c:pt idx="238">
                  <c:v>44593</c:v>
                </c:pt>
                <c:pt idx="239">
                  <c:v>44621</c:v>
                </c:pt>
                <c:pt idx="240">
                  <c:v>44652</c:v>
                </c:pt>
              </c:numCache>
            </c:numRef>
          </c:cat>
          <c:val>
            <c:numRef>
              <c:f>HousePrices!$B$10:$B$250</c:f>
              <c:numCache>
                <c:formatCode>[$-1010409]"$"#,##0;\("$"#,##0\)</c:formatCode>
                <c:ptCount val="241"/>
                <c:pt idx="0">
                  <c:v>416406.44703624194</c:v>
                </c:pt>
                <c:pt idx="1">
                  <c:v>422691.82736886444</c:v>
                </c:pt>
                <c:pt idx="2">
                  <c:v>409062.36924828548</c:v>
                </c:pt>
                <c:pt idx="3">
                  <c:v>404396.25857244956</c:v>
                </c:pt>
                <c:pt idx="4">
                  <c:v>412173.1096988428</c:v>
                </c:pt>
                <c:pt idx="5">
                  <c:v>425759.34749021236</c:v>
                </c:pt>
                <c:pt idx="6">
                  <c:v>433500.42653548898</c:v>
                </c:pt>
                <c:pt idx="7">
                  <c:v>438919.1818671826</c:v>
                </c:pt>
                <c:pt idx="8">
                  <c:v>415343.56278882088</c:v>
                </c:pt>
                <c:pt idx="9">
                  <c:v>419958.49126425222</c:v>
                </c:pt>
                <c:pt idx="10">
                  <c:v>433803.27669054625</c:v>
                </c:pt>
                <c:pt idx="11">
                  <c:v>431916.39581913711</c:v>
                </c:pt>
                <c:pt idx="12">
                  <c:v>444484.58050940296</c:v>
                </c:pt>
                <c:pt idx="13">
                  <c:v>452148.10775956506</c:v>
                </c:pt>
                <c:pt idx="14">
                  <c:v>444484.58050940296</c:v>
                </c:pt>
                <c:pt idx="15">
                  <c:v>459888.27028222883</c:v>
                </c:pt>
                <c:pt idx="16">
                  <c:v>488933.03856034327</c:v>
                </c:pt>
                <c:pt idx="17">
                  <c:v>492056.81197006768</c:v>
                </c:pt>
                <c:pt idx="18">
                  <c:v>503499.99364379019</c:v>
                </c:pt>
                <c:pt idx="19">
                  <c:v>495871.20586130855</c:v>
                </c:pt>
                <c:pt idx="20">
                  <c:v>492300.57616941427</c:v>
                </c:pt>
                <c:pt idx="21">
                  <c:v>475638.09512983414</c:v>
                </c:pt>
                <c:pt idx="22">
                  <c:v>477152.86613343231</c:v>
                </c:pt>
                <c:pt idx="23">
                  <c:v>482233.1228121224</c:v>
                </c:pt>
                <c:pt idx="24">
                  <c:v>504118.50710250036</c:v>
                </c:pt>
                <c:pt idx="25">
                  <c:v>513174.52818817407</c:v>
                </c:pt>
                <c:pt idx="26">
                  <c:v>476406.76495746413</c:v>
                </c:pt>
                <c:pt idx="27">
                  <c:v>501480.80521838326</c:v>
                </c:pt>
                <c:pt idx="28">
                  <c:v>497793.44635648339</c:v>
                </c:pt>
                <c:pt idx="29">
                  <c:v>504426.78025174979</c:v>
                </c:pt>
                <c:pt idx="30">
                  <c:v>510378.71866179997</c:v>
                </c:pt>
                <c:pt idx="31">
                  <c:v>525258.56468692527</c:v>
                </c:pt>
                <c:pt idx="32">
                  <c:v>516230.24066598277</c:v>
                </c:pt>
                <c:pt idx="33">
                  <c:v>501480.80521838326</c:v>
                </c:pt>
                <c:pt idx="34">
                  <c:v>520655.07130026264</c:v>
                </c:pt>
                <c:pt idx="35">
                  <c:v>550690.63581789238</c:v>
                </c:pt>
                <c:pt idx="36">
                  <c:v>541879.58564480615</c:v>
                </c:pt>
                <c:pt idx="37">
                  <c:v>543348.09400698717</c:v>
                </c:pt>
                <c:pt idx="38">
                  <c:v>531368.8263785881</c:v>
                </c:pt>
                <c:pt idx="39">
                  <c:v>537192.04639369587</c:v>
                </c:pt>
                <c:pt idx="40">
                  <c:v>541559.46140502673</c:v>
                </c:pt>
                <c:pt idx="41">
                  <c:v>547053.91135113139</c:v>
                </c:pt>
                <c:pt idx="42">
                  <c:v>547053.91135113139</c:v>
                </c:pt>
                <c:pt idx="43">
                  <c:v>564329.29802537768</c:v>
                </c:pt>
                <c:pt idx="44">
                  <c:v>550484.77022038633</c:v>
                </c:pt>
                <c:pt idx="45">
                  <c:v>541905.78678838024</c:v>
                </c:pt>
                <c:pt idx="46">
                  <c:v>550484.77022038633</c:v>
                </c:pt>
                <c:pt idx="47">
                  <c:v>551494.34710328525</c:v>
                </c:pt>
                <c:pt idx="48">
                  <c:v>554337.10146979708</c:v>
                </c:pt>
                <c:pt idx="49">
                  <c:v>568550.87330235599</c:v>
                </c:pt>
                <c:pt idx="50">
                  <c:v>561436.89210667298</c:v>
                </c:pt>
                <c:pt idx="51">
                  <c:v>549536.11010441184</c:v>
                </c:pt>
                <c:pt idx="52">
                  <c:v>553036.3401050769</c:v>
                </c:pt>
                <c:pt idx="53">
                  <c:v>556143.79341274209</c:v>
                </c:pt>
                <c:pt idx="54">
                  <c:v>576999.18566572003</c:v>
                </c:pt>
                <c:pt idx="55">
                  <c:v>590902.78050103853</c:v>
                </c:pt>
                <c:pt idx="56">
                  <c:v>592078.70616484736</c:v>
                </c:pt>
                <c:pt idx="57">
                  <c:v>584416.51114389044</c:v>
                </c:pt>
                <c:pt idx="58">
                  <c:v>606009.96983931435</c:v>
                </c:pt>
                <c:pt idx="59">
                  <c:v>611327.29901474318</c:v>
                </c:pt>
                <c:pt idx="60">
                  <c:v>626575.82574753731</c:v>
                </c:pt>
                <c:pt idx="61">
                  <c:v>622417.13663859339</c:v>
                </c:pt>
                <c:pt idx="62">
                  <c:v>617687.64695345331</c:v>
                </c:pt>
                <c:pt idx="63">
                  <c:v>614942.36852254905</c:v>
                </c:pt>
                <c:pt idx="64">
                  <c:v>617687.64695345331</c:v>
                </c:pt>
                <c:pt idx="65">
                  <c:v>602381.04605817422</c:v>
                </c:pt>
                <c:pt idx="66">
                  <c:v>609210.7631336638</c:v>
                </c:pt>
                <c:pt idx="67">
                  <c:v>614674.53679405537</c:v>
                </c:pt>
                <c:pt idx="68">
                  <c:v>627813.67369290732</c:v>
                </c:pt>
                <c:pt idx="69">
                  <c:v>580558.88104935514</c:v>
                </c:pt>
                <c:pt idx="70">
                  <c:v>580558.88104935514</c:v>
                </c:pt>
                <c:pt idx="71">
                  <c:v>590077.08833173232</c:v>
                </c:pt>
                <c:pt idx="72">
                  <c:v>610193.35270667775</c:v>
                </c:pt>
                <c:pt idx="73">
                  <c:v>603487.93124836253</c:v>
                </c:pt>
                <c:pt idx="74">
                  <c:v>567426.54096589971</c:v>
                </c:pt>
                <c:pt idx="75">
                  <c:v>554230.57489692525</c:v>
                </c:pt>
                <c:pt idx="76">
                  <c:v>564787.34775210486</c:v>
                </c:pt>
                <c:pt idx="77">
                  <c:v>551846.84674131894</c:v>
                </c:pt>
                <c:pt idx="78">
                  <c:v>565496.7687455212</c:v>
                </c:pt>
                <c:pt idx="79">
                  <c:v>558996.80588637723</c:v>
                </c:pt>
                <c:pt idx="80">
                  <c:v>574664.62718516798</c:v>
                </c:pt>
                <c:pt idx="81">
                  <c:v>553767.73165116191</c:v>
                </c:pt>
                <c:pt idx="82">
                  <c:v>560036.80031136377</c:v>
                </c:pt>
                <c:pt idx="83">
                  <c:v>573060.91132831597</c:v>
                </c:pt>
                <c:pt idx="84">
                  <c:v>571758.50016620615</c:v>
                </c:pt>
                <c:pt idx="85">
                  <c:v>586085.02294941409</c:v>
                </c:pt>
                <c:pt idx="86">
                  <c:v>568585.0025511405</c:v>
                </c:pt>
                <c:pt idx="87">
                  <c:v>576356.09598008543</c:v>
                </c:pt>
                <c:pt idx="88">
                  <c:v>591898.28283797542</c:v>
                </c:pt>
                <c:pt idx="89">
                  <c:v>588166.50244424655</c:v>
                </c:pt>
                <c:pt idx="90">
                  <c:v>585609.25678144547</c:v>
                </c:pt>
                <c:pt idx="91">
                  <c:v>607345.84491525451</c:v>
                </c:pt>
                <c:pt idx="92">
                  <c:v>608457.18198197405</c:v>
                </c:pt>
                <c:pt idx="93">
                  <c:v>576433.1197723964</c:v>
                </c:pt>
                <c:pt idx="94">
                  <c:v>589242.74465622753</c:v>
                </c:pt>
                <c:pt idx="95">
                  <c:v>608791.14285565226</c:v>
                </c:pt>
                <c:pt idx="96">
                  <c:v>599857.10092695302</c:v>
                </c:pt>
                <c:pt idx="97">
                  <c:v>587094.18388595397</c:v>
                </c:pt>
                <c:pt idx="98">
                  <c:v>570738.14011804073</c:v>
                </c:pt>
                <c:pt idx="99">
                  <c:v>573286.07824356761</c:v>
                </c:pt>
                <c:pt idx="100">
                  <c:v>569464.17105527723</c:v>
                </c:pt>
                <c:pt idx="101">
                  <c:v>567093.96952659031</c:v>
                </c:pt>
                <c:pt idx="102">
                  <c:v>585997.10184414336</c:v>
                </c:pt>
                <c:pt idx="103">
                  <c:v>604900.2341616964</c:v>
                </c:pt>
                <c:pt idx="104">
                  <c:v>563977.25243154215</c:v>
                </c:pt>
                <c:pt idx="105">
                  <c:v>554126.12138470297</c:v>
                </c:pt>
                <c:pt idx="106">
                  <c:v>573280.41431390087</c:v>
                </c:pt>
                <c:pt idx="107">
                  <c:v>580928.22524748114</c:v>
                </c:pt>
                <c:pt idx="108">
                  <c:v>586425.96870408196</c:v>
                </c:pt>
                <c:pt idx="109">
                  <c:v>570543.59871834645</c:v>
                </c:pt>
                <c:pt idx="110">
                  <c:v>561488.92637010955</c:v>
                </c:pt>
                <c:pt idx="111">
                  <c:v>565119.24270439905</c:v>
                </c:pt>
                <c:pt idx="112">
                  <c:v>553623.24097914901</c:v>
                </c:pt>
                <c:pt idx="113">
                  <c:v>578351.25654596952</c:v>
                </c:pt>
                <c:pt idx="114">
                  <c:v>566302.27203459514</c:v>
                </c:pt>
                <c:pt idx="115">
                  <c:v>590400.2410573439</c:v>
                </c:pt>
                <c:pt idx="116">
                  <c:v>590263.31148213486</c:v>
                </c:pt>
                <c:pt idx="117">
                  <c:v>568258.41129988409</c:v>
                </c:pt>
                <c:pt idx="118">
                  <c:v>568258.41129988409</c:v>
                </c:pt>
                <c:pt idx="119">
                  <c:v>600211.26086518529</c:v>
                </c:pt>
                <c:pt idx="120">
                  <c:v>596602.77633092564</c:v>
                </c:pt>
                <c:pt idx="121">
                  <c:v>607428.2299337046</c:v>
                </c:pt>
                <c:pt idx="122">
                  <c:v>608344.76900228625</c:v>
                </c:pt>
                <c:pt idx="123">
                  <c:v>605347.99674119125</c:v>
                </c:pt>
                <c:pt idx="124">
                  <c:v>617335.08578557125</c:v>
                </c:pt>
                <c:pt idx="125">
                  <c:v>621731.71668764472</c:v>
                </c:pt>
                <c:pt idx="126">
                  <c:v>633688.09585471475</c:v>
                </c:pt>
                <c:pt idx="127">
                  <c:v>651622.66460531997</c:v>
                </c:pt>
                <c:pt idx="128">
                  <c:v>649743.29337649012</c:v>
                </c:pt>
                <c:pt idx="129">
                  <c:v>610818.5799484055</c:v>
                </c:pt>
                <c:pt idx="130">
                  <c:v>652737.50210172741</c:v>
                </c:pt>
                <c:pt idx="131">
                  <c:v>673809.18254451186</c:v>
                </c:pt>
                <c:pt idx="132">
                  <c:v>667846.26942464896</c:v>
                </c:pt>
                <c:pt idx="133">
                  <c:v>677386.93041642965</c:v>
                </c:pt>
                <c:pt idx="134">
                  <c:v>666710.47601132607</c:v>
                </c:pt>
                <c:pt idx="135">
                  <c:v>663138.81274697976</c:v>
                </c:pt>
                <c:pt idx="136">
                  <c:v>678616.02022581408</c:v>
                </c:pt>
                <c:pt idx="137">
                  <c:v>684122.46018026106</c:v>
                </c:pt>
                <c:pt idx="138">
                  <c:v>695917.67501095519</c:v>
                </c:pt>
                <c:pt idx="139">
                  <c:v>738970.2091429889</c:v>
                </c:pt>
                <c:pt idx="140">
                  <c:v>717723.92926634685</c:v>
                </c:pt>
                <c:pt idx="141">
                  <c:v>671761.31310643302</c:v>
                </c:pt>
                <c:pt idx="142">
                  <c:v>718902.45788583183</c:v>
                </c:pt>
                <c:pt idx="143">
                  <c:v>757600.1172195879</c:v>
                </c:pt>
                <c:pt idx="144">
                  <c:v>728235.77159092179</c:v>
                </c:pt>
                <c:pt idx="145">
                  <c:v>739981.50984238822</c:v>
                </c:pt>
                <c:pt idx="146">
                  <c:v>708833.18811012816</c:v>
                </c:pt>
                <c:pt idx="147">
                  <c:v>726407.56467484205</c:v>
                </c:pt>
                <c:pt idx="148">
                  <c:v>727344.86475829349</c:v>
                </c:pt>
                <c:pt idx="149">
                  <c:v>723984.18645281205</c:v>
                </c:pt>
                <c:pt idx="150">
                  <c:v>759015.67934569006</c:v>
                </c:pt>
                <c:pt idx="151">
                  <c:v>789376.30651951768</c:v>
                </c:pt>
                <c:pt idx="152">
                  <c:v>801222.23903775739</c:v>
                </c:pt>
                <c:pt idx="153">
                  <c:v>789525.56401530828</c:v>
                </c:pt>
                <c:pt idx="154">
                  <c:v>803561.57404224714</c:v>
                </c:pt>
                <c:pt idx="155">
                  <c:v>855286.3261494108</c:v>
                </c:pt>
                <c:pt idx="156">
                  <c:v>851771.45083646802</c:v>
                </c:pt>
                <c:pt idx="157">
                  <c:v>890435.07927883859</c:v>
                </c:pt>
                <c:pt idx="158">
                  <c:v>898392.36683736125</c:v>
                </c:pt>
                <c:pt idx="159">
                  <c:v>875057.50016626099</c:v>
                </c:pt>
                <c:pt idx="160">
                  <c:v>875057.50016626099</c:v>
                </c:pt>
                <c:pt idx="161">
                  <c:v>908199.21255669603</c:v>
                </c:pt>
                <c:pt idx="162">
                  <c:v>883779.00325619592</c:v>
                </c:pt>
                <c:pt idx="163">
                  <c:v>912850.68099488656</c:v>
                </c:pt>
                <c:pt idx="164">
                  <c:v>909241.71602212964</c:v>
                </c:pt>
                <c:pt idx="165">
                  <c:v>870674.90801604954</c:v>
                </c:pt>
                <c:pt idx="166">
                  <c:v>899892.18680853443</c:v>
                </c:pt>
                <c:pt idx="167">
                  <c:v>974230.6835184372</c:v>
                </c:pt>
                <c:pt idx="168">
                  <c:v>968396.96685066214</c:v>
                </c:pt>
                <c:pt idx="169">
                  <c:v>961396.50684933201</c:v>
                </c:pt>
                <c:pt idx="170">
                  <c:v>964378.72161075159</c:v>
                </c:pt>
                <c:pt idx="171">
                  <c:v>975997.74235304981</c:v>
                </c:pt>
                <c:pt idx="172">
                  <c:v>987616.76309534803</c:v>
                </c:pt>
                <c:pt idx="173">
                  <c:v>978558.92508084164</c:v>
                </c:pt>
                <c:pt idx="174">
                  <c:v>1017353.8647142241</c:v>
                </c:pt>
                <c:pt idx="175">
                  <c:v>1013300.6620659602</c:v>
                </c:pt>
                <c:pt idx="176">
                  <c:v>986061.49895534699</c:v>
                </c:pt>
                <c:pt idx="177">
                  <c:v>957229.29138355318</c:v>
                </c:pt>
                <c:pt idx="178">
                  <c:v>953769.42647493794</c:v>
                </c:pt>
                <c:pt idx="179">
                  <c:v>1027799.9999999999</c:v>
                </c:pt>
                <c:pt idx="180">
                  <c:v>976409.99999999988</c:v>
                </c:pt>
                <c:pt idx="181">
                  <c:v>985317.59999999986</c:v>
                </c:pt>
                <c:pt idx="182">
                  <c:v>977551.99999999988</c:v>
                </c:pt>
                <c:pt idx="183">
                  <c:v>954711.99999999988</c:v>
                </c:pt>
                <c:pt idx="184">
                  <c:v>959279.99999999988</c:v>
                </c:pt>
                <c:pt idx="185">
                  <c:v>965972.56504169828</c:v>
                </c:pt>
                <c:pt idx="186">
                  <c:v>965972.56504169828</c:v>
                </c:pt>
                <c:pt idx="187">
                  <c:v>1000065.7143961111</c:v>
                </c:pt>
                <c:pt idx="188">
                  <c:v>976262.42544731603</c:v>
                </c:pt>
                <c:pt idx="189">
                  <c:v>930854.87077534792</c:v>
                </c:pt>
                <c:pt idx="190">
                  <c:v>970586.48111331998</c:v>
                </c:pt>
                <c:pt idx="191">
                  <c:v>994025.71711177053</c:v>
                </c:pt>
                <c:pt idx="192">
                  <c:v>960138.4767556875</c:v>
                </c:pt>
                <c:pt idx="193">
                  <c:v>960138.4767556875</c:v>
                </c:pt>
                <c:pt idx="194">
                  <c:v>956354.67980295571</c:v>
                </c:pt>
                <c:pt idx="195">
                  <c:v>933852.21674876858</c:v>
                </c:pt>
                <c:pt idx="196">
                  <c:v>956354.67980295571</c:v>
                </c:pt>
                <c:pt idx="197">
                  <c:v>943488.28125</c:v>
                </c:pt>
                <c:pt idx="198">
                  <c:v>960216.796875</c:v>
                </c:pt>
                <c:pt idx="199">
                  <c:v>959101.5625</c:v>
                </c:pt>
                <c:pt idx="200">
                  <c:v>958165.85365853668</c:v>
                </c:pt>
                <c:pt idx="201">
                  <c:v>896887.80487804883</c:v>
                </c:pt>
                <c:pt idx="202">
                  <c:v>948138.53658536589</c:v>
                </c:pt>
                <c:pt idx="203">
                  <c:v>951666.66666666674</c:v>
                </c:pt>
                <c:pt idx="204">
                  <c:v>942762.18323586753</c:v>
                </c:pt>
                <c:pt idx="205">
                  <c:v>946101.36452241719</c:v>
                </c:pt>
                <c:pt idx="206">
                  <c:v>940600.77519379847</c:v>
                </c:pt>
                <c:pt idx="207">
                  <c:v>912936.04651162785</c:v>
                </c:pt>
                <c:pt idx="208">
                  <c:v>906296.51162790693</c:v>
                </c:pt>
                <c:pt idx="209">
                  <c:v>932065.447545717</c:v>
                </c:pt>
                <c:pt idx="210">
                  <c:v>948552.45428296435</c:v>
                </c:pt>
                <c:pt idx="211">
                  <c:v>972733.39749759377</c:v>
                </c:pt>
                <c:pt idx="212">
                  <c:v>969168.58237547881</c:v>
                </c:pt>
                <c:pt idx="213">
                  <c:v>951666.66666666663</c:v>
                </c:pt>
                <c:pt idx="214">
                  <c:v>968074.71264367807</c:v>
                </c:pt>
                <c:pt idx="215">
                  <c:v>1025846.0076045627</c:v>
                </c:pt>
                <c:pt idx="216">
                  <c:v>1004134.9809885931</c:v>
                </c:pt>
                <c:pt idx="217">
                  <c:v>982423.95437262347</c:v>
                </c:pt>
                <c:pt idx="218">
                  <c:v>1003476.5998089779</c:v>
                </c:pt>
                <c:pt idx="219">
                  <c:v>1001295.128939828</c:v>
                </c:pt>
                <c:pt idx="220">
                  <c:v>1035653.2951289397</c:v>
                </c:pt>
                <c:pt idx="221">
                  <c:v>1034734.3453510436</c:v>
                </c:pt>
                <c:pt idx="222">
                  <c:v>1083491.4611005692</c:v>
                </c:pt>
                <c:pt idx="223">
                  <c:v>1115996.2049335863</c:v>
                </c:pt>
                <c:pt idx="224">
                  <c:v>1105335.2219074599</c:v>
                </c:pt>
                <c:pt idx="225">
                  <c:v>1072983.9471199245</c:v>
                </c:pt>
                <c:pt idx="226">
                  <c:v>1186213.4088762985</c:v>
                </c:pt>
                <c:pt idx="227">
                  <c:v>1202949.4382022473</c:v>
                </c:pt>
                <c:pt idx="228">
                  <c:v>1197602.9962546816</c:v>
                </c:pt>
                <c:pt idx="229">
                  <c:v>1227543.0711610487</c:v>
                </c:pt>
                <c:pt idx="230">
                  <c:v>1213770.7948243993</c:v>
                </c:pt>
                <c:pt idx="231">
                  <c:v>1229602.5878003698</c:v>
                </c:pt>
                <c:pt idx="232">
                  <c:v>1266543.438077634</c:v>
                </c:pt>
                <c:pt idx="233">
                  <c:v>1185367.0886075951</c:v>
                </c:pt>
                <c:pt idx="234">
                  <c:v>1285524.4122965643</c:v>
                </c:pt>
                <c:pt idx="235">
                  <c:v>1342314.6473779387</c:v>
                </c:pt>
                <c:pt idx="236">
                  <c:v>1302816.3992869875</c:v>
                </c:pt>
                <c:pt idx="237">
                  <c:v>1221390.3743315509</c:v>
                </c:pt>
                <c:pt idx="238">
                  <c:v>1211212.1212121211</c:v>
                </c:pt>
                <c:pt idx="239">
                  <c:v>1200000</c:v>
                </c:pt>
                <c:pt idx="240">
                  <c:v>1170000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90-42D8-ABA9-3CB4D1A6FC0C}"/>
            </c:ext>
          </c:extLst>
        </c:ser>
        <c:ser>
          <c:idx val="1"/>
          <c:order val="1"/>
          <c:tx>
            <c:strRef>
              <c:f>HousePrices!$C$5</c:f>
              <c:strCache>
                <c:ptCount val="1"/>
                <c:pt idx="0">
                  <c:v>Rest of NZ</c:v>
                </c:pt>
              </c:strCache>
            </c:strRef>
          </c:tx>
          <c:marker>
            <c:symbol val="none"/>
          </c:marker>
          <c:cat>
            <c:numRef>
              <c:f>HousePrices!$A$10:$A$250</c:f>
              <c:numCache>
                <c:formatCode>mmm\-yy</c:formatCode>
                <c:ptCount val="241"/>
                <c:pt idx="0">
                  <c:v>37347</c:v>
                </c:pt>
                <c:pt idx="1">
                  <c:v>37377</c:v>
                </c:pt>
                <c:pt idx="2">
                  <c:v>37408</c:v>
                </c:pt>
                <c:pt idx="3">
                  <c:v>37438</c:v>
                </c:pt>
                <c:pt idx="4">
                  <c:v>37469</c:v>
                </c:pt>
                <c:pt idx="5">
                  <c:v>37500</c:v>
                </c:pt>
                <c:pt idx="6">
                  <c:v>37530</c:v>
                </c:pt>
                <c:pt idx="7">
                  <c:v>37561</c:v>
                </c:pt>
                <c:pt idx="8">
                  <c:v>37591</c:v>
                </c:pt>
                <c:pt idx="9">
                  <c:v>37622</c:v>
                </c:pt>
                <c:pt idx="10">
                  <c:v>37653</c:v>
                </c:pt>
                <c:pt idx="11">
                  <c:v>37681</c:v>
                </c:pt>
                <c:pt idx="12">
                  <c:v>37712</c:v>
                </c:pt>
                <c:pt idx="13">
                  <c:v>37742</c:v>
                </c:pt>
                <c:pt idx="14">
                  <c:v>37773</c:v>
                </c:pt>
                <c:pt idx="15">
                  <c:v>37803</c:v>
                </c:pt>
                <c:pt idx="16">
                  <c:v>37834</c:v>
                </c:pt>
                <c:pt idx="17">
                  <c:v>37865</c:v>
                </c:pt>
                <c:pt idx="18">
                  <c:v>37895</c:v>
                </c:pt>
                <c:pt idx="19">
                  <c:v>37926</c:v>
                </c:pt>
                <c:pt idx="20">
                  <c:v>37956</c:v>
                </c:pt>
                <c:pt idx="21">
                  <c:v>37987</c:v>
                </c:pt>
                <c:pt idx="22">
                  <c:v>38018</c:v>
                </c:pt>
                <c:pt idx="23">
                  <c:v>38047</c:v>
                </c:pt>
                <c:pt idx="24">
                  <c:v>38078</c:v>
                </c:pt>
                <c:pt idx="25">
                  <c:v>38108</c:v>
                </c:pt>
                <c:pt idx="26">
                  <c:v>38139</c:v>
                </c:pt>
                <c:pt idx="27">
                  <c:v>38169</c:v>
                </c:pt>
                <c:pt idx="28">
                  <c:v>38200</c:v>
                </c:pt>
                <c:pt idx="29">
                  <c:v>38231</c:v>
                </c:pt>
                <c:pt idx="30">
                  <c:v>38261</c:v>
                </c:pt>
                <c:pt idx="31">
                  <c:v>38292</c:v>
                </c:pt>
                <c:pt idx="32">
                  <c:v>38322</c:v>
                </c:pt>
                <c:pt idx="33">
                  <c:v>38353</c:v>
                </c:pt>
                <c:pt idx="34">
                  <c:v>38384</c:v>
                </c:pt>
                <c:pt idx="35">
                  <c:v>38412</c:v>
                </c:pt>
                <c:pt idx="36">
                  <c:v>38443</c:v>
                </c:pt>
                <c:pt idx="37">
                  <c:v>38473</c:v>
                </c:pt>
                <c:pt idx="38">
                  <c:v>38504</c:v>
                </c:pt>
                <c:pt idx="39">
                  <c:v>38534</c:v>
                </c:pt>
                <c:pt idx="40">
                  <c:v>38565</c:v>
                </c:pt>
                <c:pt idx="41">
                  <c:v>38596</c:v>
                </c:pt>
                <c:pt idx="42">
                  <c:v>38626</c:v>
                </c:pt>
                <c:pt idx="43">
                  <c:v>38657</c:v>
                </c:pt>
                <c:pt idx="44">
                  <c:v>38687</c:v>
                </c:pt>
                <c:pt idx="45">
                  <c:v>38718</c:v>
                </c:pt>
                <c:pt idx="46">
                  <c:v>38749</c:v>
                </c:pt>
                <c:pt idx="47">
                  <c:v>38777</c:v>
                </c:pt>
                <c:pt idx="48">
                  <c:v>38808</c:v>
                </c:pt>
                <c:pt idx="49">
                  <c:v>38838</c:v>
                </c:pt>
                <c:pt idx="50">
                  <c:v>38869</c:v>
                </c:pt>
                <c:pt idx="51">
                  <c:v>38899</c:v>
                </c:pt>
                <c:pt idx="52">
                  <c:v>38930</c:v>
                </c:pt>
                <c:pt idx="53">
                  <c:v>38961</c:v>
                </c:pt>
                <c:pt idx="54">
                  <c:v>38991</c:v>
                </c:pt>
                <c:pt idx="55">
                  <c:v>39022</c:v>
                </c:pt>
                <c:pt idx="56">
                  <c:v>39052</c:v>
                </c:pt>
                <c:pt idx="57">
                  <c:v>39083</c:v>
                </c:pt>
                <c:pt idx="58">
                  <c:v>39114</c:v>
                </c:pt>
                <c:pt idx="59">
                  <c:v>39142</c:v>
                </c:pt>
                <c:pt idx="60">
                  <c:v>39173</c:v>
                </c:pt>
                <c:pt idx="61">
                  <c:v>39203</c:v>
                </c:pt>
                <c:pt idx="62">
                  <c:v>39234</c:v>
                </c:pt>
                <c:pt idx="63">
                  <c:v>39264</c:v>
                </c:pt>
                <c:pt idx="64">
                  <c:v>39295</c:v>
                </c:pt>
                <c:pt idx="65">
                  <c:v>39326</c:v>
                </c:pt>
                <c:pt idx="66">
                  <c:v>39356</c:v>
                </c:pt>
                <c:pt idx="67">
                  <c:v>39387</c:v>
                </c:pt>
                <c:pt idx="68">
                  <c:v>39417</c:v>
                </c:pt>
                <c:pt idx="69">
                  <c:v>39448</c:v>
                </c:pt>
                <c:pt idx="70">
                  <c:v>39479</c:v>
                </c:pt>
                <c:pt idx="71">
                  <c:v>39508</c:v>
                </c:pt>
                <c:pt idx="72">
                  <c:v>39539</c:v>
                </c:pt>
                <c:pt idx="73">
                  <c:v>39569</c:v>
                </c:pt>
                <c:pt idx="74">
                  <c:v>39600</c:v>
                </c:pt>
                <c:pt idx="75">
                  <c:v>39630</c:v>
                </c:pt>
                <c:pt idx="76">
                  <c:v>39661</c:v>
                </c:pt>
                <c:pt idx="77">
                  <c:v>39692</c:v>
                </c:pt>
                <c:pt idx="78">
                  <c:v>39722</c:v>
                </c:pt>
                <c:pt idx="79">
                  <c:v>39753</c:v>
                </c:pt>
                <c:pt idx="80">
                  <c:v>39783</c:v>
                </c:pt>
                <c:pt idx="81">
                  <c:v>39814</c:v>
                </c:pt>
                <c:pt idx="82">
                  <c:v>39845</c:v>
                </c:pt>
                <c:pt idx="83">
                  <c:v>39873</c:v>
                </c:pt>
                <c:pt idx="84">
                  <c:v>39904</c:v>
                </c:pt>
                <c:pt idx="85">
                  <c:v>39934</c:v>
                </c:pt>
                <c:pt idx="86">
                  <c:v>39965</c:v>
                </c:pt>
                <c:pt idx="87">
                  <c:v>39995</c:v>
                </c:pt>
                <c:pt idx="88">
                  <c:v>40026</c:v>
                </c:pt>
                <c:pt idx="89">
                  <c:v>40057</c:v>
                </c:pt>
                <c:pt idx="90">
                  <c:v>40087</c:v>
                </c:pt>
                <c:pt idx="91">
                  <c:v>40118</c:v>
                </c:pt>
                <c:pt idx="92">
                  <c:v>40148</c:v>
                </c:pt>
                <c:pt idx="93">
                  <c:v>40179</c:v>
                </c:pt>
                <c:pt idx="94">
                  <c:v>40210</c:v>
                </c:pt>
                <c:pt idx="95">
                  <c:v>40238</c:v>
                </c:pt>
                <c:pt idx="96">
                  <c:v>40269</c:v>
                </c:pt>
                <c:pt idx="97">
                  <c:v>40299</c:v>
                </c:pt>
                <c:pt idx="98">
                  <c:v>40330</c:v>
                </c:pt>
                <c:pt idx="99">
                  <c:v>40360</c:v>
                </c:pt>
                <c:pt idx="100">
                  <c:v>40391</c:v>
                </c:pt>
                <c:pt idx="101">
                  <c:v>40422</c:v>
                </c:pt>
                <c:pt idx="102">
                  <c:v>40452</c:v>
                </c:pt>
                <c:pt idx="103">
                  <c:v>40483</c:v>
                </c:pt>
                <c:pt idx="104">
                  <c:v>40513</c:v>
                </c:pt>
                <c:pt idx="105">
                  <c:v>40544</c:v>
                </c:pt>
                <c:pt idx="106">
                  <c:v>40575</c:v>
                </c:pt>
                <c:pt idx="107">
                  <c:v>40603</c:v>
                </c:pt>
                <c:pt idx="108">
                  <c:v>40634</c:v>
                </c:pt>
                <c:pt idx="109">
                  <c:v>40664</c:v>
                </c:pt>
                <c:pt idx="110">
                  <c:v>40695</c:v>
                </c:pt>
                <c:pt idx="111">
                  <c:v>40725</c:v>
                </c:pt>
                <c:pt idx="112">
                  <c:v>40756</c:v>
                </c:pt>
                <c:pt idx="113">
                  <c:v>40787</c:v>
                </c:pt>
                <c:pt idx="114">
                  <c:v>40817</c:v>
                </c:pt>
                <c:pt idx="115">
                  <c:v>40848</c:v>
                </c:pt>
                <c:pt idx="116">
                  <c:v>40878</c:v>
                </c:pt>
                <c:pt idx="117">
                  <c:v>40909</c:v>
                </c:pt>
                <c:pt idx="118">
                  <c:v>40940</c:v>
                </c:pt>
                <c:pt idx="119">
                  <c:v>40969</c:v>
                </c:pt>
                <c:pt idx="120">
                  <c:v>41000</c:v>
                </c:pt>
                <c:pt idx="121">
                  <c:v>41030</c:v>
                </c:pt>
                <c:pt idx="122">
                  <c:v>41061</c:v>
                </c:pt>
                <c:pt idx="123">
                  <c:v>41091</c:v>
                </c:pt>
                <c:pt idx="124">
                  <c:v>41122</c:v>
                </c:pt>
                <c:pt idx="125">
                  <c:v>41153</c:v>
                </c:pt>
                <c:pt idx="126">
                  <c:v>41183</c:v>
                </c:pt>
                <c:pt idx="127">
                  <c:v>41214</c:v>
                </c:pt>
                <c:pt idx="128">
                  <c:v>41244</c:v>
                </c:pt>
                <c:pt idx="129">
                  <c:v>41275</c:v>
                </c:pt>
                <c:pt idx="130">
                  <c:v>41306</c:v>
                </c:pt>
                <c:pt idx="131">
                  <c:v>41334</c:v>
                </c:pt>
                <c:pt idx="132">
                  <c:v>41365</c:v>
                </c:pt>
                <c:pt idx="133">
                  <c:v>41395</c:v>
                </c:pt>
                <c:pt idx="134">
                  <c:v>41426</c:v>
                </c:pt>
                <c:pt idx="135">
                  <c:v>41456</c:v>
                </c:pt>
                <c:pt idx="136">
                  <c:v>41487</c:v>
                </c:pt>
                <c:pt idx="137">
                  <c:v>41518</c:v>
                </c:pt>
                <c:pt idx="138">
                  <c:v>41548</c:v>
                </c:pt>
                <c:pt idx="139">
                  <c:v>41579</c:v>
                </c:pt>
                <c:pt idx="140">
                  <c:v>41609</c:v>
                </c:pt>
                <c:pt idx="141">
                  <c:v>41640</c:v>
                </c:pt>
                <c:pt idx="142">
                  <c:v>41671</c:v>
                </c:pt>
                <c:pt idx="143">
                  <c:v>41699</c:v>
                </c:pt>
                <c:pt idx="144">
                  <c:v>41730</c:v>
                </c:pt>
                <c:pt idx="145">
                  <c:v>41760</c:v>
                </c:pt>
                <c:pt idx="146">
                  <c:v>41791</c:v>
                </c:pt>
                <c:pt idx="147">
                  <c:v>41821</c:v>
                </c:pt>
                <c:pt idx="148">
                  <c:v>41852</c:v>
                </c:pt>
                <c:pt idx="149">
                  <c:v>41883</c:v>
                </c:pt>
                <c:pt idx="150">
                  <c:v>41913</c:v>
                </c:pt>
                <c:pt idx="151">
                  <c:v>41944</c:v>
                </c:pt>
                <c:pt idx="152">
                  <c:v>41974</c:v>
                </c:pt>
                <c:pt idx="153">
                  <c:v>42005</c:v>
                </c:pt>
                <c:pt idx="154">
                  <c:v>42036</c:v>
                </c:pt>
                <c:pt idx="155">
                  <c:v>42064</c:v>
                </c:pt>
                <c:pt idx="156">
                  <c:v>42095</c:v>
                </c:pt>
                <c:pt idx="157">
                  <c:v>42125</c:v>
                </c:pt>
                <c:pt idx="158">
                  <c:v>42156</c:v>
                </c:pt>
                <c:pt idx="159">
                  <c:v>42186</c:v>
                </c:pt>
                <c:pt idx="160">
                  <c:v>42217</c:v>
                </c:pt>
                <c:pt idx="161">
                  <c:v>42248</c:v>
                </c:pt>
                <c:pt idx="162">
                  <c:v>42278</c:v>
                </c:pt>
                <c:pt idx="163">
                  <c:v>42309</c:v>
                </c:pt>
                <c:pt idx="164">
                  <c:v>42339</c:v>
                </c:pt>
                <c:pt idx="165">
                  <c:v>42370</c:v>
                </c:pt>
                <c:pt idx="166">
                  <c:v>42401</c:v>
                </c:pt>
                <c:pt idx="167">
                  <c:v>42430</c:v>
                </c:pt>
                <c:pt idx="168">
                  <c:v>42461</c:v>
                </c:pt>
                <c:pt idx="169">
                  <c:v>42491</c:v>
                </c:pt>
                <c:pt idx="170">
                  <c:v>42522</c:v>
                </c:pt>
                <c:pt idx="171">
                  <c:v>42552</c:v>
                </c:pt>
                <c:pt idx="172">
                  <c:v>42583</c:v>
                </c:pt>
                <c:pt idx="173">
                  <c:v>42614</c:v>
                </c:pt>
                <c:pt idx="174">
                  <c:v>42644</c:v>
                </c:pt>
                <c:pt idx="175">
                  <c:v>42675</c:v>
                </c:pt>
                <c:pt idx="176">
                  <c:v>42705</c:v>
                </c:pt>
                <c:pt idx="177">
                  <c:v>42736</c:v>
                </c:pt>
                <c:pt idx="178">
                  <c:v>42767</c:v>
                </c:pt>
                <c:pt idx="179">
                  <c:v>42795</c:v>
                </c:pt>
                <c:pt idx="180">
                  <c:v>42826</c:v>
                </c:pt>
                <c:pt idx="181">
                  <c:v>42856</c:v>
                </c:pt>
                <c:pt idx="182">
                  <c:v>42887</c:v>
                </c:pt>
                <c:pt idx="183">
                  <c:v>42917</c:v>
                </c:pt>
                <c:pt idx="184">
                  <c:v>42948</c:v>
                </c:pt>
                <c:pt idx="185">
                  <c:v>42979</c:v>
                </c:pt>
                <c:pt idx="186">
                  <c:v>43009</c:v>
                </c:pt>
                <c:pt idx="187">
                  <c:v>43040</c:v>
                </c:pt>
                <c:pt idx="188">
                  <c:v>43070</c:v>
                </c:pt>
                <c:pt idx="189">
                  <c:v>43101</c:v>
                </c:pt>
                <c:pt idx="190">
                  <c:v>43132</c:v>
                </c:pt>
                <c:pt idx="191">
                  <c:v>43160</c:v>
                </c:pt>
                <c:pt idx="192">
                  <c:v>43191</c:v>
                </c:pt>
                <c:pt idx="193">
                  <c:v>43221</c:v>
                </c:pt>
                <c:pt idx="194">
                  <c:v>43252</c:v>
                </c:pt>
                <c:pt idx="195">
                  <c:v>43282</c:v>
                </c:pt>
                <c:pt idx="196">
                  <c:v>43313</c:v>
                </c:pt>
                <c:pt idx="197">
                  <c:v>43344</c:v>
                </c:pt>
                <c:pt idx="198">
                  <c:v>43374</c:v>
                </c:pt>
                <c:pt idx="199">
                  <c:v>43405</c:v>
                </c:pt>
                <c:pt idx="200">
                  <c:v>43435</c:v>
                </c:pt>
                <c:pt idx="201">
                  <c:v>43466</c:v>
                </c:pt>
                <c:pt idx="202">
                  <c:v>43497</c:v>
                </c:pt>
                <c:pt idx="203">
                  <c:v>43525</c:v>
                </c:pt>
                <c:pt idx="204">
                  <c:v>43556</c:v>
                </c:pt>
                <c:pt idx="205">
                  <c:v>43586</c:v>
                </c:pt>
                <c:pt idx="206">
                  <c:v>43617</c:v>
                </c:pt>
                <c:pt idx="207">
                  <c:v>43647</c:v>
                </c:pt>
                <c:pt idx="208">
                  <c:v>43678</c:v>
                </c:pt>
                <c:pt idx="209">
                  <c:v>43709</c:v>
                </c:pt>
                <c:pt idx="210">
                  <c:v>43739</c:v>
                </c:pt>
                <c:pt idx="211">
                  <c:v>43770</c:v>
                </c:pt>
                <c:pt idx="212">
                  <c:v>43800</c:v>
                </c:pt>
                <c:pt idx="213">
                  <c:v>43831</c:v>
                </c:pt>
                <c:pt idx="214">
                  <c:v>43862</c:v>
                </c:pt>
                <c:pt idx="215">
                  <c:v>43891</c:v>
                </c:pt>
                <c:pt idx="216">
                  <c:v>43922</c:v>
                </c:pt>
                <c:pt idx="217">
                  <c:v>43952</c:v>
                </c:pt>
                <c:pt idx="218">
                  <c:v>43983</c:v>
                </c:pt>
                <c:pt idx="219">
                  <c:v>44013</c:v>
                </c:pt>
                <c:pt idx="220">
                  <c:v>44044</c:v>
                </c:pt>
                <c:pt idx="221">
                  <c:v>44075</c:v>
                </c:pt>
                <c:pt idx="222">
                  <c:v>44105</c:v>
                </c:pt>
                <c:pt idx="223">
                  <c:v>44136</c:v>
                </c:pt>
                <c:pt idx="224">
                  <c:v>44166</c:v>
                </c:pt>
                <c:pt idx="225">
                  <c:v>44197</c:v>
                </c:pt>
                <c:pt idx="226">
                  <c:v>44228</c:v>
                </c:pt>
                <c:pt idx="227">
                  <c:v>44256</c:v>
                </c:pt>
                <c:pt idx="228">
                  <c:v>44287</c:v>
                </c:pt>
                <c:pt idx="229">
                  <c:v>44317</c:v>
                </c:pt>
                <c:pt idx="230">
                  <c:v>44348</c:v>
                </c:pt>
                <c:pt idx="231">
                  <c:v>44378</c:v>
                </c:pt>
                <c:pt idx="232">
                  <c:v>44409</c:v>
                </c:pt>
                <c:pt idx="233">
                  <c:v>44440</c:v>
                </c:pt>
                <c:pt idx="234">
                  <c:v>44470</c:v>
                </c:pt>
                <c:pt idx="235">
                  <c:v>44501</c:v>
                </c:pt>
                <c:pt idx="236">
                  <c:v>44531</c:v>
                </c:pt>
                <c:pt idx="237">
                  <c:v>44562</c:v>
                </c:pt>
                <c:pt idx="238">
                  <c:v>44593</c:v>
                </c:pt>
                <c:pt idx="239">
                  <c:v>44621</c:v>
                </c:pt>
                <c:pt idx="240">
                  <c:v>44652</c:v>
                </c:pt>
              </c:numCache>
            </c:numRef>
          </c:cat>
          <c:val>
            <c:numRef>
              <c:f>HousePrices!$C$10:$C$250</c:f>
              <c:numCache>
                <c:formatCode>[$-1010409]"$"#,##0;\("$"#,##0\)</c:formatCode>
                <c:ptCount val="241"/>
                <c:pt idx="0">
                  <c:v>238844.45263965576</c:v>
                </c:pt>
                <c:pt idx="1">
                  <c:v>235701.76247334448</c:v>
                </c:pt>
                <c:pt idx="2">
                  <c:v>230194.7933412405</c:v>
                </c:pt>
                <c:pt idx="3">
                  <c:v>233305.53379179782</c:v>
                </c:pt>
                <c:pt idx="4">
                  <c:v>230194.7933412405</c:v>
                </c:pt>
                <c:pt idx="5">
                  <c:v>231458.26345376999</c:v>
                </c:pt>
                <c:pt idx="6">
                  <c:v>235328.8029764083</c:v>
                </c:pt>
                <c:pt idx="7">
                  <c:v>247714.52944885084</c:v>
                </c:pt>
                <c:pt idx="8">
                  <c:v>246129.51868967162</c:v>
                </c:pt>
                <c:pt idx="9">
                  <c:v>241514.59021424028</c:v>
                </c:pt>
                <c:pt idx="10">
                  <c:v>244591.20919786117</c:v>
                </c:pt>
                <c:pt idx="11">
                  <c:v>249830.98835528511</c:v>
                </c:pt>
                <c:pt idx="12">
                  <c:v>249830.98835528511</c:v>
                </c:pt>
                <c:pt idx="13">
                  <c:v>255961.8101554148</c:v>
                </c:pt>
                <c:pt idx="14">
                  <c:v>252896.39925534997</c:v>
                </c:pt>
                <c:pt idx="15">
                  <c:v>257494.51560544723</c:v>
                </c:pt>
                <c:pt idx="16">
                  <c:v>260559.92650551206</c:v>
                </c:pt>
                <c:pt idx="17">
                  <c:v>259531.36036002639</c:v>
                </c:pt>
                <c:pt idx="18">
                  <c:v>278450.75406058092</c:v>
                </c:pt>
                <c:pt idx="19">
                  <c:v>282265.1479518218</c:v>
                </c:pt>
                <c:pt idx="20">
                  <c:v>284776.94867646118</c:v>
                </c:pt>
                <c:pt idx="21">
                  <c:v>286291.71968005941</c:v>
                </c:pt>
                <c:pt idx="22">
                  <c:v>290836.03269085399</c:v>
                </c:pt>
                <c:pt idx="23">
                  <c:v>298848.69582723075</c:v>
                </c:pt>
                <c:pt idx="24">
                  <c:v>298848.69582723075</c:v>
                </c:pt>
                <c:pt idx="25">
                  <c:v>301867.36952245532</c:v>
                </c:pt>
                <c:pt idx="26">
                  <c:v>298676.06781389005</c:v>
                </c:pt>
                <c:pt idx="27">
                  <c:v>302363.42667578993</c:v>
                </c:pt>
                <c:pt idx="28">
                  <c:v>308263.20085482975</c:v>
                </c:pt>
                <c:pt idx="29">
                  <c:v>312476.7665276326</c:v>
                </c:pt>
                <c:pt idx="30">
                  <c:v>327356.61255275796</c:v>
                </c:pt>
                <c:pt idx="31">
                  <c:v>330332.58175778307</c:v>
                </c:pt>
                <c:pt idx="32">
                  <c:v>332599.76934336888</c:v>
                </c:pt>
                <c:pt idx="33">
                  <c:v>344399.31770144851</c:v>
                </c:pt>
                <c:pt idx="34">
                  <c:v>346611.73301858845</c:v>
                </c:pt>
                <c:pt idx="35">
                  <c:v>355379.02364781324</c:v>
                </c:pt>
                <c:pt idx="36">
                  <c:v>342162.44838818384</c:v>
                </c:pt>
                <c:pt idx="37">
                  <c:v>350973.49856127007</c:v>
                </c:pt>
                <c:pt idx="38">
                  <c:v>356672.22592535365</c:v>
                </c:pt>
                <c:pt idx="39">
                  <c:v>356672.22592535365</c:v>
                </c:pt>
                <c:pt idx="40">
                  <c:v>363951.25094423839</c:v>
                </c:pt>
                <c:pt idx="41">
                  <c:v>363502.92793726496</c:v>
                </c:pt>
                <c:pt idx="42">
                  <c:v>367101.96682773292</c:v>
                </c:pt>
                <c:pt idx="43">
                  <c:v>377179.27572104323</c:v>
                </c:pt>
                <c:pt idx="44">
                  <c:v>376045.44043626392</c:v>
                </c:pt>
                <c:pt idx="45">
                  <c:v>370326.11814825988</c:v>
                </c:pt>
                <c:pt idx="46">
                  <c:v>378905.10158026591</c:v>
                </c:pt>
                <c:pt idx="47">
                  <c:v>376664.95356281084</c:v>
                </c:pt>
                <c:pt idx="48">
                  <c:v>383771.8394790903</c:v>
                </c:pt>
                <c:pt idx="49">
                  <c:v>380929.08511257847</c:v>
                </c:pt>
                <c:pt idx="50">
                  <c:v>376624.74807155872</c:v>
                </c:pt>
                <c:pt idx="51">
                  <c:v>380825.02407235675</c:v>
                </c:pt>
                <c:pt idx="52">
                  <c:v>379424.93207209074</c:v>
                </c:pt>
                <c:pt idx="53">
                  <c:v>382348.85797126021</c:v>
                </c:pt>
                <c:pt idx="54">
                  <c:v>394862.09332304692</c:v>
                </c:pt>
                <c:pt idx="55">
                  <c:v>403204.25022423803</c:v>
                </c:pt>
                <c:pt idx="56">
                  <c:v>404006.64655954286</c:v>
                </c:pt>
                <c:pt idx="57">
                  <c:v>399827.26745720278</c:v>
                </c:pt>
                <c:pt idx="58">
                  <c:v>410972.27839677635</c:v>
                </c:pt>
                <c:pt idx="59">
                  <c:v>415868.91089438315</c:v>
                </c:pt>
                <c:pt idx="60">
                  <c:v>415868.91089438315</c:v>
                </c:pt>
                <c:pt idx="61">
                  <c:v>422800.0594092895</c:v>
                </c:pt>
                <c:pt idx="62">
                  <c:v>418654.96071289614</c:v>
                </c:pt>
                <c:pt idx="63">
                  <c:v>418654.96071289614</c:v>
                </c:pt>
                <c:pt idx="64">
                  <c:v>418654.96071289614</c:v>
                </c:pt>
                <c:pt idx="65">
                  <c:v>423442.45868034929</c:v>
                </c:pt>
                <c:pt idx="66">
                  <c:v>422076.51526525134</c:v>
                </c:pt>
                <c:pt idx="67">
                  <c:v>430272.17575583875</c:v>
                </c:pt>
                <c:pt idx="68">
                  <c:v>418542.44912860484</c:v>
                </c:pt>
                <c:pt idx="69">
                  <c:v>417192.31219593197</c:v>
                </c:pt>
                <c:pt idx="70">
                  <c:v>418542.44912860484</c:v>
                </c:pt>
                <c:pt idx="71">
                  <c:v>411712.87754054955</c:v>
                </c:pt>
                <c:pt idx="72">
                  <c:v>409030.70895722351</c:v>
                </c:pt>
                <c:pt idx="73">
                  <c:v>409030.70895722351</c:v>
                </c:pt>
                <c:pt idx="74">
                  <c:v>389280.99903474515</c:v>
                </c:pt>
                <c:pt idx="75">
                  <c:v>395878.98206923233</c:v>
                </c:pt>
                <c:pt idx="76">
                  <c:v>389280.99903474515</c:v>
                </c:pt>
                <c:pt idx="77">
                  <c:v>383497.80868949136</c:v>
                </c:pt>
                <c:pt idx="78">
                  <c:v>386747.79011906334</c:v>
                </c:pt>
                <c:pt idx="79">
                  <c:v>389997.77154863533</c:v>
                </c:pt>
                <c:pt idx="80">
                  <c:v>382674.39946648688</c:v>
                </c:pt>
                <c:pt idx="81">
                  <c:v>365695.67184510693</c:v>
                </c:pt>
                <c:pt idx="82">
                  <c:v>388551.65133542608</c:v>
                </c:pt>
                <c:pt idx="83">
                  <c:v>384471.77505481563</c:v>
                </c:pt>
                <c:pt idx="84">
                  <c:v>384211.29282239371</c:v>
                </c:pt>
                <c:pt idx="85">
                  <c:v>384211.29282239371</c:v>
                </c:pt>
                <c:pt idx="86">
                  <c:v>382078.7602564611</c:v>
                </c:pt>
                <c:pt idx="87">
                  <c:v>385316.71585185488</c:v>
                </c:pt>
                <c:pt idx="88">
                  <c:v>382078.7602564611</c:v>
                </c:pt>
                <c:pt idx="89">
                  <c:v>389979.96357716346</c:v>
                </c:pt>
                <c:pt idx="90">
                  <c:v>401487.56905976828</c:v>
                </c:pt>
                <c:pt idx="91">
                  <c:v>396373.07773416612</c:v>
                </c:pt>
                <c:pt idx="92">
                  <c:v>397098.37139876198</c:v>
                </c:pt>
                <c:pt idx="93">
                  <c:v>397738.85264295357</c:v>
                </c:pt>
                <c:pt idx="94">
                  <c:v>397034.32327434287</c:v>
                </c:pt>
                <c:pt idx="95">
                  <c:v>395650.42827096902</c:v>
                </c:pt>
                <c:pt idx="96">
                  <c:v>395650.42827096902</c:v>
                </c:pt>
                <c:pt idx="97">
                  <c:v>382887.51122997003</c:v>
                </c:pt>
                <c:pt idx="98">
                  <c:v>394930.40945667995</c:v>
                </c:pt>
                <c:pt idx="99">
                  <c:v>388560.56414286251</c:v>
                </c:pt>
                <c:pt idx="100">
                  <c:v>388560.56414286251</c:v>
                </c:pt>
                <c:pt idx="101">
                  <c:v>378062.64635106019</c:v>
                </c:pt>
                <c:pt idx="102">
                  <c:v>390664.7345627622</c:v>
                </c:pt>
                <c:pt idx="103">
                  <c:v>385623.89927808143</c:v>
                </c:pt>
                <c:pt idx="104">
                  <c:v>378037.15392245294</c:v>
                </c:pt>
                <c:pt idx="105">
                  <c:v>368186.02287561377</c:v>
                </c:pt>
                <c:pt idx="106">
                  <c:v>371880.19701817847</c:v>
                </c:pt>
                <c:pt idx="107">
                  <c:v>366516.23044005124</c:v>
                </c:pt>
                <c:pt idx="108">
                  <c:v>375679.13620105252</c:v>
                </c:pt>
                <c:pt idx="109">
                  <c:v>365294.50967191771</c:v>
                </c:pt>
                <c:pt idx="110">
                  <c:v>363031.63342895015</c:v>
                </c:pt>
                <c:pt idx="111">
                  <c:v>356981.1062051343</c:v>
                </c:pt>
                <c:pt idx="112">
                  <c:v>367872.0552080028</c:v>
                </c:pt>
                <c:pt idx="113">
                  <c:v>359059.73843895609</c:v>
                </c:pt>
                <c:pt idx="114">
                  <c:v>373518.51985260536</c:v>
                </c:pt>
                <c:pt idx="115">
                  <c:v>373518.51985260536</c:v>
                </c:pt>
                <c:pt idx="116">
                  <c:v>374808.73936800862</c:v>
                </c:pt>
                <c:pt idx="117">
                  <c:v>368763.43712013756</c:v>
                </c:pt>
                <c:pt idx="118">
                  <c:v>374929.64541296609</c:v>
                </c:pt>
                <c:pt idx="119">
                  <c:v>375282.39156300167</c:v>
                </c:pt>
                <c:pt idx="120">
                  <c:v>372876.73520682857</c:v>
                </c:pt>
                <c:pt idx="121">
                  <c:v>372876.73520682857</c:v>
                </c:pt>
                <c:pt idx="122">
                  <c:v>371599.76037578075</c:v>
                </c:pt>
                <c:pt idx="123">
                  <c:v>359612.67133140069</c:v>
                </c:pt>
                <c:pt idx="124">
                  <c:v>368003.63366246672</c:v>
                </c:pt>
                <c:pt idx="125">
                  <c:v>370647.7541791728</c:v>
                </c:pt>
                <c:pt idx="126">
                  <c:v>370647.7541791728</c:v>
                </c:pt>
                <c:pt idx="127">
                  <c:v>382604.13334624289</c:v>
                </c:pt>
                <c:pt idx="128">
                  <c:v>383258.71683037205</c:v>
                </c:pt>
                <c:pt idx="129">
                  <c:v>377270.29937989748</c:v>
                </c:pt>
                <c:pt idx="130">
                  <c:v>392241.34300608392</c:v>
                </c:pt>
                <c:pt idx="131">
                  <c:v>386396.77016711835</c:v>
                </c:pt>
                <c:pt idx="132">
                  <c:v>381626.439671228</c:v>
                </c:pt>
                <c:pt idx="133">
                  <c:v>382222.73098321428</c:v>
                </c:pt>
                <c:pt idx="134">
                  <c:v>386930.18697085889</c:v>
                </c:pt>
                <c:pt idx="135">
                  <c:v>375024.64275637094</c:v>
                </c:pt>
                <c:pt idx="136">
                  <c:v>380977.41486361495</c:v>
                </c:pt>
                <c:pt idx="137">
                  <c:v>377446.874582213</c:v>
                </c:pt>
                <c:pt idx="138">
                  <c:v>389242.08941290714</c:v>
                </c:pt>
                <c:pt idx="139">
                  <c:v>401037.30424360133</c:v>
                </c:pt>
                <c:pt idx="140">
                  <c:v>412485.0168197396</c:v>
                </c:pt>
                <c:pt idx="141">
                  <c:v>394807.08752746502</c:v>
                </c:pt>
                <c:pt idx="142">
                  <c:v>410271.74007234682</c:v>
                </c:pt>
                <c:pt idx="143">
                  <c:v>406402.5435007402</c:v>
                </c:pt>
                <c:pt idx="144">
                  <c:v>409338.97806360683</c:v>
                </c:pt>
                <c:pt idx="145">
                  <c:v>399355.10054986033</c:v>
                </c:pt>
                <c:pt idx="146">
                  <c:v>395423.47270606318</c:v>
                </c:pt>
                <c:pt idx="147">
                  <c:v>390151.15973664902</c:v>
                </c:pt>
                <c:pt idx="148">
                  <c:v>398352.53546684887</c:v>
                </c:pt>
                <c:pt idx="149">
                  <c:v>392352.72040023364</c:v>
                </c:pt>
                <c:pt idx="150">
                  <c:v>400760.27869452437</c:v>
                </c:pt>
                <c:pt idx="151">
                  <c:v>414539.33256572305</c:v>
                </c:pt>
                <c:pt idx="152">
                  <c:v>412892.62829245016</c:v>
                </c:pt>
                <c:pt idx="153">
                  <c:v>400026.28576775623</c:v>
                </c:pt>
                <c:pt idx="154">
                  <c:v>409383.62578571541</c:v>
                </c:pt>
                <c:pt idx="155">
                  <c:v>410068.78650999151</c:v>
                </c:pt>
                <c:pt idx="156">
                  <c:v>415926.91203156277</c:v>
                </c:pt>
                <c:pt idx="157">
                  <c:v>407725.53630136297</c:v>
                </c:pt>
                <c:pt idx="158">
                  <c:v>396692.73340870498</c:v>
                </c:pt>
                <c:pt idx="159">
                  <c:v>410693.65341136511</c:v>
                </c:pt>
                <c:pt idx="160">
                  <c:v>406026.68007714505</c:v>
                </c:pt>
                <c:pt idx="161">
                  <c:v>424446.49498488358</c:v>
                </c:pt>
                <c:pt idx="162">
                  <c:v>430260.83053262171</c:v>
                </c:pt>
                <c:pt idx="163">
                  <c:v>436075.16608035984</c:v>
                </c:pt>
                <c:pt idx="164">
                  <c:v>444102.63764577027</c:v>
                </c:pt>
                <c:pt idx="165">
                  <c:v>426572.27037027932</c:v>
                </c:pt>
                <c:pt idx="166">
                  <c:v>449946.09340426722</c:v>
                </c:pt>
                <c:pt idx="167">
                  <c:v>449196.18341868062</c:v>
                </c:pt>
                <c:pt idx="168">
                  <c:v>446279.32508479309</c:v>
                </c:pt>
                <c:pt idx="169">
                  <c:v>450946.29841901315</c:v>
                </c:pt>
                <c:pt idx="170">
                  <c:v>449656.10272694076</c:v>
                </c:pt>
                <c:pt idx="171">
                  <c:v>455465.61309808987</c:v>
                </c:pt>
                <c:pt idx="172">
                  <c:v>448494.20065271098</c:v>
                </c:pt>
                <c:pt idx="173">
                  <c:v>469013.4492991016</c:v>
                </c:pt>
                <c:pt idx="174">
                  <c:v>469592.47824885359</c:v>
                </c:pt>
                <c:pt idx="175">
                  <c:v>480594.02829414111</c:v>
                </c:pt>
                <c:pt idx="176">
                  <c:v>486687.66381187888</c:v>
                </c:pt>
                <c:pt idx="177">
                  <c:v>459008.74454295688</c:v>
                </c:pt>
                <c:pt idx="178">
                  <c:v>478614.64569177659</c:v>
                </c:pt>
                <c:pt idx="179">
                  <c:v>494485.99999999994</c:v>
                </c:pt>
                <c:pt idx="180">
                  <c:v>496769.99999999994</c:v>
                </c:pt>
                <c:pt idx="181">
                  <c:v>491059.99999999994</c:v>
                </c:pt>
                <c:pt idx="182">
                  <c:v>491059.99999999994</c:v>
                </c:pt>
                <c:pt idx="183">
                  <c:v>478497.99999999994</c:v>
                </c:pt>
                <c:pt idx="184">
                  <c:v>489346.99999999994</c:v>
                </c:pt>
                <c:pt idx="185">
                  <c:v>488668.47407991794</c:v>
                </c:pt>
                <c:pt idx="186">
                  <c:v>500032.85719805554</c:v>
                </c:pt>
                <c:pt idx="187">
                  <c:v>511397.2403161932</c:v>
                </c:pt>
                <c:pt idx="188">
                  <c:v>511970.17892644135</c:v>
                </c:pt>
                <c:pt idx="189">
                  <c:v>488131.21272365801</c:v>
                </c:pt>
                <c:pt idx="190">
                  <c:v>510834.99005964212</c:v>
                </c:pt>
                <c:pt idx="191">
                  <c:v>519604.35212660738</c:v>
                </c:pt>
                <c:pt idx="192">
                  <c:v>519604.35212660738</c:v>
                </c:pt>
                <c:pt idx="193">
                  <c:v>513956.47873392684</c:v>
                </c:pt>
                <c:pt idx="194">
                  <c:v>517556.65024630545</c:v>
                </c:pt>
                <c:pt idx="195">
                  <c:v>514181.28078817739</c:v>
                </c:pt>
                <c:pt idx="196">
                  <c:v>511931.03448275867</c:v>
                </c:pt>
                <c:pt idx="197">
                  <c:v>521929.6875</c:v>
                </c:pt>
                <c:pt idx="198">
                  <c:v>534197.265625</c:v>
                </c:pt>
                <c:pt idx="199">
                  <c:v>540888.671875</c:v>
                </c:pt>
                <c:pt idx="200">
                  <c:v>534790.24390243902</c:v>
                </c:pt>
                <c:pt idx="201">
                  <c:v>523648.78048780491</c:v>
                </c:pt>
                <c:pt idx="202">
                  <c:v>548160</c:v>
                </c:pt>
                <c:pt idx="203">
                  <c:v>545399.61013645225</c:v>
                </c:pt>
                <c:pt idx="204">
                  <c:v>543173.48927875247</c:v>
                </c:pt>
                <c:pt idx="205">
                  <c:v>544286.54970760236</c:v>
                </c:pt>
                <c:pt idx="206">
                  <c:v>536695.73643410846</c:v>
                </c:pt>
                <c:pt idx="207">
                  <c:v>536695.73643410846</c:v>
                </c:pt>
                <c:pt idx="208">
                  <c:v>552187.98449612397</c:v>
                </c:pt>
                <c:pt idx="209">
                  <c:v>549566.89124157839</c:v>
                </c:pt>
                <c:pt idx="210">
                  <c:v>571549.56689124159</c:v>
                </c:pt>
                <c:pt idx="211">
                  <c:v>588036.57362848893</c:v>
                </c:pt>
                <c:pt idx="212">
                  <c:v>585220.30651340995</c:v>
                </c:pt>
                <c:pt idx="213">
                  <c:v>574281.60919540224</c:v>
                </c:pt>
                <c:pt idx="214">
                  <c:v>601628.35249042138</c:v>
                </c:pt>
                <c:pt idx="215">
                  <c:v>597053.23193916341</c:v>
                </c:pt>
                <c:pt idx="216">
                  <c:v>561230.03802281362</c:v>
                </c:pt>
                <c:pt idx="217">
                  <c:v>575342.20532319392</c:v>
                </c:pt>
                <c:pt idx="218">
                  <c:v>588997.13467048702</c:v>
                </c:pt>
                <c:pt idx="219">
                  <c:v>608085.00477554917</c:v>
                </c:pt>
                <c:pt idx="220">
                  <c:v>621719.19770773628</c:v>
                </c:pt>
                <c:pt idx="221">
                  <c:v>633842.50474383298</c:v>
                </c:pt>
                <c:pt idx="222">
                  <c:v>650094.87666034151</c:v>
                </c:pt>
                <c:pt idx="223">
                  <c:v>666347.24857685005</c:v>
                </c:pt>
                <c:pt idx="224">
                  <c:v>679376.7705382437</c:v>
                </c:pt>
                <c:pt idx="225">
                  <c:v>649182.24740321061</c:v>
                </c:pt>
                <c:pt idx="226">
                  <c:v>702022.66288951843</c:v>
                </c:pt>
                <c:pt idx="227">
                  <c:v>726046.81647940073</c:v>
                </c:pt>
                <c:pt idx="228">
                  <c:v>734814.98127340828</c:v>
                </c:pt>
                <c:pt idx="229">
                  <c:v>725512.17228464421</c:v>
                </c:pt>
                <c:pt idx="230">
                  <c:v>717707.94824399264</c:v>
                </c:pt>
                <c:pt idx="231">
                  <c:v>727205.96857670986</c:v>
                </c:pt>
                <c:pt idx="232">
                  <c:v>738817.00554528658</c:v>
                </c:pt>
                <c:pt idx="233">
                  <c:v>743435.80470162758</c:v>
                </c:pt>
                <c:pt idx="234">
                  <c:v>775444.84629294765</c:v>
                </c:pt>
                <c:pt idx="235">
                  <c:v>795063.29113924061</c:v>
                </c:pt>
                <c:pt idx="236">
                  <c:v>773547.23707664886</c:v>
                </c:pt>
                <c:pt idx="237">
                  <c:v>763368.98395721929</c:v>
                </c:pt>
                <c:pt idx="238">
                  <c:v>798992.86987522279</c:v>
                </c:pt>
                <c:pt idx="239">
                  <c:v>773800</c:v>
                </c:pt>
                <c:pt idx="240">
                  <c:v>755000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90-42D8-ABA9-3CB4D1A6FC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819584"/>
        <c:axId val="128821120"/>
      </c:lineChart>
      <c:dateAx>
        <c:axId val="128819584"/>
        <c:scaling>
          <c:orientation val="minMax"/>
        </c:scaling>
        <c:delete val="0"/>
        <c:axPos val="b"/>
        <c:numFmt formatCode="mmm\-yy" sourceLinked="1"/>
        <c:majorTickMark val="out"/>
        <c:minorTickMark val="out"/>
        <c:tickLblPos val="nextTo"/>
        <c:crossAx val="128821120"/>
        <c:crosses val="autoZero"/>
        <c:auto val="1"/>
        <c:lblOffset val="100"/>
        <c:baseTimeUnit val="months"/>
        <c:majorUnit val="24"/>
        <c:majorTimeUnit val="months"/>
        <c:minorUnit val="12"/>
        <c:minorTimeUnit val="months"/>
      </c:dateAx>
      <c:valAx>
        <c:axId val="128821120"/>
        <c:scaling>
          <c:orientation val="minMax"/>
          <c:max val="14000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$2022</a:t>
                </a:r>
              </a:p>
            </c:rich>
          </c:tx>
          <c:overlay val="0"/>
        </c:title>
        <c:numFmt formatCode="[$-1010409]&quot;$&quot;#,##0;\(&quot;$&quot;#,##0\)" sourceLinked="1"/>
        <c:majorTickMark val="out"/>
        <c:minorTickMark val="none"/>
        <c:tickLblPos val="nextTo"/>
        <c:crossAx val="128819584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26950831146106735"/>
          <c:y val="0.8190605861767275"/>
          <c:w val="0.46098337707786879"/>
          <c:h val="8.3717191601050026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4" l="0.70000000000000062" r="0.70000000000000062" t="0.750000000000004" header="0.30000000000000032" footer="0.30000000000000032"/>
    <c:pageSetup orientation="landscape" horizontalDpi="1200" verticalDpi="1200"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House sales and prices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Real monthly median sale price (LHS)</c:v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cat>
            <c:numRef>
              <c:f>HousePrices!$A$106:$A$250</c:f>
              <c:numCache>
                <c:formatCode>mmm\-yy</c:formatCode>
                <c:ptCount val="145"/>
                <c:pt idx="0">
                  <c:v>40269</c:v>
                </c:pt>
                <c:pt idx="1">
                  <c:v>40299</c:v>
                </c:pt>
                <c:pt idx="2">
                  <c:v>40330</c:v>
                </c:pt>
                <c:pt idx="3">
                  <c:v>40360</c:v>
                </c:pt>
                <c:pt idx="4">
                  <c:v>40391</c:v>
                </c:pt>
                <c:pt idx="5">
                  <c:v>40422</c:v>
                </c:pt>
                <c:pt idx="6">
                  <c:v>40452</c:v>
                </c:pt>
                <c:pt idx="7">
                  <c:v>40483</c:v>
                </c:pt>
                <c:pt idx="8">
                  <c:v>40513</c:v>
                </c:pt>
                <c:pt idx="9">
                  <c:v>40544</c:v>
                </c:pt>
                <c:pt idx="10">
                  <c:v>40575</c:v>
                </c:pt>
                <c:pt idx="11">
                  <c:v>40603</c:v>
                </c:pt>
                <c:pt idx="12">
                  <c:v>40634</c:v>
                </c:pt>
                <c:pt idx="13">
                  <c:v>40664</c:v>
                </c:pt>
                <c:pt idx="14">
                  <c:v>40695</c:v>
                </c:pt>
                <c:pt idx="15">
                  <c:v>40725</c:v>
                </c:pt>
                <c:pt idx="16">
                  <c:v>40756</c:v>
                </c:pt>
                <c:pt idx="17">
                  <c:v>40787</c:v>
                </c:pt>
                <c:pt idx="18">
                  <c:v>40817</c:v>
                </c:pt>
                <c:pt idx="19">
                  <c:v>40848</c:v>
                </c:pt>
                <c:pt idx="20">
                  <c:v>40878</c:v>
                </c:pt>
                <c:pt idx="21">
                  <c:v>40909</c:v>
                </c:pt>
                <c:pt idx="22">
                  <c:v>40940</c:v>
                </c:pt>
                <c:pt idx="23">
                  <c:v>40969</c:v>
                </c:pt>
                <c:pt idx="24">
                  <c:v>41000</c:v>
                </c:pt>
                <c:pt idx="25">
                  <c:v>41030</c:v>
                </c:pt>
                <c:pt idx="26">
                  <c:v>41061</c:v>
                </c:pt>
                <c:pt idx="27">
                  <c:v>41091</c:v>
                </c:pt>
                <c:pt idx="28">
                  <c:v>41122</c:v>
                </c:pt>
                <c:pt idx="29">
                  <c:v>41153</c:v>
                </c:pt>
                <c:pt idx="30">
                  <c:v>41183</c:v>
                </c:pt>
                <c:pt idx="31">
                  <c:v>41214</c:v>
                </c:pt>
                <c:pt idx="32">
                  <c:v>41244</c:v>
                </c:pt>
                <c:pt idx="33">
                  <c:v>41275</c:v>
                </c:pt>
                <c:pt idx="34">
                  <c:v>41306</c:v>
                </c:pt>
                <c:pt idx="35">
                  <c:v>41334</c:v>
                </c:pt>
                <c:pt idx="36">
                  <c:v>41365</c:v>
                </c:pt>
                <c:pt idx="37">
                  <c:v>41395</c:v>
                </c:pt>
                <c:pt idx="38">
                  <c:v>41426</c:v>
                </c:pt>
                <c:pt idx="39">
                  <c:v>41456</c:v>
                </c:pt>
                <c:pt idx="40">
                  <c:v>41487</c:v>
                </c:pt>
                <c:pt idx="41">
                  <c:v>41518</c:v>
                </c:pt>
                <c:pt idx="42">
                  <c:v>41548</c:v>
                </c:pt>
                <c:pt idx="43">
                  <c:v>41579</c:v>
                </c:pt>
                <c:pt idx="44">
                  <c:v>41609</c:v>
                </c:pt>
                <c:pt idx="45">
                  <c:v>41640</c:v>
                </c:pt>
                <c:pt idx="46">
                  <c:v>41671</c:v>
                </c:pt>
                <c:pt idx="47">
                  <c:v>41699</c:v>
                </c:pt>
                <c:pt idx="48">
                  <c:v>41730</c:v>
                </c:pt>
                <c:pt idx="49">
                  <c:v>41760</c:v>
                </c:pt>
                <c:pt idx="50">
                  <c:v>41791</c:v>
                </c:pt>
                <c:pt idx="51">
                  <c:v>41821</c:v>
                </c:pt>
                <c:pt idx="52">
                  <c:v>41852</c:v>
                </c:pt>
                <c:pt idx="53">
                  <c:v>41883</c:v>
                </c:pt>
                <c:pt idx="54">
                  <c:v>41913</c:v>
                </c:pt>
                <c:pt idx="55">
                  <c:v>41944</c:v>
                </c:pt>
                <c:pt idx="56">
                  <c:v>41974</c:v>
                </c:pt>
                <c:pt idx="57">
                  <c:v>42005</c:v>
                </c:pt>
                <c:pt idx="58">
                  <c:v>42036</c:v>
                </c:pt>
                <c:pt idx="59">
                  <c:v>42064</c:v>
                </c:pt>
                <c:pt idx="60">
                  <c:v>42095</c:v>
                </c:pt>
                <c:pt idx="61">
                  <c:v>42125</c:v>
                </c:pt>
                <c:pt idx="62">
                  <c:v>42156</c:v>
                </c:pt>
                <c:pt idx="63">
                  <c:v>42186</c:v>
                </c:pt>
                <c:pt idx="64">
                  <c:v>42217</c:v>
                </c:pt>
                <c:pt idx="65">
                  <c:v>42248</c:v>
                </c:pt>
                <c:pt idx="66">
                  <c:v>42278</c:v>
                </c:pt>
                <c:pt idx="67">
                  <c:v>42309</c:v>
                </c:pt>
                <c:pt idx="68">
                  <c:v>42339</c:v>
                </c:pt>
                <c:pt idx="69">
                  <c:v>42370</c:v>
                </c:pt>
                <c:pt idx="70">
                  <c:v>42401</c:v>
                </c:pt>
                <c:pt idx="71">
                  <c:v>42430</c:v>
                </c:pt>
                <c:pt idx="72">
                  <c:v>42461</c:v>
                </c:pt>
                <c:pt idx="73">
                  <c:v>42491</c:v>
                </c:pt>
                <c:pt idx="74">
                  <c:v>42522</c:v>
                </c:pt>
                <c:pt idx="75">
                  <c:v>42552</c:v>
                </c:pt>
                <c:pt idx="76">
                  <c:v>42583</c:v>
                </c:pt>
                <c:pt idx="77">
                  <c:v>42614</c:v>
                </c:pt>
                <c:pt idx="78">
                  <c:v>42644</c:v>
                </c:pt>
                <c:pt idx="79">
                  <c:v>42675</c:v>
                </c:pt>
                <c:pt idx="80">
                  <c:v>42705</c:v>
                </c:pt>
                <c:pt idx="81">
                  <c:v>42736</c:v>
                </c:pt>
                <c:pt idx="82">
                  <c:v>42767</c:v>
                </c:pt>
                <c:pt idx="83">
                  <c:v>42795</c:v>
                </c:pt>
                <c:pt idx="84">
                  <c:v>42826</c:v>
                </c:pt>
                <c:pt idx="85">
                  <c:v>42856</c:v>
                </c:pt>
                <c:pt idx="86">
                  <c:v>42887</c:v>
                </c:pt>
                <c:pt idx="87">
                  <c:v>42917</c:v>
                </c:pt>
                <c:pt idx="88">
                  <c:v>42948</c:v>
                </c:pt>
                <c:pt idx="89">
                  <c:v>42979</c:v>
                </c:pt>
                <c:pt idx="90">
                  <c:v>43009</c:v>
                </c:pt>
                <c:pt idx="91">
                  <c:v>43040</c:v>
                </c:pt>
                <c:pt idx="92">
                  <c:v>43070</c:v>
                </c:pt>
                <c:pt idx="93">
                  <c:v>43101</c:v>
                </c:pt>
                <c:pt idx="94">
                  <c:v>43132</c:v>
                </c:pt>
                <c:pt idx="95">
                  <c:v>43160</c:v>
                </c:pt>
                <c:pt idx="96">
                  <c:v>43191</c:v>
                </c:pt>
                <c:pt idx="97">
                  <c:v>43221</c:v>
                </c:pt>
                <c:pt idx="98">
                  <c:v>43252</c:v>
                </c:pt>
                <c:pt idx="99">
                  <c:v>43282</c:v>
                </c:pt>
                <c:pt idx="100">
                  <c:v>43313</c:v>
                </c:pt>
                <c:pt idx="101">
                  <c:v>43344</c:v>
                </c:pt>
                <c:pt idx="102">
                  <c:v>43374</c:v>
                </c:pt>
                <c:pt idx="103">
                  <c:v>43405</c:v>
                </c:pt>
                <c:pt idx="104">
                  <c:v>43435</c:v>
                </c:pt>
                <c:pt idx="105">
                  <c:v>43466</c:v>
                </c:pt>
                <c:pt idx="106">
                  <c:v>43497</c:v>
                </c:pt>
                <c:pt idx="107">
                  <c:v>43525</c:v>
                </c:pt>
                <c:pt idx="108">
                  <c:v>43556</c:v>
                </c:pt>
                <c:pt idx="109">
                  <c:v>43586</c:v>
                </c:pt>
                <c:pt idx="110">
                  <c:v>43617</c:v>
                </c:pt>
                <c:pt idx="111">
                  <c:v>43647</c:v>
                </c:pt>
                <c:pt idx="112">
                  <c:v>43678</c:v>
                </c:pt>
                <c:pt idx="113">
                  <c:v>43709</c:v>
                </c:pt>
                <c:pt idx="114">
                  <c:v>43739</c:v>
                </c:pt>
                <c:pt idx="115">
                  <c:v>43770</c:v>
                </c:pt>
                <c:pt idx="116">
                  <c:v>43800</c:v>
                </c:pt>
                <c:pt idx="117">
                  <c:v>43831</c:v>
                </c:pt>
                <c:pt idx="118">
                  <c:v>43862</c:v>
                </c:pt>
                <c:pt idx="119">
                  <c:v>43891</c:v>
                </c:pt>
                <c:pt idx="120">
                  <c:v>43922</c:v>
                </c:pt>
                <c:pt idx="121">
                  <c:v>43952</c:v>
                </c:pt>
                <c:pt idx="122">
                  <c:v>43983</c:v>
                </c:pt>
                <c:pt idx="123">
                  <c:v>44013</c:v>
                </c:pt>
                <c:pt idx="124">
                  <c:v>44044</c:v>
                </c:pt>
                <c:pt idx="125">
                  <c:v>44075</c:v>
                </c:pt>
                <c:pt idx="126">
                  <c:v>44105</c:v>
                </c:pt>
                <c:pt idx="127">
                  <c:v>44136</c:v>
                </c:pt>
                <c:pt idx="128">
                  <c:v>44166</c:v>
                </c:pt>
                <c:pt idx="129">
                  <c:v>44197</c:v>
                </c:pt>
                <c:pt idx="130">
                  <c:v>44228</c:v>
                </c:pt>
                <c:pt idx="131">
                  <c:v>44256</c:v>
                </c:pt>
                <c:pt idx="132">
                  <c:v>44287</c:v>
                </c:pt>
                <c:pt idx="133">
                  <c:v>44317</c:v>
                </c:pt>
                <c:pt idx="134">
                  <c:v>44348</c:v>
                </c:pt>
                <c:pt idx="135">
                  <c:v>44378</c:v>
                </c:pt>
                <c:pt idx="136">
                  <c:v>44409</c:v>
                </c:pt>
                <c:pt idx="137">
                  <c:v>44440</c:v>
                </c:pt>
                <c:pt idx="138">
                  <c:v>44470</c:v>
                </c:pt>
                <c:pt idx="139">
                  <c:v>44501</c:v>
                </c:pt>
                <c:pt idx="140">
                  <c:v>44531</c:v>
                </c:pt>
                <c:pt idx="141">
                  <c:v>44562</c:v>
                </c:pt>
                <c:pt idx="142">
                  <c:v>44593</c:v>
                </c:pt>
                <c:pt idx="143">
                  <c:v>44621</c:v>
                </c:pt>
                <c:pt idx="144">
                  <c:v>44652</c:v>
                </c:pt>
              </c:numCache>
            </c:numRef>
          </c:cat>
          <c:val>
            <c:numRef>
              <c:f>HousePrices!$B$106:$B$250</c:f>
              <c:numCache>
                <c:formatCode>[$-1010409]"$"#,##0;\("$"#,##0\)</c:formatCode>
                <c:ptCount val="145"/>
                <c:pt idx="0">
                  <c:v>599857.10092695302</c:v>
                </c:pt>
                <c:pt idx="1">
                  <c:v>587094.18388595397</c:v>
                </c:pt>
                <c:pt idx="2">
                  <c:v>570738.14011804073</c:v>
                </c:pt>
                <c:pt idx="3">
                  <c:v>573286.07824356761</c:v>
                </c:pt>
                <c:pt idx="4">
                  <c:v>569464.17105527723</c:v>
                </c:pt>
                <c:pt idx="5">
                  <c:v>567093.96952659031</c:v>
                </c:pt>
                <c:pt idx="6">
                  <c:v>585997.10184414336</c:v>
                </c:pt>
                <c:pt idx="7">
                  <c:v>604900.2341616964</c:v>
                </c:pt>
                <c:pt idx="8">
                  <c:v>563977.25243154215</c:v>
                </c:pt>
                <c:pt idx="9">
                  <c:v>554126.12138470297</c:v>
                </c:pt>
                <c:pt idx="10">
                  <c:v>573280.41431390087</c:v>
                </c:pt>
                <c:pt idx="11">
                  <c:v>580928.22524748114</c:v>
                </c:pt>
                <c:pt idx="12">
                  <c:v>586425.96870408196</c:v>
                </c:pt>
                <c:pt idx="13">
                  <c:v>570543.59871834645</c:v>
                </c:pt>
                <c:pt idx="14">
                  <c:v>561488.92637010955</c:v>
                </c:pt>
                <c:pt idx="15">
                  <c:v>565119.24270439905</c:v>
                </c:pt>
                <c:pt idx="16">
                  <c:v>553623.24097914901</c:v>
                </c:pt>
                <c:pt idx="17">
                  <c:v>578351.25654596952</c:v>
                </c:pt>
                <c:pt idx="18">
                  <c:v>566302.27203459514</c:v>
                </c:pt>
                <c:pt idx="19">
                  <c:v>590400.2410573439</c:v>
                </c:pt>
                <c:pt idx="20">
                  <c:v>590263.31148213486</c:v>
                </c:pt>
                <c:pt idx="21">
                  <c:v>568258.41129988409</c:v>
                </c:pt>
                <c:pt idx="22">
                  <c:v>568258.41129988409</c:v>
                </c:pt>
                <c:pt idx="23">
                  <c:v>600211.26086518529</c:v>
                </c:pt>
                <c:pt idx="24">
                  <c:v>596602.77633092564</c:v>
                </c:pt>
                <c:pt idx="25">
                  <c:v>607428.2299337046</c:v>
                </c:pt>
                <c:pt idx="26">
                  <c:v>608344.76900228625</c:v>
                </c:pt>
                <c:pt idx="27">
                  <c:v>605347.99674119125</c:v>
                </c:pt>
                <c:pt idx="28">
                  <c:v>617335.08578557125</c:v>
                </c:pt>
                <c:pt idx="29">
                  <c:v>621731.71668764472</c:v>
                </c:pt>
                <c:pt idx="30">
                  <c:v>633688.09585471475</c:v>
                </c:pt>
                <c:pt idx="31">
                  <c:v>651622.66460531997</c:v>
                </c:pt>
                <c:pt idx="32">
                  <c:v>649743.29337649012</c:v>
                </c:pt>
                <c:pt idx="33">
                  <c:v>610818.5799484055</c:v>
                </c:pt>
                <c:pt idx="34">
                  <c:v>652737.50210172741</c:v>
                </c:pt>
                <c:pt idx="35">
                  <c:v>673809.18254451186</c:v>
                </c:pt>
                <c:pt idx="36">
                  <c:v>667846.26942464896</c:v>
                </c:pt>
                <c:pt idx="37">
                  <c:v>677386.93041642965</c:v>
                </c:pt>
                <c:pt idx="38">
                  <c:v>666710.47601132607</c:v>
                </c:pt>
                <c:pt idx="39">
                  <c:v>663138.81274697976</c:v>
                </c:pt>
                <c:pt idx="40">
                  <c:v>678616.02022581408</c:v>
                </c:pt>
                <c:pt idx="41">
                  <c:v>684122.46018026106</c:v>
                </c:pt>
                <c:pt idx="42">
                  <c:v>695917.67501095519</c:v>
                </c:pt>
                <c:pt idx="43">
                  <c:v>738970.2091429889</c:v>
                </c:pt>
                <c:pt idx="44">
                  <c:v>717723.92926634685</c:v>
                </c:pt>
                <c:pt idx="45">
                  <c:v>671761.31310643302</c:v>
                </c:pt>
                <c:pt idx="46">
                  <c:v>718902.45788583183</c:v>
                </c:pt>
                <c:pt idx="47">
                  <c:v>757600.1172195879</c:v>
                </c:pt>
                <c:pt idx="48">
                  <c:v>728235.77159092179</c:v>
                </c:pt>
                <c:pt idx="49">
                  <c:v>739981.50984238822</c:v>
                </c:pt>
                <c:pt idx="50">
                  <c:v>708833.18811012816</c:v>
                </c:pt>
                <c:pt idx="51">
                  <c:v>726407.56467484205</c:v>
                </c:pt>
                <c:pt idx="52">
                  <c:v>727344.86475829349</c:v>
                </c:pt>
                <c:pt idx="53">
                  <c:v>723984.18645281205</c:v>
                </c:pt>
                <c:pt idx="54">
                  <c:v>759015.67934569006</c:v>
                </c:pt>
                <c:pt idx="55">
                  <c:v>789376.30651951768</c:v>
                </c:pt>
                <c:pt idx="56">
                  <c:v>801222.23903775739</c:v>
                </c:pt>
                <c:pt idx="57">
                  <c:v>789525.56401530828</c:v>
                </c:pt>
                <c:pt idx="58">
                  <c:v>803561.57404224714</c:v>
                </c:pt>
                <c:pt idx="59">
                  <c:v>855286.3261494108</c:v>
                </c:pt>
                <c:pt idx="60">
                  <c:v>851771.45083646802</c:v>
                </c:pt>
                <c:pt idx="61">
                  <c:v>890435.07927883859</c:v>
                </c:pt>
                <c:pt idx="62">
                  <c:v>898392.36683736125</c:v>
                </c:pt>
                <c:pt idx="63">
                  <c:v>875057.50016626099</c:v>
                </c:pt>
                <c:pt idx="64">
                  <c:v>875057.50016626099</c:v>
                </c:pt>
                <c:pt idx="65">
                  <c:v>908199.21255669603</c:v>
                </c:pt>
                <c:pt idx="66">
                  <c:v>883779.00325619592</c:v>
                </c:pt>
                <c:pt idx="67">
                  <c:v>912850.68099488656</c:v>
                </c:pt>
                <c:pt idx="68">
                  <c:v>909241.71602212964</c:v>
                </c:pt>
                <c:pt idx="69">
                  <c:v>870674.90801604954</c:v>
                </c:pt>
                <c:pt idx="70">
                  <c:v>899892.18680853443</c:v>
                </c:pt>
                <c:pt idx="71">
                  <c:v>974230.6835184372</c:v>
                </c:pt>
                <c:pt idx="72">
                  <c:v>968396.96685066214</c:v>
                </c:pt>
                <c:pt idx="73">
                  <c:v>961396.50684933201</c:v>
                </c:pt>
                <c:pt idx="74">
                  <c:v>964378.72161075159</c:v>
                </c:pt>
                <c:pt idx="75">
                  <c:v>975997.74235304981</c:v>
                </c:pt>
                <c:pt idx="76">
                  <c:v>987616.76309534803</c:v>
                </c:pt>
                <c:pt idx="77">
                  <c:v>978558.92508084164</c:v>
                </c:pt>
                <c:pt idx="78">
                  <c:v>1017353.8647142241</c:v>
                </c:pt>
                <c:pt idx="79">
                  <c:v>1013300.6620659602</c:v>
                </c:pt>
                <c:pt idx="80">
                  <c:v>986061.49895534699</c:v>
                </c:pt>
                <c:pt idx="81">
                  <c:v>957229.29138355318</c:v>
                </c:pt>
                <c:pt idx="82">
                  <c:v>953769.42647493794</c:v>
                </c:pt>
                <c:pt idx="83">
                  <c:v>1027799.9999999999</c:v>
                </c:pt>
                <c:pt idx="84">
                  <c:v>976409.99999999988</c:v>
                </c:pt>
                <c:pt idx="85">
                  <c:v>985317.59999999986</c:v>
                </c:pt>
                <c:pt idx="86">
                  <c:v>977551.99999999988</c:v>
                </c:pt>
                <c:pt idx="87">
                  <c:v>954711.99999999988</c:v>
                </c:pt>
                <c:pt idx="88">
                  <c:v>959279.99999999988</c:v>
                </c:pt>
                <c:pt idx="89">
                  <c:v>965972.56504169828</c:v>
                </c:pt>
                <c:pt idx="90">
                  <c:v>965972.56504169828</c:v>
                </c:pt>
                <c:pt idx="91">
                  <c:v>1000065.7143961111</c:v>
                </c:pt>
                <c:pt idx="92">
                  <c:v>976262.42544731603</c:v>
                </c:pt>
                <c:pt idx="93">
                  <c:v>930854.87077534792</c:v>
                </c:pt>
                <c:pt idx="94">
                  <c:v>970586.48111331998</c:v>
                </c:pt>
                <c:pt idx="95">
                  <c:v>994025.71711177053</c:v>
                </c:pt>
                <c:pt idx="96">
                  <c:v>960138.4767556875</c:v>
                </c:pt>
                <c:pt idx="97">
                  <c:v>960138.4767556875</c:v>
                </c:pt>
                <c:pt idx="98">
                  <c:v>956354.67980295571</c:v>
                </c:pt>
                <c:pt idx="99">
                  <c:v>933852.21674876858</c:v>
                </c:pt>
                <c:pt idx="100">
                  <c:v>956354.67980295571</c:v>
                </c:pt>
                <c:pt idx="101">
                  <c:v>943488.28125</c:v>
                </c:pt>
                <c:pt idx="102">
                  <c:v>960216.796875</c:v>
                </c:pt>
                <c:pt idx="103">
                  <c:v>959101.5625</c:v>
                </c:pt>
                <c:pt idx="104">
                  <c:v>958165.85365853668</c:v>
                </c:pt>
                <c:pt idx="105">
                  <c:v>896887.80487804883</c:v>
                </c:pt>
                <c:pt idx="106">
                  <c:v>948138.53658536589</c:v>
                </c:pt>
                <c:pt idx="107">
                  <c:v>951666.66666666674</c:v>
                </c:pt>
                <c:pt idx="108">
                  <c:v>942762.18323586753</c:v>
                </c:pt>
                <c:pt idx="109">
                  <c:v>946101.36452241719</c:v>
                </c:pt>
                <c:pt idx="110">
                  <c:v>940600.77519379847</c:v>
                </c:pt>
                <c:pt idx="111">
                  <c:v>912936.04651162785</c:v>
                </c:pt>
                <c:pt idx="112">
                  <c:v>906296.51162790693</c:v>
                </c:pt>
                <c:pt idx="113">
                  <c:v>932065.447545717</c:v>
                </c:pt>
                <c:pt idx="114">
                  <c:v>948552.45428296435</c:v>
                </c:pt>
                <c:pt idx="115">
                  <c:v>972733.39749759377</c:v>
                </c:pt>
                <c:pt idx="116">
                  <c:v>969168.58237547881</c:v>
                </c:pt>
                <c:pt idx="117">
                  <c:v>951666.66666666663</c:v>
                </c:pt>
                <c:pt idx="118">
                  <c:v>968074.71264367807</c:v>
                </c:pt>
                <c:pt idx="119">
                  <c:v>1025846.0076045627</c:v>
                </c:pt>
                <c:pt idx="120">
                  <c:v>1004134.9809885931</c:v>
                </c:pt>
                <c:pt idx="121">
                  <c:v>982423.95437262347</c:v>
                </c:pt>
                <c:pt idx="122">
                  <c:v>1003476.5998089779</c:v>
                </c:pt>
                <c:pt idx="123">
                  <c:v>1001295.128939828</c:v>
                </c:pt>
                <c:pt idx="124">
                  <c:v>1035653.2951289397</c:v>
                </c:pt>
                <c:pt idx="125">
                  <c:v>1034734.3453510436</c:v>
                </c:pt>
                <c:pt idx="126">
                  <c:v>1083491.4611005692</c:v>
                </c:pt>
                <c:pt idx="127">
                  <c:v>1115996.2049335863</c:v>
                </c:pt>
                <c:pt idx="128">
                  <c:v>1105335.2219074599</c:v>
                </c:pt>
                <c:pt idx="129">
                  <c:v>1072983.9471199245</c:v>
                </c:pt>
                <c:pt idx="130">
                  <c:v>1186213.4088762985</c:v>
                </c:pt>
                <c:pt idx="131">
                  <c:v>1202949.4382022473</c:v>
                </c:pt>
                <c:pt idx="132">
                  <c:v>1197602.9962546816</c:v>
                </c:pt>
                <c:pt idx="133">
                  <c:v>1227543.0711610487</c:v>
                </c:pt>
                <c:pt idx="134">
                  <c:v>1213770.7948243993</c:v>
                </c:pt>
                <c:pt idx="135">
                  <c:v>1229602.5878003698</c:v>
                </c:pt>
                <c:pt idx="136">
                  <c:v>1266543.438077634</c:v>
                </c:pt>
                <c:pt idx="137">
                  <c:v>1185367.0886075951</c:v>
                </c:pt>
                <c:pt idx="138">
                  <c:v>1285524.4122965643</c:v>
                </c:pt>
                <c:pt idx="139">
                  <c:v>1342314.6473779387</c:v>
                </c:pt>
                <c:pt idx="140">
                  <c:v>1302816.3992869875</c:v>
                </c:pt>
                <c:pt idx="141">
                  <c:v>1221390.3743315509</c:v>
                </c:pt>
                <c:pt idx="142">
                  <c:v>1211212.1212121211</c:v>
                </c:pt>
                <c:pt idx="143">
                  <c:v>1200000</c:v>
                </c:pt>
                <c:pt idx="144">
                  <c:v>1170000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6B-4BBB-92FB-BAFC105ACD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835008"/>
        <c:axId val="129836544"/>
      </c:lineChart>
      <c:lineChart>
        <c:grouping val="standard"/>
        <c:varyColors val="0"/>
        <c:ser>
          <c:idx val="1"/>
          <c:order val="1"/>
          <c:tx>
            <c:v>Number of sales (RHS)</c:v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cat>
            <c:numRef>
              <c:f>HousePrices!$A$106:$A$250</c:f>
              <c:numCache>
                <c:formatCode>mmm\-yy</c:formatCode>
                <c:ptCount val="145"/>
                <c:pt idx="0">
                  <c:v>40269</c:v>
                </c:pt>
                <c:pt idx="1">
                  <c:v>40299</c:v>
                </c:pt>
                <c:pt idx="2">
                  <c:v>40330</c:v>
                </c:pt>
                <c:pt idx="3">
                  <c:v>40360</c:v>
                </c:pt>
                <c:pt idx="4">
                  <c:v>40391</c:v>
                </c:pt>
                <c:pt idx="5">
                  <c:v>40422</c:v>
                </c:pt>
                <c:pt idx="6">
                  <c:v>40452</c:v>
                </c:pt>
                <c:pt idx="7">
                  <c:v>40483</c:v>
                </c:pt>
                <c:pt idx="8">
                  <c:v>40513</c:v>
                </c:pt>
                <c:pt idx="9">
                  <c:v>40544</c:v>
                </c:pt>
                <c:pt idx="10">
                  <c:v>40575</c:v>
                </c:pt>
                <c:pt idx="11">
                  <c:v>40603</c:v>
                </c:pt>
                <c:pt idx="12">
                  <c:v>40634</c:v>
                </c:pt>
                <c:pt idx="13">
                  <c:v>40664</c:v>
                </c:pt>
                <c:pt idx="14">
                  <c:v>40695</c:v>
                </c:pt>
                <c:pt idx="15">
                  <c:v>40725</c:v>
                </c:pt>
                <c:pt idx="16">
                  <c:v>40756</c:v>
                </c:pt>
                <c:pt idx="17">
                  <c:v>40787</c:v>
                </c:pt>
                <c:pt idx="18">
                  <c:v>40817</c:v>
                </c:pt>
                <c:pt idx="19">
                  <c:v>40848</c:v>
                </c:pt>
                <c:pt idx="20">
                  <c:v>40878</c:v>
                </c:pt>
                <c:pt idx="21">
                  <c:v>40909</c:v>
                </c:pt>
                <c:pt idx="22">
                  <c:v>40940</c:v>
                </c:pt>
                <c:pt idx="23">
                  <c:v>40969</c:v>
                </c:pt>
                <c:pt idx="24">
                  <c:v>41000</c:v>
                </c:pt>
                <c:pt idx="25">
                  <c:v>41030</c:v>
                </c:pt>
                <c:pt idx="26">
                  <c:v>41061</c:v>
                </c:pt>
                <c:pt idx="27">
                  <c:v>41091</c:v>
                </c:pt>
                <c:pt idx="28">
                  <c:v>41122</c:v>
                </c:pt>
                <c:pt idx="29">
                  <c:v>41153</c:v>
                </c:pt>
                <c:pt idx="30">
                  <c:v>41183</c:v>
                </c:pt>
                <c:pt idx="31">
                  <c:v>41214</c:v>
                </c:pt>
                <c:pt idx="32">
                  <c:v>41244</c:v>
                </c:pt>
                <c:pt idx="33">
                  <c:v>41275</c:v>
                </c:pt>
                <c:pt idx="34">
                  <c:v>41306</c:v>
                </c:pt>
                <c:pt idx="35">
                  <c:v>41334</c:v>
                </c:pt>
                <c:pt idx="36">
                  <c:v>41365</c:v>
                </c:pt>
                <c:pt idx="37">
                  <c:v>41395</c:v>
                </c:pt>
                <c:pt idx="38">
                  <c:v>41426</c:v>
                </c:pt>
                <c:pt idx="39">
                  <c:v>41456</c:v>
                </c:pt>
                <c:pt idx="40">
                  <c:v>41487</c:v>
                </c:pt>
                <c:pt idx="41">
                  <c:v>41518</c:v>
                </c:pt>
                <c:pt idx="42">
                  <c:v>41548</c:v>
                </c:pt>
                <c:pt idx="43">
                  <c:v>41579</c:v>
                </c:pt>
                <c:pt idx="44">
                  <c:v>41609</c:v>
                </c:pt>
                <c:pt idx="45">
                  <c:v>41640</c:v>
                </c:pt>
                <c:pt idx="46">
                  <c:v>41671</c:v>
                </c:pt>
                <c:pt idx="47">
                  <c:v>41699</c:v>
                </c:pt>
                <c:pt idx="48">
                  <c:v>41730</c:v>
                </c:pt>
                <c:pt idx="49">
                  <c:v>41760</c:v>
                </c:pt>
                <c:pt idx="50">
                  <c:v>41791</c:v>
                </c:pt>
                <c:pt idx="51">
                  <c:v>41821</c:v>
                </c:pt>
                <c:pt idx="52">
                  <c:v>41852</c:v>
                </c:pt>
                <c:pt idx="53">
                  <c:v>41883</c:v>
                </c:pt>
                <c:pt idx="54">
                  <c:v>41913</c:v>
                </c:pt>
                <c:pt idx="55">
                  <c:v>41944</c:v>
                </c:pt>
                <c:pt idx="56">
                  <c:v>41974</c:v>
                </c:pt>
                <c:pt idx="57">
                  <c:v>42005</c:v>
                </c:pt>
                <c:pt idx="58">
                  <c:v>42036</c:v>
                </c:pt>
                <c:pt idx="59">
                  <c:v>42064</c:v>
                </c:pt>
                <c:pt idx="60">
                  <c:v>42095</c:v>
                </c:pt>
                <c:pt idx="61">
                  <c:v>42125</c:v>
                </c:pt>
                <c:pt idx="62">
                  <c:v>42156</c:v>
                </c:pt>
                <c:pt idx="63">
                  <c:v>42186</c:v>
                </c:pt>
                <c:pt idx="64">
                  <c:v>42217</c:v>
                </c:pt>
                <c:pt idx="65">
                  <c:v>42248</c:v>
                </c:pt>
                <c:pt idx="66">
                  <c:v>42278</c:v>
                </c:pt>
                <c:pt idx="67">
                  <c:v>42309</c:v>
                </c:pt>
                <c:pt idx="68">
                  <c:v>42339</c:v>
                </c:pt>
                <c:pt idx="69">
                  <c:v>42370</c:v>
                </c:pt>
                <c:pt idx="70">
                  <c:v>42401</c:v>
                </c:pt>
                <c:pt idx="71">
                  <c:v>42430</c:v>
                </c:pt>
                <c:pt idx="72">
                  <c:v>42461</c:v>
                </c:pt>
                <c:pt idx="73">
                  <c:v>42491</c:v>
                </c:pt>
                <c:pt idx="74">
                  <c:v>42522</c:v>
                </c:pt>
                <c:pt idx="75">
                  <c:v>42552</c:v>
                </c:pt>
                <c:pt idx="76">
                  <c:v>42583</c:v>
                </c:pt>
                <c:pt idx="77">
                  <c:v>42614</c:v>
                </c:pt>
                <c:pt idx="78">
                  <c:v>42644</c:v>
                </c:pt>
                <c:pt idx="79">
                  <c:v>42675</c:v>
                </c:pt>
                <c:pt idx="80">
                  <c:v>42705</c:v>
                </c:pt>
                <c:pt idx="81">
                  <c:v>42736</c:v>
                </c:pt>
                <c:pt idx="82">
                  <c:v>42767</c:v>
                </c:pt>
                <c:pt idx="83">
                  <c:v>42795</c:v>
                </c:pt>
                <c:pt idx="84">
                  <c:v>42826</c:v>
                </c:pt>
                <c:pt idx="85">
                  <c:v>42856</c:v>
                </c:pt>
                <c:pt idx="86">
                  <c:v>42887</c:v>
                </c:pt>
                <c:pt idx="87">
                  <c:v>42917</c:v>
                </c:pt>
                <c:pt idx="88">
                  <c:v>42948</c:v>
                </c:pt>
                <c:pt idx="89">
                  <c:v>42979</c:v>
                </c:pt>
                <c:pt idx="90">
                  <c:v>43009</c:v>
                </c:pt>
                <c:pt idx="91">
                  <c:v>43040</c:v>
                </c:pt>
                <c:pt idx="92">
                  <c:v>43070</c:v>
                </c:pt>
                <c:pt idx="93">
                  <c:v>43101</c:v>
                </c:pt>
                <c:pt idx="94">
                  <c:v>43132</c:v>
                </c:pt>
                <c:pt idx="95">
                  <c:v>43160</c:v>
                </c:pt>
                <c:pt idx="96">
                  <c:v>43191</c:v>
                </c:pt>
                <c:pt idx="97">
                  <c:v>43221</c:v>
                </c:pt>
                <c:pt idx="98">
                  <c:v>43252</c:v>
                </c:pt>
                <c:pt idx="99">
                  <c:v>43282</c:v>
                </c:pt>
                <c:pt idx="100">
                  <c:v>43313</c:v>
                </c:pt>
                <c:pt idx="101">
                  <c:v>43344</c:v>
                </c:pt>
                <c:pt idx="102">
                  <c:v>43374</c:v>
                </c:pt>
                <c:pt idx="103">
                  <c:v>43405</c:v>
                </c:pt>
                <c:pt idx="104">
                  <c:v>43435</c:v>
                </c:pt>
                <c:pt idx="105">
                  <c:v>43466</c:v>
                </c:pt>
                <c:pt idx="106">
                  <c:v>43497</c:v>
                </c:pt>
                <c:pt idx="107">
                  <c:v>43525</c:v>
                </c:pt>
                <c:pt idx="108">
                  <c:v>43556</c:v>
                </c:pt>
                <c:pt idx="109">
                  <c:v>43586</c:v>
                </c:pt>
                <c:pt idx="110">
                  <c:v>43617</c:v>
                </c:pt>
                <c:pt idx="111">
                  <c:v>43647</c:v>
                </c:pt>
                <c:pt idx="112">
                  <c:v>43678</c:v>
                </c:pt>
                <c:pt idx="113">
                  <c:v>43709</c:v>
                </c:pt>
                <c:pt idx="114">
                  <c:v>43739</c:v>
                </c:pt>
                <c:pt idx="115">
                  <c:v>43770</c:v>
                </c:pt>
                <c:pt idx="116">
                  <c:v>43800</c:v>
                </c:pt>
                <c:pt idx="117">
                  <c:v>43831</c:v>
                </c:pt>
                <c:pt idx="118">
                  <c:v>43862</c:v>
                </c:pt>
                <c:pt idx="119">
                  <c:v>43891</c:v>
                </c:pt>
                <c:pt idx="120">
                  <c:v>43922</c:v>
                </c:pt>
                <c:pt idx="121">
                  <c:v>43952</c:v>
                </c:pt>
                <c:pt idx="122">
                  <c:v>43983</c:v>
                </c:pt>
                <c:pt idx="123">
                  <c:v>44013</c:v>
                </c:pt>
                <c:pt idx="124">
                  <c:v>44044</c:v>
                </c:pt>
                <c:pt idx="125">
                  <c:v>44075</c:v>
                </c:pt>
                <c:pt idx="126">
                  <c:v>44105</c:v>
                </c:pt>
                <c:pt idx="127">
                  <c:v>44136</c:v>
                </c:pt>
                <c:pt idx="128">
                  <c:v>44166</c:v>
                </c:pt>
                <c:pt idx="129">
                  <c:v>44197</c:v>
                </c:pt>
                <c:pt idx="130">
                  <c:v>44228</c:v>
                </c:pt>
                <c:pt idx="131">
                  <c:v>44256</c:v>
                </c:pt>
                <c:pt idx="132">
                  <c:v>44287</c:v>
                </c:pt>
                <c:pt idx="133">
                  <c:v>44317</c:v>
                </c:pt>
                <c:pt idx="134">
                  <c:v>44348</c:v>
                </c:pt>
                <c:pt idx="135">
                  <c:v>44378</c:v>
                </c:pt>
                <c:pt idx="136">
                  <c:v>44409</c:v>
                </c:pt>
                <c:pt idx="137">
                  <c:v>44440</c:v>
                </c:pt>
                <c:pt idx="138">
                  <c:v>44470</c:v>
                </c:pt>
                <c:pt idx="139">
                  <c:v>44501</c:v>
                </c:pt>
                <c:pt idx="140">
                  <c:v>44531</c:v>
                </c:pt>
                <c:pt idx="141">
                  <c:v>44562</c:v>
                </c:pt>
                <c:pt idx="142">
                  <c:v>44593</c:v>
                </c:pt>
                <c:pt idx="143">
                  <c:v>44621</c:v>
                </c:pt>
                <c:pt idx="144">
                  <c:v>44652</c:v>
                </c:pt>
              </c:numCache>
            </c:numRef>
          </c:cat>
          <c:val>
            <c:numRef>
              <c:f>HouseSales!$B$106:$B$250</c:f>
              <c:numCache>
                <c:formatCode>#,##0</c:formatCode>
                <c:ptCount val="145"/>
                <c:pt idx="0">
                  <c:v>22588</c:v>
                </c:pt>
                <c:pt idx="1">
                  <c:v>22361</c:v>
                </c:pt>
                <c:pt idx="2">
                  <c:v>21939</c:v>
                </c:pt>
                <c:pt idx="3">
                  <c:v>21472</c:v>
                </c:pt>
                <c:pt idx="4">
                  <c:v>20898</c:v>
                </c:pt>
                <c:pt idx="5">
                  <c:v>20303</c:v>
                </c:pt>
                <c:pt idx="6">
                  <c:v>19612</c:v>
                </c:pt>
                <c:pt idx="7">
                  <c:v>19226</c:v>
                </c:pt>
                <c:pt idx="8">
                  <c:v>18970</c:v>
                </c:pt>
                <c:pt idx="9">
                  <c:v>18877</c:v>
                </c:pt>
                <c:pt idx="10">
                  <c:v>18922</c:v>
                </c:pt>
                <c:pt idx="11">
                  <c:v>19197</c:v>
                </c:pt>
                <c:pt idx="12">
                  <c:v>19296</c:v>
                </c:pt>
                <c:pt idx="13">
                  <c:v>19630</c:v>
                </c:pt>
                <c:pt idx="14">
                  <c:v>20072</c:v>
                </c:pt>
                <c:pt idx="15">
                  <c:v>20314</c:v>
                </c:pt>
                <c:pt idx="16">
                  <c:v>20739</c:v>
                </c:pt>
                <c:pt idx="17">
                  <c:v>21019</c:v>
                </c:pt>
                <c:pt idx="18">
                  <c:v>21448</c:v>
                </c:pt>
                <c:pt idx="19">
                  <c:v>21938</c:v>
                </c:pt>
                <c:pt idx="20">
                  <c:v>22351</c:v>
                </c:pt>
                <c:pt idx="21">
                  <c:v>22634</c:v>
                </c:pt>
                <c:pt idx="22">
                  <c:v>23102</c:v>
                </c:pt>
                <c:pt idx="23">
                  <c:v>23566</c:v>
                </c:pt>
                <c:pt idx="24">
                  <c:v>23883</c:v>
                </c:pt>
                <c:pt idx="25">
                  <c:v>24475</c:v>
                </c:pt>
                <c:pt idx="26">
                  <c:v>24774</c:v>
                </c:pt>
                <c:pt idx="27">
                  <c:v>25277</c:v>
                </c:pt>
                <c:pt idx="28">
                  <c:v>25707</c:v>
                </c:pt>
                <c:pt idx="29">
                  <c:v>26038</c:v>
                </c:pt>
                <c:pt idx="30">
                  <c:v>26883</c:v>
                </c:pt>
                <c:pt idx="31">
                  <c:v>27527</c:v>
                </c:pt>
                <c:pt idx="32">
                  <c:v>27929</c:v>
                </c:pt>
                <c:pt idx="33">
                  <c:v>28221</c:v>
                </c:pt>
                <c:pt idx="34">
                  <c:v>28532</c:v>
                </c:pt>
                <c:pt idx="35">
                  <c:v>28939</c:v>
                </c:pt>
                <c:pt idx="36">
                  <c:v>29579</c:v>
                </c:pt>
                <c:pt idx="37">
                  <c:v>29804</c:v>
                </c:pt>
                <c:pt idx="38">
                  <c:v>29912</c:v>
                </c:pt>
                <c:pt idx="39">
                  <c:v>30378</c:v>
                </c:pt>
                <c:pt idx="40">
                  <c:v>30656</c:v>
                </c:pt>
                <c:pt idx="41">
                  <c:v>31124</c:v>
                </c:pt>
                <c:pt idx="42">
                  <c:v>31098</c:v>
                </c:pt>
                <c:pt idx="43">
                  <c:v>30893</c:v>
                </c:pt>
                <c:pt idx="44">
                  <c:v>30811</c:v>
                </c:pt>
                <c:pt idx="45">
                  <c:v>30832</c:v>
                </c:pt>
                <c:pt idx="46">
                  <c:v>30546</c:v>
                </c:pt>
                <c:pt idx="47">
                  <c:v>30211</c:v>
                </c:pt>
                <c:pt idx="48">
                  <c:v>29588</c:v>
                </c:pt>
                <c:pt idx="49">
                  <c:v>29081</c:v>
                </c:pt>
                <c:pt idx="50">
                  <c:v>28900</c:v>
                </c:pt>
                <c:pt idx="51">
                  <c:v>28362</c:v>
                </c:pt>
                <c:pt idx="52">
                  <c:v>27839</c:v>
                </c:pt>
                <c:pt idx="53">
                  <c:v>27406</c:v>
                </c:pt>
                <c:pt idx="54">
                  <c:v>27194</c:v>
                </c:pt>
                <c:pt idx="55">
                  <c:v>27422</c:v>
                </c:pt>
                <c:pt idx="56">
                  <c:v>28000</c:v>
                </c:pt>
                <c:pt idx="57">
                  <c:v>27966</c:v>
                </c:pt>
                <c:pt idx="58">
                  <c:v>28172</c:v>
                </c:pt>
                <c:pt idx="59">
                  <c:v>28822</c:v>
                </c:pt>
                <c:pt idx="60">
                  <c:v>29373</c:v>
                </c:pt>
                <c:pt idx="61">
                  <c:v>29949</c:v>
                </c:pt>
                <c:pt idx="62">
                  <c:v>30393</c:v>
                </c:pt>
                <c:pt idx="63">
                  <c:v>31238</c:v>
                </c:pt>
                <c:pt idx="64">
                  <c:v>32077</c:v>
                </c:pt>
                <c:pt idx="65">
                  <c:v>32894</c:v>
                </c:pt>
                <c:pt idx="66">
                  <c:v>32880</c:v>
                </c:pt>
                <c:pt idx="67">
                  <c:v>32360</c:v>
                </c:pt>
                <c:pt idx="68">
                  <c:v>31738</c:v>
                </c:pt>
                <c:pt idx="69">
                  <c:v>31517</c:v>
                </c:pt>
                <c:pt idx="70">
                  <c:v>31097</c:v>
                </c:pt>
                <c:pt idx="71">
                  <c:v>30631</c:v>
                </c:pt>
                <c:pt idx="72">
                  <c:v>30612</c:v>
                </c:pt>
                <c:pt idx="73">
                  <c:v>30630</c:v>
                </c:pt>
                <c:pt idx="74">
                  <c:v>30579</c:v>
                </c:pt>
                <c:pt idx="75">
                  <c:v>29953</c:v>
                </c:pt>
                <c:pt idx="76">
                  <c:v>29339</c:v>
                </c:pt>
                <c:pt idx="77">
                  <c:v>28564</c:v>
                </c:pt>
                <c:pt idx="78">
                  <c:v>28239</c:v>
                </c:pt>
                <c:pt idx="79">
                  <c:v>28166</c:v>
                </c:pt>
                <c:pt idx="80">
                  <c:v>27896</c:v>
                </c:pt>
                <c:pt idx="81">
                  <c:v>27612</c:v>
                </c:pt>
                <c:pt idx="82">
                  <c:v>27357</c:v>
                </c:pt>
                <c:pt idx="83">
                  <c:v>26951</c:v>
                </c:pt>
                <c:pt idx="84">
                  <c:v>26095</c:v>
                </c:pt>
                <c:pt idx="85">
                  <c:v>25234</c:v>
                </c:pt>
                <c:pt idx="86">
                  <c:v>24407</c:v>
                </c:pt>
                <c:pt idx="87">
                  <c:v>23685</c:v>
                </c:pt>
                <c:pt idx="88">
                  <c:v>23218</c:v>
                </c:pt>
                <c:pt idx="89">
                  <c:v>22585</c:v>
                </c:pt>
                <c:pt idx="90">
                  <c:v>22221</c:v>
                </c:pt>
                <c:pt idx="91">
                  <c:v>21897</c:v>
                </c:pt>
                <c:pt idx="92">
                  <c:v>21854</c:v>
                </c:pt>
                <c:pt idx="93">
                  <c:v>21892</c:v>
                </c:pt>
                <c:pt idx="94">
                  <c:v>21978</c:v>
                </c:pt>
                <c:pt idx="95">
                  <c:v>21717</c:v>
                </c:pt>
                <c:pt idx="96">
                  <c:v>21828</c:v>
                </c:pt>
                <c:pt idx="97">
                  <c:v>22079</c:v>
                </c:pt>
                <c:pt idx="98">
                  <c:v>22136</c:v>
                </c:pt>
                <c:pt idx="99">
                  <c:v>22236</c:v>
                </c:pt>
                <c:pt idx="100">
                  <c:v>22236</c:v>
                </c:pt>
                <c:pt idx="101">
                  <c:v>22300</c:v>
                </c:pt>
                <c:pt idx="102">
                  <c:v>22637</c:v>
                </c:pt>
                <c:pt idx="103">
                  <c:v>22822</c:v>
                </c:pt>
                <c:pt idx="104">
                  <c:v>22469</c:v>
                </c:pt>
                <c:pt idx="105">
                  <c:v>22464</c:v>
                </c:pt>
                <c:pt idx="106">
                  <c:v>22200</c:v>
                </c:pt>
                <c:pt idx="107">
                  <c:v>21832</c:v>
                </c:pt>
                <c:pt idx="108">
                  <c:v>21636</c:v>
                </c:pt>
                <c:pt idx="109">
                  <c:v>21187</c:v>
                </c:pt>
                <c:pt idx="110">
                  <c:v>21186</c:v>
                </c:pt>
                <c:pt idx="111">
                  <c:v>21401</c:v>
                </c:pt>
                <c:pt idx="112">
                  <c:v>21376</c:v>
                </c:pt>
                <c:pt idx="113">
                  <c:v>21528</c:v>
                </c:pt>
                <c:pt idx="114">
                  <c:v>21581</c:v>
                </c:pt>
                <c:pt idx="115">
                  <c:v>21855</c:v>
                </c:pt>
                <c:pt idx="116">
                  <c:v>22382</c:v>
                </c:pt>
                <c:pt idx="117">
                  <c:v>22561</c:v>
                </c:pt>
                <c:pt idx="118">
                  <c:v>23232</c:v>
                </c:pt>
                <c:pt idx="119">
                  <c:v>23732</c:v>
                </c:pt>
                <c:pt idx="120">
                  <c:v>22576</c:v>
                </c:pt>
                <c:pt idx="121">
                  <c:v>21748</c:v>
                </c:pt>
                <c:pt idx="122">
                  <c:v>22014</c:v>
                </c:pt>
                <c:pt idx="123">
                  <c:v>22730</c:v>
                </c:pt>
                <c:pt idx="124">
                  <c:v>23607</c:v>
                </c:pt>
                <c:pt idx="125">
                  <c:v>24736</c:v>
                </c:pt>
                <c:pt idx="126">
                  <c:v>25889</c:v>
                </c:pt>
                <c:pt idx="127">
                  <c:v>27324</c:v>
                </c:pt>
                <c:pt idx="128">
                  <c:v>28910</c:v>
                </c:pt>
                <c:pt idx="129">
                  <c:v>29502</c:v>
                </c:pt>
                <c:pt idx="130">
                  <c:v>30353</c:v>
                </c:pt>
                <c:pt idx="131">
                  <c:v>31783</c:v>
                </c:pt>
                <c:pt idx="132">
                  <c:v>33896</c:v>
                </c:pt>
                <c:pt idx="133">
                  <c:v>35545</c:v>
                </c:pt>
                <c:pt idx="134">
                  <c:v>36229</c:v>
                </c:pt>
                <c:pt idx="135">
                  <c:v>36279</c:v>
                </c:pt>
                <c:pt idx="136">
                  <c:v>35998</c:v>
                </c:pt>
                <c:pt idx="137">
                  <c:v>34391</c:v>
                </c:pt>
                <c:pt idx="138">
                  <c:v>33831</c:v>
                </c:pt>
                <c:pt idx="139">
                  <c:v>33126</c:v>
                </c:pt>
                <c:pt idx="140">
                  <c:v>32012</c:v>
                </c:pt>
                <c:pt idx="141">
                  <c:v>31405</c:v>
                </c:pt>
                <c:pt idx="142">
                  <c:v>30279</c:v>
                </c:pt>
                <c:pt idx="143">
                  <c:v>28669</c:v>
                </c:pt>
                <c:pt idx="144">
                  <c:v>27560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6B-4BBB-92FB-BAFC105ACD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857408"/>
        <c:axId val="129838464"/>
      </c:lineChart>
      <c:catAx>
        <c:axId val="129835008"/>
        <c:scaling>
          <c:orientation val="minMax"/>
        </c:scaling>
        <c:delete val="0"/>
        <c:axPos val="b"/>
        <c:numFmt formatCode="mmm\-yy" sourceLinked="1"/>
        <c:majorTickMark val="out"/>
        <c:minorTickMark val="out"/>
        <c:tickLblPos val="nextTo"/>
        <c:crossAx val="129836544"/>
        <c:crosses val="autoZero"/>
        <c:auto val="0"/>
        <c:lblAlgn val="ctr"/>
        <c:lblOffset val="100"/>
        <c:tickLblSkip val="24"/>
        <c:tickMarkSkip val="24"/>
        <c:noMultiLvlLbl val="0"/>
      </c:catAx>
      <c:valAx>
        <c:axId val="129836544"/>
        <c:scaling>
          <c:orientation val="minMax"/>
          <c:max val="14000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aseline="0">
                    <a:solidFill>
                      <a:schemeClr val="tx2"/>
                    </a:solidFill>
                  </a:defRPr>
                </a:pPr>
                <a:r>
                  <a:rPr lang="en-US" baseline="0">
                    <a:solidFill>
                      <a:schemeClr val="tx2"/>
                    </a:solidFill>
                  </a:rPr>
                  <a:t>$2022</a:t>
                </a:r>
              </a:p>
            </c:rich>
          </c:tx>
          <c:overlay val="0"/>
        </c:title>
        <c:numFmt formatCode="&quot;$&quot;#,##0" sourceLinked="0"/>
        <c:majorTickMark val="out"/>
        <c:minorTickMark val="none"/>
        <c:tickLblPos val="nextTo"/>
        <c:txPr>
          <a:bodyPr/>
          <a:lstStyle/>
          <a:p>
            <a:pPr>
              <a:defRPr baseline="0">
                <a:solidFill>
                  <a:schemeClr val="tx2"/>
                </a:solidFill>
              </a:defRPr>
            </a:pPr>
            <a:endParaRPr lang="en-US"/>
          </a:p>
        </c:txPr>
        <c:crossAx val="129835008"/>
        <c:crosses val="autoZero"/>
        <c:crossBetween val="midCat"/>
      </c:valAx>
      <c:valAx>
        <c:axId val="129838464"/>
        <c:scaling>
          <c:orientation val="minMax"/>
          <c:max val="55000"/>
          <c:min val="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baseline="0">
                    <a:solidFill>
                      <a:srgbClr val="00B0F0"/>
                    </a:solidFill>
                  </a:defRPr>
                </a:pPr>
                <a:r>
                  <a:rPr lang="en-US" baseline="0">
                    <a:solidFill>
                      <a:srgbClr val="00B0F0"/>
                    </a:solidFill>
                  </a:rPr>
                  <a:t>Moving annual total (000s)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baseline="0">
                <a:solidFill>
                  <a:srgbClr val="00B0F0"/>
                </a:solidFill>
              </a:defRPr>
            </a:pPr>
            <a:endParaRPr lang="en-US"/>
          </a:p>
        </c:txPr>
        <c:crossAx val="129857408"/>
        <c:crosses val="max"/>
        <c:crossBetween val="between"/>
        <c:dispUnits>
          <c:builtInUnit val="thousands"/>
        </c:dispUnits>
      </c:valAx>
      <c:dateAx>
        <c:axId val="129857408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129838464"/>
        <c:crosses val="autoZero"/>
        <c:auto val="1"/>
        <c:lblOffset val="100"/>
        <c:baseTimeUnit val="months"/>
      </c:dateAx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b="1" i="0" baseline="0"/>
      </a:pPr>
      <a:endParaRPr lang="en-US"/>
    </a:p>
  </c:txPr>
  <c:printSettings>
    <c:headerFooter/>
    <c:pageMargins b="0.750000000000004" l="0.70000000000000062" r="0.70000000000000062" t="0.750000000000004" header="0.30000000000000032" footer="0.30000000000000032"/>
    <c:pageSetup orientation="landscape" horizontalDpi="1200" verticalDpi="1200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007195975503063"/>
          <c:y val="5.3480345303657854E-2"/>
          <c:w val="0.761594706911636"/>
          <c:h val="0.70984062324579367"/>
        </c:manualLayout>
      </c:layout>
      <c:lineChart>
        <c:grouping val="standard"/>
        <c:varyColors val="0"/>
        <c:ser>
          <c:idx val="0"/>
          <c:order val="0"/>
          <c:tx>
            <c:strRef>
              <c:f>HouseSales!$B$5</c:f>
              <c:strCache>
                <c:ptCount val="1"/>
                <c:pt idx="0">
                  <c:v>Auckland</c:v>
                </c:pt>
              </c:strCache>
            </c:strRef>
          </c:tx>
          <c:marker>
            <c:symbol val="none"/>
          </c:marker>
          <c:cat>
            <c:numRef>
              <c:f>HouseSales!$A$10:$A$250</c:f>
              <c:numCache>
                <c:formatCode>mmm\-yy</c:formatCode>
                <c:ptCount val="241"/>
                <c:pt idx="0">
                  <c:v>37347</c:v>
                </c:pt>
                <c:pt idx="1">
                  <c:v>37377</c:v>
                </c:pt>
                <c:pt idx="2">
                  <c:v>37408</c:v>
                </c:pt>
                <c:pt idx="3">
                  <c:v>37438</c:v>
                </c:pt>
                <c:pt idx="4">
                  <c:v>37469</c:v>
                </c:pt>
                <c:pt idx="5">
                  <c:v>37500</c:v>
                </c:pt>
                <c:pt idx="6">
                  <c:v>37530</c:v>
                </c:pt>
                <c:pt idx="7">
                  <c:v>37561</c:v>
                </c:pt>
                <c:pt idx="8">
                  <c:v>37591</c:v>
                </c:pt>
                <c:pt idx="9">
                  <c:v>37622</c:v>
                </c:pt>
                <c:pt idx="10">
                  <c:v>37653</c:v>
                </c:pt>
                <c:pt idx="11">
                  <c:v>37681</c:v>
                </c:pt>
                <c:pt idx="12">
                  <c:v>37712</c:v>
                </c:pt>
                <c:pt idx="13">
                  <c:v>37742</c:v>
                </c:pt>
                <c:pt idx="14">
                  <c:v>37773</c:v>
                </c:pt>
                <c:pt idx="15">
                  <c:v>37803</c:v>
                </c:pt>
                <c:pt idx="16">
                  <c:v>37834</c:v>
                </c:pt>
                <c:pt idx="17">
                  <c:v>37865</c:v>
                </c:pt>
                <c:pt idx="18">
                  <c:v>37895</c:v>
                </c:pt>
                <c:pt idx="19">
                  <c:v>37926</c:v>
                </c:pt>
                <c:pt idx="20">
                  <c:v>37956</c:v>
                </c:pt>
                <c:pt idx="21">
                  <c:v>37987</c:v>
                </c:pt>
                <c:pt idx="22">
                  <c:v>38018</c:v>
                </c:pt>
                <c:pt idx="23">
                  <c:v>38047</c:v>
                </c:pt>
                <c:pt idx="24">
                  <c:v>38078</c:v>
                </c:pt>
                <c:pt idx="25">
                  <c:v>38108</c:v>
                </c:pt>
                <c:pt idx="26">
                  <c:v>38139</c:v>
                </c:pt>
                <c:pt idx="27">
                  <c:v>38169</c:v>
                </c:pt>
                <c:pt idx="28">
                  <c:v>38200</c:v>
                </c:pt>
                <c:pt idx="29">
                  <c:v>38231</c:v>
                </c:pt>
                <c:pt idx="30">
                  <c:v>38261</c:v>
                </c:pt>
                <c:pt idx="31">
                  <c:v>38292</c:v>
                </c:pt>
                <c:pt idx="32">
                  <c:v>38322</c:v>
                </c:pt>
                <c:pt idx="33">
                  <c:v>38353</c:v>
                </c:pt>
                <c:pt idx="34">
                  <c:v>38384</c:v>
                </c:pt>
                <c:pt idx="35">
                  <c:v>38412</c:v>
                </c:pt>
                <c:pt idx="36">
                  <c:v>38443</c:v>
                </c:pt>
                <c:pt idx="37">
                  <c:v>38473</c:v>
                </c:pt>
                <c:pt idx="38">
                  <c:v>38504</c:v>
                </c:pt>
                <c:pt idx="39">
                  <c:v>38534</c:v>
                </c:pt>
                <c:pt idx="40">
                  <c:v>38565</c:v>
                </c:pt>
                <c:pt idx="41">
                  <c:v>38596</c:v>
                </c:pt>
                <c:pt idx="42">
                  <c:v>38626</c:v>
                </c:pt>
                <c:pt idx="43">
                  <c:v>38657</c:v>
                </c:pt>
                <c:pt idx="44">
                  <c:v>38687</c:v>
                </c:pt>
                <c:pt idx="45">
                  <c:v>38718</c:v>
                </c:pt>
                <c:pt idx="46">
                  <c:v>38749</c:v>
                </c:pt>
                <c:pt idx="47">
                  <c:v>38777</c:v>
                </c:pt>
                <c:pt idx="48">
                  <c:v>38808</c:v>
                </c:pt>
                <c:pt idx="49">
                  <c:v>38838</c:v>
                </c:pt>
                <c:pt idx="50">
                  <c:v>38869</c:v>
                </c:pt>
                <c:pt idx="51">
                  <c:v>38899</c:v>
                </c:pt>
                <c:pt idx="52">
                  <c:v>38930</c:v>
                </c:pt>
                <c:pt idx="53">
                  <c:v>38961</c:v>
                </c:pt>
                <c:pt idx="54">
                  <c:v>38991</c:v>
                </c:pt>
                <c:pt idx="55">
                  <c:v>39022</c:v>
                </c:pt>
                <c:pt idx="56">
                  <c:v>39052</c:v>
                </c:pt>
                <c:pt idx="57">
                  <c:v>39083</c:v>
                </c:pt>
                <c:pt idx="58">
                  <c:v>39114</c:v>
                </c:pt>
                <c:pt idx="59">
                  <c:v>39142</c:v>
                </c:pt>
                <c:pt idx="60">
                  <c:v>39173</c:v>
                </c:pt>
                <c:pt idx="61">
                  <c:v>39203</c:v>
                </c:pt>
                <c:pt idx="62">
                  <c:v>39234</c:v>
                </c:pt>
                <c:pt idx="63">
                  <c:v>39264</c:v>
                </c:pt>
                <c:pt idx="64">
                  <c:v>39295</c:v>
                </c:pt>
                <c:pt idx="65">
                  <c:v>39326</c:v>
                </c:pt>
                <c:pt idx="66">
                  <c:v>39356</c:v>
                </c:pt>
                <c:pt idx="67">
                  <c:v>39387</c:v>
                </c:pt>
                <c:pt idx="68">
                  <c:v>39417</c:v>
                </c:pt>
                <c:pt idx="69">
                  <c:v>39448</c:v>
                </c:pt>
                <c:pt idx="70">
                  <c:v>39479</c:v>
                </c:pt>
                <c:pt idx="71">
                  <c:v>39508</c:v>
                </c:pt>
                <c:pt idx="72">
                  <c:v>39539</c:v>
                </c:pt>
                <c:pt idx="73">
                  <c:v>39569</c:v>
                </c:pt>
                <c:pt idx="74">
                  <c:v>39600</c:v>
                </c:pt>
                <c:pt idx="75">
                  <c:v>39630</c:v>
                </c:pt>
                <c:pt idx="76">
                  <c:v>39661</c:v>
                </c:pt>
                <c:pt idx="77">
                  <c:v>39692</c:v>
                </c:pt>
                <c:pt idx="78">
                  <c:v>39722</c:v>
                </c:pt>
                <c:pt idx="79">
                  <c:v>39753</c:v>
                </c:pt>
                <c:pt idx="80">
                  <c:v>39783</c:v>
                </c:pt>
                <c:pt idx="81">
                  <c:v>39814</c:v>
                </c:pt>
                <c:pt idx="82">
                  <c:v>39845</c:v>
                </c:pt>
                <c:pt idx="83">
                  <c:v>39873</c:v>
                </c:pt>
                <c:pt idx="84">
                  <c:v>39904</c:v>
                </c:pt>
                <c:pt idx="85">
                  <c:v>39934</c:v>
                </c:pt>
                <c:pt idx="86">
                  <c:v>39965</c:v>
                </c:pt>
                <c:pt idx="87">
                  <c:v>39995</c:v>
                </c:pt>
                <c:pt idx="88">
                  <c:v>40026</c:v>
                </c:pt>
                <c:pt idx="89">
                  <c:v>40057</c:v>
                </c:pt>
                <c:pt idx="90">
                  <c:v>40087</c:v>
                </c:pt>
                <c:pt idx="91">
                  <c:v>40118</c:v>
                </c:pt>
                <c:pt idx="92">
                  <c:v>40148</c:v>
                </c:pt>
                <c:pt idx="93">
                  <c:v>40179</c:v>
                </c:pt>
                <c:pt idx="94">
                  <c:v>40210</c:v>
                </c:pt>
                <c:pt idx="95">
                  <c:v>40238</c:v>
                </c:pt>
                <c:pt idx="96">
                  <c:v>40269</c:v>
                </c:pt>
                <c:pt idx="97">
                  <c:v>40299</c:v>
                </c:pt>
                <c:pt idx="98">
                  <c:v>40330</c:v>
                </c:pt>
                <c:pt idx="99">
                  <c:v>40360</c:v>
                </c:pt>
                <c:pt idx="100">
                  <c:v>40391</c:v>
                </c:pt>
                <c:pt idx="101">
                  <c:v>40422</c:v>
                </c:pt>
                <c:pt idx="102">
                  <c:v>40452</c:v>
                </c:pt>
                <c:pt idx="103">
                  <c:v>40483</c:v>
                </c:pt>
                <c:pt idx="104">
                  <c:v>40513</c:v>
                </c:pt>
                <c:pt idx="105">
                  <c:v>40544</c:v>
                </c:pt>
                <c:pt idx="106">
                  <c:v>40575</c:v>
                </c:pt>
                <c:pt idx="107">
                  <c:v>40603</c:v>
                </c:pt>
                <c:pt idx="108">
                  <c:v>40634</c:v>
                </c:pt>
                <c:pt idx="109">
                  <c:v>40664</c:v>
                </c:pt>
                <c:pt idx="110">
                  <c:v>40695</c:v>
                </c:pt>
                <c:pt idx="111">
                  <c:v>40725</c:v>
                </c:pt>
                <c:pt idx="112">
                  <c:v>40756</c:v>
                </c:pt>
                <c:pt idx="113">
                  <c:v>40787</c:v>
                </c:pt>
                <c:pt idx="114">
                  <c:v>40817</c:v>
                </c:pt>
                <c:pt idx="115">
                  <c:v>40848</c:v>
                </c:pt>
                <c:pt idx="116">
                  <c:v>40878</c:v>
                </c:pt>
                <c:pt idx="117">
                  <c:v>40909</c:v>
                </c:pt>
                <c:pt idx="118">
                  <c:v>40940</c:v>
                </c:pt>
                <c:pt idx="119">
                  <c:v>40969</c:v>
                </c:pt>
                <c:pt idx="120">
                  <c:v>41000</c:v>
                </c:pt>
                <c:pt idx="121">
                  <c:v>41030</c:v>
                </c:pt>
                <c:pt idx="122">
                  <c:v>41061</c:v>
                </c:pt>
                <c:pt idx="123">
                  <c:v>41091</c:v>
                </c:pt>
                <c:pt idx="124">
                  <c:v>41122</c:v>
                </c:pt>
                <c:pt idx="125">
                  <c:v>41153</c:v>
                </c:pt>
                <c:pt idx="126">
                  <c:v>41183</c:v>
                </c:pt>
                <c:pt idx="127">
                  <c:v>41214</c:v>
                </c:pt>
                <c:pt idx="128">
                  <c:v>41244</c:v>
                </c:pt>
                <c:pt idx="129">
                  <c:v>41275</c:v>
                </c:pt>
                <c:pt idx="130">
                  <c:v>41306</c:v>
                </c:pt>
                <c:pt idx="131">
                  <c:v>41334</c:v>
                </c:pt>
                <c:pt idx="132">
                  <c:v>41365</c:v>
                </c:pt>
                <c:pt idx="133">
                  <c:v>41395</c:v>
                </c:pt>
                <c:pt idx="134">
                  <c:v>41426</c:v>
                </c:pt>
                <c:pt idx="135">
                  <c:v>41456</c:v>
                </c:pt>
                <c:pt idx="136">
                  <c:v>41487</c:v>
                </c:pt>
                <c:pt idx="137">
                  <c:v>41518</c:v>
                </c:pt>
                <c:pt idx="138">
                  <c:v>41548</c:v>
                </c:pt>
                <c:pt idx="139">
                  <c:v>41579</c:v>
                </c:pt>
                <c:pt idx="140">
                  <c:v>41609</c:v>
                </c:pt>
                <c:pt idx="141">
                  <c:v>41640</c:v>
                </c:pt>
                <c:pt idx="142">
                  <c:v>41671</c:v>
                </c:pt>
                <c:pt idx="143">
                  <c:v>41699</c:v>
                </c:pt>
                <c:pt idx="144">
                  <c:v>41730</c:v>
                </c:pt>
                <c:pt idx="145">
                  <c:v>41760</c:v>
                </c:pt>
                <c:pt idx="146">
                  <c:v>41791</c:v>
                </c:pt>
                <c:pt idx="147">
                  <c:v>41821</c:v>
                </c:pt>
                <c:pt idx="148">
                  <c:v>41852</c:v>
                </c:pt>
                <c:pt idx="149">
                  <c:v>41883</c:v>
                </c:pt>
                <c:pt idx="150">
                  <c:v>41913</c:v>
                </c:pt>
                <c:pt idx="151">
                  <c:v>41944</c:v>
                </c:pt>
                <c:pt idx="152">
                  <c:v>41974</c:v>
                </c:pt>
                <c:pt idx="153">
                  <c:v>42005</c:v>
                </c:pt>
                <c:pt idx="154">
                  <c:v>42036</c:v>
                </c:pt>
                <c:pt idx="155">
                  <c:v>42064</c:v>
                </c:pt>
                <c:pt idx="156">
                  <c:v>42095</c:v>
                </c:pt>
                <c:pt idx="157">
                  <c:v>42125</c:v>
                </c:pt>
                <c:pt idx="158">
                  <c:v>42156</c:v>
                </c:pt>
                <c:pt idx="159">
                  <c:v>42186</c:v>
                </c:pt>
                <c:pt idx="160">
                  <c:v>42217</c:v>
                </c:pt>
                <c:pt idx="161">
                  <c:v>42248</c:v>
                </c:pt>
                <c:pt idx="162">
                  <c:v>42278</c:v>
                </c:pt>
                <c:pt idx="163">
                  <c:v>42309</c:v>
                </c:pt>
                <c:pt idx="164">
                  <c:v>42339</c:v>
                </c:pt>
                <c:pt idx="165">
                  <c:v>42370</c:v>
                </c:pt>
                <c:pt idx="166">
                  <c:v>42401</c:v>
                </c:pt>
                <c:pt idx="167">
                  <c:v>42430</c:v>
                </c:pt>
                <c:pt idx="168">
                  <c:v>42461</c:v>
                </c:pt>
                <c:pt idx="169">
                  <c:v>42491</c:v>
                </c:pt>
                <c:pt idx="170">
                  <c:v>42522</c:v>
                </c:pt>
                <c:pt idx="171">
                  <c:v>42552</c:v>
                </c:pt>
                <c:pt idx="172">
                  <c:v>42583</c:v>
                </c:pt>
                <c:pt idx="173">
                  <c:v>42614</c:v>
                </c:pt>
                <c:pt idx="174">
                  <c:v>42644</c:v>
                </c:pt>
                <c:pt idx="175">
                  <c:v>42675</c:v>
                </c:pt>
                <c:pt idx="176">
                  <c:v>42705</c:v>
                </c:pt>
                <c:pt idx="177">
                  <c:v>42736</c:v>
                </c:pt>
                <c:pt idx="178">
                  <c:v>42767</c:v>
                </c:pt>
                <c:pt idx="179">
                  <c:v>42795</c:v>
                </c:pt>
                <c:pt idx="180">
                  <c:v>42826</c:v>
                </c:pt>
                <c:pt idx="181">
                  <c:v>42856</c:v>
                </c:pt>
                <c:pt idx="182">
                  <c:v>42887</c:v>
                </c:pt>
                <c:pt idx="183">
                  <c:v>42917</c:v>
                </c:pt>
                <c:pt idx="184">
                  <c:v>42948</c:v>
                </c:pt>
                <c:pt idx="185">
                  <c:v>42979</c:v>
                </c:pt>
                <c:pt idx="186">
                  <c:v>43009</c:v>
                </c:pt>
                <c:pt idx="187">
                  <c:v>43040</c:v>
                </c:pt>
                <c:pt idx="188">
                  <c:v>43070</c:v>
                </c:pt>
                <c:pt idx="189">
                  <c:v>43101</c:v>
                </c:pt>
                <c:pt idx="190">
                  <c:v>43132</c:v>
                </c:pt>
                <c:pt idx="191">
                  <c:v>43160</c:v>
                </c:pt>
                <c:pt idx="192">
                  <c:v>43191</c:v>
                </c:pt>
                <c:pt idx="193">
                  <c:v>43221</c:v>
                </c:pt>
                <c:pt idx="194">
                  <c:v>43252</c:v>
                </c:pt>
                <c:pt idx="195">
                  <c:v>43282</c:v>
                </c:pt>
                <c:pt idx="196">
                  <c:v>43313</c:v>
                </c:pt>
                <c:pt idx="197">
                  <c:v>43344</c:v>
                </c:pt>
                <c:pt idx="198">
                  <c:v>43374</c:v>
                </c:pt>
                <c:pt idx="199">
                  <c:v>43405</c:v>
                </c:pt>
                <c:pt idx="200">
                  <c:v>43435</c:v>
                </c:pt>
                <c:pt idx="201">
                  <c:v>43466</c:v>
                </c:pt>
                <c:pt idx="202">
                  <c:v>43497</c:v>
                </c:pt>
                <c:pt idx="203">
                  <c:v>43525</c:v>
                </c:pt>
                <c:pt idx="204">
                  <c:v>43556</c:v>
                </c:pt>
                <c:pt idx="205">
                  <c:v>43586</c:v>
                </c:pt>
                <c:pt idx="206">
                  <c:v>43617</c:v>
                </c:pt>
                <c:pt idx="207">
                  <c:v>43647</c:v>
                </c:pt>
                <c:pt idx="208">
                  <c:v>43678</c:v>
                </c:pt>
                <c:pt idx="209">
                  <c:v>43709</c:v>
                </c:pt>
                <c:pt idx="210">
                  <c:v>43739</c:v>
                </c:pt>
                <c:pt idx="211">
                  <c:v>43770</c:v>
                </c:pt>
                <c:pt idx="212">
                  <c:v>43800</c:v>
                </c:pt>
                <c:pt idx="213">
                  <c:v>43831</c:v>
                </c:pt>
                <c:pt idx="214">
                  <c:v>43862</c:v>
                </c:pt>
                <c:pt idx="215">
                  <c:v>43891</c:v>
                </c:pt>
                <c:pt idx="216">
                  <c:v>43922</c:v>
                </c:pt>
                <c:pt idx="217">
                  <c:v>43952</c:v>
                </c:pt>
                <c:pt idx="218">
                  <c:v>43983</c:v>
                </c:pt>
                <c:pt idx="219">
                  <c:v>44013</c:v>
                </c:pt>
                <c:pt idx="220">
                  <c:v>44044</c:v>
                </c:pt>
                <c:pt idx="221">
                  <c:v>44075</c:v>
                </c:pt>
                <c:pt idx="222">
                  <c:v>44105</c:v>
                </c:pt>
                <c:pt idx="223">
                  <c:v>44136</c:v>
                </c:pt>
                <c:pt idx="224">
                  <c:v>44166</c:v>
                </c:pt>
                <c:pt idx="225">
                  <c:v>44197</c:v>
                </c:pt>
                <c:pt idx="226">
                  <c:v>44228</c:v>
                </c:pt>
                <c:pt idx="227">
                  <c:v>44256</c:v>
                </c:pt>
                <c:pt idx="228">
                  <c:v>44287</c:v>
                </c:pt>
                <c:pt idx="229">
                  <c:v>44317</c:v>
                </c:pt>
                <c:pt idx="230">
                  <c:v>44348</c:v>
                </c:pt>
                <c:pt idx="231">
                  <c:v>44378</c:v>
                </c:pt>
                <c:pt idx="232">
                  <c:v>44409</c:v>
                </c:pt>
                <c:pt idx="233">
                  <c:v>44440</c:v>
                </c:pt>
                <c:pt idx="234">
                  <c:v>44470</c:v>
                </c:pt>
                <c:pt idx="235">
                  <c:v>44501</c:v>
                </c:pt>
                <c:pt idx="236">
                  <c:v>44531</c:v>
                </c:pt>
                <c:pt idx="237">
                  <c:v>44562</c:v>
                </c:pt>
                <c:pt idx="238">
                  <c:v>44593</c:v>
                </c:pt>
                <c:pt idx="239">
                  <c:v>44621</c:v>
                </c:pt>
                <c:pt idx="240">
                  <c:v>44652</c:v>
                </c:pt>
              </c:numCache>
            </c:numRef>
          </c:cat>
          <c:val>
            <c:numRef>
              <c:f>HouseSales!$B$10:$B$250</c:f>
              <c:numCache>
                <c:formatCode>#,##0</c:formatCode>
                <c:ptCount val="241"/>
                <c:pt idx="0">
                  <c:v>28265</c:v>
                </c:pt>
                <c:pt idx="1">
                  <c:v>29400</c:v>
                </c:pt>
                <c:pt idx="2">
                  <c:v>29975</c:v>
                </c:pt>
                <c:pt idx="3">
                  <c:v>30796</c:v>
                </c:pt>
                <c:pt idx="4">
                  <c:v>31238</c:v>
                </c:pt>
                <c:pt idx="5">
                  <c:v>32124</c:v>
                </c:pt>
                <c:pt idx="6">
                  <c:v>33278</c:v>
                </c:pt>
                <c:pt idx="7">
                  <c:v>34001</c:v>
                </c:pt>
                <c:pt idx="8">
                  <c:v>34534</c:v>
                </c:pt>
                <c:pt idx="9">
                  <c:v>35077</c:v>
                </c:pt>
                <c:pt idx="10">
                  <c:v>35074</c:v>
                </c:pt>
                <c:pt idx="11">
                  <c:v>35172</c:v>
                </c:pt>
                <c:pt idx="12">
                  <c:v>34822</c:v>
                </c:pt>
                <c:pt idx="13">
                  <c:v>35602</c:v>
                </c:pt>
                <c:pt idx="14">
                  <c:v>36478</c:v>
                </c:pt>
                <c:pt idx="15">
                  <c:v>37194</c:v>
                </c:pt>
                <c:pt idx="16">
                  <c:v>37935</c:v>
                </c:pt>
                <c:pt idx="17">
                  <c:v>38669</c:v>
                </c:pt>
                <c:pt idx="18">
                  <c:v>38979</c:v>
                </c:pt>
                <c:pt idx="19">
                  <c:v>39384</c:v>
                </c:pt>
                <c:pt idx="20">
                  <c:v>39560</c:v>
                </c:pt>
                <c:pt idx="21">
                  <c:v>39482</c:v>
                </c:pt>
                <c:pt idx="22">
                  <c:v>39792</c:v>
                </c:pt>
                <c:pt idx="23">
                  <c:v>39986</c:v>
                </c:pt>
                <c:pt idx="24">
                  <c:v>40209</c:v>
                </c:pt>
                <c:pt idx="25">
                  <c:v>39384</c:v>
                </c:pt>
                <c:pt idx="26">
                  <c:v>38820</c:v>
                </c:pt>
                <c:pt idx="27">
                  <c:v>37921</c:v>
                </c:pt>
                <c:pt idx="28">
                  <c:v>37179</c:v>
                </c:pt>
                <c:pt idx="29">
                  <c:v>36404</c:v>
                </c:pt>
                <c:pt idx="30">
                  <c:v>35415</c:v>
                </c:pt>
                <c:pt idx="31">
                  <c:v>34658</c:v>
                </c:pt>
                <c:pt idx="32">
                  <c:v>34582</c:v>
                </c:pt>
                <c:pt idx="33">
                  <c:v>34110</c:v>
                </c:pt>
                <c:pt idx="34">
                  <c:v>34063</c:v>
                </c:pt>
                <c:pt idx="35">
                  <c:v>33789</c:v>
                </c:pt>
                <c:pt idx="36">
                  <c:v>33579</c:v>
                </c:pt>
                <c:pt idx="37">
                  <c:v>33566</c:v>
                </c:pt>
                <c:pt idx="38">
                  <c:v>33453</c:v>
                </c:pt>
                <c:pt idx="39">
                  <c:v>33711</c:v>
                </c:pt>
                <c:pt idx="40">
                  <c:v>33983</c:v>
                </c:pt>
                <c:pt idx="41">
                  <c:v>34512</c:v>
                </c:pt>
                <c:pt idx="42">
                  <c:v>34813</c:v>
                </c:pt>
                <c:pt idx="43">
                  <c:v>34820</c:v>
                </c:pt>
                <c:pt idx="44">
                  <c:v>34614</c:v>
                </c:pt>
                <c:pt idx="45">
                  <c:v>34261</c:v>
                </c:pt>
                <c:pt idx="46">
                  <c:v>33400</c:v>
                </c:pt>
                <c:pt idx="47">
                  <c:v>33183</c:v>
                </c:pt>
                <c:pt idx="48">
                  <c:v>32641</c:v>
                </c:pt>
                <c:pt idx="49">
                  <c:v>32480</c:v>
                </c:pt>
                <c:pt idx="50">
                  <c:v>32534</c:v>
                </c:pt>
                <c:pt idx="51">
                  <c:v>32402</c:v>
                </c:pt>
                <c:pt idx="52">
                  <c:v>32147</c:v>
                </c:pt>
                <c:pt idx="53">
                  <c:v>31974</c:v>
                </c:pt>
                <c:pt idx="54">
                  <c:v>32079</c:v>
                </c:pt>
                <c:pt idx="55">
                  <c:v>32433</c:v>
                </c:pt>
                <c:pt idx="56">
                  <c:v>32825</c:v>
                </c:pt>
                <c:pt idx="57">
                  <c:v>33382</c:v>
                </c:pt>
                <c:pt idx="58">
                  <c:v>34102</c:v>
                </c:pt>
                <c:pt idx="59">
                  <c:v>34530</c:v>
                </c:pt>
                <c:pt idx="60">
                  <c:v>34920</c:v>
                </c:pt>
                <c:pt idx="61">
                  <c:v>35194</c:v>
                </c:pt>
                <c:pt idx="62">
                  <c:v>35045</c:v>
                </c:pt>
                <c:pt idx="63">
                  <c:v>34588</c:v>
                </c:pt>
                <c:pt idx="64">
                  <c:v>33936</c:v>
                </c:pt>
                <c:pt idx="65">
                  <c:v>32910</c:v>
                </c:pt>
                <c:pt idx="66">
                  <c:v>32139</c:v>
                </c:pt>
                <c:pt idx="67">
                  <c:v>31288</c:v>
                </c:pt>
                <c:pt idx="68">
                  <c:v>30180</c:v>
                </c:pt>
                <c:pt idx="69">
                  <c:v>29234</c:v>
                </c:pt>
                <c:pt idx="70">
                  <c:v>27858</c:v>
                </c:pt>
                <c:pt idx="71">
                  <c:v>25660</c:v>
                </c:pt>
                <c:pt idx="72">
                  <c:v>24218</c:v>
                </c:pt>
                <c:pt idx="73">
                  <c:v>22431</c:v>
                </c:pt>
                <c:pt idx="74">
                  <c:v>21119</c:v>
                </c:pt>
                <c:pt idx="75">
                  <c:v>20313</c:v>
                </c:pt>
                <c:pt idx="76">
                  <c:v>19451</c:v>
                </c:pt>
                <c:pt idx="77">
                  <c:v>18886</c:v>
                </c:pt>
                <c:pt idx="78">
                  <c:v>18051</c:v>
                </c:pt>
                <c:pt idx="79">
                  <c:v>17000</c:v>
                </c:pt>
                <c:pt idx="80">
                  <c:v>16689</c:v>
                </c:pt>
                <c:pt idx="81">
                  <c:v>16352</c:v>
                </c:pt>
                <c:pt idx="82">
                  <c:v>16190</c:v>
                </c:pt>
                <c:pt idx="83">
                  <c:v>16783</c:v>
                </c:pt>
                <c:pt idx="84">
                  <c:v>17542</c:v>
                </c:pt>
                <c:pt idx="85">
                  <c:v>18203</c:v>
                </c:pt>
                <c:pt idx="86">
                  <c:v>18863</c:v>
                </c:pt>
                <c:pt idx="87">
                  <c:v>19448</c:v>
                </c:pt>
                <c:pt idx="88">
                  <c:v>20212</c:v>
                </c:pt>
                <c:pt idx="89">
                  <c:v>21042</c:v>
                </c:pt>
                <c:pt idx="90">
                  <c:v>21751</c:v>
                </c:pt>
                <c:pt idx="91">
                  <c:v>22471</c:v>
                </c:pt>
                <c:pt idx="92">
                  <c:v>22866</c:v>
                </c:pt>
                <c:pt idx="93">
                  <c:v>22982</c:v>
                </c:pt>
                <c:pt idx="94">
                  <c:v>22971</c:v>
                </c:pt>
                <c:pt idx="95">
                  <c:v>22937</c:v>
                </c:pt>
                <c:pt idx="96">
                  <c:v>22588</c:v>
                </c:pt>
                <c:pt idx="97">
                  <c:v>22361</c:v>
                </c:pt>
                <c:pt idx="98">
                  <c:v>21939</c:v>
                </c:pt>
                <c:pt idx="99">
                  <c:v>21472</c:v>
                </c:pt>
                <c:pt idx="100">
                  <c:v>20898</c:v>
                </c:pt>
                <c:pt idx="101">
                  <c:v>20303</c:v>
                </c:pt>
                <c:pt idx="102">
                  <c:v>19612</c:v>
                </c:pt>
                <c:pt idx="103">
                  <c:v>19226</c:v>
                </c:pt>
                <c:pt idx="104">
                  <c:v>18970</c:v>
                </c:pt>
                <c:pt idx="105">
                  <c:v>18877</c:v>
                </c:pt>
                <c:pt idx="106">
                  <c:v>18922</c:v>
                </c:pt>
                <c:pt idx="107">
                  <c:v>19197</c:v>
                </c:pt>
                <c:pt idx="108">
                  <c:v>19296</c:v>
                </c:pt>
                <c:pt idx="109">
                  <c:v>19630</c:v>
                </c:pt>
                <c:pt idx="110">
                  <c:v>20072</c:v>
                </c:pt>
                <c:pt idx="111">
                  <c:v>20314</c:v>
                </c:pt>
                <c:pt idx="112">
                  <c:v>20739</c:v>
                </c:pt>
                <c:pt idx="113">
                  <c:v>21019</c:v>
                </c:pt>
                <c:pt idx="114">
                  <c:v>21448</c:v>
                </c:pt>
                <c:pt idx="115">
                  <c:v>21938</c:v>
                </c:pt>
                <c:pt idx="116">
                  <c:v>22351</c:v>
                </c:pt>
                <c:pt idx="117">
                  <c:v>22634</c:v>
                </c:pt>
                <c:pt idx="118">
                  <c:v>23102</c:v>
                </c:pt>
                <c:pt idx="119">
                  <c:v>23566</c:v>
                </c:pt>
                <c:pt idx="120">
                  <c:v>23883</c:v>
                </c:pt>
                <c:pt idx="121">
                  <c:v>24475</c:v>
                </c:pt>
                <c:pt idx="122">
                  <c:v>24774</c:v>
                </c:pt>
                <c:pt idx="123">
                  <c:v>25277</c:v>
                </c:pt>
                <c:pt idx="124">
                  <c:v>25707</c:v>
                </c:pt>
                <c:pt idx="125">
                  <c:v>26038</c:v>
                </c:pt>
                <c:pt idx="126">
                  <c:v>26883</c:v>
                </c:pt>
                <c:pt idx="127">
                  <c:v>27527</c:v>
                </c:pt>
                <c:pt idx="128">
                  <c:v>27929</c:v>
                </c:pt>
                <c:pt idx="129">
                  <c:v>28221</c:v>
                </c:pt>
                <c:pt idx="130">
                  <c:v>28532</c:v>
                </c:pt>
                <c:pt idx="131">
                  <c:v>28939</c:v>
                </c:pt>
                <c:pt idx="132">
                  <c:v>29579</c:v>
                </c:pt>
                <c:pt idx="133">
                  <c:v>29804</c:v>
                </c:pt>
                <c:pt idx="134">
                  <c:v>29912</c:v>
                </c:pt>
                <c:pt idx="135">
                  <c:v>30378</c:v>
                </c:pt>
                <c:pt idx="136">
                  <c:v>30656</c:v>
                </c:pt>
                <c:pt idx="137">
                  <c:v>31124</c:v>
                </c:pt>
                <c:pt idx="138">
                  <c:v>31098</c:v>
                </c:pt>
                <c:pt idx="139">
                  <c:v>30893</c:v>
                </c:pt>
                <c:pt idx="140">
                  <c:v>30811</c:v>
                </c:pt>
                <c:pt idx="141">
                  <c:v>30832</c:v>
                </c:pt>
                <c:pt idx="142">
                  <c:v>30546</c:v>
                </c:pt>
                <c:pt idx="143">
                  <c:v>30211</c:v>
                </c:pt>
                <c:pt idx="144">
                  <c:v>29588</c:v>
                </c:pt>
                <c:pt idx="145">
                  <c:v>29081</c:v>
                </c:pt>
                <c:pt idx="146">
                  <c:v>28900</c:v>
                </c:pt>
                <c:pt idx="147">
                  <c:v>28362</c:v>
                </c:pt>
                <c:pt idx="148">
                  <c:v>27839</c:v>
                </c:pt>
                <c:pt idx="149">
                  <c:v>27406</c:v>
                </c:pt>
                <c:pt idx="150">
                  <c:v>27194</c:v>
                </c:pt>
                <c:pt idx="151">
                  <c:v>27422</c:v>
                </c:pt>
                <c:pt idx="152">
                  <c:v>28000</c:v>
                </c:pt>
                <c:pt idx="153">
                  <c:v>27966</c:v>
                </c:pt>
                <c:pt idx="154">
                  <c:v>28172</c:v>
                </c:pt>
                <c:pt idx="155">
                  <c:v>28822</c:v>
                </c:pt>
                <c:pt idx="156">
                  <c:v>29373</c:v>
                </c:pt>
                <c:pt idx="157">
                  <c:v>29949</c:v>
                </c:pt>
                <c:pt idx="158">
                  <c:v>30393</c:v>
                </c:pt>
                <c:pt idx="159">
                  <c:v>31238</c:v>
                </c:pt>
                <c:pt idx="160">
                  <c:v>32077</c:v>
                </c:pt>
                <c:pt idx="161">
                  <c:v>32894</c:v>
                </c:pt>
                <c:pt idx="162">
                  <c:v>32880</c:v>
                </c:pt>
                <c:pt idx="163">
                  <c:v>32360</c:v>
                </c:pt>
                <c:pt idx="164">
                  <c:v>31738</c:v>
                </c:pt>
                <c:pt idx="165">
                  <c:v>31517</c:v>
                </c:pt>
                <c:pt idx="166">
                  <c:v>31097</c:v>
                </c:pt>
                <c:pt idx="167">
                  <c:v>30631</c:v>
                </c:pt>
                <c:pt idx="168">
                  <c:v>30612</c:v>
                </c:pt>
                <c:pt idx="169">
                  <c:v>30630</c:v>
                </c:pt>
                <c:pt idx="170">
                  <c:v>30579</c:v>
                </c:pt>
                <c:pt idx="171">
                  <c:v>29953</c:v>
                </c:pt>
                <c:pt idx="172">
                  <c:v>29339</c:v>
                </c:pt>
                <c:pt idx="173">
                  <c:v>28564</c:v>
                </c:pt>
                <c:pt idx="174">
                  <c:v>28239</c:v>
                </c:pt>
                <c:pt idx="175">
                  <c:v>28166</c:v>
                </c:pt>
                <c:pt idx="176">
                  <c:v>27896</c:v>
                </c:pt>
                <c:pt idx="177">
                  <c:v>27612</c:v>
                </c:pt>
                <c:pt idx="178">
                  <c:v>27357</c:v>
                </c:pt>
                <c:pt idx="179">
                  <c:v>26951</c:v>
                </c:pt>
                <c:pt idx="180">
                  <c:v>26095</c:v>
                </c:pt>
                <c:pt idx="181">
                  <c:v>25234</c:v>
                </c:pt>
                <c:pt idx="182">
                  <c:v>24407</c:v>
                </c:pt>
                <c:pt idx="183">
                  <c:v>23685</c:v>
                </c:pt>
                <c:pt idx="184">
                  <c:v>23218</c:v>
                </c:pt>
                <c:pt idx="185">
                  <c:v>22585</c:v>
                </c:pt>
                <c:pt idx="186">
                  <c:v>22221</c:v>
                </c:pt>
                <c:pt idx="187">
                  <c:v>21897</c:v>
                </c:pt>
                <c:pt idx="188">
                  <c:v>21854</c:v>
                </c:pt>
                <c:pt idx="189">
                  <c:v>21892</c:v>
                </c:pt>
                <c:pt idx="190">
                  <c:v>21978</c:v>
                </c:pt>
                <c:pt idx="191">
                  <c:v>21717</c:v>
                </c:pt>
                <c:pt idx="192">
                  <c:v>21828</c:v>
                </c:pt>
                <c:pt idx="193">
                  <c:v>22079</c:v>
                </c:pt>
                <c:pt idx="194">
                  <c:v>22136</c:v>
                </c:pt>
                <c:pt idx="195">
                  <c:v>22236</c:v>
                </c:pt>
                <c:pt idx="196">
                  <c:v>22236</c:v>
                </c:pt>
                <c:pt idx="197">
                  <c:v>22300</c:v>
                </c:pt>
                <c:pt idx="198">
                  <c:v>22637</c:v>
                </c:pt>
                <c:pt idx="199">
                  <c:v>22822</c:v>
                </c:pt>
                <c:pt idx="200">
                  <c:v>22469</c:v>
                </c:pt>
                <c:pt idx="201">
                  <c:v>22464</c:v>
                </c:pt>
                <c:pt idx="202">
                  <c:v>22200</c:v>
                </c:pt>
                <c:pt idx="203">
                  <c:v>21832</c:v>
                </c:pt>
                <c:pt idx="204">
                  <c:v>21636</c:v>
                </c:pt>
                <c:pt idx="205">
                  <c:v>21187</c:v>
                </c:pt>
                <c:pt idx="206">
                  <c:v>21186</c:v>
                </c:pt>
                <c:pt idx="207">
                  <c:v>21401</c:v>
                </c:pt>
                <c:pt idx="208">
                  <c:v>21376</c:v>
                </c:pt>
                <c:pt idx="209">
                  <c:v>21528</c:v>
                </c:pt>
                <c:pt idx="210">
                  <c:v>21581</c:v>
                </c:pt>
                <c:pt idx="211">
                  <c:v>21855</c:v>
                </c:pt>
                <c:pt idx="212">
                  <c:v>22382</c:v>
                </c:pt>
                <c:pt idx="213">
                  <c:v>22561</c:v>
                </c:pt>
                <c:pt idx="214">
                  <c:v>23232</c:v>
                </c:pt>
                <c:pt idx="215">
                  <c:v>23732</c:v>
                </c:pt>
                <c:pt idx="216">
                  <c:v>22576</c:v>
                </c:pt>
                <c:pt idx="217">
                  <c:v>21748</c:v>
                </c:pt>
                <c:pt idx="218">
                  <c:v>22014</c:v>
                </c:pt>
                <c:pt idx="219">
                  <c:v>22730</c:v>
                </c:pt>
                <c:pt idx="220">
                  <c:v>23607</c:v>
                </c:pt>
                <c:pt idx="221">
                  <c:v>24736</c:v>
                </c:pt>
                <c:pt idx="222">
                  <c:v>25889</c:v>
                </c:pt>
                <c:pt idx="223">
                  <c:v>27324</c:v>
                </c:pt>
                <c:pt idx="224">
                  <c:v>28910</c:v>
                </c:pt>
                <c:pt idx="225">
                  <c:v>29502</c:v>
                </c:pt>
                <c:pt idx="226">
                  <c:v>30353</c:v>
                </c:pt>
                <c:pt idx="227">
                  <c:v>31783</c:v>
                </c:pt>
                <c:pt idx="228">
                  <c:v>33896</c:v>
                </c:pt>
                <c:pt idx="229">
                  <c:v>35545</c:v>
                </c:pt>
                <c:pt idx="230">
                  <c:v>36229</c:v>
                </c:pt>
                <c:pt idx="231">
                  <c:v>36279</c:v>
                </c:pt>
                <c:pt idx="232">
                  <c:v>35998</c:v>
                </c:pt>
                <c:pt idx="233">
                  <c:v>34391</c:v>
                </c:pt>
                <c:pt idx="234">
                  <c:v>33831</c:v>
                </c:pt>
                <c:pt idx="235">
                  <c:v>33126</c:v>
                </c:pt>
                <c:pt idx="236">
                  <c:v>32012</c:v>
                </c:pt>
                <c:pt idx="237">
                  <c:v>31405</c:v>
                </c:pt>
                <c:pt idx="238">
                  <c:v>30279</c:v>
                </c:pt>
                <c:pt idx="239">
                  <c:v>28669</c:v>
                </c:pt>
                <c:pt idx="240">
                  <c:v>27560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B2-4140-B122-065ABC69BD95}"/>
            </c:ext>
          </c:extLst>
        </c:ser>
        <c:ser>
          <c:idx val="1"/>
          <c:order val="1"/>
          <c:tx>
            <c:strRef>
              <c:f>HouseSales!$C$5</c:f>
              <c:strCache>
                <c:ptCount val="1"/>
                <c:pt idx="0">
                  <c:v>Rest of NZ</c:v>
                </c:pt>
              </c:strCache>
            </c:strRef>
          </c:tx>
          <c:marker>
            <c:symbol val="none"/>
          </c:marker>
          <c:cat>
            <c:numRef>
              <c:f>HouseSales!$A$10:$A$250</c:f>
              <c:numCache>
                <c:formatCode>mmm\-yy</c:formatCode>
                <c:ptCount val="241"/>
                <c:pt idx="0">
                  <c:v>37347</c:v>
                </c:pt>
                <c:pt idx="1">
                  <c:v>37377</c:v>
                </c:pt>
                <c:pt idx="2">
                  <c:v>37408</c:v>
                </c:pt>
                <c:pt idx="3">
                  <c:v>37438</c:v>
                </c:pt>
                <c:pt idx="4">
                  <c:v>37469</c:v>
                </c:pt>
                <c:pt idx="5">
                  <c:v>37500</c:v>
                </c:pt>
                <c:pt idx="6">
                  <c:v>37530</c:v>
                </c:pt>
                <c:pt idx="7">
                  <c:v>37561</c:v>
                </c:pt>
                <c:pt idx="8">
                  <c:v>37591</c:v>
                </c:pt>
                <c:pt idx="9">
                  <c:v>37622</c:v>
                </c:pt>
                <c:pt idx="10">
                  <c:v>37653</c:v>
                </c:pt>
                <c:pt idx="11">
                  <c:v>37681</c:v>
                </c:pt>
                <c:pt idx="12">
                  <c:v>37712</c:v>
                </c:pt>
                <c:pt idx="13">
                  <c:v>37742</c:v>
                </c:pt>
                <c:pt idx="14">
                  <c:v>37773</c:v>
                </c:pt>
                <c:pt idx="15">
                  <c:v>37803</c:v>
                </c:pt>
                <c:pt idx="16">
                  <c:v>37834</c:v>
                </c:pt>
                <c:pt idx="17">
                  <c:v>37865</c:v>
                </c:pt>
                <c:pt idx="18">
                  <c:v>37895</c:v>
                </c:pt>
                <c:pt idx="19">
                  <c:v>37926</c:v>
                </c:pt>
                <c:pt idx="20">
                  <c:v>37956</c:v>
                </c:pt>
                <c:pt idx="21">
                  <c:v>37987</c:v>
                </c:pt>
                <c:pt idx="22">
                  <c:v>38018</c:v>
                </c:pt>
                <c:pt idx="23">
                  <c:v>38047</c:v>
                </c:pt>
                <c:pt idx="24">
                  <c:v>38078</c:v>
                </c:pt>
                <c:pt idx="25">
                  <c:v>38108</c:v>
                </c:pt>
                <c:pt idx="26">
                  <c:v>38139</c:v>
                </c:pt>
                <c:pt idx="27">
                  <c:v>38169</c:v>
                </c:pt>
                <c:pt idx="28">
                  <c:v>38200</c:v>
                </c:pt>
                <c:pt idx="29">
                  <c:v>38231</c:v>
                </c:pt>
                <c:pt idx="30">
                  <c:v>38261</c:v>
                </c:pt>
                <c:pt idx="31">
                  <c:v>38292</c:v>
                </c:pt>
                <c:pt idx="32">
                  <c:v>38322</c:v>
                </c:pt>
                <c:pt idx="33">
                  <c:v>38353</c:v>
                </c:pt>
                <c:pt idx="34">
                  <c:v>38384</c:v>
                </c:pt>
                <c:pt idx="35">
                  <c:v>38412</c:v>
                </c:pt>
                <c:pt idx="36">
                  <c:v>38443</c:v>
                </c:pt>
                <c:pt idx="37">
                  <c:v>38473</c:v>
                </c:pt>
                <c:pt idx="38">
                  <c:v>38504</c:v>
                </c:pt>
                <c:pt idx="39">
                  <c:v>38534</c:v>
                </c:pt>
                <c:pt idx="40">
                  <c:v>38565</c:v>
                </c:pt>
                <c:pt idx="41">
                  <c:v>38596</c:v>
                </c:pt>
                <c:pt idx="42">
                  <c:v>38626</c:v>
                </c:pt>
                <c:pt idx="43">
                  <c:v>38657</c:v>
                </c:pt>
                <c:pt idx="44">
                  <c:v>38687</c:v>
                </c:pt>
                <c:pt idx="45">
                  <c:v>38718</c:v>
                </c:pt>
                <c:pt idx="46">
                  <c:v>38749</c:v>
                </c:pt>
                <c:pt idx="47">
                  <c:v>38777</c:v>
                </c:pt>
                <c:pt idx="48">
                  <c:v>38808</c:v>
                </c:pt>
                <c:pt idx="49">
                  <c:v>38838</c:v>
                </c:pt>
                <c:pt idx="50">
                  <c:v>38869</c:v>
                </c:pt>
                <c:pt idx="51">
                  <c:v>38899</c:v>
                </c:pt>
                <c:pt idx="52">
                  <c:v>38930</c:v>
                </c:pt>
                <c:pt idx="53">
                  <c:v>38961</c:v>
                </c:pt>
                <c:pt idx="54">
                  <c:v>38991</c:v>
                </c:pt>
                <c:pt idx="55">
                  <c:v>39022</c:v>
                </c:pt>
                <c:pt idx="56">
                  <c:v>39052</c:v>
                </c:pt>
                <c:pt idx="57">
                  <c:v>39083</c:v>
                </c:pt>
                <c:pt idx="58">
                  <c:v>39114</c:v>
                </c:pt>
                <c:pt idx="59">
                  <c:v>39142</c:v>
                </c:pt>
                <c:pt idx="60">
                  <c:v>39173</c:v>
                </c:pt>
                <c:pt idx="61">
                  <c:v>39203</c:v>
                </c:pt>
                <c:pt idx="62">
                  <c:v>39234</c:v>
                </c:pt>
                <c:pt idx="63">
                  <c:v>39264</c:v>
                </c:pt>
                <c:pt idx="64">
                  <c:v>39295</c:v>
                </c:pt>
                <c:pt idx="65">
                  <c:v>39326</c:v>
                </c:pt>
                <c:pt idx="66">
                  <c:v>39356</c:v>
                </c:pt>
                <c:pt idx="67">
                  <c:v>39387</c:v>
                </c:pt>
                <c:pt idx="68">
                  <c:v>39417</c:v>
                </c:pt>
                <c:pt idx="69">
                  <c:v>39448</c:v>
                </c:pt>
                <c:pt idx="70">
                  <c:v>39479</c:v>
                </c:pt>
                <c:pt idx="71">
                  <c:v>39508</c:v>
                </c:pt>
                <c:pt idx="72">
                  <c:v>39539</c:v>
                </c:pt>
                <c:pt idx="73">
                  <c:v>39569</c:v>
                </c:pt>
                <c:pt idx="74">
                  <c:v>39600</c:v>
                </c:pt>
                <c:pt idx="75">
                  <c:v>39630</c:v>
                </c:pt>
                <c:pt idx="76">
                  <c:v>39661</c:v>
                </c:pt>
                <c:pt idx="77">
                  <c:v>39692</c:v>
                </c:pt>
                <c:pt idx="78">
                  <c:v>39722</c:v>
                </c:pt>
                <c:pt idx="79">
                  <c:v>39753</c:v>
                </c:pt>
                <c:pt idx="80">
                  <c:v>39783</c:v>
                </c:pt>
                <c:pt idx="81">
                  <c:v>39814</c:v>
                </c:pt>
                <c:pt idx="82">
                  <c:v>39845</c:v>
                </c:pt>
                <c:pt idx="83">
                  <c:v>39873</c:v>
                </c:pt>
                <c:pt idx="84">
                  <c:v>39904</c:v>
                </c:pt>
                <c:pt idx="85">
                  <c:v>39934</c:v>
                </c:pt>
                <c:pt idx="86">
                  <c:v>39965</c:v>
                </c:pt>
                <c:pt idx="87">
                  <c:v>39995</c:v>
                </c:pt>
                <c:pt idx="88">
                  <c:v>40026</c:v>
                </c:pt>
                <c:pt idx="89">
                  <c:v>40057</c:v>
                </c:pt>
                <c:pt idx="90">
                  <c:v>40087</c:v>
                </c:pt>
                <c:pt idx="91">
                  <c:v>40118</c:v>
                </c:pt>
                <c:pt idx="92">
                  <c:v>40148</c:v>
                </c:pt>
                <c:pt idx="93">
                  <c:v>40179</c:v>
                </c:pt>
                <c:pt idx="94">
                  <c:v>40210</c:v>
                </c:pt>
                <c:pt idx="95">
                  <c:v>40238</c:v>
                </c:pt>
                <c:pt idx="96">
                  <c:v>40269</c:v>
                </c:pt>
                <c:pt idx="97">
                  <c:v>40299</c:v>
                </c:pt>
                <c:pt idx="98">
                  <c:v>40330</c:v>
                </c:pt>
                <c:pt idx="99">
                  <c:v>40360</c:v>
                </c:pt>
                <c:pt idx="100">
                  <c:v>40391</c:v>
                </c:pt>
                <c:pt idx="101">
                  <c:v>40422</c:v>
                </c:pt>
                <c:pt idx="102">
                  <c:v>40452</c:v>
                </c:pt>
                <c:pt idx="103">
                  <c:v>40483</c:v>
                </c:pt>
                <c:pt idx="104">
                  <c:v>40513</c:v>
                </c:pt>
                <c:pt idx="105">
                  <c:v>40544</c:v>
                </c:pt>
                <c:pt idx="106">
                  <c:v>40575</c:v>
                </c:pt>
                <c:pt idx="107">
                  <c:v>40603</c:v>
                </c:pt>
                <c:pt idx="108">
                  <c:v>40634</c:v>
                </c:pt>
                <c:pt idx="109">
                  <c:v>40664</c:v>
                </c:pt>
                <c:pt idx="110">
                  <c:v>40695</c:v>
                </c:pt>
                <c:pt idx="111">
                  <c:v>40725</c:v>
                </c:pt>
                <c:pt idx="112">
                  <c:v>40756</c:v>
                </c:pt>
                <c:pt idx="113">
                  <c:v>40787</c:v>
                </c:pt>
                <c:pt idx="114">
                  <c:v>40817</c:v>
                </c:pt>
                <c:pt idx="115">
                  <c:v>40848</c:v>
                </c:pt>
                <c:pt idx="116">
                  <c:v>40878</c:v>
                </c:pt>
                <c:pt idx="117">
                  <c:v>40909</c:v>
                </c:pt>
                <c:pt idx="118">
                  <c:v>40940</c:v>
                </c:pt>
                <c:pt idx="119">
                  <c:v>40969</c:v>
                </c:pt>
                <c:pt idx="120">
                  <c:v>41000</c:v>
                </c:pt>
                <c:pt idx="121">
                  <c:v>41030</c:v>
                </c:pt>
                <c:pt idx="122">
                  <c:v>41061</c:v>
                </c:pt>
                <c:pt idx="123">
                  <c:v>41091</c:v>
                </c:pt>
                <c:pt idx="124">
                  <c:v>41122</c:v>
                </c:pt>
                <c:pt idx="125">
                  <c:v>41153</c:v>
                </c:pt>
                <c:pt idx="126">
                  <c:v>41183</c:v>
                </c:pt>
                <c:pt idx="127">
                  <c:v>41214</c:v>
                </c:pt>
                <c:pt idx="128">
                  <c:v>41244</c:v>
                </c:pt>
                <c:pt idx="129">
                  <c:v>41275</c:v>
                </c:pt>
                <c:pt idx="130">
                  <c:v>41306</c:v>
                </c:pt>
                <c:pt idx="131">
                  <c:v>41334</c:v>
                </c:pt>
                <c:pt idx="132">
                  <c:v>41365</c:v>
                </c:pt>
                <c:pt idx="133">
                  <c:v>41395</c:v>
                </c:pt>
                <c:pt idx="134">
                  <c:v>41426</c:v>
                </c:pt>
                <c:pt idx="135">
                  <c:v>41456</c:v>
                </c:pt>
                <c:pt idx="136">
                  <c:v>41487</c:v>
                </c:pt>
                <c:pt idx="137">
                  <c:v>41518</c:v>
                </c:pt>
                <c:pt idx="138">
                  <c:v>41548</c:v>
                </c:pt>
                <c:pt idx="139">
                  <c:v>41579</c:v>
                </c:pt>
                <c:pt idx="140">
                  <c:v>41609</c:v>
                </c:pt>
                <c:pt idx="141">
                  <c:v>41640</c:v>
                </c:pt>
                <c:pt idx="142">
                  <c:v>41671</c:v>
                </c:pt>
                <c:pt idx="143">
                  <c:v>41699</c:v>
                </c:pt>
                <c:pt idx="144">
                  <c:v>41730</c:v>
                </c:pt>
                <c:pt idx="145">
                  <c:v>41760</c:v>
                </c:pt>
                <c:pt idx="146">
                  <c:v>41791</c:v>
                </c:pt>
                <c:pt idx="147">
                  <c:v>41821</c:v>
                </c:pt>
                <c:pt idx="148">
                  <c:v>41852</c:v>
                </c:pt>
                <c:pt idx="149">
                  <c:v>41883</c:v>
                </c:pt>
                <c:pt idx="150">
                  <c:v>41913</c:v>
                </c:pt>
                <c:pt idx="151">
                  <c:v>41944</c:v>
                </c:pt>
                <c:pt idx="152">
                  <c:v>41974</c:v>
                </c:pt>
                <c:pt idx="153">
                  <c:v>42005</c:v>
                </c:pt>
                <c:pt idx="154">
                  <c:v>42036</c:v>
                </c:pt>
                <c:pt idx="155">
                  <c:v>42064</c:v>
                </c:pt>
                <c:pt idx="156">
                  <c:v>42095</c:v>
                </c:pt>
                <c:pt idx="157">
                  <c:v>42125</c:v>
                </c:pt>
                <c:pt idx="158">
                  <c:v>42156</c:v>
                </c:pt>
                <c:pt idx="159">
                  <c:v>42186</c:v>
                </c:pt>
                <c:pt idx="160">
                  <c:v>42217</c:v>
                </c:pt>
                <c:pt idx="161">
                  <c:v>42248</c:v>
                </c:pt>
                <c:pt idx="162">
                  <c:v>42278</c:v>
                </c:pt>
                <c:pt idx="163">
                  <c:v>42309</c:v>
                </c:pt>
                <c:pt idx="164">
                  <c:v>42339</c:v>
                </c:pt>
                <c:pt idx="165">
                  <c:v>42370</c:v>
                </c:pt>
                <c:pt idx="166">
                  <c:v>42401</c:v>
                </c:pt>
                <c:pt idx="167">
                  <c:v>42430</c:v>
                </c:pt>
                <c:pt idx="168">
                  <c:v>42461</c:v>
                </c:pt>
                <c:pt idx="169">
                  <c:v>42491</c:v>
                </c:pt>
                <c:pt idx="170">
                  <c:v>42522</c:v>
                </c:pt>
                <c:pt idx="171">
                  <c:v>42552</c:v>
                </c:pt>
                <c:pt idx="172">
                  <c:v>42583</c:v>
                </c:pt>
                <c:pt idx="173">
                  <c:v>42614</c:v>
                </c:pt>
                <c:pt idx="174">
                  <c:v>42644</c:v>
                </c:pt>
                <c:pt idx="175">
                  <c:v>42675</c:v>
                </c:pt>
                <c:pt idx="176">
                  <c:v>42705</c:v>
                </c:pt>
                <c:pt idx="177">
                  <c:v>42736</c:v>
                </c:pt>
                <c:pt idx="178">
                  <c:v>42767</c:v>
                </c:pt>
                <c:pt idx="179">
                  <c:v>42795</c:v>
                </c:pt>
                <c:pt idx="180">
                  <c:v>42826</c:v>
                </c:pt>
                <c:pt idx="181">
                  <c:v>42856</c:v>
                </c:pt>
                <c:pt idx="182">
                  <c:v>42887</c:v>
                </c:pt>
                <c:pt idx="183">
                  <c:v>42917</c:v>
                </c:pt>
                <c:pt idx="184">
                  <c:v>42948</c:v>
                </c:pt>
                <c:pt idx="185">
                  <c:v>42979</c:v>
                </c:pt>
                <c:pt idx="186">
                  <c:v>43009</c:v>
                </c:pt>
                <c:pt idx="187">
                  <c:v>43040</c:v>
                </c:pt>
                <c:pt idx="188">
                  <c:v>43070</c:v>
                </c:pt>
                <c:pt idx="189">
                  <c:v>43101</c:v>
                </c:pt>
                <c:pt idx="190">
                  <c:v>43132</c:v>
                </c:pt>
                <c:pt idx="191">
                  <c:v>43160</c:v>
                </c:pt>
                <c:pt idx="192">
                  <c:v>43191</c:v>
                </c:pt>
                <c:pt idx="193">
                  <c:v>43221</c:v>
                </c:pt>
                <c:pt idx="194">
                  <c:v>43252</c:v>
                </c:pt>
                <c:pt idx="195">
                  <c:v>43282</c:v>
                </c:pt>
                <c:pt idx="196">
                  <c:v>43313</c:v>
                </c:pt>
                <c:pt idx="197">
                  <c:v>43344</c:v>
                </c:pt>
                <c:pt idx="198">
                  <c:v>43374</c:v>
                </c:pt>
                <c:pt idx="199">
                  <c:v>43405</c:v>
                </c:pt>
                <c:pt idx="200">
                  <c:v>43435</c:v>
                </c:pt>
                <c:pt idx="201">
                  <c:v>43466</c:v>
                </c:pt>
                <c:pt idx="202">
                  <c:v>43497</c:v>
                </c:pt>
                <c:pt idx="203">
                  <c:v>43525</c:v>
                </c:pt>
                <c:pt idx="204">
                  <c:v>43556</c:v>
                </c:pt>
                <c:pt idx="205">
                  <c:v>43586</c:v>
                </c:pt>
                <c:pt idx="206">
                  <c:v>43617</c:v>
                </c:pt>
                <c:pt idx="207">
                  <c:v>43647</c:v>
                </c:pt>
                <c:pt idx="208">
                  <c:v>43678</c:v>
                </c:pt>
                <c:pt idx="209">
                  <c:v>43709</c:v>
                </c:pt>
                <c:pt idx="210">
                  <c:v>43739</c:v>
                </c:pt>
                <c:pt idx="211">
                  <c:v>43770</c:v>
                </c:pt>
                <c:pt idx="212">
                  <c:v>43800</c:v>
                </c:pt>
                <c:pt idx="213">
                  <c:v>43831</c:v>
                </c:pt>
                <c:pt idx="214">
                  <c:v>43862</c:v>
                </c:pt>
                <c:pt idx="215">
                  <c:v>43891</c:v>
                </c:pt>
                <c:pt idx="216">
                  <c:v>43922</c:v>
                </c:pt>
                <c:pt idx="217">
                  <c:v>43952</c:v>
                </c:pt>
                <c:pt idx="218">
                  <c:v>43983</c:v>
                </c:pt>
                <c:pt idx="219">
                  <c:v>44013</c:v>
                </c:pt>
                <c:pt idx="220">
                  <c:v>44044</c:v>
                </c:pt>
                <c:pt idx="221">
                  <c:v>44075</c:v>
                </c:pt>
                <c:pt idx="222">
                  <c:v>44105</c:v>
                </c:pt>
                <c:pt idx="223">
                  <c:v>44136</c:v>
                </c:pt>
                <c:pt idx="224">
                  <c:v>44166</c:v>
                </c:pt>
                <c:pt idx="225">
                  <c:v>44197</c:v>
                </c:pt>
                <c:pt idx="226">
                  <c:v>44228</c:v>
                </c:pt>
                <c:pt idx="227">
                  <c:v>44256</c:v>
                </c:pt>
                <c:pt idx="228">
                  <c:v>44287</c:v>
                </c:pt>
                <c:pt idx="229">
                  <c:v>44317</c:v>
                </c:pt>
                <c:pt idx="230">
                  <c:v>44348</c:v>
                </c:pt>
                <c:pt idx="231">
                  <c:v>44378</c:v>
                </c:pt>
                <c:pt idx="232">
                  <c:v>44409</c:v>
                </c:pt>
                <c:pt idx="233">
                  <c:v>44440</c:v>
                </c:pt>
                <c:pt idx="234">
                  <c:v>44470</c:v>
                </c:pt>
                <c:pt idx="235">
                  <c:v>44501</c:v>
                </c:pt>
                <c:pt idx="236">
                  <c:v>44531</c:v>
                </c:pt>
                <c:pt idx="237">
                  <c:v>44562</c:v>
                </c:pt>
                <c:pt idx="238">
                  <c:v>44593</c:v>
                </c:pt>
                <c:pt idx="239">
                  <c:v>44621</c:v>
                </c:pt>
                <c:pt idx="240">
                  <c:v>44652</c:v>
                </c:pt>
              </c:numCache>
            </c:numRef>
          </c:cat>
          <c:val>
            <c:numRef>
              <c:f>HouseSales!$C$10:$C$250</c:f>
              <c:numCache>
                <c:formatCode>#,##0</c:formatCode>
                <c:ptCount val="241"/>
                <c:pt idx="0">
                  <c:v>57588</c:v>
                </c:pt>
                <c:pt idx="1">
                  <c:v>59081</c:v>
                </c:pt>
                <c:pt idx="2">
                  <c:v>59885</c:v>
                </c:pt>
                <c:pt idx="3">
                  <c:v>60776</c:v>
                </c:pt>
                <c:pt idx="4">
                  <c:v>61466</c:v>
                </c:pt>
                <c:pt idx="5">
                  <c:v>62970</c:v>
                </c:pt>
                <c:pt idx="6">
                  <c:v>64604</c:v>
                </c:pt>
                <c:pt idx="7">
                  <c:v>65841</c:v>
                </c:pt>
                <c:pt idx="8">
                  <c:v>67007</c:v>
                </c:pt>
                <c:pt idx="9">
                  <c:v>67887</c:v>
                </c:pt>
                <c:pt idx="10">
                  <c:v>68856</c:v>
                </c:pt>
                <c:pt idx="11">
                  <c:v>69855</c:v>
                </c:pt>
                <c:pt idx="12">
                  <c:v>70076</c:v>
                </c:pt>
                <c:pt idx="13">
                  <c:v>71571</c:v>
                </c:pt>
                <c:pt idx="14">
                  <c:v>73007</c:v>
                </c:pt>
                <c:pt idx="15">
                  <c:v>74651</c:v>
                </c:pt>
                <c:pt idx="16">
                  <c:v>76096</c:v>
                </c:pt>
                <c:pt idx="17">
                  <c:v>78108</c:v>
                </c:pt>
                <c:pt idx="18">
                  <c:v>79288</c:v>
                </c:pt>
                <c:pt idx="19">
                  <c:v>79835</c:v>
                </c:pt>
                <c:pt idx="20">
                  <c:v>80548</c:v>
                </c:pt>
                <c:pt idx="21">
                  <c:v>80851</c:v>
                </c:pt>
                <c:pt idx="22">
                  <c:v>80757</c:v>
                </c:pt>
                <c:pt idx="23">
                  <c:v>81196</c:v>
                </c:pt>
                <c:pt idx="24">
                  <c:v>81568</c:v>
                </c:pt>
                <c:pt idx="25">
                  <c:v>80465</c:v>
                </c:pt>
                <c:pt idx="26">
                  <c:v>79665</c:v>
                </c:pt>
                <c:pt idx="27">
                  <c:v>78226</c:v>
                </c:pt>
                <c:pt idx="28">
                  <c:v>76889</c:v>
                </c:pt>
                <c:pt idx="29">
                  <c:v>74833</c:v>
                </c:pt>
                <c:pt idx="30">
                  <c:v>73090</c:v>
                </c:pt>
                <c:pt idx="31">
                  <c:v>72547</c:v>
                </c:pt>
                <c:pt idx="32">
                  <c:v>72500</c:v>
                </c:pt>
                <c:pt idx="33">
                  <c:v>71661</c:v>
                </c:pt>
                <c:pt idx="34">
                  <c:v>71994</c:v>
                </c:pt>
                <c:pt idx="35">
                  <c:v>71296</c:v>
                </c:pt>
                <c:pt idx="36">
                  <c:v>70772</c:v>
                </c:pt>
                <c:pt idx="37">
                  <c:v>70626</c:v>
                </c:pt>
                <c:pt idx="38">
                  <c:v>70339</c:v>
                </c:pt>
                <c:pt idx="39">
                  <c:v>70404</c:v>
                </c:pt>
                <c:pt idx="40">
                  <c:v>70580</c:v>
                </c:pt>
                <c:pt idx="41">
                  <c:v>71382</c:v>
                </c:pt>
                <c:pt idx="42">
                  <c:v>71403</c:v>
                </c:pt>
                <c:pt idx="43">
                  <c:v>71279</c:v>
                </c:pt>
                <c:pt idx="44">
                  <c:v>69845</c:v>
                </c:pt>
                <c:pt idx="45">
                  <c:v>69487</c:v>
                </c:pt>
                <c:pt idx="46">
                  <c:v>68133</c:v>
                </c:pt>
                <c:pt idx="47">
                  <c:v>67983</c:v>
                </c:pt>
                <c:pt idx="48">
                  <c:v>67226</c:v>
                </c:pt>
                <c:pt idx="49">
                  <c:v>67780</c:v>
                </c:pt>
                <c:pt idx="50">
                  <c:v>68129</c:v>
                </c:pt>
                <c:pt idx="51">
                  <c:v>67887</c:v>
                </c:pt>
                <c:pt idx="52">
                  <c:v>68107</c:v>
                </c:pt>
                <c:pt idx="53">
                  <c:v>67752</c:v>
                </c:pt>
                <c:pt idx="54">
                  <c:v>67991</c:v>
                </c:pt>
                <c:pt idx="55">
                  <c:v>68270</c:v>
                </c:pt>
                <c:pt idx="56">
                  <c:v>69217</c:v>
                </c:pt>
                <c:pt idx="57">
                  <c:v>69866</c:v>
                </c:pt>
                <c:pt idx="58">
                  <c:v>70573</c:v>
                </c:pt>
                <c:pt idx="59">
                  <c:v>71095</c:v>
                </c:pt>
                <c:pt idx="60">
                  <c:v>71323</c:v>
                </c:pt>
                <c:pt idx="61">
                  <c:v>70692</c:v>
                </c:pt>
                <c:pt idx="62">
                  <c:v>69887</c:v>
                </c:pt>
                <c:pt idx="63">
                  <c:v>69243</c:v>
                </c:pt>
                <c:pt idx="64">
                  <c:v>67733</c:v>
                </c:pt>
                <c:pt idx="65">
                  <c:v>65995</c:v>
                </c:pt>
                <c:pt idx="66">
                  <c:v>64763</c:v>
                </c:pt>
                <c:pt idx="67">
                  <c:v>63461</c:v>
                </c:pt>
                <c:pt idx="68">
                  <c:v>61921</c:v>
                </c:pt>
                <c:pt idx="69">
                  <c:v>60487</c:v>
                </c:pt>
                <c:pt idx="70">
                  <c:v>58862</c:v>
                </c:pt>
                <c:pt idx="71">
                  <c:v>55200</c:v>
                </c:pt>
                <c:pt idx="72">
                  <c:v>52898</c:v>
                </c:pt>
                <c:pt idx="73">
                  <c:v>49772</c:v>
                </c:pt>
                <c:pt idx="74">
                  <c:v>47915</c:v>
                </c:pt>
                <c:pt idx="75">
                  <c:v>46550</c:v>
                </c:pt>
                <c:pt idx="76">
                  <c:v>45238</c:v>
                </c:pt>
                <c:pt idx="77">
                  <c:v>44408</c:v>
                </c:pt>
                <c:pt idx="78">
                  <c:v>42858</c:v>
                </c:pt>
                <c:pt idx="79">
                  <c:v>40351</c:v>
                </c:pt>
                <c:pt idx="80">
                  <c:v>39367</c:v>
                </c:pt>
                <c:pt idx="81">
                  <c:v>38224</c:v>
                </c:pt>
                <c:pt idx="82">
                  <c:v>37258</c:v>
                </c:pt>
                <c:pt idx="83">
                  <c:v>38230</c:v>
                </c:pt>
                <c:pt idx="84">
                  <c:v>39231</c:v>
                </c:pt>
                <c:pt idx="85">
                  <c:v>40489</c:v>
                </c:pt>
                <c:pt idx="86">
                  <c:v>41564</c:v>
                </c:pt>
                <c:pt idx="87">
                  <c:v>42504</c:v>
                </c:pt>
                <c:pt idx="88">
                  <c:v>43398</c:v>
                </c:pt>
                <c:pt idx="89">
                  <c:v>44533</c:v>
                </c:pt>
                <c:pt idx="90">
                  <c:v>45446</c:v>
                </c:pt>
                <c:pt idx="91">
                  <c:v>46503</c:v>
                </c:pt>
                <c:pt idx="92">
                  <c:v>46763</c:v>
                </c:pt>
                <c:pt idx="93">
                  <c:v>46607</c:v>
                </c:pt>
                <c:pt idx="94">
                  <c:v>46419</c:v>
                </c:pt>
                <c:pt idx="95">
                  <c:v>45920</c:v>
                </c:pt>
                <c:pt idx="96">
                  <c:v>45266</c:v>
                </c:pt>
                <c:pt idx="97">
                  <c:v>44408</c:v>
                </c:pt>
                <c:pt idx="98">
                  <c:v>43365</c:v>
                </c:pt>
                <c:pt idx="99">
                  <c:v>42229</c:v>
                </c:pt>
                <c:pt idx="100">
                  <c:v>41212</c:v>
                </c:pt>
                <c:pt idx="101">
                  <c:v>39666</c:v>
                </c:pt>
                <c:pt idx="102">
                  <c:v>38169</c:v>
                </c:pt>
                <c:pt idx="103">
                  <c:v>37637</c:v>
                </c:pt>
                <c:pt idx="104">
                  <c:v>37333</c:v>
                </c:pt>
                <c:pt idx="105">
                  <c:v>37012</c:v>
                </c:pt>
                <c:pt idx="106">
                  <c:v>36440</c:v>
                </c:pt>
                <c:pt idx="107">
                  <c:v>35852</c:v>
                </c:pt>
                <c:pt idx="108">
                  <c:v>35533</c:v>
                </c:pt>
                <c:pt idx="109">
                  <c:v>35759</c:v>
                </c:pt>
                <c:pt idx="110">
                  <c:v>35971</c:v>
                </c:pt>
                <c:pt idx="111">
                  <c:v>36246</c:v>
                </c:pt>
                <c:pt idx="112">
                  <c:v>36726</c:v>
                </c:pt>
                <c:pt idx="113">
                  <c:v>37358</c:v>
                </c:pt>
                <c:pt idx="114">
                  <c:v>38033</c:v>
                </c:pt>
                <c:pt idx="115">
                  <c:v>38413</c:v>
                </c:pt>
                <c:pt idx="116">
                  <c:v>38919</c:v>
                </c:pt>
                <c:pt idx="117">
                  <c:v>39457</c:v>
                </c:pt>
                <c:pt idx="118">
                  <c:v>40655</c:v>
                </c:pt>
                <c:pt idx="119">
                  <c:v>41673</c:v>
                </c:pt>
                <c:pt idx="120">
                  <c:v>42045</c:v>
                </c:pt>
                <c:pt idx="121">
                  <c:v>42862</c:v>
                </c:pt>
                <c:pt idx="122">
                  <c:v>43469</c:v>
                </c:pt>
                <c:pt idx="123">
                  <c:v>43945</c:v>
                </c:pt>
                <c:pt idx="124">
                  <c:v>44358</c:v>
                </c:pt>
                <c:pt idx="125">
                  <c:v>44445</c:v>
                </c:pt>
                <c:pt idx="126">
                  <c:v>45233</c:v>
                </c:pt>
                <c:pt idx="127">
                  <c:v>46035</c:v>
                </c:pt>
                <c:pt idx="128">
                  <c:v>46071</c:v>
                </c:pt>
                <c:pt idx="129">
                  <c:v>46639</c:v>
                </c:pt>
                <c:pt idx="130">
                  <c:v>46792</c:v>
                </c:pt>
                <c:pt idx="131">
                  <c:v>47183</c:v>
                </c:pt>
                <c:pt idx="132">
                  <c:v>47971</c:v>
                </c:pt>
                <c:pt idx="133">
                  <c:v>48285</c:v>
                </c:pt>
                <c:pt idx="134">
                  <c:v>48177</c:v>
                </c:pt>
                <c:pt idx="135">
                  <c:v>48581</c:v>
                </c:pt>
                <c:pt idx="136">
                  <c:v>48816</c:v>
                </c:pt>
                <c:pt idx="137">
                  <c:v>49415</c:v>
                </c:pt>
                <c:pt idx="138">
                  <c:v>49579</c:v>
                </c:pt>
                <c:pt idx="139">
                  <c:v>49291</c:v>
                </c:pt>
                <c:pt idx="140">
                  <c:v>49307</c:v>
                </c:pt>
                <c:pt idx="141">
                  <c:v>49072</c:v>
                </c:pt>
                <c:pt idx="142">
                  <c:v>48851</c:v>
                </c:pt>
                <c:pt idx="143">
                  <c:v>48373</c:v>
                </c:pt>
                <c:pt idx="144">
                  <c:v>47562</c:v>
                </c:pt>
                <c:pt idx="145">
                  <c:v>46927</c:v>
                </c:pt>
                <c:pt idx="146">
                  <c:v>46736</c:v>
                </c:pt>
                <c:pt idx="147">
                  <c:v>46390</c:v>
                </c:pt>
                <c:pt idx="148">
                  <c:v>45846</c:v>
                </c:pt>
                <c:pt idx="149">
                  <c:v>45470</c:v>
                </c:pt>
                <c:pt idx="150">
                  <c:v>45512</c:v>
                </c:pt>
                <c:pt idx="151">
                  <c:v>45739</c:v>
                </c:pt>
                <c:pt idx="152">
                  <c:v>46537</c:v>
                </c:pt>
                <c:pt idx="153">
                  <c:v>46693</c:v>
                </c:pt>
                <c:pt idx="154">
                  <c:v>47260</c:v>
                </c:pt>
                <c:pt idx="155">
                  <c:v>48098</c:v>
                </c:pt>
                <c:pt idx="156">
                  <c:v>49111</c:v>
                </c:pt>
                <c:pt idx="157">
                  <c:v>49952</c:v>
                </c:pt>
                <c:pt idx="158">
                  <c:v>51171</c:v>
                </c:pt>
                <c:pt idx="159">
                  <c:v>52554</c:v>
                </c:pt>
                <c:pt idx="160">
                  <c:v>54000</c:v>
                </c:pt>
                <c:pt idx="161">
                  <c:v>55446</c:v>
                </c:pt>
                <c:pt idx="162">
                  <c:v>56690</c:v>
                </c:pt>
                <c:pt idx="163">
                  <c:v>57842</c:v>
                </c:pt>
                <c:pt idx="164">
                  <c:v>58713</c:v>
                </c:pt>
                <c:pt idx="165">
                  <c:v>59141</c:v>
                </c:pt>
                <c:pt idx="166">
                  <c:v>59954</c:v>
                </c:pt>
                <c:pt idx="167">
                  <c:v>61144</c:v>
                </c:pt>
                <c:pt idx="168">
                  <c:v>62438</c:v>
                </c:pt>
                <c:pt idx="169">
                  <c:v>63440</c:v>
                </c:pt>
                <c:pt idx="170">
                  <c:v>63917</c:v>
                </c:pt>
                <c:pt idx="171">
                  <c:v>63673</c:v>
                </c:pt>
                <c:pt idx="172">
                  <c:v>63889</c:v>
                </c:pt>
                <c:pt idx="173">
                  <c:v>63842</c:v>
                </c:pt>
                <c:pt idx="174">
                  <c:v>63088</c:v>
                </c:pt>
                <c:pt idx="175">
                  <c:v>62678</c:v>
                </c:pt>
                <c:pt idx="176">
                  <c:v>62202</c:v>
                </c:pt>
                <c:pt idx="177">
                  <c:v>61689</c:v>
                </c:pt>
                <c:pt idx="178">
                  <c:v>60948</c:v>
                </c:pt>
                <c:pt idx="179">
                  <c:v>60449</c:v>
                </c:pt>
                <c:pt idx="180">
                  <c:v>58769</c:v>
                </c:pt>
                <c:pt idx="181">
                  <c:v>58103</c:v>
                </c:pt>
                <c:pt idx="182">
                  <c:v>57112</c:v>
                </c:pt>
                <c:pt idx="183">
                  <c:v>56202</c:v>
                </c:pt>
                <c:pt idx="184">
                  <c:v>55329</c:v>
                </c:pt>
                <c:pt idx="185">
                  <c:v>54284</c:v>
                </c:pt>
                <c:pt idx="186">
                  <c:v>53769</c:v>
                </c:pt>
                <c:pt idx="187">
                  <c:v>53630</c:v>
                </c:pt>
                <c:pt idx="188">
                  <c:v>53223</c:v>
                </c:pt>
                <c:pt idx="189">
                  <c:v>53418</c:v>
                </c:pt>
                <c:pt idx="190">
                  <c:v>53613</c:v>
                </c:pt>
                <c:pt idx="191">
                  <c:v>53216</c:v>
                </c:pt>
                <c:pt idx="192">
                  <c:v>53687</c:v>
                </c:pt>
                <c:pt idx="193">
                  <c:v>53830</c:v>
                </c:pt>
                <c:pt idx="194">
                  <c:v>53952</c:v>
                </c:pt>
                <c:pt idx="195">
                  <c:v>54130</c:v>
                </c:pt>
                <c:pt idx="196">
                  <c:v>54448</c:v>
                </c:pt>
                <c:pt idx="197">
                  <c:v>54418</c:v>
                </c:pt>
                <c:pt idx="198">
                  <c:v>55284</c:v>
                </c:pt>
                <c:pt idx="199">
                  <c:v>55547</c:v>
                </c:pt>
                <c:pt idx="200">
                  <c:v>55379</c:v>
                </c:pt>
                <c:pt idx="201">
                  <c:v>55359</c:v>
                </c:pt>
                <c:pt idx="202">
                  <c:v>55179</c:v>
                </c:pt>
                <c:pt idx="203">
                  <c:v>54796</c:v>
                </c:pt>
                <c:pt idx="204">
                  <c:v>54519</c:v>
                </c:pt>
                <c:pt idx="205">
                  <c:v>54569</c:v>
                </c:pt>
                <c:pt idx="206">
                  <c:v>54541</c:v>
                </c:pt>
                <c:pt idx="207">
                  <c:v>54749</c:v>
                </c:pt>
                <c:pt idx="208">
                  <c:v>54560</c:v>
                </c:pt>
                <c:pt idx="209">
                  <c:v>54812</c:v>
                </c:pt>
                <c:pt idx="210">
                  <c:v>54739</c:v>
                </c:pt>
                <c:pt idx="211">
                  <c:v>54542</c:v>
                </c:pt>
                <c:pt idx="212">
                  <c:v>54962</c:v>
                </c:pt>
                <c:pt idx="213">
                  <c:v>55126</c:v>
                </c:pt>
                <c:pt idx="214">
                  <c:v>55274</c:v>
                </c:pt>
                <c:pt idx="215">
                  <c:v>54969</c:v>
                </c:pt>
                <c:pt idx="216">
                  <c:v>51432</c:v>
                </c:pt>
                <c:pt idx="217">
                  <c:v>48944</c:v>
                </c:pt>
                <c:pt idx="218">
                  <c:v>49407</c:v>
                </c:pt>
                <c:pt idx="219">
                  <c:v>50506</c:v>
                </c:pt>
                <c:pt idx="220">
                  <c:v>51325</c:v>
                </c:pt>
                <c:pt idx="221">
                  <c:v>52757</c:v>
                </c:pt>
                <c:pt idx="222">
                  <c:v>53726</c:v>
                </c:pt>
                <c:pt idx="223">
                  <c:v>54884</c:v>
                </c:pt>
                <c:pt idx="224">
                  <c:v>56328</c:v>
                </c:pt>
                <c:pt idx="225">
                  <c:v>56069</c:v>
                </c:pt>
                <c:pt idx="226">
                  <c:v>56591</c:v>
                </c:pt>
                <c:pt idx="227">
                  <c:v>57904</c:v>
                </c:pt>
                <c:pt idx="228">
                  <c:v>61899</c:v>
                </c:pt>
                <c:pt idx="229">
                  <c:v>63809</c:v>
                </c:pt>
                <c:pt idx="230">
                  <c:v>63801</c:v>
                </c:pt>
                <c:pt idx="231">
                  <c:v>62958</c:v>
                </c:pt>
                <c:pt idx="232">
                  <c:v>61376</c:v>
                </c:pt>
                <c:pt idx="233">
                  <c:v>59828</c:v>
                </c:pt>
                <c:pt idx="234">
                  <c:v>58662</c:v>
                </c:pt>
                <c:pt idx="235">
                  <c:v>57742</c:v>
                </c:pt>
                <c:pt idx="236">
                  <c:v>56363</c:v>
                </c:pt>
                <c:pt idx="237">
                  <c:v>55596</c:v>
                </c:pt>
                <c:pt idx="238">
                  <c:v>54137</c:v>
                </c:pt>
                <c:pt idx="239">
                  <c:v>52474</c:v>
                </c:pt>
                <c:pt idx="240">
                  <c:v>50946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B2-4140-B122-065ABC69BD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064320"/>
        <c:axId val="129090688"/>
      </c:lineChart>
      <c:dateAx>
        <c:axId val="129064320"/>
        <c:scaling>
          <c:orientation val="minMax"/>
        </c:scaling>
        <c:delete val="0"/>
        <c:axPos val="b"/>
        <c:numFmt formatCode="mmm\-yy" sourceLinked="1"/>
        <c:majorTickMark val="out"/>
        <c:minorTickMark val="out"/>
        <c:tickLblPos val="nextTo"/>
        <c:crossAx val="129090688"/>
        <c:crosses val="autoZero"/>
        <c:auto val="1"/>
        <c:lblOffset val="100"/>
        <c:baseTimeUnit val="months"/>
        <c:majorUnit val="24"/>
        <c:majorTimeUnit val="months"/>
        <c:minorUnit val="12"/>
        <c:minorTimeUnit val="months"/>
      </c:dateAx>
      <c:valAx>
        <c:axId val="1290906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Moving annual total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crossAx val="12906432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8945326567074858"/>
          <c:y val="0.9023939195100612"/>
          <c:w val="0.42109346865850283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Annual house sales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811875434671351"/>
          <c:y val="0.20443728854702412"/>
          <c:w val="0.80614963722333388"/>
          <c:h val="0.48777158063575388"/>
        </c:manualLayout>
      </c:layout>
      <c:lineChart>
        <c:grouping val="standard"/>
        <c:varyColors val="0"/>
        <c:ser>
          <c:idx val="0"/>
          <c:order val="0"/>
          <c:tx>
            <c:strRef>
              <c:f>HouseSales!$B$5</c:f>
              <c:strCache>
                <c:ptCount val="1"/>
                <c:pt idx="0">
                  <c:v>Auckland</c:v>
                </c:pt>
              </c:strCache>
            </c:strRef>
          </c:tx>
          <c:marker>
            <c:symbol val="none"/>
          </c:marker>
          <c:cat>
            <c:numRef>
              <c:f>HouseSales!$A$106:$A$250</c:f>
              <c:numCache>
                <c:formatCode>mmm\-yy</c:formatCode>
                <c:ptCount val="145"/>
                <c:pt idx="0">
                  <c:v>40269</c:v>
                </c:pt>
                <c:pt idx="1">
                  <c:v>40299</c:v>
                </c:pt>
                <c:pt idx="2">
                  <c:v>40330</c:v>
                </c:pt>
                <c:pt idx="3">
                  <c:v>40360</c:v>
                </c:pt>
                <c:pt idx="4">
                  <c:v>40391</c:v>
                </c:pt>
                <c:pt idx="5">
                  <c:v>40422</c:v>
                </c:pt>
                <c:pt idx="6">
                  <c:v>40452</c:v>
                </c:pt>
                <c:pt idx="7">
                  <c:v>40483</c:v>
                </c:pt>
                <c:pt idx="8">
                  <c:v>40513</c:v>
                </c:pt>
                <c:pt idx="9">
                  <c:v>40544</c:v>
                </c:pt>
                <c:pt idx="10">
                  <c:v>40575</c:v>
                </c:pt>
                <c:pt idx="11">
                  <c:v>40603</c:v>
                </c:pt>
                <c:pt idx="12">
                  <c:v>40634</c:v>
                </c:pt>
                <c:pt idx="13">
                  <c:v>40664</c:v>
                </c:pt>
                <c:pt idx="14">
                  <c:v>40695</c:v>
                </c:pt>
                <c:pt idx="15">
                  <c:v>40725</c:v>
                </c:pt>
                <c:pt idx="16">
                  <c:v>40756</c:v>
                </c:pt>
                <c:pt idx="17">
                  <c:v>40787</c:v>
                </c:pt>
                <c:pt idx="18">
                  <c:v>40817</c:v>
                </c:pt>
                <c:pt idx="19">
                  <c:v>40848</c:v>
                </c:pt>
                <c:pt idx="20">
                  <c:v>40878</c:v>
                </c:pt>
                <c:pt idx="21">
                  <c:v>40909</c:v>
                </c:pt>
                <c:pt idx="22">
                  <c:v>40940</c:v>
                </c:pt>
                <c:pt idx="23">
                  <c:v>40969</c:v>
                </c:pt>
                <c:pt idx="24">
                  <c:v>41000</c:v>
                </c:pt>
                <c:pt idx="25">
                  <c:v>41030</c:v>
                </c:pt>
                <c:pt idx="26">
                  <c:v>41061</c:v>
                </c:pt>
                <c:pt idx="27">
                  <c:v>41091</c:v>
                </c:pt>
                <c:pt idx="28">
                  <c:v>41122</c:v>
                </c:pt>
                <c:pt idx="29">
                  <c:v>41153</c:v>
                </c:pt>
                <c:pt idx="30">
                  <c:v>41183</c:v>
                </c:pt>
                <c:pt idx="31">
                  <c:v>41214</c:v>
                </c:pt>
                <c:pt idx="32">
                  <c:v>41244</c:v>
                </c:pt>
                <c:pt idx="33">
                  <c:v>41275</c:v>
                </c:pt>
                <c:pt idx="34">
                  <c:v>41306</c:v>
                </c:pt>
                <c:pt idx="35">
                  <c:v>41334</c:v>
                </c:pt>
                <c:pt idx="36">
                  <c:v>41365</c:v>
                </c:pt>
                <c:pt idx="37">
                  <c:v>41395</c:v>
                </c:pt>
                <c:pt idx="38">
                  <c:v>41426</c:v>
                </c:pt>
                <c:pt idx="39">
                  <c:v>41456</c:v>
                </c:pt>
                <c:pt idx="40">
                  <c:v>41487</c:v>
                </c:pt>
                <c:pt idx="41">
                  <c:v>41518</c:v>
                </c:pt>
                <c:pt idx="42">
                  <c:v>41548</c:v>
                </c:pt>
                <c:pt idx="43">
                  <c:v>41579</c:v>
                </c:pt>
                <c:pt idx="44">
                  <c:v>41609</c:v>
                </c:pt>
                <c:pt idx="45">
                  <c:v>41640</c:v>
                </c:pt>
                <c:pt idx="46">
                  <c:v>41671</c:v>
                </c:pt>
                <c:pt idx="47">
                  <c:v>41699</c:v>
                </c:pt>
                <c:pt idx="48">
                  <c:v>41730</c:v>
                </c:pt>
                <c:pt idx="49">
                  <c:v>41760</c:v>
                </c:pt>
                <c:pt idx="50">
                  <c:v>41791</c:v>
                </c:pt>
                <c:pt idx="51">
                  <c:v>41821</c:v>
                </c:pt>
                <c:pt idx="52">
                  <c:v>41852</c:v>
                </c:pt>
                <c:pt idx="53">
                  <c:v>41883</c:v>
                </c:pt>
                <c:pt idx="54">
                  <c:v>41913</c:v>
                </c:pt>
                <c:pt idx="55">
                  <c:v>41944</c:v>
                </c:pt>
                <c:pt idx="56">
                  <c:v>41974</c:v>
                </c:pt>
                <c:pt idx="57">
                  <c:v>42005</c:v>
                </c:pt>
                <c:pt idx="58">
                  <c:v>42036</c:v>
                </c:pt>
                <c:pt idx="59">
                  <c:v>42064</c:v>
                </c:pt>
                <c:pt idx="60">
                  <c:v>42095</c:v>
                </c:pt>
                <c:pt idx="61">
                  <c:v>42125</c:v>
                </c:pt>
                <c:pt idx="62">
                  <c:v>42156</c:v>
                </c:pt>
                <c:pt idx="63">
                  <c:v>42186</c:v>
                </c:pt>
                <c:pt idx="64">
                  <c:v>42217</c:v>
                </c:pt>
                <c:pt idx="65">
                  <c:v>42248</c:v>
                </c:pt>
                <c:pt idx="66">
                  <c:v>42278</c:v>
                </c:pt>
                <c:pt idx="67">
                  <c:v>42309</c:v>
                </c:pt>
                <c:pt idx="68">
                  <c:v>42339</c:v>
                </c:pt>
                <c:pt idx="69">
                  <c:v>42370</c:v>
                </c:pt>
                <c:pt idx="70">
                  <c:v>42401</c:v>
                </c:pt>
                <c:pt idx="71">
                  <c:v>42430</c:v>
                </c:pt>
                <c:pt idx="72">
                  <c:v>42461</c:v>
                </c:pt>
                <c:pt idx="73">
                  <c:v>42491</c:v>
                </c:pt>
                <c:pt idx="74">
                  <c:v>42522</c:v>
                </c:pt>
                <c:pt idx="75">
                  <c:v>42552</c:v>
                </c:pt>
                <c:pt idx="76">
                  <c:v>42583</c:v>
                </c:pt>
                <c:pt idx="77">
                  <c:v>42614</c:v>
                </c:pt>
                <c:pt idx="78">
                  <c:v>42644</c:v>
                </c:pt>
                <c:pt idx="79">
                  <c:v>42675</c:v>
                </c:pt>
                <c:pt idx="80">
                  <c:v>42705</c:v>
                </c:pt>
                <c:pt idx="81">
                  <c:v>42736</c:v>
                </c:pt>
                <c:pt idx="82">
                  <c:v>42767</c:v>
                </c:pt>
                <c:pt idx="83">
                  <c:v>42795</c:v>
                </c:pt>
                <c:pt idx="84">
                  <c:v>42826</c:v>
                </c:pt>
                <c:pt idx="85">
                  <c:v>42856</c:v>
                </c:pt>
                <c:pt idx="86">
                  <c:v>42887</c:v>
                </c:pt>
                <c:pt idx="87">
                  <c:v>42917</c:v>
                </c:pt>
                <c:pt idx="88">
                  <c:v>42948</c:v>
                </c:pt>
                <c:pt idx="89">
                  <c:v>42979</c:v>
                </c:pt>
                <c:pt idx="90">
                  <c:v>43009</c:v>
                </c:pt>
                <c:pt idx="91">
                  <c:v>43040</c:v>
                </c:pt>
                <c:pt idx="92">
                  <c:v>43070</c:v>
                </c:pt>
                <c:pt idx="93">
                  <c:v>43101</c:v>
                </c:pt>
                <c:pt idx="94">
                  <c:v>43132</c:v>
                </c:pt>
                <c:pt idx="95">
                  <c:v>43160</c:v>
                </c:pt>
                <c:pt idx="96">
                  <c:v>43191</c:v>
                </c:pt>
                <c:pt idx="97">
                  <c:v>43221</c:v>
                </c:pt>
                <c:pt idx="98">
                  <c:v>43252</c:v>
                </c:pt>
                <c:pt idx="99">
                  <c:v>43282</c:v>
                </c:pt>
                <c:pt idx="100">
                  <c:v>43313</c:v>
                </c:pt>
                <c:pt idx="101">
                  <c:v>43344</c:v>
                </c:pt>
                <c:pt idx="102">
                  <c:v>43374</c:v>
                </c:pt>
                <c:pt idx="103">
                  <c:v>43405</c:v>
                </c:pt>
                <c:pt idx="104">
                  <c:v>43435</c:v>
                </c:pt>
                <c:pt idx="105">
                  <c:v>43466</c:v>
                </c:pt>
                <c:pt idx="106">
                  <c:v>43497</c:v>
                </c:pt>
                <c:pt idx="107">
                  <c:v>43525</c:v>
                </c:pt>
                <c:pt idx="108">
                  <c:v>43556</c:v>
                </c:pt>
                <c:pt idx="109">
                  <c:v>43586</c:v>
                </c:pt>
                <c:pt idx="110">
                  <c:v>43617</c:v>
                </c:pt>
                <c:pt idx="111">
                  <c:v>43647</c:v>
                </c:pt>
                <c:pt idx="112">
                  <c:v>43678</c:v>
                </c:pt>
                <c:pt idx="113">
                  <c:v>43709</c:v>
                </c:pt>
                <c:pt idx="114">
                  <c:v>43739</c:v>
                </c:pt>
                <c:pt idx="115">
                  <c:v>43770</c:v>
                </c:pt>
                <c:pt idx="116">
                  <c:v>43800</c:v>
                </c:pt>
                <c:pt idx="117">
                  <c:v>43831</c:v>
                </c:pt>
                <c:pt idx="118">
                  <c:v>43862</c:v>
                </c:pt>
                <c:pt idx="119">
                  <c:v>43891</c:v>
                </c:pt>
                <c:pt idx="120">
                  <c:v>43922</c:v>
                </c:pt>
                <c:pt idx="121">
                  <c:v>43952</c:v>
                </c:pt>
                <c:pt idx="122">
                  <c:v>43983</c:v>
                </c:pt>
                <c:pt idx="123">
                  <c:v>44013</c:v>
                </c:pt>
                <c:pt idx="124">
                  <c:v>44044</c:v>
                </c:pt>
                <c:pt idx="125">
                  <c:v>44075</c:v>
                </c:pt>
                <c:pt idx="126">
                  <c:v>44105</c:v>
                </c:pt>
                <c:pt idx="127">
                  <c:v>44136</c:v>
                </c:pt>
                <c:pt idx="128">
                  <c:v>44166</c:v>
                </c:pt>
                <c:pt idx="129">
                  <c:v>44197</c:v>
                </c:pt>
                <c:pt idx="130">
                  <c:v>44228</c:v>
                </c:pt>
                <c:pt idx="131">
                  <c:v>44256</c:v>
                </c:pt>
                <c:pt idx="132">
                  <c:v>44287</c:v>
                </c:pt>
                <c:pt idx="133">
                  <c:v>44317</c:v>
                </c:pt>
                <c:pt idx="134">
                  <c:v>44348</c:v>
                </c:pt>
                <c:pt idx="135">
                  <c:v>44378</c:v>
                </c:pt>
                <c:pt idx="136">
                  <c:v>44409</c:v>
                </c:pt>
                <c:pt idx="137">
                  <c:v>44440</c:v>
                </c:pt>
                <c:pt idx="138">
                  <c:v>44470</c:v>
                </c:pt>
                <c:pt idx="139">
                  <c:v>44501</c:v>
                </c:pt>
                <c:pt idx="140">
                  <c:v>44531</c:v>
                </c:pt>
                <c:pt idx="141">
                  <c:v>44562</c:v>
                </c:pt>
                <c:pt idx="142">
                  <c:v>44593</c:v>
                </c:pt>
                <c:pt idx="143">
                  <c:v>44621</c:v>
                </c:pt>
                <c:pt idx="144">
                  <c:v>44652</c:v>
                </c:pt>
              </c:numCache>
            </c:numRef>
          </c:cat>
          <c:val>
            <c:numRef>
              <c:f>HouseSales!$B$106:$B$250</c:f>
              <c:numCache>
                <c:formatCode>#,##0</c:formatCode>
                <c:ptCount val="145"/>
                <c:pt idx="0">
                  <c:v>22588</c:v>
                </c:pt>
                <c:pt idx="1">
                  <c:v>22361</c:v>
                </c:pt>
                <c:pt idx="2">
                  <c:v>21939</c:v>
                </c:pt>
                <c:pt idx="3">
                  <c:v>21472</c:v>
                </c:pt>
                <c:pt idx="4">
                  <c:v>20898</c:v>
                </c:pt>
                <c:pt idx="5">
                  <c:v>20303</c:v>
                </c:pt>
                <c:pt idx="6">
                  <c:v>19612</c:v>
                </c:pt>
                <c:pt idx="7">
                  <c:v>19226</c:v>
                </c:pt>
                <c:pt idx="8">
                  <c:v>18970</c:v>
                </c:pt>
                <c:pt idx="9">
                  <c:v>18877</c:v>
                </c:pt>
                <c:pt idx="10">
                  <c:v>18922</c:v>
                </c:pt>
                <c:pt idx="11">
                  <c:v>19197</c:v>
                </c:pt>
                <c:pt idx="12">
                  <c:v>19296</c:v>
                </c:pt>
                <c:pt idx="13">
                  <c:v>19630</c:v>
                </c:pt>
                <c:pt idx="14">
                  <c:v>20072</c:v>
                </c:pt>
                <c:pt idx="15">
                  <c:v>20314</c:v>
                </c:pt>
                <c:pt idx="16">
                  <c:v>20739</c:v>
                </c:pt>
                <c:pt idx="17">
                  <c:v>21019</c:v>
                </c:pt>
                <c:pt idx="18">
                  <c:v>21448</c:v>
                </c:pt>
                <c:pt idx="19">
                  <c:v>21938</c:v>
                </c:pt>
                <c:pt idx="20">
                  <c:v>22351</c:v>
                </c:pt>
                <c:pt idx="21">
                  <c:v>22634</c:v>
                </c:pt>
                <c:pt idx="22">
                  <c:v>23102</c:v>
                </c:pt>
                <c:pt idx="23">
                  <c:v>23566</c:v>
                </c:pt>
                <c:pt idx="24">
                  <c:v>23883</c:v>
                </c:pt>
                <c:pt idx="25">
                  <c:v>24475</c:v>
                </c:pt>
                <c:pt idx="26">
                  <c:v>24774</c:v>
                </c:pt>
                <c:pt idx="27">
                  <c:v>25277</c:v>
                </c:pt>
                <c:pt idx="28">
                  <c:v>25707</c:v>
                </c:pt>
                <c:pt idx="29">
                  <c:v>26038</c:v>
                </c:pt>
                <c:pt idx="30">
                  <c:v>26883</c:v>
                </c:pt>
                <c:pt idx="31">
                  <c:v>27527</c:v>
                </c:pt>
                <c:pt idx="32">
                  <c:v>27929</c:v>
                </c:pt>
                <c:pt idx="33">
                  <c:v>28221</c:v>
                </c:pt>
                <c:pt idx="34">
                  <c:v>28532</c:v>
                </c:pt>
                <c:pt idx="35">
                  <c:v>28939</c:v>
                </c:pt>
                <c:pt idx="36">
                  <c:v>29579</c:v>
                </c:pt>
                <c:pt idx="37">
                  <c:v>29804</c:v>
                </c:pt>
                <c:pt idx="38">
                  <c:v>29912</c:v>
                </c:pt>
                <c:pt idx="39">
                  <c:v>30378</c:v>
                </c:pt>
                <c:pt idx="40">
                  <c:v>30656</c:v>
                </c:pt>
                <c:pt idx="41">
                  <c:v>31124</c:v>
                </c:pt>
                <c:pt idx="42">
                  <c:v>31098</c:v>
                </c:pt>
                <c:pt idx="43">
                  <c:v>30893</c:v>
                </c:pt>
                <c:pt idx="44">
                  <c:v>30811</c:v>
                </c:pt>
                <c:pt idx="45">
                  <c:v>30832</c:v>
                </c:pt>
                <c:pt idx="46">
                  <c:v>30546</c:v>
                </c:pt>
                <c:pt idx="47">
                  <c:v>30211</c:v>
                </c:pt>
                <c:pt idx="48">
                  <c:v>29588</c:v>
                </c:pt>
                <c:pt idx="49">
                  <c:v>29081</c:v>
                </c:pt>
                <c:pt idx="50">
                  <c:v>28900</c:v>
                </c:pt>
                <c:pt idx="51">
                  <c:v>28362</c:v>
                </c:pt>
                <c:pt idx="52">
                  <c:v>27839</c:v>
                </c:pt>
                <c:pt idx="53">
                  <c:v>27406</c:v>
                </c:pt>
                <c:pt idx="54">
                  <c:v>27194</c:v>
                </c:pt>
                <c:pt idx="55">
                  <c:v>27422</c:v>
                </c:pt>
                <c:pt idx="56">
                  <c:v>28000</c:v>
                </c:pt>
                <c:pt idx="57">
                  <c:v>27966</c:v>
                </c:pt>
                <c:pt idx="58">
                  <c:v>28172</c:v>
                </c:pt>
                <c:pt idx="59">
                  <c:v>28822</c:v>
                </c:pt>
                <c:pt idx="60">
                  <c:v>29373</c:v>
                </c:pt>
                <c:pt idx="61">
                  <c:v>29949</c:v>
                </c:pt>
                <c:pt idx="62">
                  <c:v>30393</c:v>
                </c:pt>
                <c:pt idx="63">
                  <c:v>31238</c:v>
                </c:pt>
                <c:pt idx="64">
                  <c:v>32077</c:v>
                </c:pt>
                <c:pt idx="65">
                  <c:v>32894</c:v>
                </c:pt>
                <c:pt idx="66">
                  <c:v>32880</c:v>
                </c:pt>
                <c:pt idx="67">
                  <c:v>32360</c:v>
                </c:pt>
                <c:pt idx="68">
                  <c:v>31738</c:v>
                </c:pt>
                <c:pt idx="69">
                  <c:v>31517</c:v>
                </c:pt>
                <c:pt idx="70">
                  <c:v>31097</c:v>
                </c:pt>
                <c:pt idx="71">
                  <c:v>30631</c:v>
                </c:pt>
                <c:pt idx="72">
                  <c:v>30612</c:v>
                </c:pt>
                <c:pt idx="73">
                  <c:v>30630</c:v>
                </c:pt>
                <c:pt idx="74">
                  <c:v>30579</c:v>
                </c:pt>
                <c:pt idx="75">
                  <c:v>29953</c:v>
                </c:pt>
                <c:pt idx="76">
                  <c:v>29339</c:v>
                </c:pt>
                <c:pt idx="77">
                  <c:v>28564</c:v>
                </c:pt>
                <c:pt idx="78">
                  <c:v>28239</c:v>
                </c:pt>
                <c:pt idx="79">
                  <c:v>28166</c:v>
                </c:pt>
                <c:pt idx="80">
                  <c:v>27896</c:v>
                </c:pt>
                <c:pt idx="81">
                  <c:v>27612</c:v>
                </c:pt>
                <c:pt idx="82">
                  <c:v>27357</c:v>
                </c:pt>
                <c:pt idx="83">
                  <c:v>26951</c:v>
                </c:pt>
                <c:pt idx="84">
                  <c:v>26095</c:v>
                </c:pt>
                <c:pt idx="85">
                  <c:v>25234</c:v>
                </c:pt>
                <c:pt idx="86">
                  <c:v>24407</c:v>
                </c:pt>
                <c:pt idx="87">
                  <c:v>23685</c:v>
                </c:pt>
                <c:pt idx="88">
                  <c:v>23218</c:v>
                </c:pt>
                <c:pt idx="89">
                  <c:v>22585</c:v>
                </c:pt>
                <c:pt idx="90">
                  <c:v>22221</c:v>
                </c:pt>
                <c:pt idx="91">
                  <c:v>21897</c:v>
                </c:pt>
                <c:pt idx="92">
                  <c:v>21854</c:v>
                </c:pt>
                <c:pt idx="93">
                  <c:v>21892</c:v>
                </c:pt>
                <c:pt idx="94">
                  <c:v>21978</c:v>
                </c:pt>
                <c:pt idx="95">
                  <c:v>21717</c:v>
                </c:pt>
                <c:pt idx="96">
                  <c:v>21828</c:v>
                </c:pt>
                <c:pt idx="97">
                  <c:v>22079</c:v>
                </c:pt>
                <c:pt idx="98">
                  <c:v>22136</c:v>
                </c:pt>
                <c:pt idx="99">
                  <c:v>22236</c:v>
                </c:pt>
                <c:pt idx="100">
                  <c:v>22236</c:v>
                </c:pt>
                <c:pt idx="101">
                  <c:v>22300</c:v>
                </c:pt>
                <c:pt idx="102">
                  <c:v>22637</c:v>
                </c:pt>
                <c:pt idx="103">
                  <c:v>22822</c:v>
                </c:pt>
                <c:pt idx="104">
                  <c:v>22469</c:v>
                </c:pt>
                <c:pt idx="105">
                  <c:v>22464</c:v>
                </c:pt>
                <c:pt idx="106">
                  <c:v>22200</c:v>
                </c:pt>
                <c:pt idx="107">
                  <c:v>21832</c:v>
                </c:pt>
                <c:pt idx="108">
                  <c:v>21636</c:v>
                </c:pt>
                <c:pt idx="109">
                  <c:v>21187</c:v>
                </c:pt>
                <c:pt idx="110">
                  <c:v>21186</c:v>
                </c:pt>
                <c:pt idx="111">
                  <c:v>21401</c:v>
                </c:pt>
                <c:pt idx="112">
                  <c:v>21376</c:v>
                </c:pt>
                <c:pt idx="113">
                  <c:v>21528</c:v>
                </c:pt>
                <c:pt idx="114">
                  <c:v>21581</c:v>
                </c:pt>
                <c:pt idx="115">
                  <c:v>21855</c:v>
                </c:pt>
                <c:pt idx="116">
                  <c:v>22382</c:v>
                </c:pt>
                <c:pt idx="117">
                  <c:v>22561</c:v>
                </c:pt>
                <c:pt idx="118">
                  <c:v>23232</c:v>
                </c:pt>
                <c:pt idx="119">
                  <c:v>23732</c:v>
                </c:pt>
                <c:pt idx="120">
                  <c:v>22576</c:v>
                </c:pt>
                <c:pt idx="121">
                  <c:v>21748</c:v>
                </c:pt>
                <c:pt idx="122">
                  <c:v>22014</c:v>
                </c:pt>
                <c:pt idx="123">
                  <c:v>22730</c:v>
                </c:pt>
                <c:pt idx="124">
                  <c:v>23607</c:v>
                </c:pt>
                <c:pt idx="125">
                  <c:v>24736</c:v>
                </c:pt>
                <c:pt idx="126">
                  <c:v>25889</c:v>
                </c:pt>
                <c:pt idx="127">
                  <c:v>27324</c:v>
                </c:pt>
                <c:pt idx="128">
                  <c:v>28910</c:v>
                </c:pt>
                <c:pt idx="129">
                  <c:v>29502</c:v>
                </c:pt>
                <c:pt idx="130">
                  <c:v>30353</c:v>
                </c:pt>
                <c:pt idx="131">
                  <c:v>31783</c:v>
                </c:pt>
                <c:pt idx="132">
                  <c:v>33896</c:v>
                </c:pt>
                <c:pt idx="133">
                  <c:v>35545</c:v>
                </c:pt>
                <c:pt idx="134">
                  <c:v>36229</c:v>
                </c:pt>
                <c:pt idx="135">
                  <c:v>36279</c:v>
                </c:pt>
                <c:pt idx="136">
                  <c:v>35998</c:v>
                </c:pt>
                <c:pt idx="137">
                  <c:v>34391</c:v>
                </c:pt>
                <c:pt idx="138">
                  <c:v>33831</c:v>
                </c:pt>
                <c:pt idx="139">
                  <c:v>33126</c:v>
                </c:pt>
                <c:pt idx="140">
                  <c:v>32012</c:v>
                </c:pt>
                <c:pt idx="141">
                  <c:v>31405</c:v>
                </c:pt>
                <c:pt idx="142">
                  <c:v>30279</c:v>
                </c:pt>
                <c:pt idx="143">
                  <c:v>28669</c:v>
                </c:pt>
                <c:pt idx="144">
                  <c:v>27560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6A-4439-A6E1-8C52CBB81F87}"/>
            </c:ext>
          </c:extLst>
        </c:ser>
        <c:ser>
          <c:idx val="1"/>
          <c:order val="1"/>
          <c:tx>
            <c:strRef>
              <c:f>HouseSales!$C$5</c:f>
              <c:strCache>
                <c:ptCount val="1"/>
                <c:pt idx="0">
                  <c:v>Rest of NZ</c:v>
                </c:pt>
              </c:strCache>
            </c:strRef>
          </c:tx>
          <c:marker>
            <c:symbol val="none"/>
          </c:marker>
          <c:cat>
            <c:numRef>
              <c:f>HouseSales!$A$106:$A$250</c:f>
              <c:numCache>
                <c:formatCode>mmm\-yy</c:formatCode>
                <c:ptCount val="145"/>
                <c:pt idx="0">
                  <c:v>40269</c:v>
                </c:pt>
                <c:pt idx="1">
                  <c:v>40299</c:v>
                </c:pt>
                <c:pt idx="2">
                  <c:v>40330</c:v>
                </c:pt>
                <c:pt idx="3">
                  <c:v>40360</c:v>
                </c:pt>
                <c:pt idx="4">
                  <c:v>40391</c:v>
                </c:pt>
                <c:pt idx="5">
                  <c:v>40422</c:v>
                </c:pt>
                <c:pt idx="6">
                  <c:v>40452</c:v>
                </c:pt>
                <c:pt idx="7">
                  <c:v>40483</c:v>
                </c:pt>
                <c:pt idx="8">
                  <c:v>40513</c:v>
                </c:pt>
                <c:pt idx="9">
                  <c:v>40544</c:v>
                </c:pt>
                <c:pt idx="10">
                  <c:v>40575</c:v>
                </c:pt>
                <c:pt idx="11">
                  <c:v>40603</c:v>
                </c:pt>
                <c:pt idx="12">
                  <c:v>40634</c:v>
                </c:pt>
                <c:pt idx="13">
                  <c:v>40664</c:v>
                </c:pt>
                <c:pt idx="14">
                  <c:v>40695</c:v>
                </c:pt>
                <c:pt idx="15">
                  <c:v>40725</c:v>
                </c:pt>
                <c:pt idx="16">
                  <c:v>40756</c:v>
                </c:pt>
                <c:pt idx="17">
                  <c:v>40787</c:v>
                </c:pt>
                <c:pt idx="18">
                  <c:v>40817</c:v>
                </c:pt>
                <c:pt idx="19">
                  <c:v>40848</c:v>
                </c:pt>
                <c:pt idx="20">
                  <c:v>40878</c:v>
                </c:pt>
                <c:pt idx="21">
                  <c:v>40909</c:v>
                </c:pt>
                <c:pt idx="22">
                  <c:v>40940</c:v>
                </c:pt>
                <c:pt idx="23">
                  <c:v>40969</c:v>
                </c:pt>
                <c:pt idx="24">
                  <c:v>41000</c:v>
                </c:pt>
                <c:pt idx="25">
                  <c:v>41030</c:v>
                </c:pt>
                <c:pt idx="26">
                  <c:v>41061</c:v>
                </c:pt>
                <c:pt idx="27">
                  <c:v>41091</c:v>
                </c:pt>
                <c:pt idx="28">
                  <c:v>41122</c:v>
                </c:pt>
                <c:pt idx="29">
                  <c:v>41153</c:v>
                </c:pt>
                <c:pt idx="30">
                  <c:v>41183</c:v>
                </c:pt>
                <c:pt idx="31">
                  <c:v>41214</c:v>
                </c:pt>
                <c:pt idx="32">
                  <c:v>41244</c:v>
                </c:pt>
                <c:pt idx="33">
                  <c:v>41275</c:v>
                </c:pt>
                <c:pt idx="34">
                  <c:v>41306</c:v>
                </c:pt>
                <c:pt idx="35">
                  <c:v>41334</c:v>
                </c:pt>
                <c:pt idx="36">
                  <c:v>41365</c:v>
                </c:pt>
                <c:pt idx="37">
                  <c:v>41395</c:v>
                </c:pt>
                <c:pt idx="38">
                  <c:v>41426</c:v>
                </c:pt>
                <c:pt idx="39">
                  <c:v>41456</c:v>
                </c:pt>
                <c:pt idx="40">
                  <c:v>41487</c:v>
                </c:pt>
                <c:pt idx="41">
                  <c:v>41518</c:v>
                </c:pt>
                <c:pt idx="42">
                  <c:v>41548</c:v>
                </c:pt>
                <c:pt idx="43">
                  <c:v>41579</c:v>
                </c:pt>
                <c:pt idx="44">
                  <c:v>41609</c:v>
                </c:pt>
                <c:pt idx="45">
                  <c:v>41640</c:v>
                </c:pt>
                <c:pt idx="46">
                  <c:v>41671</c:v>
                </c:pt>
                <c:pt idx="47">
                  <c:v>41699</c:v>
                </c:pt>
                <c:pt idx="48">
                  <c:v>41730</c:v>
                </c:pt>
                <c:pt idx="49">
                  <c:v>41760</c:v>
                </c:pt>
                <c:pt idx="50">
                  <c:v>41791</c:v>
                </c:pt>
                <c:pt idx="51">
                  <c:v>41821</c:v>
                </c:pt>
                <c:pt idx="52">
                  <c:v>41852</c:v>
                </c:pt>
                <c:pt idx="53">
                  <c:v>41883</c:v>
                </c:pt>
                <c:pt idx="54">
                  <c:v>41913</c:v>
                </c:pt>
                <c:pt idx="55">
                  <c:v>41944</c:v>
                </c:pt>
                <c:pt idx="56">
                  <c:v>41974</c:v>
                </c:pt>
                <c:pt idx="57">
                  <c:v>42005</c:v>
                </c:pt>
                <c:pt idx="58">
                  <c:v>42036</c:v>
                </c:pt>
                <c:pt idx="59">
                  <c:v>42064</c:v>
                </c:pt>
                <c:pt idx="60">
                  <c:v>42095</c:v>
                </c:pt>
                <c:pt idx="61">
                  <c:v>42125</c:v>
                </c:pt>
                <c:pt idx="62">
                  <c:v>42156</c:v>
                </c:pt>
                <c:pt idx="63">
                  <c:v>42186</c:v>
                </c:pt>
                <c:pt idx="64">
                  <c:v>42217</c:v>
                </c:pt>
                <c:pt idx="65">
                  <c:v>42248</c:v>
                </c:pt>
                <c:pt idx="66">
                  <c:v>42278</c:v>
                </c:pt>
                <c:pt idx="67">
                  <c:v>42309</c:v>
                </c:pt>
                <c:pt idx="68">
                  <c:v>42339</c:v>
                </c:pt>
                <c:pt idx="69">
                  <c:v>42370</c:v>
                </c:pt>
                <c:pt idx="70">
                  <c:v>42401</c:v>
                </c:pt>
                <c:pt idx="71">
                  <c:v>42430</c:v>
                </c:pt>
                <c:pt idx="72">
                  <c:v>42461</c:v>
                </c:pt>
                <c:pt idx="73">
                  <c:v>42491</c:v>
                </c:pt>
                <c:pt idx="74">
                  <c:v>42522</c:v>
                </c:pt>
                <c:pt idx="75">
                  <c:v>42552</c:v>
                </c:pt>
                <c:pt idx="76">
                  <c:v>42583</c:v>
                </c:pt>
                <c:pt idx="77">
                  <c:v>42614</c:v>
                </c:pt>
                <c:pt idx="78">
                  <c:v>42644</c:v>
                </c:pt>
                <c:pt idx="79">
                  <c:v>42675</c:v>
                </c:pt>
                <c:pt idx="80">
                  <c:v>42705</c:v>
                </c:pt>
                <c:pt idx="81">
                  <c:v>42736</c:v>
                </c:pt>
                <c:pt idx="82">
                  <c:v>42767</c:v>
                </c:pt>
                <c:pt idx="83">
                  <c:v>42795</c:v>
                </c:pt>
                <c:pt idx="84">
                  <c:v>42826</c:v>
                </c:pt>
                <c:pt idx="85">
                  <c:v>42856</c:v>
                </c:pt>
                <c:pt idx="86">
                  <c:v>42887</c:v>
                </c:pt>
                <c:pt idx="87">
                  <c:v>42917</c:v>
                </c:pt>
                <c:pt idx="88">
                  <c:v>42948</c:v>
                </c:pt>
                <c:pt idx="89">
                  <c:v>42979</c:v>
                </c:pt>
                <c:pt idx="90">
                  <c:v>43009</c:v>
                </c:pt>
                <c:pt idx="91">
                  <c:v>43040</c:v>
                </c:pt>
                <c:pt idx="92">
                  <c:v>43070</c:v>
                </c:pt>
                <c:pt idx="93">
                  <c:v>43101</c:v>
                </c:pt>
                <c:pt idx="94">
                  <c:v>43132</c:v>
                </c:pt>
                <c:pt idx="95">
                  <c:v>43160</c:v>
                </c:pt>
                <c:pt idx="96">
                  <c:v>43191</c:v>
                </c:pt>
                <c:pt idx="97">
                  <c:v>43221</c:v>
                </c:pt>
                <c:pt idx="98">
                  <c:v>43252</c:v>
                </c:pt>
                <c:pt idx="99">
                  <c:v>43282</c:v>
                </c:pt>
                <c:pt idx="100">
                  <c:v>43313</c:v>
                </c:pt>
                <c:pt idx="101">
                  <c:v>43344</c:v>
                </c:pt>
                <c:pt idx="102">
                  <c:v>43374</c:v>
                </c:pt>
                <c:pt idx="103">
                  <c:v>43405</c:v>
                </c:pt>
                <c:pt idx="104">
                  <c:v>43435</c:v>
                </c:pt>
                <c:pt idx="105">
                  <c:v>43466</c:v>
                </c:pt>
                <c:pt idx="106">
                  <c:v>43497</c:v>
                </c:pt>
                <c:pt idx="107">
                  <c:v>43525</c:v>
                </c:pt>
                <c:pt idx="108">
                  <c:v>43556</c:v>
                </c:pt>
                <c:pt idx="109">
                  <c:v>43586</c:v>
                </c:pt>
                <c:pt idx="110">
                  <c:v>43617</c:v>
                </c:pt>
                <c:pt idx="111">
                  <c:v>43647</c:v>
                </c:pt>
                <c:pt idx="112">
                  <c:v>43678</c:v>
                </c:pt>
                <c:pt idx="113">
                  <c:v>43709</c:v>
                </c:pt>
                <c:pt idx="114">
                  <c:v>43739</c:v>
                </c:pt>
                <c:pt idx="115">
                  <c:v>43770</c:v>
                </c:pt>
                <c:pt idx="116">
                  <c:v>43800</c:v>
                </c:pt>
                <c:pt idx="117">
                  <c:v>43831</c:v>
                </c:pt>
                <c:pt idx="118">
                  <c:v>43862</c:v>
                </c:pt>
                <c:pt idx="119">
                  <c:v>43891</c:v>
                </c:pt>
                <c:pt idx="120">
                  <c:v>43922</c:v>
                </c:pt>
                <c:pt idx="121">
                  <c:v>43952</c:v>
                </c:pt>
                <c:pt idx="122">
                  <c:v>43983</c:v>
                </c:pt>
                <c:pt idx="123">
                  <c:v>44013</c:v>
                </c:pt>
                <c:pt idx="124">
                  <c:v>44044</c:v>
                </c:pt>
                <c:pt idx="125">
                  <c:v>44075</c:v>
                </c:pt>
                <c:pt idx="126">
                  <c:v>44105</c:v>
                </c:pt>
                <c:pt idx="127">
                  <c:v>44136</c:v>
                </c:pt>
                <c:pt idx="128">
                  <c:v>44166</c:v>
                </c:pt>
                <c:pt idx="129">
                  <c:v>44197</c:v>
                </c:pt>
                <c:pt idx="130">
                  <c:v>44228</c:v>
                </c:pt>
                <c:pt idx="131">
                  <c:v>44256</c:v>
                </c:pt>
                <c:pt idx="132">
                  <c:v>44287</c:v>
                </c:pt>
                <c:pt idx="133">
                  <c:v>44317</c:v>
                </c:pt>
                <c:pt idx="134">
                  <c:v>44348</c:v>
                </c:pt>
                <c:pt idx="135">
                  <c:v>44378</c:v>
                </c:pt>
                <c:pt idx="136">
                  <c:v>44409</c:v>
                </c:pt>
                <c:pt idx="137">
                  <c:v>44440</c:v>
                </c:pt>
                <c:pt idx="138">
                  <c:v>44470</c:v>
                </c:pt>
                <c:pt idx="139">
                  <c:v>44501</c:v>
                </c:pt>
                <c:pt idx="140">
                  <c:v>44531</c:v>
                </c:pt>
                <c:pt idx="141">
                  <c:v>44562</c:v>
                </c:pt>
                <c:pt idx="142">
                  <c:v>44593</c:v>
                </c:pt>
                <c:pt idx="143">
                  <c:v>44621</c:v>
                </c:pt>
                <c:pt idx="144">
                  <c:v>44652</c:v>
                </c:pt>
              </c:numCache>
            </c:numRef>
          </c:cat>
          <c:val>
            <c:numRef>
              <c:f>HouseSales!$C$106:$C$250</c:f>
              <c:numCache>
                <c:formatCode>#,##0</c:formatCode>
                <c:ptCount val="145"/>
                <c:pt idx="0">
                  <c:v>45266</c:v>
                </c:pt>
                <c:pt idx="1">
                  <c:v>44408</c:v>
                </c:pt>
                <c:pt idx="2">
                  <c:v>43365</c:v>
                </c:pt>
                <c:pt idx="3">
                  <c:v>42229</c:v>
                </c:pt>
                <c:pt idx="4">
                  <c:v>41212</c:v>
                </c:pt>
                <c:pt idx="5">
                  <c:v>39666</c:v>
                </c:pt>
                <c:pt idx="6">
                  <c:v>38169</c:v>
                </c:pt>
                <c:pt idx="7">
                  <c:v>37637</c:v>
                </c:pt>
                <c:pt idx="8">
                  <c:v>37333</c:v>
                </c:pt>
                <c:pt idx="9">
                  <c:v>37012</c:v>
                </c:pt>
                <c:pt idx="10">
                  <c:v>36440</c:v>
                </c:pt>
                <c:pt idx="11">
                  <c:v>35852</c:v>
                </c:pt>
                <c:pt idx="12">
                  <c:v>35533</c:v>
                </c:pt>
                <c:pt idx="13">
                  <c:v>35759</c:v>
                </c:pt>
                <c:pt idx="14">
                  <c:v>35971</c:v>
                </c:pt>
                <c:pt idx="15">
                  <c:v>36246</c:v>
                </c:pt>
                <c:pt idx="16">
                  <c:v>36726</c:v>
                </c:pt>
                <c:pt idx="17">
                  <c:v>37358</c:v>
                </c:pt>
                <c:pt idx="18">
                  <c:v>38033</c:v>
                </c:pt>
                <c:pt idx="19">
                  <c:v>38413</c:v>
                </c:pt>
                <c:pt idx="20">
                  <c:v>38919</c:v>
                </c:pt>
                <c:pt idx="21">
                  <c:v>39457</c:v>
                </c:pt>
                <c:pt idx="22">
                  <c:v>40655</c:v>
                </c:pt>
                <c:pt idx="23">
                  <c:v>41673</c:v>
                </c:pt>
                <c:pt idx="24">
                  <c:v>42045</c:v>
                </c:pt>
                <c:pt idx="25">
                  <c:v>42862</c:v>
                </c:pt>
                <c:pt idx="26">
                  <c:v>43469</c:v>
                </c:pt>
                <c:pt idx="27">
                  <c:v>43945</c:v>
                </c:pt>
                <c:pt idx="28">
                  <c:v>44358</c:v>
                </c:pt>
                <c:pt idx="29">
                  <c:v>44445</c:v>
                </c:pt>
                <c:pt idx="30">
                  <c:v>45233</c:v>
                </c:pt>
                <c:pt idx="31">
                  <c:v>46035</c:v>
                </c:pt>
                <c:pt idx="32">
                  <c:v>46071</c:v>
                </c:pt>
                <c:pt idx="33">
                  <c:v>46639</c:v>
                </c:pt>
                <c:pt idx="34">
                  <c:v>46792</c:v>
                </c:pt>
                <c:pt idx="35">
                  <c:v>47183</c:v>
                </c:pt>
                <c:pt idx="36">
                  <c:v>47971</c:v>
                </c:pt>
                <c:pt idx="37">
                  <c:v>48285</c:v>
                </c:pt>
                <c:pt idx="38">
                  <c:v>48177</c:v>
                </c:pt>
                <c:pt idx="39">
                  <c:v>48581</c:v>
                </c:pt>
                <c:pt idx="40">
                  <c:v>48816</c:v>
                </c:pt>
                <c:pt idx="41">
                  <c:v>49415</c:v>
                </c:pt>
                <c:pt idx="42">
                  <c:v>49579</c:v>
                </c:pt>
                <c:pt idx="43">
                  <c:v>49291</c:v>
                </c:pt>
                <c:pt idx="44">
                  <c:v>49307</c:v>
                </c:pt>
                <c:pt idx="45">
                  <c:v>49072</c:v>
                </c:pt>
                <c:pt idx="46">
                  <c:v>48851</c:v>
                </c:pt>
                <c:pt idx="47">
                  <c:v>48373</c:v>
                </c:pt>
                <c:pt idx="48">
                  <c:v>47562</c:v>
                </c:pt>
                <c:pt idx="49">
                  <c:v>46927</c:v>
                </c:pt>
                <c:pt idx="50">
                  <c:v>46736</c:v>
                </c:pt>
                <c:pt idx="51">
                  <c:v>46390</c:v>
                </c:pt>
                <c:pt idx="52">
                  <c:v>45846</c:v>
                </c:pt>
                <c:pt idx="53">
                  <c:v>45470</c:v>
                </c:pt>
                <c:pt idx="54">
                  <c:v>45512</c:v>
                </c:pt>
                <c:pt idx="55">
                  <c:v>45739</c:v>
                </c:pt>
                <c:pt idx="56">
                  <c:v>46537</c:v>
                </c:pt>
                <c:pt idx="57">
                  <c:v>46693</c:v>
                </c:pt>
                <c:pt idx="58">
                  <c:v>47260</c:v>
                </c:pt>
                <c:pt idx="59">
                  <c:v>48098</c:v>
                </c:pt>
                <c:pt idx="60">
                  <c:v>49111</c:v>
                </c:pt>
                <c:pt idx="61">
                  <c:v>49952</c:v>
                </c:pt>
                <c:pt idx="62">
                  <c:v>51171</c:v>
                </c:pt>
                <c:pt idx="63">
                  <c:v>52554</c:v>
                </c:pt>
                <c:pt idx="64">
                  <c:v>54000</c:v>
                </c:pt>
                <c:pt idx="65">
                  <c:v>55446</c:v>
                </c:pt>
                <c:pt idx="66">
                  <c:v>56690</c:v>
                </c:pt>
                <c:pt idx="67">
                  <c:v>57842</c:v>
                </c:pt>
                <c:pt idx="68">
                  <c:v>58713</c:v>
                </c:pt>
                <c:pt idx="69">
                  <c:v>59141</c:v>
                </c:pt>
                <c:pt idx="70">
                  <c:v>59954</c:v>
                </c:pt>
                <c:pt idx="71">
                  <c:v>61144</c:v>
                </c:pt>
                <c:pt idx="72">
                  <c:v>62438</c:v>
                </c:pt>
                <c:pt idx="73">
                  <c:v>63440</c:v>
                </c:pt>
                <c:pt idx="74">
                  <c:v>63917</c:v>
                </c:pt>
                <c:pt idx="75">
                  <c:v>63673</c:v>
                </c:pt>
                <c:pt idx="76">
                  <c:v>63889</c:v>
                </c:pt>
                <c:pt idx="77">
                  <c:v>63842</c:v>
                </c:pt>
                <c:pt idx="78">
                  <c:v>63088</c:v>
                </c:pt>
                <c:pt idx="79">
                  <c:v>62678</c:v>
                </c:pt>
                <c:pt idx="80">
                  <c:v>62202</c:v>
                </c:pt>
                <c:pt idx="81">
                  <c:v>61689</c:v>
                </c:pt>
                <c:pt idx="82">
                  <c:v>60948</c:v>
                </c:pt>
                <c:pt idx="83">
                  <c:v>60449</c:v>
                </c:pt>
                <c:pt idx="84">
                  <c:v>58769</c:v>
                </c:pt>
                <c:pt idx="85">
                  <c:v>58103</c:v>
                </c:pt>
                <c:pt idx="86">
                  <c:v>57112</c:v>
                </c:pt>
                <c:pt idx="87">
                  <c:v>56202</c:v>
                </c:pt>
                <c:pt idx="88">
                  <c:v>55329</c:v>
                </c:pt>
                <c:pt idx="89">
                  <c:v>54284</c:v>
                </c:pt>
                <c:pt idx="90">
                  <c:v>53769</c:v>
                </c:pt>
                <c:pt idx="91">
                  <c:v>53630</c:v>
                </c:pt>
                <c:pt idx="92">
                  <c:v>53223</c:v>
                </c:pt>
                <c:pt idx="93">
                  <c:v>53418</c:v>
                </c:pt>
                <c:pt idx="94">
                  <c:v>53613</c:v>
                </c:pt>
                <c:pt idx="95">
                  <c:v>53216</c:v>
                </c:pt>
                <c:pt idx="96">
                  <c:v>53687</c:v>
                </c:pt>
                <c:pt idx="97">
                  <c:v>53830</c:v>
                </c:pt>
                <c:pt idx="98">
                  <c:v>53952</c:v>
                </c:pt>
                <c:pt idx="99">
                  <c:v>54130</c:v>
                </c:pt>
                <c:pt idx="100">
                  <c:v>54448</c:v>
                </c:pt>
                <c:pt idx="101">
                  <c:v>54418</c:v>
                </c:pt>
                <c:pt idx="102">
                  <c:v>55284</c:v>
                </c:pt>
                <c:pt idx="103">
                  <c:v>55547</c:v>
                </c:pt>
                <c:pt idx="104">
                  <c:v>55379</c:v>
                </c:pt>
                <c:pt idx="105">
                  <c:v>55359</c:v>
                </c:pt>
                <c:pt idx="106">
                  <c:v>55179</c:v>
                </c:pt>
                <c:pt idx="107">
                  <c:v>54796</c:v>
                </c:pt>
                <c:pt idx="108">
                  <c:v>54519</c:v>
                </c:pt>
                <c:pt idx="109">
                  <c:v>54569</c:v>
                </c:pt>
                <c:pt idx="110">
                  <c:v>54541</c:v>
                </c:pt>
                <c:pt idx="111">
                  <c:v>54749</c:v>
                </c:pt>
                <c:pt idx="112">
                  <c:v>54560</c:v>
                </c:pt>
                <c:pt idx="113">
                  <c:v>54812</c:v>
                </c:pt>
                <c:pt idx="114">
                  <c:v>54739</c:v>
                </c:pt>
                <c:pt idx="115">
                  <c:v>54542</c:v>
                </c:pt>
                <c:pt idx="116">
                  <c:v>54962</c:v>
                </c:pt>
                <c:pt idx="117">
                  <c:v>55126</c:v>
                </c:pt>
                <c:pt idx="118">
                  <c:v>55274</c:v>
                </c:pt>
                <c:pt idx="119">
                  <c:v>54969</c:v>
                </c:pt>
                <c:pt idx="120">
                  <c:v>51432</c:v>
                </c:pt>
                <c:pt idx="121">
                  <c:v>48944</c:v>
                </c:pt>
                <c:pt idx="122">
                  <c:v>49407</c:v>
                </c:pt>
                <c:pt idx="123">
                  <c:v>50506</c:v>
                </c:pt>
                <c:pt idx="124">
                  <c:v>51325</c:v>
                </c:pt>
                <c:pt idx="125">
                  <c:v>52757</c:v>
                </c:pt>
                <c:pt idx="126">
                  <c:v>53726</c:v>
                </c:pt>
                <c:pt idx="127">
                  <c:v>54884</c:v>
                </c:pt>
                <c:pt idx="128">
                  <c:v>56328</c:v>
                </c:pt>
                <c:pt idx="129">
                  <c:v>56069</c:v>
                </c:pt>
                <c:pt idx="130">
                  <c:v>56591</c:v>
                </c:pt>
                <c:pt idx="131">
                  <c:v>57904</c:v>
                </c:pt>
                <c:pt idx="132">
                  <c:v>61899</c:v>
                </c:pt>
                <c:pt idx="133">
                  <c:v>63809</c:v>
                </c:pt>
                <c:pt idx="134">
                  <c:v>63801</c:v>
                </c:pt>
                <c:pt idx="135">
                  <c:v>62958</c:v>
                </c:pt>
                <c:pt idx="136">
                  <c:v>61376</c:v>
                </c:pt>
                <c:pt idx="137">
                  <c:v>59828</c:v>
                </c:pt>
                <c:pt idx="138">
                  <c:v>58662</c:v>
                </c:pt>
                <c:pt idx="139">
                  <c:v>57742</c:v>
                </c:pt>
                <c:pt idx="140">
                  <c:v>56363</c:v>
                </c:pt>
                <c:pt idx="141">
                  <c:v>55596</c:v>
                </c:pt>
                <c:pt idx="142">
                  <c:v>54137</c:v>
                </c:pt>
                <c:pt idx="143">
                  <c:v>52474</c:v>
                </c:pt>
                <c:pt idx="144">
                  <c:v>50946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6A-4439-A6E1-8C52CBB81F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373440"/>
        <c:axId val="123374976"/>
      </c:lineChart>
      <c:dateAx>
        <c:axId val="123373440"/>
        <c:scaling>
          <c:orientation val="minMax"/>
        </c:scaling>
        <c:delete val="0"/>
        <c:axPos val="b"/>
        <c:numFmt formatCode="mmm\-yy" sourceLinked="1"/>
        <c:majorTickMark val="out"/>
        <c:minorTickMark val="out"/>
        <c:tickLblPos val="nextTo"/>
        <c:crossAx val="123374976"/>
        <c:crosses val="autoZero"/>
        <c:auto val="1"/>
        <c:lblOffset val="100"/>
        <c:baseTimeUnit val="months"/>
        <c:majorUnit val="24"/>
        <c:majorTimeUnit val="months"/>
        <c:minorUnit val="12"/>
        <c:minorTimeUnit val="months"/>
      </c:dateAx>
      <c:valAx>
        <c:axId val="1233749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Moving annual total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crossAx val="12337344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6950831146106735"/>
          <c:y val="0.8190605861767275"/>
          <c:w val="0.46098337707786857"/>
          <c:h val="8.3717191601050026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389" l="0.70000000000000062" r="0.70000000000000062" t="0.75000000000000389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Real house prices 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HousePrices!$B$5</c:f>
              <c:strCache>
                <c:ptCount val="1"/>
                <c:pt idx="0">
                  <c:v>Auckland</c:v>
                </c:pt>
              </c:strCache>
            </c:strRef>
          </c:tx>
          <c:marker>
            <c:symbol val="none"/>
          </c:marker>
          <c:cat>
            <c:numRef>
              <c:f>HousePrices!HousePricesDateSeries</c:f>
              <c:numCache>
                <c:formatCode>mmm\-yy</c:formatCode>
                <c:ptCount val="121"/>
                <c:pt idx="0">
                  <c:v>41000</c:v>
                </c:pt>
                <c:pt idx="1">
                  <c:v>41030</c:v>
                </c:pt>
                <c:pt idx="2">
                  <c:v>41061</c:v>
                </c:pt>
                <c:pt idx="3">
                  <c:v>41091</c:v>
                </c:pt>
                <c:pt idx="4">
                  <c:v>41122</c:v>
                </c:pt>
                <c:pt idx="5">
                  <c:v>41153</c:v>
                </c:pt>
                <c:pt idx="6">
                  <c:v>41183</c:v>
                </c:pt>
                <c:pt idx="7">
                  <c:v>41214</c:v>
                </c:pt>
                <c:pt idx="8">
                  <c:v>41244</c:v>
                </c:pt>
                <c:pt idx="9">
                  <c:v>41275</c:v>
                </c:pt>
                <c:pt idx="10">
                  <c:v>41306</c:v>
                </c:pt>
                <c:pt idx="11">
                  <c:v>41334</c:v>
                </c:pt>
                <c:pt idx="12">
                  <c:v>41365</c:v>
                </c:pt>
                <c:pt idx="13">
                  <c:v>41395</c:v>
                </c:pt>
                <c:pt idx="14">
                  <c:v>41426</c:v>
                </c:pt>
                <c:pt idx="15">
                  <c:v>41456</c:v>
                </c:pt>
                <c:pt idx="16">
                  <c:v>41487</c:v>
                </c:pt>
                <c:pt idx="17">
                  <c:v>41518</c:v>
                </c:pt>
                <c:pt idx="18">
                  <c:v>41548</c:v>
                </c:pt>
                <c:pt idx="19">
                  <c:v>41579</c:v>
                </c:pt>
                <c:pt idx="20">
                  <c:v>41609</c:v>
                </c:pt>
                <c:pt idx="21">
                  <c:v>41640</c:v>
                </c:pt>
                <c:pt idx="22">
                  <c:v>41671</c:v>
                </c:pt>
                <c:pt idx="23">
                  <c:v>41699</c:v>
                </c:pt>
                <c:pt idx="24">
                  <c:v>41730</c:v>
                </c:pt>
                <c:pt idx="25">
                  <c:v>41760</c:v>
                </c:pt>
                <c:pt idx="26">
                  <c:v>41791</c:v>
                </c:pt>
                <c:pt idx="27">
                  <c:v>41821</c:v>
                </c:pt>
                <c:pt idx="28">
                  <c:v>41852</c:v>
                </c:pt>
                <c:pt idx="29">
                  <c:v>41883</c:v>
                </c:pt>
                <c:pt idx="30">
                  <c:v>41913</c:v>
                </c:pt>
                <c:pt idx="31">
                  <c:v>41944</c:v>
                </c:pt>
                <c:pt idx="32">
                  <c:v>41974</c:v>
                </c:pt>
                <c:pt idx="33">
                  <c:v>42005</c:v>
                </c:pt>
                <c:pt idx="34">
                  <c:v>42036</c:v>
                </c:pt>
                <c:pt idx="35">
                  <c:v>42064</c:v>
                </c:pt>
                <c:pt idx="36">
                  <c:v>42095</c:v>
                </c:pt>
                <c:pt idx="37">
                  <c:v>42125</c:v>
                </c:pt>
                <c:pt idx="38">
                  <c:v>42156</c:v>
                </c:pt>
                <c:pt idx="39">
                  <c:v>42186</c:v>
                </c:pt>
                <c:pt idx="40">
                  <c:v>42217</c:v>
                </c:pt>
                <c:pt idx="41">
                  <c:v>42248</c:v>
                </c:pt>
                <c:pt idx="42">
                  <c:v>42278</c:v>
                </c:pt>
                <c:pt idx="43">
                  <c:v>42309</c:v>
                </c:pt>
                <c:pt idx="44">
                  <c:v>42339</c:v>
                </c:pt>
                <c:pt idx="45">
                  <c:v>42370</c:v>
                </c:pt>
                <c:pt idx="46">
                  <c:v>42401</c:v>
                </c:pt>
                <c:pt idx="47">
                  <c:v>42430</c:v>
                </c:pt>
                <c:pt idx="48">
                  <c:v>42461</c:v>
                </c:pt>
                <c:pt idx="49">
                  <c:v>42491</c:v>
                </c:pt>
                <c:pt idx="50">
                  <c:v>42522</c:v>
                </c:pt>
                <c:pt idx="51">
                  <c:v>42552</c:v>
                </c:pt>
                <c:pt idx="52">
                  <c:v>42583</c:v>
                </c:pt>
                <c:pt idx="53">
                  <c:v>42614</c:v>
                </c:pt>
                <c:pt idx="54">
                  <c:v>42644</c:v>
                </c:pt>
                <c:pt idx="55">
                  <c:v>42675</c:v>
                </c:pt>
                <c:pt idx="56">
                  <c:v>42705</c:v>
                </c:pt>
                <c:pt idx="57">
                  <c:v>42736</c:v>
                </c:pt>
                <c:pt idx="58">
                  <c:v>42767</c:v>
                </c:pt>
                <c:pt idx="59">
                  <c:v>42795</c:v>
                </c:pt>
                <c:pt idx="60">
                  <c:v>42826</c:v>
                </c:pt>
                <c:pt idx="61">
                  <c:v>42856</c:v>
                </c:pt>
                <c:pt idx="62">
                  <c:v>42887</c:v>
                </c:pt>
                <c:pt idx="63">
                  <c:v>42917</c:v>
                </c:pt>
                <c:pt idx="64">
                  <c:v>42948</c:v>
                </c:pt>
                <c:pt idx="65">
                  <c:v>42979</c:v>
                </c:pt>
                <c:pt idx="66">
                  <c:v>43009</c:v>
                </c:pt>
                <c:pt idx="67">
                  <c:v>43040</c:v>
                </c:pt>
                <c:pt idx="68">
                  <c:v>43070</c:v>
                </c:pt>
                <c:pt idx="69">
                  <c:v>43101</c:v>
                </c:pt>
                <c:pt idx="70">
                  <c:v>43132</c:v>
                </c:pt>
                <c:pt idx="71">
                  <c:v>43160</c:v>
                </c:pt>
                <c:pt idx="72">
                  <c:v>43191</c:v>
                </c:pt>
                <c:pt idx="73">
                  <c:v>43221</c:v>
                </c:pt>
                <c:pt idx="74">
                  <c:v>43252</c:v>
                </c:pt>
                <c:pt idx="75">
                  <c:v>43282</c:v>
                </c:pt>
                <c:pt idx="76">
                  <c:v>43313</c:v>
                </c:pt>
                <c:pt idx="77">
                  <c:v>43344</c:v>
                </c:pt>
                <c:pt idx="78">
                  <c:v>43374</c:v>
                </c:pt>
                <c:pt idx="79">
                  <c:v>43405</c:v>
                </c:pt>
                <c:pt idx="80">
                  <c:v>43435</c:v>
                </c:pt>
                <c:pt idx="81">
                  <c:v>43466</c:v>
                </c:pt>
                <c:pt idx="82">
                  <c:v>43497</c:v>
                </c:pt>
                <c:pt idx="83">
                  <c:v>43525</c:v>
                </c:pt>
                <c:pt idx="84">
                  <c:v>43556</c:v>
                </c:pt>
                <c:pt idx="85">
                  <c:v>43586</c:v>
                </c:pt>
                <c:pt idx="86">
                  <c:v>43617</c:v>
                </c:pt>
                <c:pt idx="87">
                  <c:v>43647</c:v>
                </c:pt>
                <c:pt idx="88">
                  <c:v>43678</c:v>
                </c:pt>
                <c:pt idx="89">
                  <c:v>43709</c:v>
                </c:pt>
                <c:pt idx="90">
                  <c:v>43739</c:v>
                </c:pt>
                <c:pt idx="91">
                  <c:v>43770</c:v>
                </c:pt>
                <c:pt idx="92">
                  <c:v>43800</c:v>
                </c:pt>
                <c:pt idx="93">
                  <c:v>43831</c:v>
                </c:pt>
                <c:pt idx="94">
                  <c:v>43862</c:v>
                </c:pt>
                <c:pt idx="95">
                  <c:v>43891</c:v>
                </c:pt>
                <c:pt idx="96">
                  <c:v>43922</c:v>
                </c:pt>
                <c:pt idx="97">
                  <c:v>43952</c:v>
                </c:pt>
                <c:pt idx="98">
                  <c:v>43983</c:v>
                </c:pt>
                <c:pt idx="99">
                  <c:v>44013</c:v>
                </c:pt>
                <c:pt idx="100">
                  <c:v>44044</c:v>
                </c:pt>
                <c:pt idx="101">
                  <c:v>44075</c:v>
                </c:pt>
                <c:pt idx="102">
                  <c:v>44105</c:v>
                </c:pt>
                <c:pt idx="103">
                  <c:v>44136</c:v>
                </c:pt>
                <c:pt idx="104">
                  <c:v>44166</c:v>
                </c:pt>
                <c:pt idx="105">
                  <c:v>44197</c:v>
                </c:pt>
                <c:pt idx="106">
                  <c:v>44228</c:v>
                </c:pt>
                <c:pt idx="107">
                  <c:v>44256</c:v>
                </c:pt>
                <c:pt idx="108">
                  <c:v>44287</c:v>
                </c:pt>
                <c:pt idx="109">
                  <c:v>44317</c:v>
                </c:pt>
                <c:pt idx="110">
                  <c:v>44348</c:v>
                </c:pt>
                <c:pt idx="111">
                  <c:v>44378</c:v>
                </c:pt>
                <c:pt idx="112">
                  <c:v>44409</c:v>
                </c:pt>
                <c:pt idx="113">
                  <c:v>44440</c:v>
                </c:pt>
                <c:pt idx="114">
                  <c:v>44470</c:v>
                </c:pt>
                <c:pt idx="115">
                  <c:v>44501</c:v>
                </c:pt>
                <c:pt idx="116">
                  <c:v>44531</c:v>
                </c:pt>
                <c:pt idx="117">
                  <c:v>44562</c:v>
                </c:pt>
                <c:pt idx="118">
                  <c:v>44593</c:v>
                </c:pt>
                <c:pt idx="119">
                  <c:v>44621</c:v>
                </c:pt>
                <c:pt idx="120">
                  <c:v>44652</c:v>
                </c:pt>
              </c:numCache>
            </c:numRef>
          </c:cat>
          <c:val>
            <c:numRef>
              <c:f>HousePrices!HousePricesAucklandSeries</c:f>
              <c:numCache>
                <c:formatCode>[$-1010409]"$"#,##0;\("$"#,##0\)</c:formatCode>
                <c:ptCount val="121"/>
                <c:pt idx="0">
                  <c:v>608344.76900228625</c:v>
                </c:pt>
                <c:pt idx="1">
                  <c:v>605347.99674119125</c:v>
                </c:pt>
                <c:pt idx="2">
                  <c:v>617335.08578557125</c:v>
                </c:pt>
                <c:pt idx="3">
                  <c:v>621731.71668764472</c:v>
                </c:pt>
                <c:pt idx="4">
                  <c:v>633688.09585471475</c:v>
                </c:pt>
                <c:pt idx="5">
                  <c:v>651622.66460531997</c:v>
                </c:pt>
                <c:pt idx="6">
                  <c:v>649743.29337649012</c:v>
                </c:pt>
                <c:pt idx="7">
                  <c:v>610818.5799484055</c:v>
                </c:pt>
                <c:pt idx="8">
                  <c:v>652737.50210172741</c:v>
                </c:pt>
                <c:pt idx="9">
                  <c:v>673809.18254451186</c:v>
                </c:pt>
                <c:pt idx="10">
                  <c:v>667846.26942464896</c:v>
                </c:pt>
                <c:pt idx="11">
                  <c:v>677386.93041642965</c:v>
                </c:pt>
                <c:pt idx="12">
                  <c:v>666710.47601132607</c:v>
                </c:pt>
                <c:pt idx="13">
                  <c:v>663138.81274697976</c:v>
                </c:pt>
                <c:pt idx="14">
                  <c:v>678616.02022581408</c:v>
                </c:pt>
                <c:pt idx="15">
                  <c:v>684122.46018026106</c:v>
                </c:pt>
                <c:pt idx="16">
                  <c:v>695917.67501095519</c:v>
                </c:pt>
                <c:pt idx="17">
                  <c:v>738970.2091429889</c:v>
                </c:pt>
                <c:pt idx="18">
                  <c:v>717723.92926634685</c:v>
                </c:pt>
                <c:pt idx="19">
                  <c:v>671761.31310643302</c:v>
                </c:pt>
                <c:pt idx="20">
                  <c:v>718902.45788583183</c:v>
                </c:pt>
                <c:pt idx="21">
                  <c:v>757600.1172195879</c:v>
                </c:pt>
                <c:pt idx="22">
                  <c:v>728235.77159092179</c:v>
                </c:pt>
                <c:pt idx="23">
                  <c:v>739981.50984238822</c:v>
                </c:pt>
                <c:pt idx="24">
                  <c:v>708833.18811012816</c:v>
                </c:pt>
                <c:pt idx="25">
                  <c:v>726407.56467484205</c:v>
                </c:pt>
                <c:pt idx="26">
                  <c:v>727344.86475829349</c:v>
                </c:pt>
                <c:pt idx="27">
                  <c:v>723984.18645281205</c:v>
                </c:pt>
                <c:pt idx="28">
                  <c:v>759015.67934569006</c:v>
                </c:pt>
                <c:pt idx="29">
                  <c:v>789376.30651951768</c:v>
                </c:pt>
                <c:pt idx="30">
                  <c:v>801222.23903775739</c:v>
                </c:pt>
                <c:pt idx="31">
                  <c:v>789525.56401530828</c:v>
                </c:pt>
                <c:pt idx="32">
                  <c:v>803561.57404224714</c:v>
                </c:pt>
                <c:pt idx="33">
                  <c:v>855286.3261494108</c:v>
                </c:pt>
                <c:pt idx="34">
                  <c:v>851771.45083646802</c:v>
                </c:pt>
                <c:pt idx="35">
                  <c:v>890435.07927883859</c:v>
                </c:pt>
                <c:pt idx="36">
                  <c:v>898392.36683736125</c:v>
                </c:pt>
                <c:pt idx="37">
                  <c:v>875057.50016626099</c:v>
                </c:pt>
                <c:pt idx="38">
                  <c:v>875057.50016626099</c:v>
                </c:pt>
                <c:pt idx="39">
                  <c:v>908199.21255669603</c:v>
                </c:pt>
                <c:pt idx="40">
                  <c:v>883779.00325619592</c:v>
                </c:pt>
                <c:pt idx="41">
                  <c:v>912850.68099488656</c:v>
                </c:pt>
                <c:pt idx="42">
                  <c:v>909241.71602212964</c:v>
                </c:pt>
                <c:pt idx="43">
                  <c:v>870674.90801604954</c:v>
                </c:pt>
                <c:pt idx="44">
                  <c:v>899892.18680853443</c:v>
                </c:pt>
                <c:pt idx="45">
                  <c:v>974230.6835184372</c:v>
                </c:pt>
                <c:pt idx="46">
                  <c:v>968396.96685066214</c:v>
                </c:pt>
                <c:pt idx="47">
                  <c:v>961396.50684933201</c:v>
                </c:pt>
                <c:pt idx="48">
                  <c:v>964378.72161075159</c:v>
                </c:pt>
                <c:pt idx="49">
                  <c:v>975997.74235304981</c:v>
                </c:pt>
                <c:pt idx="50">
                  <c:v>987616.76309534803</c:v>
                </c:pt>
                <c:pt idx="51">
                  <c:v>978558.92508084164</c:v>
                </c:pt>
                <c:pt idx="52">
                  <c:v>1017353.8647142241</c:v>
                </c:pt>
                <c:pt idx="53">
                  <c:v>1013300.6620659602</c:v>
                </c:pt>
                <c:pt idx="54">
                  <c:v>986061.49895534699</c:v>
                </c:pt>
                <c:pt idx="55">
                  <c:v>957229.29138355318</c:v>
                </c:pt>
                <c:pt idx="56">
                  <c:v>953769.42647493794</c:v>
                </c:pt>
                <c:pt idx="57">
                  <c:v>1027799.9999999999</c:v>
                </c:pt>
                <c:pt idx="58">
                  <c:v>976409.99999999988</c:v>
                </c:pt>
                <c:pt idx="59">
                  <c:v>985317.59999999986</c:v>
                </c:pt>
                <c:pt idx="60">
                  <c:v>977551.99999999988</c:v>
                </c:pt>
                <c:pt idx="61">
                  <c:v>954711.99999999988</c:v>
                </c:pt>
                <c:pt idx="62">
                  <c:v>959279.99999999988</c:v>
                </c:pt>
                <c:pt idx="63">
                  <c:v>965972.56504169828</c:v>
                </c:pt>
                <c:pt idx="64">
                  <c:v>965972.56504169828</c:v>
                </c:pt>
                <c:pt idx="65">
                  <c:v>1000065.7143961111</c:v>
                </c:pt>
                <c:pt idx="66">
                  <c:v>976262.42544731603</c:v>
                </c:pt>
                <c:pt idx="67">
                  <c:v>930854.87077534792</c:v>
                </c:pt>
                <c:pt idx="68">
                  <c:v>970586.48111331998</c:v>
                </c:pt>
                <c:pt idx="69">
                  <c:v>994025.71711177053</c:v>
                </c:pt>
                <c:pt idx="70">
                  <c:v>960138.4767556875</c:v>
                </c:pt>
                <c:pt idx="71">
                  <c:v>960138.4767556875</c:v>
                </c:pt>
                <c:pt idx="72">
                  <c:v>956354.67980295571</c:v>
                </c:pt>
                <c:pt idx="73">
                  <c:v>933852.21674876858</c:v>
                </c:pt>
                <c:pt idx="74">
                  <c:v>956354.67980295571</c:v>
                </c:pt>
                <c:pt idx="75">
                  <c:v>943488.28125</c:v>
                </c:pt>
                <c:pt idx="76">
                  <c:v>960216.796875</c:v>
                </c:pt>
                <c:pt idx="77">
                  <c:v>959101.5625</c:v>
                </c:pt>
                <c:pt idx="78">
                  <c:v>958165.85365853668</c:v>
                </c:pt>
                <c:pt idx="79">
                  <c:v>896887.80487804883</c:v>
                </c:pt>
                <c:pt idx="80">
                  <c:v>948138.53658536589</c:v>
                </c:pt>
                <c:pt idx="81">
                  <c:v>951666.66666666674</c:v>
                </c:pt>
                <c:pt idx="82">
                  <c:v>942762.18323586753</c:v>
                </c:pt>
                <c:pt idx="83">
                  <c:v>946101.36452241719</c:v>
                </c:pt>
                <c:pt idx="84">
                  <c:v>940600.77519379847</c:v>
                </c:pt>
                <c:pt idx="85">
                  <c:v>912936.04651162785</c:v>
                </c:pt>
                <c:pt idx="86">
                  <c:v>906296.51162790693</c:v>
                </c:pt>
                <c:pt idx="87">
                  <c:v>932065.447545717</c:v>
                </c:pt>
                <c:pt idx="88">
                  <c:v>948552.45428296435</c:v>
                </c:pt>
                <c:pt idx="89">
                  <c:v>972733.39749759377</c:v>
                </c:pt>
                <c:pt idx="90">
                  <c:v>969168.58237547881</c:v>
                </c:pt>
                <c:pt idx="91">
                  <c:v>951666.66666666663</c:v>
                </c:pt>
                <c:pt idx="92">
                  <c:v>968074.71264367807</c:v>
                </c:pt>
                <c:pt idx="93">
                  <c:v>1025846.0076045627</c:v>
                </c:pt>
                <c:pt idx="94">
                  <c:v>1004134.9809885931</c:v>
                </c:pt>
                <c:pt idx="95">
                  <c:v>982423.95437262347</c:v>
                </c:pt>
                <c:pt idx="96">
                  <c:v>1003476.5998089779</c:v>
                </c:pt>
                <c:pt idx="97">
                  <c:v>1001295.128939828</c:v>
                </c:pt>
                <c:pt idx="98">
                  <c:v>1035653.2951289397</c:v>
                </c:pt>
                <c:pt idx="99">
                  <c:v>1034734.3453510436</c:v>
                </c:pt>
                <c:pt idx="100">
                  <c:v>1083491.4611005692</c:v>
                </c:pt>
                <c:pt idx="101">
                  <c:v>1115996.2049335863</c:v>
                </c:pt>
                <c:pt idx="102">
                  <c:v>1105335.2219074599</c:v>
                </c:pt>
                <c:pt idx="103">
                  <c:v>1072983.9471199245</c:v>
                </c:pt>
                <c:pt idx="104">
                  <c:v>1186213.4088762985</c:v>
                </c:pt>
                <c:pt idx="105">
                  <c:v>1202949.4382022473</c:v>
                </c:pt>
                <c:pt idx="106">
                  <c:v>1197602.9962546816</c:v>
                </c:pt>
                <c:pt idx="107">
                  <c:v>1227543.0711610487</c:v>
                </c:pt>
                <c:pt idx="108">
                  <c:v>1213770.7948243993</c:v>
                </c:pt>
                <c:pt idx="109">
                  <c:v>1229602.5878003698</c:v>
                </c:pt>
                <c:pt idx="110">
                  <c:v>1266543.438077634</c:v>
                </c:pt>
                <c:pt idx="111">
                  <c:v>1185367.0886075951</c:v>
                </c:pt>
                <c:pt idx="112">
                  <c:v>1285524.4122965643</c:v>
                </c:pt>
                <c:pt idx="113">
                  <c:v>1342314.6473779387</c:v>
                </c:pt>
                <c:pt idx="114">
                  <c:v>1302816.3992869875</c:v>
                </c:pt>
                <c:pt idx="115">
                  <c:v>1221390.3743315509</c:v>
                </c:pt>
                <c:pt idx="116">
                  <c:v>1211212.1212121211</c:v>
                </c:pt>
                <c:pt idx="117">
                  <c:v>1200000</c:v>
                </c:pt>
                <c:pt idx="118">
                  <c:v>1170000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FB-464E-A368-2ECCEF88AEDB}"/>
            </c:ext>
          </c:extLst>
        </c:ser>
        <c:ser>
          <c:idx val="1"/>
          <c:order val="1"/>
          <c:tx>
            <c:strRef>
              <c:f>HousePrices!$C$5</c:f>
              <c:strCache>
                <c:ptCount val="1"/>
                <c:pt idx="0">
                  <c:v>Rest of NZ</c:v>
                </c:pt>
              </c:strCache>
            </c:strRef>
          </c:tx>
          <c:marker>
            <c:symbol val="none"/>
          </c:marker>
          <c:cat>
            <c:numRef>
              <c:f>HousePrices!HousePricesDateSeries</c:f>
              <c:numCache>
                <c:formatCode>mmm\-yy</c:formatCode>
                <c:ptCount val="121"/>
                <c:pt idx="0">
                  <c:v>41000</c:v>
                </c:pt>
                <c:pt idx="1">
                  <c:v>41030</c:v>
                </c:pt>
                <c:pt idx="2">
                  <c:v>41061</c:v>
                </c:pt>
                <c:pt idx="3">
                  <c:v>41091</c:v>
                </c:pt>
                <c:pt idx="4">
                  <c:v>41122</c:v>
                </c:pt>
                <c:pt idx="5">
                  <c:v>41153</c:v>
                </c:pt>
                <c:pt idx="6">
                  <c:v>41183</c:v>
                </c:pt>
                <c:pt idx="7">
                  <c:v>41214</c:v>
                </c:pt>
                <c:pt idx="8">
                  <c:v>41244</c:v>
                </c:pt>
                <c:pt idx="9">
                  <c:v>41275</c:v>
                </c:pt>
                <c:pt idx="10">
                  <c:v>41306</c:v>
                </c:pt>
                <c:pt idx="11">
                  <c:v>41334</c:v>
                </c:pt>
                <c:pt idx="12">
                  <c:v>41365</c:v>
                </c:pt>
                <c:pt idx="13">
                  <c:v>41395</c:v>
                </c:pt>
                <c:pt idx="14">
                  <c:v>41426</c:v>
                </c:pt>
                <c:pt idx="15">
                  <c:v>41456</c:v>
                </c:pt>
                <c:pt idx="16">
                  <c:v>41487</c:v>
                </c:pt>
                <c:pt idx="17">
                  <c:v>41518</c:v>
                </c:pt>
                <c:pt idx="18">
                  <c:v>41548</c:v>
                </c:pt>
                <c:pt idx="19">
                  <c:v>41579</c:v>
                </c:pt>
                <c:pt idx="20">
                  <c:v>41609</c:v>
                </c:pt>
                <c:pt idx="21">
                  <c:v>41640</c:v>
                </c:pt>
                <c:pt idx="22">
                  <c:v>41671</c:v>
                </c:pt>
                <c:pt idx="23">
                  <c:v>41699</c:v>
                </c:pt>
                <c:pt idx="24">
                  <c:v>41730</c:v>
                </c:pt>
                <c:pt idx="25">
                  <c:v>41760</c:v>
                </c:pt>
                <c:pt idx="26">
                  <c:v>41791</c:v>
                </c:pt>
                <c:pt idx="27">
                  <c:v>41821</c:v>
                </c:pt>
                <c:pt idx="28">
                  <c:v>41852</c:v>
                </c:pt>
                <c:pt idx="29">
                  <c:v>41883</c:v>
                </c:pt>
                <c:pt idx="30">
                  <c:v>41913</c:v>
                </c:pt>
                <c:pt idx="31">
                  <c:v>41944</c:v>
                </c:pt>
                <c:pt idx="32">
                  <c:v>41974</c:v>
                </c:pt>
                <c:pt idx="33">
                  <c:v>42005</c:v>
                </c:pt>
                <c:pt idx="34">
                  <c:v>42036</c:v>
                </c:pt>
                <c:pt idx="35">
                  <c:v>42064</c:v>
                </c:pt>
                <c:pt idx="36">
                  <c:v>42095</c:v>
                </c:pt>
                <c:pt idx="37">
                  <c:v>42125</c:v>
                </c:pt>
                <c:pt idx="38">
                  <c:v>42156</c:v>
                </c:pt>
                <c:pt idx="39">
                  <c:v>42186</c:v>
                </c:pt>
                <c:pt idx="40">
                  <c:v>42217</c:v>
                </c:pt>
                <c:pt idx="41">
                  <c:v>42248</c:v>
                </c:pt>
                <c:pt idx="42">
                  <c:v>42278</c:v>
                </c:pt>
                <c:pt idx="43">
                  <c:v>42309</c:v>
                </c:pt>
                <c:pt idx="44">
                  <c:v>42339</c:v>
                </c:pt>
                <c:pt idx="45">
                  <c:v>42370</c:v>
                </c:pt>
                <c:pt idx="46">
                  <c:v>42401</c:v>
                </c:pt>
                <c:pt idx="47">
                  <c:v>42430</c:v>
                </c:pt>
                <c:pt idx="48">
                  <c:v>42461</c:v>
                </c:pt>
                <c:pt idx="49">
                  <c:v>42491</c:v>
                </c:pt>
                <c:pt idx="50">
                  <c:v>42522</c:v>
                </c:pt>
                <c:pt idx="51">
                  <c:v>42552</c:v>
                </c:pt>
                <c:pt idx="52">
                  <c:v>42583</c:v>
                </c:pt>
                <c:pt idx="53">
                  <c:v>42614</c:v>
                </c:pt>
                <c:pt idx="54">
                  <c:v>42644</c:v>
                </c:pt>
                <c:pt idx="55">
                  <c:v>42675</c:v>
                </c:pt>
                <c:pt idx="56">
                  <c:v>42705</c:v>
                </c:pt>
                <c:pt idx="57">
                  <c:v>42736</c:v>
                </c:pt>
                <c:pt idx="58">
                  <c:v>42767</c:v>
                </c:pt>
                <c:pt idx="59">
                  <c:v>42795</c:v>
                </c:pt>
                <c:pt idx="60">
                  <c:v>42826</c:v>
                </c:pt>
                <c:pt idx="61">
                  <c:v>42856</c:v>
                </c:pt>
                <c:pt idx="62">
                  <c:v>42887</c:v>
                </c:pt>
                <c:pt idx="63">
                  <c:v>42917</c:v>
                </c:pt>
                <c:pt idx="64">
                  <c:v>42948</c:v>
                </c:pt>
                <c:pt idx="65">
                  <c:v>42979</c:v>
                </c:pt>
                <c:pt idx="66">
                  <c:v>43009</c:v>
                </c:pt>
                <c:pt idx="67">
                  <c:v>43040</c:v>
                </c:pt>
                <c:pt idx="68">
                  <c:v>43070</c:v>
                </c:pt>
                <c:pt idx="69">
                  <c:v>43101</c:v>
                </c:pt>
                <c:pt idx="70">
                  <c:v>43132</c:v>
                </c:pt>
                <c:pt idx="71">
                  <c:v>43160</c:v>
                </c:pt>
                <c:pt idx="72">
                  <c:v>43191</c:v>
                </c:pt>
                <c:pt idx="73">
                  <c:v>43221</c:v>
                </c:pt>
                <c:pt idx="74">
                  <c:v>43252</c:v>
                </c:pt>
                <c:pt idx="75">
                  <c:v>43282</c:v>
                </c:pt>
                <c:pt idx="76">
                  <c:v>43313</c:v>
                </c:pt>
                <c:pt idx="77">
                  <c:v>43344</c:v>
                </c:pt>
                <c:pt idx="78">
                  <c:v>43374</c:v>
                </c:pt>
                <c:pt idx="79">
                  <c:v>43405</c:v>
                </c:pt>
                <c:pt idx="80">
                  <c:v>43435</c:v>
                </c:pt>
                <c:pt idx="81">
                  <c:v>43466</c:v>
                </c:pt>
                <c:pt idx="82">
                  <c:v>43497</c:v>
                </c:pt>
                <c:pt idx="83">
                  <c:v>43525</c:v>
                </c:pt>
                <c:pt idx="84">
                  <c:v>43556</c:v>
                </c:pt>
                <c:pt idx="85">
                  <c:v>43586</c:v>
                </c:pt>
                <c:pt idx="86">
                  <c:v>43617</c:v>
                </c:pt>
                <c:pt idx="87">
                  <c:v>43647</c:v>
                </c:pt>
                <c:pt idx="88">
                  <c:v>43678</c:v>
                </c:pt>
                <c:pt idx="89">
                  <c:v>43709</c:v>
                </c:pt>
                <c:pt idx="90">
                  <c:v>43739</c:v>
                </c:pt>
                <c:pt idx="91">
                  <c:v>43770</c:v>
                </c:pt>
                <c:pt idx="92">
                  <c:v>43800</c:v>
                </c:pt>
                <c:pt idx="93">
                  <c:v>43831</c:v>
                </c:pt>
                <c:pt idx="94">
                  <c:v>43862</c:v>
                </c:pt>
                <c:pt idx="95">
                  <c:v>43891</c:v>
                </c:pt>
                <c:pt idx="96">
                  <c:v>43922</c:v>
                </c:pt>
                <c:pt idx="97">
                  <c:v>43952</c:v>
                </c:pt>
                <c:pt idx="98">
                  <c:v>43983</c:v>
                </c:pt>
                <c:pt idx="99">
                  <c:v>44013</c:v>
                </c:pt>
                <c:pt idx="100">
                  <c:v>44044</c:v>
                </c:pt>
                <c:pt idx="101">
                  <c:v>44075</c:v>
                </c:pt>
                <c:pt idx="102">
                  <c:v>44105</c:v>
                </c:pt>
                <c:pt idx="103">
                  <c:v>44136</c:v>
                </c:pt>
                <c:pt idx="104">
                  <c:v>44166</c:v>
                </c:pt>
                <c:pt idx="105">
                  <c:v>44197</c:v>
                </c:pt>
                <c:pt idx="106">
                  <c:v>44228</c:v>
                </c:pt>
                <c:pt idx="107">
                  <c:v>44256</c:v>
                </c:pt>
                <c:pt idx="108">
                  <c:v>44287</c:v>
                </c:pt>
                <c:pt idx="109">
                  <c:v>44317</c:v>
                </c:pt>
                <c:pt idx="110">
                  <c:v>44348</c:v>
                </c:pt>
                <c:pt idx="111">
                  <c:v>44378</c:v>
                </c:pt>
                <c:pt idx="112">
                  <c:v>44409</c:v>
                </c:pt>
                <c:pt idx="113">
                  <c:v>44440</c:v>
                </c:pt>
                <c:pt idx="114">
                  <c:v>44470</c:v>
                </c:pt>
                <c:pt idx="115">
                  <c:v>44501</c:v>
                </c:pt>
                <c:pt idx="116">
                  <c:v>44531</c:v>
                </c:pt>
                <c:pt idx="117">
                  <c:v>44562</c:v>
                </c:pt>
                <c:pt idx="118">
                  <c:v>44593</c:v>
                </c:pt>
                <c:pt idx="119">
                  <c:v>44621</c:v>
                </c:pt>
                <c:pt idx="120">
                  <c:v>44652</c:v>
                </c:pt>
              </c:numCache>
            </c:numRef>
          </c:cat>
          <c:val>
            <c:numRef>
              <c:f>HousePrices!HousePricesNZSeries</c:f>
              <c:numCache>
                <c:formatCode>[$-1010409]"$"#,##0;\("$"#,##0\)</c:formatCode>
                <c:ptCount val="121"/>
                <c:pt idx="0">
                  <c:v>372876.73520682857</c:v>
                </c:pt>
                <c:pt idx="1">
                  <c:v>371599.76037578075</c:v>
                </c:pt>
                <c:pt idx="2">
                  <c:v>359612.67133140069</c:v>
                </c:pt>
                <c:pt idx="3">
                  <c:v>368003.63366246672</c:v>
                </c:pt>
                <c:pt idx="4">
                  <c:v>370647.7541791728</c:v>
                </c:pt>
                <c:pt idx="5">
                  <c:v>370647.7541791728</c:v>
                </c:pt>
                <c:pt idx="6">
                  <c:v>382604.13334624289</c:v>
                </c:pt>
                <c:pt idx="7">
                  <c:v>383258.71683037205</c:v>
                </c:pt>
                <c:pt idx="8">
                  <c:v>377270.29937989748</c:v>
                </c:pt>
                <c:pt idx="9">
                  <c:v>392241.34300608392</c:v>
                </c:pt>
                <c:pt idx="10">
                  <c:v>386396.77016711835</c:v>
                </c:pt>
                <c:pt idx="11">
                  <c:v>381626.439671228</c:v>
                </c:pt>
                <c:pt idx="12">
                  <c:v>382222.73098321428</c:v>
                </c:pt>
                <c:pt idx="13">
                  <c:v>386930.18697085889</c:v>
                </c:pt>
                <c:pt idx="14">
                  <c:v>375024.64275637094</c:v>
                </c:pt>
                <c:pt idx="15">
                  <c:v>380977.41486361495</c:v>
                </c:pt>
                <c:pt idx="16">
                  <c:v>377446.874582213</c:v>
                </c:pt>
                <c:pt idx="17">
                  <c:v>389242.08941290714</c:v>
                </c:pt>
                <c:pt idx="18">
                  <c:v>401037.30424360133</c:v>
                </c:pt>
                <c:pt idx="19">
                  <c:v>412485.0168197396</c:v>
                </c:pt>
                <c:pt idx="20">
                  <c:v>394807.08752746502</c:v>
                </c:pt>
                <c:pt idx="21">
                  <c:v>410271.74007234682</c:v>
                </c:pt>
                <c:pt idx="22">
                  <c:v>406402.5435007402</c:v>
                </c:pt>
                <c:pt idx="23">
                  <c:v>409338.97806360683</c:v>
                </c:pt>
                <c:pt idx="24">
                  <c:v>399355.10054986033</c:v>
                </c:pt>
                <c:pt idx="25">
                  <c:v>395423.47270606318</c:v>
                </c:pt>
                <c:pt idx="26">
                  <c:v>390151.15973664902</c:v>
                </c:pt>
                <c:pt idx="27">
                  <c:v>398352.53546684887</c:v>
                </c:pt>
                <c:pt idx="28">
                  <c:v>392352.72040023364</c:v>
                </c:pt>
                <c:pt idx="29">
                  <c:v>400760.27869452437</c:v>
                </c:pt>
                <c:pt idx="30">
                  <c:v>414539.33256572305</c:v>
                </c:pt>
                <c:pt idx="31">
                  <c:v>412892.62829245016</c:v>
                </c:pt>
                <c:pt idx="32">
                  <c:v>400026.28576775623</c:v>
                </c:pt>
                <c:pt idx="33">
                  <c:v>409383.62578571541</c:v>
                </c:pt>
                <c:pt idx="34">
                  <c:v>410068.78650999151</c:v>
                </c:pt>
                <c:pt idx="35">
                  <c:v>415926.91203156277</c:v>
                </c:pt>
                <c:pt idx="36">
                  <c:v>407725.53630136297</c:v>
                </c:pt>
                <c:pt idx="37">
                  <c:v>396692.73340870498</c:v>
                </c:pt>
                <c:pt idx="38">
                  <c:v>410693.65341136511</c:v>
                </c:pt>
                <c:pt idx="39">
                  <c:v>406026.68007714505</c:v>
                </c:pt>
                <c:pt idx="40">
                  <c:v>424446.49498488358</c:v>
                </c:pt>
                <c:pt idx="41">
                  <c:v>430260.83053262171</c:v>
                </c:pt>
                <c:pt idx="42">
                  <c:v>436075.16608035984</c:v>
                </c:pt>
                <c:pt idx="43">
                  <c:v>444102.63764577027</c:v>
                </c:pt>
                <c:pt idx="44">
                  <c:v>426572.27037027932</c:v>
                </c:pt>
                <c:pt idx="45">
                  <c:v>449946.09340426722</c:v>
                </c:pt>
                <c:pt idx="46">
                  <c:v>449196.18341868062</c:v>
                </c:pt>
                <c:pt idx="47">
                  <c:v>446279.32508479309</c:v>
                </c:pt>
                <c:pt idx="48">
                  <c:v>450946.29841901315</c:v>
                </c:pt>
                <c:pt idx="49">
                  <c:v>449656.10272694076</c:v>
                </c:pt>
                <c:pt idx="50">
                  <c:v>455465.61309808987</c:v>
                </c:pt>
                <c:pt idx="51">
                  <c:v>448494.20065271098</c:v>
                </c:pt>
                <c:pt idx="52">
                  <c:v>469013.4492991016</c:v>
                </c:pt>
                <c:pt idx="53">
                  <c:v>469592.47824885359</c:v>
                </c:pt>
                <c:pt idx="54">
                  <c:v>480594.02829414111</c:v>
                </c:pt>
                <c:pt idx="55">
                  <c:v>486687.66381187888</c:v>
                </c:pt>
                <c:pt idx="56">
                  <c:v>459008.74454295688</c:v>
                </c:pt>
                <c:pt idx="57">
                  <c:v>478614.64569177659</c:v>
                </c:pt>
                <c:pt idx="58">
                  <c:v>494485.99999999994</c:v>
                </c:pt>
                <c:pt idx="59">
                  <c:v>496769.99999999994</c:v>
                </c:pt>
                <c:pt idx="60">
                  <c:v>491059.99999999994</c:v>
                </c:pt>
                <c:pt idx="61">
                  <c:v>491059.99999999994</c:v>
                </c:pt>
                <c:pt idx="62">
                  <c:v>478497.99999999994</c:v>
                </c:pt>
                <c:pt idx="63">
                  <c:v>489346.99999999994</c:v>
                </c:pt>
                <c:pt idx="64">
                  <c:v>488668.47407991794</c:v>
                </c:pt>
                <c:pt idx="65">
                  <c:v>500032.85719805554</c:v>
                </c:pt>
                <c:pt idx="66">
                  <c:v>511397.2403161932</c:v>
                </c:pt>
                <c:pt idx="67">
                  <c:v>511970.17892644135</c:v>
                </c:pt>
                <c:pt idx="68">
                  <c:v>488131.21272365801</c:v>
                </c:pt>
                <c:pt idx="69">
                  <c:v>510834.99005964212</c:v>
                </c:pt>
                <c:pt idx="70">
                  <c:v>519604.35212660738</c:v>
                </c:pt>
                <c:pt idx="71">
                  <c:v>519604.35212660738</c:v>
                </c:pt>
                <c:pt idx="72">
                  <c:v>513956.47873392684</c:v>
                </c:pt>
                <c:pt idx="73">
                  <c:v>517556.65024630545</c:v>
                </c:pt>
                <c:pt idx="74">
                  <c:v>514181.28078817739</c:v>
                </c:pt>
                <c:pt idx="75">
                  <c:v>511931.03448275867</c:v>
                </c:pt>
                <c:pt idx="76">
                  <c:v>521929.6875</c:v>
                </c:pt>
                <c:pt idx="77">
                  <c:v>534197.265625</c:v>
                </c:pt>
                <c:pt idx="78">
                  <c:v>540888.671875</c:v>
                </c:pt>
                <c:pt idx="79">
                  <c:v>534790.24390243902</c:v>
                </c:pt>
                <c:pt idx="80">
                  <c:v>523648.78048780491</c:v>
                </c:pt>
                <c:pt idx="81">
                  <c:v>548160</c:v>
                </c:pt>
                <c:pt idx="82">
                  <c:v>545399.61013645225</c:v>
                </c:pt>
                <c:pt idx="83">
                  <c:v>543173.48927875247</c:v>
                </c:pt>
                <c:pt idx="84">
                  <c:v>544286.54970760236</c:v>
                </c:pt>
                <c:pt idx="85">
                  <c:v>536695.73643410846</c:v>
                </c:pt>
                <c:pt idx="86">
                  <c:v>536695.73643410846</c:v>
                </c:pt>
                <c:pt idx="87">
                  <c:v>552187.98449612397</c:v>
                </c:pt>
                <c:pt idx="88">
                  <c:v>549566.89124157839</c:v>
                </c:pt>
                <c:pt idx="89">
                  <c:v>571549.56689124159</c:v>
                </c:pt>
                <c:pt idx="90">
                  <c:v>588036.57362848893</c:v>
                </c:pt>
                <c:pt idx="91">
                  <c:v>585220.30651340995</c:v>
                </c:pt>
                <c:pt idx="92">
                  <c:v>574281.60919540224</c:v>
                </c:pt>
                <c:pt idx="93">
                  <c:v>601628.35249042138</c:v>
                </c:pt>
                <c:pt idx="94">
                  <c:v>597053.23193916341</c:v>
                </c:pt>
                <c:pt idx="95">
                  <c:v>561230.03802281362</c:v>
                </c:pt>
                <c:pt idx="96">
                  <c:v>575342.20532319392</c:v>
                </c:pt>
                <c:pt idx="97">
                  <c:v>588997.13467048702</c:v>
                </c:pt>
                <c:pt idx="98">
                  <c:v>608085.00477554917</c:v>
                </c:pt>
                <c:pt idx="99">
                  <c:v>621719.19770773628</c:v>
                </c:pt>
                <c:pt idx="100">
                  <c:v>633842.50474383298</c:v>
                </c:pt>
                <c:pt idx="101">
                  <c:v>650094.87666034151</c:v>
                </c:pt>
                <c:pt idx="102">
                  <c:v>666347.24857685005</c:v>
                </c:pt>
                <c:pt idx="103">
                  <c:v>679376.7705382437</c:v>
                </c:pt>
                <c:pt idx="104">
                  <c:v>649182.24740321061</c:v>
                </c:pt>
                <c:pt idx="105">
                  <c:v>702022.66288951843</c:v>
                </c:pt>
                <c:pt idx="106">
                  <c:v>726046.81647940073</c:v>
                </c:pt>
                <c:pt idx="107">
                  <c:v>734814.98127340828</c:v>
                </c:pt>
                <c:pt idx="108">
                  <c:v>725512.17228464421</c:v>
                </c:pt>
                <c:pt idx="109">
                  <c:v>717707.94824399264</c:v>
                </c:pt>
                <c:pt idx="110">
                  <c:v>727205.96857670986</c:v>
                </c:pt>
                <c:pt idx="111">
                  <c:v>738817.00554528658</c:v>
                </c:pt>
                <c:pt idx="112">
                  <c:v>743435.80470162758</c:v>
                </c:pt>
                <c:pt idx="113">
                  <c:v>775444.84629294765</c:v>
                </c:pt>
                <c:pt idx="114">
                  <c:v>795063.29113924061</c:v>
                </c:pt>
                <c:pt idx="115">
                  <c:v>773547.23707664886</c:v>
                </c:pt>
                <c:pt idx="116">
                  <c:v>763368.98395721929</c:v>
                </c:pt>
                <c:pt idx="117">
                  <c:v>798992.86987522279</c:v>
                </c:pt>
                <c:pt idx="118">
                  <c:v>773800</c:v>
                </c:pt>
                <c:pt idx="119">
                  <c:v>755000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FB-464E-A368-2ECCEF88AE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476352"/>
        <c:axId val="115477888"/>
      </c:lineChart>
      <c:dateAx>
        <c:axId val="115476352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crossAx val="115477888"/>
        <c:crosses val="autoZero"/>
        <c:auto val="1"/>
        <c:lblOffset val="100"/>
        <c:baseTimeUnit val="months"/>
        <c:majorUnit val="24"/>
        <c:majorTimeUnit val="months"/>
        <c:minorUnit val="24"/>
        <c:minorTimeUnit val="months"/>
      </c:dateAx>
      <c:valAx>
        <c:axId val="1154778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$2013</a:t>
                </a:r>
              </a:p>
            </c:rich>
          </c:tx>
          <c:overlay val="0"/>
        </c:title>
        <c:numFmt formatCode="[$-1010409]&quot;$&quot;#,##0;\(&quot;$&quot;#,##0\)" sourceLinked="1"/>
        <c:majorTickMark val="out"/>
        <c:minorTickMark val="none"/>
        <c:tickLblPos val="nextTo"/>
        <c:crossAx val="115476352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04" l="0.70000000000000062" r="0.70000000000000062" t="0.750000000000004" header="0.30000000000000032" footer="0.30000000000000032"/>
    <c:pageSetup orientation="landscape" horizontalDpi="1200" verticalDpi="120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NZ" sz="1600"/>
              <a:t>Annual New Dwelling Consents Issued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9257174103237096"/>
          <c:y val="0.18348388743073882"/>
          <c:w val="0.736671478565188"/>
          <c:h val="0.46668379994167614"/>
        </c:manualLayout>
      </c:layout>
      <c:lineChart>
        <c:grouping val="standard"/>
        <c:varyColors val="0"/>
        <c:ser>
          <c:idx val="0"/>
          <c:order val="0"/>
          <c:tx>
            <c:strRef>
              <c:f>Consents!$B$5</c:f>
              <c:strCache>
                <c:ptCount val="1"/>
                <c:pt idx="0">
                  <c:v>Auckland</c:v>
                </c:pt>
              </c:strCache>
            </c:strRef>
          </c:tx>
          <c:marker>
            <c:symbol val="none"/>
          </c:marker>
          <c:cat>
            <c:numRef>
              <c:f>Consents!$A$106:$A$250</c:f>
              <c:numCache>
                <c:formatCode>mmm\-yy</c:formatCode>
                <c:ptCount val="145"/>
                <c:pt idx="0">
                  <c:v>40269</c:v>
                </c:pt>
                <c:pt idx="1">
                  <c:v>40299</c:v>
                </c:pt>
                <c:pt idx="2">
                  <c:v>40330</c:v>
                </c:pt>
                <c:pt idx="3">
                  <c:v>40360</c:v>
                </c:pt>
                <c:pt idx="4">
                  <c:v>40391</c:v>
                </c:pt>
                <c:pt idx="5">
                  <c:v>40422</c:v>
                </c:pt>
                <c:pt idx="6">
                  <c:v>40452</c:v>
                </c:pt>
                <c:pt idx="7">
                  <c:v>40483</c:v>
                </c:pt>
                <c:pt idx="8">
                  <c:v>40513</c:v>
                </c:pt>
                <c:pt idx="9">
                  <c:v>40544</c:v>
                </c:pt>
                <c:pt idx="10">
                  <c:v>40575</c:v>
                </c:pt>
                <c:pt idx="11">
                  <c:v>40603</c:v>
                </c:pt>
                <c:pt idx="12">
                  <c:v>40634</c:v>
                </c:pt>
                <c:pt idx="13">
                  <c:v>40664</c:v>
                </c:pt>
                <c:pt idx="14">
                  <c:v>40695</c:v>
                </c:pt>
                <c:pt idx="15">
                  <c:v>40725</c:v>
                </c:pt>
                <c:pt idx="16">
                  <c:v>40756</c:v>
                </c:pt>
                <c:pt idx="17">
                  <c:v>40787</c:v>
                </c:pt>
                <c:pt idx="18">
                  <c:v>40817</c:v>
                </c:pt>
                <c:pt idx="19">
                  <c:v>40848</c:v>
                </c:pt>
                <c:pt idx="20">
                  <c:v>40878</c:v>
                </c:pt>
                <c:pt idx="21">
                  <c:v>40909</c:v>
                </c:pt>
                <c:pt idx="22">
                  <c:v>40940</c:v>
                </c:pt>
                <c:pt idx="23">
                  <c:v>40969</c:v>
                </c:pt>
                <c:pt idx="24">
                  <c:v>41000</c:v>
                </c:pt>
                <c:pt idx="25">
                  <c:v>41030</c:v>
                </c:pt>
                <c:pt idx="26">
                  <c:v>41061</c:v>
                </c:pt>
                <c:pt idx="27">
                  <c:v>41091</c:v>
                </c:pt>
                <c:pt idx="28">
                  <c:v>41122</c:v>
                </c:pt>
                <c:pt idx="29">
                  <c:v>41153</c:v>
                </c:pt>
                <c:pt idx="30">
                  <c:v>41183</c:v>
                </c:pt>
                <c:pt idx="31">
                  <c:v>41214</c:v>
                </c:pt>
                <c:pt idx="32">
                  <c:v>41244</c:v>
                </c:pt>
                <c:pt idx="33">
                  <c:v>41275</c:v>
                </c:pt>
                <c:pt idx="34">
                  <c:v>41306</c:v>
                </c:pt>
                <c:pt idx="35">
                  <c:v>41334</c:v>
                </c:pt>
                <c:pt idx="36">
                  <c:v>41365</c:v>
                </c:pt>
                <c:pt idx="37">
                  <c:v>41395</c:v>
                </c:pt>
                <c:pt idx="38">
                  <c:v>41426</c:v>
                </c:pt>
                <c:pt idx="39">
                  <c:v>41456</c:v>
                </c:pt>
                <c:pt idx="40">
                  <c:v>41487</c:v>
                </c:pt>
                <c:pt idx="41">
                  <c:v>41518</c:v>
                </c:pt>
                <c:pt idx="42">
                  <c:v>41548</c:v>
                </c:pt>
                <c:pt idx="43">
                  <c:v>41579</c:v>
                </c:pt>
                <c:pt idx="44">
                  <c:v>41609</c:v>
                </c:pt>
                <c:pt idx="45">
                  <c:v>41640</c:v>
                </c:pt>
                <c:pt idx="46">
                  <c:v>41671</c:v>
                </c:pt>
                <c:pt idx="47">
                  <c:v>41699</c:v>
                </c:pt>
                <c:pt idx="48">
                  <c:v>41730</c:v>
                </c:pt>
                <c:pt idx="49">
                  <c:v>41760</c:v>
                </c:pt>
                <c:pt idx="50">
                  <c:v>41791</c:v>
                </c:pt>
                <c:pt idx="51">
                  <c:v>41821</c:v>
                </c:pt>
                <c:pt idx="52">
                  <c:v>41852</c:v>
                </c:pt>
                <c:pt idx="53">
                  <c:v>41883</c:v>
                </c:pt>
                <c:pt idx="54">
                  <c:v>41913</c:v>
                </c:pt>
                <c:pt idx="55">
                  <c:v>41944</c:v>
                </c:pt>
                <c:pt idx="56">
                  <c:v>41974</c:v>
                </c:pt>
                <c:pt idx="57">
                  <c:v>42005</c:v>
                </c:pt>
                <c:pt idx="58">
                  <c:v>42036</c:v>
                </c:pt>
                <c:pt idx="59">
                  <c:v>42064</c:v>
                </c:pt>
                <c:pt idx="60">
                  <c:v>42095</c:v>
                </c:pt>
                <c:pt idx="61">
                  <c:v>42125</c:v>
                </c:pt>
                <c:pt idx="62">
                  <c:v>42156</c:v>
                </c:pt>
                <c:pt idx="63">
                  <c:v>42186</c:v>
                </c:pt>
                <c:pt idx="64">
                  <c:v>42217</c:v>
                </c:pt>
                <c:pt idx="65">
                  <c:v>42248</c:v>
                </c:pt>
                <c:pt idx="66">
                  <c:v>42278</c:v>
                </c:pt>
                <c:pt idx="67">
                  <c:v>42309</c:v>
                </c:pt>
                <c:pt idx="68">
                  <c:v>42339</c:v>
                </c:pt>
                <c:pt idx="69">
                  <c:v>42370</c:v>
                </c:pt>
                <c:pt idx="70">
                  <c:v>42401</c:v>
                </c:pt>
                <c:pt idx="71">
                  <c:v>42430</c:v>
                </c:pt>
                <c:pt idx="72">
                  <c:v>42461</c:v>
                </c:pt>
                <c:pt idx="73">
                  <c:v>42491</c:v>
                </c:pt>
                <c:pt idx="74">
                  <c:v>42522</c:v>
                </c:pt>
                <c:pt idx="75">
                  <c:v>42552</c:v>
                </c:pt>
                <c:pt idx="76">
                  <c:v>42583</c:v>
                </c:pt>
                <c:pt idx="77">
                  <c:v>42614</c:v>
                </c:pt>
                <c:pt idx="78">
                  <c:v>42644</c:v>
                </c:pt>
                <c:pt idx="79">
                  <c:v>42675</c:v>
                </c:pt>
                <c:pt idx="80">
                  <c:v>42705</c:v>
                </c:pt>
                <c:pt idx="81">
                  <c:v>42736</c:v>
                </c:pt>
                <c:pt idx="82">
                  <c:v>42767</c:v>
                </c:pt>
                <c:pt idx="83">
                  <c:v>42795</c:v>
                </c:pt>
                <c:pt idx="84">
                  <c:v>42826</c:v>
                </c:pt>
                <c:pt idx="85">
                  <c:v>42856</c:v>
                </c:pt>
                <c:pt idx="86">
                  <c:v>42887</c:v>
                </c:pt>
                <c:pt idx="87">
                  <c:v>42917</c:v>
                </c:pt>
                <c:pt idx="88">
                  <c:v>42948</c:v>
                </c:pt>
                <c:pt idx="89">
                  <c:v>42979</c:v>
                </c:pt>
                <c:pt idx="90">
                  <c:v>43009</c:v>
                </c:pt>
                <c:pt idx="91">
                  <c:v>43040</c:v>
                </c:pt>
                <c:pt idx="92">
                  <c:v>43070</c:v>
                </c:pt>
                <c:pt idx="93">
                  <c:v>43101</c:v>
                </c:pt>
                <c:pt idx="94">
                  <c:v>43132</c:v>
                </c:pt>
                <c:pt idx="95">
                  <c:v>43160</c:v>
                </c:pt>
                <c:pt idx="96">
                  <c:v>43191</c:v>
                </c:pt>
                <c:pt idx="97">
                  <c:v>43221</c:v>
                </c:pt>
                <c:pt idx="98">
                  <c:v>43252</c:v>
                </c:pt>
                <c:pt idx="99">
                  <c:v>43282</c:v>
                </c:pt>
                <c:pt idx="100">
                  <c:v>43313</c:v>
                </c:pt>
                <c:pt idx="101">
                  <c:v>43344</c:v>
                </c:pt>
                <c:pt idx="102">
                  <c:v>43374</c:v>
                </c:pt>
                <c:pt idx="103">
                  <c:v>43405</c:v>
                </c:pt>
                <c:pt idx="104">
                  <c:v>43435</c:v>
                </c:pt>
                <c:pt idx="105">
                  <c:v>43466</c:v>
                </c:pt>
                <c:pt idx="106">
                  <c:v>43497</c:v>
                </c:pt>
                <c:pt idx="107">
                  <c:v>43525</c:v>
                </c:pt>
                <c:pt idx="108">
                  <c:v>43556</c:v>
                </c:pt>
                <c:pt idx="109">
                  <c:v>43586</c:v>
                </c:pt>
                <c:pt idx="110">
                  <c:v>43617</c:v>
                </c:pt>
                <c:pt idx="111">
                  <c:v>43647</c:v>
                </c:pt>
                <c:pt idx="112">
                  <c:v>43678</c:v>
                </c:pt>
                <c:pt idx="113">
                  <c:v>43709</c:v>
                </c:pt>
                <c:pt idx="114">
                  <c:v>43739</c:v>
                </c:pt>
                <c:pt idx="115">
                  <c:v>43770</c:v>
                </c:pt>
                <c:pt idx="116">
                  <c:v>43800</c:v>
                </c:pt>
                <c:pt idx="117">
                  <c:v>43831</c:v>
                </c:pt>
                <c:pt idx="118">
                  <c:v>43862</c:v>
                </c:pt>
                <c:pt idx="119">
                  <c:v>43891</c:v>
                </c:pt>
                <c:pt idx="120">
                  <c:v>43922</c:v>
                </c:pt>
                <c:pt idx="121">
                  <c:v>43952</c:v>
                </c:pt>
                <c:pt idx="122">
                  <c:v>43983</c:v>
                </c:pt>
                <c:pt idx="123">
                  <c:v>44013</c:v>
                </c:pt>
                <c:pt idx="124">
                  <c:v>44044</c:v>
                </c:pt>
                <c:pt idx="125">
                  <c:v>44075</c:v>
                </c:pt>
                <c:pt idx="126">
                  <c:v>44105</c:v>
                </c:pt>
                <c:pt idx="127">
                  <c:v>44136</c:v>
                </c:pt>
                <c:pt idx="128">
                  <c:v>44166</c:v>
                </c:pt>
                <c:pt idx="129">
                  <c:v>44197</c:v>
                </c:pt>
                <c:pt idx="130">
                  <c:v>44228</c:v>
                </c:pt>
                <c:pt idx="131">
                  <c:v>44256</c:v>
                </c:pt>
                <c:pt idx="132">
                  <c:v>44287</c:v>
                </c:pt>
                <c:pt idx="133">
                  <c:v>44317</c:v>
                </c:pt>
                <c:pt idx="134">
                  <c:v>44348</c:v>
                </c:pt>
                <c:pt idx="135">
                  <c:v>44378</c:v>
                </c:pt>
                <c:pt idx="136">
                  <c:v>44409</c:v>
                </c:pt>
                <c:pt idx="137">
                  <c:v>44440</c:v>
                </c:pt>
                <c:pt idx="138">
                  <c:v>44470</c:v>
                </c:pt>
                <c:pt idx="139">
                  <c:v>44501</c:v>
                </c:pt>
                <c:pt idx="140">
                  <c:v>44531</c:v>
                </c:pt>
                <c:pt idx="141">
                  <c:v>44562</c:v>
                </c:pt>
                <c:pt idx="142">
                  <c:v>44593</c:v>
                </c:pt>
                <c:pt idx="143">
                  <c:v>44621</c:v>
                </c:pt>
                <c:pt idx="144">
                  <c:v>44652</c:v>
                </c:pt>
              </c:numCache>
            </c:numRef>
          </c:cat>
          <c:val>
            <c:numRef>
              <c:f>Consents!$B$106:$B$250</c:f>
              <c:numCache>
                <c:formatCode>General</c:formatCode>
                <c:ptCount val="145"/>
                <c:pt idx="0">
                  <c:v>3651</c:v>
                </c:pt>
                <c:pt idx="1">
                  <c:v>3540</c:v>
                </c:pt>
                <c:pt idx="2">
                  <c:v>3669</c:v>
                </c:pt>
                <c:pt idx="3">
                  <c:v>3733</c:v>
                </c:pt>
                <c:pt idx="4">
                  <c:v>3838</c:v>
                </c:pt>
                <c:pt idx="5">
                  <c:v>3718</c:v>
                </c:pt>
                <c:pt idx="6">
                  <c:v>3703</c:v>
                </c:pt>
                <c:pt idx="7">
                  <c:v>3733</c:v>
                </c:pt>
                <c:pt idx="8">
                  <c:v>3613</c:v>
                </c:pt>
                <c:pt idx="9">
                  <c:v>3626</c:v>
                </c:pt>
                <c:pt idx="10">
                  <c:v>3612</c:v>
                </c:pt>
                <c:pt idx="11">
                  <c:v>3583</c:v>
                </c:pt>
                <c:pt idx="12">
                  <c:v>3535</c:v>
                </c:pt>
                <c:pt idx="13">
                  <c:v>3450</c:v>
                </c:pt>
                <c:pt idx="14">
                  <c:v>3397</c:v>
                </c:pt>
                <c:pt idx="15">
                  <c:v>3422</c:v>
                </c:pt>
                <c:pt idx="16">
                  <c:v>3480</c:v>
                </c:pt>
                <c:pt idx="17">
                  <c:v>3478</c:v>
                </c:pt>
                <c:pt idx="18">
                  <c:v>3606</c:v>
                </c:pt>
                <c:pt idx="19">
                  <c:v>3673</c:v>
                </c:pt>
                <c:pt idx="20">
                  <c:v>3772</c:v>
                </c:pt>
                <c:pt idx="21">
                  <c:v>3745</c:v>
                </c:pt>
                <c:pt idx="22">
                  <c:v>3763</c:v>
                </c:pt>
                <c:pt idx="23">
                  <c:v>3976</c:v>
                </c:pt>
                <c:pt idx="24">
                  <c:v>4077</c:v>
                </c:pt>
                <c:pt idx="25">
                  <c:v>4202</c:v>
                </c:pt>
                <c:pt idx="26">
                  <c:v>4197</c:v>
                </c:pt>
                <c:pt idx="27">
                  <c:v>4262</c:v>
                </c:pt>
                <c:pt idx="28">
                  <c:v>4259</c:v>
                </c:pt>
                <c:pt idx="29">
                  <c:v>4411</c:v>
                </c:pt>
                <c:pt idx="30">
                  <c:v>4440</c:v>
                </c:pt>
                <c:pt idx="31">
                  <c:v>4442</c:v>
                </c:pt>
                <c:pt idx="32">
                  <c:v>4582</c:v>
                </c:pt>
                <c:pt idx="33">
                  <c:v>4722</c:v>
                </c:pt>
                <c:pt idx="34">
                  <c:v>4882</c:v>
                </c:pt>
                <c:pt idx="35">
                  <c:v>4764</c:v>
                </c:pt>
                <c:pt idx="36">
                  <c:v>4835</c:v>
                </c:pt>
                <c:pt idx="37">
                  <c:v>5102</c:v>
                </c:pt>
                <c:pt idx="38">
                  <c:v>5343</c:v>
                </c:pt>
                <c:pt idx="39">
                  <c:v>5491</c:v>
                </c:pt>
                <c:pt idx="40">
                  <c:v>5616</c:v>
                </c:pt>
                <c:pt idx="41">
                  <c:v>5648</c:v>
                </c:pt>
                <c:pt idx="42">
                  <c:v>5691</c:v>
                </c:pt>
                <c:pt idx="43">
                  <c:v>6038</c:v>
                </c:pt>
                <c:pt idx="44">
                  <c:v>6310</c:v>
                </c:pt>
                <c:pt idx="45">
                  <c:v>6371</c:v>
                </c:pt>
                <c:pt idx="46">
                  <c:v>6362</c:v>
                </c:pt>
                <c:pt idx="47">
                  <c:v>6530</c:v>
                </c:pt>
                <c:pt idx="48">
                  <c:v>6796</c:v>
                </c:pt>
                <c:pt idx="49">
                  <c:v>6779</c:v>
                </c:pt>
                <c:pt idx="50">
                  <c:v>6873</c:v>
                </c:pt>
                <c:pt idx="51">
                  <c:v>7166</c:v>
                </c:pt>
                <c:pt idx="52">
                  <c:v>7356</c:v>
                </c:pt>
                <c:pt idx="53">
                  <c:v>7403</c:v>
                </c:pt>
                <c:pt idx="54">
                  <c:v>7518</c:v>
                </c:pt>
                <c:pt idx="55">
                  <c:v>7706</c:v>
                </c:pt>
                <c:pt idx="56">
                  <c:v>7632</c:v>
                </c:pt>
                <c:pt idx="57">
                  <c:v>7681</c:v>
                </c:pt>
                <c:pt idx="58">
                  <c:v>7745</c:v>
                </c:pt>
                <c:pt idx="59">
                  <c:v>7940</c:v>
                </c:pt>
                <c:pt idx="60">
                  <c:v>8155</c:v>
                </c:pt>
                <c:pt idx="61">
                  <c:v>8195</c:v>
                </c:pt>
                <c:pt idx="62">
                  <c:v>8299</c:v>
                </c:pt>
                <c:pt idx="63">
                  <c:v>8562</c:v>
                </c:pt>
                <c:pt idx="64">
                  <c:v>8609</c:v>
                </c:pt>
                <c:pt idx="65">
                  <c:v>8713</c:v>
                </c:pt>
                <c:pt idx="66">
                  <c:v>8927</c:v>
                </c:pt>
                <c:pt idx="67">
                  <c:v>8926</c:v>
                </c:pt>
                <c:pt idx="68">
                  <c:v>9243</c:v>
                </c:pt>
                <c:pt idx="69">
                  <c:v>9267</c:v>
                </c:pt>
                <c:pt idx="70">
                  <c:v>9526</c:v>
                </c:pt>
                <c:pt idx="71">
                  <c:v>9558</c:v>
                </c:pt>
                <c:pt idx="72">
                  <c:v>9345</c:v>
                </c:pt>
                <c:pt idx="73">
                  <c:v>9426</c:v>
                </c:pt>
                <c:pt idx="74">
                  <c:v>9644</c:v>
                </c:pt>
                <c:pt idx="75">
                  <c:v>9619</c:v>
                </c:pt>
                <c:pt idx="76">
                  <c:v>9849</c:v>
                </c:pt>
                <c:pt idx="77">
                  <c:v>10024</c:v>
                </c:pt>
                <c:pt idx="78">
                  <c:v>10011</c:v>
                </c:pt>
                <c:pt idx="79">
                  <c:v>10233</c:v>
                </c:pt>
                <c:pt idx="80">
                  <c:v>10026</c:v>
                </c:pt>
                <c:pt idx="81">
                  <c:v>10032</c:v>
                </c:pt>
                <c:pt idx="82">
                  <c:v>10045</c:v>
                </c:pt>
                <c:pt idx="83">
                  <c:v>10199</c:v>
                </c:pt>
                <c:pt idx="84">
                  <c:v>10226</c:v>
                </c:pt>
                <c:pt idx="85">
                  <c:v>10379</c:v>
                </c:pt>
                <c:pt idx="86">
                  <c:v>10364</c:v>
                </c:pt>
                <c:pt idx="87">
                  <c:v>10051</c:v>
                </c:pt>
                <c:pt idx="88">
                  <c:v>10265</c:v>
                </c:pt>
                <c:pt idx="89">
                  <c:v>10317</c:v>
                </c:pt>
                <c:pt idx="90">
                  <c:v>10469</c:v>
                </c:pt>
                <c:pt idx="91">
                  <c:v>10731</c:v>
                </c:pt>
                <c:pt idx="92">
                  <c:v>10867</c:v>
                </c:pt>
                <c:pt idx="93">
                  <c:v>11073</c:v>
                </c:pt>
                <c:pt idx="94">
                  <c:v>11052</c:v>
                </c:pt>
                <c:pt idx="95">
                  <c:v>11192</c:v>
                </c:pt>
                <c:pt idx="96">
                  <c:v>11629</c:v>
                </c:pt>
                <c:pt idx="97">
                  <c:v>12274</c:v>
                </c:pt>
                <c:pt idx="98">
                  <c:v>12369</c:v>
                </c:pt>
                <c:pt idx="99">
                  <c:v>12845</c:v>
                </c:pt>
                <c:pt idx="100">
                  <c:v>12959</c:v>
                </c:pt>
                <c:pt idx="101">
                  <c:v>12945</c:v>
                </c:pt>
                <c:pt idx="102">
                  <c:v>13078</c:v>
                </c:pt>
                <c:pt idx="103">
                  <c:v>12800</c:v>
                </c:pt>
                <c:pt idx="104">
                  <c:v>12862</c:v>
                </c:pt>
                <c:pt idx="105">
                  <c:v>13272</c:v>
                </c:pt>
                <c:pt idx="106">
                  <c:v>13847</c:v>
                </c:pt>
                <c:pt idx="107">
                  <c:v>13874</c:v>
                </c:pt>
                <c:pt idx="108">
                  <c:v>13754</c:v>
                </c:pt>
                <c:pt idx="109">
                  <c:v>13881</c:v>
                </c:pt>
                <c:pt idx="110">
                  <c:v>14032</c:v>
                </c:pt>
                <c:pt idx="111">
                  <c:v>14236</c:v>
                </c:pt>
                <c:pt idx="112">
                  <c:v>14345</c:v>
                </c:pt>
                <c:pt idx="113">
                  <c:v>14634</c:v>
                </c:pt>
                <c:pt idx="114">
                  <c:v>14918</c:v>
                </c:pt>
                <c:pt idx="115">
                  <c:v>14866</c:v>
                </c:pt>
                <c:pt idx="116">
                  <c:v>15154</c:v>
                </c:pt>
                <c:pt idx="117">
                  <c:v>14976</c:v>
                </c:pt>
                <c:pt idx="118">
                  <c:v>14854</c:v>
                </c:pt>
                <c:pt idx="119">
                  <c:v>14932</c:v>
                </c:pt>
                <c:pt idx="120">
                  <c:v>14783</c:v>
                </c:pt>
                <c:pt idx="121">
                  <c:v>14493</c:v>
                </c:pt>
                <c:pt idx="122">
                  <c:v>14780</c:v>
                </c:pt>
                <c:pt idx="123">
                  <c:v>14895</c:v>
                </c:pt>
                <c:pt idx="124">
                  <c:v>14879</c:v>
                </c:pt>
                <c:pt idx="125">
                  <c:v>15470</c:v>
                </c:pt>
                <c:pt idx="126">
                  <c:v>15673</c:v>
                </c:pt>
                <c:pt idx="127">
                  <c:v>16293</c:v>
                </c:pt>
                <c:pt idx="128">
                  <c:v>16656</c:v>
                </c:pt>
                <c:pt idx="129">
                  <c:v>17116</c:v>
                </c:pt>
                <c:pt idx="130">
                  <c:v>17060</c:v>
                </c:pt>
                <c:pt idx="131">
                  <c:v>17495</c:v>
                </c:pt>
                <c:pt idx="132">
                  <c:v>18224</c:v>
                </c:pt>
                <c:pt idx="133">
                  <c:v>18565</c:v>
                </c:pt>
                <c:pt idx="134">
                  <c:v>19036</c:v>
                </c:pt>
                <c:pt idx="135">
                  <c:v>19158</c:v>
                </c:pt>
                <c:pt idx="136">
                  <c:v>19929</c:v>
                </c:pt>
                <c:pt idx="137">
                  <c:v>19886</c:v>
                </c:pt>
                <c:pt idx="138">
                  <c:v>19936</c:v>
                </c:pt>
                <c:pt idx="139">
                  <c:v>20384</c:v>
                </c:pt>
                <c:pt idx="140">
                  <c:v>20529</c:v>
                </c:pt>
                <c:pt idx="141">
                  <c:v>20321</c:v>
                </c:pt>
                <c:pt idx="142">
                  <c:v>20786</c:v>
                </c:pt>
                <c:pt idx="143">
                  <c:v>21477</c:v>
                </c:pt>
                <c:pt idx="144">
                  <c:v>21468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4A-4B6E-AFAE-49BAB3CE8AAF}"/>
            </c:ext>
          </c:extLst>
        </c:ser>
        <c:ser>
          <c:idx val="1"/>
          <c:order val="1"/>
          <c:tx>
            <c:strRef>
              <c:f>Consents!$C$5</c:f>
              <c:strCache>
                <c:ptCount val="1"/>
                <c:pt idx="0">
                  <c:v>Canterbury</c:v>
                </c:pt>
              </c:strCache>
            </c:strRef>
          </c:tx>
          <c:marker>
            <c:symbol val="none"/>
          </c:marker>
          <c:cat>
            <c:numRef>
              <c:f>Consents!$A$106:$A$250</c:f>
              <c:numCache>
                <c:formatCode>mmm\-yy</c:formatCode>
                <c:ptCount val="145"/>
                <c:pt idx="0">
                  <c:v>40269</c:v>
                </c:pt>
                <c:pt idx="1">
                  <c:v>40299</c:v>
                </c:pt>
                <c:pt idx="2">
                  <c:v>40330</c:v>
                </c:pt>
                <c:pt idx="3">
                  <c:v>40360</c:v>
                </c:pt>
                <c:pt idx="4">
                  <c:v>40391</c:v>
                </c:pt>
                <c:pt idx="5">
                  <c:v>40422</c:v>
                </c:pt>
                <c:pt idx="6">
                  <c:v>40452</c:v>
                </c:pt>
                <c:pt idx="7">
                  <c:v>40483</c:v>
                </c:pt>
                <c:pt idx="8">
                  <c:v>40513</c:v>
                </c:pt>
                <c:pt idx="9">
                  <c:v>40544</c:v>
                </c:pt>
                <c:pt idx="10">
                  <c:v>40575</c:v>
                </c:pt>
                <c:pt idx="11">
                  <c:v>40603</c:v>
                </c:pt>
                <c:pt idx="12">
                  <c:v>40634</c:v>
                </c:pt>
                <c:pt idx="13">
                  <c:v>40664</c:v>
                </c:pt>
                <c:pt idx="14">
                  <c:v>40695</c:v>
                </c:pt>
                <c:pt idx="15">
                  <c:v>40725</c:v>
                </c:pt>
                <c:pt idx="16">
                  <c:v>40756</c:v>
                </c:pt>
                <c:pt idx="17">
                  <c:v>40787</c:v>
                </c:pt>
                <c:pt idx="18">
                  <c:v>40817</c:v>
                </c:pt>
                <c:pt idx="19">
                  <c:v>40848</c:v>
                </c:pt>
                <c:pt idx="20">
                  <c:v>40878</c:v>
                </c:pt>
                <c:pt idx="21">
                  <c:v>40909</c:v>
                </c:pt>
                <c:pt idx="22">
                  <c:v>40940</c:v>
                </c:pt>
                <c:pt idx="23">
                  <c:v>40969</c:v>
                </c:pt>
                <c:pt idx="24">
                  <c:v>41000</c:v>
                </c:pt>
                <c:pt idx="25">
                  <c:v>41030</c:v>
                </c:pt>
                <c:pt idx="26">
                  <c:v>41061</c:v>
                </c:pt>
                <c:pt idx="27">
                  <c:v>41091</c:v>
                </c:pt>
                <c:pt idx="28">
                  <c:v>41122</c:v>
                </c:pt>
                <c:pt idx="29">
                  <c:v>41153</c:v>
                </c:pt>
                <c:pt idx="30">
                  <c:v>41183</c:v>
                </c:pt>
                <c:pt idx="31">
                  <c:v>41214</c:v>
                </c:pt>
                <c:pt idx="32">
                  <c:v>41244</c:v>
                </c:pt>
                <c:pt idx="33">
                  <c:v>41275</c:v>
                </c:pt>
                <c:pt idx="34">
                  <c:v>41306</c:v>
                </c:pt>
                <c:pt idx="35">
                  <c:v>41334</c:v>
                </c:pt>
                <c:pt idx="36">
                  <c:v>41365</c:v>
                </c:pt>
                <c:pt idx="37">
                  <c:v>41395</c:v>
                </c:pt>
                <c:pt idx="38">
                  <c:v>41426</c:v>
                </c:pt>
                <c:pt idx="39">
                  <c:v>41456</c:v>
                </c:pt>
                <c:pt idx="40">
                  <c:v>41487</c:v>
                </c:pt>
                <c:pt idx="41">
                  <c:v>41518</c:v>
                </c:pt>
                <c:pt idx="42">
                  <c:v>41548</c:v>
                </c:pt>
                <c:pt idx="43">
                  <c:v>41579</c:v>
                </c:pt>
                <c:pt idx="44">
                  <c:v>41609</c:v>
                </c:pt>
                <c:pt idx="45">
                  <c:v>41640</c:v>
                </c:pt>
                <c:pt idx="46">
                  <c:v>41671</c:v>
                </c:pt>
                <c:pt idx="47">
                  <c:v>41699</c:v>
                </c:pt>
                <c:pt idx="48">
                  <c:v>41730</c:v>
                </c:pt>
                <c:pt idx="49">
                  <c:v>41760</c:v>
                </c:pt>
                <c:pt idx="50">
                  <c:v>41791</c:v>
                </c:pt>
                <c:pt idx="51">
                  <c:v>41821</c:v>
                </c:pt>
                <c:pt idx="52">
                  <c:v>41852</c:v>
                </c:pt>
                <c:pt idx="53">
                  <c:v>41883</c:v>
                </c:pt>
                <c:pt idx="54">
                  <c:v>41913</c:v>
                </c:pt>
                <c:pt idx="55">
                  <c:v>41944</c:v>
                </c:pt>
                <c:pt idx="56">
                  <c:v>41974</c:v>
                </c:pt>
                <c:pt idx="57">
                  <c:v>42005</c:v>
                </c:pt>
                <c:pt idx="58">
                  <c:v>42036</c:v>
                </c:pt>
                <c:pt idx="59">
                  <c:v>42064</c:v>
                </c:pt>
                <c:pt idx="60">
                  <c:v>42095</c:v>
                </c:pt>
                <c:pt idx="61">
                  <c:v>42125</c:v>
                </c:pt>
                <c:pt idx="62">
                  <c:v>42156</c:v>
                </c:pt>
                <c:pt idx="63">
                  <c:v>42186</c:v>
                </c:pt>
                <c:pt idx="64">
                  <c:v>42217</c:v>
                </c:pt>
                <c:pt idx="65">
                  <c:v>42248</c:v>
                </c:pt>
                <c:pt idx="66">
                  <c:v>42278</c:v>
                </c:pt>
                <c:pt idx="67">
                  <c:v>42309</c:v>
                </c:pt>
                <c:pt idx="68">
                  <c:v>42339</c:v>
                </c:pt>
                <c:pt idx="69">
                  <c:v>42370</c:v>
                </c:pt>
                <c:pt idx="70">
                  <c:v>42401</c:v>
                </c:pt>
                <c:pt idx="71">
                  <c:v>42430</c:v>
                </c:pt>
                <c:pt idx="72">
                  <c:v>42461</c:v>
                </c:pt>
                <c:pt idx="73">
                  <c:v>42491</c:v>
                </c:pt>
                <c:pt idx="74">
                  <c:v>42522</c:v>
                </c:pt>
                <c:pt idx="75">
                  <c:v>42552</c:v>
                </c:pt>
                <c:pt idx="76">
                  <c:v>42583</c:v>
                </c:pt>
                <c:pt idx="77">
                  <c:v>42614</c:v>
                </c:pt>
                <c:pt idx="78">
                  <c:v>42644</c:v>
                </c:pt>
                <c:pt idx="79">
                  <c:v>42675</c:v>
                </c:pt>
                <c:pt idx="80">
                  <c:v>42705</c:v>
                </c:pt>
                <c:pt idx="81">
                  <c:v>42736</c:v>
                </c:pt>
                <c:pt idx="82">
                  <c:v>42767</c:v>
                </c:pt>
                <c:pt idx="83">
                  <c:v>42795</c:v>
                </c:pt>
                <c:pt idx="84">
                  <c:v>42826</c:v>
                </c:pt>
                <c:pt idx="85">
                  <c:v>42856</c:v>
                </c:pt>
                <c:pt idx="86">
                  <c:v>42887</c:v>
                </c:pt>
                <c:pt idx="87">
                  <c:v>42917</c:v>
                </c:pt>
                <c:pt idx="88">
                  <c:v>42948</c:v>
                </c:pt>
                <c:pt idx="89">
                  <c:v>42979</c:v>
                </c:pt>
                <c:pt idx="90">
                  <c:v>43009</c:v>
                </c:pt>
                <c:pt idx="91">
                  <c:v>43040</c:v>
                </c:pt>
                <c:pt idx="92">
                  <c:v>43070</c:v>
                </c:pt>
                <c:pt idx="93">
                  <c:v>43101</c:v>
                </c:pt>
                <c:pt idx="94">
                  <c:v>43132</c:v>
                </c:pt>
                <c:pt idx="95">
                  <c:v>43160</c:v>
                </c:pt>
                <c:pt idx="96">
                  <c:v>43191</c:v>
                </c:pt>
                <c:pt idx="97">
                  <c:v>43221</c:v>
                </c:pt>
                <c:pt idx="98">
                  <c:v>43252</c:v>
                </c:pt>
                <c:pt idx="99">
                  <c:v>43282</c:v>
                </c:pt>
                <c:pt idx="100">
                  <c:v>43313</c:v>
                </c:pt>
                <c:pt idx="101">
                  <c:v>43344</c:v>
                </c:pt>
                <c:pt idx="102">
                  <c:v>43374</c:v>
                </c:pt>
                <c:pt idx="103">
                  <c:v>43405</c:v>
                </c:pt>
                <c:pt idx="104">
                  <c:v>43435</c:v>
                </c:pt>
                <c:pt idx="105">
                  <c:v>43466</c:v>
                </c:pt>
                <c:pt idx="106">
                  <c:v>43497</c:v>
                </c:pt>
                <c:pt idx="107">
                  <c:v>43525</c:v>
                </c:pt>
                <c:pt idx="108">
                  <c:v>43556</c:v>
                </c:pt>
                <c:pt idx="109">
                  <c:v>43586</c:v>
                </c:pt>
                <c:pt idx="110">
                  <c:v>43617</c:v>
                </c:pt>
                <c:pt idx="111">
                  <c:v>43647</c:v>
                </c:pt>
                <c:pt idx="112">
                  <c:v>43678</c:v>
                </c:pt>
                <c:pt idx="113">
                  <c:v>43709</c:v>
                </c:pt>
                <c:pt idx="114">
                  <c:v>43739</c:v>
                </c:pt>
                <c:pt idx="115">
                  <c:v>43770</c:v>
                </c:pt>
                <c:pt idx="116">
                  <c:v>43800</c:v>
                </c:pt>
                <c:pt idx="117">
                  <c:v>43831</c:v>
                </c:pt>
                <c:pt idx="118">
                  <c:v>43862</c:v>
                </c:pt>
                <c:pt idx="119">
                  <c:v>43891</c:v>
                </c:pt>
                <c:pt idx="120">
                  <c:v>43922</c:v>
                </c:pt>
                <c:pt idx="121">
                  <c:v>43952</c:v>
                </c:pt>
                <c:pt idx="122">
                  <c:v>43983</c:v>
                </c:pt>
                <c:pt idx="123">
                  <c:v>44013</c:v>
                </c:pt>
                <c:pt idx="124">
                  <c:v>44044</c:v>
                </c:pt>
                <c:pt idx="125">
                  <c:v>44075</c:v>
                </c:pt>
                <c:pt idx="126">
                  <c:v>44105</c:v>
                </c:pt>
                <c:pt idx="127">
                  <c:v>44136</c:v>
                </c:pt>
                <c:pt idx="128">
                  <c:v>44166</c:v>
                </c:pt>
                <c:pt idx="129">
                  <c:v>44197</c:v>
                </c:pt>
                <c:pt idx="130">
                  <c:v>44228</c:v>
                </c:pt>
                <c:pt idx="131">
                  <c:v>44256</c:v>
                </c:pt>
                <c:pt idx="132">
                  <c:v>44287</c:v>
                </c:pt>
                <c:pt idx="133">
                  <c:v>44317</c:v>
                </c:pt>
                <c:pt idx="134">
                  <c:v>44348</c:v>
                </c:pt>
                <c:pt idx="135">
                  <c:v>44378</c:v>
                </c:pt>
                <c:pt idx="136">
                  <c:v>44409</c:v>
                </c:pt>
                <c:pt idx="137">
                  <c:v>44440</c:v>
                </c:pt>
                <c:pt idx="138">
                  <c:v>44470</c:v>
                </c:pt>
                <c:pt idx="139">
                  <c:v>44501</c:v>
                </c:pt>
                <c:pt idx="140">
                  <c:v>44531</c:v>
                </c:pt>
                <c:pt idx="141">
                  <c:v>44562</c:v>
                </c:pt>
                <c:pt idx="142">
                  <c:v>44593</c:v>
                </c:pt>
                <c:pt idx="143">
                  <c:v>44621</c:v>
                </c:pt>
                <c:pt idx="144">
                  <c:v>44652</c:v>
                </c:pt>
              </c:numCache>
            </c:numRef>
          </c:cat>
          <c:val>
            <c:numRef>
              <c:f>Consents!$C$106:$C$250</c:f>
              <c:numCache>
                <c:formatCode>[$-1010409]General</c:formatCode>
                <c:ptCount val="145"/>
                <c:pt idx="0">
                  <c:v>2859</c:v>
                </c:pt>
                <c:pt idx="1">
                  <c:v>2916</c:v>
                </c:pt>
                <c:pt idx="2">
                  <c:v>2974</c:v>
                </c:pt>
                <c:pt idx="3">
                  <c:v>3009</c:v>
                </c:pt>
                <c:pt idx="4">
                  <c:v>2965</c:v>
                </c:pt>
                <c:pt idx="5">
                  <c:v>2897</c:v>
                </c:pt>
                <c:pt idx="6">
                  <c:v>2882</c:v>
                </c:pt>
                <c:pt idx="7">
                  <c:v>2890</c:v>
                </c:pt>
                <c:pt idx="8">
                  <c:v>2821</c:v>
                </c:pt>
                <c:pt idx="9">
                  <c:v>2788</c:v>
                </c:pt>
                <c:pt idx="10">
                  <c:v>2687</c:v>
                </c:pt>
                <c:pt idx="11">
                  <c:v>2526</c:v>
                </c:pt>
                <c:pt idx="12">
                  <c:v>2458</c:v>
                </c:pt>
                <c:pt idx="13">
                  <c:v>2472</c:v>
                </c:pt>
                <c:pt idx="14">
                  <c:v>2373</c:v>
                </c:pt>
                <c:pt idx="15">
                  <c:v>2271</c:v>
                </c:pt>
                <c:pt idx="16">
                  <c:v>2396</c:v>
                </c:pt>
                <c:pt idx="17">
                  <c:v>2420</c:v>
                </c:pt>
                <c:pt idx="18">
                  <c:v>2419</c:v>
                </c:pt>
                <c:pt idx="19">
                  <c:v>2363</c:v>
                </c:pt>
                <c:pt idx="20">
                  <c:v>2395</c:v>
                </c:pt>
                <c:pt idx="21">
                  <c:v>2627</c:v>
                </c:pt>
                <c:pt idx="22">
                  <c:v>2739</c:v>
                </c:pt>
                <c:pt idx="23">
                  <c:v>2854</c:v>
                </c:pt>
                <c:pt idx="24">
                  <c:v>2938</c:v>
                </c:pt>
                <c:pt idx="25">
                  <c:v>3038</c:v>
                </c:pt>
                <c:pt idx="26">
                  <c:v>3201</c:v>
                </c:pt>
                <c:pt idx="27" formatCode="General">
                  <c:v>3408</c:v>
                </c:pt>
                <c:pt idx="28" formatCode="General">
                  <c:v>3486</c:v>
                </c:pt>
                <c:pt idx="29" formatCode="General">
                  <c:v>3662</c:v>
                </c:pt>
                <c:pt idx="30" formatCode="General">
                  <c:v>3784</c:v>
                </c:pt>
                <c:pt idx="31" formatCode="General">
                  <c:v>3955</c:v>
                </c:pt>
                <c:pt idx="32" formatCode="General">
                  <c:v>4037</c:v>
                </c:pt>
                <c:pt idx="33" formatCode="General">
                  <c:v>4036</c:v>
                </c:pt>
                <c:pt idx="34" formatCode="General">
                  <c:v>4176</c:v>
                </c:pt>
                <c:pt idx="35" formatCode="General">
                  <c:v>4339</c:v>
                </c:pt>
                <c:pt idx="36" formatCode="General">
                  <c:v>4454</c:v>
                </c:pt>
                <c:pt idx="37" formatCode="General">
                  <c:v>4597</c:v>
                </c:pt>
                <c:pt idx="38" formatCode="General">
                  <c:v>4670</c:v>
                </c:pt>
                <c:pt idx="39" formatCode="General">
                  <c:v>4806</c:v>
                </c:pt>
                <c:pt idx="40" formatCode="General">
                  <c:v>4878</c:v>
                </c:pt>
                <c:pt idx="41" formatCode="General">
                  <c:v>5081</c:v>
                </c:pt>
                <c:pt idx="42" formatCode="General">
                  <c:v>5320</c:v>
                </c:pt>
                <c:pt idx="43" formatCode="General">
                  <c:v>5459</c:v>
                </c:pt>
                <c:pt idx="44" formatCode="General">
                  <c:v>5759</c:v>
                </c:pt>
                <c:pt idx="45" formatCode="General">
                  <c:v>5901</c:v>
                </c:pt>
                <c:pt idx="46" formatCode="General">
                  <c:v>6031</c:v>
                </c:pt>
                <c:pt idx="47" formatCode="General">
                  <c:v>6191</c:v>
                </c:pt>
                <c:pt idx="48" formatCode="General">
                  <c:v>6348</c:v>
                </c:pt>
                <c:pt idx="49" formatCode="General">
                  <c:v>6459</c:v>
                </c:pt>
                <c:pt idx="50" formatCode="General">
                  <c:v>6713</c:v>
                </c:pt>
                <c:pt idx="51" formatCode="General">
                  <c:v>6815</c:v>
                </c:pt>
                <c:pt idx="52" formatCode="General">
                  <c:v>6889</c:v>
                </c:pt>
                <c:pt idx="53" formatCode="General">
                  <c:v>6869</c:v>
                </c:pt>
                <c:pt idx="54" formatCode="General">
                  <c:v>6983</c:v>
                </c:pt>
                <c:pt idx="55" formatCode="General">
                  <c:v>7157</c:v>
                </c:pt>
                <c:pt idx="56" formatCode="General">
                  <c:v>7308</c:v>
                </c:pt>
                <c:pt idx="57" formatCode="General">
                  <c:v>7255</c:v>
                </c:pt>
                <c:pt idx="58" formatCode="General">
                  <c:v>7242</c:v>
                </c:pt>
                <c:pt idx="59" formatCode="General">
                  <c:v>7226</c:v>
                </c:pt>
                <c:pt idx="60" formatCode="General">
                  <c:v>7099</c:v>
                </c:pt>
                <c:pt idx="61" formatCode="General">
                  <c:v>7043</c:v>
                </c:pt>
                <c:pt idx="62" formatCode="General">
                  <c:v>6964</c:v>
                </c:pt>
                <c:pt idx="63" formatCode="General">
                  <c:v>7007</c:v>
                </c:pt>
                <c:pt idx="64" formatCode="General">
                  <c:v>7063</c:v>
                </c:pt>
                <c:pt idx="65" formatCode="General">
                  <c:v>7010</c:v>
                </c:pt>
                <c:pt idx="66" formatCode="General">
                  <c:v>6813</c:v>
                </c:pt>
                <c:pt idx="67" formatCode="General">
                  <c:v>6660</c:v>
                </c:pt>
                <c:pt idx="68" formatCode="General">
                  <c:v>6492</c:v>
                </c:pt>
                <c:pt idx="69" formatCode="General">
                  <c:v>6314</c:v>
                </c:pt>
                <c:pt idx="70" formatCode="General">
                  <c:v>6322</c:v>
                </c:pt>
                <c:pt idx="71" formatCode="General">
                  <c:v>6254</c:v>
                </c:pt>
                <c:pt idx="72" formatCode="General">
                  <c:v>6483</c:v>
                </c:pt>
                <c:pt idx="73" formatCode="General">
                  <c:v>6552</c:v>
                </c:pt>
                <c:pt idx="74" formatCode="General">
                  <c:v>6475</c:v>
                </c:pt>
                <c:pt idx="75" formatCode="General">
                  <c:v>6366</c:v>
                </c:pt>
                <c:pt idx="76" formatCode="General">
                  <c:v>6338</c:v>
                </c:pt>
                <c:pt idx="77" formatCode="General">
                  <c:v>6270</c:v>
                </c:pt>
                <c:pt idx="78" formatCode="General">
                  <c:v>6168</c:v>
                </c:pt>
                <c:pt idx="79" formatCode="General">
                  <c:v>6054</c:v>
                </c:pt>
                <c:pt idx="80" formatCode="General">
                  <c:v>5903</c:v>
                </c:pt>
                <c:pt idx="81" formatCode="General">
                  <c:v>5962</c:v>
                </c:pt>
                <c:pt idx="82" formatCode="General">
                  <c:v>5798</c:v>
                </c:pt>
                <c:pt idx="83" formatCode="General">
                  <c:v>5769</c:v>
                </c:pt>
                <c:pt idx="84" formatCode="General">
                  <c:v>5446</c:v>
                </c:pt>
                <c:pt idx="85" formatCode="General">
                  <c:v>5305</c:v>
                </c:pt>
                <c:pt idx="86" formatCode="General">
                  <c:v>5180</c:v>
                </c:pt>
                <c:pt idx="87" formatCode="General">
                  <c:v>5180</c:v>
                </c:pt>
                <c:pt idx="88" formatCode="General">
                  <c:v>5110</c:v>
                </c:pt>
                <c:pt idx="89" formatCode="General">
                  <c:v>5122</c:v>
                </c:pt>
                <c:pt idx="90" formatCode="General">
                  <c:v>5156</c:v>
                </c:pt>
                <c:pt idx="91" formatCode="General">
                  <c:v>5119</c:v>
                </c:pt>
                <c:pt idx="92" formatCode="General">
                  <c:v>5004</c:v>
                </c:pt>
                <c:pt idx="93" formatCode="General">
                  <c:v>4948</c:v>
                </c:pt>
                <c:pt idx="94" formatCode="General">
                  <c:v>4962</c:v>
                </c:pt>
                <c:pt idx="95" formatCode="General">
                  <c:v>4906</c:v>
                </c:pt>
                <c:pt idx="96" formatCode="General">
                  <c:v>4941</c:v>
                </c:pt>
                <c:pt idx="97" formatCode="General">
                  <c:v>4912</c:v>
                </c:pt>
                <c:pt idx="98" formatCode="General">
                  <c:v>4962</c:v>
                </c:pt>
                <c:pt idx="99" formatCode="General">
                  <c:v>4728</c:v>
                </c:pt>
                <c:pt idx="100" formatCode="General">
                  <c:v>4624</c:v>
                </c:pt>
                <c:pt idx="101" formatCode="General">
                  <c:v>4629</c:v>
                </c:pt>
                <c:pt idx="102" formatCode="General">
                  <c:v>4641</c:v>
                </c:pt>
                <c:pt idx="103" formatCode="General">
                  <c:v>4668</c:v>
                </c:pt>
                <c:pt idx="104" formatCode="General">
                  <c:v>4769</c:v>
                </c:pt>
                <c:pt idx="105" formatCode="General">
                  <c:v>4791</c:v>
                </c:pt>
                <c:pt idx="106" formatCode="General">
                  <c:v>4864</c:v>
                </c:pt>
                <c:pt idx="107" formatCode="General">
                  <c:v>4915</c:v>
                </c:pt>
                <c:pt idx="108" formatCode="General">
                  <c:v>4958</c:v>
                </c:pt>
                <c:pt idx="109" formatCode="General">
                  <c:v>4954</c:v>
                </c:pt>
                <c:pt idx="110" formatCode="General">
                  <c:v>4959</c:v>
                </c:pt>
                <c:pt idx="111" formatCode="General">
                  <c:v>5081</c:v>
                </c:pt>
                <c:pt idx="112" formatCode="General">
                  <c:v>5198</c:v>
                </c:pt>
                <c:pt idx="113" formatCode="General">
                  <c:v>5195</c:v>
                </c:pt>
                <c:pt idx="114" formatCode="General">
                  <c:v>5233</c:v>
                </c:pt>
                <c:pt idx="115" formatCode="General">
                  <c:v>5310</c:v>
                </c:pt>
                <c:pt idx="116" formatCode="General">
                  <c:v>5308</c:v>
                </c:pt>
                <c:pt idx="117" formatCode="General">
                  <c:v>5463</c:v>
                </c:pt>
                <c:pt idx="118" formatCode="General">
                  <c:v>5466</c:v>
                </c:pt>
                <c:pt idx="119" formatCode="General">
                  <c:v>5446</c:v>
                </c:pt>
                <c:pt idx="120" formatCode="General">
                  <c:v>5432</c:v>
                </c:pt>
                <c:pt idx="121" formatCode="General">
                  <c:v>5655</c:v>
                </c:pt>
                <c:pt idx="122" formatCode="General">
                  <c:v>5771</c:v>
                </c:pt>
                <c:pt idx="123" formatCode="General">
                  <c:v>5729</c:v>
                </c:pt>
                <c:pt idx="124" formatCode="General">
                  <c:v>5653</c:v>
                </c:pt>
                <c:pt idx="125" formatCode="General">
                  <c:v>5618</c:v>
                </c:pt>
                <c:pt idx="126" formatCode="General">
                  <c:v>5723</c:v>
                </c:pt>
                <c:pt idx="127" formatCode="General">
                  <c:v>5793</c:v>
                </c:pt>
                <c:pt idx="128" formatCode="General">
                  <c:v>5896</c:v>
                </c:pt>
                <c:pt idx="129" formatCode="General">
                  <c:v>5852</c:v>
                </c:pt>
                <c:pt idx="130" formatCode="General">
                  <c:v>5859</c:v>
                </c:pt>
                <c:pt idx="131" formatCode="General">
                  <c:v>6083</c:v>
                </c:pt>
                <c:pt idx="132" formatCode="General">
                  <c:v>6334</c:v>
                </c:pt>
                <c:pt idx="133" formatCode="General">
                  <c:v>6365</c:v>
                </c:pt>
                <c:pt idx="134" formatCode="General">
                  <c:v>6491</c:v>
                </c:pt>
                <c:pt idx="135" formatCode="General">
                  <c:v>6811</c:v>
                </c:pt>
                <c:pt idx="136" formatCode="General">
                  <c:v>7077</c:v>
                </c:pt>
                <c:pt idx="137" formatCode="General">
                  <c:v>7379</c:v>
                </c:pt>
                <c:pt idx="138" formatCode="General">
                  <c:v>7500</c:v>
                </c:pt>
                <c:pt idx="139" formatCode="General">
                  <c:v>7526</c:v>
                </c:pt>
                <c:pt idx="140" formatCode="General">
                  <c:v>7714</c:v>
                </c:pt>
                <c:pt idx="141" formatCode="General">
                  <c:v>7817</c:v>
                </c:pt>
                <c:pt idx="142" formatCode="General">
                  <c:v>8317</c:v>
                </c:pt>
                <c:pt idx="143" formatCode="General">
                  <c:v>8557</c:v>
                </c:pt>
                <c:pt idx="144" formatCode="General">
                  <c:v>8489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4A-4B6E-AFAE-49BAB3CE8AAF}"/>
            </c:ext>
          </c:extLst>
        </c:ser>
        <c:ser>
          <c:idx val="2"/>
          <c:order val="2"/>
          <c:tx>
            <c:strRef>
              <c:f>Consents!$D$5</c:f>
              <c:strCache>
                <c:ptCount val="1"/>
                <c:pt idx="0">
                  <c:v>Rest of New Zealand</c:v>
                </c:pt>
              </c:strCache>
            </c:strRef>
          </c:tx>
          <c:marker>
            <c:symbol val="none"/>
          </c:marker>
          <c:cat>
            <c:numRef>
              <c:f>Consents!$A$106:$A$250</c:f>
              <c:numCache>
                <c:formatCode>mmm\-yy</c:formatCode>
                <c:ptCount val="145"/>
                <c:pt idx="0">
                  <c:v>40269</c:v>
                </c:pt>
                <c:pt idx="1">
                  <c:v>40299</c:v>
                </c:pt>
                <c:pt idx="2">
                  <c:v>40330</c:v>
                </c:pt>
                <c:pt idx="3">
                  <c:v>40360</c:v>
                </c:pt>
                <c:pt idx="4">
                  <c:v>40391</c:v>
                </c:pt>
                <c:pt idx="5">
                  <c:v>40422</c:v>
                </c:pt>
                <c:pt idx="6">
                  <c:v>40452</c:v>
                </c:pt>
                <c:pt idx="7">
                  <c:v>40483</c:v>
                </c:pt>
                <c:pt idx="8">
                  <c:v>40513</c:v>
                </c:pt>
                <c:pt idx="9">
                  <c:v>40544</c:v>
                </c:pt>
                <c:pt idx="10">
                  <c:v>40575</c:v>
                </c:pt>
                <c:pt idx="11">
                  <c:v>40603</c:v>
                </c:pt>
                <c:pt idx="12">
                  <c:v>40634</c:v>
                </c:pt>
                <c:pt idx="13">
                  <c:v>40664</c:v>
                </c:pt>
                <c:pt idx="14">
                  <c:v>40695</c:v>
                </c:pt>
                <c:pt idx="15">
                  <c:v>40725</c:v>
                </c:pt>
                <c:pt idx="16">
                  <c:v>40756</c:v>
                </c:pt>
                <c:pt idx="17">
                  <c:v>40787</c:v>
                </c:pt>
                <c:pt idx="18">
                  <c:v>40817</c:v>
                </c:pt>
                <c:pt idx="19">
                  <c:v>40848</c:v>
                </c:pt>
                <c:pt idx="20">
                  <c:v>40878</c:v>
                </c:pt>
                <c:pt idx="21">
                  <c:v>40909</c:v>
                </c:pt>
                <c:pt idx="22">
                  <c:v>40940</c:v>
                </c:pt>
                <c:pt idx="23">
                  <c:v>40969</c:v>
                </c:pt>
                <c:pt idx="24">
                  <c:v>41000</c:v>
                </c:pt>
                <c:pt idx="25">
                  <c:v>41030</c:v>
                </c:pt>
                <c:pt idx="26">
                  <c:v>41061</c:v>
                </c:pt>
                <c:pt idx="27">
                  <c:v>41091</c:v>
                </c:pt>
                <c:pt idx="28">
                  <c:v>41122</c:v>
                </c:pt>
                <c:pt idx="29">
                  <c:v>41153</c:v>
                </c:pt>
                <c:pt idx="30">
                  <c:v>41183</c:v>
                </c:pt>
                <c:pt idx="31">
                  <c:v>41214</c:v>
                </c:pt>
                <c:pt idx="32">
                  <c:v>41244</c:v>
                </c:pt>
                <c:pt idx="33">
                  <c:v>41275</c:v>
                </c:pt>
                <c:pt idx="34">
                  <c:v>41306</c:v>
                </c:pt>
                <c:pt idx="35">
                  <c:v>41334</c:v>
                </c:pt>
                <c:pt idx="36">
                  <c:v>41365</c:v>
                </c:pt>
                <c:pt idx="37">
                  <c:v>41395</c:v>
                </c:pt>
                <c:pt idx="38">
                  <c:v>41426</c:v>
                </c:pt>
                <c:pt idx="39">
                  <c:v>41456</c:v>
                </c:pt>
                <c:pt idx="40">
                  <c:v>41487</c:v>
                </c:pt>
                <c:pt idx="41">
                  <c:v>41518</c:v>
                </c:pt>
                <c:pt idx="42">
                  <c:v>41548</c:v>
                </c:pt>
                <c:pt idx="43">
                  <c:v>41579</c:v>
                </c:pt>
                <c:pt idx="44">
                  <c:v>41609</c:v>
                </c:pt>
                <c:pt idx="45">
                  <c:v>41640</c:v>
                </c:pt>
                <c:pt idx="46">
                  <c:v>41671</c:v>
                </c:pt>
                <c:pt idx="47">
                  <c:v>41699</c:v>
                </c:pt>
                <c:pt idx="48">
                  <c:v>41730</c:v>
                </c:pt>
                <c:pt idx="49">
                  <c:v>41760</c:v>
                </c:pt>
                <c:pt idx="50">
                  <c:v>41791</c:v>
                </c:pt>
                <c:pt idx="51">
                  <c:v>41821</c:v>
                </c:pt>
                <c:pt idx="52">
                  <c:v>41852</c:v>
                </c:pt>
                <c:pt idx="53">
                  <c:v>41883</c:v>
                </c:pt>
                <c:pt idx="54">
                  <c:v>41913</c:v>
                </c:pt>
                <c:pt idx="55">
                  <c:v>41944</c:v>
                </c:pt>
                <c:pt idx="56">
                  <c:v>41974</c:v>
                </c:pt>
                <c:pt idx="57">
                  <c:v>42005</c:v>
                </c:pt>
                <c:pt idx="58">
                  <c:v>42036</c:v>
                </c:pt>
                <c:pt idx="59">
                  <c:v>42064</c:v>
                </c:pt>
                <c:pt idx="60">
                  <c:v>42095</c:v>
                </c:pt>
                <c:pt idx="61">
                  <c:v>42125</c:v>
                </c:pt>
                <c:pt idx="62">
                  <c:v>42156</c:v>
                </c:pt>
                <c:pt idx="63">
                  <c:v>42186</c:v>
                </c:pt>
                <c:pt idx="64">
                  <c:v>42217</c:v>
                </c:pt>
                <c:pt idx="65">
                  <c:v>42248</c:v>
                </c:pt>
                <c:pt idx="66">
                  <c:v>42278</c:v>
                </c:pt>
                <c:pt idx="67">
                  <c:v>42309</c:v>
                </c:pt>
                <c:pt idx="68">
                  <c:v>42339</c:v>
                </c:pt>
                <c:pt idx="69">
                  <c:v>42370</c:v>
                </c:pt>
                <c:pt idx="70">
                  <c:v>42401</c:v>
                </c:pt>
                <c:pt idx="71">
                  <c:v>42430</c:v>
                </c:pt>
                <c:pt idx="72">
                  <c:v>42461</c:v>
                </c:pt>
                <c:pt idx="73">
                  <c:v>42491</c:v>
                </c:pt>
                <c:pt idx="74">
                  <c:v>42522</c:v>
                </c:pt>
                <c:pt idx="75">
                  <c:v>42552</c:v>
                </c:pt>
                <c:pt idx="76">
                  <c:v>42583</c:v>
                </c:pt>
                <c:pt idx="77">
                  <c:v>42614</c:v>
                </c:pt>
                <c:pt idx="78">
                  <c:v>42644</c:v>
                </c:pt>
                <c:pt idx="79">
                  <c:v>42675</c:v>
                </c:pt>
                <c:pt idx="80">
                  <c:v>42705</c:v>
                </c:pt>
                <c:pt idx="81">
                  <c:v>42736</c:v>
                </c:pt>
                <c:pt idx="82">
                  <c:v>42767</c:v>
                </c:pt>
                <c:pt idx="83">
                  <c:v>42795</c:v>
                </c:pt>
                <c:pt idx="84">
                  <c:v>42826</c:v>
                </c:pt>
                <c:pt idx="85">
                  <c:v>42856</c:v>
                </c:pt>
                <c:pt idx="86">
                  <c:v>42887</c:v>
                </c:pt>
                <c:pt idx="87">
                  <c:v>42917</c:v>
                </c:pt>
                <c:pt idx="88">
                  <c:v>42948</c:v>
                </c:pt>
                <c:pt idx="89">
                  <c:v>42979</c:v>
                </c:pt>
                <c:pt idx="90">
                  <c:v>43009</c:v>
                </c:pt>
                <c:pt idx="91">
                  <c:v>43040</c:v>
                </c:pt>
                <c:pt idx="92">
                  <c:v>43070</c:v>
                </c:pt>
                <c:pt idx="93">
                  <c:v>43101</c:v>
                </c:pt>
                <c:pt idx="94">
                  <c:v>43132</c:v>
                </c:pt>
                <c:pt idx="95">
                  <c:v>43160</c:v>
                </c:pt>
                <c:pt idx="96">
                  <c:v>43191</c:v>
                </c:pt>
                <c:pt idx="97">
                  <c:v>43221</c:v>
                </c:pt>
                <c:pt idx="98">
                  <c:v>43252</c:v>
                </c:pt>
                <c:pt idx="99">
                  <c:v>43282</c:v>
                </c:pt>
                <c:pt idx="100">
                  <c:v>43313</c:v>
                </c:pt>
                <c:pt idx="101">
                  <c:v>43344</c:v>
                </c:pt>
                <c:pt idx="102">
                  <c:v>43374</c:v>
                </c:pt>
                <c:pt idx="103">
                  <c:v>43405</c:v>
                </c:pt>
                <c:pt idx="104">
                  <c:v>43435</c:v>
                </c:pt>
                <c:pt idx="105">
                  <c:v>43466</c:v>
                </c:pt>
                <c:pt idx="106">
                  <c:v>43497</c:v>
                </c:pt>
                <c:pt idx="107">
                  <c:v>43525</c:v>
                </c:pt>
                <c:pt idx="108">
                  <c:v>43556</c:v>
                </c:pt>
                <c:pt idx="109">
                  <c:v>43586</c:v>
                </c:pt>
                <c:pt idx="110">
                  <c:v>43617</c:v>
                </c:pt>
                <c:pt idx="111">
                  <c:v>43647</c:v>
                </c:pt>
                <c:pt idx="112">
                  <c:v>43678</c:v>
                </c:pt>
                <c:pt idx="113">
                  <c:v>43709</c:v>
                </c:pt>
                <c:pt idx="114">
                  <c:v>43739</c:v>
                </c:pt>
                <c:pt idx="115">
                  <c:v>43770</c:v>
                </c:pt>
                <c:pt idx="116">
                  <c:v>43800</c:v>
                </c:pt>
                <c:pt idx="117">
                  <c:v>43831</c:v>
                </c:pt>
                <c:pt idx="118">
                  <c:v>43862</c:v>
                </c:pt>
                <c:pt idx="119">
                  <c:v>43891</c:v>
                </c:pt>
                <c:pt idx="120">
                  <c:v>43922</c:v>
                </c:pt>
                <c:pt idx="121">
                  <c:v>43952</c:v>
                </c:pt>
                <c:pt idx="122">
                  <c:v>43983</c:v>
                </c:pt>
                <c:pt idx="123">
                  <c:v>44013</c:v>
                </c:pt>
                <c:pt idx="124">
                  <c:v>44044</c:v>
                </c:pt>
                <c:pt idx="125">
                  <c:v>44075</c:v>
                </c:pt>
                <c:pt idx="126">
                  <c:v>44105</c:v>
                </c:pt>
                <c:pt idx="127">
                  <c:v>44136</c:v>
                </c:pt>
                <c:pt idx="128">
                  <c:v>44166</c:v>
                </c:pt>
                <c:pt idx="129">
                  <c:v>44197</c:v>
                </c:pt>
                <c:pt idx="130">
                  <c:v>44228</c:v>
                </c:pt>
                <c:pt idx="131">
                  <c:v>44256</c:v>
                </c:pt>
                <c:pt idx="132">
                  <c:v>44287</c:v>
                </c:pt>
                <c:pt idx="133">
                  <c:v>44317</c:v>
                </c:pt>
                <c:pt idx="134">
                  <c:v>44348</c:v>
                </c:pt>
                <c:pt idx="135">
                  <c:v>44378</c:v>
                </c:pt>
                <c:pt idx="136">
                  <c:v>44409</c:v>
                </c:pt>
                <c:pt idx="137">
                  <c:v>44440</c:v>
                </c:pt>
                <c:pt idx="138">
                  <c:v>44470</c:v>
                </c:pt>
                <c:pt idx="139">
                  <c:v>44501</c:v>
                </c:pt>
                <c:pt idx="140">
                  <c:v>44531</c:v>
                </c:pt>
                <c:pt idx="141">
                  <c:v>44562</c:v>
                </c:pt>
                <c:pt idx="142">
                  <c:v>44593</c:v>
                </c:pt>
                <c:pt idx="143">
                  <c:v>44621</c:v>
                </c:pt>
                <c:pt idx="144">
                  <c:v>44652</c:v>
                </c:pt>
              </c:numCache>
            </c:numRef>
          </c:cat>
          <c:val>
            <c:numRef>
              <c:f>Consents!$D$106:$D$250</c:f>
              <c:numCache>
                <c:formatCode>General</c:formatCode>
                <c:ptCount val="145"/>
                <c:pt idx="0">
                  <c:v>9262</c:v>
                </c:pt>
                <c:pt idx="1">
                  <c:v>9438</c:v>
                </c:pt>
                <c:pt idx="2">
                  <c:v>9524</c:v>
                </c:pt>
                <c:pt idx="3">
                  <c:v>9684</c:v>
                </c:pt>
                <c:pt idx="4">
                  <c:v>9657</c:v>
                </c:pt>
                <c:pt idx="5">
                  <c:v>9677</c:v>
                </c:pt>
                <c:pt idx="6">
                  <c:v>9406</c:v>
                </c:pt>
                <c:pt idx="7">
                  <c:v>9338</c:v>
                </c:pt>
                <c:pt idx="8">
                  <c:v>9168</c:v>
                </c:pt>
                <c:pt idx="9">
                  <c:v>9013</c:v>
                </c:pt>
                <c:pt idx="10">
                  <c:v>8726</c:v>
                </c:pt>
                <c:pt idx="11">
                  <c:v>8502</c:v>
                </c:pt>
                <c:pt idx="12">
                  <c:v>8145</c:v>
                </c:pt>
                <c:pt idx="13">
                  <c:v>7995</c:v>
                </c:pt>
                <c:pt idx="14">
                  <c:v>7769</c:v>
                </c:pt>
                <c:pt idx="15">
                  <c:v>7543</c:v>
                </c:pt>
                <c:pt idx="16">
                  <c:v>7640</c:v>
                </c:pt>
                <c:pt idx="17">
                  <c:v>7602</c:v>
                </c:pt>
                <c:pt idx="18">
                  <c:v>7590</c:v>
                </c:pt>
                <c:pt idx="19">
                  <c:v>7493</c:v>
                </c:pt>
                <c:pt idx="20">
                  <c:v>7495</c:v>
                </c:pt>
                <c:pt idx="21">
                  <c:v>7521</c:v>
                </c:pt>
                <c:pt idx="22">
                  <c:v>7622</c:v>
                </c:pt>
                <c:pt idx="23">
                  <c:v>7766</c:v>
                </c:pt>
                <c:pt idx="24">
                  <c:v>7884</c:v>
                </c:pt>
                <c:pt idx="25">
                  <c:v>7892</c:v>
                </c:pt>
                <c:pt idx="26">
                  <c:v>8016</c:v>
                </c:pt>
                <c:pt idx="27">
                  <c:v>8052</c:v>
                </c:pt>
                <c:pt idx="28">
                  <c:v>7981</c:v>
                </c:pt>
                <c:pt idx="29">
                  <c:v>7927</c:v>
                </c:pt>
                <c:pt idx="30">
                  <c:v>8177</c:v>
                </c:pt>
                <c:pt idx="31">
                  <c:v>8278</c:v>
                </c:pt>
                <c:pt idx="32">
                  <c:v>8310</c:v>
                </c:pt>
                <c:pt idx="33">
                  <c:v>8385</c:v>
                </c:pt>
                <c:pt idx="34">
                  <c:v>8423</c:v>
                </c:pt>
                <c:pt idx="35">
                  <c:v>8294</c:v>
                </c:pt>
                <c:pt idx="36">
                  <c:v>8633</c:v>
                </c:pt>
                <c:pt idx="37">
                  <c:v>8822</c:v>
                </c:pt>
                <c:pt idx="38">
                  <c:v>8770</c:v>
                </c:pt>
                <c:pt idx="39">
                  <c:v>8901</c:v>
                </c:pt>
                <c:pt idx="40">
                  <c:v>8939</c:v>
                </c:pt>
                <c:pt idx="41">
                  <c:v>9046</c:v>
                </c:pt>
                <c:pt idx="42">
                  <c:v>9016</c:v>
                </c:pt>
                <c:pt idx="43">
                  <c:v>9139</c:v>
                </c:pt>
                <c:pt idx="44">
                  <c:v>9221</c:v>
                </c:pt>
                <c:pt idx="45">
                  <c:v>9350</c:v>
                </c:pt>
                <c:pt idx="46">
                  <c:v>9455</c:v>
                </c:pt>
                <c:pt idx="47">
                  <c:v>9651</c:v>
                </c:pt>
                <c:pt idx="48">
                  <c:v>9555</c:v>
                </c:pt>
                <c:pt idx="49">
                  <c:v>9615</c:v>
                </c:pt>
                <c:pt idx="50">
                  <c:v>9730</c:v>
                </c:pt>
                <c:pt idx="51">
                  <c:v>9724</c:v>
                </c:pt>
                <c:pt idx="52">
                  <c:v>9771</c:v>
                </c:pt>
                <c:pt idx="53">
                  <c:v>9867</c:v>
                </c:pt>
                <c:pt idx="54">
                  <c:v>9899</c:v>
                </c:pt>
                <c:pt idx="55">
                  <c:v>9690</c:v>
                </c:pt>
                <c:pt idx="56">
                  <c:v>9777</c:v>
                </c:pt>
                <c:pt idx="57">
                  <c:v>9840</c:v>
                </c:pt>
                <c:pt idx="58">
                  <c:v>9779</c:v>
                </c:pt>
                <c:pt idx="59">
                  <c:v>9872</c:v>
                </c:pt>
                <c:pt idx="60">
                  <c:v>9814</c:v>
                </c:pt>
                <c:pt idx="61">
                  <c:v>9876</c:v>
                </c:pt>
                <c:pt idx="62">
                  <c:v>9891</c:v>
                </c:pt>
                <c:pt idx="63">
                  <c:v>10127</c:v>
                </c:pt>
                <c:pt idx="64">
                  <c:v>10256</c:v>
                </c:pt>
                <c:pt idx="65">
                  <c:v>10462</c:v>
                </c:pt>
                <c:pt idx="66">
                  <c:v>10642</c:v>
                </c:pt>
                <c:pt idx="67">
                  <c:v>11207</c:v>
                </c:pt>
                <c:pt idx="68">
                  <c:v>11397</c:v>
                </c:pt>
                <c:pt idx="69">
                  <c:v>11543</c:v>
                </c:pt>
                <c:pt idx="70">
                  <c:v>11897</c:v>
                </c:pt>
                <c:pt idx="71">
                  <c:v>11977</c:v>
                </c:pt>
                <c:pt idx="72">
                  <c:v>12210</c:v>
                </c:pt>
                <c:pt idx="73">
                  <c:v>12409</c:v>
                </c:pt>
                <c:pt idx="74">
                  <c:v>12978</c:v>
                </c:pt>
                <c:pt idx="75">
                  <c:v>13099</c:v>
                </c:pt>
                <c:pt idx="76">
                  <c:v>13440</c:v>
                </c:pt>
                <c:pt idx="77">
                  <c:v>13705</c:v>
                </c:pt>
                <c:pt idx="78">
                  <c:v>14046</c:v>
                </c:pt>
                <c:pt idx="79">
                  <c:v>14112</c:v>
                </c:pt>
                <c:pt idx="80">
                  <c:v>14137</c:v>
                </c:pt>
                <c:pt idx="81">
                  <c:v>14129</c:v>
                </c:pt>
                <c:pt idx="82">
                  <c:v>14319</c:v>
                </c:pt>
                <c:pt idx="83">
                  <c:v>14658</c:v>
                </c:pt>
                <c:pt idx="84">
                  <c:v>14699</c:v>
                </c:pt>
                <c:pt idx="85">
                  <c:v>14961</c:v>
                </c:pt>
                <c:pt idx="86">
                  <c:v>14909</c:v>
                </c:pt>
                <c:pt idx="87">
                  <c:v>15173</c:v>
                </c:pt>
                <c:pt idx="88">
                  <c:v>15361</c:v>
                </c:pt>
                <c:pt idx="89">
                  <c:v>15453</c:v>
                </c:pt>
                <c:pt idx="90">
                  <c:v>15241</c:v>
                </c:pt>
                <c:pt idx="91">
                  <c:v>15273</c:v>
                </c:pt>
                <c:pt idx="92">
                  <c:v>15216</c:v>
                </c:pt>
                <c:pt idx="93">
                  <c:v>15230</c:v>
                </c:pt>
                <c:pt idx="94">
                  <c:v>15231</c:v>
                </c:pt>
                <c:pt idx="95">
                  <c:v>15294</c:v>
                </c:pt>
                <c:pt idx="96">
                  <c:v>15445</c:v>
                </c:pt>
                <c:pt idx="97">
                  <c:v>15442</c:v>
                </c:pt>
                <c:pt idx="98">
                  <c:v>15529</c:v>
                </c:pt>
                <c:pt idx="99">
                  <c:v>15277</c:v>
                </c:pt>
                <c:pt idx="100">
                  <c:v>15176</c:v>
                </c:pt>
                <c:pt idx="101">
                  <c:v>14974</c:v>
                </c:pt>
                <c:pt idx="102">
                  <c:v>15206</c:v>
                </c:pt>
                <c:pt idx="103">
                  <c:v>15315</c:v>
                </c:pt>
                <c:pt idx="104">
                  <c:v>15365</c:v>
                </c:pt>
                <c:pt idx="105">
                  <c:v>15513</c:v>
                </c:pt>
                <c:pt idx="106">
                  <c:v>15551</c:v>
                </c:pt>
                <c:pt idx="107">
                  <c:v>15727</c:v>
                </c:pt>
                <c:pt idx="108">
                  <c:v>15680</c:v>
                </c:pt>
                <c:pt idx="109">
                  <c:v>15874</c:v>
                </c:pt>
                <c:pt idx="110">
                  <c:v>15813</c:v>
                </c:pt>
                <c:pt idx="111">
                  <c:v>16155</c:v>
                </c:pt>
                <c:pt idx="112">
                  <c:v>16119</c:v>
                </c:pt>
                <c:pt idx="113">
                  <c:v>16621</c:v>
                </c:pt>
                <c:pt idx="114">
                  <c:v>16785</c:v>
                </c:pt>
                <c:pt idx="115">
                  <c:v>16878</c:v>
                </c:pt>
                <c:pt idx="116">
                  <c:v>17165</c:v>
                </c:pt>
                <c:pt idx="117">
                  <c:v>17256</c:v>
                </c:pt>
                <c:pt idx="118">
                  <c:v>17562</c:v>
                </c:pt>
                <c:pt idx="119">
                  <c:v>17239</c:v>
                </c:pt>
                <c:pt idx="120">
                  <c:v>16971</c:v>
                </c:pt>
                <c:pt idx="121">
                  <c:v>16876</c:v>
                </c:pt>
                <c:pt idx="122">
                  <c:v>17063</c:v>
                </c:pt>
                <c:pt idx="123">
                  <c:v>16961</c:v>
                </c:pt>
                <c:pt idx="124">
                  <c:v>16944</c:v>
                </c:pt>
                <c:pt idx="125">
                  <c:v>16646</c:v>
                </c:pt>
                <c:pt idx="126">
                  <c:v>16585</c:v>
                </c:pt>
                <c:pt idx="127">
                  <c:v>16538</c:v>
                </c:pt>
                <c:pt idx="128">
                  <c:v>16868</c:v>
                </c:pt>
                <c:pt idx="129">
                  <c:v>16913</c:v>
                </c:pt>
                <c:pt idx="130">
                  <c:v>16806</c:v>
                </c:pt>
                <c:pt idx="131">
                  <c:v>17450</c:v>
                </c:pt>
                <c:pt idx="132">
                  <c:v>18290</c:v>
                </c:pt>
                <c:pt idx="133">
                  <c:v>18536</c:v>
                </c:pt>
                <c:pt idx="134">
                  <c:v>18772</c:v>
                </c:pt>
                <c:pt idx="135">
                  <c:v>19150</c:v>
                </c:pt>
                <c:pt idx="136">
                  <c:v>19447</c:v>
                </c:pt>
                <c:pt idx="137">
                  <c:v>20066</c:v>
                </c:pt>
                <c:pt idx="138">
                  <c:v>20279</c:v>
                </c:pt>
                <c:pt idx="139">
                  <c:v>20612</c:v>
                </c:pt>
                <c:pt idx="140">
                  <c:v>20656</c:v>
                </c:pt>
                <c:pt idx="141">
                  <c:v>20569</c:v>
                </c:pt>
                <c:pt idx="142">
                  <c:v>20670</c:v>
                </c:pt>
                <c:pt idx="143">
                  <c:v>20824</c:v>
                </c:pt>
                <c:pt idx="144">
                  <c:v>20626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4A-4B6E-AFAE-49BAB3CE8A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194624"/>
        <c:axId val="129200512"/>
      </c:lineChart>
      <c:catAx>
        <c:axId val="129194624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low"/>
        <c:crossAx val="129200512"/>
        <c:crosses val="autoZero"/>
        <c:auto val="0"/>
        <c:lblAlgn val="ctr"/>
        <c:lblOffset val="100"/>
        <c:tickLblSkip val="24"/>
        <c:tickMarkSkip val="12"/>
        <c:noMultiLvlLbl val="0"/>
      </c:catAx>
      <c:valAx>
        <c:axId val="129200512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Moving annual total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crossAx val="129194624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10248315835520562"/>
          <c:y val="0.79128280839894949"/>
          <c:w val="0.79503346456692858"/>
          <c:h val="8.3717191601050026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377" l="0.70000000000000062" r="0.70000000000000062" t="0.75000000000000377" header="0.30000000000000032" footer="0.30000000000000032"/>
    <c:pageSetup orientation="landscape" horizontalDpi="1200" verticalDpi="1200"/>
  </c:printSettings>
  <c:userShapes r:id="rId1"/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257174103237096"/>
          <c:y val="5.1400554097404488E-2"/>
          <c:w val="0.63587029746282331"/>
          <c:h val="0.78823963774409445"/>
        </c:manualLayout>
      </c:layout>
      <c:lineChart>
        <c:grouping val="standard"/>
        <c:varyColors val="0"/>
        <c:ser>
          <c:idx val="0"/>
          <c:order val="0"/>
          <c:tx>
            <c:strRef>
              <c:f>Consents!$F$5</c:f>
              <c:strCache>
                <c:ptCount val="1"/>
                <c:pt idx="0">
                  <c:v>Dwellings consented (LHS)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cat>
            <c:numRef>
              <c:f>Consents!$A$106:$A$250</c:f>
              <c:numCache>
                <c:formatCode>mmm\-yy</c:formatCode>
                <c:ptCount val="145"/>
                <c:pt idx="0">
                  <c:v>40269</c:v>
                </c:pt>
                <c:pt idx="1">
                  <c:v>40299</c:v>
                </c:pt>
                <c:pt idx="2">
                  <c:v>40330</c:v>
                </c:pt>
                <c:pt idx="3">
                  <c:v>40360</c:v>
                </c:pt>
                <c:pt idx="4">
                  <c:v>40391</c:v>
                </c:pt>
                <c:pt idx="5">
                  <c:v>40422</c:v>
                </c:pt>
                <c:pt idx="6">
                  <c:v>40452</c:v>
                </c:pt>
                <c:pt idx="7">
                  <c:v>40483</c:v>
                </c:pt>
                <c:pt idx="8">
                  <c:v>40513</c:v>
                </c:pt>
                <c:pt idx="9">
                  <c:v>40544</c:v>
                </c:pt>
                <c:pt idx="10">
                  <c:v>40575</c:v>
                </c:pt>
                <c:pt idx="11">
                  <c:v>40603</c:v>
                </c:pt>
                <c:pt idx="12">
                  <c:v>40634</c:v>
                </c:pt>
                <c:pt idx="13">
                  <c:v>40664</c:v>
                </c:pt>
                <c:pt idx="14">
                  <c:v>40695</c:v>
                </c:pt>
                <c:pt idx="15">
                  <c:v>40725</c:v>
                </c:pt>
                <c:pt idx="16">
                  <c:v>40756</c:v>
                </c:pt>
                <c:pt idx="17">
                  <c:v>40787</c:v>
                </c:pt>
                <c:pt idx="18">
                  <c:v>40817</c:v>
                </c:pt>
                <c:pt idx="19">
                  <c:v>40848</c:v>
                </c:pt>
                <c:pt idx="20">
                  <c:v>40878</c:v>
                </c:pt>
                <c:pt idx="21">
                  <c:v>40909</c:v>
                </c:pt>
                <c:pt idx="22">
                  <c:v>40940</c:v>
                </c:pt>
                <c:pt idx="23">
                  <c:v>40969</c:v>
                </c:pt>
                <c:pt idx="24">
                  <c:v>41000</c:v>
                </c:pt>
                <c:pt idx="25">
                  <c:v>41030</c:v>
                </c:pt>
                <c:pt idx="26">
                  <c:v>41061</c:v>
                </c:pt>
                <c:pt idx="27">
                  <c:v>41091</c:v>
                </c:pt>
                <c:pt idx="28">
                  <c:v>41122</c:v>
                </c:pt>
                <c:pt idx="29">
                  <c:v>41153</c:v>
                </c:pt>
                <c:pt idx="30">
                  <c:v>41183</c:v>
                </c:pt>
                <c:pt idx="31">
                  <c:v>41214</c:v>
                </c:pt>
                <c:pt idx="32">
                  <c:v>41244</c:v>
                </c:pt>
                <c:pt idx="33">
                  <c:v>41275</c:v>
                </c:pt>
                <c:pt idx="34">
                  <c:v>41306</c:v>
                </c:pt>
                <c:pt idx="35">
                  <c:v>41334</c:v>
                </c:pt>
                <c:pt idx="36">
                  <c:v>41365</c:v>
                </c:pt>
                <c:pt idx="37">
                  <c:v>41395</c:v>
                </c:pt>
                <c:pt idx="38">
                  <c:v>41426</c:v>
                </c:pt>
                <c:pt idx="39">
                  <c:v>41456</c:v>
                </c:pt>
                <c:pt idx="40">
                  <c:v>41487</c:v>
                </c:pt>
                <c:pt idx="41">
                  <c:v>41518</c:v>
                </c:pt>
                <c:pt idx="42">
                  <c:v>41548</c:v>
                </c:pt>
                <c:pt idx="43">
                  <c:v>41579</c:v>
                </c:pt>
                <c:pt idx="44">
                  <c:v>41609</c:v>
                </c:pt>
                <c:pt idx="45">
                  <c:v>41640</c:v>
                </c:pt>
                <c:pt idx="46">
                  <c:v>41671</c:v>
                </c:pt>
                <c:pt idx="47">
                  <c:v>41699</c:v>
                </c:pt>
                <c:pt idx="48">
                  <c:v>41730</c:v>
                </c:pt>
                <c:pt idx="49">
                  <c:v>41760</c:v>
                </c:pt>
                <c:pt idx="50">
                  <c:v>41791</c:v>
                </c:pt>
                <c:pt idx="51">
                  <c:v>41821</c:v>
                </c:pt>
                <c:pt idx="52">
                  <c:v>41852</c:v>
                </c:pt>
                <c:pt idx="53">
                  <c:v>41883</c:v>
                </c:pt>
                <c:pt idx="54">
                  <c:v>41913</c:v>
                </c:pt>
                <c:pt idx="55">
                  <c:v>41944</c:v>
                </c:pt>
                <c:pt idx="56">
                  <c:v>41974</c:v>
                </c:pt>
                <c:pt idx="57">
                  <c:v>42005</c:v>
                </c:pt>
                <c:pt idx="58">
                  <c:v>42036</c:v>
                </c:pt>
                <c:pt idx="59">
                  <c:v>42064</c:v>
                </c:pt>
                <c:pt idx="60">
                  <c:v>42095</c:v>
                </c:pt>
                <c:pt idx="61">
                  <c:v>42125</c:v>
                </c:pt>
                <c:pt idx="62">
                  <c:v>42156</c:v>
                </c:pt>
                <c:pt idx="63">
                  <c:v>42186</c:v>
                </c:pt>
                <c:pt idx="64">
                  <c:v>42217</c:v>
                </c:pt>
                <c:pt idx="65">
                  <c:v>42248</c:v>
                </c:pt>
                <c:pt idx="66">
                  <c:v>42278</c:v>
                </c:pt>
                <c:pt idx="67">
                  <c:v>42309</c:v>
                </c:pt>
                <c:pt idx="68">
                  <c:v>42339</c:v>
                </c:pt>
                <c:pt idx="69">
                  <c:v>42370</c:v>
                </c:pt>
                <c:pt idx="70">
                  <c:v>42401</c:v>
                </c:pt>
                <c:pt idx="71">
                  <c:v>42430</c:v>
                </c:pt>
                <c:pt idx="72">
                  <c:v>42461</c:v>
                </c:pt>
                <c:pt idx="73">
                  <c:v>42491</c:v>
                </c:pt>
                <c:pt idx="74">
                  <c:v>42522</c:v>
                </c:pt>
                <c:pt idx="75">
                  <c:v>42552</c:v>
                </c:pt>
                <c:pt idx="76">
                  <c:v>42583</c:v>
                </c:pt>
                <c:pt idx="77">
                  <c:v>42614</c:v>
                </c:pt>
                <c:pt idx="78">
                  <c:v>42644</c:v>
                </c:pt>
                <c:pt idx="79">
                  <c:v>42675</c:v>
                </c:pt>
                <c:pt idx="80">
                  <c:v>42705</c:v>
                </c:pt>
                <c:pt idx="81">
                  <c:v>42736</c:v>
                </c:pt>
                <c:pt idx="82">
                  <c:v>42767</c:v>
                </c:pt>
                <c:pt idx="83">
                  <c:v>42795</c:v>
                </c:pt>
                <c:pt idx="84">
                  <c:v>42826</c:v>
                </c:pt>
                <c:pt idx="85">
                  <c:v>42856</c:v>
                </c:pt>
                <c:pt idx="86">
                  <c:v>42887</c:v>
                </c:pt>
                <c:pt idx="87">
                  <c:v>42917</c:v>
                </c:pt>
                <c:pt idx="88">
                  <c:v>42948</c:v>
                </c:pt>
                <c:pt idx="89">
                  <c:v>42979</c:v>
                </c:pt>
                <c:pt idx="90">
                  <c:v>43009</c:v>
                </c:pt>
                <c:pt idx="91">
                  <c:v>43040</c:v>
                </c:pt>
                <c:pt idx="92">
                  <c:v>43070</c:v>
                </c:pt>
                <c:pt idx="93">
                  <c:v>43101</c:v>
                </c:pt>
                <c:pt idx="94">
                  <c:v>43132</c:v>
                </c:pt>
                <c:pt idx="95">
                  <c:v>43160</c:v>
                </c:pt>
                <c:pt idx="96">
                  <c:v>43191</c:v>
                </c:pt>
                <c:pt idx="97">
                  <c:v>43221</c:v>
                </c:pt>
                <c:pt idx="98">
                  <c:v>43252</c:v>
                </c:pt>
                <c:pt idx="99">
                  <c:v>43282</c:v>
                </c:pt>
                <c:pt idx="100">
                  <c:v>43313</c:v>
                </c:pt>
                <c:pt idx="101">
                  <c:v>43344</c:v>
                </c:pt>
                <c:pt idx="102">
                  <c:v>43374</c:v>
                </c:pt>
                <c:pt idx="103">
                  <c:v>43405</c:v>
                </c:pt>
                <c:pt idx="104">
                  <c:v>43435</c:v>
                </c:pt>
                <c:pt idx="105">
                  <c:v>43466</c:v>
                </c:pt>
                <c:pt idx="106">
                  <c:v>43497</c:v>
                </c:pt>
                <c:pt idx="107">
                  <c:v>43525</c:v>
                </c:pt>
                <c:pt idx="108">
                  <c:v>43556</c:v>
                </c:pt>
                <c:pt idx="109">
                  <c:v>43586</c:v>
                </c:pt>
                <c:pt idx="110">
                  <c:v>43617</c:v>
                </c:pt>
                <c:pt idx="111">
                  <c:v>43647</c:v>
                </c:pt>
                <c:pt idx="112">
                  <c:v>43678</c:v>
                </c:pt>
                <c:pt idx="113">
                  <c:v>43709</c:v>
                </c:pt>
                <c:pt idx="114">
                  <c:v>43739</c:v>
                </c:pt>
                <c:pt idx="115">
                  <c:v>43770</c:v>
                </c:pt>
                <c:pt idx="116">
                  <c:v>43800</c:v>
                </c:pt>
                <c:pt idx="117">
                  <c:v>43831</c:v>
                </c:pt>
                <c:pt idx="118">
                  <c:v>43862</c:v>
                </c:pt>
                <c:pt idx="119">
                  <c:v>43891</c:v>
                </c:pt>
                <c:pt idx="120">
                  <c:v>43922</c:v>
                </c:pt>
                <c:pt idx="121">
                  <c:v>43952</c:v>
                </c:pt>
                <c:pt idx="122">
                  <c:v>43983</c:v>
                </c:pt>
                <c:pt idx="123">
                  <c:v>44013</c:v>
                </c:pt>
                <c:pt idx="124">
                  <c:v>44044</c:v>
                </c:pt>
                <c:pt idx="125">
                  <c:v>44075</c:v>
                </c:pt>
                <c:pt idx="126">
                  <c:v>44105</c:v>
                </c:pt>
                <c:pt idx="127">
                  <c:v>44136</c:v>
                </c:pt>
                <c:pt idx="128">
                  <c:v>44166</c:v>
                </c:pt>
                <c:pt idx="129">
                  <c:v>44197</c:v>
                </c:pt>
                <c:pt idx="130">
                  <c:v>44228</c:v>
                </c:pt>
                <c:pt idx="131">
                  <c:v>44256</c:v>
                </c:pt>
                <c:pt idx="132">
                  <c:v>44287</c:v>
                </c:pt>
                <c:pt idx="133">
                  <c:v>44317</c:v>
                </c:pt>
                <c:pt idx="134">
                  <c:v>44348</c:v>
                </c:pt>
                <c:pt idx="135">
                  <c:v>44378</c:v>
                </c:pt>
                <c:pt idx="136">
                  <c:v>44409</c:v>
                </c:pt>
                <c:pt idx="137">
                  <c:v>44440</c:v>
                </c:pt>
                <c:pt idx="138">
                  <c:v>44470</c:v>
                </c:pt>
                <c:pt idx="139">
                  <c:v>44501</c:v>
                </c:pt>
                <c:pt idx="140">
                  <c:v>44531</c:v>
                </c:pt>
                <c:pt idx="141">
                  <c:v>44562</c:v>
                </c:pt>
                <c:pt idx="142">
                  <c:v>44593</c:v>
                </c:pt>
                <c:pt idx="143">
                  <c:v>44621</c:v>
                </c:pt>
                <c:pt idx="144">
                  <c:v>44652</c:v>
                </c:pt>
              </c:numCache>
            </c:numRef>
          </c:cat>
          <c:val>
            <c:numRef>
              <c:f>Consents!$F$106:$F$250</c:f>
              <c:numCache>
                <c:formatCode>_-* #,##0_-;\-* #,##0_-;_-* "-"??_-;_-@_-</c:formatCode>
                <c:ptCount val="145"/>
                <c:pt idx="0">
                  <c:v>3651</c:v>
                </c:pt>
                <c:pt idx="1">
                  <c:v>3540</c:v>
                </c:pt>
                <c:pt idx="2">
                  <c:v>3669</c:v>
                </c:pt>
                <c:pt idx="3">
                  <c:v>3733</c:v>
                </c:pt>
                <c:pt idx="4">
                  <c:v>3838</c:v>
                </c:pt>
                <c:pt idx="5">
                  <c:v>3718</c:v>
                </c:pt>
                <c:pt idx="6">
                  <c:v>3703</c:v>
                </c:pt>
                <c:pt idx="7">
                  <c:v>3733</c:v>
                </c:pt>
                <c:pt idx="8">
                  <c:v>3613</c:v>
                </c:pt>
                <c:pt idx="9">
                  <c:v>3626</c:v>
                </c:pt>
                <c:pt idx="10">
                  <c:v>3612</c:v>
                </c:pt>
                <c:pt idx="11">
                  <c:v>3583</c:v>
                </c:pt>
                <c:pt idx="12">
                  <c:v>3535</c:v>
                </c:pt>
                <c:pt idx="13">
                  <c:v>3450</c:v>
                </c:pt>
                <c:pt idx="14">
                  <c:v>3397</c:v>
                </c:pt>
                <c:pt idx="15">
                  <c:v>3422</c:v>
                </c:pt>
                <c:pt idx="16">
                  <c:v>3480</c:v>
                </c:pt>
                <c:pt idx="17">
                  <c:v>3478</c:v>
                </c:pt>
                <c:pt idx="18">
                  <c:v>3606</c:v>
                </c:pt>
                <c:pt idx="19">
                  <c:v>3673</c:v>
                </c:pt>
                <c:pt idx="20">
                  <c:v>3772</c:v>
                </c:pt>
                <c:pt idx="21">
                  <c:v>3745</c:v>
                </c:pt>
                <c:pt idx="22">
                  <c:v>3763</c:v>
                </c:pt>
                <c:pt idx="23">
                  <c:v>3976</c:v>
                </c:pt>
                <c:pt idx="24">
                  <c:v>4077</c:v>
                </c:pt>
                <c:pt idx="25">
                  <c:v>4202</c:v>
                </c:pt>
                <c:pt idx="26">
                  <c:v>4197</c:v>
                </c:pt>
                <c:pt idx="27">
                  <c:v>4262</c:v>
                </c:pt>
                <c:pt idx="28">
                  <c:v>4259</c:v>
                </c:pt>
                <c:pt idx="29">
                  <c:v>4411</c:v>
                </c:pt>
                <c:pt idx="30">
                  <c:v>4440</c:v>
                </c:pt>
                <c:pt idx="31">
                  <c:v>4442</c:v>
                </c:pt>
                <c:pt idx="32">
                  <c:v>4582</c:v>
                </c:pt>
                <c:pt idx="33">
                  <c:v>4722</c:v>
                </c:pt>
                <c:pt idx="34">
                  <c:v>4882</c:v>
                </c:pt>
                <c:pt idx="35">
                  <c:v>4764</c:v>
                </c:pt>
                <c:pt idx="36">
                  <c:v>4835</c:v>
                </c:pt>
                <c:pt idx="37">
                  <c:v>5102</c:v>
                </c:pt>
                <c:pt idx="38">
                  <c:v>5343</c:v>
                </c:pt>
                <c:pt idx="39">
                  <c:v>5491</c:v>
                </c:pt>
                <c:pt idx="40">
                  <c:v>5616</c:v>
                </c:pt>
                <c:pt idx="41">
                  <c:v>5648</c:v>
                </c:pt>
                <c:pt idx="42">
                  <c:v>5691</c:v>
                </c:pt>
                <c:pt idx="43">
                  <c:v>6038</c:v>
                </c:pt>
                <c:pt idx="44">
                  <c:v>6310</c:v>
                </c:pt>
                <c:pt idx="45">
                  <c:v>6371</c:v>
                </c:pt>
                <c:pt idx="46">
                  <c:v>6362</c:v>
                </c:pt>
                <c:pt idx="47">
                  <c:v>6530</c:v>
                </c:pt>
                <c:pt idx="48">
                  <c:v>6796</c:v>
                </c:pt>
                <c:pt idx="49">
                  <c:v>6779</c:v>
                </c:pt>
                <c:pt idx="50">
                  <c:v>6873</c:v>
                </c:pt>
                <c:pt idx="51">
                  <c:v>7166</c:v>
                </c:pt>
                <c:pt idx="52">
                  <c:v>7356</c:v>
                </c:pt>
                <c:pt idx="53">
                  <c:v>7403</c:v>
                </c:pt>
                <c:pt idx="54">
                  <c:v>7518</c:v>
                </c:pt>
                <c:pt idx="55">
                  <c:v>7706</c:v>
                </c:pt>
                <c:pt idx="56">
                  <c:v>7632</c:v>
                </c:pt>
                <c:pt idx="57">
                  <c:v>7681</c:v>
                </c:pt>
                <c:pt idx="58">
                  <c:v>7745</c:v>
                </c:pt>
                <c:pt idx="59">
                  <c:v>7940</c:v>
                </c:pt>
                <c:pt idx="60">
                  <c:v>8155</c:v>
                </c:pt>
                <c:pt idx="61">
                  <c:v>8195</c:v>
                </c:pt>
                <c:pt idx="62">
                  <c:v>8299</c:v>
                </c:pt>
                <c:pt idx="63">
                  <c:v>8562</c:v>
                </c:pt>
                <c:pt idx="64">
                  <c:v>8609</c:v>
                </c:pt>
                <c:pt idx="65">
                  <c:v>8713</c:v>
                </c:pt>
                <c:pt idx="66">
                  <c:v>8927</c:v>
                </c:pt>
                <c:pt idx="67">
                  <c:v>8926</c:v>
                </c:pt>
                <c:pt idx="68">
                  <c:v>9243</c:v>
                </c:pt>
                <c:pt idx="69">
                  <c:v>9267</c:v>
                </c:pt>
                <c:pt idx="70">
                  <c:v>9526</c:v>
                </c:pt>
                <c:pt idx="71">
                  <c:v>9558</c:v>
                </c:pt>
                <c:pt idx="72">
                  <c:v>9345</c:v>
                </c:pt>
                <c:pt idx="73">
                  <c:v>9426</c:v>
                </c:pt>
                <c:pt idx="74">
                  <c:v>9644</c:v>
                </c:pt>
                <c:pt idx="75">
                  <c:v>9619</c:v>
                </c:pt>
                <c:pt idx="76">
                  <c:v>9849</c:v>
                </c:pt>
                <c:pt idx="77">
                  <c:v>10024</c:v>
                </c:pt>
                <c:pt idx="78">
                  <c:v>10011</c:v>
                </c:pt>
                <c:pt idx="79">
                  <c:v>10233</c:v>
                </c:pt>
                <c:pt idx="80">
                  <c:v>10026</c:v>
                </c:pt>
                <c:pt idx="81">
                  <c:v>10032</c:v>
                </c:pt>
                <c:pt idx="82">
                  <c:v>10045</c:v>
                </c:pt>
                <c:pt idx="83">
                  <c:v>10199</c:v>
                </c:pt>
                <c:pt idx="84">
                  <c:v>10226</c:v>
                </c:pt>
                <c:pt idx="85">
                  <c:v>10379</c:v>
                </c:pt>
                <c:pt idx="86">
                  <c:v>10364</c:v>
                </c:pt>
                <c:pt idx="87">
                  <c:v>10051</c:v>
                </c:pt>
                <c:pt idx="88">
                  <c:v>10265</c:v>
                </c:pt>
                <c:pt idx="89">
                  <c:v>10317</c:v>
                </c:pt>
                <c:pt idx="90">
                  <c:v>10469</c:v>
                </c:pt>
                <c:pt idx="91">
                  <c:v>10731</c:v>
                </c:pt>
                <c:pt idx="92">
                  <c:v>10867</c:v>
                </c:pt>
                <c:pt idx="93">
                  <c:v>11073</c:v>
                </c:pt>
                <c:pt idx="94">
                  <c:v>11052</c:v>
                </c:pt>
                <c:pt idx="95">
                  <c:v>11192</c:v>
                </c:pt>
                <c:pt idx="96">
                  <c:v>11629</c:v>
                </c:pt>
                <c:pt idx="97">
                  <c:v>12274</c:v>
                </c:pt>
                <c:pt idx="98">
                  <c:v>12369</c:v>
                </c:pt>
                <c:pt idx="99">
                  <c:v>12845</c:v>
                </c:pt>
                <c:pt idx="100">
                  <c:v>12959</c:v>
                </c:pt>
                <c:pt idx="101">
                  <c:v>12945</c:v>
                </c:pt>
                <c:pt idx="102">
                  <c:v>13078</c:v>
                </c:pt>
                <c:pt idx="103">
                  <c:v>12800</c:v>
                </c:pt>
                <c:pt idx="104">
                  <c:v>12862</c:v>
                </c:pt>
                <c:pt idx="105">
                  <c:v>13272</c:v>
                </c:pt>
                <c:pt idx="106">
                  <c:v>13847</c:v>
                </c:pt>
                <c:pt idx="107">
                  <c:v>13874</c:v>
                </c:pt>
                <c:pt idx="108">
                  <c:v>13754</c:v>
                </c:pt>
                <c:pt idx="109">
                  <c:v>13881</c:v>
                </c:pt>
                <c:pt idx="110">
                  <c:v>14032</c:v>
                </c:pt>
                <c:pt idx="111">
                  <c:v>14236</c:v>
                </c:pt>
                <c:pt idx="112">
                  <c:v>14345</c:v>
                </c:pt>
                <c:pt idx="113">
                  <c:v>14634</c:v>
                </c:pt>
                <c:pt idx="114">
                  <c:v>14918</c:v>
                </c:pt>
                <c:pt idx="115">
                  <c:v>14866</c:v>
                </c:pt>
                <c:pt idx="116">
                  <c:v>15154</c:v>
                </c:pt>
                <c:pt idx="117">
                  <c:v>14976</c:v>
                </c:pt>
                <c:pt idx="118">
                  <c:v>14854</c:v>
                </c:pt>
                <c:pt idx="119">
                  <c:v>14932</c:v>
                </c:pt>
                <c:pt idx="120">
                  <c:v>14783</c:v>
                </c:pt>
                <c:pt idx="121">
                  <c:v>14493</c:v>
                </c:pt>
                <c:pt idx="122">
                  <c:v>14780</c:v>
                </c:pt>
                <c:pt idx="123">
                  <c:v>14895</c:v>
                </c:pt>
                <c:pt idx="124">
                  <c:v>14879</c:v>
                </c:pt>
                <c:pt idx="125">
                  <c:v>15470</c:v>
                </c:pt>
                <c:pt idx="126">
                  <c:v>15673</c:v>
                </c:pt>
                <c:pt idx="127">
                  <c:v>16293</c:v>
                </c:pt>
                <c:pt idx="128">
                  <c:v>16656</c:v>
                </c:pt>
                <c:pt idx="129">
                  <c:v>17116</c:v>
                </c:pt>
                <c:pt idx="130">
                  <c:v>17060</c:v>
                </c:pt>
                <c:pt idx="131">
                  <c:v>17495</c:v>
                </c:pt>
                <c:pt idx="132">
                  <c:v>18224</c:v>
                </c:pt>
                <c:pt idx="133">
                  <c:v>18565</c:v>
                </c:pt>
                <c:pt idx="134">
                  <c:v>19036</c:v>
                </c:pt>
                <c:pt idx="135">
                  <c:v>19158</c:v>
                </c:pt>
                <c:pt idx="136">
                  <c:v>19929</c:v>
                </c:pt>
                <c:pt idx="137">
                  <c:v>19886</c:v>
                </c:pt>
                <c:pt idx="138">
                  <c:v>19936</c:v>
                </c:pt>
                <c:pt idx="139">
                  <c:v>20384</c:v>
                </c:pt>
                <c:pt idx="140">
                  <c:v>20529</c:v>
                </c:pt>
                <c:pt idx="141">
                  <c:v>20321</c:v>
                </c:pt>
                <c:pt idx="142">
                  <c:v>20786</c:v>
                </c:pt>
                <c:pt idx="143">
                  <c:v>21477</c:v>
                </c:pt>
                <c:pt idx="144">
                  <c:v>21468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C4-45FE-B884-1DD390AE97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235968"/>
        <c:axId val="130175744"/>
      </c:lineChart>
      <c:lineChart>
        <c:grouping val="standard"/>
        <c:varyColors val="0"/>
        <c:ser>
          <c:idx val="1"/>
          <c:order val="1"/>
          <c:tx>
            <c:strRef>
              <c:f>Consents!$G$5</c:f>
              <c:strCache>
                <c:ptCount val="1"/>
                <c:pt idx="0">
                  <c:v>Non-residential consents real value (RHS)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cat>
            <c:numRef>
              <c:f>Consents!$A$10:$A$250</c:f>
              <c:numCache>
                <c:formatCode>mmm\-yy</c:formatCode>
                <c:ptCount val="241"/>
                <c:pt idx="0">
                  <c:v>37347</c:v>
                </c:pt>
                <c:pt idx="1">
                  <c:v>37377</c:v>
                </c:pt>
                <c:pt idx="2">
                  <c:v>37408</c:v>
                </c:pt>
                <c:pt idx="3">
                  <c:v>37438</c:v>
                </c:pt>
                <c:pt idx="4">
                  <c:v>37469</c:v>
                </c:pt>
                <c:pt idx="5">
                  <c:v>37500</c:v>
                </c:pt>
                <c:pt idx="6">
                  <c:v>37530</c:v>
                </c:pt>
                <c:pt idx="7">
                  <c:v>37561</c:v>
                </c:pt>
                <c:pt idx="8">
                  <c:v>37591</c:v>
                </c:pt>
                <c:pt idx="9">
                  <c:v>37622</c:v>
                </c:pt>
                <c:pt idx="10">
                  <c:v>37653</c:v>
                </c:pt>
                <c:pt idx="11">
                  <c:v>37681</c:v>
                </c:pt>
                <c:pt idx="12">
                  <c:v>37712</c:v>
                </c:pt>
                <c:pt idx="13">
                  <c:v>37742</c:v>
                </c:pt>
                <c:pt idx="14">
                  <c:v>37773</c:v>
                </c:pt>
                <c:pt idx="15">
                  <c:v>37803</c:v>
                </c:pt>
                <c:pt idx="16">
                  <c:v>37834</c:v>
                </c:pt>
                <c:pt idx="17">
                  <c:v>37865</c:v>
                </c:pt>
                <c:pt idx="18">
                  <c:v>37895</c:v>
                </c:pt>
                <c:pt idx="19">
                  <c:v>37926</c:v>
                </c:pt>
                <c:pt idx="20">
                  <c:v>37956</c:v>
                </c:pt>
                <c:pt idx="21">
                  <c:v>37987</c:v>
                </c:pt>
                <c:pt idx="22">
                  <c:v>38018</c:v>
                </c:pt>
                <c:pt idx="23">
                  <c:v>38047</c:v>
                </c:pt>
                <c:pt idx="24">
                  <c:v>38078</c:v>
                </c:pt>
                <c:pt idx="25">
                  <c:v>38108</c:v>
                </c:pt>
                <c:pt idx="26">
                  <c:v>38139</c:v>
                </c:pt>
                <c:pt idx="27">
                  <c:v>38169</c:v>
                </c:pt>
                <c:pt idx="28">
                  <c:v>38200</c:v>
                </c:pt>
                <c:pt idx="29">
                  <c:v>38231</c:v>
                </c:pt>
                <c:pt idx="30">
                  <c:v>38261</c:v>
                </c:pt>
                <c:pt idx="31">
                  <c:v>38292</c:v>
                </c:pt>
                <c:pt idx="32">
                  <c:v>38322</c:v>
                </c:pt>
                <c:pt idx="33">
                  <c:v>38353</c:v>
                </c:pt>
                <c:pt idx="34">
                  <c:v>38384</c:v>
                </c:pt>
                <c:pt idx="35">
                  <c:v>38412</c:v>
                </c:pt>
                <c:pt idx="36">
                  <c:v>38443</c:v>
                </c:pt>
                <c:pt idx="37">
                  <c:v>38473</c:v>
                </c:pt>
                <c:pt idx="38">
                  <c:v>38504</c:v>
                </c:pt>
                <c:pt idx="39">
                  <c:v>38534</c:v>
                </c:pt>
                <c:pt idx="40">
                  <c:v>38565</c:v>
                </c:pt>
                <c:pt idx="41">
                  <c:v>38596</c:v>
                </c:pt>
                <c:pt idx="42">
                  <c:v>38626</c:v>
                </c:pt>
                <c:pt idx="43">
                  <c:v>38657</c:v>
                </c:pt>
                <c:pt idx="44">
                  <c:v>38687</c:v>
                </c:pt>
                <c:pt idx="45">
                  <c:v>38718</c:v>
                </c:pt>
                <c:pt idx="46">
                  <c:v>38749</c:v>
                </c:pt>
                <c:pt idx="47">
                  <c:v>38777</c:v>
                </c:pt>
                <c:pt idx="48">
                  <c:v>38808</c:v>
                </c:pt>
                <c:pt idx="49">
                  <c:v>38838</c:v>
                </c:pt>
                <c:pt idx="50">
                  <c:v>38869</c:v>
                </c:pt>
                <c:pt idx="51">
                  <c:v>38899</c:v>
                </c:pt>
                <c:pt idx="52">
                  <c:v>38930</c:v>
                </c:pt>
                <c:pt idx="53">
                  <c:v>38961</c:v>
                </c:pt>
                <c:pt idx="54">
                  <c:v>38991</c:v>
                </c:pt>
                <c:pt idx="55">
                  <c:v>39022</c:v>
                </c:pt>
                <c:pt idx="56">
                  <c:v>39052</c:v>
                </c:pt>
                <c:pt idx="57">
                  <c:v>39083</c:v>
                </c:pt>
                <c:pt idx="58">
                  <c:v>39114</c:v>
                </c:pt>
                <c:pt idx="59">
                  <c:v>39142</c:v>
                </c:pt>
                <c:pt idx="60">
                  <c:v>39173</c:v>
                </c:pt>
                <c:pt idx="61">
                  <c:v>39203</c:v>
                </c:pt>
                <c:pt idx="62">
                  <c:v>39234</c:v>
                </c:pt>
                <c:pt idx="63">
                  <c:v>39264</c:v>
                </c:pt>
                <c:pt idx="64">
                  <c:v>39295</c:v>
                </c:pt>
                <c:pt idx="65">
                  <c:v>39326</c:v>
                </c:pt>
                <c:pt idx="66">
                  <c:v>39356</c:v>
                </c:pt>
                <c:pt idx="67">
                  <c:v>39387</c:v>
                </c:pt>
                <c:pt idx="68">
                  <c:v>39417</c:v>
                </c:pt>
                <c:pt idx="69">
                  <c:v>39448</c:v>
                </c:pt>
                <c:pt idx="70">
                  <c:v>39479</c:v>
                </c:pt>
                <c:pt idx="71">
                  <c:v>39508</c:v>
                </c:pt>
                <c:pt idx="72">
                  <c:v>39539</c:v>
                </c:pt>
                <c:pt idx="73">
                  <c:v>39569</c:v>
                </c:pt>
                <c:pt idx="74">
                  <c:v>39600</c:v>
                </c:pt>
                <c:pt idx="75">
                  <c:v>39630</c:v>
                </c:pt>
                <c:pt idx="76">
                  <c:v>39661</c:v>
                </c:pt>
                <c:pt idx="77">
                  <c:v>39692</c:v>
                </c:pt>
                <c:pt idx="78">
                  <c:v>39722</c:v>
                </c:pt>
                <c:pt idx="79">
                  <c:v>39753</c:v>
                </c:pt>
                <c:pt idx="80">
                  <c:v>39783</c:v>
                </c:pt>
                <c:pt idx="81">
                  <c:v>39814</c:v>
                </c:pt>
                <c:pt idx="82">
                  <c:v>39845</c:v>
                </c:pt>
                <c:pt idx="83">
                  <c:v>39873</c:v>
                </c:pt>
                <c:pt idx="84">
                  <c:v>39904</c:v>
                </c:pt>
                <c:pt idx="85">
                  <c:v>39934</c:v>
                </c:pt>
                <c:pt idx="86">
                  <c:v>39965</c:v>
                </c:pt>
                <c:pt idx="87">
                  <c:v>39995</c:v>
                </c:pt>
                <c:pt idx="88">
                  <c:v>40026</c:v>
                </c:pt>
                <c:pt idx="89">
                  <c:v>40057</c:v>
                </c:pt>
                <c:pt idx="90">
                  <c:v>40087</c:v>
                </c:pt>
                <c:pt idx="91">
                  <c:v>40118</c:v>
                </c:pt>
                <c:pt idx="92">
                  <c:v>40148</c:v>
                </c:pt>
                <c:pt idx="93">
                  <c:v>40179</c:v>
                </c:pt>
                <c:pt idx="94">
                  <c:v>40210</c:v>
                </c:pt>
                <c:pt idx="95">
                  <c:v>40238</c:v>
                </c:pt>
                <c:pt idx="96">
                  <c:v>40269</c:v>
                </c:pt>
                <c:pt idx="97">
                  <c:v>40299</c:v>
                </c:pt>
                <c:pt idx="98">
                  <c:v>40330</c:v>
                </c:pt>
                <c:pt idx="99">
                  <c:v>40360</c:v>
                </c:pt>
                <c:pt idx="100">
                  <c:v>40391</c:v>
                </c:pt>
                <c:pt idx="101">
                  <c:v>40422</c:v>
                </c:pt>
                <c:pt idx="102">
                  <c:v>40452</c:v>
                </c:pt>
                <c:pt idx="103">
                  <c:v>40483</c:v>
                </c:pt>
                <c:pt idx="104">
                  <c:v>40513</c:v>
                </c:pt>
                <c:pt idx="105">
                  <c:v>40544</c:v>
                </c:pt>
                <c:pt idx="106">
                  <c:v>40575</c:v>
                </c:pt>
                <c:pt idx="107">
                  <c:v>40603</c:v>
                </c:pt>
                <c:pt idx="108">
                  <c:v>40634</c:v>
                </c:pt>
                <c:pt idx="109">
                  <c:v>40664</c:v>
                </c:pt>
                <c:pt idx="110">
                  <c:v>40695</c:v>
                </c:pt>
                <c:pt idx="111">
                  <c:v>40725</c:v>
                </c:pt>
                <c:pt idx="112">
                  <c:v>40756</c:v>
                </c:pt>
                <c:pt idx="113">
                  <c:v>40787</c:v>
                </c:pt>
                <c:pt idx="114">
                  <c:v>40817</c:v>
                </c:pt>
                <c:pt idx="115">
                  <c:v>40848</c:v>
                </c:pt>
                <c:pt idx="116">
                  <c:v>40878</c:v>
                </c:pt>
                <c:pt idx="117">
                  <c:v>40909</c:v>
                </c:pt>
                <c:pt idx="118">
                  <c:v>40940</c:v>
                </c:pt>
                <c:pt idx="119">
                  <c:v>40969</c:v>
                </c:pt>
                <c:pt idx="120">
                  <c:v>41000</c:v>
                </c:pt>
                <c:pt idx="121">
                  <c:v>41030</c:v>
                </c:pt>
                <c:pt idx="122">
                  <c:v>41061</c:v>
                </c:pt>
                <c:pt idx="123">
                  <c:v>41091</c:v>
                </c:pt>
                <c:pt idx="124">
                  <c:v>41122</c:v>
                </c:pt>
                <c:pt idx="125">
                  <c:v>41153</c:v>
                </c:pt>
                <c:pt idx="126">
                  <c:v>41183</c:v>
                </c:pt>
                <c:pt idx="127">
                  <c:v>41214</c:v>
                </c:pt>
                <c:pt idx="128">
                  <c:v>41244</c:v>
                </c:pt>
                <c:pt idx="129">
                  <c:v>41275</c:v>
                </c:pt>
                <c:pt idx="130">
                  <c:v>41306</c:v>
                </c:pt>
                <c:pt idx="131">
                  <c:v>41334</c:v>
                </c:pt>
                <c:pt idx="132">
                  <c:v>41365</c:v>
                </c:pt>
                <c:pt idx="133">
                  <c:v>41395</c:v>
                </c:pt>
                <c:pt idx="134">
                  <c:v>41426</c:v>
                </c:pt>
                <c:pt idx="135">
                  <c:v>41456</c:v>
                </c:pt>
                <c:pt idx="136">
                  <c:v>41487</c:v>
                </c:pt>
                <c:pt idx="137">
                  <c:v>41518</c:v>
                </c:pt>
                <c:pt idx="138">
                  <c:v>41548</c:v>
                </c:pt>
                <c:pt idx="139">
                  <c:v>41579</c:v>
                </c:pt>
                <c:pt idx="140">
                  <c:v>41609</c:v>
                </c:pt>
                <c:pt idx="141">
                  <c:v>41640</c:v>
                </c:pt>
                <c:pt idx="142">
                  <c:v>41671</c:v>
                </c:pt>
                <c:pt idx="143">
                  <c:v>41699</c:v>
                </c:pt>
                <c:pt idx="144">
                  <c:v>41730</c:v>
                </c:pt>
                <c:pt idx="145">
                  <c:v>41760</c:v>
                </c:pt>
                <c:pt idx="146">
                  <c:v>41791</c:v>
                </c:pt>
                <c:pt idx="147">
                  <c:v>41821</c:v>
                </c:pt>
                <c:pt idx="148">
                  <c:v>41852</c:v>
                </c:pt>
                <c:pt idx="149">
                  <c:v>41883</c:v>
                </c:pt>
                <c:pt idx="150">
                  <c:v>41913</c:v>
                </c:pt>
                <c:pt idx="151">
                  <c:v>41944</c:v>
                </c:pt>
                <c:pt idx="152">
                  <c:v>41974</c:v>
                </c:pt>
                <c:pt idx="153">
                  <c:v>42005</c:v>
                </c:pt>
                <c:pt idx="154">
                  <c:v>42036</c:v>
                </c:pt>
                <c:pt idx="155">
                  <c:v>42064</c:v>
                </c:pt>
                <c:pt idx="156">
                  <c:v>42095</c:v>
                </c:pt>
                <c:pt idx="157">
                  <c:v>42125</c:v>
                </c:pt>
                <c:pt idx="158">
                  <c:v>42156</c:v>
                </c:pt>
                <c:pt idx="159">
                  <c:v>42186</c:v>
                </c:pt>
                <c:pt idx="160">
                  <c:v>42217</c:v>
                </c:pt>
                <c:pt idx="161">
                  <c:v>42248</c:v>
                </c:pt>
                <c:pt idx="162">
                  <c:v>42278</c:v>
                </c:pt>
                <c:pt idx="163">
                  <c:v>42309</c:v>
                </c:pt>
                <c:pt idx="164">
                  <c:v>42339</c:v>
                </c:pt>
                <c:pt idx="165">
                  <c:v>42370</c:v>
                </c:pt>
                <c:pt idx="166">
                  <c:v>42401</c:v>
                </c:pt>
                <c:pt idx="167">
                  <c:v>42430</c:v>
                </c:pt>
                <c:pt idx="168">
                  <c:v>42461</c:v>
                </c:pt>
                <c:pt idx="169">
                  <c:v>42491</c:v>
                </c:pt>
                <c:pt idx="170">
                  <c:v>42522</c:v>
                </c:pt>
                <c:pt idx="171">
                  <c:v>42552</c:v>
                </c:pt>
                <c:pt idx="172">
                  <c:v>42583</c:v>
                </c:pt>
                <c:pt idx="173">
                  <c:v>42614</c:v>
                </c:pt>
                <c:pt idx="174">
                  <c:v>42644</c:v>
                </c:pt>
                <c:pt idx="175">
                  <c:v>42675</c:v>
                </c:pt>
                <c:pt idx="176">
                  <c:v>42705</c:v>
                </c:pt>
                <c:pt idx="177">
                  <c:v>42736</c:v>
                </c:pt>
                <c:pt idx="178">
                  <c:v>42767</c:v>
                </c:pt>
                <c:pt idx="179">
                  <c:v>42795</c:v>
                </c:pt>
                <c:pt idx="180">
                  <c:v>42826</c:v>
                </c:pt>
                <c:pt idx="181">
                  <c:v>42856</c:v>
                </c:pt>
                <c:pt idx="182">
                  <c:v>42887</c:v>
                </c:pt>
                <c:pt idx="183">
                  <c:v>42917</c:v>
                </c:pt>
                <c:pt idx="184">
                  <c:v>42948</c:v>
                </c:pt>
                <c:pt idx="185">
                  <c:v>42979</c:v>
                </c:pt>
                <c:pt idx="186">
                  <c:v>43009</c:v>
                </c:pt>
                <c:pt idx="187">
                  <c:v>43040</c:v>
                </c:pt>
                <c:pt idx="188">
                  <c:v>43070</c:v>
                </c:pt>
                <c:pt idx="189">
                  <c:v>43101</c:v>
                </c:pt>
                <c:pt idx="190">
                  <c:v>43132</c:v>
                </c:pt>
                <c:pt idx="191">
                  <c:v>43160</c:v>
                </c:pt>
                <c:pt idx="192">
                  <c:v>43191</c:v>
                </c:pt>
                <c:pt idx="193">
                  <c:v>43221</c:v>
                </c:pt>
                <c:pt idx="194">
                  <c:v>43252</c:v>
                </c:pt>
                <c:pt idx="195">
                  <c:v>43282</c:v>
                </c:pt>
                <c:pt idx="196">
                  <c:v>43313</c:v>
                </c:pt>
                <c:pt idx="197">
                  <c:v>43344</c:v>
                </c:pt>
                <c:pt idx="198">
                  <c:v>43374</c:v>
                </c:pt>
                <c:pt idx="199">
                  <c:v>43405</c:v>
                </c:pt>
                <c:pt idx="200">
                  <c:v>43435</c:v>
                </c:pt>
                <c:pt idx="201">
                  <c:v>43466</c:v>
                </c:pt>
                <c:pt idx="202">
                  <c:v>43497</c:v>
                </c:pt>
                <c:pt idx="203">
                  <c:v>43525</c:v>
                </c:pt>
                <c:pt idx="204">
                  <c:v>43556</c:v>
                </c:pt>
                <c:pt idx="205">
                  <c:v>43586</c:v>
                </c:pt>
                <c:pt idx="206">
                  <c:v>43617</c:v>
                </c:pt>
                <c:pt idx="207">
                  <c:v>43647</c:v>
                </c:pt>
                <c:pt idx="208">
                  <c:v>43678</c:v>
                </c:pt>
                <c:pt idx="209">
                  <c:v>43709</c:v>
                </c:pt>
                <c:pt idx="210">
                  <c:v>43739</c:v>
                </c:pt>
                <c:pt idx="211">
                  <c:v>43770</c:v>
                </c:pt>
                <c:pt idx="212">
                  <c:v>43800</c:v>
                </c:pt>
                <c:pt idx="213">
                  <c:v>43831</c:v>
                </c:pt>
                <c:pt idx="214">
                  <c:v>43862</c:v>
                </c:pt>
                <c:pt idx="215">
                  <c:v>43891</c:v>
                </c:pt>
                <c:pt idx="216">
                  <c:v>43922</c:v>
                </c:pt>
                <c:pt idx="217">
                  <c:v>43952</c:v>
                </c:pt>
                <c:pt idx="218">
                  <c:v>43983</c:v>
                </c:pt>
                <c:pt idx="219">
                  <c:v>44013</c:v>
                </c:pt>
                <c:pt idx="220">
                  <c:v>44044</c:v>
                </c:pt>
                <c:pt idx="221">
                  <c:v>44075</c:v>
                </c:pt>
                <c:pt idx="222">
                  <c:v>44105</c:v>
                </c:pt>
                <c:pt idx="223">
                  <c:v>44136</c:v>
                </c:pt>
                <c:pt idx="224">
                  <c:v>44166</c:v>
                </c:pt>
                <c:pt idx="225">
                  <c:v>44197</c:v>
                </c:pt>
                <c:pt idx="226">
                  <c:v>44228</c:v>
                </c:pt>
                <c:pt idx="227">
                  <c:v>44256</c:v>
                </c:pt>
                <c:pt idx="228">
                  <c:v>44287</c:v>
                </c:pt>
                <c:pt idx="229">
                  <c:v>44317</c:v>
                </c:pt>
                <c:pt idx="230">
                  <c:v>44348</c:v>
                </c:pt>
                <c:pt idx="231">
                  <c:v>44378</c:v>
                </c:pt>
                <c:pt idx="232">
                  <c:v>44409</c:v>
                </c:pt>
                <c:pt idx="233">
                  <c:v>44440</c:v>
                </c:pt>
                <c:pt idx="234">
                  <c:v>44470</c:v>
                </c:pt>
                <c:pt idx="235">
                  <c:v>44501</c:v>
                </c:pt>
                <c:pt idx="236">
                  <c:v>44531</c:v>
                </c:pt>
                <c:pt idx="237">
                  <c:v>44562</c:v>
                </c:pt>
                <c:pt idx="238">
                  <c:v>44593</c:v>
                </c:pt>
                <c:pt idx="239">
                  <c:v>44621</c:v>
                </c:pt>
                <c:pt idx="240">
                  <c:v>44652</c:v>
                </c:pt>
              </c:numCache>
            </c:numRef>
          </c:cat>
          <c:val>
            <c:numRef>
              <c:f>Consents!$G$106:$G$250</c:f>
              <c:numCache>
                <c:formatCode>_-* #,##0_-;\-* #,##0_-;_-* "-"??_-;_-@_-</c:formatCode>
                <c:ptCount val="145"/>
                <c:pt idx="0">
                  <c:v>1632.757382463069</c:v>
                </c:pt>
                <c:pt idx="1">
                  <c:v>1417.0916381989382</c:v>
                </c:pt>
                <c:pt idx="2">
                  <c:v>1415.8848970606341</c:v>
                </c:pt>
                <c:pt idx="3">
                  <c:v>1311.4998017302214</c:v>
                </c:pt>
                <c:pt idx="4">
                  <c:v>1331.0297192150979</c:v>
                </c:pt>
                <c:pt idx="5">
                  <c:v>1313.0328317550407</c:v>
                </c:pt>
                <c:pt idx="6">
                  <c:v>1257.7920745706979</c:v>
                </c:pt>
                <c:pt idx="7">
                  <c:v>1377.6761989746012</c:v>
                </c:pt>
                <c:pt idx="8">
                  <c:v>1325.9183276310923</c:v>
                </c:pt>
                <c:pt idx="9">
                  <c:v>1312.7551069872216</c:v>
                </c:pt>
                <c:pt idx="10">
                  <c:v>1284.4249270764251</c:v>
                </c:pt>
                <c:pt idx="11">
                  <c:v>1327.9068989445402</c:v>
                </c:pt>
                <c:pt idx="12">
                  <c:v>1337.6082436837651</c:v>
                </c:pt>
                <c:pt idx="13">
                  <c:v>1323.3513775474096</c:v>
                </c:pt>
                <c:pt idx="14">
                  <c:v>1293.9336519679946</c:v>
                </c:pt>
                <c:pt idx="15">
                  <c:v>1444.3814775603716</c:v>
                </c:pt>
                <c:pt idx="16">
                  <c:v>1412.953393549154</c:v>
                </c:pt>
                <c:pt idx="17">
                  <c:v>1446.0380190779406</c:v>
                </c:pt>
                <c:pt idx="18">
                  <c:v>1457.7343071290322</c:v>
                </c:pt>
                <c:pt idx="19">
                  <c:v>1334.9291586542222</c:v>
                </c:pt>
                <c:pt idx="20">
                  <c:v>1522.4174825868288</c:v>
                </c:pt>
                <c:pt idx="21">
                  <c:v>1547.1526590459994</c:v>
                </c:pt>
                <c:pt idx="22">
                  <c:v>1568.1678149414336</c:v>
                </c:pt>
                <c:pt idx="23">
                  <c:v>1467.1949900973789</c:v>
                </c:pt>
                <c:pt idx="24">
                  <c:v>1479.1841912826967</c:v>
                </c:pt>
                <c:pt idx="25">
                  <c:v>1475.5220743577913</c:v>
                </c:pt>
                <c:pt idx="26">
                  <c:v>1479.8837645721671</c:v>
                </c:pt>
                <c:pt idx="27">
                  <c:v>1405.9719124462003</c:v>
                </c:pt>
                <c:pt idx="28">
                  <c:v>1394.2736794395598</c:v>
                </c:pt>
                <c:pt idx="29">
                  <c:v>1447.0063853899567</c:v>
                </c:pt>
                <c:pt idx="30">
                  <c:v>1485.1020473567762</c:v>
                </c:pt>
                <c:pt idx="31">
                  <c:v>1465.2990226275951</c:v>
                </c:pt>
                <c:pt idx="32">
                  <c:v>1336.4744970964596</c:v>
                </c:pt>
                <c:pt idx="33">
                  <c:v>1333.1107408879116</c:v>
                </c:pt>
                <c:pt idx="34">
                  <c:v>1267.4212151689094</c:v>
                </c:pt>
                <c:pt idx="35">
                  <c:v>1421.3948027712554</c:v>
                </c:pt>
                <c:pt idx="36">
                  <c:v>1442.3618896886005</c:v>
                </c:pt>
                <c:pt idx="37">
                  <c:v>1476.4642662484137</c:v>
                </c:pt>
                <c:pt idx="38">
                  <c:v>1515.2537858223091</c:v>
                </c:pt>
                <c:pt idx="39">
                  <c:v>1491.0661231502286</c:v>
                </c:pt>
                <c:pt idx="40">
                  <c:v>1523.3959411751391</c:v>
                </c:pt>
                <c:pt idx="41">
                  <c:v>1517.7408059682382</c:v>
                </c:pt>
                <c:pt idx="42">
                  <c:v>1564.4164664739326</c:v>
                </c:pt>
                <c:pt idx="43">
                  <c:v>1458.5110270513269</c:v>
                </c:pt>
                <c:pt idx="44">
                  <c:v>1395.4223067989446</c:v>
                </c:pt>
                <c:pt idx="45">
                  <c:v>1396.5575662350604</c:v>
                </c:pt>
                <c:pt idx="46">
                  <c:v>1476.0025402737631</c:v>
                </c:pt>
                <c:pt idx="47">
                  <c:v>1404.2788161797935</c:v>
                </c:pt>
                <c:pt idx="48">
                  <c:v>1413.4829884517103</c:v>
                </c:pt>
                <c:pt idx="49">
                  <c:v>1386.5996766160406</c:v>
                </c:pt>
                <c:pt idx="50">
                  <c:v>1489.985184124225</c:v>
                </c:pt>
                <c:pt idx="51">
                  <c:v>1433.659234237382</c:v>
                </c:pt>
                <c:pt idx="52">
                  <c:v>1503.4687192576596</c:v>
                </c:pt>
                <c:pt idx="53">
                  <c:v>1596.6929791189555</c:v>
                </c:pt>
                <c:pt idx="54">
                  <c:v>1596.8220719094138</c:v>
                </c:pt>
                <c:pt idx="55">
                  <c:v>1655.3178611916744</c:v>
                </c:pt>
                <c:pt idx="56">
                  <c:v>1664.3688864597925</c:v>
                </c:pt>
                <c:pt idx="57">
                  <c:v>1637.8944539183651</c:v>
                </c:pt>
                <c:pt idx="58">
                  <c:v>1711.0752900240125</c:v>
                </c:pt>
                <c:pt idx="59">
                  <c:v>1610.8875229973116</c:v>
                </c:pt>
                <c:pt idx="60">
                  <c:v>1584.8588742697514</c:v>
                </c:pt>
                <c:pt idx="61">
                  <c:v>1647.107992475916</c:v>
                </c:pt>
                <c:pt idx="62">
                  <c:v>1547.4158247344953</c:v>
                </c:pt>
                <c:pt idx="63">
                  <c:v>1642.1005440129441</c:v>
                </c:pt>
                <c:pt idx="64">
                  <c:v>1516.7886776383566</c:v>
                </c:pt>
                <c:pt idx="65">
                  <c:v>1442.3782720824354</c:v>
                </c:pt>
                <c:pt idx="66">
                  <c:v>1471.1616319447817</c:v>
                </c:pt>
                <c:pt idx="67">
                  <c:v>1607.6216301196703</c:v>
                </c:pt>
                <c:pt idx="68">
                  <c:v>1768.2610170626581</c:v>
                </c:pt>
                <c:pt idx="69">
                  <c:v>1835.0613312890807</c:v>
                </c:pt>
                <c:pt idx="70">
                  <c:v>1732.020622329931</c:v>
                </c:pt>
                <c:pt idx="71">
                  <c:v>1844.159431566771</c:v>
                </c:pt>
                <c:pt idx="72">
                  <c:v>1877.9371608589302</c:v>
                </c:pt>
                <c:pt idx="73">
                  <c:v>1889.1289157362194</c:v>
                </c:pt>
                <c:pt idx="74">
                  <c:v>2084.3417190173673</c:v>
                </c:pt>
                <c:pt idx="75">
                  <c:v>2201.7601527452284</c:v>
                </c:pt>
                <c:pt idx="76">
                  <c:v>2307.8868069474956</c:v>
                </c:pt>
                <c:pt idx="77">
                  <c:v>2346.1681376974034</c:v>
                </c:pt>
                <c:pt idx="78">
                  <c:v>2323.7973555914141</c:v>
                </c:pt>
                <c:pt idx="79">
                  <c:v>2194.9160069156092</c:v>
                </c:pt>
                <c:pt idx="80">
                  <c:v>2167.7860854331748</c:v>
                </c:pt>
                <c:pt idx="81">
                  <c:v>2147.6924843193815</c:v>
                </c:pt>
                <c:pt idx="82">
                  <c:v>2145.5507910545334</c:v>
                </c:pt>
                <c:pt idx="83">
                  <c:v>2412.8296859454817</c:v>
                </c:pt>
                <c:pt idx="84">
                  <c:v>2457.5267788544234</c:v>
                </c:pt>
                <c:pt idx="85">
                  <c:v>2543.4804914794245</c:v>
                </c:pt>
                <c:pt idx="86">
                  <c:v>2291.5289435947093</c:v>
                </c:pt>
                <c:pt idx="87">
                  <c:v>2190.1263809501293</c:v>
                </c:pt>
                <c:pt idx="88">
                  <c:v>2330.4886339779787</c:v>
                </c:pt>
                <c:pt idx="89">
                  <c:v>2420.2268818444854</c:v>
                </c:pt>
                <c:pt idx="90">
                  <c:v>2570.8457832528675</c:v>
                </c:pt>
                <c:pt idx="91">
                  <c:v>2664.4498629777368</c:v>
                </c:pt>
                <c:pt idx="92">
                  <c:v>2553.0033036509603</c:v>
                </c:pt>
                <c:pt idx="93">
                  <c:v>2621.1014085826696</c:v>
                </c:pt>
                <c:pt idx="94">
                  <c:v>2663.6620111527727</c:v>
                </c:pt>
                <c:pt idx="95">
                  <c:v>2537.6441826599671</c:v>
                </c:pt>
                <c:pt idx="96">
                  <c:v>2569.2455413331018</c:v>
                </c:pt>
                <c:pt idx="97">
                  <c:v>2516.9446547192488</c:v>
                </c:pt>
                <c:pt idx="98">
                  <c:v>2715.8962310296583</c:v>
                </c:pt>
                <c:pt idx="99">
                  <c:v>2761.8911181021067</c:v>
                </c:pt>
                <c:pt idx="100">
                  <c:v>2688.3775103313428</c:v>
                </c:pt>
                <c:pt idx="101">
                  <c:v>2666.9734155822157</c:v>
                </c:pt>
                <c:pt idx="102">
                  <c:v>2538.9942480041946</c:v>
                </c:pt>
                <c:pt idx="103">
                  <c:v>2641.3095514334177</c:v>
                </c:pt>
                <c:pt idx="104">
                  <c:v>2747.4492475924403</c:v>
                </c:pt>
                <c:pt idx="105">
                  <c:v>2831.3764211174612</c:v>
                </c:pt>
                <c:pt idx="106">
                  <c:v>2956.5444409607712</c:v>
                </c:pt>
                <c:pt idx="107">
                  <c:v>2860.8299339897517</c:v>
                </c:pt>
                <c:pt idx="108">
                  <c:v>2902.4151272290769</c:v>
                </c:pt>
                <c:pt idx="109">
                  <c:v>2918.6210155912718</c:v>
                </c:pt>
                <c:pt idx="110">
                  <c:v>2807.2713921574955</c:v>
                </c:pt>
                <c:pt idx="111">
                  <c:v>2828.3726934258611</c:v>
                </c:pt>
                <c:pt idx="112">
                  <c:v>2757.8763548036486</c:v>
                </c:pt>
                <c:pt idx="113">
                  <c:v>2701.5883086263548</c:v>
                </c:pt>
                <c:pt idx="114">
                  <c:v>2715.9973318321881</c:v>
                </c:pt>
                <c:pt idx="115">
                  <c:v>2600.9453227250569</c:v>
                </c:pt>
                <c:pt idx="116">
                  <c:v>2627.5725690432164</c:v>
                </c:pt>
                <c:pt idx="117">
                  <c:v>2517.7148682272814</c:v>
                </c:pt>
                <c:pt idx="118">
                  <c:v>2384.8171915584148</c:v>
                </c:pt>
                <c:pt idx="119">
                  <c:v>2279.5732166419625</c:v>
                </c:pt>
                <c:pt idx="120">
                  <c:v>2148.7741721957145</c:v>
                </c:pt>
                <c:pt idx="121">
                  <c:v>2036.4854230871604</c:v>
                </c:pt>
                <c:pt idx="122">
                  <c:v>2059.8337706587436</c:v>
                </c:pt>
                <c:pt idx="123">
                  <c:v>1951.7770899360821</c:v>
                </c:pt>
                <c:pt idx="124">
                  <c:v>2058.4448109469949</c:v>
                </c:pt>
                <c:pt idx="125">
                  <c:v>2179.7390056216145</c:v>
                </c:pt>
                <c:pt idx="126">
                  <c:v>2113.2919752811863</c:v>
                </c:pt>
                <c:pt idx="127">
                  <c:v>2259.5785227086685</c:v>
                </c:pt>
                <c:pt idx="128">
                  <c:v>2263.1694253236633</c:v>
                </c:pt>
                <c:pt idx="129">
                  <c:v>2253.3630122623872</c:v>
                </c:pt>
                <c:pt idx="130">
                  <c:v>2239.2880916801219</c:v>
                </c:pt>
                <c:pt idx="131">
                  <c:v>2285.1972199740167</c:v>
                </c:pt>
                <c:pt idx="132">
                  <c:v>2337.716335203595</c:v>
                </c:pt>
                <c:pt idx="133">
                  <c:v>2589.0667675577465</c:v>
                </c:pt>
                <c:pt idx="134">
                  <c:v>2589.1021607156945</c:v>
                </c:pt>
                <c:pt idx="135">
                  <c:v>2712.4160622964955</c:v>
                </c:pt>
                <c:pt idx="136">
                  <c:v>2782.3539001308741</c:v>
                </c:pt>
                <c:pt idx="137">
                  <c:v>2681.428878857429</c:v>
                </c:pt>
                <c:pt idx="138">
                  <c:v>2714.018757060996</c:v>
                </c:pt>
                <c:pt idx="139">
                  <c:v>2544.2442774839865</c:v>
                </c:pt>
                <c:pt idx="140">
                  <c:v>2525.2887052724222</c:v>
                </c:pt>
                <c:pt idx="141">
                  <c:v>2528.7301636867091</c:v>
                </c:pt>
                <c:pt idx="142">
                  <c:v>2630.0205564002572</c:v>
                </c:pt>
                <c:pt idx="143">
                  <c:v>2803.0008548201822</c:v>
                </c:pt>
                <c:pt idx="144">
                  <c:v>2752.0609794741727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C4-45FE-B884-1DD390AE97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179840"/>
        <c:axId val="130177664"/>
      </c:lineChart>
      <c:catAx>
        <c:axId val="129235968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low"/>
        <c:crossAx val="130175744"/>
        <c:crosses val="autoZero"/>
        <c:auto val="0"/>
        <c:lblAlgn val="ctr"/>
        <c:lblOffset val="100"/>
        <c:tickLblSkip val="24"/>
        <c:tickMarkSkip val="12"/>
        <c:noMultiLvlLbl val="0"/>
      </c:catAx>
      <c:valAx>
        <c:axId val="130175744"/>
        <c:scaling>
          <c:orientation val="minMax"/>
          <c:max val="250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100" b="1" baseline="0">
                    <a:solidFill>
                      <a:schemeClr val="tx2"/>
                    </a:solidFill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n-US" sz="1100" b="1" baseline="0">
                    <a:solidFill>
                      <a:schemeClr val="tx2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Dwellings consented - annual total (number)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b="1" baseline="0">
                <a:solidFill>
                  <a:schemeClr val="tx2"/>
                </a:solidFill>
              </a:defRPr>
            </a:pPr>
            <a:endParaRPr lang="en-US"/>
          </a:p>
        </c:txPr>
        <c:crossAx val="129235968"/>
        <c:crosses val="autoZero"/>
        <c:crossBetween val="midCat"/>
      </c:valAx>
      <c:valAx>
        <c:axId val="130177664"/>
        <c:scaling>
          <c:orientation val="minMax"/>
          <c:max val="5000"/>
          <c:min val="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100" b="1" baseline="0">
                    <a:solidFill>
                      <a:srgbClr val="00B0F0"/>
                    </a:solidFill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n-US" sz="1100" b="1" baseline="0">
                    <a:solidFill>
                      <a:srgbClr val="00B0F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Non-res value - annual total ($2022m)[*]</a:t>
                </a:r>
              </a:p>
            </c:rich>
          </c:tx>
          <c:overlay val="0"/>
        </c:title>
        <c:numFmt formatCode="_-* #,##0_-;\-* #,##0_-;_-* &quot;-&quot;??_-;_-@_-" sourceLinked="1"/>
        <c:majorTickMark val="out"/>
        <c:minorTickMark val="none"/>
        <c:tickLblPos val="nextTo"/>
        <c:txPr>
          <a:bodyPr/>
          <a:lstStyle/>
          <a:p>
            <a:pPr>
              <a:defRPr b="1" i="0" baseline="0">
                <a:solidFill>
                  <a:srgbClr val="00B0F0"/>
                </a:solidFill>
              </a:defRPr>
            </a:pPr>
            <a:endParaRPr lang="en-US"/>
          </a:p>
        </c:txPr>
        <c:crossAx val="130179840"/>
        <c:crosses val="max"/>
        <c:crossBetween val="between"/>
      </c:valAx>
      <c:dateAx>
        <c:axId val="130179840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130177664"/>
        <c:crosses val="autoZero"/>
        <c:auto val="1"/>
        <c:lblOffset val="100"/>
        <c:baseTimeUnit val="months"/>
      </c:dateAx>
    </c:plotArea>
    <c:legend>
      <c:legendPos val="b"/>
      <c:layout>
        <c:manualLayout>
          <c:xMode val="edge"/>
          <c:yMode val="edge"/>
          <c:x val="0"/>
          <c:y val="0.91527399408295185"/>
          <c:w val="1"/>
          <c:h val="7.4086169102775379E-2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4" l="0.70000000000000062" r="0.70000000000000062" t="0.750000000000004" header="0.30000000000000032" footer="0.30000000000000032"/>
    <c:pageSetup orientation="landscape" horizontalDpi="1200" verticalDpi="120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Auckland dwellings consented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Consents!$B$5</c:f>
              <c:strCache>
                <c:ptCount val="1"/>
                <c:pt idx="0">
                  <c:v>Auckland</c:v>
                </c:pt>
              </c:strCache>
            </c:strRef>
          </c:tx>
          <c:marker>
            <c:symbol val="none"/>
          </c:marker>
          <c:cat>
            <c:numRef>
              <c:f>Consents!$A$10:$A$250</c:f>
              <c:numCache>
                <c:formatCode>mmm\-yy</c:formatCode>
                <c:ptCount val="241"/>
                <c:pt idx="0">
                  <c:v>37347</c:v>
                </c:pt>
                <c:pt idx="1">
                  <c:v>37377</c:v>
                </c:pt>
                <c:pt idx="2">
                  <c:v>37408</c:v>
                </c:pt>
                <c:pt idx="3">
                  <c:v>37438</c:v>
                </c:pt>
                <c:pt idx="4">
                  <c:v>37469</c:v>
                </c:pt>
                <c:pt idx="5">
                  <c:v>37500</c:v>
                </c:pt>
                <c:pt idx="6">
                  <c:v>37530</c:v>
                </c:pt>
                <c:pt idx="7">
                  <c:v>37561</c:v>
                </c:pt>
                <c:pt idx="8">
                  <c:v>37591</c:v>
                </c:pt>
                <c:pt idx="9">
                  <c:v>37622</c:v>
                </c:pt>
                <c:pt idx="10">
                  <c:v>37653</c:v>
                </c:pt>
                <c:pt idx="11">
                  <c:v>37681</c:v>
                </c:pt>
                <c:pt idx="12">
                  <c:v>37712</c:v>
                </c:pt>
                <c:pt idx="13">
                  <c:v>37742</c:v>
                </c:pt>
                <c:pt idx="14">
                  <c:v>37773</c:v>
                </c:pt>
                <c:pt idx="15">
                  <c:v>37803</c:v>
                </c:pt>
                <c:pt idx="16">
                  <c:v>37834</c:v>
                </c:pt>
                <c:pt idx="17">
                  <c:v>37865</c:v>
                </c:pt>
                <c:pt idx="18">
                  <c:v>37895</c:v>
                </c:pt>
                <c:pt idx="19">
                  <c:v>37926</c:v>
                </c:pt>
                <c:pt idx="20">
                  <c:v>37956</c:v>
                </c:pt>
                <c:pt idx="21">
                  <c:v>37987</c:v>
                </c:pt>
                <c:pt idx="22">
                  <c:v>38018</c:v>
                </c:pt>
                <c:pt idx="23">
                  <c:v>38047</c:v>
                </c:pt>
                <c:pt idx="24">
                  <c:v>38078</c:v>
                </c:pt>
                <c:pt idx="25">
                  <c:v>38108</c:v>
                </c:pt>
                <c:pt idx="26">
                  <c:v>38139</c:v>
                </c:pt>
                <c:pt idx="27">
                  <c:v>38169</c:v>
                </c:pt>
                <c:pt idx="28">
                  <c:v>38200</c:v>
                </c:pt>
                <c:pt idx="29">
                  <c:v>38231</c:v>
                </c:pt>
                <c:pt idx="30">
                  <c:v>38261</c:v>
                </c:pt>
                <c:pt idx="31">
                  <c:v>38292</c:v>
                </c:pt>
                <c:pt idx="32">
                  <c:v>38322</c:v>
                </c:pt>
                <c:pt idx="33">
                  <c:v>38353</c:v>
                </c:pt>
                <c:pt idx="34">
                  <c:v>38384</c:v>
                </c:pt>
                <c:pt idx="35">
                  <c:v>38412</c:v>
                </c:pt>
                <c:pt idx="36">
                  <c:v>38443</c:v>
                </c:pt>
                <c:pt idx="37">
                  <c:v>38473</c:v>
                </c:pt>
                <c:pt idx="38">
                  <c:v>38504</c:v>
                </c:pt>
                <c:pt idx="39">
                  <c:v>38534</c:v>
                </c:pt>
                <c:pt idx="40">
                  <c:v>38565</c:v>
                </c:pt>
                <c:pt idx="41">
                  <c:v>38596</c:v>
                </c:pt>
                <c:pt idx="42">
                  <c:v>38626</c:v>
                </c:pt>
                <c:pt idx="43">
                  <c:v>38657</c:v>
                </c:pt>
                <c:pt idx="44">
                  <c:v>38687</c:v>
                </c:pt>
                <c:pt idx="45">
                  <c:v>38718</c:v>
                </c:pt>
                <c:pt idx="46">
                  <c:v>38749</c:v>
                </c:pt>
                <c:pt idx="47">
                  <c:v>38777</c:v>
                </c:pt>
                <c:pt idx="48">
                  <c:v>38808</c:v>
                </c:pt>
                <c:pt idx="49">
                  <c:v>38838</c:v>
                </c:pt>
                <c:pt idx="50">
                  <c:v>38869</c:v>
                </c:pt>
                <c:pt idx="51">
                  <c:v>38899</c:v>
                </c:pt>
                <c:pt idx="52">
                  <c:v>38930</c:v>
                </c:pt>
                <c:pt idx="53">
                  <c:v>38961</c:v>
                </c:pt>
                <c:pt idx="54">
                  <c:v>38991</c:v>
                </c:pt>
                <c:pt idx="55">
                  <c:v>39022</c:v>
                </c:pt>
                <c:pt idx="56">
                  <c:v>39052</c:v>
                </c:pt>
                <c:pt idx="57">
                  <c:v>39083</c:v>
                </c:pt>
                <c:pt idx="58">
                  <c:v>39114</c:v>
                </c:pt>
                <c:pt idx="59">
                  <c:v>39142</c:v>
                </c:pt>
                <c:pt idx="60">
                  <c:v>39173</c:v>
                </c:pt>
                <c:pt idx="61">
                  <c:v>39203</c:v>
                </c:pt>
                <c:pt idx="62">
                  <c:v>39234</c:v>
                </c:pt>
                <c:pt idx="63">
                  <c:v>39264</c:v>
                </c:pt>
                <c:pt idx="64">
                  <c:v>39295</c:v>
                </c:pt>
                <c:pt idx="65">
                  <c:v>39326</c:v>
                </c:pt>
                <c:pt idx="66">
                  <c:v>39356</c:v>
                </c:pt>
                <c:pt idx="67">
                  <c:v>39387</c:v>
                </c:pt>
                <c:pt idx="68">
                  <c:v>39417</c:v>
                </c:pt>
                <c:pt idx="69">
                  <c:v>39448</c:v>
                </c:pt>
                <c:pt idx="70">
                  <c:v>39479</c:v>
                </c:pt>
                <c:pt idx="71">
                  <c:v>39508</c:v>
                </c:pt>
                <c:pt idx="72">
                  <c:v>39539</c:v>
                </c:pt>
                <c:pt idx="73">
                  <c:v>39569</c:v>
                </c:pt>
                <c:pt idx="74">
                  <c:v>39600</c:v>
                </c:pt>
                <c:pt idx="75">
                  <c:v>39630</c:v>
                </c:pt>
                <c:pt idx="76">
                  <c:v>39661</c:v>
                </c:pt>
                <c:pt idx="77">
                  <c:v>39692</c:v>
                </c:pt>
                <c:pt idx="78">
                  <c:v>39722</c:v>
                </c:pt>
                <c:pt idx="79">
                  <c:v>39753</c:v>
                </c:pt>
                <c:pt idx="80">
                  <c:v>39783</c:v>
                </c:pt>
                <c:pt idx="81">
                  <c:v>39814</c:v>
                </c:pt>
                <c:pt idx="82">
                  <c:v>39845</c:v>
                </c:pt>
                <c:pt idx="83">
                  <c:v>39873</c:v>
                </c:pt>
                <c:pt idx="84">
                  <c:v>39904</c:v>
                </c:pt>
                <c:pt idx="85">
                  <c:v>39934</c:v>
                </c:pt>
                <c:pt idx="86">
                  <c:v>39965</c:v>
                </c:pt>
                <c:pt idx="87">
                  <c:v>39995</c:v>
                </c:pt>
                <c:pt idx="88">
                  <c:v>40026</c:v>
                </c:pt>
                <c:pt idx="89">
                  <c:v>40057</c:v>
                </c:pt>
                <c:pt idx="90">
                  <c:v>40087</c:v>
                </c:pt>
                <c:pt idx="91">
                  <c:v>40118</c:v>
                </c:pt>
                <c:pt idx="92">
                  <c:v>40148</c:v>
                </c:pt>
                <c:pt idx="93">
                  <c:v>40179</c:v>
                </c:pt>
                <c:pt idx="94">
                  <c:v>40210</c:v>
                </c:pt>
                <c:pt idx="95">
                  <c:v>40238</c:v>
                </c:pt>
                <c:pt idx="96">
                  <c:v>40269</c:v>
                </c:pt>
                <c:pt idx="97">
                  <c:v>40299</c:v>
                </c:pt>
                <c:pt idx="98">
                  <c:v>40330</c:v>
                </c:pt>
                <c:pt idx="99">
                  <c:v>40360</c:v>
                </c:pt>
                <c:pt idx="100">
                  <c:v>40391</c:v>
                </c:pt>
                <c:pt idx="101">
                  <c:v>40422</c:v>
                </c:pt>
                <c:pt idx="102">
                  <c:v>40452</c:v>
                </c:pt>
                <c:pt idx="103">
                  <c:v>40483</c:v>
                </c:pt>
                <c:pt idx="104">
                  <c:v>40513</c:v>
                </c:pt>
                <c:pt idx="105">
                  <c:v>40544</c:v>
                </c:pt>
                <c:pt idx="106">
                  <c:v>40575</c:v>
                </c:pt>
                <c:pt idx="107">
                  <c:v>40603</c:v>
                </c:pt>
                <c:pt idx="108">
                  <c:v>40634</c:v>
                </c:pt>
                <c:pt idx="109">
                  <c:v>40664</c:v>
                </c:pt>
                <c:pt idx="110">
                  <c:v>40695</c:v>
                </c:pt>
                <c:pt idx="111">
                  <c:v>40725</c:v>
                </c:pt>
                <c:pt idx="112">
                  <c:v>40756</c:v>
                </c:pt>
                <c:pt idx="113">
                  <c:v>40787</c:v>
                </c:pt>
                <c:pt idx="114">
                  <c:v>40817</c:v>
                </c:pt>
                <c:pt idx="115">
                  <c:v>40848</c:v>
                </c:pt>
                <c:pt idx="116">
                  <c:v>40878</c:v>
                </c:pt>
                <c:pt idx="117">
                  <c:v>40909</c:v>
                </c:pt>
                <c:pt idx="118">
                  <c:v>40940</c:v>
                </c:pt>
                <c:pt idx="119">
                  <c:v>40969</c:v>
                </c:pt>
                <c:pt idx="120">
                  <c:v>41000</c:v>
                </c:pt>
                <c:pt idx="121">
                  <c:v>41030</c:v>
                </c:pt>
                <c:pt idx="122">
                  <c:v>41061</c:v>
                </c:pt>
                <c:pt idx="123">
                  <c:v>41091</c:v>
                </c:pt>
                <c:pt idx="124">
                  <c:v>41122</c:v>
                </c:pt>
                <c:pt idx="125">
                  <c:v>41153</c:v>
                </c:pt>
                <c:pt idx="126">
                  <c:v>41183</c:v>
                </c:pt>
                <c:pt idx="127">
                  <c:v>41214</c:v>
                </c:pt>
                <c:pt idx="128">
                  <c:v>41244</c:v>
                </c:pt>
                <c:pt idx="129">
                  <c:v>41275</c:v>
                </c:pt>
                <c:pt idx="130">
                  <c:v>41306</c:v>
                </c:pt>
                <c:pt idx="131">
                  <c:v>41334</c:v>
                </c:pt>
                <c:pt idx="132">
                  <c:v>41365</c:v>
                </c:pt>
                <c:pt idx="133">
                  <c:v>41395</c:v>
                </c:pt>
                <c:pt idx="134">
                  <c:v>41426</c:v>
                </c:pt>
                <c:pt idx="135">
                  <c:v>41456</c:v>
                </c:pt>
                <c:pt idx="136">
                  <c:v>41487</c:v>
                </c:pt>
                <c:pt idx="137">
                  <c:v>41518</c:v>
                </c:pt>
                <c:pt idx="138">
                  <c:v>41548</c:v>
                </c:pt>
                <c:pt idx="139">
                  <c:v>41579</c:v>
                </c:pt>
                <c:pt idx="140">
                  <c:v>41609</c:v>
                </c:pt>
                <c:pt idx="141">
                  <c:v>41640</c:v>
                </c:pt>
                <c:pt idx="142">
                  <c:v>41671</c:v>
                </c:pt>
                <c:pt idx="143">
                  <c:v>41699</c:v>
                </c:pt>
                <c:pt idx="144">
                  <c:v>41730</c:v>
                </c:pt>
                <c:pt idx="145">
                  <c:v>41760</c:v>
                </c:pt>
                <c:pt idx="146">
                  <c:v>41791</c:v>
                </c:pt>
                <c:pt idx="147">
                  <c:v>41821</c:v>
                </c:pt>
                <c:pt idx="148">
                  <c:v>41852</c:v>
                </c:pt>
                <c:pt idx="149">
                  <c:v>41883</c:v>
                </c:pt>
                <c:pt idx="150">
                  <c:v>41913</c:v>
                </c:pt>
                <c:pt idx="151">
                  <c:v>41944</c:v>
                </c:pt>
                <c:pt idx="152">
                  <c:v>41974</c:v>
                </c:pt>
                <c:pt idx="153">
                  <c:v>42005</c:v>
                </c:pt>
                <c:pt idx="154">
                  <c:v>42036</c:v>
                </c:pt>
                <c:pt idx="155">
                  <c:v>42064</c:v>
                </c:pt>
                <c:pt idx="156">
                  <c:v>42095</c:v>
                </c:pt>
                <c:pt idx="157">
                  <c:v>42125</c:v>
                </c:pt>
                <c:pt idx="158">
                  <c:v>42156</c:v>
                </c:pt>
                <c:pt idx="159">
                  <c:v>42186</c:v>
                </c:pt>
                <c:pt idx="160">
                  <c:v>42217</c:v>
                </c:pt>
                <c:pt idx="161">
                  <c:v>42248</c:v>
                </c:pt>
                <c:pt idx="162">
                  <c:v>42278</c:v>
                </c:pt>
                <c:pt idx="163">
                  <c:v>42309</c:v>
                </c:pt>
                <c:pt idx="164">
                  <c:v>42339</c:v>
                </c:pt>
                <c:pt idx="165">
                  <c:v>42370</c:v>
                </c:pt>
                <c:pt idx="166">
                  <c:v>42401</c:v>
                </c:pt>
                <c:pt idx="167">
                  <c:v>42430</c:v>
                </c:pt>
                <c:pt idx="168">
                  <c:v>42461</c:v>
                </c:pt>
                <c:pt idx="169">
                  <c:v>42491</c:v>
                </c:pt>
                <c:pt idx="170">
                  <c:v>42522</c:v>
                </c:pt>
                <c:pt idx="171">
                  <c:v>42552</c:v>
                </c:pt>
                <c:pt idx="172">
                  <c:v>42583</c:v>
                </c:pt>
                <c:pt idx="173">
                  <c:v>42614</c:v>
                </c:pt>
                <c:pt idx="174">
                  <c:v>42644</c:v>
                </c:pt>
                <c:pt idx="175">
                  <c:v>42675</c:v>
                </c:pt>
                <c:pt idx="176">
                  <c:v>42705</c:v>
                </c:pt>
                <c:pt idx="177">
                  <c:v>42736</c:v>
                </c:pt>
                <c:pt idx="178">
                  <c:v>42767</c:v>
                </c:pt>
                <c:pt idx="179">
                  <c:v>42795</c:v>
                </c:pt>
                <c:pt idx="180">
                  <c:v>42826</c:v>
                </c:pt>
                <c:pt idx="181">
                  <c:v>42856</c:v>
                </c:pt>
                <c:pt idx="182">
                  <c:v>42887</c:v>
                </c:pt>
                <c:pt idx="183">
                  <c:v>42917</c:v>
                </c:pt>
                <c:pt idx="184">
                  <c:v>42948</c:v>
                </c:pt>
                <c:pt idx="185">
                  <c:v>42979</c:v>
                </c:pt>
                <c:pt idx="186">
                  <c:v>43009</c:v>
                </c:pt>
                <c:pt idx="187">
                  <c:v>43040</c:v>
                </c:pt>
                <c:pt idx="188">
                  <c:v>43070</c:v>
                </c:pt>
                <c:pt idx="189">
                  <c:v>43101</c:v>
                </c:pt>
                <c:pt idx="190">
                  <c:v>43132</c:v>
                </c:pt>
                <c:pt idx="191">
                  <c:v>43160</c:v>
                </c:pt>
                <c:pt idx="192">
                  <c:v>43191</c:v>
                </c:pt>
                <c:pt idx="193">
                  <c:v>43221</c:v>
                </c:pt>
                <c:pt idx="194">
                  <c:v>43252</c:v>
                </c:pt>
                <c:pt idx="195">
                  <c:v>43282</c:v>
                </c:pt>
                <c:pt idx="196">
                  <c:v>43313</c:v>
                </c:pt>
                <c:pt idx="197">
                  <c:v>43344</c:v>
                </c:pt>
                <c:pt idx="198">
                  <c:v>43374</c:v>
                </c:pt>
                <c:pt idx="199">
                  <c:v>43405</c:v>
                </c:pt>
                <c:pt idx="200">
                  <c:v>43435</c:v>
                </c:pt>
                <c:pt idx="201">
                  <c:v>43466</c:v>
                </c:pt>
                <c:pt idx="202">
                  <c:v>43497</c:v>
                </c:pt>
                <c:pt idx="203">
                  <c:v>43525</c:v>
                </c:pt>
                <c:pt idx="204">
                  <c:v>43556</c:v>
                </c:pt>
                <c:pt idx="205">
                  <c:v>43586</c:v>
                </c:pt>
                <c:pt idx="206">
                  <c:v>43617</c:v>
                </c:pt>
                <c:pt idx="207">
                  <c:v>43647</c:v>
                </c:pt>
                <c:pt idx="208">
                  <c:v>43678</c:v>
                </c:pt>
                <c:pt idx="209">
                  <c:v>43709</c:v>
                </c:pt>
                <c:pt idx="210">
                  <c:v>43739</c:v>
                </c:pt>
                <c:pt idx="211">
                  <c:v>43770</c:v>
                </c:pt>
                <c:pt idx="212">
                  <c:v>43800</c:v>
                </c:pt>
                <c:pt idx="213">
                  <c:v>43831</c:v>
                </c:pt>
                <c:pt idx="214">
                  <c:v>43862</c:v>
                </c:pt>
                <c:pt idx="215">
                  <c:v>43891</c:v>
                </c:pt>
                <c:pt idx="216">
                  <c:v>43922</c:v>
                </c:pt>
                <c:pt idx="217">
                  <c:v>43952</c:v>
                </c:pt>
                <c:pt idx="218">
                  <c:v>43983</c:v>
                </c:pt>
                <c:pt idx="219">
                  <c:v>44013</c:v>
                </c:pt>
                <c:pt idx="220">
                  <c:v>44044</c:v>
                </c:pt>
                <c:pt idx="221">
                  <c:v>44075</c:v>
                </c:pt>
                <c:pt idx="222">
                  <c:v>44105</c:v>
                </c:pt>
                <c:pt idx="223">
                  <c:v>44136</c:v>
                </c:pt>
                <c:pt idx="224">
                  <c:v>44166</c:v>
                </c:pt>
                <c:pt idx="225">
                  <c:v>44197</c:v>
                </c:pt>
                <c:pt idx="226">
                  <c:v>44228</c:v>
                </c:pt>
                <c:pt idx="227">
                  <c:v>44256</c:v>
                </c:pt>
                <c:pt idx="228">
                  <c:v>44287</c:v>
                </c:pt>
                <c:pt idx="229">
                  <c:v>44317</c:v>
                </c:pt>
                <c:pt idx="230">
                  <c:v>44348</c:v>
                </c:pt>
                <c:pt idx="231">
                  <c:v>44378</c:v>
                </c:pt>
                <c:pt idx="232">
                  <c:v>44409</c:v>
                </c:pt>
                <c:pt idx="233">
                  <c:v>44440</c:v>
                </c:pt>
                <c:pt idx="234">
                  <c:v>44470</c:v>
                </c:pt>
                <c:pt idx="235">
                  <c:v>44501</c:v>
                </c:pt>
                <c:pt idx="236">
                  <c:v>44531</c:v>
                </c:pt>
                <c:pt idx="237">
                  <c:v>44562</c:v>
                </c:pt>
                <c:pt idx="238">
                  <c:v>44593</c:v>
                </c:pt>
                <c:pt idx="239">
                  <c:v>44621</c:v>
                </c:pt>
                <c:pt idx="240">
                  <c:v>44652</c:v>
                </c:pt>
              </c:numCache>
            </c:numRef>
          </c:cat>
          <c:val>
            <c:numRef>
              <c:f>Consents!$B$10:$B$250</c:f>
              <c:numCache>
                <c:formatCode>General</c:formatCode>
                <c:ptCount val="241"/>
                <c:pt idx="0">
                  <c:v>9015</c:v>
                </c:pt>
                <c:pt idx="1">
                  <c:v>9308</c:v>
                </c:pt>
                <c:pt idx="2">
                  <c:v>9385</c:v>
                </c:pt>
                <c:pt idx="3">
                  <c:v>10033</c:v>
                </c:pt>
                <c:pt idx="4">
                  <c:v>10195</c:v>
                </c:pt>
                <c:pt idx="5">
                  <c:v>10618</c:v>
                </c:pt>
                <c:pt idx="6">
                  <c:v>11717</c:v>
                </c:pt>
                <c:pt idx="7">
                  <c:v>11632</c:v>
                </c:pt>
                <c:pt idx="8">
                  <c:v>12201</c:v>
                </c:pt>
                <c:pt idx="9">
                  <c:v>12479</c:v>
                </c:pt>
                <c:pt idx="10">
                  <c:v>12343</c:v>
                </c:pt>
                <c:pt idx="11">
                  <c:v>12533</c:v>
                </c:pt>
                <c:pt idx="12">
                  <c:v>12292</c:v>
                </c:pt>
                <c:pt idx="13">
                  <c:v>12224</c:v>
                </c:pt>
                <c:pt idx="14">
                  <c:v>12302</c:v>
                </c:pt>
                <c:pt idx="15">
                  <c:v>12013</c:v>
                </c:pt>
                <c:pt idx="16">
                  <c:v>12188</c:v>
                </c:pt>
                <c:pt idx="17">
                  <c:v>12504</c:v>
                </c:pt>
                <c:pt idx="18">
                  <c:v>11311</c:v>
                </c:pt>
                <c:pt idx="19">
                  <c:v>11574</c:v>
                </c:pt>
                <c:pt idx="20">
                  <c:v>11341</c:v>
                </c:pt>
                <c:pt idx="21">
                  <c:v>11695</c:v>
                </c:pt>
                <c:pt idx="22">
                  <c:v>12157</c:v>
                </c:pt>
                <c:pt idx="23">
                  <c:v>12262</c:v>
                </c:pt>
                <c:pt idx="24">
                  <c:v>12520</c:v>
                </c:pt>
                <c:pt idx="25">
                  <c:v>12505</c:v>
                </c:pt>
                <c:pt idx="26">
                  <c:v>12987</c:v>
                </c:pt>
                <c:pt idx="27">
                  <c:v>12767</c:v>
                </c:pt>
                <c:pt idx="28">
                  <c:v>12519</c:v>
                </c:pt>
                <c:pt idx="29">
                  <c:v>11883</c:v>
                </c:pt>
                <c:pt idx="30">
                  <c:v>12143</c:v>
                </c:pt>
                <c:pt idx="31">
                  <c:v>12115</c:v>
                </c:pt>
                <c:pt idx="32">
                  <c:v>12166</c:v>
                </c:pt>
                <c:pt idx="33">
                  <c:v>11583</c:v>
                </c:pt>
                <c:pt idx="34">
                  <c:v>11226</c:v>
                </c:pt>
                <c:pt idx="35">
                  <c:v>11105</c:v>
                </c:pt>
                <c:pt idx="36">
                  <c:v>10493</c:v>
                </c:pt>
                <c:pt idx="37">
                  <c:v>10161</c:v>
                </c:pt>
                <c:pt idx="38">
                  <c:v>9465</c:v>
                </c:pt>
                <c:pt idx="39">
                  <c:v>9230</c:v>
                </c:pt>
                <c:pt idx="40">
                  <c:v>9167</c:v>
                </c:pt>
                <c:pt idx="41">
                  <c:v>8979</c:v>
                </c:pt>
                <c:pt idx="42">
                  <c:v>8425</c:v>
                </c:pt>
                <c:pt idx="43">
                  <c:v>7790</c:v>
                </c:pt>
                <c:pt idx="44">
                  <c:v>7719</c:v>
                </c:pt>
                <c:pt idx="45">
                  <c:v>7622</c:v>
                </c:pt>
                <c:pt idx="46">
                  <c:v>7688</c:v>
                </c:pt>
                <c:pt idx="47">
                  <c:v>7211</c:v>
                </c:pt>
                <c:pt idx="48">
                  <c:v>7233</c:v>
                </c:pt>
                <c:pt idx="49">
                  <c:v>7371</c:v>
                </c:pt>
                <c:pt idx="50">
                  <c:v>7266</c:v>
                </c:pt>
                <c:pt idx="51">
                  <c:v>7301</c:v>
                </c:pt>
                <c:pt idx="52">
                  <c:v>7205</c:v>
                </c:pt>
                <c:pt idx="53">
                  <c:v>7460</c:v>
                </c:pt>
                <c:pt idx="54">
                  <c:v>7780</c:v>
                </c:pt>
                <c:pt idx="55">
                  <c:v>7715</c:v>
                </c:pt>
                <c:pt idx="56">
                  <c:v>7236</c:v>
                </c:pt>
                <c:pt idx="57">
                  <c:v>7203</c:v>
                </c:pt>
                <c:pt idx="58">
                  <c:v>6878</c:v>
                </c:pt>
                <c:pt idx="59">
                  <c:v>6812</c:v>
                </c:pt>
                <c:pt idx="60">
                  <c:v>6835</c:v>
                </c:pt>
                <c:pt idx="61">
                  <c:v>6675</c:v>
                </c:pt>
                <c:pt idx="62">
                  <c:v>6841</c:v>
                </c:pt>
                <c:pt idx="63">
                  <c:v>6723</c:v>
                </c:pt>
                <c:pt idx="64">
                  <c:v>6787</c:v>
                </c:pt>
                <c:pt idx="65">
                  <c:v>6460</c:v>
                </c:pt>
                <c:pt idx="66">
                  <c:v>6146</c:v>
                </c:pt>
                <c:pt idx="67">
                  <c:v>6172</c:v>
                </c:pt>
                <c:pt idx="68">
                  <c:v>6183</c:v>
                </c:pt>
                <c:pt idx="69">
                  <c:v>6178</c:v>
                </c:pt>
                <c:pt idx="70">
                  <c:v>6247</c:v>
                </c:pt>
                <c:pt idx="71">
                  <c:v>6056</c:v>
                </c:pt>
                <c:pt idx="72">
                  <c:v>6301</c:v>
                </c:pt>
                <c:pt idx="73">
                  <c:v>6138</c:v>
                </c:pt>
                <c:pt idx="74">
                  <c:v>5802</c:v>
                </c:pt>
                <c:pt idx="75">
                  <c:v>5599</c:v>
                </c:pt>
                <c:pt idx="76">
                  <c:v>5187</c:v>
                </c:pt>
                <c:pt idx="77">
                  <c:v>4996</c:v>
                </c:pt>
                <c:pt idx="78">
                  <c:v>4736</c:v>
                </c:pt>
                <c:pt idx="79">
                  <c:v>4549</c:v>
                </c:pt>
                <c:pt idx="80">
                  <c:v>4320</c:v>
                </c:pt>
                <c:pt idx="81">
                  <c:v>4049</c:v>
                </c:pt>
                <c:pt idx="82">
                  <c:v>3732</c:v>
                </c:pt>
                <c:pt idx="83">
                  <c:v>3708</c:v>
                </c:pt>
                <c:pt idx="84">
                  <c:v>3291</c:v>
                </c:pt>
                <c:pt idx="85">
                  <c:v>3400</c:v>
                </c:pt>
                <c:pt idx="86">
                  <c:v>3223</c:v>
                </c:pt>
                <c:pt idx="87">
                  <c:v>3215</c:v>
                </c:pt>
                <c:pt idx="88">
                  <c:v>3157</c:v>
                </c:pt>
                <c:pt idx="89">
                  <c:v>3315</c:v>
                </c:pt>
                <c:pt idx="90">
                  <c:v>3401</c:v>
                </c:pt>
                <c:pt idx="91">
                  <c:v>3407</c:v>
                </c:pt>
                <c:pt idx="92">
                  <c:v>3487</c:v>
                </c:pt>
                <c:pt idx="93">
                  <c:v>3546</c:v>
                </c:pt>
                <c:pt idx="94">
                  <c:v>3635</c:v>
                </c:pt>
                <c:pt idx="95">
                  <c:v>3646</c:v>
                </c:pt>
                <c:pt idx="96">
                  <c:v>3651</c:v>
                </c:pt>
                <c:pt idx="97">
                  <c:v>3540</c:v>
                </c:pt>
                <c:pt idx="98">
                  <c:v>3669</c:v>
                </c:pt>
                <c:pt idx="99">
                  <c:v>3733</c:v>
                </c:pt>
                <c:pt idx="100">
                  <c:v>3838</c:v>
                </c:pt>
                <c:pt idx="101">
                  <c:v>3718</c:v>
                </c:pt>
                <c:pt idx="102">
                  <c:v>3703</c:v>
                </c:pt>
                <c:pt idx="103">
                  <c:v>3733</c:v>
                </c:pt>
                <c:pt idx="104">
                  <c:v>3613</c:v>
                </c:pt>
                <c:pt idx="105">
                  <c:v>3626</c:v>
                </c:pt>
                <c:pt idx="106">
                  <c:v>3612</c:v>
                </c:pt>
                <c:pt idx="107">
                  <c:v>3583</c:v>
                </c:pt>
                <c:pt idx="108">
                  <c:v>3535</c:v>
                </c:pt>
                <c:pt idx="109">
                  <c:v>3450</c:v>
                </c:pt>
                <c:pt idx="110">
                  <c:v>3397</c:v>
                </c:pt>
                <c:pt idx="111">
                  <c:v>3422</c:v>
                </c:pt>
                <c:pt idx="112">
                  <c:v>3480</c:v>
                </c:pt>
                <c:pt idx="113">
                  <c:v>3478</c:v>
                </c:pt>
                <c:pt idx="114">
                  <c:v>3606</c:v>
                </c:pt>
                <c:pt idx="115">
                  <c:v>3673</c:v>
                </c:pt>
                <c:pt idx="116">
                  <c:v>3772</c:v>
                </c:pt>
                <c:pt idx="117">
                  <c:v>3745</c:v>
                </c:pt>
                <c:pt idx="118">
                  <c:v>3763</c:v>
                </c:pt>
                <c:pt idx="119">
                  <c:v>3976</c:v>
                </c:pt>
                <c:pt idx="120">
                  <c:v>4077</c:v>
                </c:pt>
                <c:pt idx="121">
                  <c:v>4202</c:v>
                </c:pt>
                <c:pt idx="122">
                  <c:v>4197</c:v>
                </c:pt>
                <c:pt idx="123">
                  <c:v>4262</c:v>
                </c:pt>
                <c:pt idx="124">
                  <c:v>4259</c:v>
                </c:pt>
                <c:pt idx="125">
                  <c:v>4411</c:v>
                </c:pt>
                <c:pt idx="126">
                  <c:v>4440</c:v>
                </c:pt>
                <c:pt idx="127">
                  <c:v>4442</c:v>
                </c:pt>
                <c:pt idx="128">
                  <c:v>4582</c:v>
                </c:pt>
                <c:pt idx="129">
                  <c:v>4722</c:v>
                </c:pt>
                <c:pt idx="130">
                  <c:v>4882</c:v>
                </c:pt>
                <c:pt idx="131">
                  <c:v>4764</c:v>
                </c:pt>
                <c:pt idx="132">
                  <c:v>4835</c:v>
                </c:pt>
                <c:pt idx="133">
                  <c:v>5102</c:v>
                </c:pt>
                <c:pt idx="134">
                  <c:v>5343</c:v>
                </c:pt>
                <c:pt idx="135">
                  <c:v>5491</c:v>
                </c:pt>
                <c:pt idx="136">
                  <c:v>5616</c:v>
                </c:pt>
                <c:pt idx="137">
                  <c:v>5648</c:v>
                </c:pt>
                <c:pt idx="138">
                  <c:v>5691</c:v>
                </c:pt>
                <c:pt idx="139">
                  <c:v>6038</c:v>
                </c:pt>
                <c:pt idx="140">
                  <c:v>6310</c:v>
                </c:pt>
                <c:pt idx="141">
                  <c:v>6371</c:v>
                </c:pt>
                <c:pt idx="142">
                  <c:v>6362</c:v>
                </c:pt>
                <c:pt idx="143">
                  <c:v>6530</c:v>
                </c:pt>
                <c:pt idx="144">
                  <c:v>6796</c:v>
                </c:pt>
                <c:pt idx="145">
                  <c:v>6779</c:v>
                </c:pt>
                <c:pt idx="146">
                  <c:v>6873</c:v>
                </c:pt>
                <c:pt idx="147">
                  <c:v>7166</c:v>
                </c:pt>
                <c:pt idx="148">
                  <c:v>7356</c:v>
                </c:pt>
                <c:pt idx="149">
                  <c:v>7403</c:v>
                </c:pt>
                <c:pt idx="150">
                  <c:v>7518</c:v>
                </c:pt>
                <c:pt idx="151">
                  <c:v>7706</c:v>
                </c:pt>
                <c:pt idx="152">
                  <c:v>7632</c:v>
                </c:pt>
                <c:pt idx="153">
                  <c:v>7681</c:v>
                </c:pt>
                <c:pt idx="154">
                  <c:v>7745</c:v>
                </c:pt>
                <c:pt idx="155">
                  <c:v>7940</c:v>
                </c:pt>
                <c:pt idx="156">
                  <c:v>8155</c:v>
                </c:pt>
                <c:pt idx="157">
                  <c:v>8195</c:v>
                </c:pt>
                <c:pt idx="158">
                  <c:v>8299</c:v>
                </c:pt>
                <c:pt idx="159">
                  <c:v>8562</c:v>
                </c:pt>
                <c:pt idx="160">
                  <c:v>8609</c:v>
                </c:pt>
                <c:pt idx="161">
                  <c:v>8713</c:v>
                </c:pt>
                <c:pt idx="162">
                  <c:v>8927</c:v>
                </c:pt>
                <c:pt idx="163">
                  <c:v>8926</c:v>
                </c:pt>
                <c:pt idx="164">
                  <c:v>9243</c:v>
                </c:pt>
                <c:pt idx="165">
                  <c:v>9267</c:v>
                </c:pt>
                <c:pt idx="166">
                  <c:v>9526</c:v>
                </c:pt>
                <c:pt idx="167">
                  <c:v>9558</c:v>
                </c:pt>
                <c:pt idx="168">
                  <c:v>9345</c:v>
                </c:pt>
                <c:pt idx="169">
                  <c:v>9426</c:v>
                </c:pt>
                <c:pt idx="170">
                  <c:v>9644</c:v>
                </c:pt>
                <c:pt idx="171">
                  <c:v>9619</c:v>
                </c:pt>
                <c:pt idx="172">
                  <c:v>9849</c:v>
                </c:pt>
                <c:pt idx="173">
                  <c:v>10024</c:v>
                </c:pt>
                <c:pt idx="174">
                  <c:v>10011</c:v>
                </c:pt>
                <c:pt idx="175">
                  <c:v>10233</c:v>
                </c:pt>
                <c:pt idx="176">
                  <c:v>10026</c:v>
                </c:pt>
                <c:pt idx="177">
                  <c:v>10032</c:v>
                </c:pt>
                <c:pt idx="178">
                  <c:v>10045</c:v>
                </c:pt>
                <c:pt idx="179">
                  <c:v>10199</c:v>
                </c:pt>
                <c:pt idx="180">
                  <c:v>10226</c:v>
                </c:pt>
                <c:pt idx="181">
                  <c:v>10379</c:v>
                </c:pt>
                <c:pt idx="182">
                  <c:v>10364</c:v>
                </c:pt>
                <c:pt idx="183">
                  <c:v>10051</c:v>
                </c:pt>
                <c:pt idx="184">
                  <c:v>10265</c:v>
                </c:pt>
                <c:pt idx="185">
                  <c:v>10317</c:v>
                </c:pt>
                <c:pt idx="186">
                  <c:v>10469</c:v>
                </c:pt>
                <c:pt idx="187">
                  <c:v>10731</c:v>
                </c:pt>
                <c:pt idx="188">
                  <c:v>10867</c:v>
                </c:pt>
                <c:pt idx="189">
                  <c:v>11073</c:v>
                </c:pt>
                <c:pt idx="190">
                  <c:v>11052</c:v>
                </c:pt>
                <c:pt idx="191">
                  <c:v>11192</c:v>
                </c:pt>
                <c:pt idx="192">
                  <c:v>11629</c:v>
                </c:pt>
                <c:pt idx="193">
                  <c:v>12274</c:v>
                </c:pt>
                <c:pt idx="194">
                  <c:v>12369</c:v>
                </c:pt>
                <c:pt idx="195">
                  <c:v>12845</c:v>
                </c:pt>
                <c:pt idx="196">
                  <c:v>12959</c:v>
                </c:pt>
                <c:pt idx="197">
                  <c:v>12945</c:v>
                </c:pt>
                <c:pt idx="198">
                  <c:v>13078</c:v>
                </c:pt>
                <c:pt idx="199">
                  <c:v>12800</c:v>
                </c:pt>
                <c:pt idx="200">
                  <c:v>12862</c:v>
                </c:pt>
                <c:pt idx="201">
                  <c:v>13272</c:v>
                </c:pt>
                <c:pt idx="202">
                  <c:v>13847</c:v>
                </c:pt>
                <c:pt idx="203">
                  <c:v>13874</c:v>
                </c:pt>
                <c:pt idx="204">
                  <c:v>13754</c:v>
                </c:pt>
                <c:pt idx="205">
                  <c:v>13881</c:v>
                </c:pt>
                <c:pt idx="206">
                  <c:v>14032</c:v>
                </c:pt>
                <c:pt idx="207">
                  <c:v>14236</c:v>
                </c:pt>
                <c:pt idx="208">
                  <c:v>14345</c:v>
                </c:pt>
                <c:pt idx="209">
                  <c:v>14634</c:v>
                </c:pt>
                <c:pt idx="210">
                  <c:v>14918</c:v>
                </c:pt>
                <c:pt idx="211">
                  <c:v>14866</c:v>
                </c:pt>
                <c:pt idx="212">
                  <c:v>15154</c:v>
                </c:pt>
                <c:pt idx="213">
                  <c:v>14976</c:v>
                </c:pt>
                <c:pt idx="214">
                  <c:v>14854</c:v>
                </c:pt>
                <c:pt idx="215">
                  <c:v>14932</c:v>
                </c:pt>
                <c:pt idx="216">
                  <c:v>14783</c:v>
                </c:pt>
                <c:pt idx="217">
                  <c:v>14493</c:v>
                </c:pt>
                <c:pt idx="218">
                  <c:v>14780</c:v>
                </c:pt>
                <c:pt idx="219">
                  <c:v>14895</c:v>
                </c:pt>
                <c:pt idx="220">
                  <c:v>14879</c:v>
                </c:pt>
                <c:pt idx="221">
                  <c:v>15470</c:v>
                </c:pt>
                <c:pt idx="222">
                  <c:v>15673</c:v>
                </c:pt>
                <c:pt idx="223">
                  <c:v>16293</c:v>
                </c:pt>
                <c:pt idx="224">
                  <c:v>16656</c:v>
                </c:pt>
                <c:pt idx="225">
                  <c:v>17116</c:v>
                </c:pt>
                <c:pt idx="226">
                  <c:v>17060</c:v>
                </c:pt>
                <c:pt idx="227">
                  <c:v>17495</c:v>
                </c:pt>
                <c:pt idx="228">
                  <c:v>18224</c:v>
                </c:pt>
                <c:pt idx="229">
                  <c:v>18565</c:v>
                </c:pt>
                <c:pt idx="230">
                  <c:v>19036</c:v>
                </c:pt>
                <c:pt idx="231">
                  <c:v>19158</c:v>
                </c:pt>
                <c:pt idx="232">
                  <c:v>19929</c:v>
                </c:pt>
                <c:pt idx="233">
                  <c:v>19886</c:v>
                </c:pt>
                <c:pt idx="234">
                  <c:v>19936</c:v>
                </c:pt>
                <c:pt idx="235">
                  <c:v>20384</c:v>
                </c:pt>
                <c:pt idx="236">
                  <c:v>20529</c:v>
                </c:pt>
                <c:pt idx="237">
                  <c:v>20321</c:v>
                </c:pt>
                <c:pt idx="238">
                  <c:v>20786</c:v>
                </c:pt>
                <c:pt idx="239">
                  <c:v>21477</c:v>
                </c:pt>
                <c:pt idx="240">
                  <c:v>21468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79-4BBE-8A61-70F00C75E2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199936"/>
        <c:axId val="130201472"/>
      </c:lineChart>
      <c:dateAx>
        <c:axId val="13019993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30201472"/>
        <c:crosses val="autoZero"/>
        <c:auto val="1"/>
        <c:lblOffset val="100"/>
        <c:baseTimeUnit val="months"/>
        <c:majorUnit val="12"/>
        <c:majorTimeUnit val="months"/>
        <c:minorUnit val="12"/>
        <c:minorTimeUnit val="months"/>
      </c:dateAx>
      <c:valAx>
        <c:axId val="130201472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Moving annual total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01999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New buildings consented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9257174103237096"/>
          <c:y val="0.14983459282354808"/>
          <c:w val="0.63587029746282331"/>
          <c:h val="0.60411597879124179"/>
        </c:manualLayout>
      </c:layout>
      <c:lineChart>
        <c:grouping val="standard"/>
        <c:varyColors val="0"/>
        <c:ser>
          <c:idx val="0"/>
          <c:order val="0"/>
          <c:tx>
            <c:v>Dwellings consented (LHS)</c:v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cat>
            <c:numRef>
              <c:f>Consents!$A$106:$A$250</c:f>
              <c:numCache>
                <c:formatCode>mmm\-yy</c:formatCode>
                <c:ptCount val="145"/>
                <c:pt idx="0">
                  <c:v>40269</c:v>
                </c:pt>
                <c:pt idx="1">
                  <c:v>40299</c:v>
                </c:pt>
                <c:pt idx="2">
                  <c:v>40330</c:v>
                </c:pt>
                <c:pt idx="3">
                  <c:v>40360</c:v>
                </c:pt>
                <c:pt idx="4">
                  <c:v>40391</c:v>
                </c:pt>
                <c:pt idx="5">
                  <c:v>40422</c:v>
                </c:pt>
                <c:pt idx="6">
                  <c:v>40452</c:v>
                </c:pt>
                <c:pt idx="7">
                  <c:v>40483</c:v>
                </c:pt>
                <c:pt idx="8">
                  <c:v>40513</c:v>
                </c:pt>
                <c:pt idx="9">
                  <c:v>40544</c:v>
                </c:pt>
                <c:pt idx="10">
                  <c:v>40575</c:v>
                </c:pt>
                <c:pt idx="11">
                  <c:v>40603</c:v>
                </c:pt>
                <c:pt idx="12">
                  <c:v>40634</c:v>
                </c:pt>
                <c:pt idx="13">
                  <c:v>40664</c:v>
                </c:pt>
                <c:pt idx="14">
                  <c:v>40695</c:v>
                </c:pt>
                <c:pt idx="15">
                  <c:v>40725</c:v>
                </c:pt>
                <c:pt idx="16">
                  <c:v>40756</c:v>
                </c:pt>
                <c:pt idx="17">
                  <c:v>40787</c:v>
                </c:pt>
                <c:pt idx="18">
                  <c:v>40817</c:v>
                </c:pt>
                <c:pt idx="19">
                  <c:v>40848</c:v>
                </c:pt>
                <c:pt idx="20">
                  <c:v>40878</c:v>
                </c:pt>
                <c:pt idx="21">
                  <c:v>40909</c:v>
                </c:pt>
                <c:pt idx="22">
                  <c:v>40940</c:v>
                </c:pt>
                <c:pt idx="23">
                  <c:v>40969</c:v>
                </c:pt>
                <c:pt idx="24">
                  <c:v>41000</c:v>
                </c:pt>
                <c:pt idx="25">
                  <c:v>41030</c:v>
                </c:pt>
                <c:pt idx="26">
                  <c:v>41061</c:v>
                </c:pt>
                <c:pt idx="27">
                  <c:v>41091</c:v>
                </c:pt>
                <c:pt idx="28">
                  <c:v>41122</c:v>
                </c:pt>
                <c:pt idx="29">
                  <c:v>41153</c:v>
                </c:pt>
                <c:pt idx="30">
                  <c:v>41183</c:v>
                </c:pt>
                <c:pt idx="31">
                  <c:v>41214</c:v>
                </c:pt>
                <c:pt idx="32">
                  <c:v>41244</c:v>
                </c:pt>
                <c:pt idx="33">
                  <c:v>41275</c:v>
                </c:pt>
                <c:pt idx="34">
                  <c:v>41306</c:v>
                </c:pt>
                <c:pt idx="35">
                  <c:v>41334</c:v>
                </c:pt>
                <c:pt idx="36">
                  <c:v>41365</c:v>
                </c:pt>
                <c:pt idx="37">
                  <c:v>41395</c:v>
                </c:pt>
                <c:pt idx="38">
                  <c:v>41426</c:v>
                </c:pt>
                <c:pt idx="39">
                  <c:v>41456</c:v>
                </c:pt>
                <c:pt idx="40">
                  <c:v>41487</c:v>
                </c:pt>
                <c:pt idx="41">
                  <c:v>41518</c:v>
                </c:pt>
                <c:pt idx="42">
                  <c:v>41548</c:v>
                </c:pt>
                <c:pt idx="43">
                  <c:v>41579</c:v>
                </c:pt>
                <c:pt idx="44">
                  <c:v>41609</c:v>
                </c:pt>
                <c:pt idx="45">
                  <c:v>41640</c:v>
                </c:pt>
                <c:pt idx="46">
                  <c:v>41671</c:v>
                </c:pt>
                <c:pt idx="47">
                  <c:v>41699</c:v>
                </c:pt>
                <c:pt idx="48">
                  <c:v>41730</c:v>
                </c:pt>
                <c:pt idx="49">
                  <c:v>41760</c:v>
                </c:pt>
                <c:pt idx="50">
                  <c:v>41791</c:v>
                </c:pt>
                <c:pt idx="51">
                  <c:v>41821</c:v>
                </c:pt>
                <c:pt idx="52">
                  <c:v>41852</c:v>
                </c:pt>
                <c:pt idx="53">
                  <c:v>41883</c:v>
                </c:pt>
                <c:pt idx="54">
                  <c:v>41913</c:v>
                </c:pt>
                <c:pt idx="55">
                  <c:v>41944</c:v>
                </c:pt>
                <c:pt idx="56">
                  <c:v>41974</c:v>
                </c:pt>
                <c:pt idx="57">
                  <c:v>42005</c:v>
                </c:pt>
                <c:pt idx="58">
                  <c:v>42036</c:v>
                </c:pt>
                <c:pt idx="59">
                  <c:v>42064</c:v>
                </c:pt>
                <c:pt idx="60">
                  <c:v>42095</c:v>
                </c:pt>
                <c:pt idx="61">
                  <c:v>42125</c:v>
                </c:pt>
                <c:pt idx="62">
                  <c:v>42156</c:v>
                </c:pt>
                <c:pt idx="63">
                  <c:v>42186</c:v>
                </c:pt>
                <c:pt idx="64">
                  <c:v>42217</c:v>
                </c:pt>
                <c:pt idx="65">
                  <c:v>42248</c:v>
                </c:pt>
                <c:pt idx="66">
                  <c:v>42278</c:v>
                </c:pt>
                <c:pt idx="67">
                  <c:v>42309</c:v>
                </c:pt>
                <c:pt idx="68">
                  <c:v>42339</c:v>
                </c:pt>
                <c:pt idx="69">
                  <c:v>42370</c:v>
                </c:pt>
                <c:pt idx="70">
                  <c:v>42401</c:v>
                </c:pt>
                <c:pt idx="71">
                  <c:v>42430</c:v>
                </c:pt>
                <c:pt idx="72">
                  <c:v>42461</c:v>
                </c:pt>
                <c:pt idx="73">
                  <c:v>42491</c:v>
                </c:pt>
                <c:pt idx="74">
                  <c:v>42522</c:v>
                </c:pt>
                <c:pt idx="75">
                  <c:v>42552</c:v>
                </c:pt>
                <c:pt idx="76">
                  <c:v>42583</c:v>
                </c:pt>
                <c:pt idx="77">
                  <c:v>42614</c:v>
                </c:pt>
                <c:pt idx="78">
                  <c:v>42644</c:v>
                </c:pt>
                <c:pt idx="79">
                  <c:v>42675</c:v>
                </c:pt>
                <c:pt idx="80">
                  <c:v>42705</c:v>
                </c:pt>
                <c:pt idx="81">
                  <c:v>42736</c:v>
                </c:pt>
                <c:pt idx="82">
                  <c:v>42767</c:v>
                </c:pt>
                <c:pt idx="83">
                  <c:v>42795</c:v>
                </c:pt>
                <c:pt idx="84">
                  <c:v>42826</c:v>
                </c:pt>
                <c:pt idx="85">
                  <c:v>42856</c:v>
                </c:pt>
                <c:pt idx="86">
                  <c:v>42887</c:v>
                </c:pt>
                <c:pt idx="87">
                  <c:v>42917</c:v>
                </c:pt>
                <c:pt idx="88">
                  <c:v>42948</c:v>
                </c:pt>
                <c:pt idx="89">
                  <c:v>42979</c:v>
                </c:pt>
                <c:pt idx="90">
                  <c:v>43009</c:v>
                </c:pt>
                <c:pt idx="91">
                  <c:v>43040</c:v>
                </c:pt>
                <c:pt idx="92">
                  <c:v>43070</c:v>
                </c:pt>
                <c:pt idx="93">
                  <c:v>43101</c:v>
                </c:pt>
                <c:pt idx="94">
                  <c:v>43132</c:v>
                </c:pt>
                <c:pt idx="95">
                  <c:v>43160</c:v>
                </c:pt>
                <c:pt idx="96">
                  <c:v>43191</c:v>
                </c:pt>
                <c:pt idx="97">
                  <c:v>43221</c:v>
                </c:pt>
                <c:pt idx="98">
                  <c:v>43252</c:v>
                </c:pt>
                <c:pt idx="99">
                  <c:v>43282</c:v>
                </c:pt>
                <c:pt idx="100">
                  <c:v>43313</c:v>
                </c:pt>
                <c:pt idx="101">
                  <c:v>43344</c:v>
                </c:pt>
                <c:pt idx="102">
                  <c:v>43374</c:v>
                </c:pt>
                <c:pt idx="103">
                  <c:v>43405</c:v>
                </c:pt>
                <c:pt idx="104">
                  <c:v>43435</c:v>
                </c:pt>
                <c:pt idx="105">
                  <c:v>43466</c:v>
                </c:pt>
                <c:pt idx="106">
                  <c:v>43497</c:v>
                </c:pt>
                <c:pt idx="107">
                  <c:v>43525</c:v>
                </c:pt>
                <c:pt idx="108">
                  <c:v>43556</c:v>
                </c:pt>
                <c:pt idx="109">
                  <c:v>43586</c:v>
                </c:pt>
                <c:pt idx="110">
                  <c:v>43617</c:v>
                </c:pt>
                <c:pt idx="111">
                  <c:v>43647</c:v>
                </c:pt>
                <c:pt idx="112">
                  <c:v>43678</c:v>
                </c:pt>
                <c:pt idx="113">
                  <c:v>43709</c:v>
                </c:pt>
                <c:pt idx="114">
                  <c:v>43739</c:v>
                </c:pt>
                <c:pt idx="115">
                  <c:v>43770</c:v>
                </c:pt>
                <c:pt idx="116">
                  <c:v>43800</c:v>
                </c:pt>
                <c:pt idx="117">
                  <c:v>43831</c:v>
                </c:pt>
                <c:pt idx="118">
                  <c:v>43862</c:v>
                </c:pt>
                <c:pt idx="119">
                  <c:v>43891</c:v>
                </c:pt>
                <c:pt idx="120">
                  <c:v>43922</c:v>
                </c:pt>
                <c:pt idx="121">
                  <c:v>43952</c:v>
                </c:pt>
                <c:pt idx="122">
                  <c:v>43983</c:v>
                </c:pt>
                <c:pt idx="123">
                  <c:v>44013</c:v>
                </c:pt>
                <c:pt idx="124">
                  <c:v>44044</c:v>
                </c:pt>
                <c:pt idx="125">
                  <c:v>44075</c:v>
                </c:pt>
                <c:pt idx="126">
                  <c:v>44105</c:v>
                </c:pt>
                <c:pt idx="127">
                  <c:v>44136</c:v>
                </c:pt>
                <c:pt idx="128">
                  <c:v>44166</c:v>
                </c:pt>
                <c:pt idx="129">
                  <c:v>44197</c:v>
                </c:pt>
                <c:pt idx="130">
                  <c:v>44228</c:v>
                </c:pt>
                <c:pt idx="131">
                  <c:v>44256</c:v>
                </c:pt>
                <c:pt idx="132">
                  <c:v>44287</c:v>
                </c:pt>
                <c:pt idx="133">
                  <c:v>44317</c:v>
                </c:pt>
                <c:pt idx="134">
                  <c:v>44348</c:v>
                </c:pt>
                <c:pt idx="135">
                  <c:v>44378</c:v>
                </c:pt>
                <c:pt idx="136">
                  <c:v>44409</c:v>
                </c:pt>
                <c:pt idx="137">
                  <c:v>44440</c:v>
                </c:pt>
                <c:pt idx="138">
                  <c:v>44470</c:v>
                </c:pt>
                <c:pt idx="139">
                  <c:v>44501</c:v>
                </c:pt>
                <c:pt idx="140">
                  <c:v>44531</c:v>
                </c:pt>
                <c:pt idx="141">
                  <c:v>44562</c:v>
                </c:pt>
                <c:pt idx="142">
                  <c:v>44593</c:v>
                </c:pt>
                <c:pt idx="143">
                  <c:v>44621</c:v>
                </c:pt>
                <c:pt idx="144">
                  <c:v>44652</c:v>
                </c:pt>
              </c:numCache>
            </c:numRef>
          </c:cat>
          <c:val>
            <c:numRef>
              <c:f>Consents!$B$106:$B$250</c:f>
              <c:numCache>
                <c:formatCode>General</c:formatCode>
                <c:ptCount val="145"/>
                <c:pt idx="0">
                  <c:v>3651</c:v>
                </c:pt>
                <c:pt idx="1">
                  <c:v>3540</c:v>
                </c:pt>
                <c:pt idx="2">
                  <c:v>3669</c:v>
                </c:pt>
                <c:pt idx="3">
                  <c:v>3733</c:v>
                </c:pt>
                <c:pt idx="4">
                  <c:v>3838</c:v>
                </c:pt>
                <c:pt idx="5">
                  <c:v>3718</c:v>
                </c:pt>
                <c:pt idx="6">
                  <c:v>3703</c:v>
                </c:pt>
                <c:pt idx="7">
                  <c:v>3733</c:v>
                </c:pt>
                <c:pt idx="8">
                  <c:v>3613</c:v>
                </c:pt>
                <c:pt idx="9">
                  <c:v>3626</c:v>
                </c:pt>
                <c:pt idx="10">
                  <c:v>3612</c:v>
                </c:pt>
                <c:pt idx="11">
                  <c:v>3583</c:v>
                </c:pt>
                <c:pt idx="12">
                  <c:v>3535</c:v>
                </c:pt>
                <c:pt idx="13">
                  <c:v>3450</c:v>
                </c:pt>
                <c:pt idx="14">
                  <c:v>3397</c:v>
                </c:pt>
                <c:pt idx="15">
                  <c:v>3422</c:v>
                </c:pt>
                <c:pt idx="16">
                  <c:v>3480</c:v>
                </c:pt>
                <c:pt idx="17">
                  <c:v>3478</c:v>
                </c:pt>
                <c:pt idx="18">
                  <c:v>3606</c:v>
                </c:pt>
                <c:pt idx="19">
                  <c:v>3673</c:v>
                </c:pt>
                <c:pt idx="20">
                  <c:v>3772</c:v>
                </c:pt>
                <c:pt idx="21">
                  <c:v>3745</c:v>
                </c:pt>
                <c:pt idx="22">
                  <c:v>3763</c:v>
                </c:pt>
                <c:pt idx="23">
                  <c:v>3976</c:v>
                </c:pt>
                <c:pt idx="24">
                  <c:v>4077</c:v>
                </c:pt>
                <c:pt idx="25">
                  <c:v>4202</c:v>
                </c:pt>
                <c:pt idx="26">
                  <c:v>4197</c:v>
                </c:pt>
                <c:pt idx="27">
                  <c:v>4262</c:v>
                </c:pt>
                <c:pt idx="28">
                  <c:v>4259</c:v>
                </c:pt>
                <c:pt idx="29">
                  <c:v>4411</c:v>
                </c:pt>
                <c:pt idx="30">
                  <c:v>4440</c:v>
                </c:pt>
                <c:pt idx="31">
                  <c:v>4442</c:v>
                </c:pt>
                <c:pt idx="32">
                  <c:v>4582</c:v>
                </c:pt>
                <c:pt idx="33">
                  <c:v>4722</c:v>
                </c:pt>
                <c:pt idx="34">
                  <c:v>4882</c:v>
                </c:pt>
                <c:pt idx="35">
                  <c:v>4764</c:v>
                </c:pt>
                <c:pt idx="36">
                  <c:v>4835</c:v>
                </c:pt>
                <c:pt idx="37">
                  <c:v>5102</c:v>
                </c:pt>
                <c:pt idx="38">
                  <c:v>5343</c:v>
                </c:pt>
                <c:pt idx="39">
                  <c:v>5491</c:v>
                </c:pt>
                <c:pt idx="40">
                  <c:v>5616</c:v>
                </c:pt>
                <c:pt idx="41">
                  <c:v>5648</c:v>
                </c:pt>
                <c:pt idx="42">
                  <c:v>5691</c:v>
                </c:pt>
                <c:pt idx="43">
                  <c:v>6038</c:v>
                </c:pt>
                <c:pt idx="44">
                  <c:v>6310</c:v>
                </c:pt>
                <c:pt idx="45">
                  <c:v>6371</c:v>
                </c:pt>
                <c:pt idx="46">
                  <c:v>6362</c:v>
                </c:pt>
                <c:pt idx="47">
                  <c:v>6530</c:v>
                </c:pt>
                <c:pt idx="48">
                  <c:v>6796</c:v>
                </c:pt>
                <c:pt idx="49">
                  <c:v>6779</c:v>
                </c:pt>
                <c:pt idx="50">
                  <c:v>6873</c:v>
                </c:pt>
                <c:pt idx="51">
                  <c:v>7166</c:v>
                </c:pt>
                <c:pt idx="52">
                  <c:v>7356</c:v>
                </c:pt>
                <c:pt idx="53">
                  <c:v>7403</c:v>
                </c:pt>
                <c:pt idx="54">
                  <c:v>7518</c:v>
                </c:pt>
                <c:pt idx="55">
                  <c:v>7706</c:v>
                </c:pt>
                <c:pt idx="56">
                  <c:v>7632</c:v>
                </c:pt>
                <c:pt idx="57">
                  <c:v>7681</c:v>
                </c:pt>
                <c:pt idx="58">
                  <c:v>7745</c:v>
                </c:pt>
                <c:pt idx="59">
                  <c:v>7940</c:v>
                </c:pt>
                <c:pt idx="60">
                  <c:v>8155</c:v>
                </c:pt>
                <c:pt idx="61">
                  <c:v>8195</c:v>
                </c:pt>
                <c:pt idx="62">
                  <c:v>8299</c:v>
                </c:pt>
                <c:pt idx="63">
                  <c:v>8562</c:v>
                </c:pt>
                <c:pt idx="64">
                  <c:v>8609</c:v>
                </c:pt>
                <c:pt idx="65">
                  <c:v>8713</c:v>
                </c:pt>
                <c:pt idx="66">
                  <c:v>8927</c:v>
                </c:pt>
                <c:pt idx="67">
                  <c:v>8926</c:v>
                </c:pt>
                <c:pt idx="68">
                  <c:v>9243</c:v>
                </c:pt>
                <c:pt idx="69">
                  <c:v>9267</c:v>
                </c:pt>
                <c:pt idx="70">
                  <c:v>9526</c:v>
                </c:pt>
                <c:pt idx="71">
                  <c:v>9558</c:v>
                </c:pt>
                <c:pt idx="72">
                  <c:v>9345</c:v>
                </c:pt>
                <c:pt idx="73">
                  <c:v>9426</c:v>
                </c:pt>
                <c:pt idx="74">
                  <c:v>9644</c:v>
                </c:pt>
                <c:pt idx="75">
                  <c:v>9619</c:v>
                </c:pt>
                <c:pt idx="76">
                  <c:v>9849</c:v>
                </c:pt>
                <c:pt idx="77">
                  <c:v>10024</c:v>
                </c:pt>
                <c:pt idx="78">
                  <c:v>10011</c:v>
                </c:pt>
                <c:pt idx="79">
                  <c:v>10233</c:v>
                </c:pt>
                <c:pt idx="80">
                  <c:v>10026</c:v>
                </c:pt>
                <c:pt idx="81">
                  <c:v>10032</c:v>
                </c:pt>
                <c:pt idx="82">
                  <c:v>10045</c:v>
                </c:pt>
                <c:pt idx="83">
                  <c:v>10199</c:v>
                </c:pt>
                <c:pt idx="84">
                  <c:v>10226</c:v>
                </c:pt>
                <c:pt idx="85">
                  <c:v>10379</c:v>
                </c:pt>
                <c:pt idx="86">
                  <c:v>10364</c:v>
                </c:pt>
                <c:pt idx="87">
                  <c:v>10051</c:v>
                </c:pt>
                <c:pt idx="88">
                  <c:v>10265</c:v>
                </c:pt>
                <c:pt idx="89">
                  <c:v>10317</c:v>
                </c:pt>
                <c:pt idx="90">
                  <c:v>10469</c:v>
                </c:pt>
                <c:pt idx="91">
                  <c:v>10731</c:v>
                </c:pt>
                <c:pt idx="92">
                  <c:v>10867</c:v>
                </c:pt>
                <c:pt idx="93">
                  <c:v>11073</c:v>
                </c:pt>
                <c:pt idx="94">
                  <c:v>11052</c:v>
                </c:pt>
                <c:pt idx="95">
                  <c:v>11192</c:v>
                </c:pt>
                <c:pt idx="96">
                  <c:v>11629</c:v>
                </c:pt>
                <c:pt idx="97">
                  <c:v>12274</c:v>
                </c:pt>
                <c:pt idx="98">
                  <c:v>12369</c:v>
                </c:pt>
                <c:pt idx="99">
                  <c:v>12845</c:v>
                </c:pt>
                <c:pt idx="100">
                  <c:v>12959</c:v>
                </c:pt>
                <c:pt idx="101">
                  <c:v>12945</c:v>
                </c:pt>
                <c:pt idx="102">
                  <c:v>13078</c:v>
                </c:pt>
                <c:pt idx="103">
                  <c:v>12800</c:v>
                </c:pt>
                <c:pt idx="104">
                  <c:v>12862</c:v>
                </c:pt>
                <c:pt idx="105">
                  <c:v>13272</c:v>
                </c:pt>
                <c:pt idx="106">
                  <c:v>13847</c:v>
                </c:pt>
                <c:pt idx="107">
                  <c:v>13874</c:v>
                </c:pt>
                <c:pt idx="108">
                  <c:v>13754</c:v>
                </c:pt>
                <c:pt idx="109">
                  <c:v>13881</c:v>
                </c:pt>
                <c:pt idx="110">
                  <c:v>14032</c:v>
                </c:pt>
                <c:pt idx="111">
                  <c:v>14236</c:v>
                </c:pt>
                <c:pt idx="112">
                  <c:v>14345</c:v>
                </c:pt>
                <c:pt idx="113">
                  <c:v>14634</c:v>
                </c:pt>
                <c:pt idx="114">
                  <c:v>14918</c:v>
                </c:pt>
                <c:pt idx="115">
                  <c:v>14866</c:v>
                </c:pt>
                <c:pt idx="116">
                  <c:v>15154</c:v>
                </c:pt>
                <c:pt idx="117">
                  <c:v>14976</c:v>
                </c:pt>
                <c:pt idx="118">
                  <c:v>14854</c:v>
                </c:pt>
                <c:pt idx="119">
                  <c:v>14932</c:v>
                </c:pt>
                <c:pt idx="120">
                  <c:v>14783</c:v>
                </c:pt>
                <c:pt idx="121">
                  <c:v>14493</c:v>
                </c:pt>
                <c:pt idx="122">
                  <c:v>14780</c:v>
                </c:pt>
                <c:pt idx="123">
                  <c:v>14895</c:v>
                </c:pt>
                <c:pt idx="124">
                  <c:v>14879</c:v>
                </c:pt>
                <c:pt idx="125">
                  <c:v>15470</c:v>
                </c:pt>
                <c:pt idx="126">
                  <c:v>15673</c:v>
                </c:pt>
                <c:pt idx="127">
                  <c:v>16293</c:v>
                </c:pt>
                <c:pt idx="128">
                  <c:v>16656</c:v>
                </c:pt>
                <c:pt idx="129">
                  <c:v>17116</c:v>
                </c:pt>
                <c:pt idx="130">
                  <c:v>17060</c:v>
                </c:pt>
                <c:pt idx="131">
                  <c:v>17495</c:v>
                </c:pt>
                <c:pt idx="132">
                  <c:v>18224</c:v>
                </c:pt>
                <c:pt idx="133">
                  <c:v>18565</c:v>
                </c:pt>
                <c:pt idx="134">
                  <c:v>19036</c:v>
                </c:pt>
                <c:pt idx="135">
                  <c:v>19158</c:v>
                </c:pt>
                <c:pt idx="136">
                  <c:v>19929</c:v>
                </c:pt>
                <c:pt idx="137">
                  <c:v>19886</c:v>
                </c:pt>
                <c:pt idx="138">
                  <c:v>19936</c:v>
                </c:pt>
                <c:pt idx="139">
                  <c:v>20384</c:v>
                </c:pt>
                <c:pt idx="140">
                  <c:v>20529</c:v>
                </c:pt>
                <c:pt idx="141">
                  <c:v>20321</c:v>
                </c:pt>
                <c:pt idx="142">
                  <c:v>20786</c:v>
                </c:pt>
                <c:pt idx="143">
                  <c:v>21477</c:v>
                </c:pt>
                <c:pt idx="144">
                  <c:v>21468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BA-4213-B7B2-D5B1C83EA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498560"/>
        <c:axId val="130500096"/>
      </c:lineChart>
      <c:lineChart>
        <c:grouping val="standard"/>
        <c:varyColors val="0"/>
        <c:ser>
          <c:idx val="1"/>
          <c:order val="1"/>
          <c:tx>
            <c:v>Real value of non-residential consents (RHS)</c:v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cat>
            <c:numRef>
              <c:f>Consents!$A$106:$A$250</c:f>
              <c:numCache>
                <c:formatCode>mmm\-yy</c:formatCode>
                <c:ptCount val="145"/>
                <c:pt idx="0">
                  <c:v>40269</c:v>
                </c:pt>
                <c:pt idx="1">
                  <c:v>40299</c:v>
                </c:pt>
                <c:pt idx="2">
                  <c:v>40330</c:v>
                </c:pt>
                <c:pt idx="3">
                  <c:v>40360</c:v>
                </c:pt>
                <c:pt idx="4">
                  <c:v>40391</c:v>
                </c:pt>
                <c:pt idx="5">
                  <c:v>40422</c:v>
                </c:pt>
                <c:pt idx="6">
                  <c:v>40452</c:v>
                </c:pt>
                <c:pt idx="7">
                  <c:v>40483</c:v>
                </c:pt>
                <c:pt idx="8">
                  <c:v>40513</c:v>
                </c:pt>
                <c:pt idx="9">
                  <c:v>40544</c:v>
                </c:pt>
                <c:pt idx="10">
                  <c:v>40575</c:v>
                </c:pt>
                <c:pt idx="11">
                  <c:v>40603</c:v>
                </c:pt>
                <c:pt idx="12">
                  <c:v>40634</c:v>
                </c:pt>
                <c:pt idx="13">
                  <c:v>40664</c:v>
                </c:pt>
                <c:pt idx="14">
                  <c:v>40695</c:v>
                </c:pt>
                <c:pt idx="15">
                  <c:v>40725</c:v>
                </c:pt>
                <c:pt idx="16">
                  <c:v>40756</c:v>
                </c:pt>
                <c:pt idx="17">
                  <c:v>40787</c:v>
                </c:pt>
                <c:pt idx="18">
                  <c:v>40817</c:v>
                </c:pt>
                <c:pt idx="19">
                  <c:v>40848</c:v>
                </c:pt>
                <c:pt idx="20">
                  <c:v>40878</c:v>
                </c:pt>
                <c:pt idx="21">
                  <c:v>40909</c:v>
                </c:pt>
                <c:pt idx="22">
                  <c:v>40940</c:v>
                </c:pt>
                <c:pt idx="23">
                  <c:v>40969</c:v>
                </c:pt>
                <c:pt idx="24">
                  <c:v>41000</c:v>
                </c:pt>
                <c:pt idx="25">
                  <c:v>41030</c:v>
                </c:pt>
                <c:pt idx="26">
                  <c:v>41061</c:v>
                </c:pt>
                <c:pt idx="27">
                  <c:v>41091</c:v>
                </c:pt>
                <c:pt idx="28">
                  <c:v>41122</c:v>
                </c:pt>
                <c:pt idx="29">
                  <c:v>41153</c:v>
                </c:pt>
                <c:pt idx="30">
                  <c:v>41183</c:v>
                </c:pt>
                <c:pt idx="31">
                  <c:v>41214</c:v>
                </c:pt>
                <c:pt idx="32">
                  <c:v>41244</c:v>
                </c:pt>
                <c:pt idx="33">
                  <c:v>41275</c:v>
                </c:pt>
                <c:pt idx="34">
                  <c:v>41306</c:v>
                </c:pt>
                <c:pt idx="35">
                  <c:v>41334</c:v>
                </c:pt>
                <c:pt idx="36">
                  <c:v>41365</c:v>
                </c:pt>
                <c:pt idx="37">
                  <c:v>41395</c:v>
                </c:pt>
                <c:pt idx="38">
                  <c:v>41426</c:v>
                </c:pt>
                <c:pt idx="39">
                  <c:v>41456</c:v>
                </c:pt>
                <c:pt idx="40">
                  <c:v>41487</c:v>
                </c:pt>
                <c:pt idx="41">
                  <c:v>41518</c:v>
                </c:pt>
                <c:pt idx="42">
                  <c:v>41548</c:v>
                </c:pt>
                <c:pt idx="43">
                  <c:v>41579</c:v>
                </c:pt>
                <c:pt idx="44">
                  <c:v>41609</c:v>
                </c:pt>
                <c:pt idx="45">
                  <c:v>41640</c:v>
                </c:pt>
                <c:pt idx="46">
                  <c:v>41671</c:v>
                </c:pt>
                <c:pt idx="47">
                  <c:v>41699</c:v>
                </c:pt>
                <c:pt idx="48">
                  <c:v>41730</c:v>
                </c:pt>
                <c:pt idx="49">
                  <c:v>41760</c:v>
                </c:pt>
                <c:pt idx="50">
                  <c:v>41791</c:v>
                </c:pt>
                <c:pt idx="51">
                  <c:v>41821</c:v>
                </c:pt>
                <c:pt idx="52">
                  <c:v>41852</c:v>
                </c:pt>
                <c:pt idx="53">
                  <c:v>41883</c:v>
                </c:pt>
                <c:pt idx="54">
                  <c:v>41913</c:v>
                </c:pt>
                <c:pt idx="55">
                  <c:v>41944</c:v>
                </c:pt>
                <c:pt idx="56">
                  <c:v>41974</c:v>
                </c:pt>
                <c:pt idx="57">
                  <c:v>42005</c:v>
                </c:pt>
                <c:pt idx="58">
                  <c:v>42036</c:v>
                </c:pt>
                <c:pt idx="59">
                  <c:v>42064</c:v>
                </c:pt>
                <c:pt idx="60">
                  <c:v>42095</c:v>
                </c:pt>
                <c:pt idx="61">
                  <c:v>42125</c:v>
                </c:pt>
                <c:pt idx="62">
                  <c:v>42156</c:v>
                </c:pt>
                <c:pt idx="63">
                  <c:v>42186</c:v>
                </c:pt>
                <c:pt idx="64">
                  <c:v>42217</c:v>
                </c:pt>
                <c:pt idx="65">
                  <c:v>42248</c:v>
                </c:pt>
                <c:pt idx="66">
                  <c:v>42278</c:v>
                </c:pt>
                <c:pt idx="67">
                  <c:v>42309</c:v>
                </c:pt>
                <c:pt idx="68">
                  <c:v>42339</c:v>
                </c:pt>
                <c:pt idx="69">
                  <c:v>42370</c:v>
                </c:pt>
                <c:pt idx="70">
                  <c:v>42401</c:v>
                </c:pt>
                <c:pt idx="71">
                  <c:v>42430</c:v>
                </c:pt>
                <c:pt idx="72">
                  <c:v>42461</c:v>
                </c:pt>
                <c:pt idx="73">
                  <c:v>42491</c:v>
                </c:pt>
                <c:pt idx="74">
                  <c:v>42522</c:v>
                </c:pt>
                <c:pt idx="75">
                  <c:v>42552</c:v>
                </c:pt>
                <c:pt idx="76">
                  <c:v>42583</c:v>
                </c:pt>
                <c:pt idx="77">
                  <c:v>42614</c:v>
                </c:pt>
                <c:pt idx="78">
                  <c:v>42644</c:v>
                </c:pt>
                <c:pt idx="79">
                  <c:v>42675</c:v>
                </c:pt>
                <c:pt idx="80">
                  <c:v>42705</c:v>
                </c:pt>
                <c:pt idx="81">
                  <c:v>42736</c:v>
                </c:pt>
                <c:pt idx="82">
                  <c:v>42767</c:v>
                </c:pt>
                <c:pt idx="83">
                  <c:v>42795</c:v>
                </c:pt>
                <c:pt idx="84">
                  <c:v>42826</c:v>
                </c:pt>
                <c:pt idx="85">
                  <c:v>42856</c:v>
                </c:pt>
                <c:pt idx="86">
                  <c:v>42887</c:v>
                </c:pt>
                <c:pt idx="87">
                  <c:v>42917</c:v>
                </c:pt>
                <c:pt idx="88">
                  <c:v>42948</c:v>
                </c:pt>
                <c:pt idx="89">
                  <c:v>42979</c:v>
                </c:pt>
                <c:pt idx="90">
                  <c:v>43009</c:v>
                </c:pt>
                <c:pt idx="91">
                  <c:v>43040</c:v>
                </c:pt>
                <c:pt idx="92">
                  <c:v>43070</c:v>
                </c:pt>
                <c:pt idx="93">
                  <c:v>43101</c:v>
                </c:pt>
                <c:pt idx="94">
                  <c:v>43132</c:v>
                </c:pt>
                <c:pt idx="95">
                  <c:v>43160</c:v>
                </c:pt>
                <c:pt idx="96">
                  <c:v>43191</c:v>
                </c:pt>
                <c:pt idx="97">
                  <c:v>43221</c:v>
                </c:pt>
                <c:pt idx="98">
                  <c:v>43252</c:v>
                </c:pt>
                <c:pt idx="99">
                  <c:v>43282</c:v>
                </c:pt>
                <c:pt idx="100">
                  <c:v>43313</c:v>
                </c:pt>
                <c:pt idx="101">
                  <c:v>43344</c:v>
                </c:pt>
                <c:pt idx="102">
                  <c:v>43374</c:v>
                </c:pt>
                <c:pt idx="103">
                  <c:v>43405</c:v>
                </c:pt>
                <c:pt idx="104">
                  <c:v>43435</c:v>
                </c:pt>
                <c:pt idx="105">
                  <c:v>43466</c:v>
                </c:pt>
                <c:pt idx="106">
                  <c:v>43497</c:v>
                </c:pt>
                <c:pt idx="107">
                  <c:v>43525</c:v>
                </c:pt>
                <c:pt idx="108">
                  <c:v>43556</c:v>
                </c:pt>
                <c:pt idx="109">
                  <c:v>43586</c:v>
                </c:pt>
                <c:pt idx="110">
                  <c:v>43617</c:v>
                </c:pt>
                <c:pt idx="111">
                  <c:v>43647</c:v>
                </c:pt>
                <c:pt idx="112">
                  <c:v>43678</c:v>
                </c:pt>
                <c:pt idx="113">
                  <c:v>43709</c:v>
                </c:pt>
                <c:pt idx="114">
                  <c:v>43739</c:v>
                </c:pt>
                <c:pt idx="115">
                  <c:v>43770</c:v>
                </c:pt>
                <c:pt idx="116">
                  <c:v>43800</c:v>
                </c:pt>
                <c:pt idx="117">
                  <c:v>43831</c:v>
                </c:pt>
                <c:pt idx="118">
                  <c:v>43862</c:v>
                </c:pt>
                <c:pt idx="119">
                  <c:v>43891</c:v>
                </c:pt>
                <c:pt idx="120">
                  <c:v>43922</c:v>
                </c:pt>
                <c:pt idx="121">
                  <c:v>43952</c:v>
                </c:pt>
                <c:pt idx="122">
                  <c:v>43983</c:v>
                </c:pt>
                <c:pt idx="123">
                  <c:v>44013</c:v>
                </c:pt>
                <c:pt idx="124">
                  <c:v>44044</c:v>
                </c:pt>
                <c:pt idx="125">
                  <c:v>44075</c:v>
                </c:pt>
                <c:pt idx="126">
                  <c:v>44105</c:v>
                </c:pt>
                <c:pt idx="127">
                  <c:v>44136</c:v>
                </c:pt>
                <c:pt idx="128">
                  <c:v>44166</c:v>
                </c:pt>
                <c:pt idx="129">
                  <c:v>44197</c:v>
                </c:pt>
                <c:pt idx="130">
                  <c:v>44228</c:v>
                </c:pt>
                <c:pt idx="131">
                  <c:v>44256</c:v>
                </c:pt>
                <c:pt idx="132">
                  <c:v>44287</c:v>
                </c:pt>
                <c:pt idx="133">
                  <c:v>44317</c:v>
                </c:pt>
                <c:pt idx="134">
                  <c:v>44348</c:v>
                </c:pt>
                <c:pt idx="135">
                  <c:v>44378</c:v>
                </c:pt>
                <c:pt idx="136">
                  <c:v>44409</c:v>
                </c:pt>
                <c:pt idx="137">
                  <c:v>44440</c:v>
                </c:pt>
                <c:pt idx="138">
                  <c:v>44470</c:v>
                </c:pt>
                <c:pt idx="139">
                  <c:v>44501</c:v>
                </c:pt>
                <c:pt idx="140">
                  <c:v>44531</c:v>
                </c:pt>
                <c:pt idx="141">
                  <c:v>44562</c:v>
                </c:pt>
                <c:pt idx="142">
                  <c:v>44593</c:v>
                </c:pt>
                <c:pt idx="143">
                  <c:v>44621</c:v>
                </c:pt>
                <c:pt idx="144">
                  <c:v>44652</c:v>
                </c:pt>
              </c:numCache>
            </c:numRef>
          </c:cat>
          <c:val>
            <c:numRef>
              <c:f>Nonresidential!$B$106:$B$250</c:f>
              <c:numCache>
                <c:formatCode>0</c:formatCode>
                <c:ptCount val="145"/>
                <c:pt idx="0">
                  <c:v>1632.757382463069</c:v>
                </c:pt>
                <c:pt idx="1">
                  <c:v>1417.0916381989382</c:v>
                </c:pt>
                <c:pt idx="2">
                  <c:v>1415.8848970606341</c:v>
                </c:pt>
                <c:pt idx="3">
                  <c:v>1311.4998017302214</c:v>
                </c:pt>
                <c:pt idx="4">
                  <c:v>1331.0297192150979</c:v>
                </c:pt>
                <c:pt idx="5">
                  <c:v>1313.0328317550407</c:v>
                </c:pt>
                <c:pt idx="6">
                  <c:v>1257.7920745706979</c:v>
                </c:pt>
                <c:pt idx="7">
                  <c:v>1377.6761989746012</c:v>
                </c:pt>
                <c:pt idx="8">
                  <c:v>1325.9183276310923</c:v>
                </c:pt>
                <c:pt idx="9">
                  <c:v>1312.7551069872216</c:v>
                </c:pt>
                <c:pt idx="10">
                  <c:v>1284.4249270764251</c:v>
                </c:pt>
                <c:pt idx="11">
                  <c:v>1327.9068989445402</c:v>
                </c:pt>
                <c:pt idx="12">
                  <c:v>1337.6082436837651</c:v>
                </c:pt>
                <c:pt idx="13">
                  <c:v>1323.3513775474096</c:v>
                </c:pt>
                <c:pt idx="14">
                  <c:v>1293.9336519679946</c:v>
                </c:pt>
                <c:pt idx="15">
                  <c:v>1444.3814775603716</c:v>
                </c:pt>
                <c:pt idx="16">
                  <c:v>1412.953393549154</c:v>
                </c:pt>
                <c:pt idx="17">
                  <c:v>1446.0380190779406</c:v>
                </c:pt>
                <c:pt idx="18">
                  <c:v>1457.7343071290322</c:v>
                </c:pt>
                <c:pt idx="19">
                  <c:v>1334.9291586542222</c:v>
                </c:pt>
                <c:pt idx="20">
                  <c:v>1522.4174825868288</c:v>
                </c:pt>
                <c:pt idx="21">
                  <c:v>1547.1526590459994</c:v>
                </c:pt>
                <c:pt idx="22">
                  <c:v>1568.1678149414336</c:v>
                </c:pt>
                <c:pt idx="23">
                  <c:v>1467.1949900973789</c:v>
                </c:pt>
                <c:pt idx="24">
                  <c:v>1479.1841912826967</c:v>
                </c:pt>
                <c:pt idx="25">
                  <c:v>1475.5220743577913</c:v>
                </c:pt>
                <c:pt idx="26">
                  <c:v>1479.8837645721671</c:v>
                </c:pt>
                <c:pt idx="27">
                  <c:v>1405.9719124462003</c:v>
                </c:pt>
                <c:pt idx="28">
                  <c:v>1394.2736794395598</c:v>
                </c:pt>
                <c:pt idx="29">
                  <c:v>1447.0063853899567</c:v>
                </c:pt>
                <c:pt idx="30">
                  <c:v>1485.1020473567762</c:v>
                </c:pt>
                <c:pt idx="31">
                  <c:v>1465.2990226275951</c:v>
                </c:pt>
                <c:pt idx="32">
                  <c:v>1336.4744970964596</c:v>
                </c:pt>
                <c:pt idx="33">
                  <c:v>1333.1107408879116</c:v>
                </c:pt>
                <c:pt idx="34">
                  <c:v>1267.4212151689094</c:v>
                </c:pt>
                <c:pt idx="35">
                  <c:v>1421.3948027712554</c:v>
                </c:pt>
                <c:pt idx="36">
                  <c:v>1442.3618896886005</c:v>
                </c:pt>
                <c:pt idx="37">
                  <c:v>1476.4642662484137</c:v>
                </c:pt>
                <c:pt idx="38">
                  <c:v>1515.2537858223091</c:v>
                </c:pt>
                <c:pt idx="39">
                  <c:v>1491.0661231502286</c:v>
                </c:pt>
                <c:pt idx="40">
                  <c:v>1523.3959411751391</c:v>
                </c:pt>
                <c:pt idx="41">
                  <c:v>1517.7408059682382</c:v>
                </c:pt>
                <c:pt idx="42">
                  <c:v>1564.4164664739326</c:v>
                </c:pt>
                <c:pt idx="43">
                  <c:v>1458.5110270513269</c:v>
                </c:pt>
                <c:pt idx="44">
                  <c:v>1395.4223067989446</c:v>
                </c:pt>
                <c:pt idx="45">
                  <c:v>1396.5575662350604</c:v>
                </c:pt>
                <c:pt idx="46">
                  <c:v>1476.0025402737631</c:v>
                </c:pt>
                <c:pt idx="47">
                  <c:v>1404.2788161797935</c:v>
                </c:pt>
                <c:pt idx="48">
                  <c:v>1413.4829884517103</c:v>
                </c:pt>
                <c:pt idx="49">
                  <c:v>1386.5996766160406</c:v>
                </c:pt>
                <c:pt idx="50">
                  <c:v>1489.985184124225</c:v>
                </c:pt>
                <c:pt idx="51">
                  <c:v>1433.659234237382</c:v>
                </c:pt>
                <c:pt idx="52">
                  <c:v>1503.4687192576596</c:v>
                </c:pt>
                <c:pt idx="53">
                  <c:v>1596.6929791189555</c:v>
                </c:pt>
                <c:pt idx="54">
                  <c:v>1596.8220719094138</c:v>
                </c:pt>
                <c:pt idx="55">
                  <c:v>1655.3178611916744</c:v>
                </c:pt>
                <c:pt idx="56">
                  <c:v>1664.3688864597925</c:v>
                </c:pt>
                <c:pt idx="57">
                  <c:v>1637.8944539183651</c:v>
                </c:pt>
                <c:pt idx="58">
                  <c:v>1711.0752900240125</c:v>
                </c:pt>
                <c:pt idx="59">
                  <c:v>1610.8875229973116</c:v>
                </c:pt>
                <c:pt idx="60">
                  <c:v>1584.8588742697514</c:v>
                </c:pt>
                <c:pt idx="61">
                  <c:v>1647.107992475916</c:v>
                </c:pt>
                <c:pt idx="62">
                  <c:v>1547.4158247344953</c:v>
                </c:pt>
                <c:pt idx="63">
                  <c:v>1642.1005440129441</c:v>
                </c:pt>
                <c:pt idx="64">
                  <c:v>1516.7886776383566</c:v>
                </c:pt>
                <c:pt idx="65">
                  <c:v>1442.3782720824354</c:v>
                </c:pt>
                <c:pt idx="66">
                  <c:v>1471.1616319447817</c:v>
                </c:pt>
                <c:pt idx="67">
                  <c:v>1607.6216301196703</c:v>
                </c:pt>
                <c:pt idx="68">
                  <c:v>1768.2610170626581</c:v>
                </c:pt>
                <c:pt idx="69">
                  <c:v>1835.0613312890807</c:v>
                </c:pt>
                <c:pt idx="70">
                  <c:v>1732.020622329931</c:v>
                </c:pt>
                <c:pt idx="71">
                  <c:v>1844.159431566771</c:v>
                </c:pt>
                <c:pt idx="72">
                  <c:v>1877.9371608589302</c:v>
                </c:pt>
                <c:pt idx="73">
                  <c:v>1889.1289157362194</c:v>
                </c:pt>
                <c:pt idx="74">
                  <c:v>2084.3417190173673</c:v>
                </c:pt>
                <c:pt idx="75">
                  <c:v>2201.7601527452284</c:v>
                </c:pt>
                <c:pt idx="76">
                  <c:v>2307.8868069474956</c:v>
                </c:pt>
                <c:pt idx="77">
                  <c:v>2346.1681376974034</c:v>
                </c:pt>
                <c:pt idx="78">
                  <c:v>2323.7973555914141</c:v>
                </c:pt>
                <c:pt idx="79">
                  <c:v>2194.9160069156092</c:v>
                </c:pt>
                <c:pt idx="80">
                  <c:v>2167.7860854331748</c:v>
                </c:pt>
                <c:pt idx="81">
                  <c:v>2147.6924843193815</c:v>
                </c:pt>
                <c:pt idx="82">
                  <c:v>2145.5507910545334</c:v>
                </c:pt>
                <c:pt idx="83">
                  <c:v>2412.8296859454817</c:v>
                </c:pt>
                <c:pt idx="84">
                  <c:v>2457.5267788544234</c:v>
                </c:pt>
                <c:pt idx="85">
                  <c:v>2543.4804914794245</c:v>
                </c:pt>
                <c:pt idx="86">
                  <c:v>2291.5289435947093</c:v>
                </c:pt>
                <c:pt idx="87">
                  <c:v>2190.1263809501293</c:v>
                </c:pt>
                <c:pt idx="88">
                  <c:v>2330.4886339779787</c:v>
                </c:pt>
                <c:pt idx="89">
                  <c:v>2420.2268818444854</c:v>
                </c:pt>
                <c:pt idx="90">
                  <c:v>2570.8457832528675</c:v>
                </c:pt>
                <c:pt idx="91">
                  <c:v>2664.4498629777368</c:v>
                </c:pt>
                <c:pt idx="92">
                  <c:v>2553.0033036509603</c:v>
                </c:pt>
                <c:pt idx="93">
                  <c:v>2621.1014085826696</c:v>
                </c:pt>
                <c:pt idx="94">
                  <c:v>2663.6620111527727</c:v>
                </c:pt>
                <c:pt idx="95">
                  <c:v>2537.6441826599671</c:v>
                </c:pt>
                <c:pt idx="96">
                  <c:v>2569.2455413331018</c:v>
                </c:pt>
                <c:pt idx="97">
                  <c:v>2516.9446547192488</c:v>
                </c:pt>
                <c:pt idx="98">
                  <c:v>2715.8962310296583</c:v>
                </c:pt>
                <c:pt idx="99">
                  <c:v>2761.8911181021067</c:v>
                </c:pt>
                <c:pt idx="100">
                  <c:v>2688.3775103313428</c:v>
                </c:pt>
                <c:pt idx="101">
                  <c:v>2666.9734155822157</c:v>
                </c:pt>
                <c:pt idx="102">
                  <c:v>2538.9942480041946</c:v>
                </c:pt>
                <c:pt idx="103">
                  <c:v>2641.3095514334177</c:v>
                </c:pt>
                <c:pt idx="104">
                  <c:v>2747.4492475924403</c:v>
                </c:pt>
                <c:pt idx="105">
                  <c:v>2831.3764211174612</c:v>
                </c:pt>
                <c:pt idx="106">
                  <c:v>2956.5444409607712</c:v>
                </c:pt>
                <c:pt idx="107">
                  <c:v>2860.8299339897517</c:v>
                </c:pt>
                <c:pt idx="108">
                  <c:v>2902.4151272290769</c:v>
                </c:pt>
                <c:pt idx="109">
                  <c:v>2918.6210155912718</c:v>
                </c:pt>
                <c:pt idx="110">
                  <c:v>2807.2713921574955</c:v>
                </c:pt>
                <c:pt idx="111">
                  <c:v>2828.3726934258611</c:v>
                </c:pt>
                <c:pt idx="112">
                  <c:v>2757.8763548036486</c:v>
                </c:pt>
                <c:pt idx="113">
                  <c:v>2701.5883086263548</c:v>
                </c:pt>
                <c:pt idx="114">
                  <c:v>2715.9973318321881</c:v>
                </c:pt>
                <c:pt idx="115">
                  <c:v>2600.9453227250569</c:v>
                </c:pt>
                <c:pt idx="116">
                  <c:v>2627.5725690432164</c:v>
                </c:pt>
                <c:pt idx="117">
                  <c:v>2517.7148682272814</c:v>
                </c:pt>
                <c:pt idx="118">
                  <c:v>2384.8171915584148</c:v>
                </c:pt>
                <c:pt idx="119">
                  <c:v>2279.5732166419625</c:v>
                </c:pt>
                <c:pt idx="120">
                  <c:v>2148.7741721957145</c:v>
                </c:pt>
                <c:pt idx="121">
                  <c:v>2036.4854230871604</c:v>
                </c:pt>
                <c:pt idx="122">
                  <c:v>2059.8337706587436</c:v>
                </c:pt>
                <c:pt idx="123">
                  <c:v>1951.7770899360821</c:v>
                </c:pt>
                <c:pt idx="124">
                  <c:v>2058.4448109469949</c:v>
                </c:pt>
                <c:pt idx="125">
                  <c:v>2179.7390056216145</c:v>
                </c:pt>
                <c:pt idx="126">
                  <c:v>2113.2919752811863</c:v>
                </c:pt>
                <c:pt idx="127">
                  <c:v>2259.5785227086685</c:v>
                </c:pt>
                <c:pt idx="128">
                  <c:v>2263.1694253236633</c:v>
                </c:pt>
                <c:pt idx="129">
                  <c:v>2253.3630122623872</c:v>
                </c:pt>
                <c:pt idx="130">
                  <c:v>2239.2880916801219</c:v>
                </c:pt>
                <c:pt idx="131">
                  <c:v>2285.1972199740167</c:v>
                </c:pt>
                <c:pt idx="132">
                  <c:v>2337.716335203595</c:v>
                </c:pt>
                <c:pt idx="133">
                  <c:v>2589.0667675577465</c:v>
                </c:pt>
                <c:pt idx="134">
                  <c:v>2589.1021607156945</c:v>
                </c:pt>
                <c:pt idx="135">
                  <c:v>2712.4160622964955</c:v>
                </c:pt>
                <c:pt idx="136">
                  <c:v>2782.3539001308741</c:v>
                </c:pt>
                <c:pt idx="137">
                  <c:v>2681.428878857429</c:v>
                </c:pt>
                <c:pt idx="138">
                  <c:v>2714.018757060996</c:v>
                </c:pt>
                <c:pt idx="139">
                  <c:v>2544.2442774839865</c:v>
                </c:pt>
                <c:pt idx="140">
                  <c:v>2525.2887052724222</c:v>
                </c:pt>
                <c:pt idx="141">
                  <c:v>2528.7301636867091</c:v>
                </c:pt>
                <c:pt idx="142">
                  <c:v>2630.0205564002572</c:v>
                </c:pt>
                <c:pt idx="143">
                  <c:v>2803.0008548201822</c:v>
                </c:pt>
                <c:pt idx="144">
                  <c:v>2752.0609794741727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BA-4213-B7B2-D5B1C83EA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520576"/>
        <c:axId val="130502016"/>
      </c:lineChart>
      <c:catAx>
        <c:axId val="130498560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low"/>
        <c:crossAx val="130500096"/>
        <c:crosses val="autoZero"/>
        <c:auto val="0"/>
        <c:lblAlgn val="ctr"/>
        <c:lblOffset val="100"/>
        <c:tickLblSkip val="24"/>
        <c:tickMarkSkip val="12"/>
        <c:noMultiLvlLbl val="0"/>
      </c:catAx>
      <c:valAx>
        <c:axId val="130500096"/>
        <c:scaling>
          <c:orientation val="minMax"/>
          <c:max val="250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aseline="0">
                    <a:solidFill>
                      <a:schemeClr val="tx2"/>
                    </a:solidFill>
                  </a:defRPr>
                </a:pPr>
                <a:r>
                  <a:rPr lang="en-US" baseline="0">
                    <a:solidFill>
                      <a:schemeClr val="tx2"/>
                    </a:solidFill>
                  </a:rPr>
                  <a:t>Moving annual total (number)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b="1" i="0" baseline="0">
                <a:solidFill>
                  <a:schemeClr val="tx2"/>
                </a:solidFill>
              </a:defRPr>
            </a:pPr>
            <a:endParaRPr lang="en-US"/>
          </a:p>
        </c:txPr>
        <c:crossAx val="130498560"/>
        <c:crosses val="autoZero"/>
        <c:crossBetween val="midCat"/>
      </c:valAx>
      <c:valAx>
        <c:axId val="130502016"/>
        <c:scaling>
          <c:orientation val="minMax"/>
          <c:max val="5000"/>
          <c:min val="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baseline="0">
                    <a:solidFill>
                      <a:srgbClr val="00B0F0"/>
                    </a:solidFill>
                  </a:defRPr>
                </a:pPr>
                <a:r>
                  <a:rPr lang="en-US" baseline="0">
                    <a:solidFill>
                      <a:srgbClr val="00B0F0"/>
                    </a:solidFill>
                  </a:rPr>
                  <a:t>Moving annual total ($2022m)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txPr>
          <a:bodyPr/>
          <a:lstStyle/>
          <a:p>
            <a:pPr>
              <a:defRPr b="1" i="0" baseline="0">
                <a:solidFill>
                  <a:srgbClr val="00B0F0"/>
                </a:solidFill>
              </a:defRPr>
            </a:pPr>
            <a:endParaRPr lang="en-US"/>
          </a:p>
        </c:txPr>
        <c:crossAx val="130520576"/>
        <c:crosses val="max"/>
        <c:crossBetween val="between"/>
      </c:valAx>
      <c:dateAx>
        <c:axId val="130520576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130502016"/>
        <c:crosses val="autoZero"/>
        <c:auto val="1"/>
        <c:lblOffset val="100"/>
        <c:baseTimeUnit val="months"/>
      </c:dateAx>
    </c:plotArea>
    <c:legend>
      <c:legendPos val="b"/>
      <c:layout>
        <c:manualLayout>
          <c:xMode val="edge"/>
          <c:yMode val="edge"/>
          <c:x val="0"/>
          <c:y val="0.86728783902012263"/>
          <c:w val="1"/>
          <c:h val="0.10493438320209973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4" l="0.70000000000000062" r="0.70000000000000062" t="0.750000000000004" header="0.30000000000000032" footer="0.30000000000000032"/>
    <c:pageSetup orientation="landscape" horizontalDpi="1200" verticalDpi="1200"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/>
              <a:t>Real value of non-residential building construction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5965667403243353"/>
          <c:y val="0.24928698082587006"/>
          <c:w val="0.792943353849903"/>
          <c:h val="0.50001345053474966"/>
        </c:manualLayout>
      </c:layout>
      <c:lineChart>
        <c:grouping val="standard"/>
        <c:varyColors val="0"/>
        <c:ser>
          <c:idx val="0"/>
          <c:order val="0"/>
          <c:tx>
            <c:strRef>
              <c:f>Nonresidential!$B$5</c:f>
              <c:strCache>
                <c:ptCount val="1"/>
                <c:pt idx="0">
                  <c:v>Auckland</c:v>
                </c:pt>
              </c:strCache>
            </c:strRef>
          </c:tx>
          <c:marker>
            <c:symbol val="none"/>
          </c:marker>
          <c:cat>
            <c:numRef>
              <c:f>Nonresidential!$A$10:$A$250</c:f>
              <c:numCache>
                <c:formatCode>mmm\-yy</c:formatCode>
                <c:ptCount val="241"/>
                <c:pt idx="0">
                  <c:v>37347</c:v>
                </c:pt>
                <c:pt idx="1">
                  <c:v>37377</c:v>
                </c:pt>
                <c:pt idx="2">
                  <c:v>37408</c:v>
                </c:pt>
                <c:pt idx="3">
                  <c:v>37438</c:v>
                </c:pt>
                <c:pt idx="4">
                  <c:v>37469</c:v>
                </c:pt>
                <c:pt idx="5">
                  <c:v>37500</c:v>
                </c:pt>
                <c:pt idx="6">
                  <c:v>37530</c:v>
                </c:pt>
                <c:pt idx="7">
                  <c:v>37561</c:v>
                </c:pt>
                <c:pt idx="8">
                  <c:v>37591</c:v>
                </c:pt>
                <c:pt idx="9">
                  <c:v>37622</c:v>
                </c:pt>
                <c:pt idx="10">
                  <c:v>37653</c:v>
                </c:pt>
                <c:pt idx="11">
                  <c:v>37681</c:v>
                </c:pt>
                <c:pt idx="12">
                  <c:v>37712</c:v>
                </c:pt>
                <c:pt idx="13">
                  <c:v>37742</c:v>
                </c:pt>
                <c:pt idx="14">
                  <c:v>37773</c:v>
                </c:pt>
                <c:pt idx="15">
                  <c:v>37803</c:v>
                </c:pt>
                <c:pt idx="16">
                  <c:v>37834</c:v>
                </c:pt>
                <c:pt idx="17">
                  <c:v>37865</c:v>
                </c:pt>
                <c:pt idx="18">
                  <c:v>37895</c:v>
                </c:pt>
                <c:pt idx="19">
                  <c:v>37926</c:v>
                </c:pt>
                <c:pt idx="20">
                  <c:v>37956</c:v>
                </c:pt>
                <c:pt idx="21">
                  <c:v>37987</c:v>
                </c:pt>
                <c:pt idx="22">
                  <c:v>38018</c:v>
                </c:pt>
                <c:pt idx="23">
                  <c:v>38047</c:v>
                </c:pt>
                <c:pt idx="24">
                  <c:v>38078</c:v>
                </c:pt>
                <c:pt idx="25">
                  <c:v>38108</c:v>
                </c:pt>
                <c:pt idx="26">
                  <c:v>38139</c:v>
                </c:pt>
                <c:pt idx="27">
                  <c:v>38169</c:v>
                </c:pt>
                <c:pt idx="28">
                  <c:v>38200</c:v>
                </c:pt>
                <c:pt idx="29">
                  <c:v>38231</c:v>
                </c:pt>
                <c:pt idx="30">
                  <c:v>38261</c:v>
                </c:pt>
                <c:pt idx="31">
                  <c:v>38292</c:v>
                </c:pt>
                <c:pt idx="32">
                  <c:v>38322</c:v>
                </c:pt>
                <c:pt idx="33">
                  <c:v>38353</c:v>
                </c:pt>
                <c:pt idx="34">
                  <c:v>38384</c:v>
                </c:pt>
                <c:pt idx="35">
                  <c:v>38412</c:v>
                </c:pt>
                <c:pt idx="36">
                  <c:v>38443</c:v>
                </c:pt>
                <c:pt idx="37">
                  <c:v>38473</c:v>
                </c:pt>
                <c:pt idx="38">
                  <c:v>38504</c:v>
                </c:pt>
                <c:pt idx="39">
                  <c:v>38534</c:v>
                </c:pt>
                <c:pt idx="40">
                  <c:v>38565</c:v>
                </c:pt>
                <c:pt idx="41">
                  <c:v>38596</c:v>
                </c:pt>
                <c:pt idx="42">
                  <c:v>38626</c:v>
                </c:pt>
                <c:pt idx="43">
                  <c:v>38657</c:v>
                </c:pt>
                <c:pt idx="44">
                  <c:v>38687</c:v>
                </c:pt>
                <c:pt idx="45">
                  <c:v>38718</c:v>
                </c:pt>
                <c:pt idx="46">
                  <c:v>38749</c:v>
                </c:pt>
                <c:pt idx="47">
                  <c:v>38777</c:v>
                </c:pt>
                <c:pt idx="48">
                  <c:v>38808</c:v>
                </c:pt>
                <c:pt idx="49">
                  <c:v>38838</c:v>
                </c:pt>
                <c:pt idx="50">
                  <c:v>38869</c:v>
                </c:pt>
                <c:pt idx="51">
                  <c:v>38899</c:v>
                </c:pt>
                <c:pt idx="52">
                  <c:v>38930</c:v>
                </c:pt>
                <c:pt idx="53">
                  <c:v>38961</c:v>
                </c:pt>
                <c:pt idx="54">
                  <c:v>38991</c:v>
                </c:pt>
                <c:pt idx="55">
                  <c:v>39022</c:v>
                </c:pt>
                <c:pt idx="56">
                  <c:v>39052</c:v>
                </c:pt>
                <c:pt idx="57">
                  <c:v>39083</c:v>
                </c:pt>
                <c:pt idx="58">
                  <c:v>39114</c:v>
                </c:pt>
                <c:pt idx="59">
                  <c:v>39142</c:v>
                </c:pt>
                <c:pt idx="60">
                  <c:v>39173</c:v>
                </c:pt>
                <c:pt idx="61">
                  <c:v>39203</c:v>
                </c:pt>
                <c:pt idx="62">
                  <c:v>39234</c:v>
                </c:pt>
                <c:pt idx="63">
                  <c:v>39264</c:v>
                </c:pt>
                <c:pt idx="64">
                  <c:v>39295</c:v>
                </c:pt>
                <c:pt idx="65">
                  <c:v>39326</c:v>
                </c:pt>
                <c:pt idx="66">
                  <c:v>39356</c:v>
                </c:pt>
                <c:pt idx="67">
                  <c:v>39387</c:v>
                </c:pt>
                <c:pt idx="68">
                  <c:v>39417</c:v>
                </c:pt>
                <c:pt idx="69">
                  <c:v>39448</c:v>
                </c:pt>
                <c:pt idx="70">
                  <c:v>39479</c:v>
                </c:pt>
                <c:pt idx="71">
                  <c:v>39508</c:v>
                </c:pt>
                <c:pt idx="72">
                  <c:v>39539</c:v>
                </c:pt>
                <c:pt idx="73">
                  <c:v>39569</c:v>
                </c:pt>
                <c:pt idx="74">
                  <c:v>39600</c:v>
                </c:pt>
                <c:pt idx="75">
                  <c:v>39630</c:v>
                </c:pt>
                <c:pt idx="76">
                  <c:v>39661</c:v>
                </c:pt>
                <c:pt idx="77">
                  <c:v>39692</c:v>
                </c:pt>
                <c:pt idx="78">
                  <c:v>39722</c:v>
                </c:pt>
                <c:pt idx="79">
                  <c:v>39753</c:v>
                </c:pt>
                <c:pt idx="80">
                  <c:v>39783</c:v>
                </c:pt>
                <c:pt idx="81">
                  <c:v>39814</c:v>
                </c:pt>
                <c:pt idx="82">
                  <c:v>39845</c:v>
                </c:pt>
                <c:pt idx="83">
                  <c:v>39873</c:v>
                </c:pt>
                <c:pt idx="84">
                  <c:v>39904</c:v>
                </c:pt>
                <c:pt idx="85">
                  <c:v>39934</c:v>
                </c:pt>
                <c:pt idx="86">
                  <c:v>39965</c:v>
                </c:pt>
                <c:pt idx="87">
                  <c:v>39995</c:v>
                </c:pt>
                <c:pt idx="88">
                  <c:v>40026</c:v>
                </c:pt>
                <c:pt idx="89">
                  <c:v>40057</c:v>
                </c:pt>
                <c:pt idx="90">
                  <c:v>40087</c:v>
                </c:pt>
                <c:pt idx="91">
                  <c:v>40118</c:v>
                </c:pt>
                <c:pt idx="92">
                  <c:v>40148</c:v>
                </c:pt>
                <c:pt idx="93">
                  <c:v>40179</c:v>
                </c:pt>
                <c:pt idx="94">
                  <c:v>40210</c:v>
                </c:pt>
                <c:pt idx="95">
                  <c:v>40238</c:v>
                </c:pt>
                <c:pt idx="96">
                  <c:v>40269</c:v>
                </c:pt>
                <c:pt idx="97">
                  <c:v>40299</c:v>
                </c:pt>
                <c:pt idx="98">
                  <c:v>40330</c:v>
                </c:pt>
                <c:pt idx="99">
                  <c:v>40360</c:v>
                </c:pt>
                <c:pt idx="100">
                  <c:v>40391</c:v>
                </c:pt>
                <c:pt idx="101">
                  <c:v>40422</c:v>
                </c:pt>
                <c:pt idx="102">
                  <c:v>40452</c:v>
                </c:pt>
                <c:pt idx="103">
                  <c:v>40483</c:v>
                </c:pt>
                <c:pt idx="104">
                  <c:v>40513</c:v>
                </c:pt>
                <c:pt idx="105">
                  <c:v>40544</c:v>
                </c:pt>
                <c:pt idx="106">
                  <c:v>40575</c:v>
                </c:pt>
                <c:pt idx="107">
                  <c:v>40603</c:v>
                </c:pt>
                <c:pt idx="108">
                  <c:v>40634</c:v>
                </c:pt>
                <c:pt idx="109">
                  <c:v>40664</c:v>
                </c:pt>
                <c:pt idx="110">
                  <c:v>40695</c:v>
                </c:pt>
                <c:pt idx="111">
                  <c:v>40725</c:v>
                </c:pt>
                <c:pt idx="112">
                  <c:v>40756</c:v>
                </c:pt>
                <c:pt idx="113">
                  <c:v>40787</c:v>
                </c:pt>
                <c:pt idx="114">
                  <c:v>40817</c:v>
                </c:pt>
                <c:pt idx="115">
                  <c:v>40848</c:v>
                </c:pt>
                <c:pt idx="116">
                  <c:v>40878</c:v>
                </c:pt>
                <c:pt idx="117">
                  <c:v>40909</c:v>
                </c:pt>
                <c:pt idx="118">
                  <c:v>40940</c:v>
                </c:pt>
                <c:pt idx="119">
                  <c:v>40969</c:v>
                </c:pt>
                <c:pt idx="120">
                  <c:v>41000</c:v>
                </c:pt>
                <c:pt idx="121">
                  <c:v>41030</c:v>
                </c:pt>
                <c:pt idx="122">
                  <c:v>41061</c:v>
                </c:pt>
                <c:pt idx="123">
                  <c:v>41091</c:v>
                </c:pt>
                <c:pt idx="124">
                  <c:v>41122</c:v>
                </c:pt>
                <c:pt idx="125">
                  <c:v>41153</c:v>
                </c:pt>
                <c:pt idx="126">
                  <c:v>41183</c:v>
                </c:pt>
                <c:pt idx="127">
                  <c:v>41214</c:v>
                </c:pt>
                <c:pt idx="128">
                  <c:v>41244</c:v>
                </c:pt>
                <c:pt idx="129">
                  <c:v>41275</c:v>
                </c:pt>
                <c:pt idx="130">
                  <c:v>41306</c:v>
                </c:pt>
                <c:pt idx="131">
                  <c:v>41334</c:v>
                </c:pt>
                <c:pt idx="132">
                  <c:v>41365</c:v>
                </c:pt>
                <c:pt idx="133">
                  <c:v>41395</c:v>
                </c:pt>
                <c:pt idx="134">
                  <c:v>41426</c:v>
                </c:pt>
                <c:pt idx="135">
                  <c:v>41456</c:v>
                </c:pt>
                <c:pt idx="136">
                  <c:v>41487</c:v>
                </c:pt>
                <c:pt idx="137">
                  <c:v>41518</c:v>
                </c:pt>
                <c:pt idx="138">
                  <c:v>41548</c:v>
                </c:pt>
                <c:pt idx="139">
                  <c:v>41579</c:v>
                </c:pt>
                <c:pt idx="140">
                  <c:v>41609</c:v>
                </c:pt>
                <c:pt idx="141">
                  <c:v>41640</c:v>
                </c:pt>
                <c:pt idx="142">
                  <c:v>41671</c:v>
                </c:pt>
                <c:pt idx="143">
                  <c:v>41699</c:v>
                </c:pt>
                <c:pt idx="144">
                  <c:v>41730</c:v>
                </c:pt>
                <c:pt idx="145">
                  <c:v>41760</c:v>
                </c:pt>
                <c:pt idx="146">
                  <c:v>41791</c:v>
                </c:pt>
                <c:pt idx="147">
                  <c:v>41821</c:v>
                </c:pt>
                <c:pt idx="148">
                  <c:v>41852</c:v>
                </c:pt>
                <c:pt idx="149">
                  <c:v>41883</c:v>
                </c:pt>
                <c:pt idx="150">
                  <c:v>41913</c:v>
                </c:pt>
                <c:pt idx="151">
                  <c:v>41944</c:v>
                </c:pt>
                <c:pt idx="152">
                  <c:v>41974</c:v>
                </c:pt>
                <c:pt idx="153">
                  <c:v>42005</c:v>
                </c:pt>
                <c:pt idx="154">
                  <c:v>42036</c:v>
                </c:pt>
                <c:pt idx="155">
                  <c:v>42064</c:v>
                </c:pt>
                <c:pt idx="156">
                  <c:v>42095</c:v>
                </c:pt>
                <c:pt idx="157">
                  <c:v>42125</c:v>
                </c:pt>
                <c:pt idx="158">
                  <c:v>42156</c:v>
                </c:pt>
                <c:pt idx="159">
                  <c:v>42186</c:v>
                </c:pt>
                <c:pt idx="160">
                  <c:v>42217</c:v>
                </c:pt>
                <c:pt idx="161">
                  <c:v>42248</c:v>
                </c:pt>
                <c:pt idx="162">
                  <c:v>42278</c:v>
                </c:pt>
                <c:pt idx="163">
                  <c:v>42309</c:v>
                </c:pt>
                <c:pt idx="164">
                  <c:v>42339</c:v>
                </c:pt>
                <c:pt idx="165">
                  <c:v>42370</c:v>
                </c:pt>
                <c:pt idx="166">
                  <c:v>42401</c:v>
                </c:pt>
                <c:pt idx="167">
                  <c:v>42430</c:v>
                </c:pt>
                <c:pt idx="168">
                  <c:v>42461</c:v>
                </c:pt>
                <c:pt idx="169">
                  <c:v>42491</c:v>
                </c:pt>
                <c:pt idx="170">
                  <c:v>42522</c:v>
                </c:pt>
                <c:pt idx="171">
                  <c:v>42552</c:v>
                </c:pt>
                <c:pt idx="172">
                  <c:v>42583</c:v>
                </c:pt>
                <c:pt idx="173">
                  <c:v>42614</c:v>
                </c:pt>
                <c:pt idx="174">
                  <c:v>42644</c:v>
                </c:pt>
                <c:pt idx="175">
                  <c:v>42675</c:v>
                </c:pt>
                <c:pt idx="176">
                  <c:v>42705</c:v>
                </c:pt>
                <c:pt idx="177">
                  <c:v>42736</c:v>
                </c:pt>
                <c:pt idx="178">
                  <c:v>42767</c:v>
                </c:pt>
                <c:pt idx="179">
                  <c:v>42795</c:v>
                </c:pt>
                <c:pt idx="180">
                  <c:v>42826</c:v>
                </c:pt>
                <c:pt idx="181">
                  <c:v>42856</c:v>
                </c:pt>
                <c:pt idx="182">
                  <c:v>42887</c:v>
                </c:pt>
                <c:pt idx="183">
                  <c:v>42917</c:v>
                </c:pt>
                <c:pt idx="184">
                  <c:v>42948</c:v>
                </c:pt>
                <c:pt idx="185">
                  <c:v>42979</c:v>
                </c:pt>
                <c:pt idx="186">
                  <c:v>43009</c:v>
                </c:pt>
                <c:pt idx="187">
                  <c:v>43040</c:v>
                </c:pt>
                <c:pt idx="188">
                  <c:v>43070</c:v>
                </c:pt>
                <c:pt idx="189">
                  <c:v>43101</c:v>
                </c:pt>
                <c:pt idx="190">
                  <c:v>43132</c:v>
                </c:pt>
                <c:pt idx="191">
                  <c:v>43160</c:v>
                </c:pt>
                <c:pt idx="192">
                  <c:v>43191</c:v>
                </c:pt>
                <c:pt idx="193">
                  <c:v>43221</c:v>
                </c:pt>
                <c:pt idx="194">
                  <c:v>43252</c:v>
                </c:pt>
                <c:pt idx="195">
                  <c:v>43282</c:v>
                </c:pt>
                <c:pt idx="196">
                  <c:v>43313</c:v>
                </c:pt>
                <c:pt idx="197">
                  <c:v>43344</c:v>
                </c:pt>
                <c:pt idx="198">
                  <c:v>43374</c:v>
                </c:pt>
                <c:pt idx="199">
                  <c:v>43405</c:v>
                </c:pt>
                <c:pt idx="200">
                  <c:v>43435</c:v>
                </c:pt>
                <c:pt idx="201">
                  <c:v>43466</c:v>
                </c:pt>
                <c:pt idx="202">
                  <c:v>43497</c:v>
                </c:pt>
                <c:pt idx="203">
                  <c:v>43525</c:v>
                </c:pt>
                <c:pt idx="204">
                  <c:v>43556</c:v>
                </c:pt>
                <c:pt idx="205">
                  <c:v>43586</c:v>
                </c:pt>
                <c:pt idx="206">
                  <c:v>43617</c:v>
                </c:pt>
                <c:pt idx="207">
                  <c:v>43647</c:v>
                </c:pt>
                <c:pt idx="208">
                  <c:v>43678</c:v>
                </c:pt>
                <c:pt idx="209">
                  <c:v>43709</c:v>
                </c:pt>
                <c:pt idx="210">
                  <c:v>43739</c:v>
                </c:pt>
                <c:pt idx="211">
                  <c:v>43770</c:v>
                </c:pt>
                <c:pt idx="212">
                  <c:v>43800</c:v>
                </c:pt>
                <c:pt idx="213">
                  <c:v>43831</c:v>
                </c:pt>
                <c:pt idx="214">
                  <c:v>43862</c:v>
                </c:pt>
                <c:pt idx="215">
                  <c:v>43891</c:v>
                </c:pt>
                <c:pt idx="216">
                  <c:v>43922</c:v>
                </c:pt>
                <c:pt idx="217">
                  <c:v>43952</c:v>
                </c:pt>
                <c:pt idx="218">
                  <c:v>43983</c:v>
                </c:pt>
                <c:pt idx="219">
                  <c:v>44013</c:v>
                </c:pt>
                <c:pt idx="220">
                  <c:v>44044</c:v>
                </c:pt>
                <c:pt idx="221">
                  <c:v>44075</c:v>
                </c:pt>
                <c:pt idx="222">
                  <c:v>44105</c:v>
                </c:pt>
                <c:pt idx="223">
                  <c:v>44136</c:v>
                </c:pt>
                <c:pt idx="224">
                  <c:v>44166</c:v>
                </c:pt>
                <c:pt idx="225">
                  <c:v>44197</c:v>
                </c:pt>
                <c:pt idx="226">
                  <c:v>44228</c:v>
                </c:pt>
                <c:pt idx="227">
                  <c:v>44256</c:v>
                </c:pt>
                <c:pt idx="228">
                  <c:v>44287</c:v>
                </c:pt>
                <c:pt idx="229">
                  <c:v>44317</c:v>
                </c:pt>
                <c:pt idx="230">
                  <c:v>44348</c:v>
                </c:pt>
                <c:pt idx="231">
                  <c:v>44378</c:v>
                </c:pt>
                <c:pt idx="232">
                  <c:v>44409</c:v>
                </c:pt>
                <c:pt idx="233">
                  <c:v>44440</c:v>
                </c:pt>
                <c:pt idx="234">
                  <c:v>44470</c:v>
                </c:pt>
                <c:pt idx="235">
                  <c:v>44501</c:v>
                </c:pt>
                <c:pt idx="236">
                  <c:v>44531</c:v>
                </c:pt>
                <c:pt idx="237">
                  <c:v>44562</c:v>
                </c:pt>
                <c:pt idx="238">
                  <c:v>44593</c:v>
                </c:pt>
                <c:pt idx="239">
                  <c:v>44621</c:v>
                </c:pt>
                <c:pt idx="240">
                  <c:v>44652</c:v>
                </c:pt>
              </c:numCache>
            </c:numRef>
          </c:cat>
          <c:val>
            <c:numRef>
              <c:f>Nonresidential!$B$10:$B$250</c:f>
              <c:numCache>
                <c:formatCode>0</c:formatCode>
                <c:ptCount val="241"/>
                <c:pt idx="0">
                  <c:v>1336.2014920429285</c:v>
                </c:pt>
                <c:pt idx="1">
                  <c:v>1354.5568509999048</c:v>
                </c:pt>
                <c:pt idx="2">
                  <c:v>1421.0440457624636</c:v>
                </c:pt>
                <c:pt idx="3">
                  <c:v>1417.9109501829867</c:v>
                </c:pt>
                <c:pt idx="4">
                  <c:v>1469.342905060819</c:v>
                </c:pt>
                <c:pt idx="5">
                  <c:v>1307.9194304066577</c:v>
                </c:pt>
                <c:pt idx="6">
                  <c:v>1162.6117430782008</c:v>
                </c:pt>
                <c:pt idx="7">
                  <c:v>1184.5713280623584</c:v>
                </c:pt>
                <c:pt idx="8">
                  <c:v>1232.1815134009314</c:v>
                </c:pt>
                <c:pt idx="9">
                  <c:v>1170.6812390966099</c:v>
                </c:pt>
                <c:pt idx="10">
                  <c:v>1221.917227811751</c:v>
                </c:pt>
                <c:pt idx="11">
                  <c:v>1206.2405189665551</c:v>
                </c:pt>
                <c:pt idx="12">
                  <c:v>1297.668356834844</c:v>
                </c:pt>
                <c:pt idx="13">
                  <c:v>1225.5652173345163</c:v>
                </c:pt>
                <c:pt idx="14">
                  <c:v>1178.1613917674906</c:v>
                </c:pt>
                <c:pt idx="15">
                  <c:v>1272.0946245235473</c:v>
                </c:pt>
                <c:pt idx="16">
                  <c:v>1253.7998380442139</c:v>
                </c:pt>
                <c:pt idx="17">
                  <c:v>1288.580040047013</c:v>
                </c:pt>
                <c:pt idx="18">
                  <c:v>1318.9827114764428</c:v>
                </c:pt>
                <c:pt idx="19">
                  <c:v>1327.9342147646053</c:v>
                </c:pt>
                <c:pt idx="20">
                  <c:v>1309.058706545924</c:v>
                </c:pt>
                <c:pt idx="21">
                  <c:v>1349.6124595058016</c:v>
                </c:pt>
                <c:pt idx="22">
                  <c:v>1371.2493203985559</c:v>
                </c:pt>
                <c:pt idx="23">
                  <c:v>1495.7779970593358</c:v>
                </c:pt>
                <c:pt idx="24">
                  <c:v>1438.9534887527236</c:v>
                </c:pt>
                <c:pt idx="25">
                  <c:v>1466.6579444708107</c:v>
                </c:pt>
                <c:pt idx="26">
                  <c:v>1494.6863854771777</c:v>
                </c:pt>
                <c:pt idx="27">
                  <c:v>1473.0724404397267</c:v>
                </c:pt>
                <c:pt idx="28">
                  <c:v>1525.0147137448348</c:v>
                </c:pt>
                <c:pt idx="29">
                  <c:v>1570.6884206985699</c:v>
                </c:pt>
                <c:pt idx="30">
                  <c:v>1614.7593191873602</c:v>
                </c:pt>
                <c:pt idx="31">
                  <c:v>1726.8123511134354</c:v>
                </c:pt>
                <c:pt idx="32">
                  <c:v>1832.23024452345</c:v>
                </c:pt>
                <c:pt idx="33">
                  <c:v>1851.9260379966906</c:v>
                </c:pt>
                <c:pt idx="34">
                  <c:v>1873.9140667525173</c:v>
                </c:pt>
                <c:pt idx="35">
                  <c:v>1872.9844897678126</c:v>
                </c:pt>
                <c:pt idx="36">
                  <c:v>1858.6695016074511</c:v>
                </c:pt>
                <c:pt idx="37">
                  <c:v>1914.5424020864984</c:v>
                </c:pt>
                <c:pt idx="38">
                  <c:v>1974.0654610030751</c:v>
                </c:pt>
                <c:pt idx="39">
                  <c:v>1940.5219434337878</c:v>
                </c:pt>
                <c:pt idx="40">
                  <c:v>1938.4471628519154</c:v>
                </c:pt>
                <c:pt idx="41">
                  <c:v>1974.4062016764722</c:v>
                </c:pt>
                <c:pt idx="42">
                  <c:v>1917.2383261341745</c:v>
                </c:pt>
                <c:pt idx="43">
                  <c:v>1920.6362956787707</c:v>
                </c:pt>
                <c:pt idx="44">
                  <c:v>1778.9336552128889</c:v>
                </c:pt>
                <c:pt idx="45">
                  <c:v>1743.6851617245397</c:v>
                </c:pt>
                <c:pt idx="46">
                  <c:v>1724.4123827283722</c:v>
                </c:pt>
                <c:pt idx="47">
                  <c:v>1642.5141676570672</c:v>
                </c:pt>
                <c:pt idx="48">
                  <c:v>1618.4755174006809</c:v>
                </c:pt>
                <c:pt idx="49">
                  <c:v>1663.1403705327768</c:v>
                </c:pt>
                <c:pt idx="50">
                  <c:v>1664.4707221268791</c:v>
                </c:pt>
                <c:pt idx="51">
                  <c:v>1710.4622549649841</c:v>
                </c:pt>
                <c:pt idx="52">
                  <c:v>1710.4610988680397</c:v>
                </c:pt>
                <c:pt idx="53">
                  <c:v>1607.3124583992292</c:v>
                </c:pt>
                <c:pt idx="54">
                  <c:v>1683.9645167676829</c:v>
                </c:pt>
                <c:pt idx="55">
                  <c:v>1620.3801918653896</c:v>
                </c:pt>
                <c:pt idx="56">
                  <c:v>1689.3231766570079</c:v>
                </c:pt>
                <c:pt idx="57">
                  <c:v>1713.4565451339822</c:v>
                </c:pt>
                <c:pt idx="58">
                  <c:v>1647.5343247477292</c:v>
                </c:pt>
                <c:pt idx="59">
                  <c:v>1661.3282780550792</c:v>
                </c:pt>
                <c:pt idx="60">
                  <c:v>1712.4856572190301</c:v>
                </c:pt>
                <c:pt idx="61">
                  <c:v>1668.5857848718961</c:v>
                </c:pt>
                <c:pt idx="62">
                  <c:v>1665.3834433624497</c:v>
                </c:pt>
                <c:pt idx="63">
                  <c:v>1680.4476560770895</c:v>
                </c:pt>
                <c:pt idx="64">
                  <c:v>1665.4178639585812</c:v>
                </c:pt>
                <c:pt idx="65">
                  <c:v>1634.0427002355952</c:v>
                </c:pt>
                <c:pt idx="66">
                  <c:v>1569.1065506392144</c:v>
                </c:pt>
                <c:pt idx="67">
                  <c:v>1523.2625476605267</c:v>
                </c:pt>
                <c:pt idx="68">
                  <c:v>1506.3581192403469</c:v>
                </c:pt>
                <c:pt idx="69">
                  <c:v>1475.5154005598115</c:v>
                </c:pt>
                <c:pt idx="70">
                  <c:v>1518.4525520070333</c:v>
                </c:pt>
                <c:pt idx="71">
                  <c:v>1489.084246596208</c:v>
                </c:pt>
                <c:pt idx="72">
                  <c:v>1597.2760844258169</c:v>
                </c:pt>
                <c:pt idx="73">
                  <c:v>1633.5287845368705</c:v>
                </c:pt>
                <c:pt idx="74">
                  <c:v>1609.5658626720042</c:v>
                </c:pt>
                <c:pt idx="75">
                  <c:v>1633.9966800784871</c:v>
                </c:pt>
                <c:pt idx="76">
                  <c:v>1589.9544142551845</c:v>
                </c:pt>
                <c:pt idx="77">
                  <c:v>1694.5784466768555</c:v>
                </c:pt>
                <c:pt idx="78">
                  <c:v>1698.4515352911744</c:v>
                </c:pt>
                <c:pt idx="79">
                  <c:v>1759.9742098322808</c:v>
                </c:pt>
                <c:pt idx="80">
                  <c:v>1750.7539877864508</c:v>
                </c:pt>
                <c:pt idx="81">
                  <c:v>1748.6578846864243</c:v>
                </c:pt>
                <c:pt idx="82">
                  <c:v>1902.7332164164536</c:v>
                </c:pt>
                <c:pt idx="83">
                  <c:v>1840.0639093133491</c:v>
                </c:pt>
                <c:pt idx="84">
                  <c:v>1701.1220872988472</c:v>
                </c:pt>
                <c:pt idx="85">
                  <c:v>1856.4619372565758</c:v>
                </c:pt>
                <c:pt idx="86">
                  <c:v>1796.89579602497</c:v>
                </c:pt>
                <c:pt idx="87">
                  <c:v>1785.630042605814</c:v>
                </c:pt>
                <c:pt idx="88">
                  <c:v>1801.182518919489</c:v>
                </c:pt>
                <c:pt idx="89">
                  <c:v>1681.688385710311</c:v>
                </c:pt>
                <c:pt idx="90">
                  <c:v>1699.0936580225809</c:v>
                </c:pt>
                <c:pt idx="91">
                  <c:v>1719.3884120424475</c:v>
                </c:pt>
                <c:pt idx="92">
                  <c:v>1713.947929271302</c:v>
                </c:pt>
                <c:pt idx="93">
                  <c:v>1704.66138707547</c:v>
                </c:pt>
                <c:pt idx="94">
                  <c:v>1571.1259261909599</c:v>
                </c:pt>
                <c:pt idx="95">
                  <c:v>1637.8834616747613</c:v>
                </c:pt>
                <c:pt idx="96">
                  <c:v>1632.757382463069</c:v>
                </c:pt>
                <c:pt idx="97">
                  <c:v>1417.0916381989382</c:v>
                </c:pt>
                <c:pt idx="98">
                  <c:v>1415.8848970606341</c:v>
                </c:pt>
                <c:pt idx="99">
                  <c:v>1311.4998017302214</c:v>
                </c:pt>
                <c:pt idx="100">
                  <c:v>1331.0297192150979</c:v>
                </c:pt>
                <c:pt idx="101">
                  <c:v>1313.0328317550407</c:v>
                </c:pt>
                <c:pt idx="102">
                  <c:v>1257.7920745706979</c:v>
                </c:pt>
                <c:pt idx="103">
                  <c:v>1377.6761989746012</c:v>
                </c:pt>
                <c:pt idx="104">
                  <c:v>1325.9183276310923</c:v>
                </c:pt>
                <c:pt idx="105">
                  <c:v>1312.7551069872216</c:v>
                </c:pt>
                <c:pt idx="106">
                  <c:v>1284.4249270764251</c:v>
                </c:pt>
                <c:pt idx="107">
                  <c:v>1327.9068989445402</c:v>
                </c:pt>
                <c:pt idx="108">
                  <c:v>1337.6082436837651</c:v>
                </c:pt>
                <c:pt idx="109">
                  <c:v>1323.3513775474096</c:v>
                </c:pt>
                <c:pt idx="110">
                  <c:v>1293.9336519679946</c:v>
                </c:pt>
                <c:pt idx="111">
                  <c:v>1444.3814775603716</c:v>
                </c:pt>
                <c:pt idx="112">
                  <c:v>1412.953393549154</c:v>
                </c:pt>
                <c:pt idx="113">
                  <c:v>1446.0380190779406</c:v>
                </c:pt>
                <c:pt idx="114">
                  <c:v>1457.7343071290322</c:v>
                </c:pt>
                <c:pt idx="115">
                  <c:v>1334.9291586542222</c:v>
                </c:pt>
                <c:pt idx="116">
                  <c:v>1522.4174825868288</c:v>
                </c:pt>
                <c:pt idx="117">
                  <c:v>1547.1526590459994</c:v>
                </c:pt>
                <c:pt idx="118">
                  <c:v>1568.1678149414336</c:v>
                </c:pt>
                <c:pt idx="119">
                  <c:v>1467.1949900973789</c:v>
                </c:pt>
                <c:pt idx="120">
                  <c:v>1479.1841912826967</c:v>
                </c:pt>
                <c:pt idx="121">
                  <c:v>1475.5220743577913</c:v>
                </c:pt>
                <c:pt idx="122">
                  <c:v>1479.8837645721671</c:v>
                </c:pt>
                <c:pt idx="123">
                  <c:v>1405.9719124462003</c:v>
                </c:pt>
                <c:pt idx="124">
                  <c:v>1394.2736794395598</c:v>
                </c:pt>
                <c:pt idx="125">
                  <c:v>1447.0063853899567</c:v>
                </c:pt>
                <c:pt idx="126">
                  <c:v>1485.1020473567762</c:v>
                </c:pt>
                <c:pt idx="127">
                  <c:v>1465.2990226275951</c:v>
                </c:pt>
                <c:pt idx="128">
                  <c:v>1336.4744970964596</c:v>
                </c:pt>
                <c:pt idx="129">
                  <c:v>1333.1107408879116</c:v>
                </c:pt>
                <c:pt idx="130">
                  <c:v>1267.4212151689094</c:v>
                </c:pt>
                <c:pt idx="131">
                  <c:v>1421.3948027712554</c:v>
                </c:pt>
                <c:pt idx="132">
                  <c:v>1442.3618896886005</c:v>
                </c:pt>
                <c:pt idx="133">
                  <c:v>1476.4642662484137</c:v>
                </c:pt>
                <c:pt idx="134">
                  <c:v>1515.2537858223091</c:v>
                </c:pt>
                <c:pt idx="135">
                  <c:v>1491.0661231502286</c:v>
                </c:pt>
                <c:pt idx="136">
                  <c:v>1523.3959411751391</c:v>
                </c:pt>
                <c:pt idx="137">
                  <c:v>1517.7408059682382</c:v>
                </c:pt>
                <c:pt idx="138">
                  <c:v>1564.4164664739326</c:v>
                </c:pt>
                <c:pt idx="139">
                  <c:v>1458.5110270513269</c:v>
                </c:pt>
                <c:pt idx="140">
                  <c:v>1395.4223067989446</c:v>
                </c:pt>
                <c:pt idx="141">
                  <c:v>1396.5575662350604</c:v>
                </c:pt>
                <c:pt idx="142">
                  <c:v>1476.0025402737631</c:v>
                </c:pt>
                <c:pt idx="143">
                  <c:v>1404.2788161797935</c:v>
                </c:pt>
                <c:pt idx="144">
                  <c:v>1413.4829884517103</c:v>
                </c:pt>
                <c:pt idx="145">
                  <c:v>1386.5996766160406</c:v>
                </c:pt>
                <c:pt idx="146">
                  <c:v>1489.985184124225</c:v>
                </c:pt>
                <c:pt idx="147">
                  <c:v>1433.659234237382</c:v>
                </c:pt>
                <c:pt idx="148">
                  <c:v>1503.4687192576596</c:v>
                </c:pt>
                <c:pt idx="149">
                  <c:v>1596.6929791189555</c:v>
                </c:pt>
                <c:pt idx="150">
                  <c:v>1596.8220719094138</c:v>
                </c:pt>
                <c:pt idx="151">
                  <c:v>1655.3178611916744</c:v>
                </c:pt>
                <c:pt idx="152">
                  <c:v>1664.3688864597925</c:v>
                </c:pt>
                <c:pt idx="153">
                  <c:v>1637.8944539183651</c:v>
                </c:pt>
                <c:pt idx="154">
                  <c:v>1711.0752900240125</c:v>
                </c:pt>
                <c:pt idx="155">
                  <c:v>1610.8875229973116</c:v>
                </c:pt>
                <c:pt idx="156">
                  <c:v>1584.8588742697514</c:v>
                </c:pt>
                <c:pt idx="157">
                  <c:v>1647.107992475916</c:v>
                </c:pt>
                <c:pt idx="158">
                  <c:v>1547.4158247344953</c:v>
                </c:pt>
                <c:pt idx="159">
                  <c:v>1642.1005440129441</c:v>
                </c:pt>
                <c:pt idx="160">
                  <c:v>1516.7886776383566</c:v>
                </c:pt>
                <c:pt idx="161">
                  <c:v>1442.3782720824354</c:v>
                </c:pt>
                <c:pt idx="162">
                  <c:v>1471.1616319447817</c:v>
                </c:pt>
                <c:pt idx="163">
                  <c:v>1607.6216301196703</c:v>
                </c:pt>
                <c:pt idx="164">
                  <c:v>1768.2610170626581</c:v>
                </c:pt>
                <c:pt idx="165">
                  <c:v>1835.0613312890807</c:v>
                </c:pt>
                <c:pt idx="166">
                  <c:v>1732.020622329931</c:v>
                </c:pt>
                <c:pt idx="167">
                  <c:v>1844.159431566771</c:v>
                </c:pt>
                <c:pt idx="168">
                  <c:v>1877.9371608589302</c:v>
                </c:pt>
                <c:pt idx="169">
                  <c:v>1889.1289157362194</c:v>
                </c:pt>
                <c:pt idx="170">
                  <c:v>2084.3417190173673</c:v>
                </c:pt>
                <c:pt idx="171">
                  <c:v>2201.7601527452284</c:v>
                </c:pt>
                <c:pt idx="172">
                  <c:v>2307.8868069474956</c:v>
                </c:pt>
                <c:pt idx="173">
                  <c:v>2346.1681376974034</c:v>
                </c:pt>
                <c:pt idx="174">
                  <c:v>2323.7973555914141</c:v>
                </c:pt>
                <c:pt idx="175">
                  <c:v>2194.9160069156092</c:v>
                </c:pt>
                <c:pt idx="176">
                  <c:v>2167.7860854331748</c:v>
                </c:pt>
                <c:pt idx="177">
                  <c:v>2147.6924843193815</c:v>
                </c:pt>
                <c:pt idx="178">
                  <c:v>2145.5507910545334</c:v>
                </c:pt>
                <c:pt idx="179">
                  <c:v>2412.8296859454817</c:v>
                </c:pt>
                <c:pt idx="180">
                  <c:v>2457.5267788544234</c:v>
                </c:pt>
                <c:pt idx="181">
                  <c:v>2543.4804914794245</c:v>
                </c:pt>
                <c:pt idx="182">
                  <c:v>2291.5289435947093</c:v>
                </c:pt>
                <c:pt idx="183">
                  <c:v>2190.1263809501293</c:v>
                </c:pt>
                <c:pt idx="184">
                  <c:v>2330.4886339779787</c:v>
                </c:pt>
                <c:pt idx="185">
                  <c:v>2420.2268818444854</c:v>
                </c:pt>
                <c:pt idx="186">
                  <c:v>2570.8457832528675</c:v>
                </c:pt>
                <c:pt idx="187">
                  <c:v>2664.4498629777368</c:v>
                </c:pt>
                <c:pt idx="188">
                  <c:v>2553.0033036509603</c:v>
                </c:pt>
                <c:pt idx="189">
                  <c:v>2621.1014085826696</c:v>
                </c:pt>
                <c:pt idx="190">
                  <c:v>2663.6620111527727</c:v>
                </c:pt>
                <c:pt idx="191">
                  <c:v>2537.6441826599671</c:v>
                </c:pt>
                <c:pt idx="192">
                  <c:v>2569.2455413331018</c:v>
                </c:pt>
                <c:pt idx="193">
                  <c:v>2516.9446547192488</c:v>
                </c:pt>
                <c:pt idx="194">
                  <c:v>2715.8962310296583</c:v>
                </c:pt>
                <c:pt idx="195">
                  <c:v>2761.8911181021067</c:v>
                </c:pt>
                <c:pt idx="196">
                  <c:v>2688.3775103313428</c:v>
                </c:pt>
                <c:pt idx="197">
                  <c:v>2666.9734155822157</c:v>
                </c:pt>
                <c:pt idx="198">
                  <c:v>2538.9942480041946</c:v>
                </c:pt>
                <c:pt idx="199">
                  <c:v>2641.3095514334177</c:v>
                </c:pt>
                <c:pt idx="200">
                  <c:v>2747.4492475924403</c:v>
                </c:pt>
                <c:pt idx="201">
                  <c:v>2831.3764211174612</c:v>
                </c:pt>
                <c:pt idx="202">
                  <c:v>2956.5444409607712</c:v>
                </c:pt>
                <c:pt idx="203">
                  <c:v>2860.8299339897517</c:v>
                </c:pt>
                <c:pt idx="204">
                  <c:v>2902.4151272290769</c:v>
                </c:pt>
                <c:pt idx="205">
                  <c:v>2918.6210155912718</c:v>
                </c:pt>
                <c:pt idx="206">
                  <c:v>2807.2713921574955</c:v>
                </c:pt>
                <c:pt idx="207">
                  <c:v>2828.3726934258611</c:v>
                </c:pt>
                <c:pt idx="208">
                  <c:v>2757.8763548036486</c:v>
                </c:pt>
                <c:pt idx="209">
                  <c:v>2701.5883086263548</c:v>
                </c:pt>
                <c:pt idx="210">
                  <c:v>2715.9973318321881</c:v>
                </c:pt>
                <c:pt idx="211">
                  <c:v>2600.9453227250569</c:v>
                </c:pt>
                <c:pt idx="212">
                  <c:v>2627.5725690432164</c:v>
                </c:pt>
                <c:pt idx="213">
                  <c:v>2517.7148682272814</c:v>
                </c:pt>
                <c:pt idx="214">
                  <c:v>2384.8171915584148</c:v>
                </c:pt>
                <c:pt idx="215">
                  <c:v>2279.5732166419625</c:v>
                </c:pt>
                <c:pt idx="216">
                  <c:v>2148.7741721957145</c:v>
                </c:pt>
                <c:pt idx="217">
                  <c:v>2036.4854230871604</c:v>
                </c:pt>
                <c:pt idx="218">
                  <c:v>2059.8337706587436</c:v>
                </c:pt>
                <c:pt idx="219">
                  <c:v>1951.7770899360821</c:v>
                </c:pt>
                <c:pt idx="220">
                  <c:v>2058.4448109469949</c:v>
                </c:pt>
                <c:pt idx="221">
                  <c:v>2179.7390056216145</c:v>
                </c:pt>
                <c:pt idx="222">
                  <c:v>2113.2919752811863</c:v>
                </c:pt>
                <c:pt idx="223">
                  <c:v>2259.5785227086685</c:v>
                </c:pt>
                <c:pt idx="224">
                  <c:v>2263.1694253236633</c:v>
                </c:pt>
                <c:pt idx="225">
                  <c:v>2253.3630122623872</c:v>
                </c:pt>
                <c:pt idx="226">
                  <c:v>2239.2880916801219</c:v>
                </c:pt>
                <c:pt idx="227">
                  <c:v>2285.1972199740167</c:v>
                </c:pt>
                <c:pt idx="228">
                  <c:v>2337.716335203595</c:v>
                </c:pt>
                <c:pt idx="229">
                  <c:v>2589.0667675577465</c:v>
                </c:pt>
                <c:pt idx="230">
                  <c:v>2589.1021607156945</c:v>
                </c:pt>
                <c:pt idx="231">
                  <c:v>2712.4160622964955</c:v>
                </c:pt>
                <c:pt idx="232">
                  <c:v>2782.3539001308741</c:v>
                </c:pt>
                <c:pt idx="233">
                  <c:v>2681.428878857429</c:v>
                </c:pt>
                <c:pt idx="234">
                  <c:v>2714.018757060996</c:v>
                </c:pt>
                <c:pt idx="235">
                  <c:v>2544.2442774839865</c:v>
                </c:pt>
                <c:pt idx="236">
                  <c:v>2525.2887052724222</c:v>
                </c:pt>
                <c:pt idx="237">
                  <c:v>2528.7301636867091</c:v>
                </c:pt>
                <c:pt idx="238">
                  <c:v>2630.0205564002572</c:v>
                </c:pt>
                <c:pt idx="239">
                  <c:v>2803.0008548201822</c:v>
                </c:pt>
                <c:pt idx="240">
                  <c:v>2752.0609794741727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75-4306-9A91-9F37E8D74E43}"/>
            </c:ext>
          </c:extLst>
        </c:ser>
        <c:ser>
          <c:idx val="1"/>
          <c:order val="1"/>
          <c:tx>
            <c:strRef>
              <c:f>Nonresidential!$C$5</c:f>
              <c:strCache>
                <c:ptCount val="1"/>
                <c:pt idx="0">
                  <c:v>Canterbury</c:v>
                </c:pt>
              </c:strCache>
            </c:strRef>
          </c:tx>
          <c:marker>
            <c:symbol val="none"/>
          </c:marker>
          <c:cat>
            <c:numRef>
              <c:f>Nonresidential!$A$10:$A$250</c:f>
              <c:numCache>
                <c:formatCode>mmm\-yy</c:formatCode>
                <c:ptCount val="241"/>
                <c:pt idx="0">
                  <c:v>37347</c:v>
                </c:pt>
                <c:pt idx="1">
                  <c:v>37377</c:v>
                </c:pt>
                <c:pt idx="2">
                  <c:v>37408</c:v>
                </c:pt>
                <c:pt idx="3">
                  <c:v>37438</c:v>
                </c:pt>
                <c:pt idx="4">
                  <c:v>37469</c:v>
                </c:pt>
                <c:pt idx="5">
                  <c:v>37500</c:v>
                </c:pt>
                <c:pt idx="6">
                  <c:v>37530</c:v>
                </c:pt>
                <c:pt idx="7">
                  <c:v>37561</c:v>
                </c:pt>
                <c:pt idx="8">
                  <c:v>37591</c:v>
                </c:pt>
                <c:pt idx="9">
                  <c:v>37622</c:v>
                </c:pt>
                <c:pt idx="10">
                  <c:v>37653</c:v>
                </c:pt>
                <c:pt idx="11">
                  <c:v>37681</c:v>
                </c:pt>
                <c:pt idx="12">
                  <c:v>37712</c:v>
                </c:pt>
                <c:pt idx="13">
                  <c:v>37742</c:v>
                </c:pt>
                <c:pt idx="14">
                  <c:v>37773</c:v>
                </c:pt>
                <c:pt idx="15">
                  <c:v>37803</c:v>
                </c:pt>
                <c:pt idx="16">
                  <c:v>37834</c:v>
                </c:pt>
                <c:pt idx="17">
                  <c:v>37865</c:v>
                </c:pt>
                <c:pt idx="18">
                  <c:v>37895</c:v>
                </c:pt>
                <c:pt idx="19">
                  <c:v>37926</c:v>
                </c:pt>
                <c:pt idx="20">
                  <c:v>37956</c:v>
                </c:pt>
                <c:pt idx="21">
                  <c:v>37987</c:v>
                </c:pt>
                <c:pt idx="22">
                  <c:v>38018</c:v>
                </c:pt>
                <c:pt idx="23">
                  <c:v>38047</c:v>
                </c:pt>
                <c:pt idx="24">
                  <c:v>38078</c:v>
                </c:pt>
                <c:pt idx="25">
                  <c:v>38108</c:v>
                </c:pt>
                <c:pt idx="26">
                  <c:v>38139</c:v>
                </c:pt>
                <c:pt idx="27">
                  <c:v>38169</c:v>
                </c:pt>
                <c:pt idx="28">
                  <c:v>38200</c:v>
                </c:pt>
                <c:pt idx="29">
                  <c:v>38231</c:v>
                </c:pt>
                <c:pt idx="30">
                  <c:v>38261</c:v>
                </c:pt>
                <c:pt idx="31">
                  <c:v>38292</c:v>
                </c:pt>
                <c:pt idx="32">
                  <c:v>38322</c:v>
                </c:pt>
                <c:pt idx="33">
                  <c:v>38353</c:v>
                </c:pt>
                <c:pt idx="34">
                  <c:v>38384</c:v>
                </c:pt>
                <c:pt idx="35">
                  <c:v>38412</c:v>
                </c:pt>
                <c:pt idx="36">
                  <c:v>38443</c:v>
                </c:pt>
                <c:pt idx="37">
                  <c:v>38473</c:v>
                </c:pt>
                <c:pt idx="38">
                  <c:v>38504</c:v>
                </c:pt>
                <c:pt idx="39">
                  <c:v>38534</c:v>
                </c:pt>
                <c:pt idx="40">
                  <c:v>38565</c:v>
                </c:pt>
                <c:pt idx="41">
                  <c:v>38596</c:v>
                </c:pt>
                <c:pt idx="42">
                  <c:v>38626</c:v>
                </c:pt>
                <c:pt idx="43">
                  <c:v>38657</c:v>
                </c:pt>
                <c:pt idx="44">
                  <c:v>38687</c:v>
                </c:pt>
                <c:pt idx="45">
                  <c:v>38718</c:v>
                </c:pt>
                <c:pt idx="46">
                  <c:v>38749</c:v>
                </c:pt>
                <c:pt idx="47">
                  <c:v>38777</c:v>
                </c:pt>
                <c:pt idx="48">
                  <c:v>38808</c:v>
                </c:pt>
                <c:pt idx="49">
                  <c:v>38838</c:v>
                </c:pt>
                <c:pt idx="50">
                  <c:v>38869</c:v>
                </c:pt>
                <c:pt idx="51">
                  <c:v>38899</c:v>
                </c:pt>
                <c:pt idx="52">
                  <c:v>38930</c:v>
                </c:pt>
                <c:pt idx="53">
                  <c:v>38961</c:v>
                </c:pt>
                <c:pt idx="54">
                  <c:v>38991</c:v>
                </c:pt>
                <c:pt idx="55">
                  <c:v>39022</c:v>
                </c:pt>
                <c:pt idx="56">
                  <c:v>39052</c:v>
                </c:pt>
                <c:pt idx="57">
                  <c:v>39083</c:v>
                </c:pt>
                <c:pt idx="58">
                  <c:v>39114</c:v>
                </c:pt>
                <c:pt idx="59">
                  <c:v>39142</c:v>
                </c:pt>
                <c:pt idx="60">
                  <c:v>39173</c:v>
                </c:pt>
                <c:pt idx="61">
                  <c:v>39203</c:v>
                </c:pt>
                <c:pt idx="62">
                  <c:v>39234</c:v>
                </c:pt>
                <c:pt idx="63">
                  <c:v>39264</c:v>
                </c:pt>
                <c:pt idx="64">
                  <c:v>39295</c:v>
                </c:pt>
                <c:pt idx="65">
                  <c:v>39326</c:v>
                </c:pt>
                <c:pt idx="66">
                  <c:v>39356</c:v>
                </c:pt>
                <c:pt idx="67">
                  <c:v>39387</c:v>
                </c:pt>
                <c:pt idx="68">
                  <c:v>39417</c:v>
                </c:pt>
                <c:pt idx="69">
                  <c:v>39448</c:v>
                </c:pt>
                <c:pt idx="70">
                  <c:v>39479</c:v>
                </c:pt>
                <c:pt idx="71">
                  <c:v>39508</c:v>
                </c:pt>
                <c:pt idx="72">
                  <c:v>39539</c:v>
                </c:pt>
                <c:pt idx="73">
                  <c:v>39569</c:v>
                </c:pt>
                <c:pt idx="74">
                  <c:v>39600</c:v>
                </c:pt>
                <c:pt idx="75">
                  <c:v>39630</c:v>
                </c:pt>
                <c:pt idx="76">
                  <c:v>39661</c:v>
                </c:pt>
                <c:pt idx="77">
                  <c:v>39692</c:v>
                </c:pt>
                <c:pt idx="78">
                  <c:v>39722</c:v>
                </c:pt>
                <c:pt idx="79">
                  <c:v>39753</c:v>
                </c:pt>
                <c:pt idx="80">
                  <c:v>39783</c:v>
                </c:pt>
                <c:pt idx="81">
                  <c:v>39814</c:v>
                </c:pt>
                <c:pt idx="82">
                  <c:v>39845</c:v>
                </c:pt>
                <c:pt idx="83">
                  <c:v>39873</c:v>
                </c:pt>
                <c:pt idx="84">
                  <c:v>39904</c:v>
                </c:pt>
                <c:pt idx="85">
                  <c:v>39934</c:v>
                </c:pt>
                <c:pt idx="86">
                  <c:v>39965</c:v>
                </c:pt>
                <c:pt idx="87">
                  <c:v>39995</c:v>
                </c:pt>
                <c:pt idx="88">
                  <c:v>40026</c:v>
                </c:pt>
                <c:pt idx="89">
                  <c:v>40057</c:v>
                </c:pt>
                <c:pt idx="90">
                  <c:v>40087</c:v>
                </c:pt>
                <c:pt idx="91">
                  <c:v>40118</c:v>
                </c:pt>
                <c:pt idx="92">
                  <c:v>40148</c:v>
                </c:pt>
                <c:pt idx="93">
                  <c:v>40179</c:v>
                </c:pt>
                <c:pt idx="94">
                  <c:v>40210</c:v>
                </c:pt>
                <c:pt idx="95">
                  <c:v>40238</c:v>
                </c:pt>
                <c:pt idx="96">
                  <c:v>40269</c:v>
                </c:pt>
                <c:pt idx="97">
                  <c:v>40299</c:v>
                </c:pt>
                <c:pt idx="98">
                  <c:v>40330</c:v>
                </c:pt>
                <c:pt idx="99">
                  <c:v>40360</c:v>
                </c:pt>
                <c:pt idx="100">
                  <c:v>40391</c:v>
                </c:pt>
                <c:pt idx="101">
                  <c:v>40422</c:v>
                </c:pt>
                <c:pt idx="102">
                  <c:v>40452</c:v>
                </c:pt>
                <c:pt idx="103">
                  <c:v>40483</c:v>
                </c:pt>
                <c:pt idx="104">
                  <c:v>40513</c:v>
                </c:pt>
                <c:pt idx="105">
                  <c:v>40544</c:v>
                </c:pt>
                <c:pt idx="106">
                  <c:v>40575</c:v>
                </c:pt>
                <c:pt idx="107">
                  <c:v>40603</c:v>
                </c:pt>
                <c:pt idx="108">
                  <c:v>40634</c:v>
                </c:pt>
                <c:pt idx="109">
                  <c:v>40664</c:v>
                </c:pt>
                <c:pt idx="110">
                  <c:v>40695</c:v>
                </c:pt>
                <c:pt idx="111">
                  <c:v>40725</c:v>
                </c:pt>
                <c:pt idx="112">
                  <c:v>40756</c:v>
                </c:pt>
                <c:pt idx="113">
                  <c:v>40787</c:v>
                </c:pt>
                <c:pt idx="114">
                  <c:v>40817</c:v>
                </c:pt>
                <c:pt idx="115">
                  <c:v>40848</c:v>
                </c:pt>
                <c:pt idx="116">
                  <c:v>40878</c:v>
                </c:pt>
                <c:pt idx="117">
                  <c:v>40909</c:v>
                </c:pt>
                <c:pt idx="118">
                  <c:v>40940</c:v>
                </c:pt>
                <c:pt idx="119">
                  <c:v>40969</c:v>
                </c:pt>
                <c:pt idx="120">
                  <c:v>41000</c:v>
                </c:pt>
                <c:pt idx="121">
                  <c:v>41030</c:v>
                </c:pt>
                <c:pt idx="122">
                  <c:v>41061</c:v>
                </c:pt>
                <c:pt idx="123">
                  <c:v>41091</c:v>
                </c:pt>
                <c:pt idx="124">
                  <c:v>41122</c:v>
                </c:pt>
                <c:pt idx="125">
                  <c:v>41153</c:v>
                </c:pt>
                <c:pt idx="126">
                  <c:v>41183</c:v>
                </c:pt>
                <c:pt idx="127">
                  <c:v>41214</c:v>
                </c:pt>
                <c:pt idx="128">
                  <c:v>41244</c:v>
                </c:pt>
                <c:pt idx="129">
                  <c:v>41275</c:v>
                </c:pt>
                <c:pt idx="130">
                  <c:v>41306</c:v>
                </c:pt>
                <c:pt idx="131">
                  <c:v>41334</c:v>
                </c:pt>
                <c:pt idx="132">
                  <c:v>41365</c:v>
                </c:pt>
                <c:pt idx="133">
                  <c:v>41395</c:v>
                </c:pt>
                <c:pt idx="134">
                  <c:v>41426</c:v>
                </c:pt>
                <c:pt idx="135">
                  <c:v>41456</c:v>
                </c:pt>
                <c:pt idx="136">
                  <c:v>41487</c:v>
                </c:pt>
                <c:pt idx="137">
                  <c:v>41518</c:v>
                </c:pt>
                <c:pt idx="138">
                  <c:v>41548</c:v>
                </c:pt>
                <c:pt idx="139">
                  <c:v>41579</c:v>
                </c:pt>
                <c:pt idx="140">
                  <c:v>41609</c:v>
                </c:pt>
                <c:pt idx="141">
                  <c:v>41640</c:v>
                </c:pt>
                <c:pt idx="142">
                  <c:v>41671</c:v>
                </c:pt>
                <c:pt idx="143">
                  <c:v>41699</c:v>
                </c:pt>
                <c:pt idx="144">
                  <c:v>41730</c:v>
                </c:pt>
                <c:pt idx="145">
                  <c:v>41760</c:v>
                </c:pt>
                <c:pt idx="146">
                  <c:v>41791</c:v>
                </c:pt>
                <c:pt idx="147">
                  <c:v>41821</c:v>
                </c:pt>
                <c:pt idx="148">
                  <c:v>41852</c:v>
                </c:pt>
                <c:pt idx="149">
                  <c:v>41883</c:v>
                </c:pt>
                <c:pt idx="150">
                  <c:v>41913</c:v>
                </c:pt>
                <c:pt idx="151">
                  <c:v>41944</c:v>
                </c:pt>
                <c:pt idx="152">
                  <c:v>41974</c:v>
                </c:pt>
                <c:pt idx="153">
                  <c:v>42005</c:v>
                </c:pt>
                <c:pt idx="154">
                  <c:v>42036</c:v>
                </c:pt>
                <c:pt idx="155">
                  <c:v>42064</c:v>
                </c:pt>
                <c:pt idx="156">
                  <c:v>42095</c:v>
                </c:pt>
                <c:pt idx="157">
                  <c:v>42125</c:v>
                </c:pt>
                <c:pt idx="158">
                  <c:v>42156</c:v>
                </c:pt>
                <c:pt idx="159">
                  <c:v>42186</c:v>
                </c:pt>
                <c:pt idx="160">
                  <c:v>42217</c:v>
                </c:pt>
                <c:pt idx="161">
                  <c:v>42248</c:v>
                </c:pt>
                <c:pt idx="162">
                  <c:v>42278</c:v>
                </c:pt>
                <c:pt idx="163">
                  <c:v>42309</c:v>
                </c:pt>
                <c:pt idx="164">
                  <c:v>42339</c:v>
                </c:pt>
                <c:pt idx="165">
                  <c:v>42370</c:v>
                </c:pt>
                <c:pt idx="166">
                  <c:v>42401</c:v>
                </c:pt>
                <c:pt idx="167">
                  <c:v>42430</c:v>
                </c:pt>
                <c:pt idx="168">
                  <c:v>42461</c:v>
                </c:pt>
                <c:pt idx="169">
                  <c:v>42491</c:v>
                </c:pt>
                <c:pt idx="170">
                  <c:v>42522</c:v>
                </c:pt>
                <c:pt idx="171">
                  <c:v>42552</c:v>
                </c:pt>
                <c:pt idx="172">
                  <c:v>42583</c:v>
                </c:pt>
                <c:pt idx="173">
                  <c:v>42614</c:v>
                </c:pt>
                <c:pt idx="174">
                  <c:v>42644</c:v>
                </c:pt>
                <c:pt idx="175">
                  <c:v>42675</c:v>
                </c:pt>
                <c:pt idx="176">
                  <c:v>42705</c:v>
                </c:pt>
                <c:pt idx="177">
                  <c:v>42736</c:v>
                </c:pt>
                <c:pt idx="178">
                  <c:v>42767</c:v>
                </c:pt>
                <c:pt idx="179">
                  <c:v>42795</c:v>
                </c:pt>
                <c:pt idx="180">
                  <c:v>42826</c:v>
                </c:pt>
                <c:pt idx="181">
                  <c:v>42856</c:v>
                </c:pt>
                <c:pt idx="182">
                  <c:v>42887</c:v>
                </c:pt>
                <c:pt idx="183">
                  <c:v>42917</c:v>
                </c:pt>
                <c:pt idx="184">
                  <c:v>42948</c:v>
                </c:pt>
                <c:pt idx="185">
                  <c:v>42979</c:v>
                </c:pt>
                <c:pt idx="186">
                  <c:v>43009</c:v>
                </c:pt>
                <c:pt idx="187">
                  <c:v>43040</c:v>
                </c:pt>
                <c:pt idx="188">
                  <c:v>43070</c:v>
                </c:pt>
                <c:pt idx="189">
                  <c:v>43101</c:v>
                </c:pt>
                <c:pt idx="190">
                  <c:v>43132</c:v>
                </c:pt>
                <c:pt idx="191">
                  <c:v>43160</c:v>
                </c:pt>
                <c:pt idx="192">
                  <c:v>43191</c:v>
                </c:pt>
                <c:pt idx="193">
                  <c:v>43221</c:v>
                </c:pt>
                <c:pt idx="194">
                  <c:v>43252</c:v>
                </c:pt>
                <c:pt idx="195">
                  <c:v>43282</c:v>
                </c:pt>
                <c:pt idx="196">
                  <c:v>43313</c:v>
                </c:pt>
                <c:pt idx="197">
                  <c:v>43344</c:v>
                </c:pt>
                <c:pt idx="198">
                  <c:v>43374</c:v>
                </c:pt>
                <c:pt idx="199">
                  <c:v>43405</c:v>
                </c:pt>
                <c:pt idx="200">
                  <c:v>43435</c:v>
                </c:pt>
                <c:pt idx="201">
                  <c:v>43466</c:v>
                </c:pt>
                <c:pt idx="202">
                  <c:v>43497</c:v>
                </c:pt>
                <c:pt idx="203">
                  <c:v>43525</c:v>
                </c:pt>
                <c:pt idx="204">
                  <c:v>43556</c:v>
                </c:pt>
                <c:pt idx="205">
                  <c:v>43586</c:v>
                </c:pt>
                <c:pt idx="206">
                  <c:v>43617</c:v>
                </c:pt>
                <c:pt idx="207">
                  <c:v>43647</c:v>
                </c:pt>
                <c:pt idx="208">
                  <c:v>43678</c:v>
                </c:pt>
                <c:pt idx="209">
                  <c:v>43709</c:v>
                </c:pt>
                <c:pt idx="210">
                  <c:v>43739</c:v>
                </c:pt>
                <c:pt idx="211">
                  <c:v>43770</c:v>
                </c:pt>
                <c:pt idx="212">
                  <c:v>43800</c:v>
                </c:pt>
                <c:pt idx="213">
                  <c:v>43831</c:v>
                </c:pt>
                <c:pt idx="214">
                  <c:v>43862</c:v>
                </c:pt>
                <c:pt idx="215">
                  <c:v>43891</c:v>
                </c:pt>
                <c:pt idx="216">
                  <c:v>43922</c:v>
                </c:pt>
                <c:pt idx="217">
                  <c:v>43952</c:v>
                </c:pt>
                <c:pt idx="218">
                  <c:v>43983</c:v>
                </c:pt>
                <c:pt idx="219">
                  <c:v>44013</c:v>
                </c:pt>
                <c:pt idx="220">
                  <c:v>44044</c:v>
                </c:pt>
                <c:pt idx="221">
                  <c:v>44075</c:v>
                </c:pt>
                <c:pt idx="222">
                  <c:v>44105</c:v>
                </c:pt>
                <c:pt idx="223">
                  <c:v>44136</c:v>
                </c:pt>
                <c:pt idx="224">
                  <c:v>44166</c:v>
                </c:pt>
                <c:pt idx="225">
                  <c:v>44197</c:v>
                </c:pt>
                <c:pt idx="226">
                  <c:v>44228</c:v>
                </c:pt>
                <c:pt idx="227">
                  <c:v>44256</c:v>
                </c:pt>
                <c:pt idx="228">
                  <c:v>44287</c:v>
                </c:pt>
                <c:pt idx="229">
                  <c:v>44317</c:v>
                </c:pt>
                <c:pt idx="230">
                  <c:v>44348</c:v>
                </c:pt>
                <c:pt idx="231">
                  <c:v>44378</c:v>
                </c:pt>
                <c:pt idx="232">
                  <c:v>44409</c:v>
                </c:pt>
                <c:pt idx="233">
                  <c:v>44440</c:v>
                </c:pt>
                <c:pt idx="234">
                  <c:v>44470</c:v>
                </c:pt>
                <c:pt idx="235">
                  <c:v>44501</c:v>
                </c:pt>
                <c:pt idx="236">
                  <c:v>44531</c:v>
                </c:pt>
                <c:pt idx="237">
                  <c:v>44562</c:v>
                </c:pt>
                <c:pt idx="238">
                  <c:v>44593</c:v>
                </c:pt>
                <c:pt idx="239">
                  <c:v>44621</c:v>
                </c:pt>
                <c:pt idx="240">
                  <c:v>44652</c:v>
                </c:pt>
              </c:numCache>
            </c:numRef>
          </c:cat>
          <c:val>
            <c:numRef>
              <c:f>Nonresidential!$C$10:$C$250</c:f>
              <c:numCache>
                <c:formatCode>0</c:formatCode>
                <c:ptCount val="241"/>
                <c:pt idx="0">
                  <c:v>338.80591690638374</c:v>
                </c:pt>
                <c:pt idx="1">
                  <c:v>359.04917534622177</c:v>
                </c:pt>
                <c:pt idx="2">
                  <c:v>389.39791348528485</c:v>
                </c:pt>
                <c:pt idx="3">
                  <c:v>420.57319953133788</c:v>
                </c:pt>
                <c:pt idx="4">
                  <c:v>414.43931423829389</c:v>
                </c:pt>
                <c:pt idx="5">
                  <c:v>522.81694117726079</c:v>
                </c:pt>
                <c:pt idx="6">
                  <c:v>523.95508680848968</c:v>
                </c:pt>
                <c:pt idx="7">
                  <c:v>532.28257312280084</c:v>
                </c:pt>
                <c:pt idx="8">
                  <c:v>547.63937511155984</c:v>
                </c:pt>
                <c:pt idx="9">
                  <c:v>551.44147065065033</c:v>
                </c:pt>
                <c:pt idx="10">
                  <c:v>542.73831883409821</c:v>
                </c:pt>
                <c:pt idx="11">
                  <c:v>546.120801992108</c:v>
                </c:pt>
                <c:pt idx="12">
                  <c:v>568.43692323724531</c:v>
                </c:pt>
                <c:pt idx="13">
                  <c:v>558.48709221794036</c:v>
                </c:pt>
                <c:pt idx="14">
                  <c:v>547.68074993849666</c:v>
                </c:pt>
                <c:pt idx="15">
                  <c:v>509.20267469091351</c:v>
                </c:pt>
                <c:pt idx="16">
                  <c:v>514.31019443766377</c:v>
                </c:pt>
                <c:pt idx="17">
                  <c:v>416.62445592696832</c:v>
                </c:pt>
                <c:pt idx="18">
                  <c:v>416.97347228832336</c:v>
                </c:pt>
                <c:pt idx="19">
                  <c:v>421.37647813095248</c:v>
                </c:pt>
                <c:pt idx="20">
                  <c:v>404.55416832408253</c:v>
                </c:pt>
                <c:pt idx="21">
                  <c:v>394.94941927567902</c:v>
                </c:pt>
                <c:pt idx="22">
                  <c:v>404.04386509341703</c:v>
                </c:pt>
                <c:pt idx="23">
                  <c:v>454.94210551719118</c:v>
                </c:pt>
                <c:pt idx="24">
                  <c:v>459.53312898734771</c:v>
                </c:pt>
                <c:pt idx="25">
                  <c:v>452.6471492413441</c:v>
                </c:pt>
                <c:pt idx="26">
                  <c:v>469.63211892699667</c:v>
                </c:pt>
                <c:pt idx="27">
                  <c:v>501.93557631148872</c:v>
                </c:pt>
                <c:pt idx="28">
                  <c:v>503.10963844688774</c:v>
                </c:pt>
                <c:pt idx="29">
                  <c:v>498.11670786395496</c:v>
                </c:pt>
                <c:pt idx="30">
                  <c:v>507.96718264742111</c:v>
                </c:pt>
                <c:pt idx="31">
                  <c:v>517.52801231231001</c:v>
                </c:pt>
                <c:pt idx="32">
                  <c:v>525.88184875147533</c:v>
                </c:pt>
                <c:pt idx="33">
                  <c:v>526.44027124184697</c:v>
                </c:pt>
                <c:pt idx="34">
                  <c:v>529.7739839052241</c:v>
                </c:pt>
                <c:pt idx="35">
                  <c:v>504.75084087304481</c:v>
                </c:pt>
                <c:pt idx="36">
                  <c:v>489.87158429244721</c:v>
                </c:pt>
                <c:pt idx="37">
                  <c:v>489.92499693301414</c:v>
                </c:pt>
                <c:pt idx="38">
                  <c:v>467.94762676214333</c:v>
                </c:pt>
                <c:pt idx="39">
                  <c:v>439.86390372109878</c:v>
                </c:pt>
                <c:pt idx="40">
                  <c:v>439.78341532602815</c:v>
                </c:pt>
                <c:pt idx="41">
                  <c:v>450.70460730032448</c:v>
                </c:pt>
                <c:pt idx="42">
                  <c:v>452.22014641749161</c:v>
                </c:pt>
                <c:pt idx="43">
                  <c:v>441.80809726895552</c:v>
                </c:pt>
                <c:pt idx="44">
                  <c:v>435.68417720079032</c:v>
                </c:pt>
                <c:pt idx="45">
                  <c:v>443.65733597242689</c:v>
                </c:pt>
                <c:pt idx="46">
                  <c:v>462.93981115838255</c:v>
                </c:pt>
                <c:pt idx="47">
                  <c:v>520.53892392520982</c:v>
                </c:pt>
                <c:pt idx="48">
                  <c:v>515.19431283293602</c:v>
                </c:pt>
                <c:pt idx="49">
                  <c:v>560.03954802269095</c:v>
                </c:pt>
                <c:pt idx="50">
                  <c:v>577.02033323552496</c:v>
                </c:pt>
                <c:pt idx="51">
                  <c:v>592.42281913209592</c:v>
                </c:pt>
                <c:pt idx="52">
                  <c:v>614.92016924393749</c:v>
                </c:pt>
                <c:pt idx="53">
                  <c:v>617.31448438503116</c:v>
                </c:pt>
                <c:pt idx="54">
                  <c:v>614.46785970165092</c:v>
                </c:pt>
                <c:pt idx="55">
                  <c:v>662.32851235394241</c:v>
                </c:pt>
                <c:pt idx="56">
                  <c:v>665.06151420438016</c:v>
                </c:pt>
                <c:pt idx="57">
                  <c:v>651.01735099471273</c:v>
                </c:pt>
                <c:pt idx="58">
                  <c:v>638.16885486268347</c:v>
                </c:pt>
                <c:pt idx="59">
                  <c:v>599.30970509408519</c:v>
                </c:pt>
                <c:pt idx="60">
                  <c:v>615.42376867585847</c:v>
                </c:pt>
                <c:pt idx="61">
                  <c:v>599.79053570565429</c:v>
                </c:pt>
                <c:pt idx="62">
                  <c:v>593.21477127848607</c:v>
                </c:pt>
                <c:pt idx="63">
                  <c:v>603.73271570217833</c:v>
                </c:pt>
                <c:pt idx="64">
                  <c:v>584.08531957812295</c:v>
                </c:pt>
                <c:pt idx="65">
                  <c:v>605.72114678218611</c:v>
                </c:pt>
                <c:pt idx="66">
                  <c:v>677.61054169331328</c:v>
                </c:pt>
                <c:pt idx="67">
                  <c:v>643.00375402475174</c:v>
                </c:pt>
                <c:pt idx="68">
                  <c:v>641.91323333307469</c:v>
                </c:pt>
                <c:pt idx="69">
                  <c:v>654.35241206446563</c:v>
                </c:pt>
                <c:pt idx="70">
                  <c:v>680.63882511700763</c:v>
                </c:pt>
                <c:pt idx="71">
                  <c:v>666.39104250061655</c:v>
                </c:pt>
                <c:pt idx="72">
                  <c:v>654.23847266357848</c:v>
                </c:pt>
                <c:pt idx="73">
                  <c:v>637.31717387595006</c:v>
                </c:pt>
                <c:pt idx="74">
                  <c:v>646.42769325443373</c:v>
                </c:pt>
                <c:pt idx="75">
                  <c:v>641.20598839880893</c:v>
                </c:pt>
                <c:pt idx="76">
                  <c:v>730.28106968714724</c:v>
                </c:pt>
                <c:pt idx="77">
                  <c:v>713.25648979132495</c:v>
                </c:pt>
                <c:pt idx="78">
                  <c:v>684.50600768605443</c:v>
                </c:pt>
                <c:pt idx="79">
                  <c:v>692.37378813767293</c:v>
                </c:pt>
                <c:pt idx="80">
                  <c:v>700.52936146652985</c:v>
                </c:pt>
                <c:pt idx="81">
                  <c:v>701.65839570580499</c:v>
                </c:pt>
                <c:pt idx="82">
                  <c:v>690.75217959741167</c:v>
                </c:pt>
                <c:pt idx="83">
                  <c:v>706.55919434415569</c:v>
                </c:pt>
                <c:pt idx="84">
                  <c:v>1020.2433358241663</c:v>
                </c:pt>
                <c:pt idx="85">
                  <c:v>1058.6747995005708</c:v>
                </c:pt>
                <c:pt idx="86">
                  <c:v>1047.2274146234304</c:v>
                </c:pt>
                <c:pt idx="87">
                  <c:v>1065.8751270968239</c:v>
                </c:pt>
                <c:pt idx="88">
                  <c:v>1020.9177996532908</c:v>
                </c:pt>
                <c:pt idx="89">
                  <c:v>1009.870482024182</c:v>
                </c:pt>
                <c:pt idx="90">
                  <c:v>951.31158033984514</c:v>
                </c:pt>
                <c:pt idx="91">
                  <c:v>913.44043136594917</c:v>
                </c:pt>
                <c:pt idx="92">
                  <c:v>920.12270429415196</c:v>
                </c:pt>
                <c:pt idx="93">
                  <c:v>941.90693823543563</c:v>
                </c:pt>
                <c:pt idx="94">
                  <c:v>958.257104962727</c:v>
                </c:pt>
                <c:pt idx="95">
                  <c:v>962.65340847887387</c:v>
                </c:pt>
                <c:pt idx="96">
                  <c:v>636.43274778211719</c:v>
                </c:pt>
                <c:pt idx="97">
                  <c:v>593.19358445287992</c:v>
                </c:pt>
                <c:pt idx="98">
                  <c:v>572.19710105599938</c:v>
                </c:pt>
                <c:pt idx="99">
                  <c:v>534.69387919737187</c:v>
                </c:pt>
                <c:pt idx="100">
                  <c:v>507.53048485314571</c:v>
                </c:pt>
                <c:pt idx="101">
                  <c:v>508.16519141659654</c:v>
                </c:pt>
                <c:pt idx="102">
                  <c:v>538.65978946547659</c:v>
                </c:pt>
                <c:pt idx="103">
                  <c:v>553.71631897130931</c:v>
                </c:pt>
                <c:pt idx="104">
                  <c:v>537.56749326111969</c:v>
                </c:pt>
                <c:pt idx="105">
                  <c:v>501.78222315869135</c:v>
                </c:pt>
                <c:pt idx="106">
                  <c:v>450.56001184251903</c:v>
                </c:pt>
                <c:pt idx="107">
                  <c:v>428.19612764419156</c:v>
                </c:pt>
                <c:pt idx="108">
                  <c:v>434.3842950053762</c:v>
                </c:pt>
                <c:pt idx="109">
                  <c:v>455.09314421927968</c:v>
                </c:pt>
                <c:pt idx="110">
                  <c:v>467.98748961425724</c:v>
                </c:pt>
                <c:pt idx="111">
                  <c:v>496.96843191536288</c:v>
                </c:pt>
                <c:pt idx="112">
                  <c:v>481.38357398787963</c:v>
                </c:pt>
                <c:pt idx="113">
                  <c:v>462.93827956178751</c:v>
                </c:pt>
                <c:pt idx="114">
                  <c:v>484.48657348129814</c:v>
                </c:pt>
                <c:pt idx="115">
                  <c:v>546.63976032287121</c:v>
                </c:pt>
                <c:pt idx="116">
                  <c:v>556.77656672620287</c:v>
                </c:pt>
                <c:pt idx="117">
                  <c:v>593.90986765117475</c:v>
                </c:pt>
                <c:pt idx="118">
                  <c:v>681.98837785049989</c:v>
                </c:pt>
                <c:pt idx="119">
                  <c:v>697.73932952792916</c:v>
                </c:pt>
                <c:pt idx="120">
                  <c:v>713.45814722325611</c:v>
                </c:pt>
                <c:pt idx="121">
                  <c:v>721.80186311290197</c:v>
                </c:pt>
                <c:pt idx="122">
                  <c:v>788.0464896904291</c:v>
                </c:pt>
                <c:pt idx="123">
                  <c:v>837.7563401419543</c:v>
                </c:pt>
                <c:pt idx="124">
                  <c:v>879.96246613909716</c:v>
                </c:pt>
                <c:pt idx="125">
                  <c:v>932.88046644977169</c:v>
                </c:pt>
                <c:pt idx="126">
                  <c:v>1008.360481678405</c:v>
                </c:pt>
                <c:pt idx="127">
                  <c:v>1067.0915895112498</c:v>
                </c:pt>
                <c:pt idx="128">
                  <c:v>1099.2824639700482</c:v>
                </c:pt>
                <c:pt idx="129">
                  <c:v>1087.5797104592275</c:v>
                </c:pt>
                <c:pt idx="130">
                  <c:v>1059.573719730274</c:v>
                </c:pt>
                <c:pt idx="131">
                  <c:v>1056.3795764769955</c:v>
                </c:pt>
                <c:pt idx="132">
                  <c:v>1093.8399427996812</c:v>
                </c:pt>
                <c:pt idx="133">
                  <c:v>1150.6109588796221</c:v>
                </c:pt>
                <c:pt idx="134">
                  <c:v>1126.0448764117525</c:v>
                </c:pt>
                <c:pt idx="135">
                  <c:v>1169.6293587819373</c:v>
                </c:pt>
                <c:pt idx="136">
                  <c:v>1229.2739550474848</c:v>
                </c:pt>
                <c:pt idx="137">
                  <c:v>1249.0336944812543</c:v>
                </c:pt>
                <c:pt idx="138">
                  <c:v>1253.3962495172855</c:v>
                </c:pt>
                <c:pt idx="139">
                  <c:v>1144.377583559942</c:v>
                </c:pt>
                <c:pt idx="140">
                  <c:v>1273.8225130238764</c:v>
                </c:pt>
                <c:pt idx="141">
                  <c:v>1299.9575270899991</c:v>
                </c:pt>
                <c:pt idx="142">
                  <c:v>1317.844577400662</c:v>
                </c:pt>
                <c:pt idx="143">
                  <c:v>1427.4306787172209</c:v>
                </c:pt>
                <c:pt idx="144">
                  <c:v>1515.1936373571725</c:v>
                </c:pt>
                <c:pt idx="145">
                  <c:v>1500.5799428675205</c:v>
                </c:pt>
                <c:pt idx="146">
                  <c:v>1650.8211304585266</c:v>
                </c:pt>
                <c:pt idx="147">
                  <c:v>1768.3508739874856</c:v>
                </c:pt>
                <c:pt idx="148">
                  <c:v>1790.2295420692324</c:v>
                </c:pt>
                <c:pt idx="149">
                  <c:v>1811.2201167275755</c:v>
                </c:pt>
                <c:pt idx="150">
                  <c:v>1789.0737113934842</c:v>
                </c:pt>
                <c:pt idx="151">
                  <c:v>1851.7161982961952</c:v>
                </c:pt>
                <c:pt idx="152">
                  <c:v>1830.6468550530931</c:v>
                </c:pt>
                <c:pt idx="153">
                  <c:v>1905.3953715834759</c:v>
                </c:pt>
                <c:pt idx="154">
                  <c:v>1998.4853344796238</c:v>
                </c:pt>
                <c:pt idx="155">
                  <c:v>2057.2882695201811</c:v>
                </c:pt>
                <c:pt idx="156">
                  <c:v>2041.7185886817613</c:v>
                </c:pt>
                <c:pt idx="157">
                  <c:v>2095.2350612939172</c:v>
                </c:pt>
                <c:pt idx="158">
                  <c:v>2008.8419171417695</c:v>
                </c:pt>
                <c:pt idx="159">
                  <c:v>1915.1673464275968</c:v>
                </c:pt>
                <c:pt idx="160">
                  <c:v>2275.4337825006442</c:v>
                </c:pt>
                <c:pt idx="161">
                  <c:v>2353.8915578173546</c:v>
                </c:pt>
                <c:pt idx="162">
                  <c:v>2317.9241425715977</c:v>
                </c:pt>
                <c:pt idx="163">
                  <c:v>2328.9340004113956</c:v>
                </c:pt>
                <c:pt idx="164">
                  <c:v>2277.0298580874091</c:v>
                </c:pt>
                <c:pt idx="165">
                  <c:v>2197.4475498658585</c:v>
                </c:pt>
                <c:pt idx="166">
                  <c:v>2114.6157959431052</c:v>
                </c:pt>
                <c:pt idx="167">
                  <c:v>1992.627098014578</c:v>
                </c:pt>
                <c:pt idx="168">
                  <c:v>1987.3573252699493</c:v>
                </c:pt>
                <c:pt idx="169">
                  <c:v>1978.6960583153186</c:v>
                </c:pt>
                <c:pt idx="170">
                  <c:v>2194.35884658859</c:v>
                </c:pt>
                <c:pt idx="171">
                  <c:v>2171.7076696264735</c:v>
                </c:pt>
                <c:pt idx="172">
                  <c:v>1801.8011868681008</c:v>
                </c:pt>
                <c:pt idx="173">
                  <c:v>1688.1775825275547</c:v>
                </c:pt>
                <c:pt idx="174">
                  <c:v>1760.3016560946289</c:v>
                </c:pt>
                <c:pt idx="175">
                  <c:v>1742.6254558355929</c:v>
                </c:pt>
                <c:pt idx="176">
                  <c:v>1726.2160964422819</c:v>
                </c:pt>
                <c:pt idx="177">
                  <c:v>1723.7231225449671</c:v>
                </c:pt>
                <c:pt idx="178">
                  <c:v>1698.2232239638938</c:v>
                </c:pt>
                <c:pt idx="179">
                  <c:v>1795.7393414564995</c:v>
                </c:pt>
                <c:pt idx="180">
                  <c:v>1737.563088401912</c:v>
                </c:pt>
                <c:pt idx="181">
                  <c:v>1696.5812988216176</c:v>
                </c:pt>
                <c:pt idx="182">
                  <c:v>1514.8910925756904</c:v>
                </c:pt>
                <c:pt idx="183">
                  <c:v>1542.5568140847167</c:v>
                </c:pt>
                <c:pt idx="184">
                  <c:v>1550.4875804679928</c:v>
                </c:pt>
                <c:pt idx="185">
                  <c:v>1574.6826288739387</c:v>
                </c:pt>
                <c:pt idx="186">
                  <c:v>1493.6145941948741</c:v>
                </c:pt>
                <c:pt idx="187">
                  <c:v>1500.4028686531567</c:v>
                </c:pt>
                <c:pt idx="188">
                  <c:v>1458.6513544546303</c:v>
                </c:pt>
                <c:pt idx="189">
                  <c:v>1526.9364841159484</c:v>
                </c:pt>
                <c:pt idx="190">
                  <c:v>1619.777752508465</c:v>
                </c:pt>
                <c:pt idx="191">
                  <c:v>1535.2042798554603</c:v>
                </c:pt>
                <c:pt idx="192">
                  <c:v>1555.1560598811327</c:v>
                </c:pt>
                <c:pt idx="193">
                  <c:v>1597.5191371370095</c:v>
                </c:pt>
                <c:pt idx="194">
                  <c:v>1494.4932536207943</c:v>
                </c:pt>
                <c:pt idx="195">
                  <c:v>1369.2600157103493</c:v>
                </c:pt>
                <c:pt idx="196">
                  <c:v>1295.0552644366751</c:v>
                </c:pt>
                <c:pt idx="197">
                  <c:v>1296.6376765863022</c:v>
                </c:pt>
                <c:pt idx="198">
                  <c:v>1404.066486784727</c:v>
                </c:pt>
                <c:pt idx="199">
                  <c:v>1589.5505295881239</c:v>
                </c:pt>
                <c:pt idx="200">
                  <c:v>1672.5302768063693</c:v>
                </c:pt>
                <c:pt idx="201">
                  <c:v>1580.1382038131671</c:v>
                </c:pt>
                <c:pt idx="202">
                  <c:v>1458.6639340152788</c:v>
                </c:pt>
                <c:pt idx="203">
                  <c:v>1427.0412374181765</c:v>
                </c:pt>
                <c:pt idx="204">
                  <c:v>1662.7913026010974</c:v>
                </c:pt>
                <c:pt idx="205">
                  <c:v>1586.0161885662117</c:v>
                </c:pt>
                <c:pt idx="206">
                  <c:v>1623.4864509505521</c:v>
                </c:pt>
                <c:pt idx="207">
                  <c:v>1764.8763528429733</c:v>
                </c:pt>
                <c:pt idx="208">
                  <c:v>1745.7015458005696</c:v>
                </c:pt>
                <c:pt idx="209">
                  <c:v>1714.094124450758</c:v>
                </c:pt>
                <c:pt idx="210">
                  <c:v>1610.1918525774172</c:v>
                </c:pt>
                <c:pt idx="211">
                  <c:v>1413.676214514112</c:v>
                </c:pt>
                <c:pt idx="212">
                  <c:v>1376.2441456774432</c:v>
                </c:pt>
                <c:pt idx="213">
                  <c:v>1362.8614570816169</c:v>
                </c:pt>
                <c:pt idx="214">
                  <c:v>1357.1799334346506</c:v>
                </c:pt>
                <c:pt idx="215">
                  <c:v>1309.7582184696148</c:v>
                </c:pt>
                <c:pt idx="216">
                  <c:v>1004.3012371836921</c:v>
                </c:pt>
                <c:pt idx="217">
                  <c:v>979.91300384224508</c:v>
                </c:pt>
                <c:pt idx="218">
                  <c:v>937.37420530024451</c:v>
                </c:pt>
                <c:pt idx="219">
                  <c:v>792.34538902951385</c:v>
                </c:pt>
                <c:pt idx="220">
                  <c:v>781.27287282305235</c:v>
                </c:pt>
                <c:pt idx="221">
                  <c:v>720.86426097564947</c:v>
                </c:pt>
                <c:pt idx="222">
                  <c:v>734.86454282174645</c:v>
                </c:pt>
                <c:pt idx="223">
                  <c:v>690.5362574917641</c:v>
                </c:pt>
                <c:pt idx="224">
                  <c:v>700.12020598255799</c:v>
                </c:pt>
                <c:pt idx="225">
                  <c:v>683.83546088419291</c:v>
                </c:pt>
                <c:pt idx="226">
                  <c:v>731.48457102173904</c:v>
                </c:pt>
                <c:pt idx="227">
                  <c:v>801.16812934323025</c:v>
                </c:pt>
                <c:pt idx="228">
                  <c:v>866.45336637632261</c:v>
                </c:pt>
                <c:pt idx="229">
                  <c:v>851.20586631665287</c:v>
                </c:pt>
                <c:pt idx="230">
                  <c:v>821.86436561841572</c:v>
                </c:pt>
                <c:pt idx="231">
                  <c:v>835.82594404788586</c:v>
                </c:pt>
                <c:pt idx="232">
                  <c:v>866.3059661157738</c:v>
                </c:pt>
                <c:pt idx="233">
                  <c:v>899.75260452281327</c:v>
                </c:pt>
                <c:pt idx="234">
                  <c:v>855.3826212070901</c:v>
                </c:pt>
                <c:pt idx="235">
                  <c:v>1001.32838896346</c:v>
                </c:pt>
                <c:pt idx="236">
                  <c:v>1019.9064690331404</c:v>
                </c:pt>
                <c:pt idx="237">
                  <c:v>1033.2490892056558</c:v>
                </c:pt>
                <c:pt idx="238">
                  <c:v>960.71073138019517</c:v>
                </c:pt>
                <c:pt idx="239">
                  <c:v>919.68895541126096</c:v>
                </c:pt>
                <c:pt idx="240">
                  <c:v>882.67596316380525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75-4306-9A91-9F37E8D74E43}"/>
            </c:ext>
          </c:extLst>
        </c:ser>
        <c:ser>
          <c:idx val="2"/>
          <c:order val="2"/>
          <c:tx>
            <c:strRef>
              <c:f>Nonresidential!$D$5</c:f>
              <c:strCache>
                <c:ptCount val="1"/>
                <c:pt idx="0">
                  <c:v>Rest of New Zealand</c:v>
                </c:pt>
              </c:strCache>
            </c:strRef>
          </c:tx>
          <c:marker>
            <c:symbol val="none"/>
          </c:marker>
          <c:cat>
            <c:numRef>
              <c:f>Nonresidential!$A$10:$A$250</c:f>
              <c:numCache>
                <c:formatCode>mmm\-yy</c:formatCode>
                <c:ptCount val="241"/>
                <c:pt idx="0">
                  <c:v>37347</c:v>
                </c:pt>
                <c:pt idx="1">
                  <c:v>37377</c:v>
                </c:pt>
                <c:pt idx="2">
                  <c:v>37408</c:v>
                </c:pt>
                <c:pt idx="3">
                  <c:v>37438</c:v>
                </c:pt>
                <c:pt idx="4">
                  <c:v>37469</c:v>
                </c:pt>
                <c:pt idx="5">
                  <c:v>37500</c:v>
                </c:pt>
                <c:pt idx="6">
                  <c:v>37530</c:v>
                </c:pt>
                <c:pt idx="7">
                  <c:v>37561</c:v>
                </c:pt>
                <c:pt idx="8">
                  <c:v>37591</c:v>
                </c:pt>
                <c:pt idx="9">
                  <c:v>37622</c:v>
                </c:pt>
                <c:pt idx="10">
                  <c:v>37653</c:v>
                </c:pt>
                <c:pt idx="11">
                  <c:v>37681</c:v>
                </c:pt>
                <c:pt idx="12">
                  <c:v>37712</c:v>
                </c:pt>
                <c:pt idx="13">
                  <c:v>37742</c:v>
                </c:pt>
                <c:pt idx="14">
                  <c:v>37773</c:v>
                </c:pt>
                <c:pt idx="15">
                  <c:v>37803</c:v>
                </c:pt>
                <c:pt idx="16">
                  <c:v>37834</c:v>
                </c:pt>
                <c:pt idx="17">
                  <c:v>37865</c:v>
                </c:pt>
                <c:pt idx="18">
                  <c:v>37895</c:v>
                </c:pt>
                <c:pt idx="19">
                  <c:v>37926</c:v>
                </c:pt>
                <c:pt idx="20">
                  <c:v>37956</c:v>
                </c:pt>
                <c:pt idx="21">
                  <c:v>37987</c:v>
                </c:pt>
                <c:pt idx="22">
                  <c:v>38018</c:v>
                </c:pt>
                <c:pt idx="23">
                  <c:v>38047</c:v>
                </c:pt>
                <c:pt idx="24">
                  <c:v>38078</c:v>
                </c:pt>
                <c:pt idx="25">
                  <c:v>38108</c:v>
                </c:pt>
                <c:pt idx="26">
                  <c:v>38139</c:v>
                </c:pt>
                <c:pt idx="27">
                  <c:v>38169</c:v>
                </c:pt>
                <c:pt idx="28">
                  <c:v>38200</c:v>
                </c:pt>
                <c:pt idx="29">
                  <c:v>38231</c:v>
                </c:pt>
                <c:pt idx="30">
                  <c:v>38261</c:v>
                </c:pt>
                <c:pt idx="31">
                  <c:v>38292</c:v>
                </c:pt>
                <c:pt idx="32">
                  <c:v>38322</c:v>
                </c:pt>
                <c:pt idx="33">
                  <c:v>38353</c:v>
                </c:pt>
                <c:pt idx="34">
                  <c:v>38384</c:v>
                </c:pt>
                <c:pt idx="35">
                  <c:v>38412</c:v>
                </c:pt>
                <c:pt idx="36">
                  <c:v>38443</c:v>
                </c:pt>
                <c:pt idx="37">
                  <c:v>38473</c:v>
                </c:pt>
                <c:pt idx="38">
                  <c:v>38504</c:v>
                </c:pt>
                <c:pt idx="39">
                  <c:v>38534</c:v>
                </c:pt>
                <c:pt idx="40">
                  <c:v>38565</c:v>
                </c:pt>
                <c:pt idx="41">
                  <c:v>38596</c:v>
                </c:pt>
                <c:pt idx="42">
                  <c:v>38626</c:v>
                </c:pt>
                <c:pt idx="43">
                  <c:v>38657</c:v>
                </c:pt>
                <c:pt idx="44">
                  <c:v>38687</c:v>
                </c:pt>
                <c:pt idx="45">
                  <c:v>38718</c:v>
                </c:pt>
                <c:pt idx="46">
                  <c:v>38749</c:v>
                </c:pt>
                <c:pt idx="47">
                  <c:v>38777</c:v>
                </c:pt>
                <c:pt idx="48">
                  <c:v>38808</c:v>
                </c:pt>
                <c:pt idx="49">
                  <c:v>38838</c:v>
                </c:pt>
                <c:pt idx="50">
                  <c:v>38869</c:v>
                </c:pt>
                <c:pt idx="51">
                  <c:v>38899</c:v>
                </c:pt>
                <c:pt idx="52">
                  <c:v>38930</c:v>
                </c:pt>
                <c:pt idx="53">
                  <c:v>38961</c:v>
                </c:pt>
                <c:pt idx="54">
                  <c:v>38991</c:v>
                </c:pt>
                <c:pt idx="55">
                  <c:v>39022</c:v>
                </c:pt>
                <c:pt idx="56">
                  <c:v>39052</c:v>
                </c:pt>
                <c:pt idx="57">
                  <c:v>39083</c:v>
                </c:pt>
                <c:pt idx="58">
                  <c:v>39114</c:v>
                </c:pt>
                <c:pt idx="59">
                  <c:v>39142</c:v>
                </c:pt>
                <c:pt idx="60">
                  <c:v>39173</c:v>
                </c:pt>
                <c:pt idx="61">
                  <c:v>39203</c:v>
                </c:pt>
                <c:pt idx="62">
                  <c:v>39234</c:v>
                </c:pt>
                <c:pt idx="63">
                  <c:v>39264</c:v>
                </c:pt>
                <c:pt idx="64">
                  <c:v>39295</c:v>
                </c:pt>
                <c:pt idx="65">
                  <c:v>39326</c:v>
                </c:pt>
                <c:pt idx="66">
                  <c:v>39356</c:v>
                </c:pt>
                <c:pt idx="67">
                  <c:v>39387</c:v>
                </c:pt>
                <c:pt idx="68">
                  <c:v>39417</c:v>
                </c:pt>
                <c:pt idx="69">
                  <c:v>39448</c:v>
                </c:pt>
                <c:pt idx="70">
                  <c:v>39479</c:v>
                </c:pt>
                <c:pt idx="71">
                  <c:v>39508</c:v>
                </c:pt>
                <c:pt idx="72">
                  <c:v>39539</c:v>
                </c:pt>
                <c:pt idx="73">
                  <c:v>39569</c:v>
                </c:pt>
                <c:pt idx="74">
                  <c:v>39600</c:v>
                </c:pt>
                <c:pt idx="75">
                  <c:v>39630</c:v>
                </c:pt>
                <c:pt idx="76">
                  <c:v>39661</c:v>
                </c:pt>
                <c:pt idx="77">
                  <c:v>39692</c:v>
                </c:pt>
                <c:pt idx="78">
                  <c:v>39722</c:v>
                </c:pt>
                <c:pt idx="79">
                  <c:v>39753</c:v>
                </c:pt>
                <c:pt idx="80">
                  <c:v>39783</c:v>
                </c:pt>
                <c:pt idx="81">
                  <c:v>39814</c:v>
                </c:pt>
                <c:pt idx="82">
                  <c:v>39845</c:v>
                </c:pt>
                <c:pt idx="83">
                  <c:v>39873</c:v>
                </c:pt>
                <c:pt idx="84">
                  <c:v>39904</c:v>
                </c:pt>
                <c:pt idx="85">
                  <c:v>39934</c:v>
                </c:pt>
                <c:pt idx="86">
                  <c:v>39965</c:v>
                </c:pt>
                <c:pt idx="87">
                  <c:v>39995</c:v>
                </c:pt>
                <c:pt idx="88">
                  <c:v>40026</c:v>
                </c:pt>
                <c:pt idx="89">
                  <c:v>40057</c:v>
                </c:pt>
                <c:pt idx="90">
                  <c:v>40087</c:v>
                </c:pt>
                <c:pt idx="91">
                  <c:v>40118</c:v>
                </c:pt>
                <c:pt idx="92">
                  <c:v>40148</c:v>
                </c:pt>
                <c:pt idx="93">
                  <c:v>40179</c:v>
                </c:pt>
                <c:pt idx="94">
                  <c:v>40210</c:v>
                </c:pt>
                <c:pt idx="95">
                  <c:v>40238</c:v>
                </c:pt>
                <c:pt idx="96">
                  <c:v>40269</c:v>
                </c:pt>
                <c:pt idx="97">
                  <c:v>40299</c:v>
                </c:pt>
                <c:pt idx="98">
                  <c:v>40330</c:v>
                </c:pt>
                <c:pt idx="99">
                  <c:v>40360</c:v>
                </c:pt>
                <c:pt idx="100">
                  <c:v>40391</c:v>
                </c:pt>
                <c:pt idx="101">
                  <c:v>40422</c:v>
                </c:pt>
                <c:pt idx="102">
                  <c:v>40452</c:v>
                </c:pt>
                <c:pt idx="103">
                  <c:v>40483</c:v>
                </c:pt>
                <c:pt idx="104">
                  <c:v>40513</c:v>
                </c:pt>
                <c:pt idx="105">
                  <c:v>40544</c:v>
                </c:pt>
                <c:pt idx="106">
                  <c:v>40575</c:v>
                </c:pt>
                <c:pt idx="107">
                  <c:v>40603</c:v>
                </c:pt>
                <c:pt idx="108">
                  <c:v>40634</c:v>
                </c:pt>
                <c:pt idx="109">
                  <c:v>40664</c:v>
                </c:pt>
                <c:pt idx="110">
                  <c:v>40695</c:v>
                </c:pt>
                <c:pt idx="111">
                  <c:v>40725</c:v>
                </c:pt>
                <c:pt idx="112">
                  <c:v>40756</c:v>
                </c:pt>
                <c:pt idx="113">
                  <c:v>40787</c:v>
                </c:pt>
                <c:pt idx="114">
                  <c:v>40817</c:v>
                </c:pt>
                <c:pt idx="115">
                  <c:v>40848</c:v>
                </c:pt>
                <c:pt idx="116">
                  <c:v>40878</c:v>
                </c:pt>
                <c:pt idx="117">
                  <c:v>40909</c:v>
                </c:pt>
                <c:pt idx="118">
                  <c:v>40940</c:v>
                </c:pt>
                <c:pt idx="119">
                  <c:v>40969</c:v>
                </c:pt>
                <c:pt idx="120">
                  <c:v>41000</c:v>
                </c:pt>
                <c:pt idx="121">
                  <c:v>41030</c:v>
                </c:pt>
                <c:pt idx="122">
                  <c:v>41061</c:v>
                </c:pt>
                <c:pt idx="123">
                  <c:v>41091</c:v>
                </c:pt>
                <c:pt idx="124">
                  <c:v>41122</c:v>
                </c:pt>
                <c:pt idx="125">
                  <c:v>41153</c:v>
                </c:pt>
                <c:pt idx="126">
                  <c:v>41183</c:v>
                </c:pt>
                <c:pt idx="127">
                  <c:v>41214</c:v>
                </c:pt>
                <c:pt idx="128">
                  <c:v>41244</c:v>
                </c:pt>
                <c:pt idx="129">
                  <c:v>41275</c:v>
                </c:pt>
                <c:pt idx="130">
                  <c:v>41306</c:v>
                </c:pt>
                <c:pt idx="131">
                  <c:v>41334</c:v>
                </c:pt>
                <c:pt idx="132">
                  <c:v>41365</c:v>
                </c:pt>
                <c:pt idx="133">
                  <c:v>41395</c:v>
                </c:pt>
                <c:pt idx="134">
                  <c:v>41426</c:v>
                </c:pt>
                <c:pt idx="135">
                  <c:v>41456</c:v>
                </c:pt>
                <c:pt idx="136">
                  <c:v>41487</c:v>
                </c:pt>
                <c:pt idx="137">
                  <c:v>41518</c:v>
                </c:pt>
                <c:pt idx="138">
                  <c:v>41548</c:v>
                </c:pt>
                <c:pt idx="139">
                  <c:v>41579</c:v>
                </c:pt>
                <c:pt idx="140">
                  <c:v>41609</c:v>
                </c:pt>
                <c:pt idx="141">
                  <c:v>41640</c:v>
                </c:pt>
                <c:pt idx="142">
                  <c:v>41671</c:v>
                </c:pt>
                <c:pt idx="143">
                  <c:v>41699</c:v>
                </c:pt>
                <c:pt idx="144">
                  <c:v>41730</c:v>
                </c:pt>
                <c:pt idx="145">
                  <c:v>41760</c:v>
                </c:pt>
                <c:pt idx="146">
                  <c:v>41791</c:v>
                </c:pt>
                <c:pt idx="147">
                  <c:v>41821</c:v>
                </c:pt>
                <c:pt idx="148">
                  <c:v>41852</c:v>
                </c:pt>
                <c:pt idx="149">
                  <c:v>41883</c:v>
                </c:pt>
                <c:pt idx="150">
                  <c:v>41913</c:v>
                </c:pt>
                <c:pt idx="151">
                  <c:v>41944</c:v>
                </c:pt>
                <c:pt idx="152">
                  <c:v>41974</c:v>
                </c:pt>
                <c:pt idx="153">
                  <c:v>42005</c:v>
                </c:pt>
                <c:pt idx="154">
                  <c:v>42036</c:v>
                </c:pt>
                <c:pt idx="155">
                  <c:v>42064</c:v>
                </c:pt>
                <c:pt idx="156">
                  <c:v>42095</c:v>
                </c:pt>
                <c:pt idx="157">
                  <c:v>42125</c:v>
                </c:pt>
                <c:pt idx="158">
                  <c:v>42156</c:v>
                </c:pt>
                <c:pt idx="159">
                  <c:v>42186</c:v>
                </c:pt>
                <c:pt idx="160">
                  <c:v>42217</c:v>
                </c:pt>
                <c:pt idx="161">
                  <c:v>42248</c:v>
                </c:pt>
                <c:pt idx="162">
                  <c:v>42278</c:v>
                </c:pt>
                <c:pt idx="163">
                  <c:v>42309</c:v>
                </c:pt>
                <c:pt idx="164">
                  <c:v>42339</c:v>
                </c:pt>
                <c:pt idx="165">
                  <c:v>42370</c:v>
                </c:pt>
                <c:pt idx="166">
                  <c:v>42401</c:v>
                </c:pt>
                <c:pt idx="167">
                  <c:v>42430</c:v>
                </c:pt>
                <c:pt idx="168">
                  <c:v>42461</c:v>
                </c:pt>
                <c:pt idx="169">
                  <c:v>42491</c:v>
                </c:pt>
                <c:pt idx="170">
                  <c:v>42522</c:v>
                </c:pt>
                <c:pt idx="171">
                  <c:v>42552</c:v>
                </c:pt>
                <c:pt idx="172">
                  <c:v>42583</c:v>
                </c:pt>
                <c:pt idx="173">
                  <c:v>42614</c:v>
                </c:pt>
                <c:pt idx="174">
                  <c:v>42644</c:v>
                </c:pt>
                <c:pt idx="175">
                  <c:v>42675</c:v>
                </c:pt>
                <c:pt idx="176">
                  <c:v>42705</c:v>
                </c:pt>
                <c:pt idx="177">
                  <c:v>42736</c:v>
                </c:pt>
                <c:pt idx="178">
                  <c:v>42767</c:v>
                </c:pt>
                <c:pt idx="179">
                  <c:v>42795</c:v>
                </c:pt>
                <c:pt idx="180">
                  <c:v>42826</c:v>
                </c:pt>
                <c:pt idx="181">
                  <c:v>42856</c:v>
                </c:pt>
                <c:pt idx="182">
                  <c:v>42887</c:v>
                </c:pt>
                <c:pt idx="183">
                  <c:v>42917</c:v>
                </c:pt>
                <c:pt idx="184">
                  <c:v>42948</c:v>
                </c:pt>
                <c:pt idx="185">
                  <c:v>42979</c:v>
                </c:pt>
                <c:pt idx="186">
                  <c:v>43009</c:v>
                </c:pt>
                <c:pt idx="187">
                  <c:v>43040</c:v>
                </c:pt>
                <c:pt idx="188">
                  <c:v>43070</c:v>
                </c:pt>
                <c:pt idx="189">
                  <c:v>43101</c:v>
                </c:pt>
                <c:pt idx="190">
                  <c:v>43132</c:v>
                </c:pt>
                <c:pt idx="191">
                  <c:v>43160</c:v>
                </c:pt>
                <c:pt idx="192">
                  <c:v>43191</c:v>
                </c:pt>
                <c:pt idx="193">
                  <c:v>43221</c:v>
                </c:pt>
                <c:pt idx="194">
                  <c:v>43252</c:v>
                </c:pt>
                <c:pt idx="195">
                  <c:v>43282</c:v>
                </c:pt>
                <c:pt idx="196">
                  <c:v>43313</c:v>
                </c:pt>
                <c:pt idx="197">
                  <c:v>43344</c:v>
                </c:pt>
                <c:pt idx="198">
                  <c:v>43374</c:v>
                </c:pt>
                <c:pt idx="199">
                  <c:v>43405</c:v>
                </c:pt>
                <c:pt idx="200">
                  <c:v>43435</c:v>
                </c:pt>
                <c:pt idx="201">
                  <c:v>43466</c:v>
                </c:pt>
                <c:pt idx="202">
                  <c:v>43497</c:v>
                </c:pt>
                <c:pt idx="203">
                  <c:v>43525</c:v>
                </c:pt>
                <c:pt idx="204">
                  <c:v>43556</c:v>
                </c:pt>
                <c:pt idx="205">
                  <c:v>43586</c:v>
                </c:pt>
                <c:pt idx="206">
                  <c:v>43617</c:v>
                </c:pt>
                <c:pt idx="207">
                  <c:v>43647</c:v>
                </c:pt>
                <c:pt idx="208">
                  <c:v>43678</c:v>
                </c:pt>
                <c:pt idx="209">
                  <c:v>43709</c:v>
                </c:pt>
                <c:pt idx="210">
                  <c:v>43739</c:v>
                </c:pt>
                <c:pt idx="211">
                  <c:v>43770</c:v>
                </c:pt>
                <c:pt idx="212">
                  <c:v>43800</c:v>
                </c:pt>
                <c:pt idx="213">
                  <c:v>43831</c:v>
                </c:pt>
                <c:pt idx="214">
                  <c:v>43862</c:v>
                </c:pt>
                <c:pt idx="215">
                  <c:v>43891</c:v>
                </c:pt>
                <c:pt idx="216">
                  <c:v>43922</c:v>
                </c:pt>
                <c:pt idx="217">
                  <c:v>43952</c:v>
                </c:pt>
                <c:pt idx="218">
                  <c:v>43983</c:v>
                </c:pt>
                <c:pt idx="219">
                  <c:v>44013</c:v>
                </c:pt>
                <c:pt idx="220">
                  <c:v>44044</c:v>
                </c:pt>
                <c:pt idx="221">
                  <c:v>44075</c:v>
                </c:pt>
                <c:pt idx="222">
                  <c:v>44105</c:v>
                </c:pt>
                <c:pt idx="223">
                  <c:v>44136</c:v>
                </c:pt>
                <c:pt idx="224">
                  <c:v>44166</c:v>
                </c:pt>
                <c:pt idx="225">
                  <c:v>44197</c:v>
                </c:pt>
                <c:pt idx="226">
                  <c:v>44228</c:v>
                </c:pt>
                <c:pt idx="227">
                  <c:v>44256</c:v>
                </c:pt>
                <c:pt idx="228">
                  <c:v>44287</c:v>
                </c:pt>
                <c:pt idx="229">
                  <c:v>44317</c:v>
                </c:pt>
                <c:pt idx="230">
                  <c:v>44348</c:v>
                </c:pt>
                <c:pt idx="231">
                  <c:v>44378</c:v>
                </c:pt>
                <c:pt idx="232">
                  <c:v>44409</c:v>
                </c:pt>
                <c:pt idx="233">
                  <c:v>44440</c:v>
                </c:pt>
                <c:pt idx="234">
                  <c:v>44470</c:v>
                </c:pt>
                <c:pt idx="235">
                  <c:v>44501</c:v>
                </c:pt>
                <c:pt idx="236">
                  <c:v>44531</c:v>
                </c:pt>
                <c:pt idx="237">
                  <c:v>44562</c:v>
                </c:pt>
                <c:pt idx="238">
                  <c:v>44593</c:v>
                </c:pt>
                <c:pt idx="239">
                  <c:v>44621</c:v>
                </c:pt>
                <c:pt idx="240">
                  <c:v>44652</c:v>
                </c:pt>
              </c:numCache>
            </c:numRef>
          </c:cat>
          <c:val>
            <c:numRef>
              <c:f>Nonresidential!$D$10:$D$250</c:f>
              <c:numCache>
                <c:formatCode>0</c:formatCode>
                <c:ptCount val="241"/>
                <c:pt idx="0">
                  <c:v>1621.731548560386</c:v>
                </c:pt>
                <c:pt idx="1">
                  <c:v>1569.3405927796477</c:v>
                </c:pt>
                <c:pt idx="2">
                  <c:v>1454.8570844070987</c:v>
                </c:pt>
                <c:pt idx="3">
                  <c:v>1525.8626980868187</c:v>
                </c:pt>
                <c:pt idx="4">
                  <c:v>1472.9282901710137</c:v>
                </c:pt>
                <c:pt idx="5">
                  <c:v>1462.3275651038232</c:v>
                </c:pt>
                <c:pt idx="6">
                  <c:v>1411.0026891175983</c:v>
                </c:pt>
                <c:pt idx="7">
                  <c:v>1365.2990902094398</c:v>
                </c:pt>
                <c:pt idx="8">
                  <c:v>1350.7620453867376</c:v>
                </c:pt>
                <c:pt idx="9">
                  <c:v>1340.5071487088526</c:v>
                </c:pt>
                <c:pt idx="10">
                  <c:v>1420.0849214535565</c:v>
                </c:pt>
                <c:pt idx="11">
                  <c:v>1456.1655340335085</c:v>
                </c:pt>
                <c:pt idx="12">
                  <c:v>1437.5049056289042</c:v>
                </c:pt>
                <c:pt idx="13">
                  <c:v>1422.3250223072753</c:v>
                </c:pt>
                <c:pt idx="14">
                  <c:v>1479.5636235553445</c:v>
                </c:pt>
                <c:pt idx="15">
                  <c:v>1446.6966072044877</c:v>
                </c:pt>
                <c:pt idx="16">
                  <c:v>1484.4794415953875</c:v>
                </c:pt>
                <c:pt idx="17">
                  <c:v>1498.6316033986986</c:v>
                </c:pt>
                <c:pt idx="18">
                  <c:v>1606.8669225475157</c:v>
                </c:pt>
                <c:pt idx="19">
                  <c:v>1625.585144446047</c:v>
                </c:pt>
                <c:pt idx="20">
                  <c:v>1688.1697934435981</c:v>
                </c:pt>
                <c:pt idx="21">
                  <c:v>1734.5176887748548</c:v>
                </c:pt>
                <c:pt idx="22">
                  <c:v>1687.6458374731208</c:v>
                </c:pt>
                <c:pt idx="23">
                  <c:v>1695.3568240675106</c:v>
                </c:pt>
                <c:pt idx="24">
                  <c:v>1718.3117722427176</c:v>
                </c:pt>
                <c:pt idx="25">
                  <c:v>1765.6954138117046</c:v>
                </c:pt>
                <c:pt idx="26">
                  <c:v>1890.5675309993576</c:v>
                </c:pt>
                <c:pt idx="27">
                  <c:v>1951.6745950092486</c:v>
                </c:pt>
                <c:pt idx="28">
                  <c:v>2001.8261918002984</c:v>
                </c:pt>
                <c:pt idx="29">
                  <c:v>2087.7099410683995</c:v>
                </c:pt>
                <c:pt idx="30">
                  <c:v>2161.9791311004319</c:v>
                </c:pt>
                <c:pt idx="31">
                  <c:v>2283.1242545302434</c:v>
                </c:pt>
                <c:pt idx="32">
                  <c:v>2306.4114636168256</c:v>
                </c:pt>
                <c:pt idx="33">
                  <c:v>2318.6034289521904</c:v>
                </c:pt>
                <c:pt idx="34">
                  <c:v>2411.9351231299329</c:v>
                </c:pt>
                <c:pt idx="35">
                  <c:v>2509.301357907586</c:v>
                </c:pt>
                <c:pt idx="36">
                  <c:v>2509.6188149923964</c:v>
                </c:pt>
                <c:pt idx="37">
                  <c:v>2564.5336220523914</c:v>
                </c:pt>
                <c:pt idx="38">
                  <c:v>2614.9972637252472</c:v>
                </c:pt>
                <c:pt idx="39">
                  <c:v>2570.9884242626508</c:v>
                </c:pt>
                <c:pt idx="40">
                  <c:v>2665.9241085049052</c:v>
                </c:pt>
                <c:pt idx="41">
                  <c:v>2664.4795125542296</c:v>
                </c:pt>
                <c:pt idx="42">
                  <c:v>2606.0087172343269</c:v>
                </c:pt>
                <c:pt idx="43">
                  <c:v>2670.739783661485</c:v>
                </c:pt>
                <c:pt idx="44">
                  <c:v>2847.5801466894582</c:v>
                </c:pt>
                <c:pt idx="45">
                  <c:v>2826.231241053144</c:v>
                </c:pt>
                <c:pt idx="46">
                  <c:v>2785.2223529716953</c:v>
                </c:pt>
                <c:pt idx="47">
                  <c:v>2744.8307256133608</c:v>
                </c:pt>
                <c:pt idx="48">
                  <c:v>2722.0384609706771</c:v>
                </c:pt>
                <c:pt idx="49">
                  <c:v>2701.7369223110804</c:v>
                </c:pt>
                <c:pt idx="50">
                  <c:v>2664.847675226717</c:v>
                </c:pt>
                <c:pt idx="51">
                  <c:v>2603.6382852119405</c:v>
                </c:pt>
                <c:pt idx="52">
                  <c:v>2525.0072407897005</c:v>
                </c:pt>
                <c:pt idx="53">
                  <c:v>2491.4493831274667</c:v>
                </c:pt>
                <c:pt idx="54">
                  <c:v>2444.6620766235969</c:v>
                </c:pt>
                <c:pt idx="55">
                  <c:v>2284.8718421657836</c:v>
                </c:pt>
                <c:pt idx="56">
                  <c:v>2149.5319839525046</c:v>
                </c:pt>
                <c:pt idx="57">
                  <c:v>2121.2737358309359</c:v>
                </c:pt>
                <c:pt idx="58">
                  <c:v>2151.2108561011923</c:v>
                </c:pt>
                <c:pt idx="59">
                  <c:v>2211.3121439734259</c:v>
                </c:pt>
                <c:pt idx="60">
                  <c:v>2231.8998307975912</c:v>
                </c:pt>
                <c:pt idx="61">
                  <c:v>2231.6524268289413</c:v>
                </c:pt>
                <c:pt idx="62">
                  <c:v>2151.5112550241174</c:v>
                </c:pt>
                <c:pt idx="63">
                  <c:v>2209.5998950276862</c:v>
                </c:pt>
                <c:pt idx="64">
                  <c:v>2262.5804113243057</c:v>
                </c:pt>
                <c:pt idx="65">
                  <c:v>2239.9685948400124</c:v>
                </c:pt>
                <c:pt idx="66">
                  <c:v>2308.6356243188702</c:v>
                </c:pt>
                <c:pt idx="67">
                  <c:v>2427.0525228370457</c:v>
                </c:pt>
                <c:pt idx="68">
                  <c:v>2436.1269297882882</c:v>
                </c:pt>
                <c:pt idx="69">
                  <c:v>2541.145317392763</c:v>
                </c:pt>
                <c:pt idx="70">
                  <c:v>2594.2598630833322</c:v>
                </c:pt>
                <c:pt idx="71">
                  <c:v>2537.7155997865175</c:v>
                </c:pt>
                <c:pt idx="72">
                  <c:v>2694.7605952188128</c:v>
                </c:pt>
                <c:pt idx="73">
                  <c:v>2669.0514765326434</c:v>
                </c:pt>
                <c:pt idx="74">
                  <c:v>2636.4937247662069</c:v>
                </c:pt>
                <c:pt idx="75">
                  <c:v>2651.6260376745013</c:v>
                </c:pt>
                <c:pt idx="76">
                  <c:v>2548.4632365597963</c:v>
                </c:pt>
                <c:pt idx="77">
                  <c:v>2633.050550621866</c:v>
                </c:pt>
                <c:pt idx="78">
                  <c:v>2578.1050511614508</c:v>
                </c:pt>
                <c:pt idx="79">
                  <c:v>2500.2068188090593</c:v>
                </c:pt>
                <c:pt idx="80">
                  <c:v>2497.8986534029309</c:v>
                </c:pt>
                <c:pt idx="81">
                  <c:v>2577.1315497930186</c:v>
                </c:pt>
                <c:pt idx="82">
                  <c:v>2470.1866918932055</c:v>
                </c:pt>
                <c:pt idx="83">
                  <c:v>2479.5173074176673</c:v>
                </c:pt>
                <c:pt idx="84">
                  <c:v>2433.2531682672893</c:v>
                </c:pt>
                <c:pt idx="85">
                  <c:v>2404.5878436143539</c:v>
                </c:pt>
                <c:pt idx="86">
                  <c:v>2441.2390427759601</c:v>
                </c:pt>
                <c:pt idx="87">
                  <c:v>2413.9966782526481</c:v>
                </c:pt>
                <c:pt idx="88">
                  <c:v>2503.1232353456935</c:v>
                </c:pt>
                <c:pt idx="89">
                  <c:v>2362.820962423591</c:v>
                </c:pt>
                <c:pt idx="90">
                  <c:v>2369.9510940365767</c:v>
                </c:pt>
                <c:pt idx="91">
                  <c:v>2417.2752399455176</c:v>
                </c:pt>
                <c:pt idx="92">
                  <c:v>2393.9459920320642</c:v>
                </c:pt>
                <c:pt idx="93">
                  <c:v>2206.5107598123404</c:v>
                </c:pt>
                <c:pt idx="94">
                  <c:v>2212.5362576065004</c:v>
                </c:pt>
                <c:pt idx="95">
                  <c:v>2165.9579333787997</c:v>
                </c:pt>
                <c:pt idx="96">
                  <c:v>2185.7937896909734</c:v>
                </c:pt>
                <c:pt idx="97">
                  <c:v>2218.4155277674504</c:v>
                </c:pt>
                <c:pt idx="98">
                  <c:v>2111.9459747317323</c:v>
                </c:pt>
                <c:pt idx="99">
                  <c:v>2150.1893374083002</c:v>
                </c:pt>
                <c:pt idx="100">
                  <c:v>2039.7258644968697</c:v>
                </c:pt>
                <c:pt idx="101">
                  <c:v>2237.5517914320658</c:v>
                </c:pt>
                <c:pt idx="102">
                  <c:v>2191.4396267926782</c:v>
                </c:pt>
                <c:pt idx="103">
                  <c:v>2114.443983394408</c:v>
                </c:pt>
                <c:pt idx="104">
                  <c:v>2082.7967919646808</c:v>
                </c:pt>
                <c:pt idx="105">
                  <c:v>2139.7085294128874</c:v>
                </c:pt>
                <c:pt idx="106">
                  <c:v>2136.4479260802923</c:v>
                </c:pt>
                <c:pt idx="107">
                  <c:v>2118.2112403996598</c:v>
                </c:pt>
                <c:pt idx="108">
                  <c:v>1966.0059468331945</c:v>
                </c:pt>
                <c:pt idx="109">
                  <c:v>2011.0526227139364</c:v>
                </c:pt>
                <c:pt idx="110">
                  <c:v>2037.0976080839266</c:v>
                </c:pt>
                <c:pt idx="111">
                  <c:v>1961.0802501765675</c:v>
                </c:pt>
                <c:pt idx="112">
                  <c:v>1979.5787666845945</c:v>
                </c:pt>
                <c:pt idx="113">
                  <c:v>1825.2397618353175</c:v>
                </c:pt>
                <c:pt idx="114">
                  <c:v>1785.0334702272423</c:v>
                </c:pt>
                <c:pt idx="115">
                  <c:v>1782.827904861048</c:v>
                </c:pt>
                <c:pt idx="116">
                  <c:v>1766.5307302473946</c:v>
                </c:pt>
                <c:pt idx="117">
                  <c:v>1703.7146769983151</c:v>
                </c:pt>
                <c:pt idx="118">
                  <c:v>1769.4700604399129</c:v>
                </c:pt>
                <c:pt idx="119">
                  <c:v>1779.4640963164975</c:v>
                </c:pt>
                <c:pt idx="120">
                  <c:v>1759.1014336301757</c:v>
                </c:pt>
                <c:pt idx="121">
                  <c:v>1696.6925219930854</c:v>
                </c:pt>
                <c:pt idx="122">
                  <c:v>1671.9585639190063</c:v>
                </c:pt>
                <c:pt idx="123">
                  <c:v>1672.1998908122107</c:v>
                </c:pt>
                <c:pt idx="124">
                  <c:v>1680.0602721814466</c:v>
                </c:pt>
                <c:pt idx="125">
                  <c:v>1613.843396599975</c:v>
                </c:pt>
                <c:pt idx="126">
                  <c:v>1645.5478689432862</c:v>
                </c:pt>
                <c:pt idx="127">
                  <c:v>1593.9319097124114</c:v>
                </c:pt>
                <c:pt idx="128">
                  <c:v>1593.3793488434867</c:v>
                </c:pt>
                <c:pt idx="129">
                  <c:v>1592.9621325626874</c:v>
                </c:pt>
                <c:pt idx="130">
                  <c:v>1564.5748473633525</c:v>
                </c:pt>
                <c:pt idx="131">
                  <c:v>1533.6435297098765</c:v>
                </c:pt>
                <c:pt idx="132">
                  <c:v>1552.7402253078189</c:v>
                </c:pt>
                <c:pt idx="133">
                  <c:v>1568.1671905284913</c:v>
                </c:pt>
                <c:pt idx="134">
                  <c:v>1608.4420686255553</c:v>
                </c:pt>
                <c:pt idx="135">
                  <c:v>1621.7678600696959</c:v>
                </c:pt>
                <c:pt idx="136">
                  <c:v>1572.0239111156361</c:v>
                </c:pt>
                <c:pt idx="137">
                  <c:v>1632.0235733320617</c:v>
                </c:pt>
                <c:pt idx="138">
                  <c:v>1668.5359956228551</c:v>
                </c:pt>
                <c:pt idx="139">
                  <c:v>1705.1343998549312</c:v>
                </c:pt>
                <c:pt idx="140">
                  <c:v>1688.4203429745683</c:v>
                </c:pt>
                <c:pt idx="141">
                  <c:v>1719.2915014100922</c:v>
                </c:pt>
                <c:pt idx="142">
                  <c:v>1718.0735445377013</c:v>
                </c:pt>
                <c:pt idx="143">
                  <c:v>1692.6974130762019</c:v>
                </c:pt>
                <c:pt idx="144">
                  <c:v>1745.9577113902365</c:v>
                </c:pt>
                <c:pt idx="145">
                  <c:v>1688.1681679019182</c:v>
                </c:pt>
                <c:pt idx="146">
                  <c:v>1679.1707105706964</c:v>
                </c:pt>
                <c:pt idx="147">
                  <c:v>1711.7518643677874</c:v>
                </c:pt>
                <c:pt idx="148">
                  <c:v>1737.330894676679</c:v>
                </c:pt>
                <c:pt idx="149">
                  <c:v>1769.9664780160701</c:v>
                </c:pt>
                <c:pt idx="150">
                  <c:v>1776.7916607193031</c:v>
                </c:pt>
                <c:pt idx="151">
                  <c:v>1808.2728503041108</c:v>
                </c:pt>
                <c:pt idx="152">
                  <c:v>1870.6680051629876</c:v>
                </c:pt>
                <c:pt idx="153">
                  <c:v>1870.2072657422716</c:v>
                </c:pt>
                <c:pt idx="154">
                  <c:v>1813.8501344702115</c:v>
                </c:pt>
                <c:pt idx="155">
                  <c:v>1843.3908947457626</c:v>
                </c:pt>
                <c:pt idx="156">
                  <c:v>1874.0855486190433</c:v>
                </c:pt>
                <c:pt idx="157">
                  <c:v>1902.9124332544338</c:v>
                </c:pt>
                <c:pt idx="158">
                  <c:v>1968.8743241062007</c:v>
                </c:pt>
                <c:pt idx="159">
                  <c:v>1935.2934455610489</c:v>
                </c:pt>
                <c:pt idx="160">
                  <c:v>1971.2625740196918</c:v>
                </c:pt>
                <c:pt idx="161">
                  <c:v>2132.0740705841413</c:v>
                </c:pt>
                <c:pt idx="162">
                  <c:v>2108.843163172357</c:v>
                </c:pt>
                <c:pt idx="163">
                  <c:v>2045.3532204546241</c:v>
                </c:pt>
                <c:pt idx="164">
                  <c:v>2067.3958073264553</c:v>
                </c:pt>
                <c:pt idx="165">
                  <c:v>2053.5966142854772</c:v>
                </c:pt>
                <c:pt idx="166">
                  <c:v>2056.1182904464799</c:v>
                </c:pt>
                <c:pt idx="167">
                  <c:v>2073.943026551251</c:v>
                </c:pt>
                <c:pt idx="168">
                  <c:v>2030.6827414218856</c:v>
                </c:pt>
                <c:pt idx="169">
                  <c:v>2034.9597168544124</c:v>
                </c:pt>
                <c:pt idx="170">
                  <c:v>2029.7066437710514</c:v>
                </c:pt>
                <c:pt idx="171">
                  <c:v>2153.7730562539127</c:v>
                </c:pt>
                <c:pt idx="172">
                  <c:v>2202.7273674926355</c:v>
                </c:pt>
                <c:pt idx="173">
                  <c:v>2057.8746091843268</c:v>
                </c:pt>
                <c:pt idx="174">
                  <c:v>2087.7996144980093</c:v>
                </c:pt>
                <c:pt idx="175">
                  <c:v>2131.4749376538807</c:v>
                </c:pt>
                <c:pt idx="176">
                  <c:v>2239.0067684179039</c:v>
                </c:pt>
                <c:pt idx="177">
                  <c:v>2242.0609255855898</c:v>
                </c:pt>
                <c:pt idx="178">
                  <c:v>2318.2461652956854</c:v>
                </c:pt>
                <c:pt idx="179">
                  <c:v>2431.3979236121759</c:v>
                </c:pt>
                <c:pt idx="180">
                  <c:v>2387.4067723936851</c:v>
                </c:pt>
                <c:pt idx="181">
                  <c:v>2426.7697182919246</c:v>
                </c:pt>
                <c:pt idx="182">
                  <c:v>2415.1636619715096</c:v>
                </c:pt>
                <c:pt idx="183">
                  <c:v>2381.4853895862025</c:v>
                </c:pt>
                <c:pt idx="184">
                  <c:v>2395.2837152595271</c:v>
                </c:pt>
                <c:pt idx="185">
                  <c:v>2362.9962951787993</c:v>
                </c:pt>
                <c:pt idx="186">
                  <c:v>2362.4601166559364</c:v>
                </c:pt>
                <c:pt idx="187">
                  <c:v>2358.857861029076</c:v>
                </c:pt>
                <c:pt idx="188">
                  <c:v>2203.5181138802518</c:v>
                </c:pt>
                <c:pt idx="189">
                  <c:v>2234.9743433384488</c:v>
                </c:pt>
                <c:pt idx="190">
                  <c:v>2179.8272268448236</c:v>
                </c:pt>
                <c:pt idx="191">
                  <c:v>2146.8321913305081</c:v>
                </c:pt>
                <c:pt idx="192">
                  <c:v>2233.5371497087676</c:v>
                </c:pt>
                <c:pt idx="193">
                  <c:v>2272.9744396827732</c:v>
                </c:pt>
                <c:pt idx="194">
                  <c:v>2277.2627238067384</c:v>
                </c:pt>
                <c:pt idx="195">
                  <c:v>2260.9967150450348</c:v>
                </c:pt>
                <c:pt idx="196">
                  <c:v>2227.9773877879852</c:v>
                </c:pt>
                <c:pt idx="197">
                  <c:v>2214.2733208537416</c:v>
                </c:pt>
                <c:pt idx="198">
                  <c:v>2221.0130256147831</c:v>
                </c:pt>
                <c:pt idx="199">
                  <c:v>2243.2819870898365</c:v>
                </c:pt>
                <c:pt idx="200">
                  <c:v>2203.21695765613</c:v>
                </c:pt>
                <c:pt idx="201">
                  <c:v>2232.4195728410155</c:v>
                </c:pt>
                <c:pt idx="202">
                  <c:v>2276.3203148562279</c:v>
                </c:pt>
                <c:pt idx="203">
                  <c:v>2324.544581846113</c:v>
                </c:pt>
                <c:pt idx="204">
                  <c:v>2342.3131693250762</c:v>
                </c:pt>
                <c:pt idx="205">
                  <c:v>2286.6145511873619</c:v>
                </c:pt>
                <c:pt idx="206">
                  <c:v>2294.6850224818095</c:v>
                </c:pt>
                <c:pt idx="207">
                  <c:v>2229.3938311796742</c:v>
                </c:pt>
                <c:pt idx="208">
                  <c:v>2250.4690786794808</c:v>
                </c:pt>
                <c:pt idx="209">
                  <c:v>2377.701728665008</c:v>
                </c:pt>
                <c:pt idx="210">
                  <c:v>2378.7303419851164</c:v>
                </c:pt>
                <c:pt idx="211">
                  <c:v>2458.2936970208866</c:v>
                </c:pt>
                <c:pt idx="212">
                  <c:v>2492.3595651155092</c:v>
                </c:pt>
                <c:pt idx="213">
                  <c:v>2576.2956506553082</c:v>
                </c:pt>
                <c:pt idx="214">
                  <c:v>2589.3096526598824</c:v>
                </c:pt>
                <c:pt idx="215">
                  <c:v>2491.121246303685</c:v>
                </c:pt>
                <c:pt idx="216">
                  <c:v>2398.0254029842808</c:v>
                </c:pt>
                <c:pt idx="217">
                  <c:v>2476.5121467180934</c:v>
                </c:pt>
                <c:pt idx="218">
                  <c:v>2780.3036555466001</c:v>
                </c:pt>
                <c:pt idx="219">
                  <c:v>2962.8989393514462</c:v>
                </c:pt>
                <c:pt idx="220">
                  <c:v>3020.4506804116709</c:v>
                </c:pt>
                <c:pt idx="221">
                  <c:v>3077.9237094255709</c:v>
                </c:pt>
                <c:pt idx="222">
                  <c:v>3055.2755576379168</c:v>
                </c:pt>
                <c:pt idx="223">
                  <c:v>3028.1367908463271</c:v>
                </c:pt>
                <c:pt idx="224">
                  <c:v>3120.2245222554598</c:v>
                </c:pt>
                <c:pt idx="225">
                  <c:v>3083.4219902581408</c:v>
                </c:pt>
                <c:pt idx="226">
                  <c:v>3197.6863134892496</c:v>
                </c:pt>
                <c:pt idx="227">
                  <c:v>3371.7769635559134</c:v>
                </c:pt>
                <c:pt idx="228">
                  <c:v>3458.8732490364637</c:v>
                </c:pt>
                <c:pt idx="229">
                  <c:v>3480.6690023417373</c:v>
                </c:pt>
                <c:pt idx="230">
                  <c:v>3268.6775250824217</c:v>
                </c:pt>
                <c:pt idx="231">
                  <c:v>3181.5317218703735</c:v>
                </c:pt>
                <c:pt idx="232">
                  <c:v>3134.5497808816617</c:v>
                </c:pt>
                <c:pt idx="233">
                  <c:v>3018.9343886628858</c:v>
                </c:pt>
                <c:pt idx="234">
                  <c:v>3245.1148709163544</c:v>
                </c:pt>
                <c:pt idx="235">
                  <c:v>3249.2542093257466</c:v>
                </c:pt>
                <c:pt idx="236">
                  <c:v>3278.5631444998189</c:v>
                </c:pt>
                <c:pt idx="237">
                  <c:v>3260.7859869101976</c:v>
                </c:pt>
                <c:pt idx="238">
                  <c:v>3220.6848441312045</c:v>
                </c:pt>
                <c:pt idx="239">
                  <c:v>3199.078750149416</c:v>
                </c:pt>
                <c:pt idx="240">
                  <c:v>3201.3845097787685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75-4306-9A91-9F37E8D74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622016"/>
        <c:axId val="129623552"/>
      </c:lineChart>
      <c:dateAx>
        <c:axId val="129622016"/>
        <c:scaling>
          <c:orientation val="minMax"/>
        </c:scaling>
        <c:delete val="0"/>
        <c:axPos val="b"/>
        <c:numFmt formatCode="mmm\-yy" sourceLinked="1"/>
        <c:majorTickMark val="out"/>
        <c:minorTickMark val="out"/>
        <c:tickLblPos val="nextTo"/>
        <c:crossAx val="129623552"/>
        <c:crosses val="autoZero"/>
        <c:auto val="1"/>
        <c:lblOffset val="100"/>
        <c:baseTimeUnit val="months"/>
        <c:majorUnit val="24"/>
        <c:majorTimeUnit val="months"/>
        <c:minorUnit val="12"/>
        <c:minorTimeUnit val="months"/>
      </c:dateAx>
      <c:valAx>
        <c:axId val="129623552"/>
        <c:scaling>
          <c:orientation val="minMax"/>
          <c:max val="408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Moving annual total ($2022 m)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29622016"/>
        <c:crosses val="autoZero"/>
        <c:crossBetween val="between"/>
        <c:majorUnit val="400"/>
      </c:valAx>
    </c:plotArea>
    <c:legend>
      <c:legendPos val="b"/>
      <c:layout>
        <c:manualLayout>
          <c:xMode val="edge"/>
          <c:yMode val="edge"/>
          <c:x val="0.10098565157397985"/>
          <c:y val="0.89941358117449055"/>
          <c:w val="0.79802869685204025"/>
          <c:h val="8.627344172627277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377" l="0.70000000000000062" r="0.70000000000000062" t="0.75000000000000377" header="0.30000000000000032" footer="0.30000000000000032"/>
    <c:pageSetup orientation="landscape" horizontalDpi="1200" verticalDpi="1200"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Annual employment growth</c:v>
          </c:tx>
          <c:spPr>
            <a:solidFill>
              <a:schemeClr val="tx2"/>
            </a:solidFill>
          </c:spPr>
          <c:invertIfNegative val="0"/>
          <c:cat>
            <c:numRef>
              <c:f>Unemployment!$A$41:$A$89</c:f>
              <c:numCache>
                <c:formatCode>mmm\-yy</c:formatCode>
                <c:ptCount val="49"/>
                <c:pt idx="0">
                  <c:v>40238</c:v>
                </c:pt>
                <c:pt idx="1">
                  <c:v>40330</c:v>
                </c:pt>
                <c:pt idx="2">
                  <c:v>40422</c:v>
                </c:pt>
                <c:pt idx="3">
                  <c:v>40513</c:v>
                </c:pt>
                <c:pt idx="4">
                  <c:v>40603</c:v>
                </c:pt>
                <c:pt idx="5">
                  <c:v>40695</c:v>
                </c:pt>
                <c:pt idx="6">
                  <c:v>40787</c:v>
                </c:pt>
                <c:pt idx="7">
                  <c:v>40878</c:v>
                </c:pt>
                <c:pt idx="8">
                  <c:v>40969</c:v>
                </c:pt>
                <c:pt idx="9">
                  <c:v>41061</c:v>
                </c:pt>
                <c:pt idx="10">
                  <c:v>41153</c:v>
                </c:pt>
                <c:pt idx="11">
                  <c:v>41244</c:v>
                </c:pt>
                <c:pt idx="12">
                  <c:v>41334</c:v>
                </c:pt>
                <c:pt idx="13">
                  <c:v>41426</c:v>
                </c:pt>
                <c:pt idx="14">
                  <c:v>41518</c:v>
                </c:pt>
                <c:pt idx="15">
                  <c:v>41609</c:v>
                </c:pt>
                <c:pt idx="16">
                  <c:v>41699</c:v>
                </c:pt>
                <c:pt idx="17">
                  <c:v>41791</c:v>
                </c:pt>
                <c:pt idx="18">
                  <c:v>41883</c:v>
                </c:pt>
                <c:pt idx="19">
                  <c:v>41974</c:v>
                </c:pt>
                <c:pt idx="20">
                  <c:v>42064</c:v>
                </c:pt>
                <c:pt idx="21">
                  <c:v>42156</c:v>
                </c:pt>
                <c:pt idx="22">
                  <c:v>42248</c:v>
                </c:pt>
                <c:pt idx="23">
                  <c:v>42339</c:v>
                </c:pt>
                <c:pt idx="24">
                  <c:v>42430</c:v>
                </c:pt>
                <c:pt idx="25">
                  <c:v>42522</c:v>
                </c:pt>
                <c:pt idx="26">
                  <c:v>42614</c:v>
                </c:pt>
                <c:pt idx="27">
                  <c:v>42705</c:v>
                </c:pt>
                <c:pt idx="28">
                  <c:v>42795</c:v>
                </c:pt>
                <c:pt idx="29">
                  <c:v>42887</c:v>
                </c:pt>
                <c:pt idx="30">
                  <c:v>42979</c:v>
                </c:pt>
                <c:pt idx="31">
                  <c:v>43070</c:v>
                </c:pt>
                <c:pt idx="32">
                  <c:v>43160</c:v>
                </c:pt>
                <c:pt idx="33">
                  <c:v>43252</c:v>
                </c:pt>
                <c:pt idx="34">
                  <c:v>43344</c:v>
                </c:pt>
                <c:pt idx="35">
                  <c:v>43435</c:v>
                </c:pt>
                <c:pt idx="36">
                  <c:v>43525</c:v>
                </c:pt>
                <c:pt idx="37">
                  <c:v>43617</c:v>
                </c:pt>
                <c:pt idx="38">
                  <c:v>43709</c:v>
                </c:pt>
                <c:pt idx="39">
                  <c:v>43800</c:v>
                </c:pt>
                <c:pt idx="40">
                  <c:v>43891</c:v>
                </c:pt>
                <c:pt idx="41">
                  <c:v>43983</c:v>
                </c:pt>
                <c:pt idx="42">
                  <c:v>44075</c:v>
                </c:pt>
                <c:pt idx="43">
                  <c:v>44166</c:v>
                </c:pt>
                <c:pt idx="44">
                  <c:v>44256</c:v>
                </c:pt>
                <c:pt idx="45">
                  <c:v>44348</c:v>
                </c:pt>
                <c:pt idx="46">
                  <c:v>44440</c:v>
                </c:pt>
                <c:pt idx="47">
                  <c:v>44531</c:v>
                </c:pt>
                <c:pt idx="48">
                  <c:v>44621</c:v>
                </c:pt>
              </c:numCache>
            </c:numRef>
          </c:cat>
          <c:val>
            <c:numRef>
              <c:f>EmpGrowth!$C$41:$C$89</c:f>
              <c:numCache>
                <c:formatCode>0.0%</c:formatCode>
                <c:ptCount val="49"/>
                <c:pt idx="0">
                  <c:v>-1.920887877063171E-2</c:v>
                </c:pt>
                <c:pt idx="1">
                  <c:v>-1.6216991963260541E-2</c:v>
                </c:pt>
                <c:pt idx="2">
                  <c:v>5.0651230101301792E-3</c:v>
                </c:pt>
                <c:pt idx="3">
                  <c:v>-3.0081650193382048E-3</c:v>
                </c:pt>
                <c:pt idx="4">
                  <c:v>2.6983896706804122E-2</c:v>
                </c:pt>
                <c:pt idx="5">
                  <c:v>3.5302698760029338E-2</c:v>
                </c:pt>
                <c:pt idx="6">
                  <c:v>3.9020878329733666E-2</c:v>
                </c:pt>
                <c:pt idx="7">
                  <c:v>4.9281609195402254E-2</c:v>
                </c:pt>
                <c:pt idx="8">
                  <c:v>2.7687526486791958E-2</c:v>
                </c:pt>
                <c:pt idx="9">
                  <c:v>2.268564182048749E-2</c:v>
                </c:pt>
                <c:pt idx="10">
                  <c:v>-5.8203991130820754E-3</c:v>
                </c:pt>
                <c:pt idx="11">
                  <c:v>-5.4772011502122186E-3</c:v>
                </c:pt>
                <c:pt idx="12">
                  <c:v>-7.1477663230241628E-3</c:v>
                </c:pt>
                <c:pt idx="13">
                  <c:v>-4.5467070818406841E-3</c:v>
                </c:pt>
                <c:pt idx="14">
                  <c:v>3.0387510454418898E-2</c:v>
                </c:pt>
                <c:pt idx="15">
                  <c:v>4.5711138647941629E-2</c:v>
                </c:pt>
                <c:pt idx="16">
                  <c:v>5.0256126263325651E-2</c:v>
                </c:pt>
                <c:pt idx="17">
                  <c:v>5.0380622837370215E-2</c:v>
                </c:pt>
                <c:pt idx="18">
                  <c:v>3.7337662337662225E-2</c:v>
                </c:pt>
                <c:pt idx="19">
                  <c:v>3.9499670836076417E-2</c:v>
                </c:pt>
                <c:pt idx="20">
                  <c:v>4.2578433957289663E-2</c:v>
                </c:pt>
                <c:pt idx="21">
                  <c:v>3.3074186322308741E-2</c:v>
                </c:pt>
                <c:pt idx="22">
                  <c:v>1.147626499739185E-2</c:v>
                </c:pt>
                <c:pt idx="23">
                  <c:v>2.1532615579480607E-2</c:v>
                </c:pt>
                <c:pt idx="24">
                  <c:v>1.9471488178024909E-2</c:v>
                </c:pt>
                <c:pt idx="25">
                  <c:v>5.5739795918367419E-2</c:v>
                </c:pt>
                <c:pt idx="26">
                  <c:v>7.7230531201650354E-2</c:v>
                </c:pt>
                <c:pt idx="27">
                  <c:v>6.8691878487290747E-2</c:v>
                </c:pt>
                <c:pt idx="28">
                  <c:v>6.8956963909214908E-2</c:v>
                </c:pt>
                <c:pt idx="29">
                  <c:v>3.6728283194394029E-2</c:v>
                </c:pt>
                <c:pt idx="30">
                  <c:v>4.9072411729503385E-2</c:v>
                </c:pt>
                <c:pt idx="31">
                  <c:v>3.1790230885253568E-2</c:v>
                </c:pt>
                <c:pt idx="32">
                  <c:v>3.3646594732567481E-2</c:v>
                </c:pt>
                <c:pt idx="33">
                  <c:v>4.0088567765994565E-2</c:v>
                </c:pt>
                <c:pt idx="34">
                  <c:v>3.5139760410724419E-2</c:v>
                </c:pt>
                <c:pt idx="35">
                  <c:v>1.2369279208366057E-2</c:v>
                </c:pt>
                <c:pt idx="36">
                  <c:v>2.301043888202936E-2</c:v>
                </c:pt>
                <c:pt idx="37">
                  <c:v>2.1064425770308093E-2</c:v>
                </c:pt>
                <c:pt idx="38">
                  <c:v>-1.102171277415076E-4</c:v>
                </c:pt>
                <c:pt idx="39">
                  <c:v>1.8882594690658561E-2</c:v>
                </c:pt>
                <c:pt idx="40">
                  <c:v>1.2727671713846922E-2</c:v>
                </c:pt>
                <c:pt idx="41">
                  <c:v>3.5114671348623894E-3</c:v>
                </c:pt>
                <c:pt idx="42">
                  <c:v>-1.2676366843033526E-2</c:v>
                </c:pt>
                <c:pt idx="43">
                  <c:v>-6.2138885860677506E-3</c:v>
                </c:pt>
                <c:pt idx="44">
                  <c:v>-4.3336944745395733E-3</c:v>
                </c:pt>
                <c:pt idx="45">
                  <c:v>2.0776380535811878E-2</c:v>
                </c:pt>
                <c:pt idx="46">
                  <c:v>6.8326448587696653E-2</c:v>
                </c:pt>
                <c:pt idx="47">
                  <c:v>4.6731022378236009E-2</c:v>
                </c:pt>
                <c:pt idx="48">
                  <c:v>2.9270946681175136E-2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00-4366-BD69-090C280BF9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9769856"/>
        <c:axId val="129771392"/>
      </c:barChart>
      <c:lineChart>
        <c:grouping val="standard"/>
        <c:varyColors val="0"/>
        <c:ser>
          <c:idx val="1"/>
          <c:order val="1"/>
          <c:tx>
            <c:v>Unemployment rate</c:v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cat>
            <c:numRef>
              <c:f>Unemployment!$A$41:$A$89</c:f>
              <c:numCache>
                <c:formatCode>mmm\-yy</c:formatCode>
                <c:ptCount val="49"/>
                <c:pt idx="0">
                  <c:v>40238</c:v>
                </c:pt>
                <c:pt idx="1">
                  <c:v>40330</c:v>
                </c:pt>
                <c:pt idx="2">
                  <c:v>40422</c:v>
                </c:pt>
                <c:pt idx="3">
                  <c:v>40513</c:v>
                </c:pt>
                <c:pt idx="4">
                  <c:v>40603</c:v>
                </c:pt>
                <c:pt idx="5">
                  <c:v>40695</c:v>
                </c:pt>
                <c:pt idx="6">
                  <c:v>40787</c:v>
                </c:pt>
                <c:pt idx="7">
                  <c:v>40878</c:v>
                </c:pt>
                <c:pt idx="8">
                  <c:v>40969</c:v>
                </c:pt>
                <c:pt idx="9">
                  <c:v>41061</c:v>
                </c:pt>
                <c:pt idx="10">
                  <c:v>41153</c:v>
                </c:pt>
                <c:pt idx="11">
                  <c:v>41244</c:v>
                </c:pt>
                <c:pt idx="12">
                  <c:v>41334</c:v>
                </c:pt>
                <c:pt idx="13">
                  <c:v>41426</c:v>
                </c:pt>
                <c:pt idx="14">
                  <c:v>41518</c:v>
                </c:pt>
                <c:pt idx="15">
                  <c:v>41609</c:v>
                </c:pt>
                <c:pt idx="16">
                  <c:v>41699</c:v>
                </c:pt>
                <c:pt idx="17">
                  <c:v>41791</c:v>
                </c:pt>
                <c:pt idx="18">
                  <c:v>41883</c:v>
                </c:pt>
                <c:pt idx="19">
                  <c:v>41974</c:v>
                </c:pt>
                <c:pt idx="20">
                  <c:v>42064</c:v>
                </c:pt>
                <c:pt idx="21">
                  <c:v>42156</c:v>
                </c:pt>
                <c:pt idx="22">
                  <c:v>42248</c:v>
                </c:pt>
                <c:pt idx="23">
                  <c:v>42339</c:v>
                </c:pt>
                <c:pt idx="24">
                  <c:v>42430</c:v>
                </c:pt>
                <c:pt idx="25">
                  <c:v>42522</c:v>
                </c:pt>
                <c:pt idx="26">
                  <c:v>42614</c:v>
                </c:pt>
                <c:pt idx="27">
                  <c:v>42705</c:v>
                </c:pt>
                <c:pt idx="28">
                  <c:v>42795</c:v>
                </c:pt>
                <c:pt idx="29">
                  <c:v>42887</c:v>
                </c:pt>
                <c:pt idx="30">
                  <c:v>42979</c:v>
                </c:pt>
                <c:pt idx="31">
                  <c:v>43070</c:v>
                </c:pt>
                <c:pt idx="32">
                  <c:v>43160</c:v>
                </c:pt>
                <c:pt idx="33">
                  <c:v>43252</c:v>
                </c:pt>
                <c:pt idx="34">
                  <c:v>43344</c:v>
                </c:pt>
                <c:pt idx="35">
                  <c:v>43435</c:v>
                </c:pt>
                <c:pt idx="36">
                  <c:v>43525</c:v>
                </c:pt>
                <c:pt idx="37">
                  <c:v>43617</c:v>
                </c:pt>
                <c:pt idx="38">
                  <c:v>43709</c:v>
                </c:pt>
                <c:pt idx="39">
                  <c:v>43800</c:v>
                </c:pt>
                <c:pt idx="40">
                  <c:v>43891</c:v>
                </c:pt>
                <c:pt idx="41">
                  <c:v>43983</c:v>
                </c:pt>
                <c:pt idx="42">
                  <c:v>44075</c:v>
                </c:pt>
                <c:pt idx="43">
                  <c:v>44166</c:v>
                </c:pt>
                <c:pt idx="44">
                  <c:v>44256</c:v>
                </c:pt>
                <c:pt idx="45">
                  <c:v>44348</c:v>
                </c:pt>
                <c:pt idx="46">
                  <c:v>44440</c:v>
                </c:pt>
                <c:pt idx="47">
                  <c:v>44531</c:v>
                </c:pt>
                <c:pt idx="48">
                  <c:v>44621</c:v>
                </c:pt>
              </c:numCache>
            </c:numRef>
          </c:cat>
          <c:val>
            <c:numRef>
              <c:f>Unemployment!$B$41:$B$89</c:f>
              <c:numCache>
                <c:formatCode>0.0%</c:formatCode>
                <c:ptCount val="49"/>
                <c:pt idx="0">
                  <c:v>7.4999999999999997E-2</c:v>
                </c:pt>
                <c:pt idx="1">
                  <c:v>8.1000000000000003E-2</c:v>
                </c:pt>
                <c:pt idx="2">
                  <c:v>6.8000000000000005E-2</c:v>
                </c:pt>
                <c:pt idx="3">
                  <c:v>7.0000000000000007E-2</c:v>
                </c:pt>
                <c:pt idx="4">
                  <c:v>7.0000000000000007E-2</c:v>
                </c:pt>
                <c:pt idx="5">
                  <c:v>6.6000000000000003E-2</c:v>
                </c:pt>
                <c:pt idx="6">
                  <c:v>6.2E-2</c:v>
                </c:pt>
                <c:pt idx="7">
                  <c:v>6.2E-2</c:v>
                </c:pt>
                <c:pt idx="8">
                  <c:v>7.2999999999999995E-2</c:v>
                </c:pt>
                <c:pt idx="9">
                  <c:v>6.9000000000000006E-2</c:v>
                </c:pt>
                <c:pt idx="10">
                  <c:v>7.6999999999999999E-2</c:v>
                </c:pt>
                <c:pt idx="11">
                  <c:v>6.4000000000000001E-2</c:v>
                </c:pt>
                <c:pt idx="12">
                  <c:v>6.8000000000000005E-2</c:v>
                </c:pt>
                <c:pt idx="13">
                  <c:v>6.4000000000000001E-2</c:v>
                </c:pt>
                <c:pt idx="14">
                  <c:v>0.06</c:v>
                </c:pt>
                <c:pt idx="15">
                  <c:v>5.5999999999999994E-2</c:v>
                </c:pt>
                <c:pt idx="16">
                  <c:v>6.7000000000000004E-2</c:v>
                </c:pt>
                <c:pt idx="17">
                  <c:v>5.7999999999999996E-2</c:v>
                </c:pt>
                <c:pt idx="18">
                  <c:v>5.7000000000000002E-2</c:v>
                </c:pt>
                <c:pt idx="19">
                  <c:v>5.5999999999999994E-2</c:v>
                </c:pt>
                <c:pt idx="20">
                  <c:v>6.5000000000000002E-2</c:v>
                </c:pt>
                <c:pt idx="21">
                  <c:v>5.9000000000000004E-2</c:v>
                </c:pt>
                <c:pt idx="22">
                  <c:v>5.5999999999999994E-2</c:v>
                </c:pt>
                <c:pt idx="23">
                  <c:v>5.0999999999999997E-2</c:v>
                </c:pt>
                <c:pt idx="24">
                  <c:v>6.0999999999999999E-2</c:v>
                </c:pt>
                <c:pt idx="25">
                  <c:v>4.7E-2</c:v>
                </c:pt>
                <c:pt idx="26">
                  <c:v>5.2999999999999999E-2</c:v>
                </c:pt>
                <c:pt idx="27">
                  <c:v>5.0999999999999997E-2</c:v>
                </c:pt>
                <c:pt idx="28">
                  <c:v>0.05</c:v>
                </c:pt>
                <c:pt idx="29">
                  <c:v>4.4999999999999998E-2</c:v>
                </c:pt>
                <c:pt idx="30">
                  <c:v>4.5999999999999999E-2</c:v>
                </c:pt>
                <c:pt idx="31">
                  <c:v>4.0999999999999995E-2</c:v>
                </c:pt>
                <c:pt idx="32">
                  <c:v>4.4999999999999998E-2</c:v>
                </c:pt>
                <c:pt idx="33">
                  <c:v>4.2000000000000003E-2</c:v>
                </c:pt>
                <c:pt idx="34">
                  <c:v>3.7000000000000005E-2</c:v>
                </c:pt>
                <c:pt idx="35">
                  <c:v>4.2999999999999997E-2</c:v>
                </c:pt>
                <c:pt idx="36">
                  <c:v>4.4000000000000004E-2</c:v>
                </c:pt>
                <c:pt idx="37">
                  <c:v>4.2000000000000003E-2</c:v>
                </c:pt>
                <c:pt idx="38">
                  <c:v>4.2000000000000003E-2</c:v>
                </c:pt>
                <c:pt idx="39">
                  <c:v>4.0999999999999995E-2</c:v>
                </c:pt>
                <c:pt idx="40">
                  <c:v>4.8000000000000001E-2</c:v>
                </c:pt>
                <c:pt idx="41">
                  <c:v>0.04</c:v>
                </c:pt>
                <c:pt idx="42">
                  <c:v>5.5999999999999994E-2</c:v>
                </c:pt>
                <c:pt idx="43">
                  <c:v>5.2999999999999999E-2</c:v>
                </c:pt>
                <c:pt idx="44">
                  <c:v>5.2999999999999999E-2</c:v>
                </c:pt>
                <c:pt idx="45">
                  <c:v>4.0999999999999995E-2</c:v>
                </c:pt>
                <c:pt idx="46">
                  <c:v>3.1E-2</c:v>
                </c:pt>
                <c:pt idx="47">
                  <c:v>0.03</c:v>
                </c:pt>
                <c:pt idx="48">
                  <c:v>3.6000000000000004E-2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00-4366-BD69-090C280BF9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769856"/>
        <c:axId val="129771392"/>
      </c:lineChart>
      <c:catAx>
        <c:axId val="12976985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low"/>
        <c:spPr>
          <a:ln w="25400"/>
        </c:spPr>
        <c:crossAx val="129771392"/>
        <c:crosses val="autoZero"/>
        <c:auto val="0"/>
        <c:lblAlgn val="ctr"/>
        <c:lblOffset val="100"/>
        <c:tickLblSkip val="8"/>
        <c:tickMarkSkip val="4"/>
        <c:noMultiLvlLbl val="0"/>
      </c:catAx>
      <c:valAx>
        <c:axId val="129771392"/>
        <c:scaling>
          <c:orientation val="minMax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1297698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434951881014831"/>
          <c:y val="5.1400554097404488E-2"/>
          <c:w val="0.86509492563429802"/>
          <c:h val="0.62191528142315755"/>
        </c:manualLayout>
      </c:layout>
      <c:barChart>
        <c:barDir val="col"/>
        <c:grouping val="clustered"/>
        <c:varyColors val="0"/>
        <c:ser>
          <c:idx val="0"/>
          <c:order val="0"/>
          <c:tx>
            <c:v>Annual employment growth</c:v>
          </c:tx>
          <c:spPr>
            <a:solidFill>
              <a:srgbClr val="00B0F0"/>
            </a:solidFill>
          </c:spPr>
          <c:invertIfNegative val="0"/>
          <c:cat>
            <c:numRef>
              <c:f>Unemployment!$A$41:$A$89</c:f>
              <c:numCache>
                <c:formatCode>mmm\-yy</c:formatCode>
                <c:ptCount val="49"/>
                <c:pt idx="0">
                  <c:v>40238</c:v>
                </c:pt>
                <c:pt idx="1">
                  <c:v>40330</c:v>
                </c:pt>
                <c:pt idx="2">
                  <c:v>40422</c:v>
                </c:pt>
                <c:pt idx="3">
                  <c:v>40513</c:v>
                </c:pt>
                <c:pt idx="4">
                  <c:v>40603</c:v>
                </c:pt>
                <c:pt idx="5">
                  <c:v>40695</c:v>
                </c:pt>
                <c:pt idx="6">
                  <c:v>40787</c:v>
                </c:pt>
                <c:pt idx="7">
                  <c:v>40878</c:v>
                </c:pt>
                <c:pt idx="8">
                  <c:v>40969</c:v>
                </c:pt>
                <c:pt idx="9">
                  <c:v>41061</c:v>
                </c:pt>
                <c:pt idx="10">
                  <c:v>41153</c:v>
                </c:pt>
                <c:pt idx="11">
                  <c:v>41244</c:v>
                </c:pt>
                <c:pt idx="12">
                  <c:v>41334</c:v>
                </c:pt>
                <c:pt idx="13">
                  <c:v>41426</c:v>
                </c:pt>
                <c:pt idx="14">
                  <c:v>41518</c:v>
                </c:pt>
                <c:pt idx="15">
                  <c:v>41609</c:v>
                </c:pt>
                <c:pt idx="16">
                  <c:v>41699</c:v>
                </c:pt>
                <c:pt idx="17">
                  <c:v>41791</c:v>
                </c:pt>
                <c:pt idx="18">
                  <c:v>41883</c:v>
                </c:pt>
                <c:pt idx="19">
                  <c:v>41974</c:v>
                </c:pt>
                <c:pt idx="20">
                  <c:v>42064</c:v>
                </c:pt>
                <c:pt idx="21">
                  <c:v>42156</c:v>
                </c:pt>
                <c:pt idx="22">
                  <c:v>42248</c:v>
                </c:pt>
                <c:pt idx="23">
                  <c:v>42339</c:v>
                </c:pt>
                <c:pt idx="24">
                  <c:v>42430</c:v>
                </c:pt>
                <c:pt idx="25">
                  <c:v>42522</c:v>
                </c:pt>
                <c:pt idx="26">
                  <c:v>42614</c:v>
                </c:pt>
                <c:pt idx="27">
                  <c:v>42705</c:v>
                </c:pt>
                <c:pt idx="28">
                  <c:v>42795</c:v>
                </c:pt>
                <c:pt idx="29">
                  <c:v>42887</c:v>
                </c:pt>
                <c:pt idx="30">
                  <c:v>42979</c:v>
                </c:pt>
                <c:pt idx="31">
                  <c:v>43070</c:v>
                </c:pt>
                <c:pt idx="32">
                  <c:v>43160</c:v>
                </c:pt>
                <c:pt idx="33">
                  <c:v>43252</c:v>
                </c:pt>
                <c:pt idx="34">
                  <c:v>43344</c:v>
                </c:pt>
                <c:pt idx="35">
                  <c:v>43435</c:v>
                </c:pt>
                <c:pt idx="36">
                  <c:v>43525</c:v>
                </c:pt>
                <c:pt idx="37">
                  <c:v>43617</c:v>
                </c:pt>
                <c:pt idx="38">
                  <c:v>43709</c:v>
                </c:pt>
                <c:pt idx="39">
                  <c:v>43800</c:v>
                </c:pt>
                <c:pt idx="40">
                  <c:v>43891</c:v>
                </c:pt>
                <c:pt idx="41">
                  <c:v>43983</c:v>
                </c:pt>
                <c:pt idx="42">
                  <c:v>44075</c:v>
                </c:pt>
                <c:pt idx="43">
                  <c:v>44166</c:v>
                </c:pt>
                <c:pt idx="44">
                  <c:v>44256</c:v>
                </c:pt>
                <c:pt idx="45">
                  <c:v>44348</c:v>
                </c:pt>
                <c:pt idx="46">
                  <c:v>44440</c:v>
                </c:pt>
                <c:pt idx="47">
                  <c:v>44531</c:v>
                </c:pt>
                <c:pt idx="48">
                  <c:v>44621</c:v>
                </c:pt>
              </c:numCache>
            </c:numRef>
          </c:cat>
          <c:val>
            <c:numRef>
              <c:f>EmpGrowth!$C$41:$C$89</c:f>
              <c:numCache>
                <c:formatCode>0.0%</c:formatCode>
                <c:ptCount val="49"/>
                <c:pt idx="0">
                  <c:v>-1.920887877063171E-2</c:v>
                </c:pt>
                <c:pt idx="1">
                  <c:v>-1.6216991963260541E-2</c:v>
                </c:pt>
                <c:pt idx="2">
                  <c:v>5.0651230101301792E-3</c:v>
                </c:pt>
                <c:pt idx="3">
                  <c:v>-3.0081650193382048E-3</c:v>
                </c:pt>
                <c:pt idx="4">
                  <c:v>2.6983896706804122E-2</c:v>
                </c:pt>
                <c:pt idx="5">
                  <c:v>3.5302698760029338E-2</c:v>
                </c:pt>
                <c:pt idx="6">
                  <c:v>3.9020878329733666E-2</c:v>
                </c:pt>
                <c:pt idx="7">
                  <c:v>4.9281609195402254E-2</c:v>
                </c:pt>
                <c:pt idx="8">
                  <c:v>2.7687526486791958E-2</c:v>
                </c:pt>
                <c:pt idx="9">
                  <c:v>2.268564182048749E-2</c:v>
                </c:pt>
                <c:pt idx="10">
                  <c:v>-5.8203991130820754E-3</c:v>
                </c:pt>
                <c:pt idx="11">
                  <c:v>-5.4772011502122186E-3</c:v>
                </c:pt>
                <c:pt idx="12">
                  <c:v>-7.1477663230241628E-3</c:v>
                </c:pt>
                <c:pt idx="13">
                  <c:v>-4.5467070818406841E-3</c:v>
                </c:pt>
                <c:pt idx="14">
                  <c:v>3.0387510454418898E-2</c:v>
                </c:pt>
                <c:pt idx="15">
                  <c:v>4.5711138647941629E-2</c:v>
                </c:pt>
                <c:pt idx="16">
                  <c:v>5.0256126263325651E-2</c:v>
                </c:pt>
                <c:pt idx="17">
                  <c:v>5.0380622837370215E-2</c:v>
                </c:pt>
                <c:pt idx="18">
                  <c:v>3.7337662337662225E-2</c:v>
                </c:pt>
                <c:pt idx="19">
                  <c:v>3.9499670836076417E-2</c:v>
                </c:pt>
                <c:pt idx="20">
                  <c:v>4.2578433957289663E-2</c:v>
                </c:pt>
                <c:pt idx="21">
                  <c:v>3.3074186322308741E-2</c:v>
                </c:pt>
                <c:pt idx="22">
                  <c:v>1.147626499739185E-2</c:v>
                </c:pt>
                <c:pt idx="23">
                  <c:v>2.1532615579480607E-2</c:v>
                </c:pt>
                <c:pt idx="24">
                  <c:v>1.9471488178024909E-2</c:v>
                </c:pt>
                <c:pt idx="25">
                  <c:v>5.5739795918367419E-2</c:v>
                </c:pt>
                <c:pt idx="26">
                  <c:v>7.7230531201650354E-2</c:v>
                </c:pt>
                <c:pt idx="27">
                  <c:v>6.8691878487290747E-2</c:v>
                </c:pt>
                <c:pt idx="28">
                  <c:v>6.8956963909214908E-2</c:v>
                </c:pt>
                <c:pt idx="29">
                  <c:v>3.6728283194394029E-2</c:v>
                </c:pt>
                <c:pt idx="30">
                  <c:v>4.9072411729503385E-2</c:v>
                </c:pt>
                <c:pt idx="31">
                  <c:v>3.1790230885253568E-2</c:v>
                </c:pt>
                <c:pt idx="32">
                  <c:v>3.3646594732567481E-2</c:v>
                </c:pt>
                <c:pt idx="33">
                  <c:v>4.0088567765994565E-2</c:v>
                </c:pt>
                <c:pt idx="34">
                  <c:v>3.5139760410724419E-2</c:v>
                </c:pt>
                <c:pt idx="35">
                  <c:v>1.2369279208366057E-2</c:v>
                </c:pt>
                <c:pt idx="36">
                  <c:v>2.301043888202936E-2</c:v>
                </c:pt>
                <c:pt idx="37">
                  <c:v>2.1064425770308093E-2</c:v>
                </c:pt>
                <c:pt idx="38">
                  <c:v>-1.102171277415076E-4</c:v>
                </c:pt>
                <c:pt idx="39">
                  <c:v>1.8882594690658561E-2</c:v>
                </c:pt>
                <c:pt idx="40">
                  <c:v>1.2727671713846922E-2</c:v>
                </c:pt>
                <c:pt idx="41">
                  <c:v>3.5114671348623894E-3</c:v>
                </c:pt>
                <c:pt idx="42">
                  <c:v>-1.2676366843033526E-2</c:v>
                </c:pt>
                <c:pt idx="43">
                  <c:v>-6.2138885860677506E-3</c:v>
                </c:pt>
                <c:pt idx="44">
                  <c:v>-4.3336944745395733E-3</c:v>
                </c:pt>
                <c:pt idx="45">
                  <c:v>2.0776380535811878E-2</c:v>
                </c:pt>
                <c:pt idx="46">
                  <c:v>6.8326448587696653E-2</c:v>
                </c:pt>
                <c:pt idx="47">
                  <c:v>4.6731022378236009E-2</c:v>
                </c:pt>
                <c:pt idx="48">
                  <c:v>2.9270946681175136E-2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DB-48C0-B3BE-022C0BB4A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9813120"/>
        <c:axId val="129814912"/>
      </c:barChart>
      <c:lineChart>
        <c:grouping val="standard"/>
        <c:varyColors val="0"/>
        <c:ser>
          <c:idx val="1"/>
          <c:order val="1"/>
          <c:tx>
            <c:v>Unemployment rate</c:v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cat>
            <c:numRef>
              <c:f>Unemployment!$A$41:$A$89</c:f>
              <c:numCache>
                <c:formatCode>mmm\-yy</c:formatCode>
                <c:ptCount val="49"/>
                <c:pt idx="0">
                  <c:v>40238</c:v>
                </c:pt>
                <c:pt idx="1">
                  <c:v>40330</c:v>
                </c:pt>
                <c:pt idx="2">
                  <c:v>40422</c:v>
                </c:pt>
                <c:pt idx="3">
                  <c:v>40513</c:v>
                </c:pt>
                <c:pt idx="4">
                  <c:v>40603</c:v>
                </c:pt>
                <c:pt idx="5">
                  <c:v>40695</c:v>
                </c:pt>
                <c:pt idx="6">
                  <c:v>40787</c:v>
                </c:pt>
                <c:pt idx="7">
                  <c:v>40878</c:v>
                </c:pt>
                <c:pt idx="8">
                  <c:v>40969</c:v>
                </c:pt>
                <c:pt idx="9">
                  <c:v>41061</c:v>
                </c:pt>
                <c:pt idx="10">
                  <c:v>41153</c:v>
                </c:pt>
                <c:pt idx="11">
                  <c:v>41244</c:v>
                </c:pt>
                <c:pt idx="12">
                  <c:v>41334</c:v>
                </c:pt>
                <c:pt idx="13">
                  <c:v>41426</c:v>
                </c:pt>
                <c:pt idx="14">
                  <c:v>41518</c:v>
                </c:pt>
                <c:pt idx="15">
                  <c:v>41609</c:v>
                </c:pt>
                <c:pt idx="16">
                  <c:v>41699</c:v>
                </c:pt>
                <c:pt idx="17">
                  <c:v>41791</c:v>
                </c:pt>
                <c:pt idx="18">
                  <c:v>41883</c:v>
                </c:pt>
                <c:pt idx="19">
                  <c:v>41974</c:v>
                </c:pt>
                <c:pt idx="20">
                  <c:v>42064</c:v>
                </c:pt>
                <c:pt idx="21">
                  <c:v>42156</c:v>
                </c:pt>
                <c:pt idx="22">
                  <c:v>42248</c:v>
                </c:pt>
                <c:pt idx="23">
                  <c:v>42339</c:v>
                </c:pt>
                <c:pt idx="24">
                  <c:v>42430</c:v>
                </c:pt>
                <c:pt idx="25">
                  <c:v>42522</c:v>
                </c:pt>
                <c:pt idx="26">
                  <c:v>42614</c:v>
                </c:pt>
                <c:pt idx="27">
                  <c:v>42705</c:v>
                </c:pt>
                <c:pt idx="28">
                  <c:v>42795</c:v>
                </c:pt>
                <c:pt idx="29">
                  <c:v>42887</c:v>
                </c:pt>
                <c:pt idx="30">
                  <c:v>42979</c:v>
                </c:pt>
                <c:pt idx="31">
                  <c:v>43070</c:v>
                </c:pt>
                <c:pt idx="32">
                  <c:v>43160</c:v>
                </c:pt>
                <c:pt idx="33">
                  <c:v>43252</c:v>
                </c:pt>
                <c:pt idx="34">
                  <c:v>43344</c:v>
                </c:pt>
                <c:pt idx="35">
                  <c:v>43435</c:v>
                </c:pt>
                <c:pt idx="36">
                  <c:v>43525</c:v>
                </c:pt>
                <c:pt idx="37">
                  <c:v>43617</c:v>
                </c:pt>
                <c:pt idx="38">
                  <c:v>43709</c:v>
                </c:pt>
                <c:pt idx="39">
                  <c:v>43800</c:v>
                </c:pt>
                <c:pt idx="40">
                  <c:v>43891</c:v>
                </c:pt>
                <c:pt idx="41">
                  <c:v>43983</c:v>
                </c:pt>
                <c:pt idx="42">
                  <c:v>44075</c:v>
                </c:pt>
                <c:pt idx="43">
                  <c:v>44166</c:v>
                </c:pt>
                <c:pt idx="44">
                  <c:v>44256</c:v>
                </c:pt>
                <c:pt idx="45">
                  <c:v>44348</c:v>
                </c:pt>
                <c:pt idx="46">
                  <c:v>44440</c:v>
                </c:pt>
                <c:pt idx="47">
                  <c:v>44531</c:v>
                </c:pt>
                <c:pt idx="48">
                  <c:v>44621</c:v>
                </c:pt>
              </c:numCache>
            </c:numRef>
          </c:cat>
          <c:val>
            <c:numRef>
              <c:f>Unemployment!$B$41:$B$89</c:f>
              <c:numCache>
                <c:formatCode>0.0%</c:formatCode>
                <c:ptCount val="49"/>
                <c:pt idx="0">
                  <c:v>7.4999999999999997E-2</c:v>
                </c:pt>
                <c:pt idx="1">
                  <c:v>8.1000000000000003E-2</c:v>
                </c:pt>
                <c:pt idx="2">
                  <c:v>6.8000000000000005E-2</c:v>
                </c:pt>
                <c:pt idx="3">
                  <c:v>7.0000000000000007E-2</c:v>
                </c:pt>
                <c:pt idx="4">
                  <c:v>7.0000000000000007E-2</c:v>
                </c:pt>
                <c:pt idx="5">
                  <c:v>6.6000000000000003E-2</c:v>
                </c:pt>
                <c:pt idx="6">
                  <c:v>6.2E-2</c:v>
                </c:pt>
                <c:pt idx="7">
                  <c:v>6.2E-2</c:v>
                </c:pt>
                <c:pt idx="8">
                  <c:v>7.2999999999999995E-2</c:v>
                </c:pt>
                <c:pt idx="9">
                  <c:v>6.9000000000000006E-2</c:v>
                </c:pt>
                <c:pt idx="10">
                  <c:v>7.6999999999999999E-2</c:v>
                </c:pt>
                <c:pt idx="11">
                  <c:v>6.4000000000000001E-2</c:v>
                </c:pt>
                <c:pt idx="12">
                  <c:v>6.8000000000000005E-2</c:v>
                </c:pt>
                <c:pt idx="13">
                  <c:v>6.4000000000000001E-2</c:v>
                </c:pt>
                <c:pt idx="14">
                  <c:v>0.06</c:v>
                </c:pt>
                <c:pt idx="15">
                  <c:v>5.5999999999999994E-2</c:v>
                </c:pt>
                <c:pt idx="16">
                  <c:v>6.7000000000000004E-2</c:v>
                </c:pt>
                <c:pt idx="17">
                  <c:v>5.7999999999999996E-2</c:v>
                </c:pt>
                <c:pt idx="18">
                  <c:v>5.7000000000000002E-2</c:v>
                </c:pt>
                <c:pt idx="19">
                  <c:v>5.5999999999999994E-2</c:v>
                </c:pt>
                <c:pt idx="20">
                  <c:v>6.5000000000000002E-2</c:v>
                </c:pt>
                <c:pt idx="21">
                  <c:v>5.9000000000000004E-2</c:v>
                </c:pt>
                <c:pt idx="22">
                  <c:v>5.5999999999999994E-2</c:v>
                </c:pt>
                <c:pt idx="23">
                  <c:v>5.0999999999999997E-2</c:v>
                </c:pt>
                <c:pt idx="24">
                  <c:v>6.0999999999999999E-2</c:v>
                </c:pt>
                <c:pt idx="25">
                  <c:v>4.7E-2</c:v>
                </c:pt>
                <c:pt idx="26">
                  <c:v>5.2999999999999999E-2</c:v>
                </c:pt>
                <c:pt idx="27">
                  <c:v>5.0999999999999997E-2</c:v>
                </c:pt>
                <c:pt idx="28">
                  <c:v>0.05</c:v>
                </c:pt>
                <c:pt idx="29">
                  <c:v>4.4999999999999998E-2</c:v>
                </c:pt>
                <c:pt idx="30">
                  <c:v>4.5999999999999999E-2</c:v>
                </c:pt>
                <c:pt idx="31">
                  <c:v>4.0999999999999995E-2</c:v>
                </c:pt>
                <c:pt idx="32">
                  <c:v>4.4999999999999998E-2</c:v>
                </c:pt>
                <c:pt idx="33">
                  <c:v>4.2000000000000003E-2</c:v>
                </c:pt>
                <c:pt idx="34">
                  <c:v>3.7000000000000005E-2</c:v>
                </c:pt>
                <c:pt idx="35">
                  <c:v>4.2999999999999997E-2</c:v>
                </c:pt>
                <c:pt idx="36">
                  <c:v>4.4000000000000004E-2</c:v>
                </c:pt>
                <c:pt idx="37">
                  <c:v>4.2000000000000003E-2</c:v>
                </c:pt>
                <c:pt idx="38">
                  <c:v>4.2000000000000003E-2</c:v>
                </c:pt>
                <c:pt idx="39">
                  <c:v>4.0999999999999995E-2</c:v>
                </c:pt>
                <c:pt idx="40">
                  <c:v>4.8000000000000001E-2</c:v>
                </c:pt>
                <c:pt idx="41">
                  <c:v>0.04</c:v>
                </c:pt>
                <c:pt idx="42">
                  <c:v>5.5999999999999994E-2</c:v>
                </c:pt>
                <c:pt idx="43">
                  <c:v>5.2999999999999999E-2</c:v>
                </c:pt>
                <c:pt idx="44">
                  <c:v>5.2999999999999999E-2</c:v>
                </c:pt>
                <c:pt idx="45">
                  <c:v>4.0999999999999995E-2</c:v>
                </c:pt>
                <c:pt idx="46">
                  <c:v>3.1E-2</c:v>
                </c:pt>
                <c:pt idx="47">
                  <c:v>0.03</c:v>
                </c:pt>
                <c:pt idx="48">
                  <c:v>3.6000000000000004E-2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DB-48C0-B3BE-022C0BB4A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813120"/>
        <c:axId val="129814912"/>
      </c:lineChart>
      <c:catAx>
        <c:axId val="129813120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low"/>
        <c:crossAx val="129814912"/>
        <c:crosses val="autoZero"/>
        <c:auto val="0"/>
        <c:lblAlgn val="ctr"/>
        <c:lblOffset val="100"/>
        <c:tickLblSkip val="8"/>
        <c:tickMarkSkip val="4"/>
        <c:noMultiLvlLbl val="0"/>
      </c:catAx>
      <c:valAx>
        <c:axId val="129814912"/>
        <c:scaling>
          <c:orientation val="minMax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12981312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9.2208223972003497E-2"/>
          <c:y val="0.8190605861767275"/>
          <c:w val="0.81558333333333333"/>
          <c:h val="8.3717191601050026E-2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244" l="0.70000000000000062" r="0.70000000000000062" t="0.75000000000000244" header="0.30000000000000032" footer="0.30000000000000032"/>
    <c:pageSetup/>
  </c:printSettings>
  <c:userShapes r:id="rId1"/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Employment &amp; unemployment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Annual employment growth</c:v>
          </c:tx>
          <c:spPr>
            <a:solidFill>
              <a:schemeClr val="tx2"/>
            </a:solidFill>
          </c:spPr>
          <c:invertIfNegative val="0"/>
          <c:cat>
            <c:numRef>
              <c:f>Unemployment!$A$41:$A$89</c:f>
              <c:numCache>
                <c:formatCode>mmm\-yy</c:formatCode>
                <c:ptCount val="49"/>
                <c:pt idx="0">
                  <c:v>40238</c:v>
                </c:pt>
                <c:pt idx="1">
                  <c:v>40330</c:v>
                </c:pt>
                <c:pt idx="2">
                  <c:v>40422</c:v>
                </c:pt>
                <c:pt idx="3">
                  <c:v>40513</c:v>
                </c:pt>
                <c:pt idx="4">
                  <c:v>40603</c:v>
                </c:pt>
                <c:pt idx="5">
                  <c:v>40695</c:v>
                </c:pt>
                <c:pt idx="6">
                  <c:v>40787</c:v>
                </c:pt>
                <c:pt idx="7">
                  <c:v>40878</c:v>
                </c:pt>
                <c:pt idx="8">
                  <c:v>40969</c:v>
                </c:pt>
                <c:pt idx="9">
                  <c:v>41061</c:v>
                </c:pt>
                <c:pt idx="10">
                  <c:v>41153</c:v>
                </c:pt>
                <c:pt idx="11">
                  <c:v>41244</c:v>
                </c:pt>
                <c:pt idx="12">
                  <c:v>41334</c:v>
                </c:pt>
                <c:pt idx="13">
                  <c:v>41426</c:v>
                </c:pt>
                <c:pt idx="14">
                  <c:v>41518</c:v>
                </c:pt>
                <c:pt idx="15">
                  <c:v>41609</c:v>
                </c:pt>
                <c:pt idx="16">
                  <c:v>41699</c:v>
                </c:pt>
                <c:pt idx="17">
                  <c:v>41791</c:v>
                </c:pt>
                <c:pt idx="18">
                  <c:v>41883</c:v>
                </c:pt>
                <c:pt idx="19">
                  <c:v>41974</c:v>
                </c:pt>
                <c:pt idx="20">
                  <c:v>42064</c:v>
                </c:pt>
                <c:pt idx="21">
                  <c:v>42156</c:v>
                </c:pt>
                <c:pt idx="22">
                  <c:v>42248</c:v>
                </c:pt>
                <c:pt idx="23">
                  <c:v>42339</c:v>
                </c:pt>
                <c:pt idx="24">
                  <c:v>42430</c:v>
                </c:pt>
                <c:pt idx="25">
                  <c:v>42522</c:v>
                </c:pt>
                <c:pt idx="26">
                  <c:v>42614</c:v>
                </c:pt>
                <c:pt idx="27">
                  <c:v>42705</c:v>
                </c:pt>
                <c:pt idx="28">
                  <c:v>42795</c:v>
                </c:pt>
                <c:pt idx="29">
                  <c:v>42887</c:v>
                </c:pt>
                <c:pt idx="30">
                  <c:v>42979</c:v>
                </c:pt>
                <c:pt idx="31">
                  <c:v>43070</c:v>
                </c:pt>
                <c:pt idx="32">
                  <c:v>43160</c:v>
                </c:pt>
                <c:pt idx="33">
                  <c:v>43252</c:v>
                </c:pt>
                <c:pt idx="34">
                  <c:v>43344</c:v>
                </c:pt>
                <c:pt idx="35">
                  <c:v>43435</c:v>
                </c:pt>
                <c:pt idx="36">
                  <c:v>43525</c:v>
                </c:pt>
                <c:pt idx="37">
                  <c:v>43617</c:v>
                </c:pt>
                <c:pt idx="38">
                  <c:v>43709</c:v>
                </c:pt>
                <c:pt idx="39">
                  <c:v>43800</c:v>
                </c:pt>
                <c:pt idx="40">
                  <c:v>43891</c:v>
                </c:pt>
                <c:pt idx="41">
                  <c:v>43983</c:v>
                </c:pt>
                <c:pt idx="42">
                  <c:v>44075</c:v>
                </c:pt>
                <c:pt idx="43">
                  <c:v>44166</c:v>
                </c:pt>
                <c:pt idx="44">
                  <c:v>44256</c:v>
                </c:pt>
                <c:pt idx="45">
                  <c:v>44348</c:v>
                </c:pt>
                <c:pt idx="46">
                  <c:v>44440</c:v>
                </c:pt>
                <c:pt idx="47">
                  <c:v>44531</c:v>
                </c:pt>
                <c:pt idx="48">
                  <c:v>44621</c:v>
                </c:pt>
              </c:numCache>
            </c:numRef>
          </c:cat>
          <c:val>
            <c:numRef>
              <c:f>EmpGrowth!$C$41:$C$89</c:f>
              <c:numCache>
                <c:formatCode>0.0%</c:formatCode>
                <c:ptCount val="49"/>
                <c:pt idx="0">
                  <c:v>-1.920887877063171E-2</c:v>
                </c:pt>
                <c:pt idx="1">
                  <c:v>-1.6216991963260541E-2</c:v>
                </c:pt>
                <c:pt idx="2">
                  <c:v>5.0651230101301792E-3</c:v>
                </c:pt>
                <c:pt idx="3">
                  <c:v>-3.0081650193382048E-3</c:v>
                </c:pt>
                <c:pt idx="4">
                  <c:v>2.6983896706804122E-2</c:v>
                </c:pt>
                <c:pt idx="5">
                  <c:v>3.5302698760029338E-2</c:v>
                </c:pt>
                <c:pt idx="6">
                  <c:v>3.9020878329733666E-2</c:v>
                </c:pt>
                <c:pt idx="7">
                  <c:v>4.9281609195402254E-2</c:v>
                </c:pt>
                <c:pt idx="8">
                  <c:v>2.7687526486791958E-2</c:v>
                </c:pt>
                <c:pt idx="9">
                  <c:v>2.268564182048749E-2</c:v>
                </c:pt>
                <c:pt idx="10">
                  <c:v>-5.8203991130820754E-3</c:v>
                </c:pt>
                <c:pt idx="11">
                  <c:v>-5.4772011502122186E-3</c:v>
                </c:pt>
                <c:pt idx="12">
                  <c:v>-7.1477663230241628E-3</c:v>
                </c:pt>
                <c:pt idx="13">
                  <c:v>-4.5467070818406841E-3</c:v>
                </c:pt>
                <c:pt idx="14">
                  <c:v>3.0387510454418898E-2</c:v>
                </c:pt>
                <c:pt idx="15">
                  <c:v>4.5711138647941629E-2</c:v>
                </c:pt>
                <c:pt idx="16">
                  <c:v>5.0256126263325651E-2</c:v>
                </c:pt>
                <c:pt idx="17">
                  <c:v>5.0380622837370215E-2</c:v>
                </c:pt>
                <c:pt idx="18">
                  <c:v>3.7337662337662225E-2</c:v>
                </c:pt>
                <c:pt idx="19">
                  <c:v>3.9499670836076417E-2</c:v>
                </c:pt>
                <c:pt idx="20">
                  <c:v>4.2578433957289663E-2</c:v>
                </c:pt>
                <c:pt idx="21">
                  <c:v>3.3074186322308741E-2</c:v>
                </c:pt>
                <c:pt idx="22">
                  <c:v>1.147626499739185E-2</c:v>
                </c:pt>
                <c:pt idx="23">
                  <c:v>2.1532615579480607E-2</c:v>
                </c:pt>
                <c:pt idx="24">
                  <c:v>1.9471488178024909E-2</c:v>
                </c:pt>
                <c:pt idx="25">
                  <c:v>5.5739795918367419E-2</c:v>
                </c:pt>
                <c:pt idx="26">
                  <c:v>7.7230531201650354E-2</c:v>
                </c:pt>
                <c:pt idx="27">
                  <c:v>6.8691878487290747E-2</c:v>
                </c:pt>
                <c:pt idx="28">
                  <c:v>6.8956963909214908E-2</c:v>
                </c:pt>
                <c:pt idx="29">
                  <c:v>3.6728283194394029E-2</c:v>
                </c:pt>
                <c:pt idx="30">
                  <c:v>4.9072411729503385E-2</c:v>
                </c:pt>
                <c:pt idx="31">
                  <c:v>3.1790230885253568E-2</c:v>
                </c:pt>
                <c:pt idx="32">
                  <c:v>3.3646594732567481E-2</c:v>
                </c:pt>
                <c:pt idx="33">
                  <c:v>4.0088567765994565E-2</c:v>
                </c:pt>
                <c:pt idx="34">
                  <c:v>3.5139760410724419E-2</c:v>
                </c:pt>
                <c:pt idx="35">
                  <c:v>1.2369279208366057E-2</c:v>
                </c:pt>
                <c:pt idx="36">
                  <c:v>2.301043888202936E-2</c:v>
                </c:pt>
                <c:pt idx="37">
                  <c:v>2.1064425770308093E-2</c:v>
                </c:pt>
                <c:pt idx="38">
                  <c:v>-1.102171277415076E-4</c:v>
                </c:pt>
                <c:pt idx="39">
                  <c:v>1.8882594690658561E-2</c:v>
                </c:pt>
                <c:pt idx="40">
                  <c:v>1.2727671713846922E-2</c:v>
                </c:pt>
                <c:pt idx="41">
                  <c:v>3.5114671348623894E-3</c:v>
                </c:pt>
                <c:pt idx="42">
                  <c:v>-1.2676366843033526E-2</c:v>
                </c:pt>
                <c:pt idx="43">
                  <c:v>-6.2138885860677506E-3</c:v>
                </c:pt>
                <c:pt idx="44">
                  <c:v>-4.3336944745395733E-3</c:v>
                </c:pt>
                <c:pt idx="45">
                  <c:v>2.0776380535811878E-2</c:v>
                </c:pt>
                <c:pt idx="46">
                  <c:v>6.8326448587696653E-2</c:v>
                </c:pt>
                <c:pt idx="47">
                  <c:v>4.6731022378236009E-2</c:v>
                </c:pt>
                <c:pt idx="48">
                  <c:v>2.9270946681175136E-2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FE-43B4-A9B9-9978DCBACE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0295296"/>
        <c:axId val="130296832"/>
      </c:barChart>
      <c:lineChart>
        <c:grouping val="standard"/>
        <c:varyColors val="0"/>
        <c:ser>
          <c:idx val="1"/>
          <c:order val="1"/>
          <c:tx>
            <c:v>Unemployment rate</c:v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cat>
            <c:numRef>
              <c:f>Unemployment!$A$41:$A$89</c:f>
              <c:numCache>
                <c:formatCode>mmm\-yy</c:formatCode>
                <c:ptCount val="49"/>
                <c:pt idx="0">
                  <c:v>40238</c:v>
                </c:pt>
                <c:pt idx="1">
                  <c:v>40330</c:v>
                </c:pt>
                <c:pt idx="2">
                  <c:v>40422</c:v>
                </c:pt>
                <c:pt idx="3">
                  <c:v>40513</c:v>
                </c:pt>
                <c:pt idx="4">
                  <c:v>40603</c:v>
                </c:pt>
                <c:pt idx="5">
                  <c:v>40695</c:v>
                </c:pt>
                <c:pt idx="6">
                  <c:v>40787</c:v>
                </c:pt>
                <c:pt idx="7">
                  <c:v>40878</c:v>
                </c:pt>
                <c:pt idx="8">
                  <c:v>40969</c:v>
                </c:pt>
                <c:pt idx="9">
                  <c:v>41061</c:v>
                </c:pt>
                <c:pt idx="10">
                  <c:v>41153</c:v>
                </c:pt>
                <c:pt idx="11">
                  <c:v>41244</c:v>
                </c:pt>
                <c:pt idx="12">
                  <c:v>41334</c:v>
                </c:pt>
                <c:pt idx="13">
                  <c:v>41426</c:v>
                </c:pt>
                <c:pt idx="14">
                  <c:v>41518</c:v>
                </c:pt>
                <c:pt idx="15">
                  <c:v>41609</c:v>
                </c:pt>
                <c:pt idx="16">
                  <c:v>41699</c:v>
                </c:pt>
                <c:pt idx="17">
                  <c:v>41791</c:v>
                </c:pt>
                <c:pt idx="18">
                  <c:v>41883</c:v>
                </c:pt>
                <c:pt idx="19">
                  <c:v>41974</c:v>
                </c:pt>
                <c:pt idx="20">
                  <c:v>42064</c:v>
                </c:pt>
                <c:pt idx="21">
                  <c:v>42156</c:v>
                </c:pt>
                <c:pt idx="22">
                  <c:v>42248</c:v>
                </c:pt>
                <c:pt idx="23">
                  <c:v>42339</c:v>
                </c:pt>
                <c:pt idx="24">
                  <c:v>42430</c:v>
                </c:pt>
                <c:pt idx="25">
                  <c:v>42522</c:v>
                </c:pt>
                <c:pt idx="26">
                  <c:v>42614</c:v>
                </c:pt>
                <c:pt idx="27">
                  <c:v>42705</c:v>
                </c:pt>
                <c:pt idx="28">
                  <c:v>42795</c:v>
                </c:pt>
                <c:pt idx="29">
                  <c:v>42887</c:v>
                </c:pt>
                <c:pt idx="30">
                  <c:v>42979</c:v>
                </c:pt>
                <c:pt idx="31">
                  <c:v>43070</c:v>
                </c:pt>
                <c:pt idx="32">
                  <c:v>43160</c:v>
                </c:pt>
                <c:pt idx="33">
                  <c:v>43252</c:v>
                </c:pt>
                <c:pt idx="34">
                  <c:v>43344</c:v>
                </c:pt>
                <c:pt idx="35">
                  <c:v>43435</c:v>
                </c:pt>
                <c:pt idx="36">
                  <c:v>43525</c:v>
                </c:pt>
                <c:pt idx="37">
                  <c:v>43617</c:v>
                </c:pt>
                <c:pt idx="38">
                  <c:v>43709</c:v>
                </c:pt>
                <c:pt idx="39">
                  <c:v>43800</c:v>
                </c:pt>
                <c:pt idx="40">
                  <c:v>43891</c:v>
                </c:pt>
                <c:pt idx="41">
                  <c:v>43983</c:v>
                </c:pt>
                <c:pt idx="42">
                  <c:v>44075</c:v>
                </c:pt>
                <c:pt idx="43">
                  <c:v>44166</c:v>
                </c:pt>
                <c:pt idx="44">
                  <c:v>44256</c:v>
                </c:pt>
                <c:pt idx="45">
                  <c:v>44348</c:v>
                </c:pt>
                <c:pt idx="46">
                  <c:v>44440</c:v>
                </c:pt>
                <c:pt idx="47">
                  <c:v>44531</c:v>
                </c:pt>
                <c:pt idx="48">
                  <c:v>44621</c:v>
                </c:pt>
              </c:numCache>
            </c:numRef>
          </c:cat>
          <c:val>
            <c:numRef>
              <c:f>Unemployment!$B$41:$B$89</c:f>
              <c:numCache>
                <c:formatCode>0.0%</c:formatCode>
                <c:ptCount val="49"/>
                <c:pt idx="0">
                  <c:v>7.4999999999999997E-2</c:v>
                </c:pt>
                <c:pt idx="1">
                  <c:v>8.1000000000000003E-2</c:v>
                </c:pt>
                <c:pt idx="2">
                  <c:v>6.8000000000000005E-2</c:v>
                </c:pt>
                <c:pt idx="3">
                  <c:v>7.0000000000000007E-2</c:v>
                </c:pt>
                <c:pt idx="4">
                  <c:v>7.0000000000000007E-2</c:v>
                </c:pt>
                <c:pt idx="5">
                  <c:v>6.6000000000000003E-2</c:v>
                </c:pt>
                <c:pt idx="6">
                  <c:v>6.2E-2</c:v>
                </c:pt>
                <c:pt idx="7">
                  <c:v>6.2E-2</c:v>
                </c:pt>
                <c:pt idx="8">
                  <c:v>7.2999999999999995E-2</c:v>
                </c:pt>
                <c:pt idx="9">
                  <c:v>6.9000000000000006E-2</c:v>
                </c:pt>
                <c:pt idx="10">
                  <c:v>7.6999999999999999E-2</c:v>
                </c:pt>
                <c:pt idx="11">
                  <c:v>6.4000000000000001E-2</c:v>
                </c:pt>
                <c:pt idx="12">
                  <c:v>6.8000000000000005E-2</c:v>
                </c:pt>
                <c:pt idx="13">
                  <c:v>6.4000000000000001E-2</c:v>
                </c:pt>
                <c:pt idx="14">
                  <c:v>0.06</c:v>
                </c:pt>
                <c:pt idx="15">
                  <c:v>5.5999999999999994E-2</c:v>
                </c:pt>
                <c:pt idx="16">
                  <c:v>6.7000000000000004E-2</c:v>
                </c:pt>
                <c:pt idx="17">
                  <c:v>5.7999999999999996E-2</c:v>
                </c:pt>
                <c:pt idx="18">
                  <c:v>5.7000000000000002E-2</c:v>
                </c:pt>
                <c:pt idx="19">
                  <c:v>5.5999999999999994E-2</c:v>
                </c:pt>
                <c:pt idx="20">
                  <c:v>6.5000000000000002E-2</c:v>
                </c:pt>
                <c:pt idx="21">
                  <c:v>5.9000000000000004E-2</c:v>
                </c:pt>
                <c:pt idx="22">
                  <c:v>5.5999999999999994E-2</c:v>
                </c:pt>
                <c:pt idx="23">
                  <c:v>5.0999999999999997E-2</c:v>
                </c:pt>
                <c:pt idx="24">
                  <c:v>6.0999999999999999E-2</c:v>
                </c:pt>
                <c:pt idx="25">
                  <c:v>4.7E-2</c:v>
                </c:pt>
                <c:pt idx="26">
                  <c:v>5.2999999999999999E-2</c:v>
                </c:pt>
                <c:pt idx="27">
                  <c:v>5.0999999999999997E-2</c:v>
                </c:pt>
                <c:pt idx="28">
                  <c:v>0.05</c:v>
                </c:pt>
                <c:pt idx="29">
                  <c:v>4.4999999999999998E-2</c:v>
                </c:pt>
                <c:pt idx="30">
                  <c:v>4.5999999999999999E-2</c:v>
                </c:pt>
                <c:pt idx="31">
                  <c:v>4.0999999999999995E-2</c:v>
                </c:pt>
                <c:pt idx="32">
                  <c:v>4.4999999999999998E-2</c:v>
                </c:pt>
                <c:pt idx="33">
                  <c:v>4.2000000000000003E-2</c:v>
                </c:pt>
                <c:pt idx="34">
                  <c:v>3.7000000000000005E-2</c:v>
                </c:pt>
                <c:pt idx="35">
                  <c:v>4.2999999999999997E-2</c:v>
                </c:pt>
                <c:pt idx="36">
                  <c:v>4.4000000000000004E-2</c:v>
                </c:pt>
                <c:pt idx="37">
                  <c:v>4.2000000000000003E-2</c:v>
                </c:pt>
                <c:pt idx="38">
                  <c:v>4.2000000000000003E-2</c:v>
                </c:pt>
                <c:pt idx="39">
                  <c:v>4.0999999999999995E-2</c:v>
                </c:pt>
                <c:pt idx="40">
                  <c:v>4.8000000000000001E-2</c:v>
                </c:pt>
                <c:pt idx="41">
                  <c:v>0.04</c:v>
                </c:pt>
                <c:pt idx="42">
                  <c:v>5.5999999999999994E-2</c:v>
                </c:pt>
                <c:pt idx="43">
                  <c:v>5.2999999999999999E-2</c:v>
                </c:pt>
                <c:pt idx="44">
                  <c:v>5.2999999999999999E-2</c:v>
                </c:pt>
                <c:pt idx="45">
                  <c:v>4.0999999999999995E-2</c:v>
                </c:pt>
                <c:pt idx="46">
                  <c:v>3.1E-2</c:v>
                </c:pt>
                <c:pt idx="47">
                  <c:v>0.03</c:v>
                </c:pt>
                <c:pt idx="48">
                  <c:v>3.6000000000000004E-2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FE-43B4-A9B9-9978DCBACE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295296"/>
        <c:axId val="130296832"/>
      </c:lineChart>
      <c:catAx>
        <c:axId val="13029529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low"/>
        <c:crossAx val="130296832"/>
        <c:crosses val="autoZero"/>
        <c:auto val="0"/>
        <c:lblAlgn val="ctr"/>
        <c:lblOffset val="100"/>
        <c:tickLblSkip val="8"/>
        <c:tickMarkSkip val="4"/>
        <c:noMultiLvlLbl val="0"/>
      </c:catAx>
      <c:valAx>
        <c:axId val="130296832"/>
        <c:scaling>
          <c:orientation val="minMax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13029529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Unemployment!$B$4</c:f>
              <c:strCache>
                <c:ptCount val="1"/>
                <c:pt idx="0">
                  <c:v>Auckland</c:v>
                </c:pt>
              </c:strCache>
            </c:strRef>
          </c:tx>
          <c:marker>
            <c:symbol val="none"/>
          </c:marker>
          <c:cat>
            <c:numRef>
              <c:f>Unemployment!$A$41:$A$89</c:f>
              <c:numCache>
                <c:formatCode>mmm\-yy</c:formatCode>
                <c:ptCount val="49"/>
                <c:pt idx="0">
                  <c:v>40238</c:v>
                </c:pt>
                <c:pt idx="1">
                  <c:v>40330</c:v>
                </c:pt>
                <c:pt idx="2">
                  <c:v>40422</c:v>
                </c:pt>
                <c:pt idx="3">
                  <c:v>40513</c:v>
                </c:pt>
                <c:pt idx="4">
                  <c:v>40603</c:v>
                </c:pt>
                <c:pt idx="5">
                  <c:v>40695</c:v>
                </c:pt>
                <c:pt idx="6">
                  <c:v>40787</c:v>
                </c:pt>
                <c:pt idx="7">
                  <c:v>40878</c:v>
                </c:pt>
                <c:pt idx="8">
                  <c:v>40969</c:v>
                </c:pt>
                <c:pt idx="9">
                  <c:v>41061</c:v>
                </c:pt>
                <c:pt idx="10">
                  <c:v>41153</c:v>
                </c:pt>
                <c:pt idx="11">
                  <c:v>41244</c:v>
                </c:pt>
                <c:pt idx="12">
                  <c:v>41334</c:v>
                </c:pt>
                <c:pt idx="13">
                  <c:v>41426</c:v>
                </c:pt>
                <c:pt idx="14">
                  <c:v>41518</c:v>
                </c:pt>
                <c:pt idx="15">
                  <c:v>41609</c:v>
                </c:pt>
                <c:pt idx="16">
                  <c:v>41699</c:v>
                </c:pt>
                <c:pt idx="17">
                  <c:v>41791</c:v>
                </c:pt>
                <c:pt idx="18">
                  <c:v>41883</c:v>
                </c:pt>
                <c:pt idx="19">
                  <c:v>41974</c:v>
                </c:pt>
                <c:pt idx="20">
                  <c:v>42064</c:v>
                </c:pt>
                <c:pt idx="21">
                  <c:v>42156</c:v>
                </c:pt>
                <c:pt idx="22">
                  <c:v>42248</c:v>
                </c:pt>
                <c:pt idx="23">
                  <c:v>42339</c:v>
                </c:pt>
                <c:pt idx="24">
                  <c:v>42430</c:v>
                </c:pt>
                <c:pt idx="25">
                  <c:v>42522</c:v>
                </c:pt>
                <c:pt idx="26">
                  <c:v>42614</c:v>
                </c:pt>
                <c:pt idx="27">
                  <c:v>42705</c:v>
                </c:pt>
                <c:pt idx="28">
                  <c:v>42795</c:v>
                </c:pt>
                <c:pt idx="29">
                  <c:v>42887</c:v>
                </c:pt>
                <c:pt idx="30">
                  <c:v>42979</c:v>
                </c:pt>
                <c:pt idx="31">
                  <c:v>43070</c:v>
                </c:pt>
                <c:pt idx="32">
                  <c:v>43160</c:v>
                </c:pt>
                <c:pt idx="33">
                  <c:v>43252</c:v>
                </c:pt>
                <c:pt idx="34">
                  <c:v>43344</c:v>
                </c:pt>
                <c:pt idx="35">
                  <c:v>43435</c:v>
                </c:pt>
                <c:pt idx="36">
                  <c:v>43525</c:v>
                </c:pt>
                <c:pt idx="37">
                  <c:v>43617</c:v>
                </c:pt>
                <c:pt idx="38">
                  <c:v>43709</c:v>
                </c:pt>
                <c:pt idx="39">
                  <c:v>43800</c:v>
                </c:pt>
                <c:pt idx="40">
                  <c:v>43891</c:v>
                </c:pt>
                <c:pt idx="41">
                  <c:v>43983</c:v>
                </c:pt>
                <c:pt idx="42">
                  <c:v>44075</c:v>
                </c:pt>
                <c:pt idx="43">
                  <c:v>44166</c:v>
                </c:pt>
                <c:pt idx="44">
                  <c:v>44256</c:v>
                </c:pt>
                <c:pt idx="45">
                  <c:v>44348</c:v>
                </c:pt>
                <c:pt idx="46">
                  <c:v>44440</c:v>
                </c:pt>
                <c:pt idx="47">
                  <c:v>44531</c:v>
                </c:pt>
                <c:pt idx="48">
                  <c:v>44621</c:v>
                </c:pt>
              </c:numCache>
            </c:numRef>
          </c:cat>
          <c:val>
            <c:numRef>
              <c:f>Unemployment!$B$41:$B$89</c:f>
              <c:numCache>
                <c:formatCode>0.0%</c:formatCode>
                <c:ptCount val="49"/>
                <c:pt idx="0">
                  <c:v>7.4999999999999997E-2</c:v>
                </c:pt>
                <c:pt idx="1">
                  <c:v>8.1000000000000003E-2</c:v>
                </c:pt>
                <c:pt idx="2">
                  <c:v>6.8000000000000005E-2</c:v>
                </c:pt>
                <c:pt idx="3">
                  <c:v>7.0000000000000007E-2</c:v>
                </c:pt>
                <c:pt idx="4">
                  <c:v>7.0000000000000007E-2</c:v>
                </c:pt>
                <c:pt idx="5">
                  <c:v>6.6000000000000003E-2</c:v>
                </c:pt>
                <c:pt idx="6">
                  <c:v>6.2E-2</c:v>
                </c:pt>
                <c:pt idx="7">
                  <c:v>6.2E-2</c:v>
                </c:pt>
                <c:pt idx="8">
                  <c:v>7.2999999999999995E-2</c:v>
                </c:pt>
                <c:pt idx="9">
                  <c:v>6.9000000000000006E-2</c:v>
                </c:pt>
                <c:pt idx="10">
                  <c:v>7.6999999999999999E-2</c:v>
                </c:pt>
                <c:pt idx="11">
                  <c:v>6.4000000000000001E-2</c:v>
                </c:pt>
                <c:pt idx="12">
                  <c:v>6.8000000000000005E-2</c:v>
                </c:pt>
                <c:pt idx="13">
                  <c:v>6.4000000000000001E-2</c:v>
                </c:pt>
                <c:pt idx="14">
                  <c:v>0.06</c:v>
                </c:pt>
                <c:pt idx="15">
                  <c:v>5.5999999999999994E-2</c:v>
                </c:pt>
                <c:pt idx="16">
                  <c:v>6.7000000000000004E-2</c:v>
                </c:pt>
                <c:pt idx="17">
                  <c:v>5.7999999999999996E-2</c:v>
                </c:pt>
                <c:pt idx="18">
                  <c:v>5.7000000000000002E-2</c:v>
                </c:pt>
                <c:pt idx="19">
                  <c:v>5.5999999999999994E-2</c:v>
                </c:pt>
                <c:pt idx="20">
                  <c:v>6.5000000000000002E-2</c:v>
                </c:pt>
                <c:pt idx="21">
                  <c:v>5.9000000000000004E-2</c:v>
                </c:pt>
                <c:pt idx="22">
                  <c:v>5.5999999999999994E-2</c:v>
                </c:pt>
                <c:pt idx="23">
                  <c:v>5.0999999999999997E-2</c:v>
                </c:pt>
                <c:pt idx="24">
                  <c:v>6.0999999999999999E-2</c:v>
                </c:pt>
                <c:pt idx="25">
                  <c:v>4.7E-2</c:v>
                </c:pt>
                <c:pt idx="26">
                  <c:v>5.2999999999999999E-2</c:v>
                </c:pt>
                <c:pt idx="27">
                  <c:v>5.0999999999999997E-2</c:v>
                </c:pt>
                <c:pt idx="28">
                  <c:v>0.05</c:v>
                </c:pt>
                <c:pt idx="29">
                  <c:v>4.4999999999999998E-2</c:v>
                </c:pt>
                <c:pt idx="30">
                  <c:v>4.5999999999999999E-2</c:v>
                </c:pt>
                <c:pt idx="31">
                  <c:v>4.0999999999999995E-2</c:v>
                </c:pt>
                <c:pt idx="32">
                  <c:v>4.4999999999999998E-2</c:v>
                </c:pt>
                <c:pt idx="33">
                  <c:v>4.2000000000000003E-2</c:v>
                </c:pt>
                <c:pt idx="34">
                  <c:v>3.7000000000000005E-2</c:v>
                </c:pt>
                <c:pt idx="35">
                  <c:v>4.2999999999999997E-2</c:v>
                </c:pt>
                <c:pt idx="36">
                  <c:v>4.4000000000000004E-2</c:v>
                </c:pt>
                <c:pt idx="37">
                  <c:v>4.2000000000000003E-2</c:v>
                </c:pt>
                <c:pt idx="38">
                  <c:v>4.2000000000000003E-2</c:v>
                </c:pt>
                <c:pt idx="39">
                  <c:v>4.0999999999999995E-2</c:v>
                </c:pt>
                <c:pt idx="40">
                  <c:v>4.8000000000000001E-2</c:v>
                </c:pt>
                <c:pt idx="41">
                  <c:v>0.04</c:v>
                </c:pt>
                <c:pt idx="42">
                  <c:v>5.5999999999999994E-2</c:v>
                </c:pt>
                <c:pt idx="43">
                  <c:v>5.2999999999999999E-2</c:v>
                </c:pt>
                <c:pt idx="44">
                  <c:v>5.2999999999999999E-2</c:v>
                </c:pt>
                <c:pt idx="45">
                  <c:v>4.0999999999999995E-2</c:v>
                </c:pt>
                <c:pt idx="46">
                  <c:v>3.1E-2</c:v>
                </c:pt>
                <c:pt idx="47">
                  <c:v>0.03</c:v>
                </c:pt>
                <c:pt idx="48">
                  <c:v>3.6000000000000004E-2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C5-4D82-AF7E-EACF033EF7EB}"/>
            </c:ext>
          </c:extLst>
        </c:ser>
        <c:ser>
          <c:idx val="1"/>
          <c:order val="1"/>
          <c:tx>
            <c:strRef>
              <c:f>Unemployment!$C$4</c:f>
              <c:strCache>
                <c:ptCount val="1"/>
                <c:pt idx="0">
                  <c:v>Rest of NZ</c:v>
                </c:pt>
              </c:strCache>
            </c:strRef>
          </c:tx>
          <c:marker>
            <c:symbol val="none"/>
          </c:marker>
          <c:cat>
            <c:numRef>
              <c:f>Unemployment!$A$41:$A$89</c:f>
              <c:numCache>
                <c:formatCode>mmm\-yy</c:formatCode>
                <c:ptCount val="49"/>
                <c:pt idx="0">
                  <c:v>40238</c:v>
                </c:pt>
                <c:pt idx="1">
                  <c:v>40330</c:v>
                </c:pt>
                <c:pt idx="2">
                  <c:v>40422</c:v>
                </c:pt>
                <c:pt idx="3">
                  <c:v>40513</c:v>
                </c:pt>
                <c:pt idx="4">
                  <c:v>40603</c:v>
                </c:pt>
                <c:pt idx="5">
                  <c:v>40695</c:v>
                </c:pt>
                <c:pt idx="6">
                  <c:v>40787</c:v>
                </c:pt>
                <c:pt idx="7">
                  <c:v>40878</c:v>
                </c:pt>
                <c:pt idx="8">
                  <c:v>40969</c:v>
                </c:pt>
                <c:pt idx="9">
                  <c:v>41061</c:v>
                </c:pt>
                <c:pt idx="10">
                  <c:v>41153</c:v>
                </c:pt>
                <c:pt idx="11">
                  <c:v>41244</c:v>
                </c:pt>
                <c:pt idx="12">
                  <c:v>41334</c:v>
                </c:pt>
                <c:pt idx="13">
                  <c:v>41426</c:v>
                </c:pt>
                <c:pt idx="14">
                  <c:v>41518</c:v>
                </c:pt>
                <c:pt idx="15">
                  <c:v>41609</c:v>
                </c:pt>
                <c:pt idx="16">
                  <c:v>41699</c:v>
                </c:pt>
                <c:pt idx="17">
                  <c:v>41791</c:v>
                </c:pt>
                <c:pt idx="18">
                  <c:v>41883</c:v>
                </c:pt>
                <c:pt idx="19">
                  <c:v>41974</c:v>
                </c:pt>
                <c:pt idx="20">
                  <c:v>42064</c:v>
                </c:pt>
                <c:pt idx="21">
                  <c:v>42156</c:v>
                </c:pt>
                <c:pt idx="22">
                  <c:v>42248</c:v>
                </c:pt>
                <c:pt idx="23">
                  <c:v>42339</c:v>
                </c:pt>
                <c:pt idx="24">
                  <c:v>42430</c:v>
                </c:pt>
                <c:pt idx="25">
                  <c:v>42522</c:v>
                </c:pt>
                <c:pt idx="26">
                  <c:v>42614</c:v>
                </c:pt>
                <c:pt idx="27">
                  <c:v>42705</c:v>
                </c:pt>
                <c:pt idx="28">
                  <c:v>42795</c:v>
                </c:pt>
                <c:pt idx="29">
                  <c:v>42887</c:v>
                </c:pt>
                <c:pt idx="30">
                  <c:v>42979</c:v>
                </c:pt>
                <c:pt idx="31">
                  <c:v>43070</c:v>
                </c:pt>
                <c:pt idx="32">
                  <c:v>43160</c:v>
                </c:pt>
                <c:pt idx="33">
                  <c:v>43252</c:v>
                </c:pt>
                <c:pt idx="34">
                  <c:v>43344</c:v>
                </c:pt>
                <c:pt idx="35">
                  <c:v>43435</c:v>
                </c:pt>
                <c:pt idx="36">
                  <c:v>43525</c:v>
                </c:pt>
                <c:pt idx="37">
                  <c:v>43617</c:v>
                </c:pt>
                <c:pt idx="38">
                  <c:v>43709</c:v>
                </c:pt>
                <c:pt idx="39">
                  <c:v>43800</c:v>
                </c:pt>
                <c:pt idx="40">
                  <c:v>43891</c:v>
                </c:pt>
                <c:pt idx="41">
                  <c:v>43983</c:v>
                </c:pt>
                <c:pt idx="42">
                  <c:v>44075</c:v>
                </c:pt>
                <c:pt idx="43">
                  <c:v>44166</c:v>
                </c:pt>
                <c:pt idx="44">
                  <c:v>44256</c:v>
                </c:pt>
                <c:pt idx="45">
                  <c:v>44348</c:v>
                </c:pt>
                <c:pt idx="46">
                  <c:v>44440</c:v>
                </c:pt>
                <c:pt idx="47">
                  <c:v>44531</c:v>
                </c:pt>
                <c:pt idx="48">
                  <c:v>44621</c:v>
                </c:pt>
              </c:numCache>
            </c:numRef>
          </c:cat>
          <c:val>
            <c:numRef>
              <c:f>Unemployment!$C$41:$C$89</c:f>
              <c:numCache>
                <c:formatCode>0.0%</c:formatCode>
                <c:ptCount val="49"/>
                <c:pt idx="0">
                  <c:v>5.7971951140696684E-2</c:v>
                </c:pt>
                <c:pt idx="1">
                  <c:v>5.6106894986054361E-2</c:v>
                </c:pt>
                <c:pt idx="2">
                  <c:v>5.5706521739130446E-2</c:v>
                </c:pt>
                <c:pt idx="3">
                  <c:v>5.6942227896584749E-2</c:v>
                </c:pt>
                <c:pt idx="4">
                  <c:v>6.1150391744697108E-2</c:v>
                </c:pt>
                <c:pt idx="5">
                  <c:v>5.5273148446045944E-2</c:v>
                </c:pt>
                <c:pt idx="6">
                  <c:v>5.7198443579766542E-2</c:v>
                </c:pt>
                <c:pt idx="7">
                  <c:v>5.8222023391065372E-2</c:v>
                </c:pt>
                <c:pt idx="8">
                  <c:v>6.4390803133558369E-2</c:v>
                </c:pt>
                <c:pt idx="9">
                  <c:v>5.9092666580744926E-2</c:v>
                </c:pt>
                <c:pt idx="10">
                  <c:v>6.1414271876009049E-2</c:v>
                </c:pt>
                <c:pt idx="11">
                  <c:v>6.2674910510901405E-2</c:v>
                </c:pt>
                <c:pt idx="12">
                  <c:v>5.8032013264460162E-2</c:v>
                </c:pt>
                <c:pt idx="13">
                  <c:v>5.6113634909463181E-2</c:v>
                </c:pt>
                <c:pt idx="14">
                  <c:v>5.6589393458240718E-2</c:v>
                </c:pt>
                <c:pt idx="15">
                  <c:v>5.6023457483311501E-2</c:v>
                </c:pt>
                <c:pt idx="16">
                  <c:v>5.4947771802954438E-2</c:v>
                </c:pt>
                <c:pt idx="17">
                  <c:v>4.8305560756412652E-2</c:v>
                </c:pt>
                <c:pt idx="18">
                  <c:v>4.9811040208165541E-2</c:v>
                </c:pt>
                <c:pt idx="19">
                  <c:v>5.4091456077015647E-2</c:v>
                </c:pt>
                <c:pt idx="20">
                  <c:v>5.4188371953775225E-2</c:v>
                </c:pt>
                <c:pt idx="21">
                  <c:v>5.130057803468209E-2</c:v>
                </c:pt>
                <c:pt idx="22">
                  <c:v>5.5006031363088063E-2</c:v>
                </c:pt>
                <c:pt idx="23">
                  <c:v>4.8604484732824423E-2</c:v>
                </c:pt>
                <c:pt idx="24">
                  <c:v>5.2757934184330724E-2</c:v>
                </c:pt>
                <c:pt idx="25">
                  <c:v>5.0698694999422561E-2</c:v>
                </c:pt>
                <c:pt idx="26">
                  <c:v>4.6614808412561215E-2</c:v>
                </c:pt>
                <c:pt idx="27">
                  <c:v>5.2898142937535163E-2</c:v>
                </c:pt>
                <c:pt idx="28">
                  <c:v>5.3213353330000566E-2</c:v>
                </c:pt>
                <c:pt idx="29">
                  <c:v>4.8195484488486019E-2</c:v>
                </c:pt>
                <c:pt idx="30">
                  <c:v>4.6161537606932562E-2</c:v>
                </c:pt>
                <c:pt idx="31">
                  <c:v>4.6171478469682913E-2</c:v>
                </c:pt>
                <c:pt idx="32">
                  <c:v>4.7383309759547382E-2</c:v>
                </c:pt>
                <c:pt idx="33">
                  <c:v>4.5496699579946544E-2</c:v>
                </c:pt>
                <c:pt idx="34">
                  <c:v>3.9860216228022279E-2</c:v>
                </c:pt>
                <c:pt idx="35">
                  <c:v>4.4019346774631811E-2</c:v>
                </c:pt>
                <c:pt idx="36">
                  <c:v>4.4511668107173726E-2</c:v>
                </c:pt>
                <c:pt idx="37">
                  <c:v>3.7595212187159957E-2</c:v>
                </c:pt>
                <c:pt idx="38">
                  <c:v>3.9363303936330397E-2</c:v>
                </c:pt>
                <c:pt idx="39">
                  <c:v>4.0540540540540536E-2</c:v>
                </c:pt>
                <c:pt idx="40">
                  <c:v>4.304514234782153E-2</c:v>
                </c:pt>
                <c:pt idx="41">
                  <c:v>3.9298990971853423E-2</c:v>
                </c:pt>
                <c:pt idx="42">
                  <c:v>4.7954940253724265E-2</c:v>
                </c:pt>
                <c:pt idx="43">
                  <c:v>4.672945829213717E-2</c:v>
                </c:pt>
                <c:pt idx="44">
                  <c:v>4.6863622178300222E-2</c:v>
                </c:pt>
                <c:pt idx="45">
                  <c:v>3.7580153474193211E-2</c:v>
                </c:pt>
                <c:pt idx="46">
                  <c:v>3.2663054803083971E-2</c:v>
                </c:pt>
                <c:pt idx="47">
                  <c:v>3.2476527628136062E-2</c:v>
                </c:pt>
                <c:pt idx="48">
                  <c:v>3.3398317258362405E-2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C5-4D82-AF7E-EACF033EF7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355968"/>
        <c:axId val="130357504"/>
      </c:lineChart>
      <c:catAx>
        <c:axId val="130355968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crossAx val="130357504"/>
        <c:crosses val="autoZero"/>
        <c:auto val="0"/>
        <c:lblAlgn val="ctr"/>
        <c:lblOffset val="100"/>
        <c:tickLblSkip val="8"/>
        <c:tickMarkSkip val="4"/>
        <c:noMultiLvlLbl val="0"/>
      </c:catAx>
      <c:valAx>
        <c:axId val="130357504"/>
        <c:scaling>
          <c:orientation val="minMax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130355968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4" l="0.70000000000000062" r="0.70000000000000062" t="0.750000000000004" header="0.30000000000000032" footer="0.30000000000000032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Quarterly unemployment rate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434951881014815"/>
          <c:y val="0.19480351414406533"/>
          <c:w val="0.82773381452319195"/>
          <c:h val="0.45999380285797631"/>
        </c:manualLayout>
      </c:layout>
      <c:lineChart>
        <c:grouping val="standard"/>
        <c:varyColors val="0"/>
        <c:ser>
          <c:idx val="0"/>
          <c:order val="0"/>
          <c:tx>
            <c:strRef>
              <c:f>Unemployment!$B$4</c:f>
              <c:strCache>
                <c:ptCount val="1"/>
                <c:pt idx="0">
                  <c:v>Auckland</c:v>
                </c:pt>
              </c:strCache>
            </c:strRef>
          </c:tx>
          <c:marker>
            <c:symbol val="none"/>
          </c:marker>
          <c:cat>
            <c:numRef>
              <c:f>Unemployment!$A$41:$A$89</c:f>
              <c:numCache>
                <c:formatCode>mmm\-yy</c:formatCode>
                <c:ptCount val="49"/>
                <c:pt idx="0">
                  <c:v>40238</c:v>
                </c:pt>
                <c:pt idx="1">
                  <c:v>40330</c:v>
                </c:pt>
                <c:pt idx="2">
                  <c:v>40422</c:v>
                </c:pt>
                <c:pt idx="3">
                  <c:v>40513</c:v>
                </c:pt>
                <c:pt idx="4">
                  <c:v>40603</c:v>
                </c:pt>
                <c:pt idx="5">
                  <c:v>40695</c:v>
                </c:pt>
                <c:pt idx="6">
                  <c:v>40787</c:v>
                </c:pt>
                <c:pt idx="7">
                  <c:v>40878</c:v>
                </c:pt>
                <c:pt idx="8">
                  <c:v>40969</c:v>
                </c:pt>
                <c:pt idx="9">
                  <c:v>41061</c:v>
                </c:pt>
                <c:pt idx="10">
                  <c:v>41153</c:v>
                </c:pt>
                <c:pt idx="11">
                  <c:v>41244</c:v>
                </c:pt>
                <c:pt idx="12">
                  <c:v>41334</c:v>
                </c:pt>
                <c:pt idx="13">
                  <c:v>41426</c:v>
                </c:pt>
                <c:pt idx="14">
                  <c:v>41518</c:v>
                </c:pt>
                <c:pt idx="15">
                  <c:v>41609</c:v>
                </c:pt>
                <c:pt idx="16">
                  <c:v>41699</c:v>
                </c:pt>
                <c:pt idx="17">
                  <c:v>41791</c:v>
                </c:pt>
                <c:pt idx="18">
                  <c:v>41883</c:v>
                </c:pt>
                <c:pt idx="19">
                  <c:v>41974</c:v>
                </c:pt>
                <c:pt idx="20">
                  <c:v>42064</c:v>
                </c:pt>
                <c:pt idx="21">
                  <c:v>42156</c:v>
                </c:pt>
                <c:pt idx="22">
                  <c:v>42248</c:v>
                </c:pt>
                <c:pt idx="23">
                  <c:v>42339</c:v>
                </c:pt>
                <c:pt idx="24">
                  <c:v>42430</c:v>
                </c:pt>
                <c:pt idx="25">
                  <c:v>42522</c:v>
                </c:pt>
                <c:pt idx="26">
                  <c:v>42614</c:v>
                </c:pt>
                <c:pt idx="27">
                  <c:v>42705</c:v>
                </c:pt>
                <c:pt idx="28">
                  <c:v>42795</c:v>
                </c:pt>
                <c:pt idx="29">
                  <c:v>42887</c:v>
                </c:pt>
                <c:pt idx="30">
                  <c:v>42979</c:v>
                </c:pt>
                <c:pt idx="31">
                  <c:v>43070</c:v>
                </c:pt>
                <c:pt idx="32">
                  <c:v>43160</c:v>
                </c:pt>
                <c:pt idx="33">
                  <c:v>43252</c:v>
                </c:pt>
                <c:pt idx="34">
                  <c:v>43344</c:v>
                </c:pt>
                <c:pt idx="35">
                  <c:v>43435</c:v>
                </c:pt>
                <c:pt idx="36">
                  <c:v>43525</c:v>
                </c:pt>
                <c:pt idx="37">
                  <c:v>43617</c:v>
                </c:pt>
                <c:pt idx="38">
                  <c:v>43709</c:v>
                </c:pt>
                <c:pt idx="39">
                  <c:v>43800</c:v>
                </c:pt>
                <c:pt idx="40">
                  <c:v>43891</c:v>
                </c:pt>
                <c:pt idx="41">
                  <c:v>43983</c:v>
                </c:pt>
                <c:pt idx="42">
                  <c:v>44075</c:v>
                </c:pt>
                <c:pt idx="43">
                  <c:v>44166</c:v>
                </c:pt>
                <c:pt idx="44">
                  <c:v>44256</c:v>
                </c:pt>
                <c:pt idx="45">
                  <c:v>44348</c:v>
                </c:pt>
                <c:pt idx="46">
                  <c:v>44440</c:v>
                </c:pt>
                <c:pt idx="47">
                  <c:v>44531</c:v>
                </c:pt>
                <c:pt idx="48">
                  <c:v>44621</c:v>
                </c:pt>
              </c:numCache>
            </c:numRef>
          </c:cat>
          <c:val>
            <c:numRef>
              <c:f>Unemployment!$B$41:$B$89</c:f>
              <c:numCache>
                <c:formatCode>0.0%</c:formatCode>
                <c:ptCount val="49"/>
                <c:pt idx="0">
                  <c:v>7.4999999999999997E-2</c:v>
                </c:pt>
                <c:pt idx="1">
                  <c:v>8.1000000000000003E-2</c:v>
                </c:pt>
                <c:pt idx="2">
                  <c:v>6.8000000000000005E-2</c:v>
                </c:pt>
                <c:pt idx="3">
                  <c:v>7.0000000000000007E-2</c:v>
                </c:pt>
                <c:pt idx="4">
                  <c:v>7.0000000000000007E-2</c:v>
                </c:pt>
                <c:pt idx="5">
                  <c:v>6.6000000000000003E-2</c:v>
                </c:pt>
                <c:pt idx="6">
                  <c:v>6.2E-2</c:v>
                </c:pt>
                <c:pt idx="7">
                  <c:v>6.2E-2</c:v>
                </c:pt>
                <c:pt idx="8">
                  <c:v>7.2999999999999995E-2</c:v>
                </c:pt>
                <c:pt idx="9">
                  <c:v>6.9000000000000006E-2</c:v>
                </c:pt>
                <c:pt idx="10">
                  <c:v>7.6999999999999999E-2</c:v>
                </c:pt>
                <c:pt idx="11">
                  <c:v>6.4000000000000001E-2</c:v>
                </c:pt>
                <c:pt idx="12">
                  <c:v>6.8000000000000005E-2</c:v>
                </c:pt>
                <c:pt idx="13">
                  <c:v>6.4000000000000001E-2</c:v>
                </c:pt>
                <c:pt idx="14">
                  <c:v>0.06</c:v>
                </c:pt>
                <c:pt idx="15">
                  <c:v>5.5999999999999994E-2</c:v>
                </c:pt>
                <c:pt idx="16">
                  <c:v>6.7000000000000004E-2</c:v>
                </c:pt>
                <c:pt idx="17">
                  <c:v>5.7999999999999996E-2</c:v>
                </c:pt>
                <c:pt idx="18">
                  <c:v>5.7000000000000002E-2</c:v>
                </c:pt>
                <c:pt idx="19">
                  <c:v>5.5999999999999994E-2</c:v>
                </c:pt>
                <c:pt idx="20">
                  <c:v>6.5000000000000002E-2</c:v>
                </c:pt>
                <c:pt idx="21">
                  <c:v>5.9000000000000004E-2</c:v>
                </c:pt>
                <c:pt idx="22">
                  <c:v>5.5999999999999994E-2</c:v>
                </c:pt>
                <c:pt idx="23">
                  <c:v>5.0999999999999997E-2</c:v>
                </c:pt>
                <c:pt idx="24">
                  <c:v>6.0999999999999999E-2</c:v>
                </c:pt>
                <c:pt idx="25">
                  <c:v>4.7E-2</c:v>
                </c:pt>
                <c:pt idx="26">
                  <c:v>5.2999999999999999E-2</c:v>
                </c:pt>
                <c:pt idx="27">
                  <c:v>5.0999999999999997E-2</c:v>
                </c:pt>
                <c:pt idx="28">
                  <c:v>0.05</c:v>
                </c:pt>
                <c:pt idx="29">
                  <c:v>4.4999999999999998E-2</c:v>
                </c:pt>
                <c:pt idx="30">
                  <c:v>4.5999999999999999E-2</c:v>
                </c:pt>
                <c:pt idx="31">
                  <c:v>4.0999999999999995E-2</c:v>
                </c:pt>
                <c:pt idx="32">
                  <c:v>4.4999999999999998E-2</c:v>
                </c:pt>
                <c:pt idx="33">
                  <c:v>4.2000000000000003E-2</c:v>
                </c:pt>
                <c:pt idx="34">
                  <c:v>3.7000000000000005E-2</c:v>
                </c:pt>
                <c:pt idx="35">
                  <c:v>4.2999999999999997E-2</c:v>
                </c:pt>
                <c:pt idx="36">
                  <c:v>4.4000000000000004E-2</c:v>
                </c:pt>
                <c:pt idx="37">
                  <c:v>4.2000000000000003E-2</c:v>
                </c:pt>
                <c:pt idx="38">
                  <c:v>4.2000000000000003E-2</c:v>
                </c:pt>
                <c:pt idx="39">
                  <c:v>4.0999999999999995E-2</c:v>
                </c:pt>
                <c:pt idx="40">
                  <c:v>4.8000000000000001E-2</c:v>
                </c:pt>
                <c:pt idx="41">
                  <c:v>0.04</c:v>
                </c:pt>
                <c:pt idx="42">
                  <c:v>5.5999999999999994E-2</c:v>
                </c:pt>
                <c:pt idx="43">
                  <c:v>5.2999999999999999E-2</c:v>
                </c:pt>
                <c:pt idx="44">
                  <c:v>5.2999999999999999E-2</c:v>
                </c:pt>
                <c:pt idx="45">
                  <c:v>4.0999999999999995E-2</c:v>
                </c:pt>
                <c:pt idx="46">
                  <c:v>3.1E-2</c:v>
                </c:pt>
                <c:pt idx="47">
                  <c:v>0.03</c:v>
                </c:pt>
                <c:pt idx="48">
                  <c:v>3.6000000000000004E-2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3B-4A3F-AD02-25F224362BD1}"/>
            </c:ext>
          </c:extLst>
        </c:ser>
        <c:ser>
          <c:idx val="1"/>
          <c:order val="1"/>
          <c:tx>
            <c:strRef>
              <c:f>Unemployment!$C$4</c:f>
              <c:strCache>
                <c:ptCount val="1"/>
                <c:pt idx="0">
                  <c:v>Rest of NZ</c:v>
                </c:pt>
              </c:strCache>
            </c:strRef>
          </c:tx>
          <c:marker>
            <c:symbol val="none"/>
          </c:marker>
          <c:cat>
            <c:numRef>
              <c:f>Unemployment!$A$41:$A$89</c:f>
              <c:numCache>
                <c:formatCode>mmm\-yy</c:formatCode>
                <c:ptCount val="49"/>
                <c:pt idx="0">
                  <c:v>40238</c:v>
                </c:pt>
                <c:pt idx="1">
                  <c:v>40330</c:v>
                </c:pt>
                <c:pt idx="2">
                  <c:v>40422</c:v>
                </c:pt>
                <c:pt idx="3">
                  <c:v>40513</c:v>
                </c:pt>
                <c:pt idx="4">
                  <c:v>40603</c:v>
                </c:pt>
                <c:pt idx="5">
                  <c:v>40695</c:v>
                </c:pt>
                <c:pt idx="6">
                  <c:v>40787</c:v>
                </c:pt>
                <c:pt idx="7">
                  <c:v>40878</c:v>
                </c:pt>
                <c:pt idx="8">
                  <c:v>40969</c:v>
                </c:pt>
                <c:pt idx="9">
                  <c:v>41061</c:v>
                </c:pt>
                <c:pt idx="10">
                  <c:v>41153</c:v>
                </c:pt>
                <c:pt idx="11">
                  <c:v>41244</c:v>
                </c:pt>
                <c:pt idx="12">
                  <c:v>41334</c:v>
                </c:pt>
                <c:pt idx="13">
                  <c:v>41426</c:v>
                </c:pt>
                <c:pt idx="14">
                  <c:v>41518</c:v>
                </c:pt>
                <c:pt idx="15">
                  <c:v>41609</c:v>
                </c:pt>
                <c:pt idx="16">
                  <c:v>41699</c:v>
                </c:pt>
                <c:pt idx="17">
                  <c:v>41791</c:v>
                </c:pt>
                <c:pt idx="18">
                  <c:v>41883</c:v>
                </c:pt>
                <c:pt idx="19">
                  <c:v>41974</c:v>
                </c:pt>
                <c:pt idx="20">
                  <c:v>42064</c:v>
                </c:pt>
                <c:pt idx="21">
                  <c:v>42156</c:v>
                </c:pt>
                <c:pt idx="22">
                  <c:v>42248</c:v>
                </c:pt>
                <c:pt idx="23">
                  <c:v>42339</c:v>
                </c:pt>
                <c:pt idx="24">
                  <c:v>42430</c:v>
                </c:pt>
                <c:pt idx="25">
                  <c:v>42522</c:v>
                </c:pt>
                <c:pt idx="26">
                  <c:v>42614</c:v>
                </c:pt>
                <c:pt idx="27">
                  <c:v>42705</c:v>
                </c:pt>
                <c:pt idx="28">
                  <c:v>42795</c:v>
                </c:pt>
                <c:pt idx="29">
                  <c:v>42887</c:v>
                </c:pt>
                <c:pt idx="30">
                  <c:v>42979</c:v>
                </c:pt>
                <c:pt idx="31">
                  <c:v>43070</c:v>
                </c:pt>
                <c:pt idx="32">
                  <c:v>43160</c:v>
                </c:pt>
                <c:pt idx="33">
                  <c:v>43252</c:v>
                </c:pt>
                <c:pt idx="34">
                  <c:v>43344</c:v>
                </c:pt>
                <c:pt idx="35">
                  <c:v>43435</c:v>
                </c:pt>
                <c:pt idx="36">
                  <c:v>43525</c:v>
                </c:pt>
                <c:pt idx="37">
                  <c:v>43617</c:v>
                </c:pt>
                <c:pt idx="38">
                  <c:v>43709</c:v>
                </c:pt>
                <c:pt idx="39">
                  <c:v>43800</c:v>
                </c:pt>
                <c:pt idx="40">
                  <c:v>43891</c:v>
                </c:pt>
                <c:pt idx="41">
                  <c:v>43983</c:v>
                </c:pt>
                <c:pt idx="42">
                  <c:v>44075</c:v>
                </c:pt>
                <c:pt idx="43">
                  <c:v>44166</c:v>
                </c:pt>
                <c:pt idx="44">
                  <c:v>44256</c:v>
                </c:pt>
                <c:pt idx="45">
                  <c:v>44348</c:v>
                </c:pt>
                <c:pt idx="46">
                  <c:v>44440</c:v>
                </c:pt>
                <c:pt idx="47">
                  <c:v>44531</c:v>
                </c:pt>
                <c:pt idx="48">
                  <c:v>44621</c:v>
                </c:pt>
              </c:numCache>
            </c:numRef>
          </c:cat>
          <c:val>
            <c:numRef>
              <c:f>Unemployment!$C$41:$C$89</c:f>
              <c:numCache>
                <c:formatCode>0.0%</c:formatCode>
                <c:ptCount val="49"/>
                <c:pt idx="0">
                  <c:v>5.7971951140696684E-2</c:v>
                </c:pt>
                <c:pt idx="1">
                  <c:v>5.6106894986054361E-2</c:v>
                </c:pt>
                <c:pt idx="2">
                  <c:v>5.5706521739130446E-2</c:v>
                </c:pt>
                <c:pt idx="3">
                  <c:v>5.6942227896584749E-2</c:v>
                </c:pt>
                <c:pt idx="4">
                  <c:v>6.1150391744697108E-2</c:v>
                </c:pt>
                <c:pt idx="5">
                  <c:v>5.5273148446045944E-2</c:v>
                </c:pt>
                <c:pt idx="6">
                  <c:v>5.7198443579766542E-2</c:v>
                </c:pt>
                <c:pt idx="7">
                  <c:v>5.8222023391065372E-2</c:v>
                </c:pt>
                <c:pt idx="8">
                  <c:v>6.4390803133558369E-2</c:v>
                </c:pt>
                <c:pt idx="9">
                  <c:v>5.9092666580744926E-2</c:v>
                </c:pt>
                <c:pt idx="10">
                  <c:v>6.1414271876009049E-2</c:v>
                </c:pt>
                <c:pt idx="11">
                  <c:v>6.2674910510901405E-2</c:v>
                </c:pt>
                <c:pt idx="12">
                  <c:v>5.8032013264460162E-2</c:v>
                </c:pt>
                <c:pt idx="13">
                  <c:v>5.6113634909463181E-2</c:v>
                </c:pt>
                <c:pt idx="14">
                  <c:v>5.6589393458240718E-2</c:v>
                </c:pt>
                <c:pt idx="15">
                  <c:v>5.6023457483311501E-2</c:v>
                </c:pt>
                <c:pt idx="16">
                  <c:v>5.4947771802954438E-2</c:v>
                </c:pt>
                <c:pt idx="17">
                  <c:v>4.8305560756412652E-2</c:v>
                </c:pt>
                <c:pt idx="18">
                  <c:v>4.9811040208165541E-2</c:v>
                </c:pt>
                <c:pt idx="19">
                  <c:v>5.4091456077015647E-2</c:v>
                </c:pt>
                <c:pt idx="20">
                  <c:v>5.4188371953775225E-2</c:v>
                </c:pt>
                <c:pt idx="21">
                  <c:v>5.130057803468209E-2</c:v>
                </c:pt>
                <c:pt idx="22">
                  <c:v>5.5006031363088063E-2</c:v>
                </c:pt>
                <c:pt idx="23">
                  <c:v>4.8604484732824423E-2</c:v>
                </c:pt>
                <c:pt idx="24">
                  <c:v>5.2757934184330724E-2</c:v>
                </c:pt>
                <c:pt idx="25">
                  <c:v>5.0698694999422561E-2</c:v>
                </c:pt>
                <c:pt idx="26">
                  <c:v>4.6614808412561215E-2</c:v>
                </c:pt>
                <c:pt idx="27">
                  <c:v>5.2898142937535163E-2</c:v>
                </c:pt>
                <c:pt idx="28">
                  <c:v>5.3213353330000566E-2</c:v>
                </c:pt>
                <c:pt idx="29">
                  <c:v>4.8195484488486019E-2</c:v>
                </c:pt>
                <c:pt idx="30">
                  <c:v>4.6161537606932562E-2</c:v>
                </c:pt>
                <c:pt idx="31">
                  <c:v>4.6171478469682913E-2</c:v>
                </c:pt>
                <c:pt idx="32">
                  <c:v>4.7383309759547382E-2</c:v>
                </c:pt>
                <c:pt idx="33">
                  <c:v>4.5496699579946544E-2</c:v>
                </c:pt>
                <c:pt idx="34">
                  <c:v>3.9860216228022279E-2</c:v>
                </c:pt>
                <c:pt idx="35">
                  <c:v>4.4019346774631811E-2</c:v>
                </c:pt>
                <c:pt idx="36">
                  <c:v>4.4511668107173726E-2</c:v>
                </c:pt>
                <c:pt idx="37">
                  <c:v>3.7595212187159957E-2</c:v>
                </c:pt>
                <c:pt idx="38">
                  <c:v>3.9363303936330397E-2</c:v>
                </c:pt>
                <c:pt idx="39">
                  <c:v>4.0540540540540536E-2</c:v>
                </c:pt>
                <c:pt idx="40">
                  <c:v>4.304514234782153E-2</c:v>
                </c:pt>
                <c:pt idx="41">
                  <c:v>3.9298990971853423E-2</c:v>
                </c:pt>
                <c:pt idx="42">
                  <c:v>4.7954940253724265E-2</c:v>
                </c:pt>
                <c:pt idx="43">
                  <c:v>4.672945829213717E-2</c:v>
                </c:pt>
                <c:pt idx="44">
                  <c:v>4.6863622178300222E-2</c:v>
                </c:pt>
                <c:pt idx="45">
                  <c:v>3.7580153474193211E-2</c:v>
                </c:pt>
                <c:pt idx="46">
                  <c:v>3.2663054803083971E-2</c:v>
                </c:pt>
                <c:pt idx="47">
                  <c:v>3.2476527628136062E-2</c:v>
                </c:pt>
                <c:pt idx="48">
                  <c:v>3.3398317258362405E-2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3B-4A3F-AD02-25F224362B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390656"/>
        <c:axId val="130400640"/>
      </c:lineChart>
      <c:catAx>
        <c:axId val="13039065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crossAx val="130400640"/>
        <c:crosses val="autoZero"/>
        <c:auto val="0"/>
        <c:lblAlgn val="ctr"/>
        <c:lblOffset val="100"/>
        <c:tickLblSkip val="8"/>
        <c:tickMarkSkip val="4"/>
        <c:noMultiLvlLbl val="0"/>
      </c:catAx>
      <c:valAx>
        <c:axId val="130400640"/>
        <c:scaling>
          <c:orientation val="minMax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130390656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28823337707786689"/>
          <c:y val="0.8190605861767275"/>
          <c:w val="0.42353324584426982"/>
          <c:h val="8.3717191601050026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377" l="0.70000000000000062" r="0.70000000000000062" t="0.75000000000000377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Tourism - guest nights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Guestnights!$K$4</c:f>
              <c:strCache>
                <c:ptCount val="1"/>
                <c:pt idx="0">
                  <c:v>Domestic</c:v>
                </c:pt>
              </c:strCache>
            </c:strRef>
          </c:tx>
          <c:marker>
            <c:symbol val="none"/>
          </c:marker>
          <c:cat>
            <c:numRef>
              <c:f>Guestnights!$H$110:$H$254</c:f>
              <c:numCache>
                <c:formatCode>mmm\-yy</c:formatCode>
                <c:ptCount val="145"/>
                <c:pt idx="0">
                  <c:v>39326</c:v>
                </c:pt>
                <c:pt idx="1">
                  <c:v>39356</c:v>
                </c:pt>
                <c:pt idx="2">
                  <c:v>39387</c:v>
                </c:pt>
                <c:pt idx="3">
                  <c:v>39417</c:v>
                </c:pt>
                <c:pt idx="4">
                  <c:v>39448</c:v>
                </c:pt>
                <c:pt idx="5">
                  <c:v>39479</c:v>
                </c:pt>
                <c:pt idx="6">
                  <c:v>39508</c:v>
                </c:pt>
                <c:pt idx="7">
                  <c:v>39539</c:v>
                </c:pt>
                <c:pt idx="8">
                  <c:v>39569</c:v>
                </c:pt>
                <c:pt idx="9">
                  <c:v>39600</c:v>
                </c:pt>
                <c:pt idx="10">
                  <c:v>39630</c:v>
                </c:pt>
                <c:pt idx="11">
                  <c:v>39661</c:v>
                </c:pt>
                <c:pt idx="12">
                  <c:v>39692</c:v>
                </c:pt>
                <c:pt idx="13">
                  <c:v>39722</c:v>
                </c:pt>
                <c:pt idx="14">
                  <c:v>39753</c:v>
                </c:pt>
                <c:pt idx="15">
                  <c:v>39783</c:v>
                </c:pt>
                <c:pt idx="16">
                  <c:v>39814</c:v>
                </c:pt>
                <c:pt idx="17">
                  <c:v>39845</c:v>
                </c:pt>
                <c:pt idx="18">
                  <c:v>39873</c:v>
                </c:pt>
                <c:pt idx="19">
                  <c:v>39904</c:v>
                </c:pt>
                <c:pt idx="20">
                  <c:v>39934</c:v>
                </c:pt>
                <c:pt idx="21">
                  <c:v>39965</c:v>
                </c:pt>
                <c:pt idx="22">
                  <c:v>39995</c:v>
                </c:pt>
                <c:pt idx="23">
                  <c:v>40026</c:v>
                </c:pt>
                <c:pt idx="24">
                  <c:v>40057</c:v>
                </c:pt>
                <c:pt idx="25">
                  <c:v>40087</c:v>
                </c:pt>
                <c:pt idx="26">
                  <c:v>40118</c:v>
                </c:pt>
                <c:pt idx="27">
                  <c:v>40148</c:v>
                </c:pt>
                <c:pt idx="28">
                  <c:v>40179</c:v>
                </c:pt>
                <c:pt idx="29">
                  <c:v>40210</c:v>
                </c:pt>
                <c:pt idx="30">
                  <c:v>40238</c:v>
                </c:pt>
                <c:pt idx="31">
                  <c:v>40269</c:v>
                </c:pt>
                <c:pt idx="32">
                  <c:v>40299</c:v>
                </c:pt>
                <c:pt idx="33">
                  <c:v>40330</c:v>
                </c:pt>
                <c:pt idx="34">
                  <c:v>40360</c:v>
                </c:pt>
                <c:pt idx="35">
                  <c:v>40391</c:v>
                </c:pt>
                <c:pt idx="36">
                  <c:v>40422</c:v>
                </c:pt>
                <c:pt idx="37">
                  <c:v>40452</c:v>
                </c:pt>
                <c:pt idx="38">
                  <c:v>40483</c:v>
                </c:pt>
                <c:pt idx="39">
                  <c:v>40513</c:v>
                </c:pt>
                <c:pt idx="40">
                  <c:v>40544</c:v>
                </c:pt>
                <c:pt idx="41">
                  <c:v>40575</c:v>
                </c:pt>
                <c:pt idx="42">
                  <c:v>40603</c:v>
                </c:pt>
                <c:pt idx="43">
                  <c:v>40634</c:v>
                </c:pt>
                <c:pt idx="44">
                  <c:v>40664</c:v>
                </c:pt>
                <c:pt idx="45">
                  <c:v>40695</c:v>
                </c:pt>
                <c:pt idx="46">
                  <c:v>40725</c:v>
                </c:pt>
                <c:pt idx="47">
                  <c:v>40756</c:v>
                </c:pt>
                <c:pt idx="48">
                  <c:v>40787</c:v>
                </c:pt>
                <c:pt idx="49">
                  <c:v>40817</c:v>
                </c:pt>
                <c:pt idx="50">
                  <c:v>40848</c:v>
                </c:pt>
                <c:pt idx="51">
                  <c:v>40878</c:v>
                </c:pt>
                <c:pt idx="52">
                  <c:v>40909</c:v>
                </c:pt>
                <c:pt idx="53">
                  <c:v>40940</c:v>
                </c:pt>
                <c:pt idx="54">
                  <c:v>40969</c:v>
                </c:pt>
                <c:pt idx="55">
                  <c:v>41000</c:v>
                </c:pt>
                <c:pt idx="56">
                  <c:v>41030</c:v>
                </c:pt>
                <c:pt idx="57">
                  <c:v>41061</c:v>
                </c:pt>
                <c:pt idx="58">
                  <c:v>41091</c:v>
                </c:pt>
                <c:pt idx="59">
                  <c:v>41122</c:v>
                </c:pt>
                <c:pt idx="60">
                  <c:v>41153</c:v>
                </c:pt>
                <c:pt idx="61">
                  <c:v>41183</c:v>
                </c:pt>
                <c:pt idx="62">
                  <c:v>41214</c:v>
                </c:pt>
                <c:pt idx="63">
                  <c:v>41244</c:v>
                </c:pt>
                <c:pt idx="64">
                  <c:v>41275</c:v>
                </c:pt>
                <c:pt idx="65">
                  <c:v>41306</c:v>
                </c:pt>
                <c:pt idx="66">
                  <c:v>41334</c:v>
                </c:pt>
                <c:pt idx="67">
                  <c:v>41365</c:v>
                </c:pt>
                <c:pt idx="68">
                  <c:v>41395</c:v>
                </c:pt>
                <c:pt idx="69">
                  <c:v>41426</c:v>
                </c:pt>
                <c:pt idx="70">
                  <c:v>41456</c:v>
                </c:pt>
                <c:pt idx="71">
                  <c:v>41487</c:v>
                </c:pt>
                <c:pt idx="72">
                  <c:v>41518</c:v>
                </c:pt>
                <c:pt idx="73">
                  <c:v>41548</c:v>
                </c:pt>
                <c:pt idx="74">
                  <c:v>41579</c:v>
                </c:pt>
                <c:pt idx="75">
                  <c:v>41609</c:v>
                </c:pt>
                <c:pt idx="76">
                  <c:v>41640</c:v>
                </c:pt>
                <c:pt idx="77">
                  <c:v>41671</c:v>
                </c:pt>
                <c:pt idx="78">
                  <c:v>41699</c:v>
                </c:pt>
                <c:pt idx="79">
                  <c:v>41730</c:v>
                </c:pt>
                <c:pt idx="80">
                  <c:v>41760</c:v>
                </c:pt>
                <c:pt idx="81">
                  <c:v>41791</c:v>
                </c:pt>
                <c:pt idx="82">
                  <c:v>41821</c:v>
                </c:pt>
                <c:pt idx="83">
                  <c:v>41852</c:v>
                </c:pt>
                <c:pt idx="84">
                  <c:v>41883</c:v>
                </c:pt>
                <c:pt idx="85">
                  <c:v>41913</c:v>
                </c:pt>
                <c:pt idx="86">
                  <c:v>41944</c:v>
                </c:pt>
                <c:pt idx="87">
                  <c:v>41974</c:v>
                </c:pt>
                <c:pt idx="88">
                  <c:v>42005</c:v>
                </c:pt>
                <c:pt idx="89">
                  <c:v>42036</c:v>
                </c:pt>
                <c:pt idx="90">
                  <c:v>42064</c:v>
                </c:pt>
                <c:pt idx="91">
                  <c:v>42095</c:v>
                </c:pt>
                <c:pt idx="92">
                  <c:v>42125</c:v>
                </c:pt>
                <c:pt idx="93">
                  <c:v>42156</c:v>
                </c:pt>
                <c:pt idx="94">
                  <c:v>42186</c:v>
                </c:pt>
                <c:pt idx="95">
                  <c:v>42217</c:v>
                </c:pt>
                <c:pt idx="96">
                  <c:v>42248</c:v>
                </c:pt>
                <c:pt idx="97">
                  <c:v>42278</c:v>
                </c:pt>
                <c:pt idx="98">
                  <c:v>42309</c:v>
                </c:pt>
                <c:pt idx="99">
                  <c:v>42339</c:v>
                </c:pt>
                <c:pt idx="100">
                  <c:v>42370</c:v>
                </c:pt>
                <c:pt idx="101">
                  <c:v>42401</c:v>
                </c:pt>
                <c:pt idx="102">
                  <c:v>42430</c:v>
                </c:pt>
                <c:pt idx="103">
                  <c:v>42461</c:v>
                </c:pt>
                <c:pt idx="104">
                  <c:v>42491</c:v>
                </c:pt>
                <c:pt idx="105">
                  <c:v>42522</c:v>
                </c:pt>
                <c:pt idx="106">
                  <c:v>42552</c:v>
                </c:pt>
                <c:pt idx="107">
                  <c:v>42583</c:v>
                </c:pt>
                <c:pt idx="108">
                  <c:v>42614</c:v>
                </c:pt>
                <c:pt idx="109">
                  <c:v>42644</c:v>
                </c:pt>
                <c:pt idx="110">
                  <c:v>42675</c:v>
                </c:pt>
                <c:pt idx="111">
                  <c:v>42705</c:v>
                </c:pt>
                <c:pt idx="112">
                  <c:v>42736</c:v>
                </c:pt>
                <c:pt idx="113">
                  <c:v>42767</c:v>
                </c:pt>
                <c:pt idx="114">
                  <c:v>42795</c:v>
                </c:pt>
                <c:pt idx="115">
                  <c:v>42826</c:v>
                </c:pt>
                <c:pt idx="116">
                  <c:v>42856</c:v>
                </c:pt>
                <c:pt idx="117">
                  <c:v>42887</c:v>
                </c:pt>
                <c:pt idx="118">
                  <c:v>42917</c:v>
                </c:pt>
                <c:pt idx="119">
                  <c:v>42948</c:v>
                </c:pt>
                <c:pt idx="120">
                  <c:v>42979</c:v>
                </c:pt>
                <c:pt idx="121">
                  <c:v>43009</c:v>
                </c:pt>
                <c:pt idx="122">
                  <c:v>43040</c:v>
                </c:pt>
                <c:pt idx="123">
                  <c:v>43070</c:v>
                </c:pt>
                <c:pt idx="124">
                  <c:v>43101</c:v>
                </c:pt>
                <c:pt idx="125">
                  <c:v>43132</c:v>
                </c:pt>
                <c:pt idx="126">
                  <c:v>43160</c:v>
                </c:pt>
                <c:pt idx="127">
                  <c:v>43191</c:v>
                </c:pt>
                <c:pt idx="128">
                  <c:v>43221</c:v>
                </c:pt>
                <c:pt idx="129">
                  <c:v>43252</c:v>
                </c:pt>
                <c:pt idx="130">
                  <c:v>43282</c:v>
                </c:pt>
                <c:pt idx="131">
                  <c:v>43313</c:v>
                </c:pt>
                <c:pt idx="132">
                  <c:v>43344</c:v>
                </c:pt>
                <c:pt idx="133">
                  <c:v>43374</c:v>
                </c:pt>
                <c:pt idx="134">
                  <c:v>43405</c:v>
                </c:pt>
                <c:pt idx="135">
                  <c:v>43435</c:v>
                </c:pt>
                <c:pt idx="136">
                  <c:v>43466</c:v>
                </c:pt>
                <c:pt idx="137">
                  <c:v>43497</c:v>
                </c:pt>
                <c:pt idx="138">
                  <c:v>43525</c:v>
                </c:pt>
                <c:pt idx="139">
                  <c:v>43556</c:v>
                </c:pt>
                <c:pt idx="140">
                  <c:v>43586</c:v>
                </c:pt>
                <c:pt idx="141">
                  <c:v>43617</c:v>
                </c:pt>
                <c:pt idx="142">
                  <c:v>43647</c:v>
                </c:pt>
                <c:pt idx="143">
                  <c:v>43678</c:v>
                </c:pt>
                <c:pt idx="144">
                  <c:v>43709</c:v>
                </c:pt>
              </c:numCache>
            </c:numRef>
          </c:cat>
          <c:val>
            <c:numRef>
              <c:f>Guestnights!$K$110:$K$254</c:f>
              <c:numCache>
                <c:formatCode>0.00</c:formatCode>
                <c:ptCount val="145"/>
                <c:pt idx="12">
                  <c:v>2.9279999999999999</c:v>
                </c:pt>
                <c:pt idx="13">
                  <c:v>2.9849999999999999</c:v>
                </c:pt>
                <c:pt idx="14">
                  <c:v>2.9830000000000001</c:v>
                </c:pt>
                <c:pt idx="15">
                  <c:v>3.0110000000000001</c:v>
                </c:pt>
                <c:pt idx="16">
                  <c:v>3.032</c:v>
                </c:pt>
                <c:pt idx="17">
                  <c:v>3.0409999999999999</c:v>
                </c:pt>
                <c:pt idx="18">
                  <c:v>3.0579999999999998</c:v>
                </c:pt>
                <c:pt idx="19">
                  <c:v>3.0510000000000002</c:v>
                </c:pt>
                <c:pt idx="20">
                  <c:v>3.0430000000000001</c:v>
                </c:pt>
                <c:pt idx="21">
                  <c:v>3.0259999999999998</c:v>
                </c:pt>
                <c:pt idx="22">
                  <c:v>3.0529999999999999</c:v>
                </c:pt>
                <c:pt idx="23">
                  <c:v>3.0379999999999998</c:v>
                </c:pt>
                <c:pt idx="24">
                  <c:v>3.0249999999999999</c:v>
                </c:pt>
                <c:pt idx="25">
                  <c:v>3.03</c:v>
                </c:pt>
                <c:pt idx="26">
                  <c:v>3.0179999999999998</c:v>
                </c:pt>
                <c:pt idx="27">
                  <c:v>3.0049999999999999</c:v>
                </c:pt>
                <c:pt idx="28">
                  <c:v>3.004</c:v>
                </c:pt>
                <c:pt idx="29">
                  <c:v>3.0030000000000001</c:v>
                </c:pt>
                <c:pt idx="30">
                  <c:v>3.0030000000000001</c:v>
                </c:pt>
                <c:pt idx="31">
                  <c:v>3.0289999999999999</c:v>
                </c:pt>
                <c:pt idx="32">
                  <c:v>3.03</c:v>
                </c:pt>
                <c:pt idx="33">
                  <c:v>3.0489999999999999</c:v>
                </c:pt>
                <c:pt idx="34">
                  <c:v>3.048</c:v>
                </c:pt>
                <c:pt idx="35">
                  <c:v>3.073</c:v>
                </c:pt>
                <c:pt idx="36">
                  <c:v>3.097</c:v>
                </c:pt>
                <c:pt idx="37">
                  <c:v>3.0979999999999999</c:v>
                </c:pt>
                <c:pt idx="38">
                  <c:v>3.149</c:v>
                </c:pt>
                <c:pt idx="39">
                  <c:v>3.1760000000000002</c:v>
                </c:pt>
                <c:pt idx="40">
                  <c:v>3.2080000000000002</c:v>
                </c:pt>
                <c:pt idx="41">
                  <c:v>3.2320000000000002</c:v>
                </c:pt>
                <c:pt idx="42">
                  <c:v>3.27</c:v>
                </c:pt>
                <c:pt idx="43">
                  <c:v>3.3039999999999998</c:v>
                </c:pt>
                <c:pt idx="44">
                  <c:v>3.351</c:v>
                </c:pt>
                <c:pt idx="45">
                  <c:v>3.383</c:v>
                </c:pt>
                <c:pt idx="46">
                  <c:v>3.4380000000000002</c:v>
                </c:pt>
                <c:pt idx="47">
                  <c:v>3.4769999999999999</c:v>
                </c:pt>
                <c:pt idx="48">
                  <c:v>3.4620000000000002</c:v>
                </c:pt>
                <c:pt idx="49">
                  <c:v>3.4609999999999999</c:v>
                </c:pt>
                <c:pt idx="50">
                  <c:v>3.4249999999999998</c:v>
                </c:pt>
                <c:pt idx="51">
                  <c:v>3.4580000000000002</c:v>
                </c:pt>
                <c:pt idx="52">
                  <c:v>3.45</c:v>
                </c:pt>
                <c:pt idx="53">
                  <c:v>3.4809999999999999</c:v>
                </c:pt>
                <c:pt idx="54">
                  <c:v>3.5030000000000001</c:v>
                </c:pt>
                <c:pt idx="55">
                  <c:v>3.5139999999999998</c:v>
                </c:pt>
                <c:pt idx="56">
                  <c:v>3.508</c:v>
                </c:pt>
                <c:pt idx="57">
                  <c:v>3.5339999999999998</c:v>
                </c:pt>
                <c:pt idx="58">
                  <c:v>3.4860000000000002</c:v>
                </c:pt>
                <c:pt idx="59">
                  <c:v>3.4889999999999999</c:v>
                </c:pt>
                <c:pt idx="60">
                  <c:v>3.5179999999999998</c:v>
                </c:pt>
                <c:pt idx="61">
                  <c:v>3.5459999999999998</c:v>
                </c:pt>
                <c:pt idx="62">
                  <c:v>3.6139999999999999</c:v>
                </c:pt>
                <c:pt idx="63">
                  <c:v>3.6179999999999999</c:v>
                </c:pt>
                <c:pt idx="64">
                  <c:v>3.6339999999999999</c:v>
                </c:pt>
                <c:pt idx="65">
                  <c:v>3.63</c:v>
                </c:pt>
                <c:pt idx="66">
                  <c:v>3.641</c:v>
                </c:pt>
                <c:pt idx="67">
                  <c:v>3.629</c:v>
                </c:pt>
                <c:pt idx="68">
                  <c:v>3.6349999999999998</c:v>
                </c:pt>
                <c:pt idx="69">
                  <c:v>3.6259999999999999</c:v>
                </c:pt>
                <c:pt idx="70">
                  <c:v>3.6509999999999998</c:v>
                </c:pt>
                <c:pt idx="71">
                  <c:v>3.6429999999999998</c:v>
                </c:pt>
                <c:pt idx="72">
                  <c:v>3.6760000000000002</c:v>
                </c:pt>
                <c:pt idx="73">
                  <c:v>3.7050000000000001</c:v>
                </c:pt>
                <c:pt idx="74">
                  <c:v>3.7050000000000001</c:v>
                </c:pt>
                <c:pt idx="75">
                  <c:v>3.718</c:v>
                </c:pt>
                <c:pt idx="76">
                  <c:v>3.7309999999999999</c:v>
                </c:pt>
                <c:pt idx="77">
                  <c:v>3.76</c:v>
                </c:pt>
                <c:pt idx="78">
                  <c:v>3.762</c:v>
                </c:pt>
                <c:pt idx="79">
                  <c:v>3.79</c:v>
                </c:pt>
                <c:pt idx="80">
                  <c:v>3.84</c:v>
                </c:pt>
                <c:pt idx="81">
                  <c:v>3.8610000000000002</c:v>
                </c:pt>
                <c:pt idx="82">
                  <c:v>3.8879999999999999</c:v>
                </c:pt>
                <c:pt idx="83">
                  <c:v>3.911</c:v>
                </c:pt>
                <c:pt idx="84">
                  <c:v>3.9430000000000001</c:v>
                </c:pt>
                <c:pt idx="85">
                  <c:v>3.9489999999999998</c:v>
                </c:pt>
                <c:pt idx="86">
                  <c:v>3.9590000000000001</c:v>
                </c:pt>
                <c:pt idx="87">
                  <c:v>3.9710000000000001</c:v>
                </c:pt>
                <c:pt idx="88">
                  <c:v>3.9990000000000001</c:v>
                </c:pt>
                <c:pt idx="89">
                  <c:v>4.0069999999999997</c:v>
                </c:pt>
                <c:pt idx="90">
                  <c:v>4.032</c:v>
                </c:pt>
                <c:pt idx="91">
                  <c:v>4.0599999999999996</c:v>
                </c:pt>
                <c:pt idx="92">
                  <c:v>4.0510000000000002</c:v>
                </c:pt>
                <c:pt idx="93">
                  <c:v>4.0430000000000001</c:v>
                </c:pt>
                <c:pt idx="94">
                  <c:v>4.05</c:v>
                </c:pt>
                <c:pt idx="95">
                  <c:v>4.0620000000000003</c:v>
                </c:pt>
                <c:pt idx="96">
                  <c:v>4.0549999999999997</c:v>
                </c:pt>
                <c:pt idx="97">
                  <c:v>4.0449999999999999</c:v>
                </c:pt>
                <c:pt idx="98">
                  <c:v>4.0540000000000003</c:v>
                </c:pt>
                <c:pt idx="99">
                  <c:v>4.0720000000000001</c:v>
                </c:pt>
                <c:pt idx="100">
                  <c:v>4.0839999999999996</c:v>
                </c:pt>
                <c:pt idx="101">
                  <c:v>4.0819999999999999</c:v>
                </c:pt>
                <c:pt idx="102">
                  <c:v>4.077</c:v>
                </c:pt>
                <c:pt idx="103">
                  <c:v>4.0709999999999997</c:v>
                </c:pt>
                <c:pt idx="104">
                  <c:v>4.077</c:v>
                </c:pt>
                <c:pt idx="105">
                  <c:v>4.1050000000000004</c:v>
                </c:pt>
                <c:pt idx="106">
                  <c:v>4.117</c:v>
                </c:pt>
                <c:pt idx="107">
                  <c:v>4.1289999999999996</c:v>
                </c:pt>
                <c:pt idx="108">
                  <c:v>4.13</c:v>
                </c:pt>
                <c:pt idx="109">
                  <c:v>4.149</c:v>
                </c:pt>
                <c:pt idx="110">
                  <c:v>4.141</c:v>
                </c:pt>
                <c:pt idx="111">
                  <c:v>4.1280000000000001</c:v>
                </c:pt>
                <c:pt idx="112">
                  <c:v>4.0890000000000004</c:v>
                </c:pt>
                <c:pt idx="113">
                  <c:v>4.0739999999999998</c:v>
                </c:pt>
                <c:pt idx="114">
                  <c:v>4.0709999999999997</c:v>
                </c:pt>
                <c:pt idx="115">
                  <c:v>4.0529999999999999</c:v>
                </c:pt>
                <c:pt idx="116">
                  <c:v>4.0540000000000003</c:v>
                </c:pt>
                <c:pt idx="117">
                  <c:v>4.0369999999999999</c:v>
                </c:pt>
                <c:pt idx="118">
                  <c:v>4.0309999999999997</c:v>
                </c:pt>
                <c:pt idx="119">
                  <c:v>4.0010000000000003</c:v>
                </c:pt>
                <c:pt idx="120">
                  <c:v>3.9769999999999999</c:v>
                </c:pt>
                <c:pt idx="121">
                  <c:v>3.9390000000000001</c:v>
                </c:pt>
                <c:pt idx="122">
                  <c:v>3.9220000000000002</c:v>
                </c:pt>
                <c:pt idx="123">
                  <c:v>3.9089999999999998</c:v>
                </c:pt>
                <c:pt idx="124">
                  <c:v>3.911</c:v>
                </c:pt>
                <c:pt idx="125">
                  <c:v>3.899</c:v>
                </c:pt>
                <c:pt idx="126">
                  <c:v>3.8839999999999999</c:v>
                </c:pt>
                <c:pt idx="127">
                  <c:v>3.8570000000000002</c:v>
                </c:pt>
                <c:pt idx="128">
                  <c:v>3.8359999999999999</c:v>
                </c:pt>
                <c:pt idx="129">
                  <c:v>3.82</c:v>
                </c:pt>
                <c:pt idx="130">
                  <c:v>3.8090000000000002</c:v>
                </c:pt>
                <c:pt idx="131">
                  <c:v>3.8290000000000002</c:v>
                </c:pt>
                <c:pt idx="132">
                  <c:v>3.8380000000000001</c:v>
                </c:pt>
                <c:pt idx="133">
                  <c:v>3.8559999999999999</c:v>
                </c:pt>
                <c:pt idx="134">
                  <c:v>3.8860000000000001</c:v>
                </c:pt>
                <c:pt idx="135">
                  <c:v>3.8809999999999998</c:v>
                </c:pt>
                <c:pt idx="136">
                  <c:v>3.8809999999999998</c:v>
                </c:pt>
                <c:pt idx="137">
                  <c:v>3.8690000000000002</c:v>
                </c:pt>
                <c:pt idx="138">
                  <c:v>3.8740000000000001</c:v>
                </c:pt>
                <c:pt idx="139">
                  <c:v>3.8969999999999998</c:v>
                </c:pt>
                <c:pt idx="140">
                  <c:v>3.9289999999999998</c:v>
                </c:pt>
                <c:pt idx="141">
                  <c:v>3.956</c:v>
                </c:pt>
                <c:pt idx="142">
                  <c:v>3.9660000000000002</c:v>
                </c:pt>
                <c:pt idx="143">
                  <c:v>3.9809999999999999</c:v>
                </c:pt>
                <c:pt idx="144" formatCode="0.000">
                  <c:v>4.0250000000000004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07-4CEC-8BCA-35397BCADF1C}"/>
            </c:ext>
          </c:extLst>
        </c:ser>
        <c:ser>
          <c:idx val="1"/>
          <c:order val="1"/>
          <c:tx>
            <c:strRef>
              <c:f>Guestnights!$L$4</c:f>
              <c:strCache>
                <c:ptCount val="1"/>
                <c:pt idx="0">
                  <c:v>International</c:v>
                </c:pt>
              </c:strCache>
            </c:strRef>
          </c:tx>
          <c:marker>
            <c:symbol val="none"/>
          </c:marker>
          <c:cat>
            <c:numRef>
              <c:f>Guestnights!$H$110:$H$254</c:f>
              <c:numCache>
                <c:formatCode>mmm\-yy</c:formatCode>
                <c:ptCount val="145"/>
                <c:pt idx="0">
                  <c:v>39326</c:v>
                </c:pt>
                <c:pt idx="1">
                  <c:v>39356</c:v>
                </c:pt>
                <c:pt idx="2">
                  <c:v>39387</c:v>
                </c:pt>
                <c:pt idx="3">
                  <c:v>39417</c:v>
                </c:pt>
                <c:pt idx="4">
                  <c:v>39448</c:v>
                </c:pt>
                <c:pt idx="5">
                  <c:v>39479</c:v>
                </c:pt>
                <c:pt idx="6">
                  <c:v>39508</c:v>
                </c:pt>
                <c:pt idx="7">
                  <c:v>39539</c:v>
                </c:pt>
                <c:pt idx="8">
                  <c:v>39569</c:v>
                </c:pt>
                <c:pt idx="9">
                  <c:v>39600</c:v>
                </c:pt>
                <c:pt idx="10">
                  <c:v>39630</c:v>
                </c:pt>
                <c:pt idx="11">
                  <c:v>39661</c:v>
                </c:pt>
                <c:pt idx="12">
                  <c:v>39692</c:v>
                </c:pt>
                <c:pt idx="13">
                  <c:v>39722</c:v>
                </c:pt>
                <c:pt idx="14">
                  <c:v>39753</c:v>
                </c:pt>
                <c:pt idx="15">
                  <c:v>39783</c:v>
                </c:pt>
                <c:pt idx="16">
                  <c:v>39814</c:v>
                </c:pt>
                <c:pt idx="17">
                  <c:v>39845</c:v>
                </c:pt>
                <c:pt idx="18">
                  <c:v>39873</c:v>
                </c:pt>
                <c:pt idx="19">
                  <c:v>39904</c:v>
                </c:pt>
                <c:pt idx="20">
                  <c:v>39934</c:v>
                </c:pt>
                <c:pt idx="21">
                  <c:v>39965</c:v>
                </c:pt>
                <c:pt idx="22">
                  <c:v>39995</c:v>
                </c:pt>
                <c:pt idx="23">
                  <c:v>40026</c:v>
                </c:pt>
                <c:pt idx="24">
                  <c:v>40057</c:v>
                </c:pt>
                <c:pt idx="25">
                  <c:v>40087</c:v>
                </c:pt>
                <c:pt idx="26">
                  <c:v>40118</c:v>
                </c:pt>
                <c:pt idx="27">
                  <c:v>40148</c:v>
                </c:pt>
                <c:pt idx="28">
                  <c:v>40179</c:v>
                </c:pt>
                <c:pt idx="29">
                  <c:v>40210</c:v>
                </c:pt>
                <c:pt idx="30">
                  <c:v>40238</c:v>
                </c:pt>
                <c:pt idx="31">
                  <c:v>40269</c:v>
                </c:pt>
                <c:pt idx="32">
                  <c:v>40299</c:v>
                </c:pt>
                <c:pt idx="33">
                  <c:v>40330</c:v>
                </c:pt>
                <c:pt idx="34">
                  <c:v>40360</c:v>
                </c:pt>
                <c:pt idx="35">
                  <c:v>40391</c:v>
                </c:pt>
                <c:pt idx="36">
                  <c:v>40422</c:v>
                </c:pt>
                <c:pt idx="37">
                  <c:v>40452</c:v>
                </c:pt>
                <c:pt idx="38">
                  <c:v>40483</c:v>
                </c:pt>
                <c:pt idx="39">
                  <c:v>40513</c:v>
                </c:pt>
                <c:pt idx="40">
                  <c:v>40544</c:v>
                </c:pt>
                <c:pt idx="41">
                  <c:v>40575</c:v>
                </c:pt>
                <c:pt idx="42">
                  <c:v>40603</c:v>
                </c:pt>
                <c:pt idx="43">
                  <c:v>40634</c:v>
                </c:pt>
                <c:pt idx="44">
                  <c:v>40664</c:v>
                </c:pt>
                <c:pt idx="45">
                  <c:v>40695</c:v>
                </c:pt>
                <c:pt idx="46">
                  <c:v>40725</c:v>
                </c:pt>
                <c:pt idx="47">
                  <c:v>40756</c:v>
                </c:pt>
                <c:pt idx="48">
                  <c:v>40787</c:v>
                </c:pt>
                <c:pt idx="49">
                  <c:v>40817</c:v>
                </c:pt>
                <c:pt idx="50">
                  <c:v>40848</c:v>
                </c:pt>
                <c:pt idx="51">
                  <c:v>40878</c:v>
                </c:pt>
                <c:pt idx="52">
                  <c:v>40909</c:v>
                </c:pt>
                <c:pt idx="53">
                  <c:v>40940</c:v>
                </c:pt>
                <c:pt idx="54">
                  <c:v>40969</c:v>
                </c:pt>
                <c:pt idx="55">
                  <c:v>41000</c:v>
                </c:pt>
                <c:pt idx="56">
                  <c:v>41030</c:v>
                </c:pt>
                <c:pt idx="57">
                  <c:v>41061</c:v>
                </c:pt>
                <c:pt idx="58">
                  <c:v>41091</c:v>
                </c:pt>
                <c:pt idx="59">
                  <c:v>41122</c:v>
                </c:pt>
                <c:pt idx="60">
                  <c:v>41153</c:v>
                </c:pt>
                <c:pt idx="61">
                  <c:v>41183</c:v>
                </c:pt>
                <c:pt idx="62">
                  <c:v>41214</c:v>
                </c:pt>
                <c:pt idx="63">
                  <c:v>41244</c:v>
                </c:pt>
                <c:pt idx="64">
                  <c:v>41275</c:v>
                </c:pt>
                <c:pt idx="65">
                  <c:v>41306</c:v>
                </c:pt>
                <c:pt idx="66">
                  <c:v>41334</c:v>
                </c:pt>
                <c:pt idx="67">
                  <c:v>41365</c:v>
                </c:pt>
                <c:pt idx="68">
                  <c:v>41395</c:v>
                </c:pt>
                <c:pt idx="69">
                  <c:v>41426</c:v>
                </c:pt>
                <c:pt idx="70">
                  <c:v>41456</c:v>
                </c:pt>
                <c:pt idx="71">
                  <c:v>41487</c:v>
                </c:pt>
                <c:pt idx="72">
                  <c:v>41518</c:v>
                </c:pt>
                <c:pt idx="73">
                  <c:v>41548</c:v>
                </c:pt>
                <c:pt idx="74">
                  <c:v>41579</c:v>
                </c:pt>
                <c:pt idx="75">
                  <c:v>41609</c:v>
                </c:pt>
                <c:pt idx="76">
                  <c:v>41640</c:v>
                </c:pt>
                <c:pt idx="77">
                  <c:v>41671</c:v>
                </c:pt>
                <c:pt idx="78">
                  <c:v>41699</c:v>
                </c:pt>
                <c:pt idx="79">
                  <c:v>41730</c:v>
                </c:pt>
                <c:pt idx="80">
                  <c:v>41760</c:v>
                </c:pt>
                <c:pt idx="81">
                  <c:v>41791</c:v>
                </c:pt>
                <c:pt idx="82">
                  <c:v>41821</c:v>
                </c:pt>
                <c:pt idx="83">
                  <c:v>41852</c:v>
                </c:pt>
                <c:pt idx="84">
                  <c:v>41883</c:v>
                </c:pt>
                <c:pt idx="85">
                  <c:v>41913</c:v>
                </c:pt>
                <c:pt idx="86">
                  <c:v>41944</c:v>
                </c:pt>
                <c:pt idx="87">
                  <c:v>41974</c:v>
                </c:pt>
                <c:pt idx="88">
                  <c:v>42005</c:v>
                </c:pt>
                <c:pt idx="89">
                  <c:v>42036</c:v>
                </c:pt>
                <c:pt idx="90">
                  <c:v>42064</c:v>
                </c:pt>
                <c:pt idx="91">
                  <c:v>42095</c:v>
                </c:pt>
                <c:pt idx="92">
                  <c:v>42125</c:v>
                </c:pt>
                <c:pt idx="93">
                  <c:v>42156</c:v>
                </c:pt>
                <c:pt idx="94">
                  <c:v>42186</c:v>
                </c:pt>
                <c:pt idx="95">
                  <c:v>42217</c:v>
                </c:pt>
                <c:pt idx="96">
                  <c:v>42248</c:v>
                </c:pt>
                <c:pt idx="97">
                  <c:v>42278</c:v>
                </c:pt>
                <c:pt idx="98">
                  <c:v>42309</c:v>
                </c:pt>
                <c:pt idx="99">
                  <c:v>42339</c:v>
                </c:pt>
                <c:pt idx="100">
                  <c:v>42370</c:v>
                </c:pt>
                <c:pt idx="101">
                  <c:v>42401</c:v>
                </c:pt>
                <c:pt idx="102">
                  <c:v>42430</c:v>
                </c:pt>
                <c:pt idx="103">
                  <c:v>42461</c:v>
                </c:pt>
                <c:pt idx="104">
                  <c:v>42491</c:v>
                </c:pt>
                <c:pt idx="105">
                  <c:v>42522</c:v>
                </c:pt>
                <c:pt idx="106">
                  <c:v>42552</c:v>
                </c:pt>
                <c:pt idx="107">
                  <c:v>42583</c:v>
                </c:pt>
                <c:pt idx="108">
                  <c:v>42614</c:v>
                </c:pt>
                <c:pt idx="109">
                  <c:v>42644</c:v>
                </c:pt>
                <c:pt idx="110">
                  <c:v>42675</c:v>
                </c:pt>
                <c:pt idx="111">
                  <c:v>42705</c:v>
                </c:pt>
                <c:pt idx="112">
                  <c:v>42736</c:v>
                </c:pt>
                <c:pt idx="113">
                  <c:v>42767</c:v>
                </c:pt>
                <c:pt idx="114">
                  <c:v>42795</c:v>
                </c:pt>
                <c:pt idx="115">
                  <c:v>42826</c:v>
                </c:pt>
                <c:pt idx="116">
                  <c:v>42856</c:v>
                </c:pt>
                <c:pt idx="117">
                  <c:v>42887</c:v>
                </c:pt>
                <c:pt idx="118">
                  <c:v>42917</c:v>
                </c:pt>
                <c:pt idx="119">
                  <c:v>42948</c:v>
                </c:pt>
                <c:pt idx="120">
                  <c:v>42979</c:v>
                </c:pt>
                <c:pt idx="121">
                  <c:v>43009</c:v>
                </c:pt>
                <c:pt idx="122">
                  <c:v>43040</c:v>
                </c:pt>
                <c:pt idx="123">
                  <c:v>43070</c:v>
                </c:pt>
                <c:pt idx="124">
                  <c:v>43101</c:v>
                </c:pt>
                <c:pt idx="125">
                  <c:v>43132</c:v>
                </c:pt>
                <c:pt idx="126">
                  <c:v>43160</c:v>
                </c:pt>
                <c:pt idx="127">
                  <c:v>43191</c:v>
                </c:pt>
                <c:pt idx="128">
                  <c:v>43221</c:v>
                </c:pt>
                <c:pt idx="129">
                  <c:v>43252</c:v>
                </c:pt>
                <c:pt idx="130">
                  <c:v>43282</c:v>
                </c:pt>
                <c:pt idx="131">
                  <c:v>43313</c:v>
                </c:pt>
                <c:pt idx="132">
                  <c:v>43344</c:v>
                </c:pt>
                <c:pt idx="133">
                  <c:v>43374</c:v>
                </c:pt>
                <c:pt idx="134">
                  <c:v>43405</c:v>
                </c:pt>
                <c:pt idx="135">
                  <c:v>43435</c:v>
                </c:pt>
                <c:pt idx="136">
                  <c:v>43466</c:v>
                </c:pt>
                <c:pt idx="137">
                  <c:v>43497</c:v>
                </c:pt>
                <c:pt idx="138">
                  <c:v>43525</c:v>
                </c:pt>
                <c:pt idx="139">
                  <c:v>43556</c:v>
                </c:pt>
                <c:pt idx="140">
                  <c:v>43586</c:v>
                </c:pt>
                <c:pt idx="141">
                  <c:v>43617</c:v>
                </c:pt>
                <c:pt idx="142">
                  <c:v>43647</c:v>
                </c:pt>
                <c:pt idx="143">
                  <c:v>43678</c:v>
                </c:pt>
                <c:pt idx="144">
                  <c:v>43709</c:v>
                </c:pt>
              </c:numCache>
            </c:numRef>
          </c:cat>
          <c:val>
            <c:numRef>
              <c:f>Guestnights!$L$110:$L$254</c:f>
              <c:numCache>
                <c:formatCode>0.00</c:formatCode>
                <c:ptCount val="145"/>
                <c:pt idx="12">
                  <c:v>2.7349999999999999</c:v>
                </c:pt>
                <c:pt idx="13">
                  <c:v>2.7040000000000002</c:v>
                </c:pt>
                <c:pt idx="14">
                  <c:v>2.6739999999999999</c:v>
                </c:pt>
                <c:pt idx="15">
                  <c:v>2.6520000000000001</c:v>
                </c:pt>
                <c:pt idx="16">
                  <c:v>2.5960000000000001</c:v>
                </c:pt>
                <c:pt idx="17">
                  <c:v>2.5459999999999998</c:v>
                </c:pt>
                <c:pt idx="18">
                  <c:v>2.5</c:v>
                </c:pt>
                <c:pt idx="19">
                  <c:v>2.4780000000000002</c:v>
                </c:pt>
                <c:pt idx="20">
                  <c:v>2.4510000000000001</c:v>
                </c:pt>
                <c:pt idx="21">
                  <c:v>2.4289999999999998</c:v>
                </c:pt>
                <c:pt idx="22">
                  <c:v>2.427</c:v>
                </c:pt>
                <c:pt idx="23">
                  <c:v>2.4089999999999998</c:v>
                </c:pt>
                <c:pt idx="24">
                  <c:v>2.4220000000000002</c:v>
                </c:pt>
                <c:pt idx="25">
                  <c:v>2.4220000000000002</c:v>
                </c:pt>
                <c:pt idx="26">
                  <c:v>2.4169999999999998</c:v>
                </c:pt>
                <c:pt idx="27">
                  <c:v>2.4350000000000001</c:v>
                </c:pt>
                <c:pt idx="28">
                  <c:v>2.4500000000000002</c:v>
                </c:pt>
                <c:pt idx="29">
                  <c:v>2.46</c:v>
                </c:pt>
                <c:pt idx="30">
                  <c:v>2.464</c:v>
                </c:pt>
                <c:pt idx="31">
                  <c:v>2.4630000000000001</c:v>
                </c:pt>
                <c:pt idx="32">
                  <c:v>2.4849999999999999</c:v>
                </c:pt>
                <c:pt idx="33">
                  <c:v>2.4889999999999999</c:v>
                </c:pt>
                <c:pt idx="34">
                  <c:v>2.4849999999999999</c:v>
                </c:pt>
                <c:pt idx="35">
                  <c:v>2.504</c:v>
                </c:pt>
                <c:pt idx="36">
                  <c:v>2.5049999999999999</c:v>
                </c:pt>
                <c:pt idx="37">
                  <c:v>2.5129999999999999</c:v>
                </c:pt>
                <c:pt idx="38">
                  <c:v>2.5190000000000001</c:v>
                </c:pt>
                <c:pt idx="39">
                  <c:v>2.516</c:v>
                </c:pt>
                <c:pt idx="40">
                  <c:v>2.5270000000000001</c:v>
                </c:pt>
                <c:pt idx="41">
                  <c:v>2.5350000000000001</c:v>
                </c:pt>
                <c:pt idx="42">
                  <c:v>2.54</c:v>
                </c:pt>
                <c:pt idx="43">
                  <c:v>2.5459999999999998</c:v>
                </c:pt>
                <c:pt idx="44">
                  <c:v>2.5529999999999999</c:v>
                </c:pt>
                <c:pt idx="45">
                  <c:v>2.5670000000000002</c:v>
                </c:pt>
                <c:pt idx="46">
                  <c:v>2.581</c:v>
                </c:pt>
                <c:pt idx="47">
                  <c:v>2.6070000000000002</c:v>
                </c:pt>
                <c:pt idx="48">
                  <c:v>2.6720000000000002</c:v>
                </c:pt>
                <c:pt idx="49">
                  <c:v>2.7389999999999999</c:v>
                </c:pt>
                <c:pt idx="50">
                  <c:v>2.7650000000000001</c:v>
                </c:pt>
                <c:pt idx="51">
                  <c:v>2.7959999999999998</c:v>
                </c:pt>
                <c:pt idx="52">
                  <c:v>2.8050000000000002</c:v>
                </c:pt>
                <c:pt idx="53">
                  <c:v>2.8</c:v>
                </c:pt>
                <c:pt idx="54">
                  <c:v>2.8159999999999998</c:v>
                </c:pt>
                <c:pt idx="55">
                  <c:v>2.8330000000000002</c:v>
                </c:pt>
                <c:pt idx="56">
                  <c:v>2.8380000000000001</c:v>
                </c:pt>
                <c:pt idx="57">
                  <c:v>2.863</c:v>
                </c:pt>
                <c:pt idx="58">
                  <c:v>2.8730000000000002</c:v>
                </c:pt>
                <c:pt idx="59">
                  <c:v>2.8530000000000002</c:v>
                </c:pt>
                <c:pt idx="60">
                  <c:v>2.8050000000000002</c:v>
                </c:pt>
                <c:pt idx="61">
                  <c:v>2.7930000000000001</c:v>
                </c:pt>
                <c:pt idx="62">
                  <c:v>2.7850000000000001</c:v>
                </c:pt>
                <c:pt idx="63">
                  <c:v>2.8029999999999999</c:v>
                </c:pt>
                <c:pt idx="64">
                  <c:v>2.8109999999999999</c:v>
                </c:pt>
                <c:pt idx="65">
                  <c:v>2.8370000000000002</c:v>
                </c:pt>
                <c:pt idx="66">
                  <c:v>2.8610000000000002</c:v>
                </c:pt>
                <c:pt idx="67">
                  <c:v>2.883</c:v>
                </c:pt>
                <c:pt idx="68">
                  <c:v>2.9159999999999999</c:v>
                </c:pt>
                <c:pt idx="69">
                  <c:v>2.915</c:v>
                </c:pt>
                <c:pt idx="70">
                  <c:v>2.9319999999999999</c:v>
                </c:pt>
                <c:pt idx="71">
                  <c:v>2.9550000000000001</c:v>
                </c:pt>
                <c:pt idx="72">
                  <c:v>2.9750000000000001</c:v>
                </c:pt>
                <c:pt idx="73">
                  <c:v>2.9449999999999998</c:v>
                </c:pt>
                <c:pt idx="74">
                  <c:v>2.9660000000000002</c:v>
                </c:pt>
                <c:pt idx="75">
                  <c:v>2.9529999999999998</c:v>
                </c:pt>
                <c:pt idx="76">
                  <c:v>2.972</c:v>
                </c:pt>
                <c:pt idx="77">
                  <c:v>2.9910000000000001</c:v>
                </c:pt>
                <c:pt idx="78">
                  <c:v>2.9729999999999999</c:v>
                </c:pt>
                <c:pt idx="79">
                  <c:v>2.9660000000000002</c:v>
                </c:pt>
                <c:pt idx="80">
                  <c:v>2.9569999999999999</c:v>
                </c:pt>
                <c:pt idx="81">
                  <c:v>2.9660000000000002</c:v>
                </c:pt>
                <c:pt idx="82">
                  <c:v>2.9550000000000001</c:v>
                </c:pt>
                <c:pt idx="83">
                  <c:v>2.9670000000000001</c:v>
                </c:pt>
                <c:pt idx="84">
                  <c:v>2.97</c:v>
                </c:pt>
                <c:pt idx="85">
                  <c:v>2.9870000000000001</c:v>
                </c:pt>
                <c:pt idx="86">
                  <c:v>3.0019999999999998</c:v>
                </c:pt>
                <c:pt idx="87">
                  <c:v>3.0209999999999999</c:v>
                </c:pt>
                <c:pt idx="88">
                  <c:v>3.0139999999999998</c:v>
                </c:pt>
                <c:pt idx="89">
                  <c:v>3.0150000000000001</c:v>
                </c:pt>
                <c:pt idx="90">
                  <c:v>3.0270000000000001</c:v>
                </c:pt>
                <c:pt idx="91">
                  <c:v>3.0310000000000001</c:v>
                </c:pt>
                <c:pt idx="92">
                  <c:v>3.0379999999999998</c:v>
                </c:pt>
                <c:pt idx="93">
                  <c:v>3.0430000000000001</c:v>
                </c:pt>
                <c:pt idx="94">
                  <c:v>3.0489999999999999</c:v>
                </c:pt>
                <c:pt idx="95">
                  <c:v>3.048</c:v>
                </c:pt>
                <c:pt idx="96">
                  <c:v>3.06</c:v>
                </c:pt>
                <c:pt idx="97">
                  <c:v>3.0630000000000002</c:v>
                </c:pt>
                <c:pt idx="98">
                  <c:v>3.0459999999999998</c:v>
                </c:pt>
                <c:pt idx="99">
                  <c:v>3.0459999999999998</c:v>
                </c:pt>
                <c:pt idx="100">
                  <c:v>3.06</c:v>
                </c:pt>
                <c:pt idx="101">
                  <c:v>3.081</c:v>
                </c:pt>
                <c:pt idx="102">
                  <c:v>3.0990000000000002</c:v>
                </c:pt>
                <c:pt idx="103">
                  <c:v>3.14</c:v>
                </c:pt>
                <c:pt idx="104">
                  <c:v>3.1579999999999999</c:v>
                </c:pt>
                <c:pt idx="105">
                  <c:v>3.169</c:v>
                </c:pt>
                <c:pt idx="106">
                  <c:v>3.2</c:v>
                </c:pt>
                <c:pt idx="107">
                  <c:v>3.2189999999999999</c:v>
                </c:pt>
                <c:pt idx="108">
                  <c:v>3.23</c:v>
                </c:pt>
                <c:pt idx="109">
                  <c:v>3.2639999999999998</c:v>
                </c:pt>
                <c:pt idx="110">
                  <c:v>3.2810000000000001</c:v>
                </c:pt>
                <c:pt idx="111">
                  <c:v>3.3050000000000002</c:v>
                </c:pt>
                <c:pt idx="112">
                  <c:v>3.3239999999999998</c:v>
                </c:pt>
                <c:pt idx="113">
                  <c:v>3.3220000000000001</c:v>
                </c:pt>
                <c:pt idx="114">
                  <c:v>3.33</c:v>
                </c:pt>
                <c:pt idx="115">
                  <c:v>3.36</c:v>
                </c:pt>
                <c:pt idx="116">
                  <c:v>3.3759999999999999</c:v>
                </c:pt>
                <c:pt idx="117">
                  <c:v>3.403</c:v>
                </c:pt>
                <c:pt idx="118">
                  <c:v>3.41</c:v>
                </c:pt>
                <c:pt idx="119">
                  <c:v>3.41</c:v>
                </c:pt>
                <c:pt idx="120">
                  <c:v>3.4119999999999999</c:v>
                </c:pt>
                <c:pt idx="121">
                  <c:v>3.41</c:v>
                </c:pt>
                <c:pt idx="122">
                  <c:v>3.4430000000000001</c:v>
                </c:pt>
                <c:pt idx="123">
                  <c:v>3.4569999999999999</c:v>
                </c:pt>
                <c:pt idx="124">
                  <c:v>3.4649999999999999</c:v>
                </c:pt>
                <c:pt idx="125">
                  <c:v>3.4769999999999999</c:v>
                </c:pt>
                <c:pt idx="126">
                  <c:v>3.5030000000000001</c:v>
                </c:pt>
                <c:pt idx="127">
                  <c:v>3.4820000000000002</c:v>
                </c:pt>
                <c:pt idx="128">
                  <c:v>3.4830000000000001</c:v>
                </c:pt>
                <c:pt idx="129">
                  <c:v>3.4689999999999999</c:v>
                </c:pt>
                <c:pt idx="130">
                  <c:v>3.4660000000000002</c:v>
                </c:pt>
                <c:pt idx="131">
                  <c:v>3.4780000000000002</c:v>
                </c:pt>
                <c:pt idx="132">
                  <c:v>3.5019999999999998</c:v>
                </c:pt>
                <c:pt idx="133">
                  <c:v>3.5270000000000001</c:v>
                </c:pt>
                <c:pt idx="134">
                  <c:v>3.532</c:v>
                </c:pt>
                <c:pt idx="135">
                  <c:v>3.544</c:v>
                </c:pt>
                <c:pt idx="136">
                  <c:v>3.5640000000000001</c:v>
                </c:pt>
                <c:pt idx="137">
                  <c:v>3.577</c:v>
                </c:pt>
                <c:pt idx="138">
                  <c:v>3.5670000000000002</c:v>
                </c:pt>
                <c:pt idx="139">
                  <c:v>3.5619999999999998</c:v>
                </c:pt>
                <c:pt idx="140">
                  <c:v>3.5430000000000001</c:v>
                </c:pt>
                <c:pt idx="141">
                  <c:v>3.5350000000000001</c:v>
                </c:pt>
                <c:pt idx="142">
                  <c:v>3.536</c:v>
                </c:pt>
                <c:pt idx="143">
                  <c:v>3.5409999999999999</c:v>
                </c:pt>
                <c:pt idx="144" formatCode="0.000">
                  <c:v>3.5310000000000001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07-4CEC-8BCA-35397BCADF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351040"/>
        <c:axId val="123352576"/>
      </c:lineChart>
      <c:catAx>
        <c:axId val="123351040"/>
        <c:scaling>
          <c:orientation val="minMax"/>
        </c:scaling>
        <c:delete val="0"/>
        <c:axPos val="b"/>
        <c:numFmt formatCode="mmm\-yy" sourceLinked="0"/>
        <c:majorTickMark val="out"/>
        <c:minorTickMark val="out"/>
        <c:tickLblPos val="nextTo"/>
        <c:crossAx val="123352576"/>
        <c:crosses val="autoZero"/>
        <c:auto val="0"/>
        <c:lblAlgn val="ctr"/>
        <c:lblOffset val="100"/>
        <c:tickLblSkip val="24"/>
        <c:tickMarkSkip val="24"/>
        <c:noMultiLvlLbl val="0"/>
      </c:catAx>
      <c:valAx>
        <c:axId val="123352576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>
                    <a:solidFill>
                      <a:srgbClr val="0070C0"/>
                    </a:solidFill>
                  </a:defRPr>
                </a:pPr>
                <a:r>
                  <a:rPr lang="en-US">
                    <a:solidFill>
                      <a:srgbClr val="0070C0"/>
                    </a:solidFill>
                  </a:rPr>
                  <a:t>Moving annual total (million)</a:t>
                </a:r>
              </a:p>
            </c:rich>
          </c:tx>
          <c:overlay val="0"/>
        </c:title>
        <c:numFmt formatCode="#,##0.0" sourceLinked="0"/>
        <c:majorTickMark val="out"/>
        <c:minorTickMark val="none"/>
        <c:tickLblPos val="nextTo"/>
        <c:txPr>
          <a:bodyPr/>
          <a:lstStyle/>
          <a:p>
            <a:pPr>
              <a:defRPr b="1">
                <a:solidFill>
                  <a:srgbClr val="0070C0"/>
                </a:solidFill>
              </a:defRPr>
            </a:pPr>
            <a:endParaRPr lang="en-US"/>
          </a:p>
        </c:txPr>
        <c:crossAx val="123351040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344" l="0.70000000000000062" r="0.70000000000000062" t="0.75000000000000344" header="0.30000000000000032" footer="0.30000000000000032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AnnualUE!$B$4</c:f>
              <c:strCache>
                <c:ptCount val="1"/>
                <c:pt idx="0">
                  <c:v>Auckland</c:v>
                </c:pt>
              </c:strCache>
            </c:strRef>
          </c:tx>
          <c:marker>
            <c:symbol val="none"/>
          </c:marker>
          <c:cat>
            <c:numRef>
              <c:f>AnnualUE!$A$38:$A$86</c:f>
              <c:numCache>
                <c:formatCode>mmm\-yy</c:formatCode>
                <c:ptCount val="49"/>
                <c:pt idx="0">
                  <c:v>40238</c:v>
                </c:pt>
                <c:pt idx="1">
                  <c:v>40330</c:v>
                </c:pt>
                <c:pt idx="2">
                  <c:v>40422</c:v>
                </c:pt>
                <c:pt idx="3">
                  <c:v>40513</c:v>
                </c:pt>
                <c:pt idx="4">
                  <c:v>40603</c:v>
                </c:pt>
                <c:pt idx="5">
                  <c:v>40695</c:v>
                </c:pt>
                <c:pt idx="6">
                  <c:v>40787</c:v>
                </c:pt>
                <c:pt idx="7">
                  <c:v>40878</c:v>
                </c:pt>
                <c:pt idx="8">
                  <c:v>40969</c:v>
                </c:pt>
                <c:pt idx="9">
                  <c:v>41061</c:v>
                </c:pt>
                <c:pt idx="10">
                  <c:v>41153</c:v>
                </c:pt>
                <c:pt idx="11">
                  <c:v>41244</c:v>
                </c:pt>
                <c:pt idx="12">
                  <c:v>41334</c:v>
                </c:pt>
                <c:pt idx="13">
                  <c:v>41426</c:v>
                </c:pt>
                <c:pt idx="14">
                  <c:v>41518</c:v>
                </c:pt>
                <c:pt idx="15">
                  <c:v>41609</c:v>
                </c:pt>
                <c:pt idx="16">
                  <c:v>41699</c:v>
                </c:pt>
                <c:pt idx="17">
                  <c:v>41791</c:v>
                </c:pt>
                <c:pt idx="18">
                  <c:v>41883</c:v>
                </c:pt>
                <c:pt idx="19">
                  <c:v>41974</c:v>
                </c:pt>
                <c:pt idx="20">
                  <c:v>42064</c:v>
                </c:pt>
                <c:pt idx="21">
                  <c:v>42156</c:v>
                </c:pt>
                <c:pt idx="22">
                  <c:v>42248</c:v>
                </c:pt>
                <c:pt idx="23">
                  <c:v>42339</c:v>
                </c:pt>
                <c:pt idx="24">
                  <c:v>42430</c:v>
                </c:pt>
                <c:pt idx="25">
                  <c:v>42522</c:v>
                </c:pt>
                <c:pt idx="26">
                  <c:v>42614</c:v>
                </c:pt>
                <c:pt idx="27">
                  <c:v>42705</c:v>
                </c:pt>
                <c:pt idx="28">
                  <c:v>42795</c:v>
                </c:pt>
                <c:pt idx="29">
                  <c:v>42887</c:v>
                </c:pt>
                <c:pt idx="30">
                  <c:v>42979</c:v>
                </c:pt>
                <c:pt idx="31">
                  <c:v>43070</c:v>
                </c:pt>
                <c:pt idx="32">
                  <c:v>43160</c:v>
                </c:pt>
                <c:pt idx="33">
                  <c:v>43252</c:v>
                </c:pt>
                <c:pt idx="34">
                  <c:v>43344</c:v>
                </c:pt>
                <c:pt idx="35">
                  <c:v>43435</c:v>
                </c:pt>
                <c:pt idx="36">
                  <c:v>43525</c:v>
                </c:pt>
                <c:pt idx="37">
                  <c:v>43617</c:v>
                </c:pt>
                <c:pt idx="38">
                  <c:v>43709</c:v>
                </c:pt>
                <c:pt idx="39">
                  <c:v>43800</c:v>
                </c:pt>
                <c:pt idx="40">
                  <c:v>43891</c:v>
                </c:pt>
                <c:pt idx="41">
                  <c:v>43983</c:v>
                </c:pt>
                <c:pt idx="42">
                  <c:v>44075</c:v>
                </c:pt>
                <c:pt idx="43">
                  <c:v>44166</c:v>
                </c:pt>
                <c:pt idx="44">
                  <c:v>44256</c:v>
                </c:pt>
                <c:pt idx="45">
                  <c:v>44348</c:v>
                </c:pt>
                <c:pt idx="46">
                  <c:v>44440</c:v>
                </c:pt>
                <c:pt idx="47">
                  <c:v>44531</c:v>
                </c:pt>
                <c:pt idx="48">
                  <c:v>44621</c:v>
                </c:pt>
              </c:numCache>
            </c:numRef>
          </c:cat>
          <c:val>
            <c:numRef>
              <c:f>AnnualUE!$B$38:$B$86</c:f>
              <c:numCache>
                <c:formatCode>0.0%</c:formatCode>
                <c:ptCount val="49"/>
                <c:pt idx="0">
                  <c:v>6.7500000000000004E-2</c:v>
                </c:pt>
                <c:pt idx="1">
                  <c:v>7.2500000000000009E-2</c:v>
                </c:pt>
                <c:pt idx="2">
                  <c:v>7.400000000000001E-2</c:v>
                </c:pt>
                <c:pt idx="3">
                  <c:v>7.350000000000001E-2</c:v>
                </c:pt>
                <c:pt idx="4">
                  <c:v>7.2250000000000009E-2</c:v>
                </c:pt>
                <c:pt idx="5">
                  <c:v>6.8500000000000005E-2</c:v>
                </c:pt>
                <c:pt idx="6">
                  <c:v>6.7000000000000004E-2</c:v>
                </c:pt>
                <c:pt idx="7">
                  <c:v>6.5000000000000002E-2</c:v>
                </c:pt>
                <c:pt idx="8">
                  <c:v>6.5750000000000003E-2</c:v>
                </c:pt>
                <c:pt idx="9">
                  <c:v>6.6500000000000004E-2</c:v>
                </c:pt>
                <c:pt idx="10">
                  <c:v>7.0250000000000007E-2</c:v>
                </c:pt>
                <c:pt idx="11">
                  <c:v>7.0750000000000007E-2</c:v>
                </c:pt>
                <c:pt idx="12">
                  <c:v>6.9500000000000006E-2</c:v>
                </c:pt>
                <c:pt idx="13">
                  <c:v>6.8250000000000005E-2</c:v>
                </c:pt>
                <c:pt idx="14">
                  <c:v>6.4000000000000001E-2</c:v>
                </c:pt>
                <c:pt idx="15">
                  <c:v>6.2E-2</c:v>
                </c:pt>
                <c:pt idx="16">
                  <c:v>6.1749999999999999E-2</c:v>
                </c:pt>
                <c:pt idx="17">
                  <c:v>6.0249999999999998E-2</c:v>
                </c:pt>
                <c:pt idx="18">
                  <c:v>5.9499999999999997E-2</c:v>
                </c:pt>
                <c:pt idx="19">
                  <c:v>5.9499999999999997E-2</c:v>
                </c:pt>
                <c:pt idx="20">
                  <c:v>5.8999999999999997E-2</c:v>
                </c:pt>
                <c:pt idx="21">
                  <c:v>5.9249999999999997E-2</c:v>
                </c:pt>
                <c:pt idx="22">
                  <c:v>5.8999999999999997E-2</c:v>
                </c:pt>
                <c:pt idx="23">
                  <c:v>5.7749999999999996E-2</c:v>
                </c:pt>
                <c:pt idx="24">
                  <c:v>5.6749999999999995E-2</c:v>
                </c:pt>
                <c:pt idx="25">
                  <c:v>5.3749999999999992E-2</c:v>
                </c:pt>
                <c:pt idx="26">
                  <c:v>5.2999999999999992E-2</c:v>
                </c:pt>
                <c:pt idx="27">
                  <c:v>5.2999999999999999E-2</c:v>
                </c:pt>
                <c:pt idx="28">
                  <c:v>5.0250000000000003E-2</c:v>
                </c:pt>
                <c:pt idx="29">
                  <c:v>4.9750000000000003E-2</c:v>
                </c:pt>
                <c:pt idx="30">
                  <c:v>4.8000000000000001E-2</c:v>
                </c:pt>
                <c:pt idx="31">
                  <c:v>4.5499999999999999E-2</c:v>
                </c:pt>
                <c:pt idx="32">
                  <c:v>4.4249999999999998E-2</c:v>
                </c:pt>
                <c:pt idx="33">
                  <c:v>4.3500000000000004E-2</c:v>
                </c:pt>
                <c:pt idx="34">
                  <c:v>4.1250000000000002E-2</c:v>
                </c:pt>
                <c:pt idx="35">
                  <c:v>4.1749999999999995E-2</c:v>
                </c:pt>
                <c:pt idx="36">
                  <c:v>4.1500000000000002E-2</c:v>
                </c:pt>
                <c:pt idx="37">
                  <c:v>4.1500000000000002E-2</c:v>
                </c:pt>
                <c:pt idx="38">
                  <c:v>4.2750000000000003E-2</c:v>
                </c:pt>
                <c:pt idx="39">
                  <c:v>4.2249999999999996E-2</c:v>
                </c:pt>
                <c:pt idx="40">
                  <c:v>4.3249999999999997E-2</c:v>
                </c:pt>
                <c:pt idx="41">
                  <c:v>4.2750000000000003E-2</c:v>
                </c:pt>
                <c:pt idx="42">
                  <c:v>4.6249999999999999E-2</c:v>
                </c:pt>
                <c:pt idx="43">
                  <c:v>4.9249999999999995E-2</c:v>
                </c:pt>
                <c:pt idx="44">
                  <c:v>5.0499999999999996E-2</c:v>
                </c:pt>
                <c:pt idx="45">
                  <c:v>5.074999999999999E-2</c:v>
                </c:pt>
                <c:pt idx="46">
                  <c:v>4.4499999999999998E-2</c:v>
                </c:pt>
                <c:pt idx="47">
                  <c:v>3.875E-2</c:v>
                </c:pt>
                <c:pt idx="48">
                  <c:v>3.4500000000000003E-2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BC-4450-BE76-D894A28AFA67}"/>
            </c:ext>
          </c:extLst>
        </c:ser>
        <c:ser>
          <c:idx val="1"/>
          <c:order val="1"/>
          <c:tx>
            <c:strRef>
              <c:f>AnnualUE!$C$4</c:f>
              <c:strCache>
                <c:ptCount val="1"/>
                <c:pt idx="0">
                  <c:v>Rest of NZ</c:v>
                </c:pt>
              </c:strCache>
            </c:strRef>
          </c:tx>
          <c:marker>
            <c:symbol val="none"/>
          </c:marker>
          <c:cat>
            <c:numRef>
              <c:f>AnnualUE!$A$38:$A$86</c:f>
              <c:numCache>
                <c:formatCode>mmm\-yy</c:formatCode>
                <c:ptCount val="49"/>
                <c:pt idx="0">
                  <c:v>40238</c:v>
                </c:pt>
                <c:pt idx="1">
                  <c:v>40330</c:v>
                </c:pt>
                <c:pt idx="2">
                  <c:v>40422</c:v>
                </c:pt>
                <c:pt idx="3">
                  <c:v>40513</c:v>
                </c:pt>
                <c:pt idx="4">
                  <c:v>40603</c:v>
                </c:pt>
                <c:pt idx="5">
                  <c:v>40695</c:v>
                </c:pt>
                <c:pt idx="6">
                  <c:v>40787</c:v>
                </c:pt>
                <c:pt idx="7">
                  <c:v>40878</c:v>
                </c:pt>
                <c:pt idx="8">
                  <c:v>40969</c:v>
                </c:pt>
                <c:pt idx="9">
                  <c:v>41061</c:v>
                </c:pt>
                <c:pt idx="10">
                  <c:v>41153</c:v>
                </c:pt>
                <c:pt idx="11">
                  <c:v>41244</c:v>
                </c:pt>
                <c:pt idx="12">
                  <c:v>41334</c:v>
                </c:pt>
                <c:pt idx="13">
                  <c:v>41426</c:v>
                </c:pt>
                <c:pt idx="14">
                  <c:v>41518</c:v>
                </c:pt>
                <c:pt idx="15">
                  <c:v>41609</c:v>
                </c:pt>
                <c:pt idx="16">
                  <c:v>41699</c:v>
                </c:pt>
                <c:pt idx="17">
                  <c:v>41791</c:v>
                </c:pt>
                <c:pt idx="18">
                  <c:v>41883</c:v>
                </c:pt>
                <c:pt idx="19">
                  <c:v>41974</c:v>
                </c:pt>
                <c:pt idx="20">
                  <c:v>42064</c:v>
                </c:pt>
                <c:pt idx="21">
                  <c:v>42156</c:v>
                </c:pt>
                <c:pt idx="22">
                  <c:v>42248</c:v>
                </c:pt>
                <c:pt idx="23">
                  <c:v>42339</c:v>
                </c:pt>
                <c:pt idx="24">
                  <c:v>42430</c:v>
                </c:pt>
                <c:pt idx="25">
                  <c:v>42522</c:v>
                </c:pt>
                <c:pt idx="26">
                  <c:v>42614</c:v>
                </c:pt>
                <c:pt idx="27">
                  <c:v>42705</c:v>
                </c:pt>
                <c:pt idx="28">
                  <c:v>42795</c:v>
                </c:pt>
                <c:pt idx="29">
                  <c:v>42887</c:v>
                </c:pt>
                <c:pt idx="30">
                  <c:v>42979</c:v>
                </c:pt>
                <c:pt idx="31">
                  <c:v>43070</c:v>
                </c:pt>
                <c:pt idx="32">
                  <c:v>43160</c:v>
                </c:pt>
                <c:pt idx="33">
                  <c:v>43252</c:v>
                </c:pt>
                <c:pt idx="34">
                  <c:v>43344</c:v>
                </c:pt>
                <c:pt idx="35">
                  <c:v>43435</c:v>
                </c:pt>
                <c:pt idx="36">
                  <c:v>43525</c:v>
                </c:pt>
                <c:pt idx="37">
                  <c:v>43617</c:v>
                </c:pt>
                <c:pt idx="38">
                  <c:v>43709</c:v>
                </c:pt>
                <c:pt idx="39">
                  <c:v>43800</c:v>
                </c:pt>
                <c:pt idx="40">
                  <c:v>43891</c:v>
                </c:pt>
                <c:pt idx="41">
                  <c:v>43983</c:v>
                </c:pt>
                <c:pt idx="42">
                  <c:v>44075</c:v>
                </c:pt>
                <c:pt idx="43">
                  <c:v>44166</c:v>
                </c:pt>
                <c:pt idx="44">
                  <c:v>44256</c:v>
                </c:pt>
                <c:pt idx="45">
                  <c:v>44348</c:v>
                </c:pt>
                <c:pt idx="46">
                  <c:v>44440</c:v>
                </c:pt>
                <c:pt idx="47">
                  <c:v>44531</c:v>
                </c:pt>
                <c:pt idx="48">
                  <c:v>44621</c:v>
                </c:pt>
              </c:numCache>
            </c:numRef>
          </c:cat>
          <c:val>
            <c:numRef>
              <c:f>AnnualUE!$C$38:$C$86</c:f>
              <c:numCache>
                <c:formatCode>0.0%</c:formatCode>
                <c:ptCount val="49"/>
                <c:pt idx="0">
                  <c:v>5.789470125694228E-2</c:v>
                </c:pt>
                <c:pt idx="1">
                  <c:v>5.8507029384731138E-2</c:v>
                </c:pt>
                <c:pt idx="2">
                  <c:v>5.750093911061975E-2</c:v>
                </c:pt>
                <c:pt idx="3">
                  <c:v>5.6681898940616565E-2</c:v>
                </c:pt>
                <c:pt idx="4">
                  <c:v>5.7476509091616668E-2</c:v>
                </c:pt>
                <c:pt idx="5">
                  <c:v>5.7268072456614562E-2</c:v>
                </c:pt>
                <c:pt idx="6">
                  <c:v>5.7641052916773586E-2</c:v>
                </c:pt>
                <c:pt idx="7">
                  <c:v>5.7961001790393735E-2</c:v>
                </c:pt>
                <c:pt idx="8">
                  <c:v>5.8771104637609053E-2</c:v>
                </c:pt>
                <c:pt idx="9">
                  <c:v>5.9725984171283802E-2</c:v>
                </c:pt>
                <c:pt idx="10">
                  <c:v>6.0779941245344429E-2</c:v>
                </c:pt>
                <c:pt idx="11">
                  <c:v>6.1893163025303441E-2</c:v>
                </c:pt>
                <c:pt idx="12">
                  <c:v>6.0303465558028888E-2</c:v>
                </c:pt>
                <c:pt idx="13">
                  <c:v>5.9558707640208444E-2</c:v>
                </c:pt>
                <c:pt idx="14">
                  <c:v>5.835248803576637E-2</c:v>
                </c:pt>
                <c:pt idx="15">
                  <c:v>5.6689624778868887E-2</c:v>
                </c:pt>
                <c:pt idx="16">
                  <c:v>5.5918564413492459E-2</c:v>
                </c:pt>
                <c:pt idx="17">
                  <c:v>5.3966545875229824E-2</c:v>
                </c:pt>
                <c:pt idx="18">
                  <c:v>5.2271957562711031E-2</c:v>
                </c:pt>
                <c:pt idx="19">
                  <c:v>5.178895721113707E-2</c:v>
                </c:pt>
                <c:pt idx="20">
                  <c:v>5.1599107248842271E-2</c:v>
                </c:pt>
                <c:pt idx="21">
                  <c:v>5.234786156840962E-2</c:v>
                </c:pt>
                <c:pt idx="22">
                  <c:v>5.364660935714026E-2</c:v>
                </c:pt>
                <c:pt idx="23">
                  <c:v>5.227486652109245E-2</c:v>
                </c:pt>
                <c:pt idx="24">
                  <c:v>5.1917257078731321E-2</c:v>
                </c:pt>
                <c:pt idx="25">
                  <c:v>5.1766786319916443E-2</c:v>
                </c:pt>
                <c:pt idx="26">
                  <c:v>4.9668980582284729E-2</c:v>
                </c:pt>
                <c:pt idx="27">
                  <c:v>5.0742395133462417E-2</c:v>
                </c:pt>
                <c:pt idx="28">
                  <c:v>5.085624991987988E-2</c:v>
                </c:pt>
                <c:pt idx="29">
                  <c:v>5.0230447292145743E-2</c:v>
                </c:pt>
                <c:pt idx="30">
                  <c:v>5.0117129590738579E-2</c:v>
                </c:pt>
                <c:pt idx="31">
                  <c:v>4.8435463473775517E-2</c:v>
                </c:pt>
                <c:pt idx="32">
                  <c:v>4.6977952581162219E-2</c:v>
                </c:pt>
                <c:pt idx="33">
                  <c:v>4.630325635402735E-2</c:v>
                </c:pt>
                <c:pt idx="34">
                  <c:v>4.4727926009299777E-2</c:v>
                </c:pt>
                <c:pt idx="35">
                  <c:v>4.4189893085537002E-2</c:v>
                </c:pt>
                <c:pt idx="36">
                  <c:v>4.3471982672443586E-2</c:v>
                </c:pt>
                <c:pt idx="37">
                  <c:v>4.1496610824246938E-2</c:v>
                </c:pt>
                <c:pt idx="38">
                  <c:v>4.1372382751323968E-2</c:v>
                </c:pt>
                <c:pt idx="39">
                  <c:v>4.0502681192801156E-2</c:v>
                </c:pt>
                <c:pt idx="40">
                  <c:v>4.0136049752963109E-2</c:v>
                </c:pt>
                <c:pt idx="41">
                  <c:v>4.0561994449136468E-2</c:v>
                </c:pt>
                <c:pt idx="42">
                  <c:v>4.2709903528484944E-2</c:v>
                </c:pt>
                <c:pt idx="43">
                  <c:v>4.4257132966384095E-2</c:v>
                </c:pt>
                <c:pt idx="44">
                  <c:v>4.521175292400377E-2</c:v>
                </c:pt>
                <c:pt idx="45">
                  <c:v>4.4782043549588722E-2</c:v>
                </c:pt>
                <c:pt idx="46">
                  <c:v>4.0959072186928638E-2</c:v>
                </c:pt>
                <c:pt idx="47">
                  <c:v>3.739583952092837E-2</c:v>
                </c:pt>
                <c:pt idx="48">
                  <c:v>3.4029513290943912E-2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BC-4450-BE76-D894A28AFA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869504"/>
        <c:axId val="131145728"/>
      </c:lineChart>
      <c:catAx>
        <c:axId val="130869504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low"/>
        <c:crossAx val="131145728"/>
        <c:crosses val="autoZero"/>
        <c:auto val="0"/>
        <c:lblAlgn val="ctr"/>
        <c:lblOffset val="100"/>
        <c:tickLblSkip val="8"/>
        <c:tickMarkSkip val="4"/>
        <c:noMultiLvlLbl val="0"/>
      </c:catAx>
      <c:valAx>
        <c:axId val="1311457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Moving annual average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crossAx val="130869504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4" l="0.70000000000000062" r="0.70000000000000062" t="0.750000000000004" header="0.30000000000000032" footer="0.30000000000000032"/>
    <c:pageSetup orientation="landscape" horizontalDpi="1200" verticalDpi="1200"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Annual unemployment rate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916907261592321"/>
          <c:y val="0.19480351414406533"/>
          <c:w val="0.78291426071740744"/>
          <c:h val="0.46925306211723533"/>
        </c:manualLayout>
      </c:layout>
      <c:lineChart>
        <c:grouping val="standard"/>
        <c:varyColors val="0"/>
        <c:ser>
          <c:idx val="0"/>
          <c:order val="0"/>
          <c:tx>
            <c:strRef>
              <c:f>AnnualUE!$B$4</c:f>
              <c:strCache>
                <c:ptCount val="1"/>
                <c:pt idx="0">
                  <c:v>Auckland</c:v>
                </c:pt>
              </c:strCache>
            </c:strRef>
          </c:tx>
          <c:marker>
            <c:symbol val="none"/>
          </c:marker>
          <c:cat>
            <c:numRef>
              <c:f>AnnualUE!$A$38:$A$86</c:f>
              <c:numCache>
                <c:formatCode>mmm\-yy</c:formatCode>
                <c:ptCount val="49"/>
                <c:pt idx="0">
                  <c:v>40238</c:v>
                </c:pt>
                <c:pt idx="1">
                  <c:v>40330</c:v>
                </c:pt>
                <c:pt idx="2">
                  <c:v>40422</c:v>
                </c:pt>
                <c:pt idx="3">
                  <c:v>40513</c:v>
                </c:pt>
                <c:pt idx="4">
                  <c:v>40603</c:v>
                </c:pt>
                <c:pt idx="5">
                  <c:v>40695</c:v>
                </c:pt>
                <c:pt idx="6">
                  <c:v>40787</c:v>
                </c:pt>
                <c:pt idx="7">
                  <c:v>40878</c:v>
                </c:pt>
                <c:pt idx="8">
                  <c:v>40969</c:v>
                </c:pt>
                <c:pt idx="9">
                  <c:v>41061</c:v>
                </c:pt>
                <c:pt idx="10">
                  <c:v>41153</c:v>
                </c:pt>
                <c:pt idx="11">
                  <c:v>41244</c:v>
                </c:pt>
                <c:pt idx="12">
                  <c:v>41334</c:v>
                </c:pt>
                <c:pt idx="13">
                  <c:v>41426</c:v>
                </c:pt>
                <c:pt idx="14">
                  <c:v>41518</c:v>
                </c:pt>
                <c:pt idx="15">
                  <c:v>41609</c:v>
                </c:pt>
                <c:pt idx="16">
                  <c:v>41699</c:v>
                </c:pt>
                <c:pt idx="17">
                  <c:v>41791</c:v>
                </c:pt>
                <c:pt idx="18">
                  <c:v>41883</c:v>
                </c:pt>
                <c:pt idx="19">
                  <c:v>41974</c:v>
                </c:pt>
                <c:pt idx="20">
                  <c:v>42064</c:v>
                </c:pt>
                <c:pt idx="21">
                  <c:v>42156</c:v>
                </c:pt>
                <c:pt idx="22">
                  <c:v>42248</c:v>
                </c:pt>
                <c:pt idx="23">
                  <c:v>42339</c:v>
                </c:pt>
                <c:pt idx="24">
                  <c:v>42430</c:v>
                </c:pt>
                <c:pt idx="25">
                  <c:v>42522</c:v>
                </c:pt>
                <c:pt idx="26">
                  <c:v>42614</c:v>
                </c:pt>
                <c:pt idx="27">
                  <c:v>42705</c:v>
                </c:pt>
                <c:pt idx="28">
                  <c:v>42795</c:v>
                </c:pt>
                <c:pt idx="29">
                  <c:v>42887</c:v>
                </c:pt>
                <c:pt idx="30">
                  <c:v>42979</c:v>
                </c:pt>
                <c:pt idx="31">
                  <c:v>43070</c:v>
                </c:pt>
                <c:pt idx="32">
                  <c:v>43160</c:v>
                </c:pt>
                <c:pt idx="33">
                  <c:v>43252</c:v>
                </c:pt>
                <c:pt idx="34">
                  <c:v>43344</c:v>
                </c:pt>
                <c:pt idx="35">
                  <c:v>43435</c:v>
                </c:pt>
                <c:pt idx="36">
                  <c:v>43525</c:v>
                </c:pt>
                <c:pt idx="37">
                  <c:v>43617</c:v>
                </c:pt>
                <c:pt idx="38">
                  <c:v>43709</c:v>
                </c:pt>
                <c:pt idx="39">
                  <c:v>43800</c:v>
                </c:pt>
                <c:pt idx="40">
                  <c:v>43891</c:v>
                </c:pt>
                <c:pt idx="41">
                  <c:v>43983</c:v>
                </c:pt>
                <c:pt idx="42">
                  <c:v>44075</c:v>
                </c:pt>
                <c:pt idx="43">
                  <c:v>44166</c:v>
                </c:pt>
                <c:pt idx="44">
                  <c:v>44256</c:v>
                </c:pt>
                <c:pt idx="45">
                  <c:v>44348</c:v>
                </c:pt>
                <c:pt idx="46">
                  <c:v>44440</c:v>
                </c:pt>
                <c:pt idx="47">
                  <c:v>44531</c:v>
                </c:pt>
                <c:pt idx="48">
                  <c:v>44621</c:v>
                </c:pt>
              </c:numCache>
            </c:numRef>
          </c:cat>
          <c:val>
            <c:numRef>
              <c:f>AnnualUE!$B$38:$B$86</c:f>
              <c:numCache>
                <c:formatCode>0.0%</c:formatCode>
                <c:ptCount val="49"/>
                <c:pt idx="0">
                  <c:v>6.7500000000000004E-2</c:v>
                </c:pt>
                <c:pt idx="1">
                  <c:v>7.2500000000000009E-2</c:v>
                </c:pt>
                <c:pt idx="2">
                  <c:v>7.400000000000001E-2</c:v>
                </c:pt>
                <c:pt idx="3">
                  <c:v>7.350000000000001E-2</c:v>
                </c:pt>
                <c:pt idx="4">
                  <c:v>7.2250000000000009E-2</c:v>
                </c:pt>
                <c:pt idx="5">
                  <c:v>6.8500000000000005E-2</c:v>
                </c:pt>
                <c:pt idx="6">
                  <c:v>6.7000000000000004E-2</c:v>
                </c:pt>
                <c:pt idx="7">
                  <c:v>6.5000000000000002E-2</c:v>
                </c:pt>
                <c:pt idx="8">
                  <c:v>6.5750000000000003E-2</c:v>
                </c:pt>
                <c:pt idx="9">
                  <c:v>6.6500000000000004E-2</c:v>
                </c:pt>
                <c:pt idx="10">
                  <c:v>7.0250000000000007E-2</c:v>
                </c:pt>
                <c:pt idx="11">
                  <c:v>7.0750000000000007E-2</c:v>
                </c:pt>
                <c:pt idx="12">
                  <c:v>6.9500000000000006E-2</c:v>
                </c:pt>
                <c:pt idx="13">
                  <c:v>6.8250000000000005E-2</c:v>
                </c:pt>
                <c:pt idx="14">
                  <c:v>6.4000000000000001E-2</c:v>
                </c:pt>
                <c:pt idx="15">
                  <c:v>6.2E-2</c:v>
                </c:pt>
                <c:pt idx="16">
                  <c:v>6.1749999999999999E-2</c:v>
                </c:pt>
                <c:pt idx="17">
                  <c:v>6.0249999999999998E-2</c:v>
                </c:pt>
                <c:pt idx="18">
                  <c:v>5.9499999999999997E-2</c:v>
                </c:pt>
                <c:pt idx="19">
                  <c:v>5.9499999999999997E-2</c:v>
                </c:pt>
                <c:pt idx="20">
                  <c:v>5.8999999999999997E-2</c:v>
                </c:pt>
                <c:pt idx="21">
                  <c:v>5.9249999999999997E-2</c:v>
                </c:pt>
                <c:pt idx="22">
                  <c:v>5.8999999999999997E-2</c:v>
                </c:pt>
                <c:pt idx="23">
                  <c:v>5.7749999999999996E-2</c:v>
                </c:pt>
                <c:pt idx="24">
                  <c:v>5.6749999999999995E-2</c:v>
                </c:pt>
                <c:pt idx="25">
                  <c:v>5.3749999999999992E-2</c:v>
                </c:pt>
                <c:pt idx="26">
                  <c:v>5.2999999999999992E-2</c:v>
                </c:pt>
                <c:pt idx="27">
                  <c:v>5.2999999999999999E-2</c:v>
                </c:pt>
                <c:pt idx="28">
                  <c:v>5.0250000000000003E-2</c:v>
                </c:pt>
                <c:pt idx="29">
                  <c:v>4.9750000000000003E-2</c:v>
                </c:pt>
                <c:pt idx="30">
                  <c:v>4.8000000000000001E-2</c:v>
                </c:pt>
                <c:pt idx="31">
                  <c:v>4.5499999999999999E-2</c:v>
                </c:pt>
                <c:pt idx="32">
                  <c:v>4.4249999999999998E-2</c:v>
                </c:pt>
                <c:pt idx="33">
                  <c:v>4.3500000000000004E-2</c:v>
                </c:pt>
                <c:pt idx="34">
                  <c:v>4.1250000000000002E-2</c:v>
                </c:pt>
                <c:pt idx="35">
                  <c:v>4.1749999999999995E-2</c:v>
                </c:pt>
                <c:pt idx="36">
                  <c:v>4.1500000000000002E-2</c:v>
                </c:pt>
                <c:pt idx="37">
                  <c:v>4.1500000000000002E-2</c:v>
                </c:pt>
                <c:pt idx="38">
                  <c:v>4.2750000000000003E-2</c:v>
                </c:pt>
                <c:pt idx="39">
                  <c:v>4.2249999999999996E-2</c:v>
                </c:pt>
                <c:pt idx="40">
                  <c:v>4.3249999999999997E-2</c:v>
                </c:pt>
                <c:pt idx="41">
                  <c:v>4.2750000000000003E-2</c:v>
                </c:pt>
                <c:pt idx="42">
                  <c:v>4.6249999999999999E-2</c:v>
                </c:pt>
                <c:pt idx="43">
                  <c:v>4.9249999999999995E-2</c:v>
                </c:pt>
                <c:pt idx="44">
                  <c:v>5.0499999999999996E-2</c:v>
                </c:pt>
                <c:pt idx="45">
                  <c:v>5.074999999999999E-2</c:v>
                </c:pt>
                <c:pt idx="46">
                  <c:v>4.4499999999999998E-2</c:v>
                </c:pt>
                <c:pt idx="47">
                  <c:v>3.875E-2</c:v>
                </c:pt>
                <c:pt idx="48">
                  <c:v>3.4500000000000003E-2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3D-45D0-972A-D138F5B33A94}"/>
            </c:ext>
          </c:extLst>
        </c:ser>
        <c:ser>
          <c:idx val="1"/>
          <c:order val="1"/>
          <c:tx>
            <c:strRef>
              <c:f>AnnualUE!$C$4</c:f>
              <c:strCache>
                <c:ptCount val="1"/>
                <c:pt idx="0">
                  <c:v>Rest of NZ</c:v>
                </c:pt>
              </c:strCache>
            </c:strRef>
          </c:tx>
          <c:marker>
            <c:symbol val="none"/>
          </c:marker>
          <c:cat>
            <c:numRef>
              <c:f>AnnualUE!$A$38:$A$86</c:f>
              <c:numCache>
                <c:formatCode>mmm\-yy</c:formatCode>
                <c:ptCount val="49"/>
                <c:pt idx="0">
                  <c:v>40238</c:v>
                </c:pt>
                <c:pt idx="1">
                  <c:v>40330</c:v>
                </c:pt>
                <c:pt idx="2">
                  <c:v>40422</c:v>
                </c:pt>
                <c:pt idx="3">
                  <c:v>40513</c:v>
                </c:pt>
                <c:pt idx="4">
                  <c:v>40603</c:v>
                </c:pt>
                <c:pt idx="5">
                  <c:v>40695</c:v>
                </c:pt>
                <c:pt idx="6">
                  <c:v>40787</c:v>
                </c:pt>
                <c:pt idx="7">
                  <c:v>40878</c:v>
                </c:pt>
                <c:pt idx="8">
                  <c:v>40969</c:v>
                </c:pt>
                <c:pt idx="9">
                  <c:v>41061</c:v>
                </c:pt>
                <c:pt idx="10">
                  <c:v>41153</c:v>
                </c:pt>
                <c:pt idx="11">
                  <c:v>41244</c:v>
                </c:pt>
                <c:pt idx="12">
                  <c:v>41334</c:v>
                </c:pt>
                <c:pt idx="13">
                  <c:v>41426</c:v>
                </c:pt>
                <c:pt idx="14">
                  <c:v>41518</c:v>
                </c:pt>
                <c:pt idx="15">
                  <c:v>41609</c:v>
                </c:pt>
                <c:pt idx="16">
                  <c:v>41699</c:v>
                </c:pt>
                <c:pt idx="17">
                  <c:v>41791</c:v>
                </c:pt>
                <c:pt idx="18">
                  <c:v>41883</c:v>
                </c:pt>
                <c:pt idx="19">
                  <c:v>41974</c:v>
                </c:pt>
                <c:pt idx="20">
                  <c:v>42064</c:v>
                </c:pt>
                <c:pt idx="21">
                  <c:v>42156</c:v>
                </c:pt>
                <c:pt idx="22">
                  <c:v>42248</c:v>
                </c:pt>
                <c:pt idx="23">
                  <c:v>42339</c:v>
                </c:pt>
                <c:pt idx="24">
                  <c:v>42430</c:v>
                </c:pt>
                <c:pt idx="25">
                  <c:v>42522</c:v>
                </c:pt>
                <c:pt idx="26">
                  <c:v>42614</c:v>
                </c:pt>
                <c:pt idx="27">
                  <c:v>42705</c:v>
                </c:pt>
                <c:pt idx="28">
                  <c:v>42795</c:v>
                </c:pt>
                <c:pt idx="29">
                  <c:v>42887</c:v>
                </c:pt>
                <c:pt idx="30">
                  <c:v>42979</c:v>
                </c:pt>
                <c:pt idx="31">
                  <c:v>43070</c:v>
                </c:pt>
                <c:pt idx="32">
                  <c:v>43160</c:v>
                </c:pt>
                <c:pt idx="33">
                  <c:v>43252</c:v>
                </c:pt>
                <c:pt idx="34">
                  <c:v>43344</c:v>
                </c:pt>
                <c:pt idx="35">
                  <c:v>43435</c:v>
                </c:pt>
                <c:pt idx="36">
                  <c:v>43525</c:v>
                </c:pt>
                <c:pt idx="37">
                  <c:v>43617</c:v>
                </c:pt>
                <c:pt idx="38">
                  <c:v>43709</c:v>
                </c:pt>
                <c:pt idx="39">
                  <c:v>43800</c:v>
                </c:pt>
                <c:pt idx="40">
                  <c:v>43891</c:v>
                </c:pt>
                <c:pt idx="41">
                  <c:v>43983</c:v>
                </c:pt>
                <c:pt idx="42">
                  <c:v>44075</c:v>
                </c:pt>
                <c:pt idx="43">
                  <c:v>44166</c:v>
                </c:pt>
                <c:pt idx="44">
                  <c:v>44256</c:v>
                </c:pt>
                <c:pt idx="45">
                  <c:v>44348</c:v>
                </c:pt>
                <c:pt idx="46">
                  <c:v>44440</c:v>
                </c:pt>
                <c:pt idx="47">
                  <c:v>44531</c:v>
                </c:pt>
                <c:pt idx="48">
                  <c:v>44621</c:v>
                </c:pt>
              </c:numCache>
            </c:numRef>
          </c:cat>
          <c:val>
            <c:numRef>
              <c:f>AnnualUE!$C$38:$C$86</c:f>
              <c:numCache>
                <c:formatCode>0.0%</c:formatCode>
                <c:ptCount val="49"/>
                <c:pt idx="0">
                  <c:v>5.789470125694228E-2</c:v>
                </c:pt>
                <c:pt idx="1">
                  <c:v>5.8507029384731138E-2</c:v>
                </c:pt>
                <c:pt idx="2">
                  <c:v>5.750093911061975E-2</c:v>
                </c:pt>
                <c:pt idx="3">
                  <c:v>5.6681898940616565E-2</c:v>
                </c:pt>
                <c:pt idx="4">
                  <c:v>5.7476509091616668E-2</c:v>
                </c:pt>
                <c:pt idx="5">
                  <c:v>5.7268072456614562E-2</c:v>
                </c:pt>
                <c:pt idx="6">
                  <c:v>5.7641052916773586E-2</c:v>
                </c:pt>
                <c:pt idx="7">
                  <c:v>5.7961001790393735E-2</c:v>
                </c:pt>
                <c:pt idx="8">
                  <c:v>5.8771104637609053E-2</c:v>
                </c:pt>
                <c:pt idx="9">
                  <c:v>5.9725984171283802E-2</c:v>
                </c:pt>
                <c:pt idx="10">
                  <c:v>6.0779941245344429E-2</c:v>
                </c:pt>
                <c:pt idx="11">
                  <c:v>6.1893163025303441E-2</c:v>
                </c:pt>
                <c:pt idx="12">
                  <c:v>6.0303465558028888E-2</c:v>
                </c:pt>
                <c:pt idx="13">
                  <c:v>5.9558707640208444E-2</c:v>
                </c:pt>
                <c:pt idx="14">
                  <c:v>5.835248803576637E-2</c:v>
                </c:pt>
                <c:pt idx="15">
                  <c:v>5.6689624778868887E-2</c:v>
                </c:pt>
                <c:pt idx="16">
                  <c:v>5.5918564413492459E-2</c:v>
                </c:pt>
                <c:pt idx="17">
                  <c:v>5.3966545875229824E-2</c:v>
                </c:pt>
                <c:pt idx="18">
                  <c:v>5.2271957562711031E-2</c:v>
                </c:pt>
                <c:pt idx="19">
                  <c:v>5.178895721113707E-2</c:v>
                </c:pt>
                <c:pt idx="20">
                  <c:v>5.1599107248842271E-2</c:v>
                </c:pt>
                <c:pt idx="21">
                  <c:v>5.234786156840962E-2</c:v>
                </c:pt>
                <c:pt idx="22">
                  <c:v>5.364660935714026E-2</c:v>
                </c:pt>
                <c:pt idx="23">
                  <c:v>5.227486652109245E-2</c:v>
                </c:pt>
                <c:pt idx="24">
                  <c:v>5.1917257078731321E-2</c:v>
                </c:pt>
                <c:pt idx="25">
                  <c:v>5.1766786319916443E-2</c:v>
                </c:pt>
                <c:pt idx="26">
                  <c:v>4.9668980582284729E-2</c:v>
                </c:pt>
                <c:pt idx="27">
                  <c:v>5.0742395133462417E-2</c:v>
                </c:pt>
                <c:pt idx="28">
                  <c:v>5.085624991987988E-2</c:v>
                </c:pt>
                <c:pt idx="29">
                  <c:v>5.0230447292145743E-2</c:v>
                </c:pt>
                <c:pt idx="30">
                  <c:v>5.0117129590738579E-2</c:v>
                </c:pt>
                <c:pt idx="31">
                  <c:v>4.8435463473775517E-2</c:v>
                </c:pt>
                <c:pt idx="32">
                  <c:v>4.6977952581162219E-2</c:v>
                </c:pt>
                <c:pt idx="33">
                  <c:v>4.630325635402735E-2</c:v>
                </c:pt>
                <c:pt idx="34">
                  <c:v>4.4727926009299777E-2</c:v>
                </c:pt>
                <c:pt idx="35">
                  <c:v>4.4189893085537002E-2</c:v>
                </c:pt>
                <c:pt idx="36">
                  <c:v>4.3471982672443586E-2</c:v>
                </c:pt>
                <c:pt idx="37">
                  <c:v>4.1496610824246938E-2</c:v>
                </c:pt>
                <c:pt idx="38">
                  <c:v>4.1372382751323968E-2</c:v>
                </c:pt>
                <c:pt idx="39">
                  <c:v>4.0502681192801156E-2</c:v>
                </c:pt>
                <c:pt idx="40">
                  <c:v>4.0136049752963109E-2</c:v>
                </c:pt>
                <c:pt idx="41">
                  <c:v>4.0561994449136468E-2</c:v>
                </c:pt>
                <c:pt idx="42">
                  <c:v>4.2709903528484944E-2</c:v>
                </c:pt>
                <c:pt idx="43">
                  <c:v>4.4257132966384095E-2</c:v>
                </c:pt>
                <c:pt idx="44">
                  <c:v>4.521175292400377E-2</c:v>
                </c:pt>
                <c:pt idx="45">
                  <c:v>4.4782043549588722E-2</c:v>
                </c:pt>
                <c:pt idx="46">
                  <c:v>4.0959072186928638E-2</c:v>
                </c:pt>
                <c:pt idx="47">
                  <c:v>3.739583952092837E-2</c:v>
                </c:pt>
                <c:pt idx="48">
                  <c:v>3.4029513290943912E-2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3D-45D0-972A-D138F5B33A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179264"/>
        <c:axId val="131180800"/>
      </c:lineChart>
      <c:catAx>
        <c:axId val="131179264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low"/>
        <c:crossAx val="131180800"/>
        <c:crosses val="autoZero"/>
        <c:auto val="0"/>
        <c:lblAlgn val="ctr"/>
        <c:lblOffset val="100"/>
        <c:tickLblSkip val="8"/>
        <c:tickMarkSkip val="4"/>
        <c:noMultiLvlLbl val="0"/>
      </c:catAx>
      <c:valAx>
        <c:axId val="1311808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Moving annual average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crossAx val="131179264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28823337707786689"/>
          <c:y val="0.79591243802858336"/>
          <c:w val="0.42353324584426982"/>
          <c:h val="8.3717191601050026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377" l="0.70000000000000062" r="0.70000000000000062" t="0.75000000000000377" header="0.30000000000000032" footer="0.30000000000000032"/>
    <c:pageSetup orientation="landscape" horizontalDpi="1200" verticalDpi="1200"/>
  </c:printSettings>
  <c:userShapes r:id="rId1"/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Quarterly Youth Unemployment </a:t>
            </a:r>
          </a:p>
          <a:p>
            <a:pPr>
              <a:defRPr/>
            </a:pPr>
            <a:r>
              <a:rPr lang="en-US" sz="1400"/>
              <a:t>Auckland</a:t>
            </a:r>
            <a:r>
              <a:rPr lang="en-US"/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434951881014817"/>
          <c:y val="0.29653944298629326"/>
          <c:w val="0.86509492563429879"/>
          <c:h val="0.36288750364537975"/>
        </c:manualLayout>
      </c:layout>
      <c:lineChart>
        <c:grouping val="standard"/>
        <c:varyColors val="0"/>
        <c:ser>
          <c:idx val="0"/>
          <c:order val="0"/>
          <c:tx>
            <c:strRef>
              <c:f>YouthUE!$B$4</c:f>
              <c:strCache>
                <c:ptCount val="1"/>
                <c:pt idx="0">
                  <c:v>15-19 year olds</c:v>
                </c:pt>
              </c:strCache>
            </c:strRef>
          </c:tx>
          <c:marker>
            <c:symbol val="none"/>
          </c:marker>
          <c:cat>
            <c:numRef>
              <c:f>YouthUE!$A$41:$A$89</c:f>
              <c:numCache>
                <c:formatCode>mmm\-yy</c:formatCode>
                <c:ptCount val="49"/>
                <c:pt idx="0">
                  <c:v>40238</c:v>
                </c:pt>
                <c:pt idx="1">
                  <c:v>40330</c:v>
                </c:pt>
                <c:pt idx="2">
                  <c:v>40422</c:v>
                </c:pt>
                <c:pt idx="3">
                  <c:v>40513</c:v>
                </c:pt>
                <c:pt idx="4">
                  <c:v>40603</c:v>
                </c:pt>
                <c:pt idx="5">
                  <c:v>40695</c:v>
                </c:pt>
                <c:pt idx="6">
                  <c:v>40787</c:v>
                </c:pt>
                <c:pt idx="7">
                  <c:v>40878</c:v>
                </c:pt>
                <c:pt idx="8">
                  <c:v>40969</c:v>
                </c:pt>
                <c:pt idx="9">
                  <c:v>41061</c:v>
                </c:pt>
                <c:pt idx="10">
                  <c:v>41153</c:v>
                </c:pt>
                <c:pt idx="11">
                  <c:v>41244</c:v>
                </c:pt>
                <c:pt idx="12">
                  <c:v>41334</c:v>
                </c:pt>
                <c:pt idx="13">
                  <c:v>41426</c:v>
                </c:pt>
                <c:pt idx="14">
                  <c:v>41518</c:v>
                </c:pt>
                <c:pt idx="15">
                  <c:v>41609</c:v>
                </c:pt>
                <c:pt idx="16">
                  <c:v>41699</c:v>
                </c:pt>
                <c:pt idx="17">
                  <c:v>41791</c:v>
                </c:pt>
                <c:pt idx="18">
                  <c:v>41883</c:v>
                </c:pt>
                <c:pt idx="19">
                  <c:v>41974</c:v>
                </c:pt>
                <c:pt idx="20">
                  <c:v>42064</c:v>
                </c:pt>
                <c:pt idx="21">
                  <c:v>42156</c:v>
                </c:pt>
                <c:pt idx="22">
                  <c:v>42248</c:v>
                </c:pt>
                <c:pt idx="23">
                  <c:v>42339</c:v>
                </c:pt>
                <c:pt idx="24">
                  <c:v>42430</c:v>
                </c:pt>
                <c:pt idx="25">
                  <c:v>42522</c:v>
                </c:pt>
                <c:pt idx="26">
                  <c:v>42614</c:v>
                </c:pt>
                <c:pt idx="27">
                  <c:v>42705</c:v>
                </c:pt>
                <c:pt idx="28">
                  <c:v>42795</c:v>
                </c:pt>
                <c:pt idx="29">
                  <c:v>42887</c:v>
                </c:pt>
                <c:pt idx="30">
                  <c:v>42979</c:v>
                </c:pt>
                <c:pt idx="31">
                  <c:v>43070</c:v>
                </c:pt>
                <c:pt idx="32">
                  <c:v>43160</c:v>
                </c:pt>
                <c:pt idx="33">
                  <c:v>43252</c:v>
                </c:pt>
                <c:pt idx="34">
                  <c:v>43344</c:v>
                </c:pt>
                <c:pt idx="35">
                  <c:v>43435</c:v>
                </c:pt>
                <c:pt idx="36">
                  <c:v>43525</c:v>
                </c:pt>
                <c:pt idx="37">
                  <c:v>43617</c:v>
                </c:pt>
                <c:pt idx="38">
                  <c:v>43709</c:v>
                </c:pt>
                <c:pt idx="39">
                  <c:v>43800</c:v>
                </c:pt>
                <c:pt idx="40">
                  <c:v>43891</c:v>
                </c:pt>
                <c:pt idx="41">
                  <c:v>43983</c:v>
                </c:pt>
                <c:pt idx="42">
                  <c:v>44075</c:v>
                </c:pt>
                <c:pt idx="43">
                  <c:v>44166</c:v>
                </c:pt>
                <c:pt idx="44">
                  <c:v>44256</c:v>
                </c:pt>
                <c:pt idx="45">
                  <c:v>44348</c:v>
                </c:pt>
                <c:pt idx="46">
                  <c:v>44440</c:v>
                </c:pt>
                <c:pt idx="47">
                  <c:v>44531</c:v>
                </c:pt>
                <c:pt idx="48">
                  <c:v>44621</c:v>
                </c:pt>
              </c:numCache>
            </c:numRef>
          </c:cat>
          <c:val>
            <c:numRef>
              <c:f>YouthUE!$B$41:$B$89</c:f>
              <c:numCache>
                <c:formatCode>0.0%</c:formatCode>
                <c:ptCount val="49"/>
                <c:pt idx="0">
                  <c:v>0.29799999999999999</c:v>
                </c:pt>
                <c:pt idx="1">
                  <c:v>0.307</c:v>
                </c:pt>
                <c:pt idx="2">
                  <c:v>0.312</c:v>
                </c:pt>
                <c:pt idx="3">
                  <c:v>0.32200000000000001</c:v>
                </c:pt>
                <c:pt idx="4">
                  <c:v>0.29100000000000004</c:v>
                </c:pt>
                <c:pt idx="5">
                  <c:v>0.32100000000000001</c:v>
                </c:pt>
                <c:pt idx="6">
                  <c:v>0.22399999999999998</c:v>
                </c:pt>
                <c:pt idx="7">
                  <c:v>0.24399999999999999</c:v>
                </c:pt>
                <c:pt idx="8">
                  <c:v>0.26500000000000001</c:v>
                </c:pt>
                <c:pt idx="9">
                  <c:v>0.29799999999999999</c:v>
                </c:pt>
                <c:pt idx="10">
                  <c:v>0.252</c:v>
                </c:pt>
                <c:pt idx="11">
                  <c:v>0.30199999999999999</c:v>
                </c:pt>
                <c:pt idx="12">
                  <c:v>0.26600000000000001</c:v>
                </c:pt>
                <c:pt idx="13">
                  <c:v>0.21199999999999999</c:v>
                </c:pt>
                <c:pt idx="14">
                  <c:v>0.19699999999999998</c:v>
                </c:pt>
                <c:pt idx="15">
                  <c:v>0.26</c:v>
                </c:pt>
                <c:pt idx="16">
                  <c:v>0.27200000000000002</c:v>
                </c:pt>
                <c:pt idx="17">
                  <c:v>0.20899999999999999</c:v>
                </c:pt>
                <c:pt idx="18">
                  <c:v>0.223</c:v>
                </c:pt>
                <c:pt idx="19">
                  <c:v>0.23499999999999999</c:v>
                </c:pt>
                <c:pt idx="20">
                  <c:v>0.23399999999999999</c:v>
                </c:pt>
                <c:pt idx="21">
                  <c:v>0.22600000000000001</c:v>
                </c:pt>
                <c:pt idx="22">
                  <c:v>0.245</c:v>
                </c:pt>
                <c:pt idx="23">
                  <c:v>0.222</c:v>
                </c:pt>
                <c:pt idx="24">
                  <c:v>0.23800000000000002</c:v>
                </c:pt>
                <c:pt idx="25">
                  <c:v>0.17899999999999999</c:v>
                </c:pt>
                <c:pt idx="26">
                  <c:v>0.23600000000000002</c:v>
                </c:pt>
                <c:pt idx="27">
                  <c:v>0.19600000000000001</c:v>
                </c:pt>
                <c:pt idx="28">
                  <c:v>0.254</c:v>
                </c:pt>
                <c:pt idx="29">
                  <c:v>0.19</c:v>
                </c:pt>
                <c:pt idx="30">
                  <c:v>0.21600000000000003</c:v>
                </c:pt>
                <c:pt idx="31">
                  <c:v>0.17499999999999999</c:v>
                </c:pt>
                <c:pt idx="32">
                  <c:v>0.20199999999999999</c:v>
                </c:pt>
                <c:pt idx="33">
                  <c:v>0.20800000000000002</c:v>
                </c:pt>
                <c:pt idx="34">
                  <c:v>0.16300000000000001</c:v>
                </c:pt>
                <c:pt idx="35">
                  <c:v>0.215</c:v>
                </c:pt>
                <c:pt idx="36">
                  <c:v>0.21299999999999999</c:v>
                </c:pt>
                <c:pt idx="37">
                  <c:v>0.16300000000000001</c:v>
                </c:pt>
                <c:pt idx="38">
                  <c:v>0.17100000000000001</c:v>
                </c:pt>
                <c:pt idx="39">
                  <c:v>0.17600000000000002</c:v>
                </c:pt>
                <c:pt idx="40">
                  <c:v>0.16800000000000001</c:v>
                </c:pt>
                <c:pt idx="41">
                  <c:v>0.13500000000000001</c:v>
                </c:pt>
                <c:pt idx="42">
                  <c:v>0.17600000000000002</c:v>
                </c:pt>
                <c:pt idx="43">
                  <c:v>0.21</c:v>
                </c:pt>
                <c:pt idx="44">
                  <c:v>0.20800000000000002</c:v>
                </c:pt>
                <c:pt idx="45">
                  <c:v>0.17499999999999999</c:v>
                </c:pt>
                <c:pt idx="46">
                  <c:v>0.13200000000000001</c:v>
                </c:pt>
                <c:pt idx="47">
                  <c:v>0.14300000000000002</c:v>
                </c:pt>
                <c:pt idx="48">
                  <c:v>0.192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D2-4EA9-ACC6-0FAEAA3F5F46}"/>
            </c:ext>
          </c:extLst>
        </c:ser>
        <c:ser>
          <c:idx val="1"/>
          <c:order val="1"/>
          <c:tx>
            <c:strRef>
              <c:f>YouthUE!$C$4</c:f>
              <c:strCache>
                <c:ptCount val="1"/>
                <c:pt idx="0">
                  <c:v>20-24 year olds</c:v>
                </c:pt>
              </c:strCache>
            </c:strRef>
          </c:tx>
          <c:marker>
            <c:symbol val="none"/>
          </c:marker>
          <c:cat>
            <c:numRef>
              <c:f>YouthUE!$A$41:$A$89</c:f>
              <c:numCache>
                <c:formatCode>mmm\-yy</c:formatCode>
                <c:ptCount val="49"/>
                <c:pt idx="0">
                  <c:v>40238</c:v>
                </c:pt>
                <c:pt idx="1">
                  <c:v>40330</c:v>
                </c:pt>
                <c:pt idx="2">
                  <c:v>40422</c:v>
                </c:pt>
                <c:pt idx="3">
                  <c:v>40513</c:v>
                </c:pt>
                <c:pt idx="4">
                  <c:v>40603</c:v>
                </c:pt>
                <c:pt idx="5">
                  <c:v>40695</c:v>
                </c:pt>
                <c:pt idx="6">
                  <c:v>40787</c:v>
                </c:pt>
                <c:pt idx="7">
                  <c:v>40878</c:v>
                </c:pt>
                <c:pt idx="8">
                  <c:v>40969</c:v>
                </c:pt>
                <c:pt idx="9">
                  <c:v>41061</c:v>
                </c:pt>
                <c:pt idx="10">
                  <c:v>41153</c:v>
                </c:pt>
                <c:pt idx="11">
                  <c:v>41244</c:v>
                </c:pt>
                <c:pt idx="12">
                  <c:v>41334</c:v>
                </c:pt>
                <c:pt idx="13">
                  <c:v>41426</c:v>
                </c:pt>
                <c:pt idx="14">
                  <c:v>41518</c:v>
                </c:pt>
                <c:pt idx="15">
                  <c:v>41609</c:v>
                </c:pt>
                <c:pt idx="16">
                  <c:v>41699</c:v>
                </c:pt>
                <c:pt idx="17">
                  <c:v>41791</c:v>
                </c:pt>
                <c:pt idx="18">
                  <c:v>41883</c:v>
                </c:pt>
                <c:pt idx="19">
                  <c:v>41974</c:v>
                </c:pt>
                <c:pt idx="20">
                  <c:v>42064</c:v>
                </c:pt>
                <c:pt idx="21">
                  <c:v>42156</c:v>
                </c:pt>
                <c:pt idx="22">
                  <c:v>42248</c:v>
                </c:pt>
                <c:pt idx="23">
                  <c:v>42339</c:v>
                </c:pt>
                <c:pt idx="24">
                  <c:v>42430</c:v>
                </c:pt>
                <c:pt idx="25">
                  <c:v>42522</c:v>
                </c:pt>
                <c:pt idx="26">
                  <c:v>42614</c:v>
                </c:pt>
                <c:pt idx="27">
                  <c:v>42705</c:v>
                </c:pt>
                <c:pt idx="28">
                  <c:v>42795</c:v>
                </c:pt>
                <c:pt idx="29">
                  <c:v>42887</c:v>
                </c:pt>
                <c:pt idx="30">
                  <c:v>42979</c:v>
                </c:pt>
                <c:pt idx="31">
                  <c:v>43070</c:v>
                </c:pt>
                <c:pt idx="32">
                  <c:v>43160</c:v>
                </c:pt>
                <c:pt idx="33">
                  <c:v>43252</c:v>
                </c:pt>
                <c:pt idx="34">
                  <c:v>43344</c:v>
                </c:pt>
                <c:pt idx="35">
                  <c:v>43435</c:v>
                </c:pt>
                <c:pt idx="36">
                  <c:v>43525</c:v>
                </c:pt>
                <c:pt idx="37">
                  <c:v>43617</c:v>
                </c:pt>
                <c:pt idx="38">
                  <c:v>43709</c:v>
                </c:pt>
                <c:pt idx="39">
                  <c:v>43800</c:v>
                </c:pt>
                <c:pt idx="40">
                  <c:v>43891</c:v>
                </c:pt>
                <c:pt idx="41">
                  <c:v>43983</c:v>
                </c:pt>
                <c:pt idx="42">
                  <c:v>44075</c:v>
                </c:pt>
                <c:pt idx="43">
                  <c:v>44166</c:v>
                </c:pt>
                <c:pt idx="44">
                  <c:v>44256</c:v>
                </c:pt>
                <c:pt idx="45">
                  <c:v>44348</c:v>
                </c:pt>
                <c:pt idx="46">
                  <c:v>44440</c:v>
                </c:pt>
                <c:pt idx="47">
                  <c:v>44531</c:v>
                </c:pt>
                <c:pt idx="48">
                  <c:v>44621</c:v>
                </c:pt>
              </c:numCache>
            </c:numRef>
          </c:cat>
          <c:val>
            <c:numRef>
              <c:f>YouthUE!$C$41:$C$89</c:f>
              <c:numCache>
                <c:formatCode>0.0%</c:formatCode>
                <c:ptCount val="49"/>
                <c:pt idx="0">
                  <c:v>0.11599999999999999</c:v>
                </c:pt>
                <c:pt idx="1">
                  <c:v>0.155</c:v>
                </c:pt>
                <c:pt idx="2">
                  <c:v>0.125</c:v>
                </c:pt>
                <c:pt idx="3">
                  <c:v>0.11199999999999999</c:v>
                </c:pt>
                <c:pt idx="4">
                  <c:v>9.9000000000000005E-2</c:v>
                </c:pt>
                <c:pt idx="5">
                  <c:v>0.105</c:v>
                </c:pt>
                <c:pt idx="6">
                  <c:v>0.126</c:v>
                </c:pt>
                <c:pt idx="7">
                  <c:v>0.13300000000000001</c:v>
                </c:pt>
                <c:pt idx="8">
                  <c:v>0.13699999999999998</c:v>
                </c:pt>
                <c:pt idx="9">
                  <c:v>0.10199999999999999</c:v>
                </c:pt>
                <c:pt idx="10">
                  <c:v>0.14099999999999999</c:v>
                </c:pt>
                <c:pt idx="11">
                  <c:v>0.11800000000000001</c:v>
                </c:pt>
                <c:pt idx="12">
                  <c:v>0.107</c:v>
                </c:pt>
                <c:pt idx="13">
                  <c:v>0.10800000000000001</c:v>
                </c:pt>
                <c:pt idx="14">
                  <c:v>0.13900000000000001</c:v>
                </c:pt>
                <c:pt idx="15">
                  <c:v>9.6000000000000002E-2</c:v>
                </c:pt>
                <c:pt idx="16">
                  <c:v>0.125</c:v>
                </c:pt>
                <c:pt idx="17">
                  <c:v>0.11599999999999999</c:v>
                </c:pt>
                <c:pt idx="18">
                  <c:v>0.106</c:v>
                </c:pt>
                <c:pt idx="19">
                  <c:v>0.106</c:v>
                </c:pt>
                <c:pt idx="20">
                  <c:v>0.11800000000000001</c:v>
                </c:pt>
                <c:pt idx="21">
                  <c:v>8.1000000000000003E-2</c:v>
                </c:pt>
                <c:pt idx="22">
                  <c:v>0.115</c:v>
                </c:pt>
                <c:pt idx="23">
                  <c:v>7.400000000000001E-2</c:v>
                </c:pt>
                <c:pt idx="24">
                  <c:v>0.10099999999999999</c:v>
                </c:pt>
                <c:pt idx="25">
                  <c:v>0.10300000000000001</c:v>
                </c:pt>
                <c:pt idx="26">
                  <c:v>9.1999999999999998E-2</c:v>
                </c:pt>
                <c:pt idx="27">
                  <c:v>9.1999999999999998E-2</c:v>
                </c:pt>
                <c:pt idx="28">
                  <c:v>9.6999999999999989E-2</c:v>
                </c:pt>
                <c:pt idx="29">
                  <c:v>9.8000000000000004E-2</c:v>
                </c:pt>
                <c:pt idx="30">
                  <c:v>9.6000000000000002E-2</c:v>
                </c:pt>
                <c:pt idx="31">
                  <c:v>9.0999999999999998E-2</c:v>
                </c:pt>
                <c:pt idx="32">
                  <c:v>9.3000000000000013E-2</c:v>
                </c:pt>
                <c:pt idx="33">
                  <c:v>8.1000000000000003E-2</c:v>
                </c:pt>
                <c:pt idx="34">
                  <c:v>6.5000000000000002E-2</c:v>
                </c:pt>
                <c:pt idx="35">
                  <c:v>9.9000000000000005E-2</c:v>
                </c:pt>
                <c:pt idx="36">
                  <c:v>8.6999999999999994E-2</c:v>
                </c:pt>
                <c:pt idx="37">
                  <c:v>7.4999999999999997E-2</c:v>
                </c:pt>
                <c:pt idx="38">
                  <c:v>9.5000000000000001E-2</c:v>
                </c:pt>
                <c:pt idx="39">
                  <c:v>9.5000000000000001E-2</c:v>
                </c:pt>
                <c:pt idx="40">
                  <c:v>0.11199999999999999</c:v>
                </c:pt>
                <c:pt idx="41">
                  <c:v>8.5000000000000006E-2</c:v>
                </c:pt>
                <c:pt idx="42">
                  <c:v>0.10400000000000001</c:v>
                </c:pt>
                <c:pt idx="43">
                  <c:v>0.11599999999999999</c:v>
                </c:pt>
                <c:pt idx="44">
                  <c:v>0.111</c:v>
                </c:pt>
                <c:pt idx="45">
                  <c:v>7.400000000000001E-2</c:v>
                </c:pt>
                <c:pt idx="46">
                  <c:v>7.0000000000000007E-2</c:v>
                </c:pt>
                <c:pt idx="47">
                  <c:v>4.9000000000000002E-2</c:v>
                </c:pt>
                <c:pt idx="48">
                  <c:v>8.8000000000000009E-2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D2-4EA9-ACC6-0FAEAA3F5F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913024"/>
        <c:axId val="130914560"/>
      </c:lineChart>
      <c:catAx>
        <c:axId val="130913024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crossAx val="130914560"/>
        <c:crosses val="autoZero"/>
        <c:auto val="0"/>
        <c:lblAlgn val="ctr"/>
        <c:lblOffset val="100"/>
        <c:tickLblSkip val="8"/>
        <c:tickMarkSkip val="4"/>
        <c:noMultiLvlLbl val="0"/>
      </c:catAx>
      <c:valAx>
        <c:axId val="130914560"/>
        <c:scaling>
          <c:orientation val="minMax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130913024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1209995625546904"/>
          <c:y val="0.79128280839894949"/>
          <c:w val="0.57579986876640465"/>
          <c:h val="8.3717191601050026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377" l="0.70000000000000062" r="0.70000000000000062" t="0.75000000000000377" header="0.30000000000000032" footer="0.30000000000000032"/>
    <c:pageSetup orientation="landscape" horizontalDpi="1200" verticalDpi="1200"/>
  </c:printSettings>
  <c:userShapes r:id="rId1"/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AnnualYUE!$B$4</c:f>
              <c:strCache>
                <c:ptCount val="1"/>
                <c:pt idx="0">
                  <c:v>15-19 year olds</c:v>
                </c:pt>
              </c:strCache>
            </c:strRef>
          </c:tx>
          <c:marker>
            <c:symbol val="none"/>
          </c:marker>
          <c:cat>
            <c:numRef>
              <c:f>AnnualYUE!$A$5:$A$85</c:f>
              <c:numCache>
                <c:formatCode>mmm\-yy</c:formatCode>
                <c:ptCount val="81"/>
                <c:pt idx="0">
                  <c:v>37226</c:v>
                </c:pt>
                <c:pt idx="1">
                  <c:v>37316</c:v>
                </c:pt>
                <c:pt idx="2">
                  <c:v>37408</c:v>
                </c:pt>
                <c:pt idx="3">
                  <c:v>37500</c:v>
                </c:pt>
                <c:pt idx="4">
                  <c:v>37591</c:v>
                </c:pt>
                <c:pt idx="5">
                  <c:v>37681</c:v>
                </c:pt>
                <c:pt idx="6">
                  <c:v>37773</c:v>
                </c:pt>
                <c:pt idx="7">
                  <c:v>37865</c:v>
                </c:pt>
                <c:pt idx="8">
                  <c:v>37956</c:v>
                </c:pt>
                <c:pt idx="9">
                  <c:v>38047</c:v>
                </c:pt>
                <c:pt idx="10">
                  <c:v>38139</c:v>
                </c:pt>
                <c:pt idx="11">
                  <c:v>38231</c:v>
                </c:pt>
                <c:pt idx="12">
                  <c:v>38322</c:v>
                </c:pt>
                <c:pt idx="13">
                  <c:v>38412</c:v>
                </c:pt>
                <c:pt idx="14">
                  <c:v>38504</c:v>
                </c:pt>
                <c:pt idx="15">
                  <c:v>38596</c:v>
                </c:pt>
                <c:pt idx="16">
                  <c:v>38687</c:v>
                </c:pt>
                <c:pt idx="17">
                  <c:v>38777</c:v>
                </c:pt>
                <c:pt idx="18">
                  <c:v>38869</c:v>
                </c:pt>
                <c:pt idx="19">
                  <c:v>38961</c:v>
                </c:pt>
                <c:pt idx="20">
                  <c:v>39052</c:v>
                </c:pt>
                <c:pt idx="21">
                  <c:v>39142</c:v>
                </c:pt>
                <c:pt idx="22">
                  <c:v>39234</c:v>
                </c:pt>
                <c:pt idx="23">
                  <c:v>39326</c:v>
                </c:pt>
                <c:pt idx="24">
                  <c:v>39417</c:v>
                </c:pt>
                <c:pt idx="25">
                  <c:v>39508</c:v>
                </c:pt>
                <c:pt idx="26">
                  <c:v>39600</c:v>
                </c:pt>
                <c:pt idx="27">
                  <c:v>39692</c:v>
                </c:pt>
                <c:pt idx="28">
                  <c:v>39783</c:v>
                </c:pt>
                <c:pt idx="29">
                  <c:v>39873</c:v>
                </c:pt>
                <c:pt idx="30">
                  <c:v>39965</c:v>
                </c:pt>
                <c:pt idx="31">
                  <c:v>40057</c:v>
                </c:pt>
                <c:pt idx="32">
                  <c:v>40148</c:v>
                </c:pt>
                <c:pt idx="33">
                  <c:v>40238</c:v>
                </c:pt>
                <c:pt idx="34">
                  <c:v>40330</c:v>
                </c:pt>
                <c:pt idx="35">
                  <c:v>40422</c:v>
                </c:pt>
                <c:pt idx="36">
                  <c:v>40513</c:v>
                </c:pt>
                <c:pt idx="37">
                  <c:v>40603</c:v>
                </c:pt>
                <c:pt idx="38">
                  <c:v>40695</c:v>
                </c:pt>
                <c:pt idx="39">
                  <c:v>40787</c:v>
                </c:pt>
                <c:pt idx="40">
                  <c:v>40878</c:v>
                </c:pt>
                <c:pt idx="41">
                  <c:v>40969</c:v>
                </c:pt>
                <c:pt idx="42">
                  <c:v>41061</c:v>
                </c:pt>
                <c:pt idx="43">
                  <c:v>41153</c:v>
                </c:pt>
                <c:pt idx="44">
                  <c:v>41244</c:v>
                </c:pt>
                <c:pt idx="45">
                  <c:v>41334</c:v>
                </c:pt>
                <c:pt idx="46">
                  <c:v>41426</c:v>
                </c:pt>
                <c:pt idx="47">
                  <c:v>41518</c:v>
                </c:pt>
                <c:pt idx="48">
                  <c:v>41609</c:v>
                </c:pt>
                <c:pt idx="49">
                  <c:v>41699</c:v>
                </c:pt>
                <c:pt idx="50">
                  <c:v>41791</c:v>
                </c:pt>
                <c:pt idx="51">
                  <c:v>41883</c:v>
                </c:pt>
                <c:pt idx="52">
                  <c:v>41974</c:v>
                </c:pt>
                <c:pt idx="53">
                  <c:v>42064</c:v>
                </c:pt>
                <c:pt idx="54">
                  <c:v>42156</c:v>
                </c:pt>
                <c:pt idx="55">
                  <c:v>42248</c:v>
                </c:pt>
                <c:pt idx="56">
                  <c:v>42339</c:v>
                </c:pt>
                <c:pt idx="57">
                  <c:v>42430</c:v>
                </c:pt>
                <c:pt idx="58">
                  <c:v>42522</c:v>
                </c:pt>
                <c:pt idx="59">
                  <c:v>42614</c:v>
                </c:pt>
                <c:pt idx="60">
                  <c:v>42705</c:v>
                </c:pt>
                <c:pt idx="61">
                  <c:v>42795</c:v>
                </c:pt>
                <c:pt idx="62">
                  <c:v>42887</c:v>
                </c:pt>
                <c:pt idx="63">
                  <c:v>42979</c:v>
                </c:pt>
                <c:pt idx="64">
                  <c:v>43070</c:v>
                </c:pt>
                <c:pt idx="65">
                  <c:v>43160</c:v>
                </c:pt>
                <c:pt idx="66">
                  <c:v>43252</c:v>
                </c:pt>
                <c:pt idx="67">
                  <c:v>43344</c:v>
                </c:pt>
                <c:pt idx="68">
                  <c:v>43435</c:v>
                </c:pt>
                <c:pt idx="69">
                  <c:v>43525</c:v>
                </c:pt>
                <c:pt idx="70">
                  <c:v>43617</c:v>
                </c:pt>
                <c:pt idx="71">
                  <c:v>43709</c:v>
                </c:pt>
                <c:pt idx="72">
                  <c:v>43800</c:v>
                </c:pt>
                <c:pt idx="73">
                  <c:v>43891</c:v>
                </c:pt>
                <c:pt idx="74">
                  <c:v>43983</c:v>
                </c:pt>
                <c:pt idx="75">
                  <c:v>44075</c:v>
                </c:pt>
                <c:pt idx="76">
                  <c:v>44166</c:v>
                </c:pt>
                <c:pt idx="77">
                  <c:v>44256</c:v>
                </c:pt>
                <c:pt idx="78">
                  <c:v>44348</c:v>
                </c:pt>
                <c:pt idx="79">
                  <c:v>44440</c:v>
                </c:pt>
                <c:pt idx="80">
                  <c:v>44531</c:v>
                </c:pt>
              </c:numCache>
            </c:numRef>
          </c:cat>
          <c:val>
            <c:numRef>
              <c:f>AnnualYUE!$B$5:$B$85</c:f>
              <c:numCache>
                <c:formatCode>0.0%</c:formatCode>
                <c:ptCount val="81"/>
                <c:pt idx="0">
                  <c:v>0.15075</c:v>
                </c:pt>
                <c:pt idx="1">
                  <c:v>0.13574999999999998</c:v>
                </c:pt>
                <c:pt idx="2">
                  <c:v>0.13400000000000001</c:v>
                </c:pt>
                <c:pt idx="3">
                  <c:v>0.13550000000000001</c:v>
                </c:pt>
                <c:pt idx="4">
                  <c:v>0.14174999999999999</c:v>
                </c:pt>
                <c:pt idx="5">
                  <c:v>0.159</c:v>
                </c:pt>
                <c:pt idx="6">
                  <c:v>0.14699999999999999</c:v>
                </c:pt>
                <c:pt idx="7">
                  <c:v>0.14474999999999999</c:v>
                </c:pt>
                <c:pt idx="8">
                  <c:v>0.14274999999999999</c:v>
                </c:pt>
                <c:pt idx="9">
                  <c:v>0.127</c:v>
                </c:pt>
                <c:pt idx="10">
                  <c:v>0.13425000000000001</c:v>
                </c:pt>
                <c:pt idx="11">
                  <c:v>0.13775000000000001</c:v>
                </c:pt>
                <c:pt idx="12">
                  <c:v>0.124</c:v>
                </c:pt>
                <c:pt idx="13">
                  <c:v>0.13100000000000001</c:v>
                </c:pt>
                <c:pt idx="14">
                  <c:v>0.1235</c:v>
                </c:pt>
                <c:pt idx="15">
                  <c:v>0.13150000000000001</c:v>
                </c:pt>
                <c:pt idx="16">
                  <c:v>0.14125000000000001</c:v>
                </c:pt>
                <c:pt idx="17">
                  <c:v>0.13775000000000001</c:v>
                </c:pt>
                <c:pt idx="18">
                  <c:v>0.14824999999999999</c:v>
                </c:pt>
                <c:pt idx="19">
                  <c:v>0.14799999999999999</c:v>
                </c:pt>
                <c:pt idx="20">
                  <c:v>0.15575</c:v>
                </c:pt>
                <c:pt idx="21">
                  <c:v>0.1585</c:v>
                </c:pt>
                <c:pt idx="22">
                  <c:v>0.158</c:v>
                </c:pt>
                <c:pt idx="23">
                  <c:v>0.16600000000000001</c:v>
                </c:pt>
                <c:pt idx="24">
                  <c:v>0.15975</c:v>
                </c:pt>
                <c:pt idx="25">
                  <c:v>0.15475</c:v>
                </c:pt>
                <c:pt idx="26">
                  <c:v>0.16975000000000001</c:v>
                </c:pt>
                <c:pt idx="27">
                  <c:v>0.16999999999999998</c:v>
                </c:pt>
                <c:pt idx="28">
                  <c:v>0.185</c:v>
                </c:pt>
                <c:pt idx="29">
                  <c:v>0.19874999999999998</c:v>
                </c:pt>
                <c:pt idx="30">
                  <c:v>0.19474999999999998</c:v>
                </c:pt>
                <c:pt idx="31">
                  <c:v>0.20599999999999999</c:v>
                </c:pt>
                <c:pt idx="32">
                  <c:v>0.2235</c:v>
                </c:pt>
                <c:pt idx="33">
                  <c:v>0.25</c:v>
                </c:pt>
                <c:pt idx="34">
                  <c:v>0.27875</c:v>
                </c:pt>
                <c:pt idx="35">
                  <c:v>0.29949999999999999</c:v>
                </c:pt>
                <c:pt idx="36">
                  <c:v>0.30975000000000003</c:v>
                </c:pt>
                <c:pt idx="37">
                  <c:v>0.30800000000000005</c:v>
                </c:pt>
                <c:pt idx="38">
                  <c:v>0.3115</c:v>
                </c:pt>
                <c:pt idx="39">
                  <c:v>0.28949999999999998</c:v>
                </c:pt>
                <c:pt idx="40">
                  <c:v>0.27</c:v>
                </c:pt>
                <c:pt idx="41">
                  <c:v>0.26349999999999996</c:v>
                </c:pt>
                <c:pt idx="42">
                  <c:v>0.25774999999999998</c:v>
                </c:pt>
                <c:pt idx="43">
                  <c:v>0.26474999999999999</c:v>
                </c:pt>
                <c:pt idx="44">
                  <c:v>0.27925</c:v>
                </c:pt>
                <c:pt idx="45">
                  <c:v>0.27950000000000003</c:v>
                </c:pt>
                <c:pt idx="46">
                  <c:v>0.25800000000000001</c:v>
                </c:pt>
                <c:pt idx="47">
                  <c:v>0.24424999999999999</c:v>
                </c:pt>
                <c:pt idx="48">
                  <c:v>0.23374999999999999</c:v>
                </c:pt>
                <c:pt idx="49">
                  <c:v>0.23525000000000001</c:v>
                </c:pt>
                <c:pt idx="50">
                  <c:v>0.23449999999999999</c:v>
                </c:pt>
                <c:pt idx="51">
                  <c:v>0.24099999999999999</c:v>
                </c:pt>
                <c:pt idx="52">
                  <c:v>0.23474999999999999</c:v>
                </c:pt>
                <c:pt idx="53">
                  <c:v>0.22525000000000001</c:v>
                </c:pt>
                <c:pt idx="54">
                  <c:v>0.22949999999999998</c:v>
                </c:pt>
                <c:pt idx="55">
                  <c:v>0.23499999999999999</c:v>
                </c:pt>
                <c:pt idx="56">
                  <c:v>0.23174999999999998</c:v>
                </c:pt>
                <c:pt idx="57">
                  <c:v>0.23274999999999998</c:v>
                </c:pt>
                <c:pt idx="58">
                  <c:v>0.22099999999999997</c:v>
                </c:pt>
                <c:pt idx="59">
                  <c:v>0.21875</c:v>
                </c:pt>
                <c:pt idx="60">
                  <c:v>0.21224999999999999</c:v>
                </c:pt>
                <c:pt idx="61">
                  <c:v>0.21625</c:v>
                </c:pt>
                <c:pt idx="62">
                  <c:v>0.21900000000000003</c:v>
                </c:pt>
                <c:pt idx="63">
                  <c:v>0.21400000000000002</c:v>
                </c:pt>
                <c:pt idx="64">
                  <c:v>0.20874999999999999</c:v>
                </c:pt>
                <c:pt idx="65">
                  <c:v>0.19574999999999998</c:v>
                </c:pt>
                <c:pt idx="66">
                  <c:v>0.20024999999999998</c:v>
                </c:pt>
                <c:pt idx="67">
                  <c:v>0.187</c:v>
                </c:pt>
                <c:pt idx="68">
                  <c:v>0.19700000000000001</c:v>
                </c:pt>
                <c:pt idx="69">
                  <c:v>0.19974999999999998</c:v>
                </c:pt>
                <c:pt idx="70">
                  <c:v>0.1885</c:v>
                </c:pt>
                <c:pt idx="71">
                  <c:v>0.1905</c:v>
                </c:pt>
                <c:pt idx="72">
                  <c:v>0.18075000000000002</c:v>
                </c:pt>
                <c:pt idx="73">
                  <c:v>0.16950000000000001</c:v>
                </c:pt>
                <c:pt idx="74">
                  <c:v>0.16250000000000001</c:v>
                </c:pt>
                <c:pt idx="75">
                  <c:v>0.16375000000000001</c:v>
                </c:pt>
                <c:pt idx="76">
                  <c:v>0.17225000000000001</c:v>
                </c:pt>
                <c:pt idx="77">
                  <c:v>0.18225000000000002</c:v>
                </c:pt>
                <c:pt idx="78">
                  <c:v>0.19225000000000003</c:v>
                </c:pt>
                <c:pt idx="79">
                  <c:v>0.18124999999999999</c:v>
                </c:pt>
                <c:pt idx="80">
                  <c:v>0.16450000000000001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1C-4EA9-945D-FC3099268E3C}"/>
            </c:ext>
          </c:extLst>
        </c:ser>
        <c:ser>
          <c:idx val="1"/>
          <c:order val="1"/>
          <c:tx>
            <c:strRef>
              <c:f>AnnualYUE!$C$4</c:f>
              <c:strCache>
                <c:ptCount val="1"/>
                <c:pt idx="0">
                  <c:v>20-24 year olds</c:v>
                </c:pt>
              </c:strCache>
            </c:strRef>
          </c:tx>
          <c:marker>
            <c:symbol val="none"/>
          </c:marker>
          <c:cat>
            <c:numRef>
              <c:f>AnnualYUE!$A$5:$A$85</c:f>
              <c:numCache>
                <c:formatCode>mmm\-yy</c:formatCode>
                <c:ptCount val="81"/>
                <c:pt idx="0">
                  <c:v>37226</c:v>
                </c:pt>
                <c:pt idx="1">
                  <c:v>37316</c:v>
                </c:pt>
                <c:pt idx="2">
                  <c:v>37408</c:v>
                </c:pt>
                <c:pt idx="3">
                  <c:v>37500</c:v>
                </c:pt>
                <c:pt idx="4">
                  <c:v>37591</c:v>
                </c:pt>
                <c:pt idx="5">
                  <c:v>37681</c:v>
                </c:pt>
                <c:pt idx="6">
                  <c:v>37773</c:v>
                </c:pt>
                <c:pt idx="7">
                  <c:v>37865</c:v>
                </c:pt>
                <c:pt idx="8">
                  <c:v>37956</c:v>
                </c:pt>
                <c:pt idx="9">
                  <c:v>38047</c:v>
                </c:pt>
                <c:pt idx="10">
                  <c:v>38139</c:v>
                </c:pt>
                <c:pt idx="11">
                  <c:v>38231</c:v>
                </c:pt>
                <c:pt idx="12">
                  <c:v>38322</c:v>
                </c:pt>
                <c:pt idx="13">
                  <c:v>38412</c:v>
                </c:pt>
                <c:pt idx="14">
                  <c:v>38504</c:v>
                </c:pt>
                <c:pt idx="15">
                  <c:v>38596</c:v>
                </c:pt>
                <c:pt idx="16">
                  <c:v>38687</c:v>
                </c:pt>
                <c:pt idx="17">
                  <c:v>38777</c:v>
                </c:pt>
                <c:pt idx="18">
                  <c:v>38869</c:v>
                </c:pt>
                <c:pt idx="19">
                  <c:v>38961</c:v>
                </c:pt>
                <c:pt idx="20">
                  <c:v>39052</c:v>
                </c:pt>
                <c:pt idx="21">
                  <c:v>39142</c:v>
                </c:pt>
                <c:pt idx="22">
                  <c:v>39234</c:v>
                </c:pt>
                <c:pt idx="23">
                  <c:v>39326</c:v>
                </c:pt>
                <c:pt idx="24">
                  <c:v>39417</c:v>
                </c:pt>
                <c:pt idx="25">
                  <c:v>39508</c:v>
                </c:pt>
                <c:pt idx="26">
                  <c:v>39600</c:v>
                </c:pt>
                <c:pt idx="27">
                  <c:v>39692</c:v>
                </c:pt>
                <c:pt idx="28">
                  <c:v>39783</c:v>
                </c:pt>
                <c:pt idx="29">
                  <c:v>39873</c:v>
                </c:pt>
                <c:pt idx="30">
                  <c:v>39965</c:v>
                </c:pt>
                <c:pt idx="31">
                  <c:v>40057</c:v>
                </c:pt>
                <c:pt idx="32">
                  <c:v>40148</c:v>
                </c:pt>
                <c:pt idx="33">
                  <c:v>40238</c:v>
                </c:pt>
                <c:pt idx="34">
                  <c:v>40330</c:v>
                </c:pt>
                <c:pt idx="35">
                  <c:v>40422</c:v>
                </c:pt>
                <c:pt idx="36">
                  <c:v>40513</c:v>
                </c:pt>
                <c:pt idx="37">
                  <c:v>40603</c:v>
                </c:pt>
                <c:pt idx="38">
                  <c:v>40695</c:v>
                </c:pt>
                <c:pt idx="39">
                  <c:v>40787</c:v>
                </c:pt>
                <c:pt idx="40">
                  <c:v>40878</c:v>
                </c:pt>
                <c:pt idx="41">
                  <c:v>40969</c:v>
                </c:pt>
                <c:pt idx="42">
                  <c:v>41061</c:v>
                </c:pt>
                <c:pt idx="43">
                  <c:v>41153</c:v>
                </c:pt>
                <c:pt idx="44">
                  <c:v>41244</c:v>
                </c:pt>
                <c:pt idx="45">
                  <c:v>41334</c:v>
                </c:pt>
                <c:pt idx="46">
                  <c:v>41426</c:v>
                </c:pt>
                <c:pt idx="47">
                  <c:v>41518</c:v>
                </c:pt>
                <c:pt idx="48">
                  <c:v>41609</c:v>
                </c:pt>
                <c:pt idx="49">
                  <c:v>41699</c:v>
                </c:pt>
                <c:pt idx="50">
                  <c:v>41791</c:v>
                </c:pt>
                <c:pt idx="51">
                  <c:v>41883</c:v>
                </c:pt>
                <c:pt idx="52">
                  <c:v>41974</c:v>
                </c:pt>
                <c:pt idx="53">
                  <c:v>42064</c:v>
                </c:pt>
                <c:pt idx="54">
                  <c:v>42156</c:v>
                </c:pt>
                <c:pt idx="55">
                  <c:v>42248</c:v>
                </c:pt>
                <c:pt idx="56">
                  <c:v>42339</c:v>
                </c:pt>
                <c:pt idx="57">
                  <c:v>42430</c:v>
                </c:pt>
                <c:pt idx="58">
                  <c:v>42522</c:v>
                </c:pt>
                <c:pt idx="59">
                  <c:v>42614</c:v>
                </c:pt>
                <c:pt idx="60">
                  <c:v>42705</c:v>
                </c:pt>
                <c:pt idx="61">
                  <c:v>42795</c:v>
                </c:pt>
                <c:pt idx="62">
                  <c:v>42887</c:v>
                </c:pt>
                <c:pt idx="63">
                  <c:v>42979</c:v>
                </c:pt>
                <c:pt idx="64">
                  <c:v>43070</c:v>
                </c:pt>
                <c:pt idx="65">
                  <c:v>43160</c:v>
                </c:pt>
                <c:pt idx="66">
                  <c:v>43252</c:v>
                </c:pt>
                <c:pt idx="67">
                  <c:v>43344</c:v>
                </c:pt>
                <c:pt idx="68">
                  <c:v>43435</c:v>
                </c:pt>
                <c:pt idx="69">
                  <c:v>43525</c:v>
                </c:pt>
                <c:pt idx="70">
                  <c:v>43617</c:v>
                </c:pt>
                <c:pt idx="71">
                  <c:v>43709</c:v>
                </c:pt>
                <c:pt idx="72">
                  <c:v>43800</c:v>
                </c:pt>
                <c:pt idx="73">
                  <c:v>43891</c:v>
                </c:pt>
                <c:pt idx="74">
                  <c:v>43983</c:v>
                </c:pt>
                <c:pt idx="75">
                  <c:v>44075</c:v>
                </c:pt>
                <c:pt idx="76">
                  <c:v>44166</c:v>
                </c:pt>
                <c:pt idx="77">
                  <c:v>44256</c:v>
                </c:pt>
                <c:pt idx="78">
                  <c:v>44348</c:v>
                </c:pt>
                <c:pt idx="79">
                  <c:v>44440</c:v>
                </c:pt>
                <c:pt idx="80">
                  <c:v>44531</c:v>
                </c:pt>
              </c:numCache>
            </c:numRef>
          </c:cat>
          <c:val>
            <c:numRef>
              <c:f>AnnualYUE!$C$5:$C$85</c:f>
              <c:numCache>
                <c:formatCode>0.0%</c:formatCode>
                <c:ptCount val="81"/>
                <c:pt idx="0">
                  <c:v>6.8250000000000005E-2</c:v>
                </c:pt>
                <c:pt idx="1">
                  <c:v>6.0499999999999998E-2</c:v>
                </c:pt>
                <c:pt idx="2">
                  <c:v>5.9000000000000004E-2</c:v>
                </c:pt>
                <c:pt idx="3">
                  <c:v>7.0250000000000007E-2</c:v>
                </c:pt>
                <c:pt idx="4">
                  <c:v>7.0750000000000007E-2</c:v>
                </c:pt>
                <c:pt idx="5">
                  <c:v>7.5000000000000011E-2</c:v>
                </c:pt>
                <c:pt idx="6">
                  <c:v>7.5250000000000011E-2</c:v>
                </c:pt>
                <c:pt idx="7">
                  <c:v>6.0250000000000005E-2</c:v>
                </c:pt>
                <c:pt idx="8">
                  <c:v>5.6500000000000009E-2</c:v>
                </c:pt>
                <c:pt idx="9">
                  <c:v>5.4000000000000006E-2</c:v>
                </c:pt>
                <c:pt idx="10">
                  <c:v>5.3500000000000006E-2</c:v>
                </c:pt>
                <c:pt idx="11">
                  <c:v>6.4250000000000002E-2</c:v>
                </c:pt>
                <c:pt idx="12">
                  <c:v>6.9250000000000006E-2</c:v>
                </c:pt>
                <c:pt idx="13">
                  <c:v>7.1000000000000008E-2</c:v>
                </c:pt>
                <c:pt idx="14">
                  <c:v>6.9750000000000006E-2</c:v>
                </c:pt>
                <c:pt idx="15">
                  <c:v>6.5250000000000002E-2</c:v>
                </c:pt>
                <c:pt idx="16">
                  <c:v>6.3500000000000001E-2</c:v>
                </c:pt>
                <c:pt idx="17">
                  <c:v>6.1499999999999999E-2</c:v>
                </c:pt>
                <c:pt idx="18">
                  <c:v>5.2249999999999998E-2</c:v>
                </c:pt>
                <c:pt idx="19">
                  <c:v>5.2749999999999998E-2</c:v>
                </c:pt>
                <c:pt idx="20">
                  <c:v>5.4749999999999993E-2</c:v>
                </c:pt>
                <c:pt idx="21">
                  <c:v>6.4749999999999988E-2</c:v>
                </c:pt>
                <c:pt idx="22">
                  <c:v>7.3249999999999996E-2</c:v>
                </c:pt>
                <c:pt idx="23">
                  <c:v>7.1999999999999995E-2</c:v>
                </c:pt>
                <c:pt idx="24">
                  <c:v>6.4500000000000002E-2</c:v>
                </c:pt>
                <c:pt idx="25">
                  <c:v>6.4750000000000002E-2</c:v>
                </c:pt>
                <c:pt idx="26">
                  <c:v>7.0750000000000007E-2</c:v>
                </c:pt>
                <c:pt idx="27">
                  <c:v>7.4499999999999997E-2</c:v>
                </c:pt>
                <c:pt idx="28">
                  <c:v>8.3250000000000005E-2</c:v>
                </c:pt>
                <c:pt idx="29">
                  <c:v>9.0999999999999998E-2</c:v>
                </c:pt>
                <c:pt idx="30">
                  <c:v>0.10675000000000001</c:v>
                </c:pt>
                <c:pt idx="31">
                  <c:v>0.11624999999999999</c:v>
                </c:pt>
                <c:pt idx="32">
                  <c:v>0.13175000000000001</c:v>
                </c:pt>
                <c:pt idx="33">
                  <c:v>0.1265</c:v>
                </c:pt>
                <c:pt idx="34">
                  <c:v>0.12925</c:v>
                </c:pt>
                <c:pt idx="35">
                  <c:v>0.13350000000000001</c:v>
                </c:pt>
                <c:pt idx="36">
                  <c:v>0.127</c:v>
                </c:pt>
                <c:pt idx="37">
                  <c:v>0.12275</c:v>
                </c:pt>
                <c:pt idx="38">
                  <c:v>0.11024999999999999</c:v>
                </c:pt>
                <c:pt idx="39">
                  <c:v>0.1105</c:v>
                </c:pt>
                <c:pt idx="40">
                  <c:v>0.11575000000000001</c:v>
                </c:pt>
                <c:pt idx="41">
                  <c:v>0.12525</c:v>
                </c:pt>
                <c:pt idx="42">
                  <c:v>0.1245</c:v>
                </c:pt>
                <c:pt idx="43">
                  <c:v>0.12825</c:v>
                </c:pt>
                <c:pt idx="44">
                  <c:v>0.1245</c:v>
                </c:pt>
                <c:pt idx="45">
                  <c:v>0.11699999999999999</c:v>
                </c:pt>
                <c:pt idx="46">
                  <c:v>0.11849999999999999</c:v>
                </c:pt>
                <c:pt idx="47">
                  <c:v>0.11800000000000001</c:v>
                </c:pt>
                <c:pt idx="48">
                  <c:v>0.11250000000000002</c:v>
                </c:pt>
                <c:pt idx="49">
                  <c:v>0.11700000000000001</c:v>
                </c:pt>
                <c:pt idx="50">
                  <c:v>0.11899999999999999</c:v>
                </c:pt>
                <c:pt idx="51">
                  <c:v>0.11074999999999999</c:v>
                </c:pt>
                <c:pt idx="52">
                  <c:v>0.11324999999999999</c:v>
                </c:pt>
                <c:pt idx="53">
                  <c:v>0.11149999999999999</c:v>
                </c:pt>
                <c:pt idx="54">
                  <c:v>0.10275000000000001</c:v>
                </c:pt>
                <c:pt idx="55">
                  <c:v>0.105</c:v>
                </c:pt>
                <c:pt idx="56">
                  <c:v>9.7000000000000003E-2</c:v>
                </c:pt>
                <c:pt idx="57">
                  <c:v>9.2749999999999999E-2</c:v>
                </c:pt>
                <c:pt idx="58">
                  <c:v>9.8250000000000004E-2</c:v>
                </c:pt>
                <c:pt idx="59">
                  <c:v>9.2499999999999999E-2</c:v>
                </c:pt>
                <c:pt idx="60">
                  <c:v>9.7000000000000003E-2</c:v>
                </c:pt>
                <c:pt idx="61">
                  <c:v>9.6000000000000002E-2</c:v>
                </c:pt>
                <c:pt idx="62">
                  <c:v>9.4750000000000001E-2</c:v>
                </c:pt>
                <c:pt idx="63">
                  <c:v>9.5750000000000002E-2</c:v>
                </c:pt>
                <c:pt idx="64">
                  <c:v>9.5500000000000002E-2</c:v>
                </c:pt>
                <c:pt idx="65">
                  <c:v>9.4500000000000015E-2</c:v>
                </c:pt>
                <c:pt idx="66">
                  <c:v>9.0250000000000011E-2</c:v>
                </c:pt>
                <c:pt idx="67">
                  <c:v>8.2500000000000004E-2</c:v>
                </c:pt>
                <c:pt idx="68">
                  <c:v>8.4500000000000006E-2</c:v>
                </c:pt>
                <c:pt idx="69">
                  <c:v>8.3000000000000004E-2</c:v>
                </c:pt>
                <c:pt idx="70">
                  <c:v>8.1500000000000003E-2</c:v>
                </c:pt>
                <c:pt idx="71">
                  <c:v>8.8999999999999996E-2</c:v>
                </c:pt>
                <c:pt idx="72">
                  <c:v>8.7999999999999995E-2</c:v>
                </c:pt>
                <c:pt idx="73">
                  <c:v>9.425E-2</c:v>
                </c:pt>
                <c:pt idx="74">
                  <c:v>9.6750000000000003E-2</c:v>
                </c:pt>
                <c:pt idx="75">
                  <c:v>9.9000000000000005E-2</c:v>
                </c:pt>
                <c:pt idx="76">
                  <c:v>0.10425000000000001</c:v>
                </c:pt>
                <c:pt idx="77">
                  <c:v>0.104</c:v>
                </c:pt>
                <c:pt idx="78">
                  <c:v>0.10125000000000001</c:v>
                </c:pt>
                <c:pt idx="79">
                  <c:v>9.2749999999999999E-2</c:v>
                </c:pt>
                <c:pt idx="80">
                  <c:v>7.5999999999999998E-2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1C-4EA9-945D-FC3099268E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133824"/>
        <c:axId val="131135360"/>
      </c:lineChart>
      <c:catAx>
        <c:axId val="131133824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crossAx val="131135360"/>
        <c:crosses val="autoZero"/>
        <c:auto val="0"/>
        <c:lblAlgn val="ctr"/>
        <c:lblOffset val="100"/>
        <c:tickLblSkip val="8"/>
        <c:tickMarkSkip val="4"/>
        <c:noMultiLvlLbl val="0"/>
      </c:catAx>
      <c:valAx>
        <c:axId val="131135360"/>
        <c:scaling>
          <c:orientation val="minMax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131133824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4" l="0.70000000000000062" r="0.70000000000000062" t="0.750000000000004" header="0.30000000000000032" footer="0.30000000000000032"/>
    <c:pageSetup orientation="landscape" horizontalDpi="1200" verticalDpi="1200"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Annual Youth Unemployment </a:t>
            </a:r>
          </a:p>
          <a:p>
            <a:pPr>
              <a:defRPr/>
            </a:pPr>
            <a:r>
              <a:rPr lang="en-US" sz="1400"/>
              <a:t>Auckland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434951881014815"/>
          <c:y val="0.27392388451443717"/>
          <c:w val="0.82773381452319195"/>
          <c:h val="0.38550306211723695"/>
        </c:manualLayout>
      </c:layout>
      <c:lineChart>
        <c:grouping val="standard"/>
        <c:varyColors val="0"/>
        <c:ser>
          <c:idx val="0"/>
          <c:order val="0"/>
          <c:tx>
            <c:strRef>
              <c:f>AnnualYUE!$B$4</c:f>
              <c:strCache>
                <c:ptCount val="1"/>
                <c:pt idx="0">
                  <c:v>15-19 year olds</c:v>
                </c:pt>
              </c:strCache>
            </c:strRef>
          </c:tx>
          <c:marker>
            <c:symbol val="none"/>
          </c:marker>
          <c:cat>
            <c:numRef>
              <c:f>AnnualYUE!$A$5:$A$85</c:f>
              <c:numCache>
                <c:formatCode>mmm\-yy</c:formatCode>
                <c:ptCount val="81"/>
                <c:pt idx="0">
                  <c:v>37226</c:v>
                </c:pt>
                <c:pt idx="1">
                  <c:v>37316</c:v>
                </c:pt>
                <c:pt idx="2">
                  <c:v>37408</c:v>
                </c:pt>
                <c:pt idx="3">
                  <c:v>37500</c:v>
                </c:pt>
                <c:pt idx="4">
                  <c:v>37591</c:v>
                </c:pt>
                <c:pt idx="5">
                  <c:v>37681</c:v>
                </c:pt>
                <c:pt idx="6">
                  <c:v>37773</c:v>
                </c:pt>
                <c:pt idx="7">
                  <c:v>37865</c:v>
                </c:pt>
                <c:pt idx="8">
                  <c:v>37956</c:v>
                </c:pt>
                <c:pt idx="9">
                  <c:v>38047</c:v>
                </c:pt>
                <c:pt idx="10">
                  <c:v>38139</c:v>
                </c:pt>
                <c:pt idx="11">
                  <c:v>38231</c:v>
                </c:pt>
                <c:pt idx="12">
                  <c:v>38322</c:v>
                </c:pt>
                <c:pt idx="13">
                  <c:v>38412</c:v>
                </c:pt>
                <c:pt idx="14">
                  <c:v>38504</c:v>
                </c:pt>
                <c:pt idx="15">
                  <c:v>38596</c:v>
                </c:pt>
                <c:pt idx="16">
                  <c:v>38687</c:v>
                </c:pt>
                <c:pt idx="17">
                  <c:v>38777</c:v>
                </c:pt>
                <c:pt idx="18">
                  <c:v>38869</c:v>
                </c:pt>
                <c:pt idx="19">
                  <c:v>38961</c:v>
                </c:pt>
                <c:pt idx="20">
                  <c:v>39052</c:v>
                </c:pt>
                <c:pt idx="21">
                  <c:v>39142</c:v>
                </c:pt>
                <c:pt idx="22">
                  <c:v>39234</c:v>
                </c:pt>
                <c:pt idx="23">
                  <c:v>39326</c:v>
                </c:pt>
                <c:pt idx="24">
                  <c:v>39417</c:v>
                </c:pt>
                <c:pt idx="25">
                  <c:v>39508</c:v>
                </c:pt>
                <c:pt idx="26">
                  <c:v>39600</c:v>
                </c:pt>
                <c:pt idx="27">
                  <c:v>39692</c:v>
                </c:pt>
                <c:pt idx="28">
                  <c:v>39783</c:v>
                </c:pt>
                <c:pt idx="29">
                  <c:v>39873</c:v>
                </c:pt>
                <c:pt idx="30">
                  <c:v>39965</c:v>
                </c:pt>
                <c:pt idx="31">
                  <c:v>40057</c:v>
                </c:pt>
                <c:pt idx="32">
                  <c:v>40148</c:v>
                </c:pt>
                <c:pt idx="33">
                  <c:v>40238</c:v>
                </c:pt>
                <c:pt idx="34">
                  <c:v>40330</c:v>
                </c:pt>
                <c:pt idx="35">
                  <c:v>40422</c:v>
                </c:pt>
                <c:pt idx="36">
                  <c:v>40513</c:v>
                </c:pt>
                <c:pt idx="37">
                  <c:v>40603</c:v>
                </c:pt>
                <c:pt idx="38">
                  <c:v>40695</c:v>
                </c:pt>
                <c:pt idx="39">
                  <c:v>40787</c:v>
                </c:pt>
                <c:pt idx="40">
                  <c:v>40878</c:v>
                </c:pt>
                <c:pt idx="41">
                  <c:v>40969</c:v>
                </c:pt>
                <c:pt idx="42">
                  <c:v>41061</c:v>
                </c:pt>
                <c:pt idx="43">
                  <c:v>41153</c:v>
                </c:pt>
                <c:pt idx="44">
                  <c:v>41244</c:v>
                </c:pt>
                <c:pt idx="45">
                  <c:v>41334</c:v>
                </c:pt>
                <c:pt idx="46">
                  <c:v>41426</c:v>
                </c:pt>
                <c:pt idx="47">
                  <c:v>41518</c:v>
                </c:pt>
                <c:pt idx="48">
                  <c:v>41609</c:v>
                </c:pt>
                <c:pt idx="49">
                  <c:v>41699</c:v>
                </c:pt>
                <c:pt idx="50">
                  <c:v>41791</c:v>
                </c:pt>
                <c:pt idx="51">
                  <c:v>41883</c:v>
                </c:pt>
                <c:pt idx="52">
                  <c:v>41974</c:v>
                </c:pt>
                <c:pt idx="53">
                  <c:v>42064</c:v>
                </c:pt>
                <c:pt idx="54">
                  <c:v>42156</c:v>
                </c:pt>
                <c:pt idx="55">
                  <c:v>42248</c:v>
                </c:pt>
                <c:pt idx="56">
                  <c:v>42339</c:v>
                </c:pt>
                <c:pt idx="57">
                  <c:v>42430</c:v>
                </c:pt>
                <c:pt idx="58">
                  <c:v>42522</c:v>
                </c:pt>
                <c:pt idx="59">
                  <c:v>42614</c:v>
                </c:pt>
                <c:pt idx="60">
                  <c:v>42705</c:v>
                </c:pt>
                <c:pt idx="61">
                  <c:v>42795</c:v>
                </c:pt>
                <c:pt idx="62">
                  <c:v>42887</c:v>
                </c:pt>
                <c:pt idx="63">
                  <c:v>42979</c:v>
                </c:pt>
                <c:pt idx="64">
                  <c:v>43070</c:v>
                </c:pt>
                <c:pt idx="65">
                  <c:v>43160</c:v>
                </c:pt>
                <c:pt idx="66">
                  <c:v>43252</c:v>
                </c:pt>
                <c:pt idx="67">
                  <c:v>43344</c:v>
                </c:pt>
                <c:pt idx="68">
                  <c:v>43435</c:v>
                </c:pt>
                <c:pt idx="69">
                  <c:v>43525</c:v>
                </c:pt>
                <c:pt idx="70">
                  <c:v>43617</c:v>
                </c:pt>
                <c:pt idx="71">
                  <c:v>43709</c:v>
                </c:pt>
                <c:pt idx="72">
                  <c:v>43800</c:v>
                </c:pt>
                <c:pt idx="73">
                  <c:v>43891</c:v>
                </c:pt>
                <c:pt idx="74">
                  <c:v>43983</c:v>
                </c:pt>
                <c:pt idx="75">
                  <c:v>44075</c:v>
                </c:pt>
                <c:pt idx="76">
                  <c:v>44166</c:v>
                </c:pt>
                <c:pt idx="77">
                  <c:v>44256</c:v>
                </c:pt>
                <c:pt idx="78">
                  <c:v>44348</c:v>
                </c:pt>
                <c:pt idx="79">
                  <c:v>44440</c:v>
                </c:pt>
                <c:pt idx="80">
                  <c:v>44531</c:v>
                </c:pt>
              </c:numCache>
            </c:numRef>
          </c:cat>
          <c:val>
            <c:numRef>
              <c:f>AnnualYUE!$B$5:$B$85</c:f>
              <c:numCache>
                <c:formatCode>0.0%</c:formatCode>
                <c:ptCount val="81"/>
                <c:pt idx="0">
                  <c:v>0.15075</c:v>
                </c:pt>
                <c:pt idx="1">
                  <c:v>0.13574999999999998</c:v>
                </c:pt>
                <c:pt idx="2">
                  <c:v>0.13400000000000001</c:v>
                </c:pt>
                <c:pt idx="3">
                  <c:v>0.13550000000000001</c:v>
                </c:pt>
                <c:pt idx="4">
                  <c:v>0.14174999999999999</c:v>
                </c:pt>
                <c:pt idx="5">
                  <c:v>0.159</c:v>
                </c:pt>
                <c:pt idx="6">
                  <c:v>0.14699999999999999</c:v>
                </c:pt>
                <c:pt idx="7">
                  <c:v>0.14474999999999999</c:v>
                </c:pt>
                <c:pt idx="8">
                  <c:v>0.14274999999999999</c:v>
                </c:pt>
                <c:pt idx="9">
                  <c:v>0.127</c:v>
                </c:pt>
                <c:pt idx="10">
                  <c:v>0.13425000000000001</c:v>
                </c:pt>
                <c:pt idx="11">
                  <c:v>0.13775000000000001</c:v>
                </c:pt>
                <c:pt idx="12">
                  <c:v>0.124</c:v>
                </c:pt>
                <c:pt idx="13">
                  <c:v>0.13100000000000001</c:v>
                </c:pt>
                <c:pt idx="14">
                  <c:v>0.1235</c:v>
                </c:pt>
                <c:pt idx="15">
                  <c:v>0.13150000000000001</c:v>
                </c:pt>
                <c:pt idx="16">
                  <c:v>0.14125000000000001</c:v>
                </c:pt>
                <c:pt idx="17">
                  <c:v>0.13775000000000001</c:v>
                </c:pt>
                <c:pt idx="18">
                  <c:v>0.14824999999999999</c:v>
                </c:pt>
                <c:pt idx="19">
                  <c:v>0.14799999999999999</c:v>
                </c:pt>
                <c:pt idx="20">
                  <c:v>0.15575</c:v>
                </c:pt>
                <c:pt idx="21">
                  <c:v>0.1585</c:v>
                </c:pt>
                <c:pt idx="22">
                  <c:v>0.158</c:v>
                </c:pt>
                <c:pt idx="23">
                  <c:v>0.16600000000000001</c:v>
                </c:pt>
                <c:pt idx="24">
                  <c:v>0.15975</c:v>
                </c:pt>
                <c:pt idx="25">
                  <c:v>0.15475</c:v>
                </c:pt>
                <c:pt idx="26">
                  <c:v>0.16975000000000001</c:v>
                </c:pt>
                <c:pt idx="27">
                  <c:v>0.16999999999999998</c:v>
                </c:pt>
                <c:pt idx="28">
                  <c:v>0.185</c:v>
                </c:pt>
                <c:pt idx="29">
                  <c:v>0.19874999999999998</c:v>
                </c:pt>
                <c:pt idx="30">
                  <c:v>0.19474999999999998</c:v>
                </c:pt>
                <c:pt idx="31">
                  <c:v>0.20599999999999999</c:v>
                </c:pt>
                <c:pt idx="32">
                  <c:v>0.2235</c:v>
                </c:pt>
                <c:pt idx="33">
                  <c:v>0.25</c:v>
                </c:pt>
                <c:pt idx="34">
                  <c:v>0.27875</c:v>
                </c:pt>
                <c:pt idx="35">
                  <c:v>0.29949999999999999</c:v>
                </c:pt>
                <c:pt idx="36">
                  <c:v>0.30975000000000003</c:v>
                </c:pt>
                <c:pt idx="37">
                  <c:v>0.30800000000000005</c:v>
                </c:pt>
                <c:pt idx="38">
                  <c:v>0.3115</c:v>
                </c:pt>
                <c:pt idx="39">
                  <c:v>0.28949999999999998</c:v>
                </c:pt>
                <c:pt idx="40">
                  <c:v>0.27</c:v>
                </c:pt>
                <c:pt idx="41">
                  <c:v>0.26349999999999996</c:v>
                </c:pt>
                <c:pt idx="42">
                  <c:v>0.25774999999999998</c:v>
                </c:pt>
                <c:pt idx="43">
                  <c:v>0.26474999999999999</c:v>
                </c:pt>
                <c:pt idx="44">
                  <c:v>0.27925</c:v>
                </c:pt>
                <c:pt idx="45">
                  <c:v>0.27950000000000003</c:v>
                </c:pt>
                <c:pt idx="46">
                  <c:v>0.25800000000000001</c:v>
                </c:pt>
                <c:pt idx="47">
                  <c:v>0.24424999999999999</c:v>
                </c:pt>
                <c:pt idx="48">
                  <c:v>0.23374999999999999</c:v>
                </c:pt>
                <c:pt idx="49">
                  <c:v>0.23525000000000001</c:v>
                </c:pt>
                <c:pt idx="50">
                  <c:v>0.23449999999999999</c:v>
                </c:pt>
                <c:pt idx="51">
                  <c:v>0.24099999999999999</c:v>
                </c:pt>
                <c:pt idx="52">
                  <c:v>0.23474999999999999</c:v>
                </c:pt>
                <c:pt idx="53">
                  <c:v>0.22525000000000001</c:v>
                </c:pt>
                <c:pt idx="54">
                  <c:v>0.22949999999999998</c:v>
                </c:pt>
                <c:pt idx="55">
                  <c:v>0.23499999999999999</c:v>
                </c:pt>
                <c:pt idx="56">
                  <c:v>0.23174999999999998</c:v>
                </c:pt>
                <c:pt idx="57">
                  <c:v>0.23274999999999998</c:v>
                </c:pt>
                <c:pt idx="58">
                  <c:v>0.22099999999999997</c:v>
                </c:pt>
                <c:pt idx="59">
                  <c:v>0.21875</c:v>
                </c:pt>
                <c:pt idx="60">
                  <c:v>0.21224999999999999</c:v>
                </c:pt>
                <c:pt idx="61">
                  <c:v>0.21625</c:v>
                </c:pt>
                <c:pt idx="62">
                  <c:v>0.21900000000000003</c:v>
                </c:pt>
                <c:pt idx="63">
                  <c:v>0.21400000000000002</c:v>
                </c:pt>
                <c:pt idx="64">
                  <c:v>0.20874999999999999</c:v>
                </c:pt>
                <c:pt idx="65">
                  <c:v>0.19574999999999998</c:v>
                </c:pt>
                <c:pt idx="66">
                  <c:v>0.20024999999999998</c:v>
                </c:pt>
                <c:pt idx="67">
                  <c:v>0.187</c:v>
                </c:pt>
                <c:pt idx="68">
                  <c:v>0.19700000000000001</c:v>
                </c:pt>
                <c:pt idx="69">
                  <c:v>0.19974999999999998</c:v>
                </c:pt>
                <c:pt idx="70">
                  <c:v>0.1885</c:v>
                </c:pt>
                <c:pt idx="71">
                  <c:v>0.1905</c:v>
                </c:pt>
                <c:pt idx="72">
                  <c:v>0.18075000000000002</c:v>
                </c:pt>
                <c:pt idx="73">
                  <c:v>0.16950000000000001</c:v>
                </c:pt>
                <c:pt idx="74">
                  <c:v>0.16250000000000001</c:v>
                </c:pt>
                <c:pt idx="75">
                  <c:v>0.16375000000000001</c:v>
                </c:pt>
                <c:pt idx="76">
                  <c:v>0.17225000000000001</c:v>
                </c:pt>
                <c:pt idx="77">
                  <c:v>0.18225000000000002</c:v>
                </c:pt>
                <c:pt idx="78">
                  <c:v>0.19225000000000003</c:v>
                </c:pt>
                <c:pt idx="79">
                  <c:v>0.18124999999999999</c:v>
                </c:pt>
                <c:pt idx="80">
                  <c:v>0.16450000000000001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53-405C-9B8F-0E9FDBE0761C}"/>
            </c:ext>
          </c:extLst>
        </c:ser>
        <c:ser>
          <c:idx val="1"/>
          <c:order val="1"/>
          <c:tx>
            <c:strRef>
              <c:f>AnnualYUE!$C$4</c:f>
              <c:strCache>
                <c:ptCount val="1"/>
                <c:pt idx="0">
                  <c:v>20-24 year olds</c:v>
                </c:pt>
              </c:strCache>
            </c:strRef>
          </c:tx>
          <c:marker>
            <c:symbol val="none"/>
          </c:marker>
          <c:cat>
            <c:numRef>
              <c:f>AnnualYUE!$A$5:$A$85</c:f>
              <c:numCache>
                <c:formatCode>mmm\-yy</c:formatCode>
                <c:ptCount val="81"/>
                <c:pt idx="0">
                  <c:v>37226</c:v>
                </c:pt>
                <c:pt idx="1">
                  <c:v>37316</c:v>
                </c:pt>
                <c:pt idx="2">
                  <c:v>37408</c:v>
                </c:pt>
                <c:pt idx="3">
                  <c:v>37500</c:v>
                </c:pt>
                <c:pt idx="4">
                  <c:v>37591</c:v>
                </c:pt>
                <c:pt idx="5">
                  <c:v>37681</c:v>
                </c:pt>
                <c:pt idx="6">
                  <c:v>37773</c:v>
                </c:pt>
                <c:pt idx="7">
                  <c:v>37865</c:v>
                </c:pt>
                <c:pt idx="8">
                  <c:v>37956</c:v>
                </c:pt>
                <c:pt idx="9">
                  <c:v>38047</c:v>
                </c:pt>
                <c:pt idx="10">
                  <c:v>38139</c:v>
                </c:pt>
                <c:pt idx="11">
                  <c:v>38231</c:v>
                </c:pt>
                <c:pt idx="12">
                  <c:v>38322</c:v>
                </c:pt>
                <c:pt idx="13">
                  <c:v>38412</c:v>
                </c:pt>
                <c:pt idx="14">
                  <c:v>38504</c:v>
                </c:pt>
                <c:pt idx="15">
                  <c:v>38596</c:v>
                </c:pt>
                <c:pt idx="16">
                  <c:v>38687</c:v>
                </c:pt>
                <c:pt idx="17">
                  <c:v>38777</c:v>
                </c:pt>
                <c:pt idx="18">
                  <c:v>38869</c:v>
                </c:pt>
                <c:pt idx="19">
                  <c:v>38961</c:v>
                </c:pt>
                <c:pt idx="20">
                  <c:v>39052</c:v>
                </c:pt>
                <c:pt idx="21">
                  <c:v>39142</c:v>
                </c:pt>
                <c:pt idx="22">
                  <c:v>39234</c:v>
                </c:pt>
                <c:pt idx="23">
                  <c:v>39326</c:v>
                </c:pt>
                <c:pt idx="24">
                  <c:v>39417</c:v>
                </c:pt>
                <c:pt idx="25">
                  <c:v>39508</c:v>
                </c:pt>
                <c:pt idx="26">
                  <c:v>39600</c:v>
                </c:pt>
                <c:pt idx="27">
                  <c:v>39692</c:v>
                </c:pt>
                <c:pt idx="28">
                  <c:v>39783</c:v>
                </c:pt>
                <c:pt idx="29">
                  <c:v>39873</c:v>
                </c:pt>
                <c:pt idx="30">
                  <c:v>39965</c:v>
                </c:pt>
                <c:pt idx="31">
                  <c:v>40057</c:v>
                </c:pt>
                <c:pt idx="32">
                  <c:v>40148</c:v>
                </c:pt>
                <c:pt idx="33">
                  <c:v>40238</c:v>
                </c:pt>
                <c:pt idx="34">
                  <c:v>40330</c:v>
                </c:pt>
                <c:pt idx="35">
                  <c:v>40422</c:v>
                </c:pt>
                <c:pt idx="36">
                  <c:v>40513</c:v>
                </c:pt>
                <c:pt idx="37">
                  <c:v>40603</c:v>
                </c:pt>
                <c:pt idx="38">
                  <c:v>40695</c:v>
                </c:pt>
                <c:pt idx="39">
                  <c:v>40787</c:v>
                </c:pt>
                <c:pt idx="40">
                  <c:v>40878</c:v>
                </c:pt>
                <c:pt idx="41">
                  <c:v>40969</c:v>
                </c:pt>
                <c:pt idx="42">
                  <c:v>41061</c:v>
                </c:pt>
                <c:pt idx="43">
                  <c:v>41153</c:v>
                </c:pt>
                <c:pt idx="44">
                  <c:v>41244</c:v>
                </c:pt>
                <c:pt idx="45">
                  <c:v>41334</c:v>
                </c:pt>
                <c:pt idx="46">
                  <c:v>41426</c:v>
                </c:pt>
                <c:pt idx="47">
                  <c:v>41518</c:v>
                </c:pt>
                <c:pt idx="48">
                  <c:v>41609</c:v>
                </c:pt>
                <c:pt idx="49">
                  <c:v>41699</c:v>
                </c:pt>
                <c:pt idx="50">
                  <c:v>41791</c:v>
                </c:pt>
                <c:pt idx="51">
                  <c:v>41883</c:v>
                </c:pt>
                <c:pt idx="52">
                  <c:v>41974</c:v>
                </c:pt>
                <c:pt idx="53">
                  <c:v>42064</c:v>
                </c:pt>
                <c:pt idx="54">
                  <c:v>42156</c:v>
                </c:pt>
                <c:pt idx="55">
                  <c:v>42248</c:v>
                </c:pt>
                <c:pt idx="56">
                  <c:v>42339</c:v>
                </c:pt>
                <c:pt idx="57">
                  <c:v>42430</c:v>
                </c:pt>
                <c:pt idx="58">
                  <c:v>42522</c:v>
                </c:pt>
                <c:pt idx="59">
                  <c:v>42614</c:v>
                </c:pt>
                <c:pt idx="60">
                  <c:v>42705</c:v>
                </c:pt>
                <c:pt idx="61">
                  <c:v>42795</c:v>
                </c:pt>
                <c:pt idx="62">
                  <c:v>42887</c:v>
                </c:pt>
                <c:pt idx="63">
                  <c:v>42979</c:v>
                </c:pt>
                <c:pt idx="64">
                  <c:v>43070</c:v>
                </c:pt>
                <c:pt idx="65">
                  <c:v>43160</c:v>
                </c:pt>
                <c:pt idx="66">
                  <c:v>43252</c:v>
                </c:pt>
                <c:pt idx="67">
                  <c:v>43344</c:v>
                </c:pt>
                <c:pt idx="68">
                  <c:v>43435</c:v>
                </c:pt>
                <c:pt idx="69">
                  <c:v>43525</c:v>
                </c:pt>
                <c:pt idx="70">
                  <c:v>43617</c:v>
                </c:pt>
                <c:pt idx="71">
                  <c:v>43709</c:v>
                </c:pt>
                <c:pt idx="72">
                  <c:v>43800</c:v>
                </c:pt>
                <c:pt idx="73">
                  <c:v>43891</c:v>
                </c:pt>
                <c:pt idx="74">
                  <c:v>43983</c:v>
                </c:pt>
                <c:pt idx="75">
                  <c:v>44075</c:v>
                </c:pt>
                <c:pt idx="76">
                  <c:v>44166</c:v>
                </c:pt>
                <c:pt idx="77">
                  <c:v>44256</c:v>
                </c:pt>
                <c:pt idx="78">
                  <c:v>44348</c:v>
                </c:pt>
                <c:pt idx="79">
                  <c:v>44440</c:v>
                </c:pt>
                <c:pt idx="80">
                  <c:v>44531</c:v>
                </c:pt>
              </c:numCache>
            </c:numRef>
          </c:cat>
          <c:val>
            <c:numRef>
              <c:f>AnnualYUE!$C$5:$C$85</c:f>
              <c:numCache>
                <c:formatCode>0.0%</c:formatCode>
                <c:ptCount val="81"/>
                <c:pt idx="0">
                  <c:v>6.8250000000000005E-2</c:v>
                </c:pt>
                <c:pt idx="1">
                  <c:v>6.0499999999999998E-2</c:v>
                </c:pt>
                <c:pt idx="2">
                  <c:v>5.9000000000000004E-2</c:v>
                </c:pt>
                <c:pt idx="3">
                  <c:v>7.0250000000000007E-2</c:v>
                </c:pt>
                <c:pt idx="4">
                  <c:v>7.0750000000000007E-2</c:v>
                </c:pt>
                <c:pt idx="5">
                  <c:v>7.5000000000000011E-2</c:v>
                </c:pt>
                <c:pt idx="6">
                  <c:v>7.5250000000000011E-2</c:v>
                </c:pt>
                <c:pt idx="7">
                  <c:v>6.0250000000000005E-2</c:v>
                </c:pt>
                <c:pt idx="8">
                  <c:v>5.6500000000000009E-2</c:v>
                </c:pt>
                <c:pt idx="9">
                  <c:v>5.4000000000000006E-2</c:v>
                </c:pt>
                <c:pt idx="10">
                  <c:v>5.3500000000000006E-2</c:v>
                </c:pt>
                <c:pt idx="11">
                  <c:v>6.4250000000000002E-2</c:v>
                </c:pt>
                <c:pt idx="12">
                  <c:v>6.9250000000000006E-2</c:v>
                </c:pt>
                <c:pt idx="13">
                  <c:v>7.1000000000000008E-2</c:v>
                </c:pt>
                <c:pt idx="14">
                  <c:v>6.9750000000000006E-2</c:v>
                </c:pt>
                <c:pt idx="15">
                  <c:v>6.5250000000000002E-2</c:v>
                </c:pt>
                <c:pt idx="16">
                  <c:v>6.3500000000000001E-2</c:v>
                </c:pt>
                <c:pt idx="17">
                  <c:v>6.1499999999999999E-2</c:v>
                </c:pt>
                <c:pt idx="18">
                  <c:v>5.2249999999999998E-2</c:v>
                </c:pt>
                <c:pt idx="19">
                  <c:v>5.2749999999999998E-2</c:v>
                </c:pt>
                <c:pt idx="20">
                  <c:v>5.4749999999999993E-2</c:v>
                </c:pt>
                <c:pt idx="21">
                  <c:v>6.4749999999999988E-2</c:v>
                </c:pt>
                <c:pt idx="22">
                  <c:v>7.3249999999999996E-2</c:v>
                </c:pt>
                <c:pt idx="23">
                  <c:v>7.1999999999999995E-2</c:v>
                </c:pt>
                <c:pt idx="24">
                  <c:v>6.4500000000000002E-2</c:v>
                </c:pt>
                <c:pt idx="25">
                  <c:v>6.4750000000000002E-2</c:v>
                </c:pt>
                <c:pt idx="26">
                  <c:v>7.0750000000000007E-2</c:v>
                </c:pt>
                <c:pt idx="27">
                  <c:v>7.4499999999999997E-2</c:v>
                </c:pt>
                <c:pt idx="28">
                  <c:v>8.3250000000000005E-2</c:v>
                </c:pt>
                <c:pt idx="29">
                  <c:v>9.0999999999999998E-2</c:v>
                </c:pt>
                <c:pt idx="30">
                  <c:v>0.10675000000000001</c:v>
                </c:pt>
                <c:pt idx="31">
                  <c:v>0.11624999999999999</c:v>
                </c:pt>
                <c:pt idx="32">
                  <c:v>0.13175000000000001</c:v>
                </c:pt>
                <c:pt idx="33">
                  <c:v>0.1265</c:v>
                </c:pt>
                <c:pt idx="34">
                  <c:v>0.12925</c:v>
                </c:pt>
                <c:pt idx="35">
                  <c:v>0.13350000000000001</c:v>
                </c:pt>
                <c:pt idx="36">
                  <c:v>0.127</c:v>
                </c:pt>
                <c:pt idx="37">
                  <c:v>0.12275</c:v>
                </c:pt>
                <c:pt idx="38">
                  <c:v>0.11024999999999999</c:v>
                </c:pt>
                <c:pt idx="39">
                  <c:v>0.1105</c:v>
                </c:pt>
                <c:pt idx="40">
                  <c:v>0.11575000000000001</c:v>
                </c:pt>
                <c:pt idx="41">
                  <c:v>0.12525</c:v>
                </c:pt>
                <c:pt idx="42">
                  <c:v>0.1245</c:v>
                </c:pt>
                <c:pt idx="43">
                  <c:v>0.12825</c:v>
                </c:pt>
                <c:pt idx="44">
                  <c:v>0.1245</c:v>
                </c:pt>
                <c:pt idx="45">
                  <c:v>0.11699999999999999</c:v>
                </c:pt>
                <c:pt idx="46">
                  <c:v>0.11849999999999999</c:v>
                </c:pt>
                <c:pt idx="47">
                  <c:v>0.11800000000000001</c:v>
                </c:pt>
                <c:pt idx="48">
                  <c:v>0.11250000000000002</c:v>
                </c:pt>
                <c:pt idx="49">
                  <c:v>0.11700000000000001</c:v>
                </c:pt>
                <c:pt idx="50">
                  <c:v>0.11899999999999999</c:v>
                </c:pt>
                <c:pt idx="51">
                  <c:v>0.11074999999999999</c:v>
                </c:pt>
                <c:pt idx="52">
                  <c:v>0.11324999999999999</c:v>
                </c:pt>
                <c:pt idx="53">
                  <c:v>0.11149999999999999</c:v>
                </c:pt>
                <c:pt idx="54">
                  <c:v>0.10275000000000001</c:v>
                </c:pt>
                <c:pt idx="55">
                  <c:v>0.105</c:v>
                </c:pt>
                <c:pt idx="56">
                  <c:v>9.7000000000000003E-2</c:v>
                </c:pt>
                <c:pt idx="57">
                  <c:v>9.2749999999999999E-2</c:v>
                </c:pt>
                <c:pt idx="58">
                  <c:v>9.8250000000000004E-2</c:v>
                </c:pt>
                <c:pt idx="59">
                  <c:v>9.2499999999999999E-2</c:v>
                </c:pt>
                <c:pt idx="60">
                  <c:v>9.7000000000000003E-2</c:v>
                </c:pt>
                <c:pt idx="61">
                  <c:v>9.6000000000000002E-2</c:v>
                </c:pt>
                <c:pt idx="62">
                  <c:v>9.4750000000000001E-2</c:v>
                </c:pt>
                <c:pt idx="63">
                  <c:v>9.5750000000000002E-2</c:v>
                </c:pt>
                <c:pt idx="64">
                  <c:v>9.5500000000000002E-2</c:v>
                </c:pt>
                <c:pt idx="65">
                  <c:v>9.4500000000000015E-2</c:v>
                </c:pt>
                <c:pt idx="66">
                  <c:v>9.0250000000000011E-2</c:v>
                </c:pt>
                <c:pt idx="67">
                  <c:v>8.2500000000000004E-2</c:v>
                </c:pt>
                <c:pt idx="68">
                  <c:v>8.4500000000000006E-2</c:v>
                </c:pt>
                <c:pt idx="69">
                  <c:v>8.3000000000000004E-2</c:v>
                </c:pt>
                <c:pt idx="70">
                  <c:v>8.1500000000000003E-2</c:v>
                </c:pt>
                <c:pt idx="71">
                  <c:v>8.8999999999999996E-2</c:v>
                </c:pt>
                <c:pt idx="72">
                  <c:v>8.7999999999999995E-2</c:v>
                </c:pt>
                <c:pt idx="73">
                  <c:v>9.425E-2</c:v>
                </c:pt>
                <c:pt idx="74">
                  <c:v>9.6750000000000003E-2</c:v>
                </c:pt>
                <c:pt idx="75">
                  <c:v>9.9000000000000005E-2</c:v>
                </c:pt>
                <c:pt idx="76">
                  <c:v>0.10425000000000001</c:v>
                </c:pt>
                <c:pt idx="77">
                  <c:v>0.104</c:v>
                </c:pt>
                <c:pt idx="78">
                  <c:v>0.10125000000000001</c:v>
                </c:pt>
                <c:pt idx="79">
                  <c:v>9.2749999999999999E-2</c:v>
                </c:pt>
                <c:pt idx="80">
                  <c:v>7.5999999999999998E-2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53-405C-9B8F-0E9FDBE076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500288"/>
        <c:axId val="131502080"/>
      </c:lineChart>
      <c:catAx>
        <c:axId val="131500288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crossAx val="131502080"/>
        <c:crosses val="autoZero"/>
        <c:auto val="0"/>
        <c:lblAlgn val="ctr"/>
        <c:lblOffset val="100"/>
        <c:tickLblSkip val="8"/>
        <c:tickMarkSkip val="4"/>
        <c:noMultiLvlLbl val="0"/>
      </c:catAx>
      <c:valAx>
        <c:axId val="131502080"/>
        <c:scaling>
          <c:orientation val="minMax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131500288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21209995625546907"/>
          <c:y val="0.80517169728784188"/>
          <c:w val="0.57579986876640465"/>
          <c:h val="8.3717191601050026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377" l="0.70000000000000062" r="0.70000000000000062" t="0.75000000000000377" header="0.30000000000000032" footer="0.30000000000000032"/>
    <c:pageSetup orientation="landscape" horizontalDpi="1200" verticalDpi="1200"/>
  </c:printSettings>
  <c:userShapes r:id="rId1"/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Quarterly youth unemployment rate (15-19 year olds)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YUERONZ!$G$5</c:f>
              <c:strCache>
                <c:ptCount val="1"/>
                <c:pt idx="0">
                  <c:v>Auckland</c:v>
                </c:pt>
              </c:strCache>
            </c:strRef>
          </c:tx>
          <c:marker>
            <c:symbol val="none"/>
          </c:marker>
          <c:cat>
            <c:numRef>
              <c:f>YUERONZ!$A$84:$A$124</c:f>
              <c:numCache>
                <c:formatCode>mmm\-yy</c:formatCode>
                <c:ptCount val="41"/>
                <c:pt idx="0">
                  <c:v>38412</c:v>
                </c:pt>
                <c:pt idx="1">
                  <c:v>38504</c:v>
                </c:pt>
                <c:pt idx="2">
                  <c:v>38596</c:v>
                </c:pt>
                <c:pt idx="3">
                  <c:v>38687</c:v>
                </c:pt>
                <c:pt idx="4">
                  <c:v>38777</c:v>
                </c:pt>
                <c:pt idx="5">
                  <c:v>38869</c:v>
                </c:pt>
                <c:pt idx="6">
                  <c:v>38961</c:v>
                </c:pt>
                <c:pt idx="7">
                  <c:v>39052</c:v>
                </c:pt>
                <c:pt idx="8">
                  <c:v>39142</c:v>
                </c:pt>
                <c:pt idx="9">
                  <c:v>39234</c:v>
                </c:pt>
                <c:pt idx="10">
                  <c:v>39326</c:v>
                </c:pt>
                <c:pt idx="11">
                  <c:v>39417</c:v>
                </c:pt>
                <c:pt idx="12">
                  <c:v>39508</c:v>
                </c:pt>
                <c:pt idx="13">
                  <c:v>39600</c:v>
                </c:pt>
                <c:pt idx="14">
                  <c:v>39692</c:v>
                </c:pt>
                <c:pt idx="15">
                  <c:v>39783</c:v>
                </c:pt>
                <c:pt idx="16">
                  <c:v>39873</c:v>
                </c:pt>
                <c:pt idx="17">
                  <c:v>39965</c:v>
                </c:pt>
                <c:pt idx="18">
                  <c:v>40057</c:v>
                </c:pt>
                <c:pt idx="19">
                  <c:v>40148</c:v>
                </c:pt>
                <c:pt idx="20">
                  <c:v>40238</c:v>
                </c:pt>
                <c:pt idx="21">
                  <c:v>40330</c:v>
                </c:pt>
                <c:pt idx="22">
                  <c:v>40422</c:v>
                </c:pt>
                <c:pt idx="23">
                  <c:v>40513</c:v>
                </c:pt>
                <c:pt idx="24">
                  <c:v>40603</c:v>
                </c:pt>
                <c:pt idx="25">
                  <c:v>40695</c:v>
                </c:pt>
                <c:pt idx="26">
                  <c:v>40787</c:v>
                </c:pt>
                <c:pt idx="27">
                  <c:v>40878</c:v>
                </c:pt>
                <c:pt idx="28">
                  <c:v>40969</c:v>
                </c:pt>
                <c:pt idx="29">
                  <c:v>41061</c:v>
                </c:pt>
                <c:pt idx="30">
                  <c:v>41153</c:v>
                </c:pt>
                <c:pt idx="31">
                  <c:v>41244</c:v>
                </c:pt>
                <c:pt idx="32">
                  <c:v>41334</c:v>
                </c:pt>
                <c:pt idx="33">
                  <c:v>41426</c:v>
                </c:pt>
                <c:pt idx="34">
                  <c:v>41518</c:v>
                </c:pt>
                <c:pt idx="35">
                  <c:v>41609</c:v>
                </c:pt>
                <c:pt idx="36">
                  <c:v>41699</c:v>
                </c:pt>
                <c:pt idx="37">
                  <c:v>41791</c:v>
                </c:pt>
                <c:pt idx="38">
                  <c:v>41883</c:v>
                </c:pt>
                <c:pt idx="39">
                  <c:v>41974</c:v>
                </c:pt>
                <c:pt idx="40">
                  <c:v>42064</c:v>
                </c:pt>
              </c:numCache>
            </c:numRef>
          </c:cat>
          <c:val>
            <c:numRef>
              <c:f>YUERONZ!$G$84:$G$124</c:f>
              <c:numCache>
                <c:formatCode>0.0%</c:formatCode>
                <c:ptCount val="41"/>
                <c:pt idx="0">
                  <c:v>0.1595959595959596</c:v>
                </c:pt>
                <c:pt idx="1">
                  <c:v>0.10805084745762711</c:v>
                </c:pt>
                <c:pt idx="2">
                  <c:v>0.15283842794759828</c:v>
                </c:pt>
                <c:pt idx="3">
                  <c:v>0.14587332053742802</c:v>
                </c:pt>
                <c:pt idx="4">
                  <c:v>0.14526315789473684</c:v>
                </c:pt>
                <c:pt idx="5">
                  <c:v>0.14935064935064937</c:v>
                </c:pt>
                <c:pt idx="6">
                  <c:v>0.15061728395061727</c:v>
                </c:pt>
                <c:pt idx="7">
                  <c:v>0.17622080679405525</c:v>
                </c:pt>
                <c:pt idx="8">
                  <c:v>0.15637860082304525</c:v>
                </c:pt>
                <c:pt idx="9">
                  <c:v>0.14699792960662525</c:v>
                </c:pt>
                <c:pt idx="10">
                  <c:v>0.18343195266272189</c:v>
                </c:pt>
                <c:pt idx="11">
                  <c:v>0.15145985401459855</c:v>
                </c:pt>
                <c:pt idx="12">
                  <c:v>0.13653846153846153</c:v>
                </c:pt>
                <c:pt idx="13">
                  <c:v>0.20727272727272728</c:v>
                </c:pt>
                <c:pt idx="14">
                  <c:v>0.18388429752066118</c:v>
                </c:pt>
                <c:pt idx="15">
                  <c:v>0.21043478260869564</c:v>
                </c:pt>
                <c:pt idx="16">
                  <c:v>0.19959677419354838</c:v>
                </c:pt>
                <c:pt idx="17">
                  <c:v>0.21535181236673773</c:v>
                </c:pt>
                <c:pt idx="18">
                  <c:v>0.23853211009174313</c:v>
                </c:pt>
                <c:pt idx="19">
                  <c:v>0.31535269709543567</c:v>
                </c:pt>
                <c:pt idx="20">
                  <c:v>0.30952380952380953</c:v>
                </c:pt>
                <c:pt idx="21">
                  <c:v>0.33124999999999999</c:v>
                </c:pt>
                <c:pt idx="22">
                  <c:v>0.33078880407124683</c:v>
                </c:pt>
                <c:pt idx="23">
                  <c:v>0.33333333333333337</c:v>
                </c:pt>
                <c:pt idx="24">
                  <c:v>0.31042128603104213</c:v>
                </c:pt>
                <c:pt idx="25">
                  <c:v>0.34090909090909088</c:v>
                </c:pt>
                <c:pt idx="26">
                  <c:v>0.24316939890710382</c:v>
                </c:pt>
                <c:pt idx="27">
                  <c:v>0.26315789473684215</c:v>
                </c:pt>
                <c:pt idx="28">
                  <c:v>0.28398058252427183</c:v>
                </c:pt>
                <c:pt idx="29">
                  <c:v>0.31127450980392157</c:v>
                </c:pt>
                <c:pt idx="30">
                  <c:v>0.30582524271844658</c:v>
                </c:pt>
                <c:pt idx="31">
                  <c:v>0.33663366336633666</c:v>
                </c:pt>
                <c:pt idx="32">
                  <c:v>0.28780487804878052</c:v>
                </c:pt>
                <c:pt idx="33">
                  <c:v>0.22222222222222218</c:v>
                </c:pt>
                <c:pt idx="34">
                  <c:v>0.22546419098143233</c:v>
                </c:pt>
                <c:pt idx="35">
                  <c:v>0.27317073170731704</c:v>
                </c:pt>
                <c:pt idx="36">
                  <c:v>0.28150134048257375</c:v>
                </c:pt>
                <c:pt idx="37">
                  <c:v>0.23614457831325303</c:v>
                </c:pt>
                <c:pt idx="38">
                  <c:v>0.23924731182795697</c:v>
                </c:pt>
                <c:pt idx="39">
                  <c:v>0.24276169265033409</c:v>
                </c:pt>
                <c:pt idx="40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B6-4FDB-99C1-2D601B241608}"/>
            </c:ext>
          </c:extLst>
        </c:ser>
        <c:ser>
          <c:idx val="1"/>
          <c:order val="1"/>
          <c:tx>
            <c:strRef>
              <c:f>YUERONZ!$J$5</c:f>
              <c:strCache>
                <c:ptCount val="1"/>
                <c:pt idx="0">
                  <c:v>Rest of NZ</c:v>
                </c:pt>
              </c:strCache>
            </c:strRef>
          </c:tx>
          <c:marker>
            <c:symbol val="none"/>
          </c:marker>
          <c:cat>
            <c:numRef>
              <c:f>YUERONZ!$A$84:$A$124</c:f>
              <c:numCache>
                <c:formatCode>mmm\-yy</c:formatCode>
                <c:ptCount val="41"/>
                <c:pt idx="0">
                  <c:v>38412</c:v>
                </c:pt>
                <c:pt idx="1">
                  <c:v>38504</c:v>
                </c:pt>
                <c:pt idx="2">
                  <c:v>38596</c:v>
                </c:pt>
                <c:pt idx="3">
                  <c:v>38687</c:v>
                </c:pt>
                <c:pt idx="4">
                  <c:v>38777</c:v>
                </c:pt>
                <c:pt idx="5">
                  <c:v>38869</c:v>
                </c:pt>
                <c:pt idx="6">
                  <c:v>38961</c:v>
                </c:pt>
                <c:pt idx="7">
                  <c:v>39052</c:v>
                </c:pt>
                <c:pt idx="8">
                  <c:v>39142</c:v>
                </c:pt>
                <c:pt idx="9">
                  <c:v>39234</c:v>
                </c:pt>
                <c:pt idx="10">
                  <c:v>39326</c:v>
                </c:pt>
                <c:pt idx="11">
                  <c:v>39417</c:v>
                </c:pt>
                <c:pt idx="12">
                  <c:v>39508</c:v>
                </c:pt>
                <c:pt idx="13">
                  <c:v>39600</c:v>
                </c:pt>
                <c:pt idx="14">
                  <c:v>39692</c:v>
                </c:pt>
                <c:pt idx="15">
                  <c:v>39783</c:v>
                </c:pt>
                <c:pt idx="16">
                  <c:v>39873</c:v>
                </c:pt>
                <c:pt idx="17">
                  <c:v>39965</c:v>
                </c:pt>
                <c:pt idx="18">
                  <c:v>40057</c:v>
                </c:pt>
                <c:pt idx="19">
                  <c:v>40148</c:v>
                </c:pt>
                <c:pt idx="20">
                  <c:v>40238</c:v>
                </c:pt>
                <c:pt idx="21">
                  <c:v>40330</c:v>
                </c:pt>
                <c:pt idx="22">
                  <c:v>40422</c:v>
                </c:pt>
                <c:pt idx="23">
                  <c:v>40513</c:v>
                </c:pt>
                <c:pt idx="24">
                  <c:v>40603</c:v>
                </c:pt>
                <c:pt idx="25">
                  <c:v>40695</c:v>
                </c:pt>
                <c:pt idx="26">
                  <c:v>40787</c:v>
                </c:pt>
                <c:pt idx="27">
                  <c:v>40878</c:v>
                </c:pt>
                <c:pt idx="28">
                  <c:v>40969</c:v>
                </c:pt>
                <c:pt idx="29">
                  <c:v>41061</c:v>
                </c:pt>
                <c:pt idx="30">
                  <c:v>41153</c:v>
                </c:pt>
                <c:pt idx="31">
                  <c:v>41244</c:v>
                </c:pt>
                <c:pt idx="32">
                  <c:v>41334</c:v>
                </c:pt>
                <c:pt idx="33">
                  <c:v>41426</c:v>
                </c:pt>
                <c:pt idx="34">
                  <c:v>41518</c:v>
                </c:pt>
                <c:pt idx="35">
                  <c:v>41609</c:v>
                </c:pt>
                <c:pt idx="36">
                  <c:v>41699</c:v>
                </c:pt>
                <c:pt idx="37">
                  <c:v>41791</c:v>
                </c:pt>
                <c:pt idx="38">
                  <c:v>41883</c:v>
                </c:pt>
                <c:pt idx="39">
                  <c:v>41974</c:v>
                </c:pt>
                <c:pt idx="40">
                  <c:v>42064</c:v>
                </c:pt>
              </c:numCache>
            </c:numRef>
          </c:cat>
          <c:val>
            <c:numRef>
              <c:f>YUERONZ!$J$84:$J$124</c:f>
              <c:numCache>
                <c:formatCode>0.0%</c:formatCode>
                <c:ptCount val="41"/>
                <c:pt idx="0">
                  <c:v>0.13838120104438642</c:v>
                </c:pt>
                <c:pt idx="1">
                  <c:v>0.13550135501355012</c:v>
                </c:pt>
                <c:pt idx="2">
                  <c:v>0.13927335640138408</c:v>
                </c:pt>
                <c:pt idx="3">
                  <c:v>0.10835401157981803</c:v>
                </c:pt>
                <c:pt idx="4">
                  <c:v>0.14814814814814811</c:v>
                </c:pt>
                <c:pt idx="5">
                  <c:v>0.13710368466152525</c:v>
                </c:pt>
                <c:pt idx="6">
                  <c:v>0.12966101694915255</c:v>
                </c:pt>
                <c:pt idx="7">
                  <c:v>0.13258426966292133</c:v>
                </c:pt>
                <c:pt idx="8">
                  <c:v>0.16034082106893879</c:v>
                </c:pt>
                <c:pt idx="9">
                  <c:v>0.13039934800325997</c:v>
                </c:pt>
                <c:pt idx="10">
                  <c:v>0.14285714285714285</c:v>
                </c:pt>
                <c:pt idx="11">
                  <c:v>0.12082670906200317</c:v>
                </c:pt>
                <c:pt idx="12">
                  <c:v>0.16393442622950818</c:v>
                </c:pt>
                <c:pt idx="13">
                  <c:v>0.12987012987012986</c:v>
                </c:pt>
                <c:pt idx="14">
                  <c:v>0.14500442086648982</c:v>
                </c:pt>
                <c:pt idx="15">
                  <c:v>0.16652789342214822</c:v>
                </c:pt>
                <c:pt idx="16">
                  <c:v>0.18848167539267019</c:v>
                </c:pt>
                <c:pt idx="17">
                  <c:v>0.23351648351648352</c:v>
                </c:pt>
                <c:pt idx="18">
                  <c:v>0.25695732838589985</c:v>
                </c:pt>
                <c:pt idx="19">
                  <c:v>0.24661016949152539</c:v>
                </c:pt>
                <c:pt idx="20">
                  <c:v>0.23097582811101164</c:v>
                </c:pt>
                <c:pt idx="21">
                  <c:v>0.21295387634936216</c:v>
                </c:pt>
                <c:pt idx="22">
                  <c:v>0.20198019801980197</c:v>
                </c:pt>
                <c:pt idx="23">
                  <c:v>0.228331780055918</c:v>
                </c:pt>
                <c:pt idx="24">
                  <c:v>0.25850340136054423</c:v>
                </c:pt>
                <c:pt idx="25">
                  <c:v>0.25074331020812685</c:v>
                </c:pt>
                <c:pt idx="26">
                  <c:v>0.23173277661795411</c:v>
                </c:pt>
                <c:pt idx="27">
                  <c:v>0.23345935727788281</c:v>
                </c:pt>
                <c:pt idx="28">
                  <c:v>0.21915103652517276</c:v>
                </c:pt>
                <c:pt idx="29">
                  <c:v>0.21025104602510458</c:v>
                </c:pt>
                <c:pt idx="30">
                  <c:v>0.23479188900747067</c:v>
                </c:pt>
                <c:pt idx="31">
                  <c:v>0.29567053854276665</c:v>
                </c:pt>
                <c:pt idx="32">
                  <c:v>0.24522292993630573</c:v>
                </c:pt>
                <c:pt idx="33">
                  <c:v>0.24734607218683649</c:v>
                </c:pt>
                <c:pt idx="34">
                  <c:v>0.23632385120350111</c:v>
                </c:pt>
                <c:pt idx="35">
                  <c:v>0.2297674418604651</c:v>
                </c:pt>
                <c:pt idx="36">
                  <c:v>0.20647002854424359</c:v>
                </c:pt>
                <c:pt idx="37">
                  <c:v>0.19354838709677419</c:v>
                </c:pt>
                <c:pt idx="38">
                  <c:v>0.1762854144805876</c:v>
                </c:pt>
                <c:pt idx="39">
                  <c:v>0.20211827007943509</c:v>
                </c:pt>
                <c:pt idx="40">
                  <c:v>0.20088105726872252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B6-4FDB-99C1-2D601B2416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620224"/>
        <c:axId val="131622016"/>
      </c:lineChart>
      <c:catAx>
        <c:axId val="131620224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crossAx val="131622016"/>
        <c:crosses val="autoZero"/>
        <c:auto val="0"/>
        <c:lblAlgn val="ctr"/>
        <c:lblOffset val="100"/>
        <c:tickLblSkip val="8"/>
        <c:tickMarkSkip val="4"/>
        <c:noMultiLvlLbl val="0"/>
      </c:catAx>
      <c:valAx>
        <c:axId val="131622016"/>
        <c:scaling>
          <c:orientation val="minMax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131620224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28545559930008851"/>
          <c:y val="0.85146799358413561"/>
          <c:w val="0.42353324584426982"/>
          <c:h val="8.3717191601050026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  <c:userShapes r:id="rId1"/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Quarterly youth unemployment rate (20-24 year olds)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Auckland</c:v>
          </c:tx>
          <c:marker>
            <c:symbol val="none"/>
          </c:marker>
          <c:cat>
            <c:numRef>
              <c:f>YUERONZ!$A$84:$A$124</c:f>
              <c:numCache>
                <c:formatCode>mmm\-yy</c:formatCode>
                <c:ptCount val="41"/>
                <c:pt idx="0">
                  <c:v>38412</c:v>
                </c:pt>
                <c:pt idx="1">
                  <c:v>38504</c:v>
                </c:pt>
                <c:pt idx="2">
                  <c:v>38596</c:v>
                </c:pt>
                <c:pt idx="3">
                  <c:v>38687</c:v>
                </c:pt>
                <c:pt idx="4">
                  <c:v>38777</c:v>
                </c:pt>
                <c:pt idx="5">
                  <c:v>38869</c:v>
                </c:pt>
                <c:pt idx="6">
                  <c:v>38961</c:v>
                </c:pt>
                <c:pt idx="7">
                  <c:v>39052</c:v>
                </c:pt>
                <c:pt idx="8">
                  <c:v>39142</c:v>
                </c:pt>
                <c:pt idx="9">
                  <c:v>39234</c:v>
                </c:pt>
                <c:pt idx="10">
                  <c:v>39326</c:v>
                </c:pt>
                <c:pt idx="11">
                  <c:v>39417</c:v>
                </c:pt>
                <c:pt idx="12">
                  <c:v>39508</c:v>
                </c:pt>
                <c:pt idx="13">
                  <c:v>39600</c:v>
                </c:pt>
                <c:pt idx="14">
                  <c:v>39692</c:v>
                </c:pt>
                <c:pt idx="15">
                  <c:v>39783</c:v>
                </c:pt>
                <c:pt idx="16">
                  <c:v>39873</c:v>
                </c:pt>
                <c:pt idx="17">
                  <c:v>39965</c:v>
                </c:pt>
                <c:pt idx="18">
                  <c:v>40057</c:v>
                </c:pt>
                <c:pt idx="19">
                  <c:v>40148</c:v>
                </c:pt>
                <c:pt idx="20">
                  <c:v>40238</c:v>
                </c:pt>
                <c:pt idx="21">
                  <c:v>40330</c:v>
                </c:pt>
                <c:pt idx="22">
                  <c:v>40422</c:v>
                </c:pt>
                <c:pt idx="23">
                  <c:v>40513</c:v>
                </c:pt>
                <c:pt idx="24">
                  <c:v>40603</c:v>
                </c:pt>
                <c:pt idx="25">
                  <c:v>40695</c:v>
                </c:pt>
                <c:pt idx="26">
                  <c:v>40787</c:v>
                </c:pt>
                <c:pt idx="27">
                  <c:v>40878</c:v>
                </c:pt>
                <c:pt idx="28">
                  <c:v>40969</c:v>
                </c:pt>
                <c:pt idx="29">
                  <c:v>41061</c:v>
                </c:pt>
                <c:pt idx="30">
                  <c:v>41153</c:v>
                </c:pt>
                <c:pt idx="31">
                  <c:v>41244</c:v>
                </c:pt>
                <c:pt idx="32">
                  <c:v>41334</c:v>
                </c:pt>
                <c:pt idx="33">
                  <c:v>41426</c:v>
                </c:pt>
                <c:pt idx="34">
                  <c:v>41518</c:v>
                </c:pt>
                <c:pt idx="35">
                  <c:v>41609</c:v>
                </c:pt>
                <c:pt idx="36">
                  <c:v>41699</c:v>
                </c:pt>
                <c:pt idx="37">
                  <c:v>41791</c:v>
                </c:pt>
                <c:pt idx="38">
                  <c:v>41883</c:v>
                </c:pt>
                <c:pt idx="39">
                  <c:v>41974</c:v>
                </c:pt>
                <c:pt idx="40">
                  <c:v>42064</c:v>
                </c:pt>
              </c:numCache>
            </c:numRef>
          </c:cat>
          <c:val>
            <c:numRef>
              <c:f>YUERONZ!$O$84:$O$124</c:f>
              <c:numCache>
                <c:formatCode>0.0%</c:formatCode>
                <c:ptCount val="41"/>
                <c:pt idx="0">
                  <c:v>7.3134328358208961E-2</c:v>
                </c:pt>
                <c:pt idx="1">
                  <c:v>6.0393258426966287E-2</c:v>
                </c:pt>
                <c:pt idx="2">
                  <c:v>5.8423913043478264E-2</c:v>
                </c:pt>
                <c:pt idx="3">
                  <c:v>6.2656641604010022E-2</c:v>
                </c:pt>
                <c:pt idx="4">
                  <c:v>6.5703022339027597E-2</c:v>
                </c:pt>
                <c:pt idx="5">
                  <c:v>2.3195876288659795E-2</c:v>
                </c:pt>
                <c:pt idx="6">
                  <c:v>6.0160427807486636E-2</c:v>
                </c:pt>
                <c:pt idx="7">
                  <c:v>7.151979565772669E-2</c:v>
                </c:pt>
                <c:pt idx="8">
                  <c:v>0.10559006211180125</c:v>
                </c:pt>
                <c:pt idx="9">
                  <c:v>5.6833558863328817E-2</c:v>
                </c:pt>
                <c:pt idx="10">
                  <c:v>5.3984575835475584E-2</c:v>
                </c:pt>
                <c:pt idx="11">
                  <c:v>4.0843214756258239E-2</c:v>
                </c:pt>
                <c:pt idx="12">
                  <c:v>0.10584958217270195</c:v>
                </c:pt>
                <c:pt idx="13">
                  <c:v>8.0237741456166425E-2</c:v>
                </c:pt>
                <c:pt idx="14">
                  <c:v>7.0478723404255317E-2</c:v>
                </c:pt>
                <c:pt idx="15">
                  <c:v>7.5903614457831323E-2</c:v>
                </c:pt>
                <c:pt idx="16">
                  <c:v>0.14372716199756397</c:v>
                </c:pt>
                <c:pt idx="17">
                  <c:v>0.15592783505154639</c:v>
                </c:pt>
                <c:pt idx="18">
                  <c:v>0.11066126855600537</c:v>
                </c:pt>
                <c:pt idx="19">
                  <c:v>0.15193026151930261</c:v>
                </c:pt>
                <c:pt idx="20">
                  <c:v>0.11870967741935483</c:v>
                </c:pt>
                <c:pt idx="21">
                  <c:v>0.15984147952443856</c:v>
                </c:pt>
                <c:pt idx="22">
                  <c:v>0.13496932515337423</c:v>
                </c:pt>
                <c:pt idx="23">
                  <c:v>0.12344139650872818</c:v>
                </c:pt>
                <c:pt idx="24">
                  <c:v>0.12402234636871508</c:v>
                </c:pt>
                <c:pt idx="25">
                  <c:v>0.12423124231242312</c:v>
                </c:pt>
                <c:pt idx="26">
                  <c:v>0.14097968936678615</c:v>
                </c:pt>
                <c:pt idx="27">
                  <c:v>0.13679245283018868</c:v>
                </c:pt>
                <c:pt idx="28">
                  <c:v>0.14755959137343927</c:v>
                </c:pt>
                <c:pt idx="29">
                  <c:v>0.10735122520420069</c:v>
                </c:pt>
                <c:pt idx="30">
                  <c:v>0.14499999999999999</c:v>
                </c:pt>
                <c:pt idx="31">
                  <c:v>0.13493064312736444</c:v>
                </c:pt>
                <c:pt idx="32">
                  <c:v>0.1124401913875598</c:v>
                </c:pt>
                <c:pt idx="33">
                  <c:v>0.11780104712041883</c:v>
                </c:pt>
                <c:pt idx="34">
                  <c:v>0.14720194647201948</c:v>
                </c:pt>
                <c:pt idx="35">
                  <c:v>0.11501597444089459</c:v>
                </c:pt>
                <c:pt idx="36">
                  <c:v>0.1536819637139808</c:v>
                </c:pt>
                <c:pt idx="37">
                  <c:v>0.12200684150513112</c:v>
                </c:pt>
                <c:pt idx="38">
                  <c:v>0.11410118406889129</c:v>
                </c:pt>
                <c:pt idx="39">
                  <c:v>0.11076923076923077</c:v>
                </c:pt>
                <c:pt idx="40">
                  <c:v>0.13413413413413414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07-49DE-9279-8B6B7B80AE60}"/>
            </c:ext>
          </c:extLst>
        </c:ser>
        <c:ser>
          <c:idx val="1"/>
          <c:order val="1"/>
          <c:tx>
            <c:v>Rest of NZ</c:v>
          </c:tx>
          <c:marker>
            <c:symbol val="none"/>
          </c:marker>
          <c:cat>
            <c:numRef>
              <c:f>YUERONZ!$A$84:$A$124</c:f>
              <c:numCache>
                <c:formatCode>mmm\-yy</c:formatCode>
                <c:ptCount val="41"/>
                <c:pt idx="0">
                  <c:v>38412</c:v>
                </c:pt>
                <c:pt idx="1">
                  <c:v>38504</c:v>
                </c:pt>
                <c:pt idx="2">
                  <c:v>38596</c:v>
                </c:pt>
                <c:pt idx="3">
                  <c:v>38687</c:v>
                </c:pt>
                <c:pt idx="4">
                  <c:v>38777</c:v>
                </c:pt>
                <c:pt idx="5">
                  <c:v>38869</c:v>
                </c:pt>
                <c:pt idx="6">
                  <c:v>38961</c:v>
                </c:pt>
                <c:pt idx="7">
                  <c:v>39052</c:v>
                </c:pt>
                <c:pt idx="8">
                  <c:v>39142</c:v>
                </c:pt>
                <c:pt idx="9">
                  <c:v>39234</c:v>
                </c:pt>
                <c:pt idx="10">
                  <c:v>39326</c:v>
                </c:pt>
                <c:pt idx="11">
                  <c:v>39417</c:v>
                </c:pt>
                <c:pt idx="12">
                  <c:v>39508</c:v>
                </c:pt>
                <c:pt idx="13">
                  <c:v>39600</c:v>
                </c:pt>
                <c:pt idx="14">
                  <c:v>39692</c:v>
                </c:pt>
                <c:pt idx="15">
                  <c:v>39783</c:v>
                </c:pt>
                <c:pt idx="16">
                  <c:v>39873</c:v>
                </c:pt>
                <c:pt idx="17">
                  <c:v>39965</c:v>
                </c:pt>
                <c:pt idx="18">
                  <c:v>40057</c:v>
                </c:pt>
                <c:pt idx="19">
                  <c:v>40148</c:v>
                </c:pt>
                <c:pt idx="20">
                  <c:v>40238</c:v>
                </c:pt>
                <c:pt idx="21">
                  <c:v>40330</c:v>
                </c:pt>
                <c:pt idx="22">
                  <c:v>40422</c:v>
                </c:pt>
                <c:pt idx="23">
                  <c:v>40513</c:v>
                </c:pt>
                <c:pt idx="24">
                  <c:v>40603</c:v>
                </c:pt>
                <c:pt idx="25">
                  <c:v>40695</c:v>
                </c:pt>
                <c:pt idx="26">
                  <c:v>40787</c:v>
                </c:pt>
                <c:pt idx="27">
                  <c:v>40878</c:v>
                </c:pt>
                <c:pt idx="28">
                  <c:v>40969</c:v>
                </c:pt>
                <c:pt idx="29">
                  <c:v>41061</c:v>
                </c:pt>
                <c:pt idx="30">
                  <c:v>41153</c:v>
                </c:pt>
                <c:pt idx="31">
                  <c:v>41244</c:v>
                </c:pt>
                <c:pt idx="32">
                  <c:v>41334</c:v>
                </c:pt>
                <c:pt idx="33">
                  <c:v>41426</c:v>
                </c:pt>
                <c:pt idx="34">
                  <c:v>41518</c:v>
                </c:pt>
                <c:pt idx="35">
                  <c:v>41609</c:v>
                </c:pt>
                <c:pt idx="36">
                  <c:v>41699</c:v>
                </c:pt>
                <c:pt idx="37">
                  <c:v>41791</c:v>
                </c:pt>
                <c:pt idx="38">
                  <c:v>41883</c:v>
                </c:pt>
                <c:pt idx="39">
                  <c:v>41974</c:v>
                </c:pt>
                <c:pt idx="40">
                  <c:v>42064</c:v>
                </c:pt>
              </c:numCache>
            </c:numRef>
          </c:cat>
          <c:val>
            <c:numRef>
              <c:f>YUERONZ!$R$84:$R$124</c:f>
              <c:numCache>
                <c:formatCode>0.0%</c:formatCode>
                <c:ptCount val="41"/>
                <c:pt idx="0">
                  <c:v>8.8150289017341038E-2</c:v>
                </c:pt>
                <c:pt idx="1">
                  <c:v>7.5910147172734324E-2</c:v>
                </c:pt>
                <c:pt idx="2">
                  <c:v>5.8267716535433063E-2</c:v>
                </c:pt>
                <c:pt idx="3">
                  <c:v>6.1823802163833083E-2</c:v>
                </c:pt>
                <c:pt idx="4">
                  <c:v>8.2550335570469785E-2</c:v>
                </c:pt>
                <c:pt idx="5">
                  <c:v>7.437407952871869E-2</c:v>
                </c:pt>
                <c:pt idx="6">
                  <c:v>7.4468085106382975E-2</c:v>
                </c:pt>
                <c:pt idx="7">
                  <c:v>5.7803468208092498E-2</c:v>
                </c:pt>
                <c:pt idx="8">
                  <c:v>7.8667611622962458E-2</c:v>
                </c:pt>
                <c:pt idx="9">
                  <c:v>6.4102564102564097E-2</c:v>
                </c:pt>
                <c:pt idx="10">
                  <c:v>5.7120500782472612E-2</c:v>
                </c:pt>
                <c:pt idx="11">
                  <c:v>5.7183702644746259E-2</c:v>
                </c:pt>
                <c:pt idx="12">
                  <c:v>7.5268817204301092E-2</c:v>
                </c:pt>
                <c:pt idx="13">
                  <c:v>6.2179956108266279E-2</c:v>
                </c:pt>
                <c:pt idx="14">
                  <c:v>7.9759217456734408E-2</c:v>
                </c:pt>
                <c:pt idx="15">
                  <c:v>7.1802543006731487E-2</c:v>
                </c:pt>
                <c:pt idx="16">
                  <c:v>9.9924868519909851E-2</c:v>
                </c:pt>
                <c:pt idx="17">
                  <c:v>9.6582466567607744E-2</c:v>
                </c:pt>
                <c:pt idx="18">
                  <c:v>0.11036036036036037</c:v>
                </c:pt>
                <c:pt idx="19">
                  <c:v>0.10804769001490312</c:v>
                </c:pt>
                <c:pt idx="20">
                  <c:v>0.11323529411764707</c:v>
                </c:pt>
                <c:pt idx="21">
                  <c:v>0.12518518518518518</c:v>
                </c:pt>
                <c:pt idx="22">
                  <c:v>0.11037527593818984</c:v>
                </c:pt>
                <c:pt idx="23">
                  <c:v>0.10936431989063566</c:v>
                </c:pt>
                <c:pt idx="24">
                  <c:v>0.14166666666666666</c:v>
                </c:pt>
                <c:pt idx="25">
                  <c:v>0.10724431818181818</c:v>
                </c:pt>
                <c:pt idx="26">
                  <c:v>0.11481218993621545</c:v>
                </c:pt>
                <c:pt idx="27">
                  <c:v>0.11016346837242359</c:v>
                </c:pt>
                <c:pt idx="28">
                  <c:v>0.15353535353535352</c:v>
                </c:pt>
                <c:pt idx="29">
                  <c:v>0.12887323943661971</c:v>
                </c:pt>
                <c:pt idx="30">
                  <c:v>0.11896668932698845</c:v>
                </c:pt>
                <c:pt idx="31">
                  <c:v>0.12358803986710964</c:v>
                </c:pt>
                <c:pt idx="32">
                  <c:v>0.11005434782608699</c:v>
                </c:pt>
                <c:pt idx="33">
                  <c:v>0.11036789297658862</c:v>
                </c:pt>
                <c:pt idx="34">
                  <c:v>0.10821917808219175</c:v>
                </c:pt>
                <c:pt idx="35">
                  <c:v>0.11027397260273972</c:v>
                </c:pt>
                <c:pt idx="36">
                  <c:v>0.1223300970873786</c:v>
                </c:pt>
                <c:pt idx="37">
                  <c:v>0.10088616223585548</c:v>
                </c:pt>
                <c:pt idx="38">
                  <c:v>9.8748261474269822E-2</c:v>
                </c:pt>
                <c:pt idx="39">
                  <c:v>0.109375</c:v>
                </c:pt>
                <c:pt idx="40">
                  <c:v>0.10747957259585168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07-49DE-9279-8B6B7B80AE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657728"/>
        <c:axId val="131659264"/>
      </c:lineChart>
      <c:catAx>
        <c:axId val="131657728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crossAx val="131659264"/>
        <c:crosses val="autoZero"/>
        <c:auto val="0"/>
        <c:lblAlgn val="ctr"/>
        <c:lblOffset val="100"/>
        <c:tickLblSkip val="8"/>
        <c:tickMarkSkip val="4"/>
        <c:noMultiLvlLbl val="0"/>
      </c:catAx>
      <c:valAx>
        <c:axId val="131659264"/>
        <c:scaling>
          <c:orientation val="minMax"/>
          <c:max val="0.2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131657728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28545559930008862"/>
          <c:y val="0.85146799358413561"/>
          <c:w val="0.42353324584426982"/>
          <c:h val="8.3717191601050026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189" l="0.70000000000000062" r="0.70000000000000062" t="0.75000000000000189" header="0.30000000000000032" footer="0.30000000000000032"/>
    <c:pageSetup/>
  </c:printSettings>
  <c:userShapes r:id="rId1"/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Ease of finding skilled labour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1284951881014815"/>
          <c:y val="0.19480351414406533"/>
          <c:w val="0.78280096237970265"/>
          <c:h val="0.48314195100612423"/>
        </c:manualLayout>
      </c:layout>
      <c:lineChart>
        <c:grouping val="standard"/>
        <c:varyColors val="0"/>
        <c:ser>
          <c:idx val="0"/>
          <c:order val="0"/>
          <c:tx>
            <c:strRef>
              <c:f>LM!$B$4</c:f>
              <c:strCache>
                <c:ptCount val="1"/>
                <c:pt idx="0">
                  <c:v>Ease of finding skilled labour (% - LHS axis)</c:v>
                </c:pt>
              </c:strCache>
            </c:strRef>
          </c:tx>
          <c:marker>
            <c:symbol val="none"/>
          </c:marker>
          <c:cat>
            <c:numRef>
              <c:f>LM!$A$41:$A$89</c:f>
              <c:numCache>
                <c:formatCode>mmm\-yy</c:formatCode>
                <c:ptCount val="49"/>
                <c:pt idx="0">
                  <c:v>40238</c:v>
                </c:pt>
                <c:pt idx="1">
                  <c:v>40330</c:v>
                </c:pt>
                <c:pt idx="2">
                  <c:v>40422</c:v>
                </c:pt>
                <c:pt idx="3">
                  <c:v>40513</c:v>
                </c:pt>
                <c:pt idx="4">
                  <c:v>40603</c:v>
                </c:pt>
                <c:pt idx="5">
                  <c:v>40695</c:v>
                </c:pt>
                <c:pt idx="6">
                  <c:v>40787</c:v>
                </c:pt>
                <c:pt idx="7">
                  <c:v>40878</c:v>
                </c:pt>
                <c:pt idx="8">
                  <c:v>40969</c:v>
                </c:pt>
                <c:pt idx="9">
                  <c:v>41061</c:v>
                </c:pt>
                <c:pt idx="10">
                  <c:v>41153</c:v>
                </c:pt>
                <c:pt idx="11">
                  <c:v>41244</c:v>
                </c:pt>
                <c:pt idx="12">
                  <c:v>41334</c:v>
                </c:pt>
                <c:pt idx="13">
                  <c:v>41426</c:v>
                </c:pt>
                <c:pt idx="14">
                  <c:v>41518</c:v>
                </c:pt>
                <c:pt idx="15">
                  <c:v>41609</c:v>
                </c:pt>
                <c:pt idx="16">
                  <c:v>41699</c:v>
                </c:pt>
                <c:pt idx="17">
                  <c:v>41791</c:v>
                </c:pt>
                <c:pt idx="18">
                  <c:v>41883</c:v>
                </c:pt>
                <c:pt idx="19">
                  <c:v>41974</c:v>
                </c:pt>
                <c:pt idx="20">
                  <c:v>42064</c:v>
                </c:pt>
                <c:pt idx="21">
                  <c:v>42156</c:v>
                </c:pt>
                <c:pt idx="22">
                  <c:v>42248</c:v>
                </c:pt>
                <c:pt idx="23">
                  <c:v>42339</c:v>
                </c:pt>
                <c:pt idx="24">
                  <c:v>42430</c:v>
                </c:pt>
                <c:pt idx="25">
                  <c:v>42522</c:v>
                </c:pt>
                <c:pt idx="26">
                  <c:v>42614</c:v>
                </c:pt>
                <c:pt idx="27">
                  <c:v>42705</c:v>
                </c:pt>
                <c:pt idx="28">
                  <c:v>42795</c:v>
                </c:pt>
                <c:pt idx="29">
                  <c:v>42887</c:v>
                </c:pt>
                <c:pt idx="30">
                  <c:v>42979</c:v>
                </c:pt>
                <c:pt idx="31">
                  <c:v>43070</c:v>
                </c:pt>
                <c:pt idx="32">
                  <c:v>43160</c:v>
                </c:pt>
                <c:pt idx="33">
                  <c:v>43252</c:v>
                </c:pt>
                <c:pt idx="34">
                  <c:v>43344</c:v>
                </c:pt>
                <c:pt idx="35">
                  <c:v>43435</c:v>
                </c:pt>
                <c:pt idx="36">
                  <c:v>43525</c:v>
                </c:pt>
                <c:pt idx="37">
                  <c:v>43617</c:v>
                </c:pt>
                <c:pt idx="38">
                  <c:v>43709</c:v>
                </c:pt>
                <c:pt idx="39">
                  <c:v>43800</c:v>
                </c:pt>
                <c:pt idx="40">
                  <c:v>43891</c:v>
                </c:pt>
                <c:pt idx="41">
                  <c:v>43983</c:v>
                </c:pt>
                <c:pt idx="42">
                  <c:v>44075</c:v>
                </c:pt>
                <c:pt idx="43">
                  <c:v>44166</c:v>
                </c:pt>
                <c:pt idx="44">
                  <c:v>44256</c:v>
                </c:pt>
                <c:pt idx="45">
                  <c:v>44348</c:v>
                </c:pt>
                <c:pt idx="46">
                  <c:v>44440</c:v>
                </c:pt>
                <c:pt idx="47">
                  <c:v>44531</c:v>
                </c:pt>
                <c:pt idx="48">
                  <c:v>44621</c:v>
                </c:pt>
              </c:numCache>
            </c:numRef>
          </c:cat>
          <c:val>
            <c:numRef>
              <c:f>LM!$B$41:$B$89</c:f>
              <c:numCache>
                <c:formatCode>0.00%</c:formatCode>
                <c:ptCount val="49"/>
                <c:pt idx="0">
                  <c:v>2.7699999999999999E-2</c:v>
                </c:pt>
                <c:pt idx="1">
                  <c:v>-8.9800000000000005E-2</c:v>
                </c:pt>
                <c:pt idx="2">
                  <c:v>-1.3999999999999999E-2</c:v>
                </c:pt>
                <c:pt idx="3">
                  <c:v>-0.1537</c:v>
                </c:pt>
                <c:pt idx="4">
                  <c:v>-0.17530000000000001</c:v>
                </c:pt>
                <c:pt idx="5">
                  <c:v>-0.2109</c:v>
                </c:pt>
                <c:pt idx="6">
                  <c:v>-0.19370000000000001</c:v>
                </c:pt>
                <c:pt idx="7">
                  <c:v>-0.155</c:v>
                </c:pt>
                <c:pt idx="8">
                  <c:v>-0.16649999999999998</c:v>
                </c:pt>
                <c:pt idx="9">
                  <c:v>-0.2011</c:v>
                </c:pt>
                <c:pt idx="10">
                  <c:v>-0.19109999999999999</c:v>
                </c:pt>
                <c:pt idx="11">
                  <c:v>-6.6600000000000006E-2</c:v>
                </c:pt>
                <c:pt idx="12">
                  <c:v>-0.2366</c:v>
                </c:pt>
                <c:pt idx="13">
                  <c:v>-0.2477</c:v>
                </c:pt>
                <c:pt idx="14">
                  <c:v>-0.28899999999999998</c:v>
                </c:pt>
                <c:pt idx="15">
                  <c:v>-0.28960000000000002</c:v>
                </c:pt>
                <c:pt idx="16">
                  <c:v>-0.3468</c:v>
                </c:pt>
                <c:pt idx="17">
                  <c:v>-0.3342</c:v>
                </c:pt>
                <c:pt idx="18">
                  <c:v>-0.2984</c:v>
                </c:pt>
                <c:pt idx="19">
                  <c:v>-0.3967</c:v>
                </c:pt>
                <c:pt idx="20">
                  <c:v>-0.45549999999999996</c:v>
                </c:pt>
                <c:pt idx="21">
                  <c:v>-0.32469999999999999</c:v>
                </c:pt>
                <c:pt idx="22">
                  <c:v>-0.32</c:v>
                </c:pt>
                <c:pt idx="23">
                  <c:v>-0.40689999999999998</c:v>
                </c:pt>
                <c:pt idx="24">
                  <c:v>-0.38060000000000005</c:v>
                </c:pt>
                <c:pt idx="25">
                  <c:v>-0.43479999999999996</c:v>
                </c:pt>
                <c:pt idx="26">
                  <c:v>-0.45640000000000003</c:v>
                </c:pt>
                <c:pt idx="27">
                  <c:v>-0.38880000000000003</c:v>
                </c:pt>
                <c:pt idx="28">
                  <c:v>-0.501</c:v>
                </c:pt>
                <c:pt idx="29">
                  <c:v>-0.53520000000000001</c:v>
                </c:pt>
                <c:pt idx="30">
                  <c:v>-0.58550000000000002</c:v>
                </c:pt>
                <c:pt idx="31">
                  <c:v>-0.57679999999999998</c:v>
                </c:pt>
                <c:pt idx="32">
                  <c:v>-0.45619999999999999</c:v>
                </c:pt>
                <c:pt idx="33">
                  <c:v>-0.47670000000000001</c:v>
                </c:pt>
                <c:pt idx="34">
                  <c:v>-0.46649999999999997</c:v>
                </c:pt>
                <c:pt idx="35">
                  <c:v>-0.65159999999999996</c:v>
                </c:pt>
                <c:pt idx="36">
                  <c:v>-0.41859999999999997</c:v>
                </c:pt>
                <c:pt idx="37">
                  <c:v>-0.40360000000000001</c:v>
                </c:pt>
                <c:pt idx="38">
                  <c:v>-0.33020000000000005</c:v>
                </c:pt>
                <c:pt idx="39">
                  <c:v>-0.4299</c:v>
                </c:pt>
                <c:pt idx="40">
                  <c:v>-0.50869999999999993</c:v>
                </c:pt>
                <c:pt idx="41">
                  <c:v>0.15410000000000001</c:v>
                </c:pt>
                <c:pt idx="42">
                  <c:v>-0.27729999999999999</c:v>
                </c:pt>
                <c:pt idx="43">
                  <c:v>-0.4289</c:v>
                </c:pt>
                <c:pt idx="44">
                  <c:v>-0.65079999999999993</c:v>
                </c:pt>
                <c:pt idx="45">
                  <c:v>-0.80480000000000007</c:v>
                </c:pt>
                <c:pt idx="46">
                  <c:v>-0.88060000000000005</c:v>
                </c:pt>
                <c:pt idx="47">
                  <c:v>-0.82689999999999997</c:v>
                </c:pt>
                <c:pt idx="48">
                  <c:v>-0.73909999999999998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77-4EB6-B77E-AC357CE262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674880"/>
        <c:axId val="131676416"/>
      </c:lineChart>
      <c:lineChart>
        <c:grouping val="standard"/>
        <c:varyColors val="0"/>
        <c:ser>
          <c:idx val="1"/>
          <c:order val="1"/>
          <c:tx>
            <c:v>Unemployment rate (%)</c:v>
          </c:tx>
          <c:marker>
            <c:symbol val="none"/>
          </c:marker>
          <c:cat>
            <c:numRef>
              <c:f>LM!$A$41:$A$89</c:f>
              <c:numCache>
                <c:formatCode>mmm\-yy</c:formatCode>
                <c:ptCount val="49"/>
                <c:pt idx="0">
                  <c:v>40238</c:v>
                </c:pt>
                <c:pt idx="1">
                  <c:v>40330</c:v>
                </c:pt>
                <c:pt idx="2">
                  <c:v>40422</c:v>
                </c:pt>
                <c:pt idx="3">
                  <c:v>40513</c:v>
                </c:pt>
                <c:pt idx="4">
                  <c:v>40603</c:v>
                </c:pt>
                <c:pt idx="5">
                  <c:v>40695</c:v>
                </c:pt>
                <c:pt idx="6">
                  <c:v>40787</c:v>
                </c:pt>
                <c:pt idx="7">
                  <c:v>40878</c:v>
                </c:pt>
                <c:pt idx="8">
                  <c:v>40969</c:v>
                </c:pt>
                <c:pt idx="9">
                  <c:v>41061</c:v>
                </c:pt>
                <c:pt idx="10">
                  <c:v>41153</c:v>
                </c:pt>
                <c:pt idx="11">
                  <c:v>41244</c:v>
                </c:pt>
                <c:pt idx="12">
                  <c:v>41334</c:v>
                </c:pt>
                <c:pt idx="13">
                  <c:v>41426</c:v>
                </c:pt>
                <c:pt idx="14">
                  <c:v>41518</c:v>
                </c:pt>
                <c:pt idx="15">
                  <c:v>41609</c:v>
                </c:pt>
                <c:pt idx="16">
                  <c:v>41699</c:v>
                </c:pt>
                <c:pt idx="17">
                  <c:v>41791</c:v>
                </c:pt>
                <c:pt idx="18">
                  <c:v>41883</c:v>
                </c:pt>
                <c:pt idx="19">
                  <c:v>41974</c:v>
                </c:pt>
                <c:pt idx="20">
                  <c:v>42064</c:v>
                </c:pt>
                <c:pt idx="21">
                  <c:v>42156</c:v>
                </c:pt>
                <c:pt idx="22">
                  <c:v>42248</c:v>
                </c:pt>
                <c:pt idx="23">
                  <c:v>42339</c:v>
                </c:pt>
                <c:pt idx="24">
                  <c:v>42430</c:v>
                </c:pt>
                <c:pt idx="25">
                  <c:v>42522</c:v>
                </c:pt>
                <c:pt idx="26">
                  <c:v>42614</c:v>
                </c:pt>
                <c:pt idx="27">
                  <c:v>42705</c:v>
                </c:pt>
                <c:pt idx="28">
                  <c:v>42795</c:v>
                </c:pt>
                <c:pt idx="29">
                  <c:v>42887</c:v>
                </c:pt>
                <c:pt idx="30">
                  <c:v>42979</c:v>
                </c:pt>
                <c:pt idx="31">
                  <c:v>43070</c:v>
                </c:pt>
                <c:pt idx="32">
                  <c:v>43160</c:v>
                </c:pt>
                <c:pt idx="33">
                  <c:v>43252</c:v>
                </c:pt>
                <c:pt idx="34">
                  <c:v>43344</c:v>
                </c:pt>
                <c:pt idx="35">
                  <c:v>43435</c:v>
                </c:pt>
                <c:pt idx="36">
                  <c:v>43525</c:v>
                </c:pt>
                <c:pt idx="37">
                  <c:v>43617</c:v>
                </c:pt>
                <c:pt idx="38">
                  <c:v>43709</c:v>
                </c:pt>
                <c:pt idx="39">
                  <c:v>43800</c:v>
                </c:pt>
                <c:pt idx="40">
                  <c:v>43891</c:v>
                </c:pt>
                <c:pt idx="41">
                  <c:v>43983</c:v>
                </c:pt>
                <c:pt idx="42">
                  <c:v>44075</c:v>
                </c:pt>
                <c:pt idx="43">
                  <c:v>44166</c:v>
                </c:pt>
                <c:pt idx="44">
                  <c:v>44256</c:v>
                </c:pt>
                <c:pt idx="45">
                  <c:v>44348</c:v>
                </c:pt>
                <c:pt idx="46">
                  <c:v>44440</c:v>
                </c:pt>
                <c:pt idx="47">
                  <c:v>44531</c:v>
                </c:pt>
                <c:pt idx="48">
                  <c:v>44621</c:v>
                </c:pt>
              </c:numCache>
            </c:numRef>
          </c:cat>
          <c:val>
            <c:numRef>
              <c:f>Unemployment!$B$41:$B$89</c:f>
              <c:numCache>
                <c:formatCode>0.0%</c:formatCode>
                <c:ptCount val="49"/>
                <c:pt idx="0">
                  <c:v>7.4999999999999997E-2</c:v>
                </c:pt>
                <c:pt idx="1">
                  <c:v>8.1000000000000003E-2</c:v>
                </c:pt>
                <c:pt idx="2">
                  <c:v>6.8000000000000005E-2</c:v>
                </c:pt>
                <c:pt idx="3">
                  <c:v>7.0000000000000007E-2</c:v>
                </c:pt>
                <c:pt idx="4">
                  <c:v>7.0000000000000007E-2</c:v>
                </c:pt>
                <c:pt idx="5">
                  <c:v>6.6000000000000003E-2</c:v>
                </c:pt>
                <c:pt idx="6">
                  <c:v>6.2E-2</c:v>
                </c:pt>
                <c:pt idx="7">
                  <c:v>6.2E-2</c:v>
                </c:pt>
                <c:pt idx="8">
                  <c:v>7.2999999999999995E-2</c:v>
                </c:pt>
                <c:pt idx="9">
                  <c:v>6.9000000000000006E-2</c:v>
                </c:pt>
                <c:pt idx="10">
                  <c:v>7.6999999999999999E-2</c:v>
                </c:pt>
                <c:pt idx="11">
                  <c:v>6.4000000000000001E-2</c:v>
                </c:pt>
                <c:pt idx="12">
                  <c:v>6.8000000000000005E-2</c:v>
                </c:pt>
                <c:pt idx="13">
                  <c:v>6.4000000000000001E-2</c:v>
                </c:pt>
                <c:pt idx="14">
                  <c:v>0.06</c:v>
                </c:pt>
                <c:pt idx="15">
                  <c:v>5.5999999999999994E-2</c:v>
                </c:pt>
                <c:pt idx="16">
                  <c:v>6.7000000000000004E-2</c:v>
                </c:pt>
                <c:pt idx="17">
                  <c:v>5.7999999999999996E-2</c:v>
                </c:pt>
                <c:pt idx="18">
                  <c:v>5.7000000000000002E-2</c:v>
                </c:pt>
                <c:pt idx="19">
                  <c:v>5.5999999999999994E-2</c:v>
                </c:pt>
                <c:pt idx="20">
                  <c:v>6.5000000000000002E-2</c:v>
                </c:pt>
                <c:pt idx="21">
                  <c:v>5.9000000000000004E-2</c:v>
                </c:pt>
                <c:pt idx="22">
                  <c:v>5.5999999999999994E-2</c:v>
                </c:pt>
                <c:pt idx="23">
                  <c:v>5.0999999999999997E-2</c:v>
                </c:pt>
                <c:pt idx="24">
                  <c:v>6.0999999999999999E-2</c:v>
                </c:pt>
                <c:pt idx="25">
                  <c:v>4.7E-2</c:v>
                </c:pt>
                <c:pt idx="26">
                  <c:v>5.2999999999999999E-2</c:v>
                </c:pt>
                <c:pt idx="27">
                  <c:v>5.0999999999999997E-2</c:v>
                </c:pt>
                <c:pt idx="28">
                  <c:v>0.05</c:v>
                </c:pt>
                <c:pt idx="29">
                  <c:v>4.4999999999999998E-2</c:v>
                </c:pt>
                <c:pt idx="30">
                  <c:v>4.5999999999999999E-2</c:v>
                </c:pt>
                <c:pt idx="31">
                  <c:v>4.0999999999999995E-2</c:v>
                </c:pt>
                <c:pt idx="32">
                  <c:v>4.4999999999999998E-2</c:v>
                </c:pt>
                <c:pt idx="33">
                  <c:v>4.2000000000000003E-2</c:v>
                </c:pt>
                <c:pt idx="34">
                  <c:v>3.7000000000000005E-2</c:v>
                </c:pt>
                <c:pt idx="35">
                  <c:v>4.2999999999999997E-2</c:v>
                </c:pt>
                <c:pt idx="36">
                  <c:v>4.4000000000000004E-2</c:v>
                </c:pt>
                <c:pt idx="37">
                  <c:v>4.2000000000000003E-2</c:v>
                </c:pt>
                <c:pt idx="38">
                  <c:v>4.2000000000000003E-2</c:v>
                </c:pt>
                <c:pt idx="39">
                  <c:v>4.0999999999999995E-2</c:v>
                </c:pt>
                <c:pt idx="40">
                  <c:v>4.8000000000000001E-2</c:v>
                </c:pt>
                <c:pt idx="41">
                  <c:v>0.04</c:v>
                </c:pt>
                <c:pt idx="42">
                  <c:v>5.5999999999999994E-2</c:v>
                </c:pt>
                <c:pt idx="43">
                  <c:v>5.2999999999999999E-2</c:v>
                </c:pt>
                <c:pt idx="44">
                  <c:v>5.2999999999999999E-2</c:v>
                </c:pt>
                <c:pt idx="45">
                  <c:v>4.0999999999999995E-2</c:v>
                </c:pt>
                <c:pt idx="46">
                  <c:v>3.1E-2</c:v>
                </c:pt>
                <c:pt idx="47">
                  <c:v>0.03</c:v>
                </c:pt>
                <c:pt idx="48">
                  <c:v>3.6000000000000004E-2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77-4EB6-B77E-AC357CE262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679744"/>
        <c:axId val="131678208"/>
      </c:lineChart>
      <c:catAx>
        <c:axId val="131674880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low"/>
        <c:crossAx val="131676416"/>
        <c:crosses val="autoZero"/>
        <c:auto val="0"/>
        <c:lblAlgn val="ctr"/>
        <c:lblOffset val="100"/>
        <c:tickLblSkip val="8"/>
        <c:tickMarkSkip val="4"/>
        <c:noMultiLvlLbl val="0"/>
      </c:catAx>
      <c:valAx>
        <c:axId val="131676416"/>
        <c:scaling>
          <c:orientation val="minMax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131674880"/>
        <c:crosses val="autoZero"/>
        <c:crossBetween val="midCat"/>
      </c:valAx>
      <c:valAx>
        <c:axId val="131678208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crossAx val="131679744"/>
        <c:crosses val="max"/>
        <c:crossBetween val="between"/>
      </c:valAx>
      <c:dateAx>
        <c:axId val="131679744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131678208"/>
        <c:crosses val="autoZero"/>
        <c:auto val="1"/>
        <c:lblOffset val="100"/>
        <c:baseTimeUnit val="months"/>
      </c:dateAx>
    </c:plotArea>
    <c:legend>
      <c:legendPos val="b"/>
      <c:layout>
        <c:manualLayout>
          <c:xMode val="edge"/>
          <c:yMode val="edge"/>
          <c:x val="0.05"/>
          <c:y val="0.80054206765820934"/>
          <c:w val="0.9"/>
          <c:h val="8.3717191601050026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233" l="0.70000000000000062" r="0.70000000000000062" t="0.75000000000000233" header="0.30000000000000032" footer="0.30000000000000032"/>
    <c:pageSetup/>
  </c:printSettings>
  <c:userShapes r:id="rId1"/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28495188101481"/>
          <c:y val="4.6655365995916964E-2"/>
          <c:w val="0.78280096237970265"/>
          <c:h val="0.70536417322834633"/>
        </c:manualLayout>
      </c:layout>
      <c:lineChart>
        <c:grouping val="standard"/>
        <c:varyColors val="0"/>
        <c:ser>
          <c:idx val="0"/>
          <c:order val="0"/>
          <c:tx>
            <c:strRef>
              <c:f>LM!$B$4</c:f>
              <c:strCache>
                <c:ptCount val="1"/>
                <c:pt idx="0">
                  <c:v>Ease of finding skilled labour (% - LHS axis)</c:v>
                </c:pt>
              </c:strCache>
            </c:strRef>
          </c:tx>
          <c:marker>
            <c:symbol val="none"/>
          </c:marker>
          <c:cat>
            <c:numRef>
              <c:f>LM!$A$41:$A$89</c:f>
              <c:numCache>
                <c:formatCode>mmm\-yy</c:formatCode>
                <c:ptCount val="49"/>
                <c:pt idx="0">
                  <c:v>40238</c:v>
                </c:pt>
                <c:pt idx="1">
                  <c:v>40330</c:v>
                </c:pt>
                <c:pt idx="2">
                  <c:v>40422</c:v>
                </c:pt>
                <c:pt idx="3">
                  <c:v>40513</c:v>
                </c:pt>
                <c:pt idx="4">
                  <c:v>40603</c:v>
                </c:pt>
                <c:pt idx="5">
                  <c:v>40695</c:v>
                </c:pt>
                <c:pt idx="6">
                  <c:v>40787</c:v>
                </c:pt>
                <c:pt idx="7">
                  <c:v>40878</c:v>
                </c:pt>
                <c:pt idx="8">
                  <c:v>40969</c:v>
                </c:pt>
                <c:pt idx="9">
                  <c:v>41061</c:v>
                </c:pt>
                <c:pt idx="10">
                  <c:v>41153</c:v>
                </c:pt>
                <c:pt idx="11">
                  <c:v>41244</c:v>
                </c:pt>
                <c:pt idx="12">
                  <c:v>41334</c:v>
                </c:pt>
                <c:pt idx="13">
                  <c:v>41426</c:v>
                </c:pt>
                <c:pt idx="14">
                  <c:v>41518</c:v>
                </c:pt>
                <c:pt idx="15">
                  <c:v>41609</c:v>
                </c:pt>
                <c:pt idx="16">
                  <c:v>41699</c:v>
                </c:pt>
                <c:pt idx="17">
                  <c:v>41791</c:v>
                </c:pt>
                <c:pt idx="18">
                  <c:v>41883</c:v>
                </c:pt>
                <c:pt idx="19">
                  <c:v>41974</c:v>
                </c:pt>
                <c:pt idx="20">
                  <c:v>42064</c:v>
                </c:pt>
                <c:pt idx="21">
                  <c:v>42156</c:v>
                </c:pt>
                <c:pt idx="22">
                  <c:v>42248</c:v>
                </c:pt>
                <c:pt idx="23">
                  <c:v>42339</c:v>
                </c:pt>
                <c:pt idx="24">
                  <c:v>42430</c:v>
                </c:pt>
                <c:pt idx="25">
                  <c:v>42522</c:v>
                </c:pt>
                <c:pt idx="26">
                  <c:v>42614</c:v>
                </c:pt>
                <c:pt idx="27">
                  <c:v>42705</c:v>
                </c:pt>
                <c:pt idx="28">
                  <c:v>42795</c:v>
                </c:pt>
                <c:pt idx="29">
                  <c:v>42887</c:v>
                </c:pt>
                <c:pt idx="30">
                  <c:v>42979</c:v>
                </c:pt>
                <c:pt idx="31">
                  <c:v>43070</c:v>
                </c:pt>
                <c:pt idx="32">
                  <c:v>43160</c:v>
                </c:pt>
                <c:pt idx="33">
                  <c:v>43252</c:v>
                </c:pt>
                <c:pt idx="34">
                  <c:v>43344</c:v>
                </c:pt>
                <c:pt idx="35">
                  <c:v>43435</c:v>
                </c:pt>
                <c:pt idx="36">
                  <c:v>43525</c:v>
                </c:pt>
                <c:pt idx="37">
                  <c:v>43617</c:v>
                </c:pt>
                <c:pt idx="38">
                  <c:v>43709</c:v>
                </c:pt>
                <c:pt idx="39">
                  <c:v>43800</c:v>
                </c:pt>
                <c:pt idx="40">
                  <c:v>43891</c:v>
                </c:pt>
                <c:pt idx="41">
                  <c:v>43983</c:v>
                </c:pt>
                <c:pt idx="42">
                  <c:v>44075</c:v>
                </c:pt>
                <c:pt idx="43">
                  <c:v>44166</c:v>
                </c:pt>
                <c:pt idx="44">
                  <c:v>44256</c:v>
                </c:pt>
                <c:pt idx="45">
                  <c:v>44348</c:v>
                </c:pt>
                <c:pt idx="46">
                  <c:v>44440</c:v>
                </c:pt>
                <c:pt idx="47">
                  <c:v>44531</c:v>
                </c:pt>
                <c:pt idx="48">
                  <c:v>44621</c:v>
                </c:pt>
              </c:numCache>
            </c:numRef>
          </c:cat>
          <c:val>
            <c:numRef>
              <c:f>LM!$B$41:$B$89</c:f>
              <c:numCache>
                <c:formatCode>0.00%</c:formatCode>
                <c:ptCount val="49"/>
                <c:pt idx="0">
                  <c:v>2.7699999999999999E-2</c:v>
                </c:pt>
                <c:pt idx="1">
                  <c:v>-8.9800000000000005E-2</c:v>
                </c:pt>
                <c:pt idx="2">
                  <c:v>-1.3999999999999999E-2</c:v>
                </c:pt>
                <c:pt idx="3">
                  <c:v>-0.1537</c:v>
                </c:pt>
                <c:pt idx="4">
                  <c:v>-0.17530000000000001</c:v>
                </c:pt>
                <c:pt idx="5">
                  <c:v>-0.2109</c:v>
                </c:pt>
                <c:pt idx="6">
                  <c:v>-0.19370000000000001</c:v>
                </c:pt>
                <c:pt idx="7">
                  <c:v>-0.155</c:v>
                </c:pt>
                <c:pt idx="8">
                  <c:v>-0.16649999999999998</c:v>
                </c:pt>
                <c:pt idx="9">
                  <c:v>-0.2011</c:v>
                </c:pt>
                <c:pt idx="10">
                  <c:v>-0.19109999999999999</c:v>
                </c:pt>
                <c:pt idx="11">
                  <c:v>-6.6600000000000006E-2</c:v>
                </c:pt>
                <c:pt idx="12">
                  <c:v>-0.2366</c:v>
                </c:pt>
                <c:pt idx="13">
                  <c:v>-0.2477</c:v>
                </c:pt>
                <c:pt idx="14">
                  <c:v>-0.28899999999999998</c:v>
                </c:pt>
                <c:pt idx="15">
                  <c:v>-0.28960000000000002</c:v>
                </c:pt>
                <c:pt idx="16">
                  <c:v>-0.3468</c:v>
                </c:pt>
                <c:pt idx="17">
                  <c:v>-0.3342</c:v>
                </c:pt>
                <c:pt idx="18">
                  <c:v>-0.2984</c:v>
                </c:pt>
                <c:pt idx="19">
                  <c:v>-0.3967</c:v>
                </c:pt>
                <c:pt idx="20">
                  <c:v>-0.45549999999999996</c:v>
                </c:pt>
                <c:pt idx="21">
                  <c:v>-0.32469999999999999</c:v>
                </c:pt>
                <c:pt idx="22">
                  <c:v>-0.32</c:v>
                </c:pt>
                <c:pt idx="23">
                  <c:v>-0.40689999999999998</c:v>
                </c:pt>
                <c:pt idx="24">
                  <c:v>-0.38060000000000005</c:v>
                </c:pt>
                <c:pt idx="25">
                  <c:v>-0.43479999999999996</c:v>
                </c:pt>
                <c:pt idx="26">
                  <c:v>-0.45640000000000003</c:v>
                </c:pt>
                <c:pt idx="27">
                  <c:v>-0.38880000000000003</c:v>
                </c:pt>
                <c:pt idx="28">
                  <c:v>-0.501</c:v>
                </c:pt>
                <c:pt idx="29">
                  <c:v>-0.53520000000000001</c:v>
                </c:pt>
                <c:pt idx="30">
                  <c:v>-0.58550000000000002</c:v>
                </c:pt>
                <c:pt idx="31">
                  <c:v>-0.57679999999999998</c:v>
                </c:pt>
                <c:pt idx="32">
                  <c:v>-0.45619999999999999</c:v>
                </c:pt>
                <c:pt idx="33">
                  <c:v>-0.47670000000000001</c:v>
                </c:pt>
                <c:pt idx="34">
                  <c:v>-0.46649999999999997</c:v>
                </c:pt>
                <c:pt idx="35">
                  <c:v>-0.65159999999999996</c:v>
                </c:pt>
                <c:pt idx="36">
                  <c:v>-0.41859999999999997</c:v>
                </c:pt>
                <c:pt idx="37">
                  <c:v>-0.40360000000000001</c:v>
                </c:pt>
                <c:pt idx="38">
                  <c:v>-0.33020000000000005</c:v>
                </c:pt>
                <c:pt idx="39">
                  <c:v>-0.4299</c:v>
                </c:pt>
                <c:pt idx="40">
                  <c:v>-0.50869999999999993</c:v>
                </c:pt>
                <c:pt idx="41">
                  <c:v>0.15410000000000001</c:v>
                </c:pt>
                <c:pt idx="42">
                  <c:v>-0.27729999999999999</c:v>
                </c:pt>
                <c:pt idx="43">
                  <c:v>-0.4289</c:v>
                </c:pt>
                <c:pt idx="44">
                  <c:v>-0.65079999999999993</c:v>
                </c:pt>
                <c:pt idx="45">
                  <c:v>-0.80480000000000007</c:v>
                </c:pt>
                <c:pt idx="46">
                  <c:v>-0.88060000000000005</c:v>
                </c:pt>
                <c:pt idx="47">
                  <c:v>-0.82689999999999997</c:v>
                </c:pt>
                <c:pt idx="48">
                  <c:v>-0.73909999999999998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35-4F3E-A4C2-2900DE6FCE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211264"/>
        <c:axId val="131212800"/>
      </c:lineChart>
      <c:lineChart>
        <c:grouping val="standard"/>
        <c:varyColors val="0"/>
        <c:ser>
          <c:idx val="1"/>
          <c:order val="1"/>
          <c:tx>
            <c:v>Unemployment rate (%)</c:v>
          </c:tx>
          <c:marker>
            <c:symbol val="none"/>
          </c:marker>
          <c:cat>
            <c:numRef>
              <c:f>LM!$A$41:$A$89</c:f>
              <c:numCache>
                <c:formatCode>mmm\-yy</c:formatCode>
                <c:ptCount val="49"/>
                <c:pt idx="0">
                  <c:v>40238</c:v>
                </c:pt>
                <c:pt idx="1">
                  <c:v>40330</c:v>
                </c:pt>
                <c:pt idx="2">
                  <c:v>40422</c:v>
                </c:pt>
                <c:pt idx="3">
                  <c:v>40513</c:v>
                </c:pt>
                <c:pt idx="4">
                  <c:v>40603</c:v>
                </c:pt>
                <c:pt idx="5">
                  <c:v>40695</c:v>
                </c:pt>
                <c:pt idx="6">
                  <c:v>40787</c:v>
                </c:pt>
                <c:pt idx="7">
                  <c:v>40878</c:v>
                </c:pt>
                <c:pt idx="8">
                  <c:v>40969</c:v>
                </c:pt>
                <c:pt idx="9">
                  <c:v>41061</c:v>
                </c:pt>
                <c:pt idx="10">
                  <c:v>41153</c:v>
                </c:pt>
                <c:pt idx="11">
                  <c:v>41244</c:v>
                </c:pt>
                <c:pt idx="12">
                  <c:v>41334</c:v>
                </c:pt>
                <c:pt idx="13">
                  <c:v>41426</c:v>
                </c:pt>
                <c:pt idx="14">
                  <c:v>41518</c:v>
                </c:pt>
                <c:pt idx="15">
                  <c:v>41609</c:v>
                </c:pt>
                <c:pt idx="16">
                  <c:v>41699</c:v>
                </c:pt>
                <c:pt idx="17">
                  <c:v>41791</c:v>
                </c:pt>
                <c:pt idx="18">
                  <c:v>41883</c:v>
                </c:pt>
                <c:pt idx="19">
                  <c:v>41974</c:v>
                </c:pt>
                <c:pt idx="20">
                  <c:v>42064</c:v>
                </c:pt>
                <c:pt idx="21">
                  <c:v>42156</c:v>
                </c:pt>
                <c:pt idx="22">
                  <c:v>42248</c:v>
                </c:pt>
                <c:pt idx="23">
                  <c:v>42339</c:v>
                </c:pt>
                <c:pt idx="24">
                  <c:v>42430</c:v>
                </c:pt>
                <c:pt idx="25">
                  <c:v>42522</c:v>
                </c:pt>
                <c:pt idx="26">
                  <c:v>42614</c:v>
                </c:pt>
                <c:pt idx="27">
                  <c:v>42705</c:v>
                </c:pt>
                <c:pt idx="28">
                  <c:v>42795</c:v>
                </c:pt>
                <c:pt idx="29">
                  <c:v>42887</c:v>
                </c:pt>
                <c:pt idx="30">
                  <c:v>42979</c:v>
                </c:pt>
                <c:pt idx="31">
                  <c:v>43070</c:v>
                </c:pt>
                <c:pt idx="32">
                  <c:v>43160</c:v>
                </c:pt>
                <c:pt idx="33">
                  <c:v>43252</c:v>
                </c:pt>
                <c:pt idx="34">
                  <c:v>43344</c:v>
                </c:pt>
                <c:pt idx="35">
                  <c:v>43435</c:v>
                </c:pt>
                <c:pt idx="36">
                  <c:v>43525</c:v>
                </c:pt>
                <c:pt idx="37">
                  <c:v>43617</c:v>
                </c:pt>
                <c:pt idx="38">
                  <c:v>43709</c:v>
                </c:pt>
                <c:pt idx="39">
                  <c:v>43800</c:v>
                </c:pt>
                <c:pt idx="40">
                  <c:v>43891</c:v>
                </c:pt>
                <c:pt idx="41">
                  <c:v>43983</c:v>
                </c:pt>
                <c:pt idx="42">
                  <c:v>44075</c:v>
                </c:pt>
                <c:pt idx="43">
                  <c:v>44166</c:v>
                </c:pt>
                <c:pt idx="44">
                  <c:v>44256</c:v>
                </c:pt>
                <c:pt idx="45">
                  <c:v>44348</c:v>
                </c:pt>
                <c:pt idx="46">
                  <c:v>44440</c:v>
                </c:pt>
                <c:pt idx="47">
                  <c:v>44531</c:v>
                </c:pt>
                <c:pt idx="48">
                  <c:v>44621</c:v>
                </c:pt>
              </c:numCache>
            </c:numRef>
          </c:cat>
          <c:val>
            <c:numRef>
              <c:f>Unemployment!$B$41:$B$89</c:f>
              <c:numCache>
                <c:formatCode>0.0%</c:formatCode>
                <c:ptCount val="49"/>
                <c:pt idx="0">
                  <c:v>7.4999999999999997E-2</c:v>
                </c:pt>
                <c:pt idx="1">
                  <c:v>8.1000000000000003E-2</c:v>
                </c:pt>
                <c:pt idx="2">
                  <c:v>6.8000000000000005E-2</c:v>
                </c:pt>
                <c:pt idx="3">
                  <c:v>7.0000000000000007E-2</c:v>
                </c:pt>
                <c:pt idx="4">
                  <c:v>7.0000000000000007E-2</c:v>
                </c:pt>
                <c:pt idx="5">
                  <c:v>6.6000000000000003E-2</c:v>
                </c:pt>
                <c:pt idx="6">
                  <c:v>6.2E-2</c:v>
                </c:pt>
                <c:pt idx="7">
                  <c:v>6.2E-2</c:v>
                </c:pt>
                <c:pt idx="8">
                  <c:v>7.2999999999999995E-2</c:v>
                </c:pt>
                <c:pt idx="9">
                  <c:v>6.9000000000000006E-2</c:v>
                </c:pt>
                <c:pt idx="10">
                  <c:v>7.6999999999999999E-2</c:v>
                </c:pt>
                <c:pt idx="11">
                  <c:v>6.4000000000000001E-2</c:v>
                </c:pt>
                <c:pt idx="12">
                  <c:v>6.8000000000000005E-2</c:v>
                </c:pt>
                <c:pt idx="13">
                  <c:v>6.4000000000000001E-2</c:v>
                </c:pt>
                <c:pt idx="14">
                  <c:v>0.06</c:v>
                </c:pt>
                <c:pt idx="15">
                  <c:v>5.5999999999999994E-2</c:v>
                </c:pt>
                <c:pt idx="16">
                  <c:v>6.7000000000000004E-2</c:v>
                </c:pt>
                <c:pt idx="17">
                  <c:v>5.7999999999999996E-2</c:v>
                </c:pt>
                <c:pt idx="18">
                  <c:v>5.7000000000000002E-2</c:v>
                </c:pt>
                <c:pt idx="19">
                  <c:v>5.5999999999999994E-2</c:v>
                </c:pt>
                <c:pt idx="20">
                  <c:v>6.5000000000000002E-2</c:v>
                </c:pt>
                <c:pt idx="21">
                  <c:v>5.9000000000000004E-2</c:v>
                </c:pt>
                <c:pt idx="22">
                  <c:v>5.5999999999999994E-2</c:v>
                </c:pt>
                <c:pt idx="23">
                  <c:v>5.0999999999999997E-2</c:v>
                </c:pt>
                <c:pt idx="24">
                  <c:v>6.0999999999999999E-2</c:v>
                </c:pt>
                <c:pt idx="25">
                  <c:v>4.7E-2</c:v>
                </c:pt>
                <c:pt idx="26">
                  <c:v>5.2999999999999999E-2</c:v>
                </c:pt>
                <c:pt idx="27">
                  <c:v>5.0999999999999997E-2</c:v>
                </c:pt>
                <c:pt idx="28">
                  <c:v>0.05</c:v>
                </c:pt>
                <c:pt idx="29">
                  <c:v>4.4999999999999998E-2</c:v>
                </c:pt>
                <c:pt idx="30">
                  <c:v>4.5999999999999999E-2</c:v>
                </c:pt>
                <c:pt idx="31">
                  <c:v>4.0999999999999995E-2</c:v>
                </c:pt>
                <c:pt idx="32">
                  <c:v>4.4999999999999998E-2</c:v>
                </c:pt>
                <c:pt idx="33">
                  <c:v>4.2000000000000003E-2</c:v>
                </c:pt>
                <c:pt idx="34">
                  <c:v>3.7000000000000005E-2</c:v>
                </c:pt>
                <c:pt idx="35">
                  <c:v>4.2999999999999997E-2</c:v>
                </c:pt>
                <c:pt idx="36">
                  <c:v>4.4000000000000004E-2</c:v>
                </c:pt>
                <c:pt idx="37">
                  <c:v>4.2000000000000003E-2</c:v>
                </c:pt>
                <c:pt idx="38">
                  <c:v>4.2000000000000003E-2</c:v>
                </c:pt>
                <c:pt idx="39">
                  <c:v>4.0999999999999995E-2</c:v>
                </c:pt>
                <c:pt idx="40">
                  <c:v>4.8000000000000001E-2</c:v>
                </c:pt>
                <c:pt idx="41">
                  <c:v>0.04</c:v>
                </c:pt>
                <c:pt idx="42">
                  <c:v>5.5999999999999994E-2</c:v>
                </c:pt>
                <c:pt idx="43">
                  <c:v>5.2999999999999999E-2</c:v>
                </c:pt>
                <c:pt idx="44">
                  <c:v>5.2999999999999999E-2</c:v>
                </c:pt>
                <c:pt idx="45">
                  <c:v>4.0999999999999995E-2</c:v>
                </c:pt>
                <c:pt idx="46">
                  <c:v>3.1E-2</c:v>
                </c:pt>
                <c:pt idx="47">
                  <c:v>0.03</c:v>
                </c:pt>
                <c:pt idx="48">
                  <c:v>3.6000000000000004E-2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35-4F3E-A4C2-2900DE6FCE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216512"/>
        <c:axId val="131214720"/>
      </c:lineChart>
      <c:catAx>
        <c:axId val="131211264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low"/>
        <c:crossAx val="131212800"/>
        <c:crosses val="autoZero"/>
        <c:auto val="0"/>
        <c:lblAlgn val="ctr"/>
        <c:lblOffset val="100"/>
        <c:tickLblSkip val="8"/>
        <c:tickMarkSkip val="4"/>
        <c:noMultiLvlLbl val="0"/>
      </c:catAx>
      <c:valAx>
        <c:axId val="1312128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Net % of firms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crossAx val="131211264"/>
        <c:crosses val="autoZero"/>
        <c:crossBetween val="midCat"/>
      </c:valAx>
      <c:valAx>
        <c:axId val="131214720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crossAx val="131216512"/>
        <c:crosses val="max"/>
        <c:crossBetween val="between"/>
      </c:valAx>
      <c:dateAx>
        <c:axId val="131216512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131214720"/>
        <c:crosses val="autoZero"/>
        <c:auto val="1"/>
        <c:lblOffset val="100"/>
        <c:baseTimeUnit val="months"/>
      </c:dateAx>
    </c:plotArea>
    <c:legend>
      <c:legendPos val="b"/>
      <c:layout>
        <c:manualLayout>
          <c:xMode val="edge"/>
          <c:yMode val="edge"/>
          <c:x val="0.05"/>
          <c:y val="0.9023939195100612"/>
          <c:w val="0.9"/>
          <c:h val="8.3717191601050026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Confidence!$B$5</c:f>
              <c:strCache>
                <c:ptCount val="1"/>
                <c:pt idx="0">
                  <c:v>Consumer confidence (LHS index)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cat>
            <c:numRef>
              <c:f>Confidence!$A$92:$A$140</c:f>
              <c:numCache>
                <c:formatCode>mmm\-yy</c:formatCode>
                <c:ptCount val="49"/>
                <c:pt idx="0">
                  <c:v>40238</c:v>
                </c:pt>
                <c:pt idx="1">
                  <c:v>40330</c:v>
                </c:pt>
                <c:pt idx="2">
                  <c:v>40422</c:v>
                </c:pt>
                <c:pt idx="3">
                  <c:v>40513</c:v>
                </c:pt>
                <c:pt idx="4">
                  <c:v>40603</c:v>
                </c:pt>
                <c:pt idx="5">
                  <c:v>40695</c:v>
                </c:pt>
                <c:pt idx="6">
                  <c:v>40787</c:v>
                </c:pt>
                <c:pt idx="7">
                  <c:v>40878</c:v>
                </c:pt>
                <c:pt idx="8">
                  <c:v>40969</c:v>
                </c:pt>
                <c:pt idx="9">
                  <c:v>41061</c:v>
                </c:pt>
                <c:pt idx="10">
                  <c:v>41153</c:v>
                </c:pt>
                <c:pt idx="11">
                  <c:v>41244</c:v>
                </c:pt>
                <c:pt idx="12">
                  <c:v>41334</c:v>
                </c:pt>
                <c:pt idx="13">
                  <c:v>41426</c:v>
                </c:pt>
                <c:pt idx="14">
                  <c:v>41518</c:v>
                </c:pt>
                <c:pt idx="15">
                  <c:v>41609</c:v>
                </c:pt>
                <c:pt idx="16">
                  <c:v>41699</c:v>
                </c:pt>
                <c:pt idx="17">
                  <c:v>41791</c:v>
                </c:pt>
                <c:pt idx="18">
                  <c:v>41883</c:v>
                </c:pt>
                <c:pt idx="19">
                  <c:v>41974</c:v>
                </c:pt>
                <c:pt idx="20">
                  <c:v>42064</c:v>
                </c:pt>
                <c:pt idx="21">
                  <c:v>42156</c:v>
                </c:pt>
                <c:pt idx="22">
                  <c:v>42248</c:v>
                </c:pt>
                <c:pt idx="23">
                  <c:v>42339</c:v>
                </c:pt>
                <c:pt idx="24">
                  <c:v>42430</c:v>
                </c:pt>
                <c:pt idx="25">
                  <c:v>42522</c:v>
                </c:pt>
                <c:pt idx="26">
                  <c:v>42614</c:v>
                </c:pt>
                <c:pt idx="27">
                  <c:v>42705</c:v>
                </c:pt>
                <c:pt idx="28">
                  <c:v>42795</c:v>
                </c:pt>
                <c:pt idx="29">
                  <c:v>42887</c:v>
                </c:pt>
                <c:pt idx="30">
                  <c:v>42979</c:v>
                </c:pt>
                <c:pt idx="31">
                  <c:v>43070</c:v>
                </c:pt>
                <c:pt idx="32">
                  <c:v>43160</c:v>
                </c:pt>
                <c:pt idx="33">
                  <c:v>43252</c:v>
                </c:pt>
                <c:pt idx="34">
                  <c:v>43344</c:v>
                </c:pt>
                <c:pt idx="35">
                  <c:v>43435</c:v>
                </c:pt>
                <c:pt idx="36">
                  <c:v>43525</c:v>
                </c:pt>
                <c:pt idx="37">
                  <c:v>43617</c:v>
                </c:pt>
                <c:pt idx="38">
                  <c:v>43709</c:v>
                </c:pt>
                <c:pt idx="39">
                  <c:v>43800</c:v>
                </c:pt>
                <c:pt idx="40">
                  <c:v>43891</c:v>
                </c:pt>
                <c:pt idx="41">
                  <c:v>43983</c:v>
                </c:pt>
                <c:pt idx="42">
                  <c:v>44075</c:v>
                </c:pt>
                <c:pt idx="43">
                  <c:v>44166</c:v>
                </c:pt>
                <c:pt idx="44">
                  <c:v>44256</c:v>
                </c:pt>
                <c:pt idx="45">
                  <c:v>44348</c:v>
                </c:pt>
                <c:pt idx="46">
                  <c:v>44440</c:v>
                </c:pt>
                <c:pt idx="47">
                  <c:v>44531</c:v>
                </c:pt>
                <c:pt idx="48">
                  <c:v>44621</c:v>
                </c:pt>
              </c:numCache>
            </c:numRef>
          </c:cat>
          <c:val>
            <c:numRef>
              <c:f>Confidence!$B$92:$B$140</c:f>
              <c:numCache>
                <c:formatCode>General</c:formatCode>
                <c:ptCount val="49"/>
                <c:pt idx="0">
                  <c:v>119.5</c:v>
                </c:pt>
                <c:pt idx="1">
                  <c:v>126.8</c:v>
                </c:pt>
                <c:pt idx="2">
                  <c:v>117.3</c:v>
                </c:pt>
                <c:pt idx="3">
                  <c:v>109.5</c:v>
                </c:pt>
                <c:pt idx="4">
                  <c:v>101.6</c:v>
                </c:pt>
                <c:pt idx="5">
                  <c:v>115.4</c:v>
                </c:pt>
                <c:pt idx="6">
                  <c:v>111.4</c:v>
                </c:pt>
                <c:pt idx="7">
                  <c:v>104</c:v>
                </c:pt>
                <c:pt idx="8">
                  <c:v>104.7</c:v>
                </c:pt>
                <c:pt idx="9">
                  <c:v>104.3</c:v>
                </c:pt>
                <c:pt idx="10">
                  <c:v>104.5</c:v>
                </c:pt>
                <c:pt idx="11">
                  <c:v>117.9</c:v>
                </c:pt>
                <c:pt idx="12">
                  <c:v>119</c:v>
                </c:pt>
                <c:pt idx="13">
                  <c:v>119.4</c:v>
                </c:pt>
                <c:pt idx="14">
                  <c:v>115.1</c:v>
                </c:pt>
                <c:pt idx="15">
                  <c:v>122.6</c:v>
                </c:pt>
                <c:pt idx="16">
                  <c:v>126.5</c:v>
                </c:pt>
                <c:pt idx="17">
                  <c:v>128.30000000000001</c:v>
                </c:pt>
                <c:pt idx="18">
                  <c:v>120.2</c:v>
                </c:pt>
                <c:pt idx="19">
                  <c:v>114.8</c:v>
                </c:pt>
                <c:pt idx="20">
                  <c:v>119.6</c:v>
                </c:pt>
                <c:pt idx="21">
                  <c:v>117.3</c:v>
                </c:pt>
                <c:pt idx="22">
                  <c:v>111.4</c:v>
                </c:pt>
                <c:pt idx="23">
                  <c:v>113.9</c:v>
                </c:pt>
                <c:pt idx="24">
                  <c:v>116.6</c:v>
                </c:pt>
                <c:pt idx="25">
                  <c:v>112.3</c:v>
                </c:pt>
                <c:pt idx="26">
                  <c:v>113.3</c:v>
                </c:pt>
                <c:pt idx="27" formatCode="0.0">
                  <c:v>111.8</c:v>
                </c:pt>
                <c:pt idx="28" formatCode="0.0">
                  <c:v>115.1</c:v>
                </c:pt>
                <c:pt idx="29">
                  <c:v>113.5</c:v>
                </c:pt>
                <c:pt idx="30">
                  <c:v>114.6</c:v>
                </c:pt>
                <c:pt idx="31">
                  <c:v>107.5</c:v>
                </c:pt>
                <c:pt idx="32">
                  <c:v>109.4</c:v>
                </c:pt>
                <c:pt idx="33">
                  <c:v>109.4</c:v>
                </c:pt>
                <c:pt idx="34">
                  <c:v>98.2</c:v>
                </c:pt>
                <c:pt idx="35">
                  <c:v>109.5</c:v>
                </c:pt>
                <c:pt idx="36" formatCode="0.0">
                  <c:v>101</c:v>
                </c:pt>
                <c:pt idx="37" formatCode="0.0">
                  <c:v>102</c:v>
                </c:pt>
                <c:pt idx="38" formatCode="0.0">
                  <c:v>106.7</c:v>
                </c:pt>
                <c:pt idx="39" formatCode="0.0">
                  <c:v>112.9</c:v>
                </c:pt>
                <c:pt idx="40" formatCode="0.0">
                  <c:v>105.9</c:v>
                </c:pt>
                <c:pt idx="41" formatCode="0.0">
                  <c:v>96</c:v>
                </c:pt>
                <c:pt idx="42" formatCode="0.0">
                  <c:v>91.6</c:v>
                </c:pt>
                <c:pt idx="43" formatCode="0.0">
                  <c:v>106.9</c:v>
                </c:pt>
                <c:pt idx="44" formatCode="0.0">
                  <c:v>103.9</c:v>
                </c:pt>
                <c:pt idx="45" formatCode="0.0">
                  <c:v>108.6</c:v>
                </c:pt>
                <c:pt idx="46" formatCode="0.0">
                  <c:v>101.4</c:v>
                </c:pt>
                <c:pt idx="47" formatCode="0.0">
                  <c:v>102.9</c:v>
                </c:pt>
                <c:pt idx="48" formatCode="0.0">
                  <c:v>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2E-442E-AC9A-61339726C6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243392"/>
        <c:axId val="131273856"/>
      </c:lineChart>
      <c:lineChart>
        <c:grouping val="standard"/>
        <c:varyColors val="0"/>
        <c:ser>
          <c:idx val="1"/>
          <c:order val="1"/>
          <c:tx>
            <c:strRef>
              <c:f>Confidence!$C$5</c:f>
              <c:strCache>
                <c:ptCount val="1"/>
                <c:pt idx="0">
                  <c:v>Business confidence (RHS %)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cat>
            <c:numRef>
              <c:f>Confidence!$A$92:$A$140</c:f>
              <c:numCache>
                <c:formatCode>mmm\-yy</c:formatCode>
                <c:ptCount val="49"/>
                <c:pt idx="0">
                  <c:v>40238</c:v>
                </c:pt>
                <c:pt idx="1">
                  <c:v>40330</c:v>
                </c:pt>
                <c:pt idx="2">
                  <c:v>40422</c:v>
                </c:pt>
                <c:pt idx="3">
                  <c:v>40513</c:v>
                </c:pt>
                <c:pt idx="4">
                  <c:v>40603</c:v>
                </c:pt>
                <c:pt idx="5">
                  <c:v>40695</c:v>
                </c:pt>
                <c:pt idx="6">
                  <c:v>40787</c:v>
                </c:pt>
                <c:pt idx="7">
                  <c:v>40878</c:v>
                </c:pt>
                <c:pt idx="8">
                  <c:v>40969</c:v>
                </c:pt>
                <c:pt idx="9">
                  <c:v>41061</c:v>
                </c:pt>
                <c:pt idx="10">
                  <c:v>41153</c:v>
                </c:pt>
                <c:pt idx="11">
                  <c:v>41244</c:v>
                </c:pt>
                <c:pt idx="12">
                  <c:v>41334</c:v>
                </c:pt>
                <c:pt idx="13">
                  <c:v>41426</c:v>
                </c:pt>
                <c:pt idx="14">
                  <c:v>41518</c:v>
                </c:pt>
                <c:pt idx="15">
                  <c:v>41609</c:v>
                </c:pt>
                <c:pt idx="16">
                  <c:v>41699</c:v>
                </c:pt>
                <c:pt idx="17">
                  <c:v>41791</c:v>
                </c:pt>
                <c:pt idx="18">
                  <c:v>41883</c:v>
                </c:pt>
                <c:pt idx="19">
                  <c:v>41974</c:v>
                </c:pt>
                <c:pt idx="20">
                  <c:v>42064</c:v>
                </c:pt>
                <c:pt idx="21">
                  <c:v>42156</c:v>
                </c:pt>
                <c:pt idx="22">
                  <c:v>42248</c:v>
                </c:pt>
                <c:pt idx="23">
                  <c:v>42339</c:v>
                </c:pt>
                <c:pt idx="24">
                  <c:v>42430</c:v>
                </c:pt>
                <c:pt idx="25">
                  <c:v>42522</c:v>
                </c:pt>
                <c:pt idx="26">
                  <c:v>42614</c:v>
                </c:pt>
                <c:pt idx="27">
                  <c:v>42705</c:v>
                </c:pt>
                <c:pt idx="28">
                  <c:v>42795</c:v>
                </c:pt>
                <c:pt idx="29">
                  <c:v>42887</c:v>
                </c:pt>
                <c:pt idx="30">
                  <c:v>42979</c:v>
                </c:pt>
                <c:pt idx="31">
                  <c:v>43070</c:v>
                </c:pt>
                <c:pt idx="32">
                  <c:v>43160</c:v>
                </c:pt>
                <c:pt idx="33">
                  <c:v>43252</c:v>
                </c:pt>
                <c:pt idx="34">
                  <c:v>43344</c:v>
                </c:pt>
                <c:pt idx="35">
                  <c:v>43435</c:v>
                </c:pt>
                <c:pt idx="36">
                  <c:v>43525</c:v>
                </c:pt>
                <c:pt idx="37">
                  <c:v>43617</c:v>
                </c:pt>
                <c:pt idx="38">
                  <c:v>43709</c:v>
                </c:pt>
                <c:pt idx="39">
                  <c:v>43800</c:v>
                </c:pt>
                <c:pt idx="40">
                  <c:v>43891</c:v>
                </c:pt>
                <c:pt idx="41">
                  <c:v>43983</c:v>
                </c:pt>
                <c:pt idx="42">
                  <c:v>44075</c:v>
                </c:pt>
                <c:pt idx="43">
                  <c:v>44166</c:v>
                </c:pt>
                <c:pt idx="44">
                  <c:v>44256</c:v>
                </c:pt>
                <c:pt idx="45">
                  <c:v>44348</c:v>
                </c:pt>
                <c:pt idx="46">
                  <c:v>44440</c:v>
                </c:pt>
                <c:pt idx="47">
                  <c:v>44531</c:v>
                </c:pt>
                <c:pt idx="48">
                  <c:v>44621</c:v>
                </c:pt>
              </c:numCache>
            </c:numRef>
          </c:cat>
          <c:val>
            <c:numRef>
              <c:f>Confidence!$C$92:$C$140</c:f>
              <c:numCache>
                <c:formatCode>0.0%</c:formatCode>
                <c:ptCount val="49"/>
                <c:pt idx="0">
                  <c:v>0.37040000000000001</c:v>
                </c:pt>
                <c:pt idx="1">
                  <c:v>0.3155</c:v>
                </c:pt>
                <c:pt idx="2">
                  <c:v>0.1452</c:v>
                </c:pt>
                <c:pt idx="3">
                  <c:v>0.2712</c:v>
                </c:pt>
                <c:pt idx="4">
                  <c:v>-0.19219999999999998</c:v>
                </c:pt>
                <c:pt idx="5">
                  <c:v>0.4551</c:v>
                </c:pt>
                <c:pt idx="6">
                  <c:v>0.3508</c:v>
                </c:pt>
                <c:pt idx="7">
                  <c:v>8.5699999999999998E-2</c:v>
                </c:pt>
                <c:pt idx="8">
                  <c:v>0.1467</c:v>
                </c:pt>
                <c:pt idx="9">
                  <c:v>8.3499999999999991E-2</c:v>
                </c:pt>
                <c:pt idx="10">
                  <c:v>9.3200000000000005E-2</c:v>
                </c:pt>
                <c:pt idx="11">
                  <c:v>0.32740000000000002</c:v>
                </c:pt>
                <c:pt idx="12">
                  <c:v>0.3221</c:v>
                </c:pt>
                <c:pt idx="13">
                  <c:v>0.36709999999999998</c:v>
                </c:pt>
                <c:pt idx="14">
                  <c:v>0.43869999999999998</c:v>
                </c:pt>
                <c:pt idx="15">
                  <c:v>0.60630000000000006</c:v>
                </c:pt>
                <c:pt idx="16">
                  <c:v>0.59279999999999999</c:v>
                </c:pt>
                <c:pt idx="17">
                  <c:v>0.33380000000000004</c:v>
                </c:pt>
                <c:pt idx="18">
                  <c:v>0.31940000000000002</c:v>
                </c:pt>
                <c:pt idx="19">
                  <c:v>0.3009</c:v>
                </c:pt>
                <c:pt idx="20">
                  <c:v>0.29600000000000004</c:v>
                </c:pt>
                <c:pt idx="21">
                  <c:v>0.1646</c:v>
                </c:pt>
                <c:pt idx="22">
                  <c:v>-6.3E-3</c:v>
                </c:pt>
                <c:pt idx="23">
                  <c:v>0.16219999999999998</c:v>
                </c:pt>
                <c:pt idx="24">
                  <c:v>0.1009</c:v>
                </c:pt>
                <c:pt idx="25">
                  <c:v>0.26960000000000001</c:v>
                </c:pt>
                <c:pt idx="26">
                  <c:v>0.29120000000000001</c:v>
                </c:pt>
                <c:pt idx="27">
                  <c:v>0.23860000000000001</c:v>
                </c:pt>
                <c:pt idx="28">
                  <c:v>4.5400000000000003E-2</c:v>
                </c:pt>
                <c:pt idx="29">
                  <c:v>0.154</c:v>
                </c:pt>
                <c:pt idx="30">
                  <c:v>2.3300000000000001E-2</c:v>
                </c:pt>
                <c:pt idx="31">
                  <c:v>-9.2600000000000002E-2</c:v>
                </c:pt>
                <c:pt idx="32">
                  <c:v>-0.14800000000000002</c:v>
                </c:pt>
                <c:pt idx="33">
                  <c:v>-0.25059999999999999</c:v>
                </c:pt>
                <c:pt idx="34">
                  <c:v>-0.26079999999999998</c:v>
                </c:pt>
                <c:pt idx="35">
                  <c:v>-0.28550000000000003</c:v>
                </c:pt>
                <c:pt idx="36">
                  <c:v>-0.2379</c:v>
                </c:pt>
                <c:pt idx="37">
                  <c:v>-0.34520000000000001</c:v>
                </c:pt>
                <c:pt idx="38">
                  <c:v>-0.38400000000000001</c:v>
                </c:pt>
                <c:pt idx="39">
                  <c:v>-0.12380000000000001</c:v>
                </c:pt>
                <c:pt idx="40">
                  <c:v>-0.6631999999999999</c:v>
                </c:pt>
                <c:pt idx="41">
                  <c:v>-0.59030000000000005</c:v>
                </c:pt>
                <c:pt idx="42">
                  <c:v>-0.32140000000000002</c:v>
                </c:pt>
                <c:pt idx="43">
                  <c:v>-0.1822</c:v>
                </c:pt>
                <c:pt idx="44">
                  <c:v>-0.12240000000000001</c:v>
                </c:pt>
                <c:pt idx="45">
                  <c:v>9.6500000000000002E-2</c:v>
                </c:pt>
                <c:pt idx="46">
                  <c:v>-3.2500000000000001E-2</c:v>
                </c:pt>
                <c:pt idx="47">
                  <c:v>-0.35350000000000004</c:v>
                </c:pt>
                <c:pt idx="48">
                  <c:v>-0.56930000000000003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2E-442E-AC9A-61339726C6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277184"/>
        <c:axId val="131275392"/>
      </c:lineChart>
      <c:dateAx>
        <c:axId val="131243392"/>
        <c:scaling>
          <c:orientation val="minMax"/>
        </c:scaling>
        <c:delete val="0"/>
        <c:axPos val="b"/>
        <c:numFmt formatCode="mmm\-yy" sourceLinked="1"/>
        <c:majorTickMark val="none"/>
        <c:minorTickMark val="out"/>
        <c:tickLblPos val="low"/>
        <c:crossAx val="131273856"/>
        <c:crossesAt val="0"/>
        <c:auto val="0"/>
        <c:lblOffset val="100"/>
        <c:baseTimeUnit val="months"/>
        <c:majorUnit val="2"/>
        <c:majorTimeUnit val="years"/>
        <c:minorUnit val="1"/>
        <c:minorTimeUnit val="years"/>
      </c:dateAx>
      <c:valAx>
        <c:axId val="131273856"/>
        <c:scaling>
          <c:orientation val="minMax"/>
          <c:max val="180"/>
          <c:min val="2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1" baseline="0">
                <a:solidFill>
                  <a:schemeClr val="tx2"/>
                </a:solidFill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31243392"/>
        <c:crosses val="autoZero"/>
        <c:crossBetween val="midCat"/>
      </c:valAx>
      <c:valAx>
        <c:axId val="131275392"/>
        <c:scaling>
          <c:orientation val="minMax"/>
          <c:max val="0.8"/>
          <c:min val="-0.8"/>
        </c:scaling>
        <c:delete val="0"/>
        <c:axPos val="r"/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b="1" i="0" baseline="0">
                <a:solidFill>
                  <a:srgbClr val="00B0F0"/>
                </a:solidFill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31277184"/>
        <c:crosses val="max"/>
        <c:crossBetween val="between"/>
      </c:valAx>
      <c:dateAx>
        <c:axId val="131277184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one"/>
        <c:spPr>
          <a:ln w="25400"/>
        </c:spPr>
        <c:crossAx val="131275392"/>
        <c:crosses val="autoZero"/>
        <c:auto val="1"/>
        <c:lblOffset val="100"/>
        <c:baseTimeUnit val="months"/>
        <c:majorUnit val="12"/>
        <c:majorTimeUnit val="months"/>
      </c:dateAx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Confidence indicators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Confidence!$B$5</c:f>
              <c:strCache>
                <c:ptCount val="1"/>
                <c:pt idx="0">
                  <c:v>Consumer confidence (LHS index)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cat>
            <c:numRef>
              <c:f>Confidence!$A$92:$A$140</c:f>
              <c:numCache>
                <c:formatCode>mmm\-yy</c:formatCode>
                <c:ptCount val="49"/>
                <c:pt idx="0">
                  <c:v>40238</c:v>
                </c:pt>
                <c:pt idx="1">
                  <c:v>40330</c:v>
                </c:pt>
                <c:pt idx="2">
                  <c:v>40422</c:v>
                </c:pt>
                <c:pt idx="3">
                  <c:v>40513</c:v>
                </c:pt>
                <c:pt idx="4">
                  <c:v>40603</c:v>
                </c:pt>
                <c:pt idx="5">
                  <c:v>40695</c:v>
                </c:pt>
                <c:pt idx="6">
                  <c:v>40787</c:v>
                </c:pt>
                <c:pt idx="7">
                  <c:v>40878</c:v>
                </c:pt>
                <c:pt idx="8">
                  <c:v>40969</c:v>
                </c:pt>
                <c:pt idx="9">
                  <c:v>41061</c:v>
                </c:pt>
                <c:pt idx="10">
                  <c:v>41153</c:v>
                </c:pt>
                <c:pt idx="11">
                  <c:v>41244</c:v>
                </c:pt>
                <c:pt idx="12">
                  <c:v>41334</c:v>
                </c:pt>
                <c:pt idx="13">
                  <c:v>41426</c:v>
                </c:pt>
                <c:pt idx="14">
                  <c:v>41518</c:v>
                </c:pt>
                <c:pt idx="15">
                  <c:v>41609</c:v>
                </c:pt>
                <c:pt idx="16">
                  <c:v>41699</c:v>
                </c:pt>
                <c:pt idx="17">
                  <c:v>41791</c:v>
                </c:pt>
                <c:pt idx="18">
                  <c:v>41883</c:v>
                </c:pt>
                <c:pt idx="19">
                  <c:v>41974</c:v>
                </c:pt>
                <c:pt idx="20">
                  <c:v>42064</c:v>
                </c:pt>
                <c:pt idx="21">
                  <c:v>42156</c:v>
                </c:pt>
                <c:pt idx="22">
                  <c:v>42248</c:v>
                </c:pt>
                <c:pt idx="23">
                  <c:v>42339</c:v>
                </c:pt>
                <c:pt idx="24">
                  <c:v>42430</c:v>
                </c:pt>
                <c:pt idx="25">
                  <c:v>42522</c:v>
                </c:pt>
                <c:pt idx="26">
                  <c:v>42614</c:v>
                </c:pt>
                <c:pt idx="27">
                  <c:v>42705</c:v>
                </c:pt>
                <c:pt idx="28">
                  <c:v>42795</c:v>
                </c:pt>
                <c:pt idx="29">
                  <c:v>42887</c:v>
                </c:pt>
                <c:pt idx="30">
                  <c:v>42979</c:v>
                </c:pt>
                <c:pt idx="31">
                  <c:v>43070</c:v>
                </c:pt>
                <c:pt idx="32">
                  <c:v>43160</c:v>
                </c:pt>
                <c:pt idx="33">
                  <c:v>43252</c:v>
                </c:pt>
                <c:pt idx="34">
                  <c:v>43344</c:v>
                </c:pt>
                <c:pt idx="35">
                  <c:v>43435</c:v>
                </c:pt>
                <c:pt idx="36">
                  <c:v>43525</c:v>
                </c:pt>
                <c:pt idx="37">
                  <c:v>43617</c:v>
                </c:pt>
                <c:pt idx="38">
                  <c:v>43709</c:v>
                </c:pt>
                <c:pt idx="39">
                  <c:v>43800</c:v>
                </c:pt>
                <c:pt idx="40">
                  <c:v>43891</c:v>
                </c:pt>
                <c:pt idx="41">
                  <c:v>43983</c:v>
                </c:pt>
                <c:pt idx="42">
                  <c:v>44075</c:v>
                </c:pt>
                <c:pt idx="43">
                  <c:v>44166</c:v>
                </c:pt>
                <c:pt idx="44">
                  <c:v>44256</c:v>
                </c:pt>
                <c:pt idx="45">
                  <c:v>44348</c:v>
                </c:pt>
                <c:pt idx="46">
                  <c:v>44440</c:v>
                </c:pt>
                <c:pt idx="47">
                  <c:v>44531</c:v>
                </c:pt>
                <c:pt idx="48">
                  <c:v>44621</c:v>
                </c:pt>
              </c:numCache>
            </c:numRef>
          </c:cat>
          <c:val>
            <c:numRef>
              <c:f>Confidence!$B$92:$B$140</c:f>
              <c:numCache>
                <c:formatCode>General</c:formatCode>
                <c:ptCount val="49"/>
                <c:pt idx="0">
                  <c:v>119.5</c:v>
                </c:pt>
                <c:pt idx="1">
                  <c:v>126.8</c:v>
                </c:pt>
                <c:pt idx="2">
                  <c:v>117.3</c:v>
                </c:pt>
                <c:pt idx="3">
                  <c:v>109.5</c:v>
                </c:pt>
                <c:pt idx="4">
                  <c:v>101.6</c:v>
                </c:pt>
                <c:pt idx="5">
                  <c:v>115.4</c:v>
                </c:pt>
                <c:pt idx="6">
                  <c:v>111.4</c:v>
                </c:pt>
                <c:pt idx="7">
                  <c:v>104</c:v>
                </c:pt>
                <c:pt idx="8">
                  <c:v>104.7</c:v>
                </c:pt>
                <c:pt idx="9">
                  <c:v>104.3</c:v>
                </c:pt>
                <c:pt idx="10">
                  <c:v>104.5</c:v>
                </c:pt>
                <c:pt idx="11">
                  <c:v>117.9</c:v>
                </c:pt>
                <c:pt idx="12">
                  <c:v>119</c:v>
                </c:pt>
                <c:pt idx="13">
                  <c:v>119.4</c:v>
                </c:pt>
                <c:pt idx="14">
                  <c:v>115.1</c:v>
                </c:pt>
                <c:pt idx="15">
                  <c:v>122.6</c:v>
                </c:pt>
                <c:pt idx="16">
                  <c:v>126.5</c:v>
                </c:pt>
                <c:pt idx="17">
                  <c:v>128.30000000000001</c:v>
                </c:pt>
                <c:pt idx="18">
                  <c:v>120.2</c:v>
                </c:pt>
                <c:pt idx="19">
                  <c:v>114.8</c:v>
                </c:pt>
                <c:pt idx="20">
                  <c:v>119.6</c:v>
                </c:pt>
                <c:pt idx="21">
                  <c:v>117.3</c:v>
                </c:pt>
                <c:pt idx="22">
                  <c:v>111.4</c:v>
                </c:pt>
                <c:pt idx="23">
                  <c:v>113.9</c:v>
                </c:pt>
                <c:pt idx="24">
                  <c:v>116.6</c:v>
                </c:pt>
                <c:pt idx="25">
                  <c:v>112.3</c:v>
                </c:pt>
                <c:pt idx="26">
                  <c:v>113.3</c:v>
                </c:pt>
                <c:pt idx="27" formatCode="0.0">
                  <c:v>111.8</c:v>
                </c:pt>
                <c:pt idx="28" formatCode="0.0">
                  <c:v>115.1</c:v>
                </c:pt>
                <c:pt idx="29">
                  <c:v>113.5</c:v>
                </c:pt>
                <c:pt idx="30">
                  <c:v>114.6</c:v>
                </c:pt>
                <c:pt idx="31">
                  <c:v>107.5</c:v>
                </c:pt>
                <c:pt idx="32">
                  <c:v>109.4</c:v>
                </c:pt>
                <c:pt idx="33">
                  <c:v>109.4</c:v>
                </c:pt>
                <c:pt idx="34">
                  <c:v>98.2</c:v>
                </c:pt>
                <c:pt idx="35">
                  <c:v>109.5</c:v>
                </c:pt>
                <c:pt idx="36" formatCode="0.0">
                  <c:v>101</c:v>
                </c:pt>
                <c:pt idx="37" formatCode="0.0">
                  <c:v>102</c:v>
                </c:pt>
                <c:pt idx="38" formatCode="0.0">
                  <c:v>106.7</c:v>
                </c:pt>
                <c:pt idx="39" formatCode="0.0">
                  <c:v>112.9</c:v>
                </c:pt>
                <c:pt idx="40" formatCode="0.0">
                  <c:v>105.9</c:v>
                </c:pt>
                <c:pt idx="41" formatCode="0.0">
                  <c:v>96</c:v>
                </c:pt>
                <c:pt idx="42" formatCode="0.0">
                  <c:v>91.6</c:v>
                </c:pt>
                <c:pt idx="43" formatCode="0.0">
                  <c:v>106.9</c:v>
                </c:pt>
                <c:pt idx="44" formatCode="0.0">
                  <c:v>103.9</c:v>
                </c:pt>
                <c:pt idx="45" formatCode="0.0">
                  <c:v>108.6</c:v>
                </c:pt>
                <c:pt idx="46" formatCode="0.0">
                  <c:v>101.4</c:v>
                </c:pt>
                <c:pt idx="47" formatCode="0.0">
                  <c:v>102.9</c:v>
                </c:pt>
                <c:pt idx="48" formatCode="0.0">
                  <c:v>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82-42E2-A308-E52D64503E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303296"/>
        <c:axId val="131304832"/>
      </c:lineChart>
      <c:lineChart>
        <c:grouping val="standard"/>
        <c:varyColors val="0"/>
        <c:ser>
          <c:idx val="1"/>
          <c:order val="1"/>
          <c:tx>
            <c:strRef>
              <c:f>Confidence!$C$5</c:f>
              <c:strCache>
                <c:ptCount val="1"/>
                <c:pt idx="0">
                  <c:v>Business confidence (RHS %)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cat>
            <c:numRef>
              <c:f>Confidence!$A$92:$A$140</c:f>
              <c:numCache>
                <c:formatCode>mmm\-yy</c:formatCode>
                <c:ptCount val="49"/>
                <c:pt idx="0">
                  <c:v>40238</c:v>
                </c:pt>
                <c:pt idx="1">
                  <c:v>40330</c:v>
                </c:pt>
                <c:pt idx="2">
                  <c:v>40422</c:v>
                </c:pt>
                <c:pt idx="3">
                  <c:v>40513</c:v>
                </c:pt>
                <c:pt idx="4">
                  <c:v>40603</c:v>
                </c:pt>
                <c:pt idx="5">
                  <c:v>40695</c:v>
                </c:pt>
                <c:pt idx="6">
                  <c:v>40787</c:v>
                </c:pt>
                <c:pt idx="7">
                  <c:v>40878</c:v>
                </c:pt>
                <c:pt idx="8">
                  <c:v>40969</c:v>
                </c:pt>
                <c:pt idx="9">
                  <c:v>41061</c:v>
                </c:pt>
                <c:pt idx="10">
                  <c:v>41153</c:v>
                </c:pt>
                <c:pt idx="11">
                  <c:v>41244</c:v>
                </c:pt>
                <c:pt idx="12">
                  <c:v>41334</c:v>
                </c:pt>
                <c:pt idx="13">
                  <c:v>41426</c:v>
                </c:pt>
                <c:pt idx="14">
                  <c:v>41518</c:v>
                </c:pt>
                <c:pt idx="15">
                  <c:v>41609</c:v>
                </c:pt>
                <c:pt idx="16">
                  <c:v>41699</c:v>
                </c:pt>
                <c:pt idx="17">
                  <c:v>41791</c:v>
                </c:pt>
                <c:pt idx="18">
                  <c:v>41883</c:v>
                </c:pt>
                <c:pt idx="19">
                  <c:v>41974</c:v>
                </c:pt>
                <c:pt idx="20">
                  <c:v>42064</c:v>
                </c:pt>
                <c:pt idx="21">
                  <c:v>42156</c:v>
                </c:pt>
                <c:pt idx="22">
                  <c:v>42248</c:v>
                </c:pt>
                <c:pt idx="23">
                  <c:v>42339</c:v>
                </c:pt>
                <c:pt idx="24">
                  <c:v>42430</c:v>
                </c:pt>
                <c:pt idx="25">
                  <c:v>42522</c:v>
                </c:pt>
                <c:pt idx="26">
                  <c:v>42614</c:v>
                </c:pt>
                <c:pt idx="27">
                  <c:v>42705</c:v>
                </c:pt>
                <c:pt idx="28">
                  <c:v>42795</c:v>
                </c:pt>
                <c:pt idx="29">
                  <c:v>42887</c:v>
                </c:pt>
                <c:pt idx="30">
                  <c:v>42979</c:v>
                </c:pt>
                <c:pt idx="31">
                  <c:v>43070</c:v>
                </c:pt>
                <c:pt idx="32">
                  <c:v>43160</c:v>
                </c:pt>
                <c:pt idx="33">
                  <c:v>43252</c:v>
                </c:pt>
                <c:pt idx="34">
                  <c:v>43344</c:v>
                </c:pt>
                <c:pt idx="35">
                  <c:v>43435</c:v>
                </c:pt>
                <c:pt idx="36">
                  <c:v>43525</c:v>
                </c:pt>
                <c:pt idx="37">
                  <c:v>43617</c:v>
                </c:pt>
                <c:pt idx="38">
                  <c:v>43709</c:v>
                </c:pt>
                <c:pt idx="39">
                  <c:v>43800</c:v>
                </c:pt>
                <c:pt idx="40">
                  <c:v>43891</c:v>
                </c:pt>
                <c:pt idx="41">
                  <c:v>43983</c:v>
                </c:pt>
                <c:pt idx="42">
                  <c:v>44075</c:v>
                </c:pt>
                <c:pt idx="43">
                  <c:v>44166</c:v>
                </c:pt>
                <c:pt idx="44">
                  <c:v>44256</c:v>
                </c:pt>
                <c:pt idx="45">
                  <c:v>44348</c:v>
                </c:pt>
                <c:pt idx="46">
                  <c:v>44440</c:v>
                </c:pt>
                <c:pt idx="47">
                  <c:v>44531</c:v>
                </c:pt>
                <c:pt idx="48">
                  <c:v>44621</c:v>
                </c:pt>
              </c:numCache>
            </c:numRef>
          </c:cat>
          <c:val>
            <c:numRef>
              <c:f>Confidence!$C$92:$C$140</c:f>
              <c:numCache>
                <c:formatCode>0.0%</c:formatCode>
                <c:ptCount val="49"/>
                <c:pt idx="0">
                  <c:v>0.37040000000000001</c:v>
                </c:pt>
                <c:pt idx="1">
                  <c:v>0.3155</c:v>
                </c:pt>
                <c:pt idx="2">
                  <c:v>0.1452</c:v>
                </c:pt>
                <c:pt idx="3">
                  <c:v>0.2712</c:v>
                </c:pt>
                <c:pt idx="4">
                  <c:v>-0.19219999999999998</c:v>
                </c:pt>
                <c:pt idx="5">
                  <c:v>0.4551</c:v>
                </c:pt>
                <c:pt idx="6">
                  <c:v>0.3508</c:v>
                </c:pt>
                <c:pt idx="7">
                  <c:v>8.5699999999999998E-2</c:v>
                </c:pt>
                <c:pt idx="8">
                  <c:v>0.1467</c:v>
                </c:pt>
                <c:pt idx="9">
                  <c:v>8.3499999999999991E-2</c:v>
                </c:pt>
                <c:pt idx="10">
                  <c:v>9.3200000000000005E-2</c:v>
                </c:pt>
                <c:pt idx="11">
                  <c:v>0.32740000000000002</c:v>
                </c:pt>
                <c:pt idx="12">
                  <c:v>0.3221</c:v>
                </c:pt>
                <c:pt idx="13">
                  <c:v>0.36709999999999998</c:v>
                </c:pt>
                <c:pt idx="14">
                  <c:v>0.43869999999999998</c:v>
                </c:pt>
                <c:pt idx="15">
                  <c:v>0.60630000000000006</c:v>
                </c:pt>
                <c:pt idx="16">
                  <c:v>0.59279999999999999</c:v>
                </c:pt>
                <c:pt idx="17">
                  <c:v>0.33380000000000004</c:v>
                </c:pt>
                <c:pt idx="18">
                  <c:v>0.31940000000000002</c:v>
                </c:pt>
                <c:pt idx="19">
                  <c:v>0.3009</c:v>
                </c:pt>
                <c:pt idx="20">
                  <c:v>0.29600000000000004</c:v>
                </c:pt>
                <c:pt idx="21">
                  <c:v>0.1646</c:v>
                </c:pt>
                <c:pt idx="22">
                  <c:v>-6.3E-3</c:v>
                </c:pt>
                <c:pt idx="23">
                  <c:v>0.16219999999999998</c:v>
                </c:pt>
                <c:pt idx="24">
                  <c:v>0.1009</c:v>
                </c:pt>
                <c:pt idx="25">
                  <c:v>0.26960000000000001</c:v>
                </c:pt>
                <c:pt idx="26">
                  <c:v>0.29120000000000001</c:v>
                </c:pt>
                <c:pt idx="27">
                  <c:v>0.23860000000000001</c:v>
                </c:pt>
                <c:pt idx="28">
                  <c:v>4.5400000000000003E-2</c:v>
                </c:pt>
                <c:pt idx="29">
                  <c:v>0.154</c:v>
                </c:pt>
                <c:pt idx="30">
                  <c:v>2.3300000000000001E-2</c:v>
                </c:pt>
                <c:pt idx="31">
                  <c:v>-9.2600000000000002E-2</c:v>
                </c:pt>
                <c:pt idx="32">
                  <c:v>-0.14800000000000002</c:v>
                </c:pt>
                <c:pt idx="33">
                  <c:v>-0.25059999999999999</c:v>
                </c:pt>
                <c:pt idx="34">
                  <c:v>-0.26079999999999998</c:v>
                </c:pt>
                <c:pt idx="35">
                  <c:v>-0.28550000000000003</c:v>
                </c:pt>
                <c:pt idx="36">
                  <c:v>-0.2379</c:v>
                </c:pt>
                <c:pt idx="37">
                  <c:v>-0.34520000000000001</c:v>
                </c:pt>
                <c:pt idx="38">
                  <c:v>-0.38400000000000001</c:v>
                </c:pt>
                <c:pt idx="39">
                  <c:v>-0.12380000000000001</c:v>
                </c:pt>
                <c:pt idx="40">
                  <c:v>-0.6631999999999999</c:v>
                </c:pt>
                <c:pt idx="41">
                  <c:v>-0.59030000000000005</c:v>
                </c:pt>
                <c:pt idx="42">
                  <c:v>-0.32140000000000002</c:v>
                </c:pt>
                <c:pt idx="43">
                  <c:v>-0.1822</c:v>
                </c:pt>
                <c:pt idx="44">
                  <c:v>-0.12240000000000001</c:v>
                </c:pt>
                <c:pt idx="45">
                  <c:v>9.6500000000000002E-2</c:v>
                </c:pt>
                <c:pt idx="46">
                  <c:v>-3.2500000000000001E-2</c:v>
                </c:pt>
                <c:pt idx="47">
                  <c:v>-0.35350000000000004</c:v>
                </c:pt>
                <c:pt idx="48">
                  <c:v>-0.56930000000000003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82-42E2-A308-E52D64503E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320448"/>
        <c:axId val="131318912"/>
      </c:lineChart>
      <c:dateAx>
        <c:axId val="131303296"/>
        <c:scaling>
          <c:orientation val="minMax"/>
        </c:scaling>
        <c:delete val="0"/>
        <c:axPos val="b"/>
        <c:numFmt formatCode="mmm\-yy" sourceLinked="1"/>
        <c:majorTickMark val="out"/>
        <c:minorTickMark val="out"/>
        <c:tickLblPos val="low"/>
        <c:crossAx val="131304832"/>
        <c:crossesAt val="0"/>
        <c:auto val="0"/>
        <c:lblOffset val="100"/>
        <c:baseTimeUnit val="months"/>
        <c:majorUnit val="2"/>
        <c:majorTimeUnit val="years"/>
        <c:minorUnit val="1"/>
        <c:minorTimeUnit val="years"/>
      </c:dateAx>
      <c:valAx>
        <c:axId val="131304832"/>
        <c:scaling>
          <c:orientation val="minMax"/>
          <c:max val="180"/>
          <c:min val="2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1" i="0" baseline="0">
                <a:solidFill>
                  <a:schemeClr val="tx2"/>
                </a:solidFill>
              </a:defRPr>
            </a:pPr>
            <a:endParaRPr lang="en-US"/>
          </a:p>
        </c:txPr>
        <c:crossAx val="131303296"/>
        <c:crosses val="autoZero"/>
        <c:crossBetween val="midCat"/>
      </c:valAx>
      <c:valAx>
        <c:axId val="131318912"/>
        <c:scaling>
          <c:orientation val="minMax"/>
          <c:max val="0.8"/>
          <c:min val="-0.8"/>
        </c:scaling>
        <c:delete val="0"/>
        <c:axPos val="r"/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b="1" i="0" baseline="0">
                <a:solidFill>
                  <a:srgbClr val="00B0F0"/>
                </a:solidFill>
              </a:defRPr>
            </a:pPr>
            <a:endParaRPr lang="en-US"/>
          </a:p>
        </c:txPr>
        <c:crossAx val="131320448"/>
        <c:crosses val="max"/>
        <c:crossBetween val="between"/>
      </c:valAx>
      <c:dateAx>
        <c:axId val="131320448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131318912"/>
        <c:crosses val="autoZero"/>
        <c:auto val="1"/>
        <c:lblOffset val="100"/>
        <c:baseTimeUnit val="months"/>
      </c:dateAx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Confidence indicators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Confidence!$B$5</c:f>
              <c:strCache>
                <c:ptCount val="1"/>
                <c:pt idx="0">
                  <c:v>Consumer confidence (LHS index)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cat>
            <c:numRef>
              <c:f>Confidence!$A$92:$A$140</c:f>
              <c:numCache>
                <c:formatCode>mmm\-yy</c:formatCode>
                <c:ptCount val="49"/>
                <c:pt idx="0">
                  <c:v>40238</c:v>
                </c:pt>
                <c:pt idx="1">
                  <c:v>40330</c:v>
                </c:pt>
                <c:pt idx="2">
                  <c:v>40422</c:v>
                </c:pt>
                <c:pt idx="3">
                  <c:v>40513</c:v>
                </c:pt>
                <c:pt idx="4">
                  <c:v>40603</c:v>
                </c:pt>
                <c:pt idx="5">
                  <c:v>40695</c:v>
                </c:pt>
                <c:pt idx="6">
                  <c:v>40787</c:v>
                </c:pt>
                <c:pt idx="7">
                  <c:v>40878</c:v>
                </c:pt>
                <c:pt idx="8">
                  <c:v>40969</c:v>
                </c:pt>
                <c:pt idx="9">
                  <c:v>41061</c:v>
                </c:pt>
                <c:pt idx="10">
                  <c:v>41153</c:v>
                </c:pt>
                <c:pt idx="11">
                  <c:v>41244</c:v>
                </c:pt>
                <c:pt idx="12">
                  <c:v>41334</c:v>
                </c:pt>
                <c:pt idx="13">
                  <c:v>41426</c:v>
                </c:pt>
                <c:pt idx="14">
                  <c:v>41518</c:v>
                </c:pt>
                <c:pt idx="15">
                  <c:v>41609</c:v>
                </c:pt>
                <c:pt idx="16">
                  <c:v>41699</c:v>
                </c:pt>
                <c:pt idx="17">
                  <c:v>41791</c:v>
                </c:pt>
                <c:pt idx="18">
                  <c:v>41883</c:v>
                </c:pt>
                <c:pt idx="19">
                  <c:v>41974</c:v>
                </c:pt>
                <c:pt idx="20">
                  <c:v>42064</c:v>
                </c:pt>
                <c:pt idx="21">
                  <c:v>42156</c:v>
                </c:pt>
                <c:pt idx="22">
                  <c:v>42248</c:v>
                </c:pt>
                <c:pt idx="23">
                  <c:v>42339</c:v>
                </c:pt>
                <c:pt idx="24">
                  <c:v>42430</c:v>
                </c:pt>
                <c:pt idx="25">
                  <c:v>42522</c:v>
                </c:pt>
                <c:pt idx="26">
                  <c:v>42614</c:v>
                </c:pt>
                <c:pt idx="27">
                  <c:v>42705</c:v>
                </c:pt>
                <c:pt idx="28">
                  <c:v>42795</c:v>
                </c:pt>
                <c:pt idx="29">
                  <c:v>42887</c:v>
                </c:pt>
                <c:pt idx="30">
                  <c:v>42979</c:v>
                </c:pt>
                <c:pt idx="31">
                  <c:v>43070</c:v>
                </c:pt>
                <c:pt idx="32">
                  <c:v>43160</c:v>
                </c:pt>
                <c:pt idx="33">
                  <c:v>43252</c:v>
                </c:pt>
                <c:pt idx="34">
                  <c:v>43344</c:v>
                </c:pt>
                <c:pt idx="35">
                  <c:v>43435</c:v>
                </c:pt>
                <c:pt idx="36">
                  <c:v>43525</c:v>
                </c:pt>
                <c:pt idx="37">
                  <c:v>43617</c:v>
                </c:pt>
                <c:pt idx="38">
                  <c:v>43709</c:v>
                </c:pt>
                <c:pt idx="39">
                  <c:v>43800</c:v>
                </c:pt>
                <c:pt idx="40">
                  <c:v>43891</c:v>
                </c:pt>
                <c:pt idx="41">
                  <c:v>43983</c:v>
                </c:pt>
                <c:pt idx="42">
                  <c:v>44075</c:v>
                </c:pt>
                <c:pt idx="43">
                  <c:v>44166</c:v>
                </c:pt>
                <c:pt idx="44">
                  <c:v>44256</c:v>
                </c:pt>
                <c:pt idx="45">
                  <c:v>44348</c:v>
                </c:pt>
                <c:pt idx="46">
                  <c:v>44440</c:v>
                </c:pt>
                <c:pt idx="47">
                  <c:v>44531</c:v>
                </c:pt>
                <c:pt idx="48">
                  <c:v>44621</c:v>
                </c:pt>
              </c:numCache>
            </c:numRef>
          </c:cat>
          <c:val>
            <c:numRef>
              <c:f>Confidence!$B$92:$B$140</c:f>
              <c:numCache>
                <c:formatCode>General</c:formatCode>
                <c:ptCount val="49"/>
                <c:pt idx="0">
                  <c:v>119.5</c:v>
                </c:pt>
                <c:pt idx="1">
                  <c:v>126.8</c:v>
                </c:pt>
                <c:pt idx="2">
                  <c:v>117.3</c:v>
                </c:pt>
                <c:pt idx="3">
                  <c:v>109.5</c:v>
                </c:pt>
                <c:pt idx="4">
                  <c:v>101.6</c:v>
                </c:pt>
                <c:pt idx="5">
                  <c:v>115.4</c:v>
                </c:pt>
                <c:pt idx="6">
                  <c:v>111.4</c:v>
                </c:pt>
                <c:pt idx="7">
                  <c:v>104</c:v>
                </c:pt>
                <c:pt idx="8">
                  <c:v>104.7</c:v>
                </c:pt>
                <c:pt idx="9">
                  <c:v>104.3</c:v>
                </c:pt>
                <c:pt idx="10">
                  <c:v>104.5</c:v>
                </c:pt>
                <c:pt idx="11">
                  <c:v>117.9</c:v>
                </c:pt>
                <c:pt idx="12">
                  <c:v>119</c:v>
                </c:pt>
                <c:pt idx="13">
                  <c:v>119.4</c:v>
                </c:pt>
                <c:pt idx="14">
                  <c:v>115.1</c:v>
                </c:pt>
                <c:pt idx="15">
                  <c:v>122.6</c:v>
                </c:pt>
                <c:pt idx="16">
                  <c:v>126.5</c:v>
                </c:pt>
                <c:pt idx="17">
                  <c:v>128.30000000000001</c:v>
                </c:pt>
                <c:pt idx="18">
                  <c:v>120.2</c:v>
                </c:pt>
                <c:pt idx="19">
                  <c:v>114.8</c:v>
                </c:pt>
                <c:pt idx="20">
                  <c:v>119.6</c:v>
                </c:pt>
                <c:pt idx="21">
                  <c:v>117.3</c:v>
                </c:pt>
                <c:pt idx="22">
                  <c:v>111.4</c:v>
                </c:pt>
                <c:pt idx="23">
                  <c:v>113.9</c:v>
                </c:pt>
                <c:pt idx="24">
                  <c:v>116.6</c:v>
                </c:pt>
                <c:pt idx="25">
                  <c:v>112.3</c:v>
                </c:pt>
                <c:pt idx="26">
                  <c:v>113.3</c:v>
                </c:pt>
                <c:pt idx="27" formatCode="0.0">
                  <c:v>111.8</c:v>
                </c:pt>
                <c:pt idx="28" formatCode="0.0">
                  <c:v>115.1</c:v>
                </c:pt>
                <c:pt idx="29">
                  <c:v>113.5</c:v>
                </c:pt>
                <c:pt idx="30">
                  <c:v>114.6</c:v>
                </c:pt>
                <c:pt idx="31">
                  <c:v>107.5</c:v>
                </c:pt>
                <c:pt idx="32">
                  <c:v>109.4</c:v>
                </c:pt>
                <c:pt idx="33">
                  <c:v>109.4</c:v>
                </c:pt>
                <c:pt idx="34">
                  <c:v>98.2</c:v>
                </c:pt>
                <c:pt idx="35">
                  <c:v>109.5</c:v>
                </c:pt>
                <c:pt idx="36" formatCode="0.0">
                  <c:v>101</c:v>
                </c:pt>
                <c:pt idx="37" formatCode="0.0">
                  <c:v>102</c:v>
                </c:pt>
                <c:pt idx="38" formatCode="0.0">
                  <c:v>106.7</c:v>
                </c:pt>
                <c:pt idx="39" formatCode="0.0">
                  <c:v>112.9</c:v>
                </c:pt>
                <c:pt idx="40" formatCode="0.0">
                  <c:v>105.9</c:v>
                </c:pt>
                <c:pt idx="41" formatCode="0.0">
                  <c:v>96</c:v>
                </c:pt>
                <c:pt idx="42" formatCode="0.0">
                  <c:v>91.6</c:v>
                </c:pt>
                <c:pt idx="43" formatCode="0.0">
                  <c:v>106.9</c:v>
                </c:pt>
                <c:pt idx="44" formatCode="0.0">
                  <c:v>103.9</c:v>
                </c:pt>
                <c:pt idx="45" formatCode="0.0">
                  <c:v>108.6</c:v>
                </c:pt>
                <c:pt idx="46" formatCode="0.0">
                  <c:v>101.4</c:v>
                </c:pt>
                <c:pt idx="47" formatCode="0.0">
                  <c:v>102.9</c:v>
                </c:pt>
                <c:pt idx="48" formatCode="0.0">
                  <c:v>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2E-46AB-8516-9823938179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303296"/>
        <c:axId val="131304832"/>
      </c:lineChart>
      <c:lineChart>
        <c:grouping val="standard"/>
        <c:varyColors val="0"/>
        <c:ser>
          <c:idx val="1"/>
          <c:order val="1"/>
          <c:tx>
            <c:strRef>
              <c:f>Confidence!$C$5</c:f>
              <c:strCache>
                <c:ptCount val="1"/>
                <c:pt idx="0">
                  <c:v>Business confidence (RHS %)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cat>
            <c:numRef>
              <c:f>Confidence!$A$92:$A$140</c:f>
              <c:numCache>
                <c:formatCode>mmm\-yy</c:formatCode>
                <c:ptCount val="49"/>
                <c:pt idx="0">
                  <c:v>40238</c:v>
                </c:pt>
                <c:pt idx="1">
                  <c:v>40330</c:v>
                </c:pt>
                <c:pt idx="2">
                  <c:v>40422</c:v>
                </c:pt>
                <c:pt idx="3">
                  <c:v>40513</c:v>
                </c:pt>
                <c:pt idx="4">
                  <c:v>40603</c:v>
                </c:pt>
                <c:pt idx="5">
                  <c:v>40695</c:v>
                </c:pt>
                <c:pt idx="6">
                  <c:v>40787</c:v>
                </c:pt>
                <c:pt idx="7">
                  <c:v>40878</c:v>
                </c:pt>
                <c:pt idx="8">
                  <c:v>40969</c:v>
                </c:pt>
                <c:pt idx="9">
                  <c:v>41061</c:v>
                </c:pt>
                <c:pt idx="10">
                  <c:v>41153</c:v>
                </c:pt>
                <c:pt idx="11">
                  <c:v>41244</c:v>
                </c:pt>
                <c:pt idx="12">
                  <c:v>41334</c:v>
                </c:pt>
                <c:pt idx="13">
                  <c:v>41426</c:v>
                </c:pt>
                <c:pt idx="14">
                  <c:v>41518</c:v>
                </c:pt>
                <c:pt idx="15">
                  <c:v>41609</c:v>
                </c:pt>
                <c:pt idx="16">
                  <c:v>41699</c:v>
                </c:pt>
                <c:pt idx="17">
                  <c:v>41791</c:v>
                </c:pt>
                <c:pt idx="18">
                  <c:v>41883</c:v>
                </c:pt>
                <c:pt idx="19">
                  <c:v>41974</c:v>
                </c:pt>
                <c:pt idx="20">
                  <c:v>42064</c:v>
                </c:pt>
                <c:pt idx="21">
                  <c:v>42156</c:v>
                </c:pt>
                <c:pt idx="22">
                  <c:v>42248</c:v>
                </c:pt>
                <c:pt idx="23">
                  <c:v>42339</c:v>
                </c:pt>
                <c:pt idx="24">
                  <c:v>42430</c:v>
                </c:pt>
                <c:pt idx="25">
                  <c:v>42522</c:v>
                </c:pt>
                <c:pt idx="26">
                  <c:v>42614</c:v>
                </c:pt>
                <c:pt idx="27">
                  <c:v>42705</c:v>
                </c:pt>
                <c:pt idx="28">
                  <c:v>42795</c:v>
                </c:pt>
                <c:pt idx="29">
                  <c:v>42887</c:v>
                </c:pt>
                <c:pt idx="30">
                  <c:v>42979</c:v>
                </c:pt>
                <c:pt idx="31">
                  <c:v>43070</c:v>
                </c:pt>
                <c:pt idx="32">
                  <c:v>43160</c:v>
                </c:pt>
                <c:pt idx="33">
                  <c:v>43252</c:v>
                </c:pt>
                <c:pt idx="34">
                  <c:v>43344</c:v>
                </c:pt>
                <c:pt idx="35">
                  <c:v>43435</c:v>
                </c:pt>
                <c:pt idx="36">
                  <c:v>43525</c:v>
                </c:pt>
                <c:pt idx="37">
                  <c:v>43617</c:v>
                </c:pt>
                <c:pt idx="38">
                  <c:v>43709</c:v>
                </c:pt>
                <c:pt idx="39">
                  <c:v>43800</c:v>
                </c:pt>
                <c:pt idx="40">
                  <c:v>43891</c:v>
                </c:pt>
                <c:pt idx="41">
                  <c:v>43983</c:v>
                </c:pt>
                <c:pt idx="42">
                  <c:v>44075</c:v>
                </c:pt>
                <c:pt idx="43">
                  <c:v>44166</c:v>
                </c:pt>
                <c:pt idx="44">
                  <c:v>44256</c:v>
                </c:pt>
                <c:pt idx="45">
                  <c:v>44348</c:v>
                </c:pt>
                <c:pt idx="46">
                  <c:v>44440</c:v>
                </c:pt>
                <c:pt idx="47">
                  <c:v>44531</c:v>
                </c:pt>
                <c:pt idx="48">
                  <c:v>44621</c:v>
                </c:pt>
              </c:numCache>
            </c:numRef>
          </c:cat>
          <c:val>
            <c:numRef>
              <c:f>Confidence!$C$92:$C$140</c:f>
              <c:numCache>
                <c:formatCode>0.0%</c:formatCode>
                <c:ptCount val="49"/>
                <c:pt idx="0">
                  <c:v>0.37040000000000001</c:v>
                </c:pt>
                <c:pt idx="1">
                  <c:v>0.3155</c:v>
                </c:pt>
                <c:pt idx="2">
                  <c:v>0.1452</c:v>
                </c:pt>
                <c:pt idx="3">
                  <c:v>0.2712</c:v>
                </c:pt>
                <c:pt idx="4">
                  <c:v>-0.19219999999999998</c:v>
                </c:pt>
                <c:pt idx="5">
                  <c:v>0.4551</c:v>
                </c:pt>
                <c:pt idx="6">
                  <c:v>0.3508</c:v>
                </c:pt>
                <c:pt idx="7">
                  <c:v>8.5699999999999998E-2</c:v>
                </c:pt>
                <c:pt idx="8">
                  <c:v>0.1467</c:v>
                </c:pt>
                <c:pt idx="9">
                  <c:v>8.3499999999999991E-2</c:v>
                </c:pt>
                <c:pt idx="10">
                  <c:v>9.3200000000000005E-2</c:v>
                </c:pt>
                <c:pt idx="11">
                  <c:v>0.32740000000000002</c:v>
                </c:pt>
                <c:pt idx="12">
                  <c:v>0.3221</c:v>
                </c:pt>
                <c:pt idx="13">
                  <c:v>0.36709999999999998</c:v>
                </c:pt>
                <c:pt idx="14">
                  <c:v>0.43869999999999998</c:v>
                </c:pt>
                <c:pt idx="15">
                  <c:v>0.60630000000000006</c:v>
                </c:pt>
                <c:pt idx="16">
                  <c:v>0.59279999999999999</c:v>
                </c:pt>
                <c:pt idx="17">
                  <c:v>0.33380000000000004</c:v>
                </c:pt>
                <c:pt idx="18">
                  <c:v>0.31940000000000002</c:v>
                </c:pt>
                <c:pt idx="19">
                  <c:v>0.3009</c:v>
                </c:pt>
                <c:pt idx="20">
                  <c:v>0.29600000000000004</c:v>
                </c:pt>
                <c:pt idx="21">
                  <c:v>0.1646</c:v>
                </c:pt>
                <c:pt idx="22">
                  <c:v>-6.3E-3</c:v>
                </c:pt>
                <c:pt idx="23">
                  <c:v>0.16219999999999998</c:v>
                </c:pt>
                <c:pt idx="24">
                  <c:v>0.1009</c:v>
                </c:pt>
                <c:pt idx="25">
                  <c:v>0.26960000000000001</c:v>
                </c:pt>
                <c:pt idx="26">
                  <c:v>0.29120000000000001</c:v>
                </c:pt>
                <c:pt idx="27">
                  <c:v>0.23860000000000001</c:v>
                </c:pt>
                <c:pt idx="28">
                  <c:v>4.5400000000000003E-2</c:v>
                </c:pt>
                <c:pt idx="29">
                  <c:v>0.154</c:v>
                </c:pt>
                <c:pt idx="30">
                  <c:v>2.3300000000000001E-2</c:v>
                </c:pt>
                <c:pt idx="31">
                  <c:v>-9.2600000000000002E-2</c:v>
                </c:pt>
                <c:pt idx="32">
                  <c:v>-0.14800000000000002</c:v>
                </c:pt>
                <c:pt idx="33">
                  <c:v>-0.25059999999999999</c:v>
                </c:pt>
                <c:pt idx="34">
                  <c:v>-0.26079999999999998</c:v>
                </c:pt>
                <c:pt idx="35">
                  <c:v>-0.28550000000000003</c:v>
                </c:pt>
                <c:pt idx="36">
                  <c:v>-0.2379</c:v>
                </c:pt>
                <c:pt idx="37">
                  <c:v>-0.34520000000000001</c:v>
                </c:pt>
                <c:pt idx="38">
                  <c:v>-0.38400000000000001</c:v>
                </c:pt>
                <c:pt idx="39">
                  <c:v>-0.12380000000000001</c:v>
                </c:pt>
                <c:pt idx="40">
                  <c:v>-0.6631999999999999</c:v>
                </c:pt>
                <c:pt idx="41">
                  <c:v>-0.59030000000000005</c:v>
                </c:pt>
                <c:pt idx="42">
                  <c:v>-0.32140000000000002</c:v>
                </c:pt>
                <c:pt idx="43">
                  <c:v>-0.1822</c:v>
                </c:pt>
                <c:pt idx="44">
                  <c:v>-0.12240000000000001</c:v>
                </c:pt>
                <c:pt idx="45">
                  <c:v>9.6500000000000002E-2</c:v>
                </c:pt>
                <c:pt idx="46">
                  <c:v>-3.2500000000000001E-2</c:v>
                </c:pt>
                <c:pt idx="47">
                  <c:v>-0.35350000000000004</c:v>
                </c:pt>
                <c:pt idx="48">
                  <c:v>-0.56930000000000003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2E-46AB-8516-9823938179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320448"/>
        <c:axId val="131318912"/>
      </c:lineChart>
      <c:dateAx>
        <c:axId val="131303296"/>
        <c:scaling>
          <c:orientation val="minMax"/>
        </c:scaling>
        <c:delete val="0"/>
        <c:axPos val="b"/>
        <c:numFmt formatCode="mmm\-yy" sourceLinked="1"/>
        <c:majorTickMark val="out"/>
        <c:minorTickMark val="out"/>
        <c:tickLblPos val="low"/>
        <c:crossAx val="131304832"/>
        <c:crossesAt val="0"/>
        <c:auto val="0"/>
        <c:lblOffset val="100"/>
        <c:baseTimeUnit val="months"/>
        <c:majorUnit val="2"/>
        <c:majorTimeUnit val="years"/>
        <c:minorUnit val="1"/>
        <c:minorTimeUnit val="years"/>
      </c:dateAx>
      <c:valAx>
        <c:axId val="131304832"/>
        <c:scaling>
          <c:orientation val="minMax"/>
          <c:max val="180"/>
          <c:min val="2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1" i="0" baseline="0">
                <a:solidFill>
                  <a:schemeClr val="tx2"/>
                </a:solidFill>
              </a:defRPr>
            </a:pPr>
            <a:endParaRPr lang="en-US"/>
          </a:p>
        </c:txPr>
        <c:crossAx val="131303296"/>
        <c:crosses val="autoZero"/>
        <c:crossBetween val="midCat"/>
      </c:valAx>
      <c:valAx>
        <c:axId val="131318912"/>
        <c:scaling>
          <c:orientation val="minMax"/>
          <c:max val="0.8"/>
          <c:min val="-0.8"/>
        </c:scaling>
        <c:delete val="0"/>
        <c:axPos val="r"/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b="1" i="0" baseline="0">
                <a:solidFill>
                  <a:srgbClr val="00B0F0"/>
                </a:solidFill>
              </a:defRPr>
            </a:pPr>
            <a:endParaRPr lang="en-US"/>
          </a:p>
        </c:txPr>
        <c:crossAx val="131320448"/>
        <c:crosses val="max"/>
        <c:crossBetween val="between"/>
      </c:valAx>
      <c:dateAx>
        <c:axId val="131320448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131318912"/>
        <c:crosses val="autoZero"/>
        <c:auto val="1"/>
        <c:lblOffset val="100"/>
        <c:baseTimeUnit val="months"/>
      </c:dateAx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Confidence indicators since 1989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Confidence!$B$5</c:f>
              <c:strCache>
                <c:ptCount val="1"/>
                <c:pt idx="0">
                  <c:v>Consumer confidence (LHS index)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cat>
            <c:numRef>
              <c:f>Confidence!$A$12:$A$140</c:f>
              <c:numCache>
                <c:formatCode>mmm\-yy</c:formatCode>
                <c:ptCount val="129"/>
                <c:pt idx="0">
                  <c:v>32933</c:v>
                </c:pt>
                <c:pt idx="1">
                  <c:v>33025</c:v>
                </c:pt>
                <c:pt idx="2">
                  <c:v>33117</c:v>
                </c:pt>
                <c:pt idx="3">
                  <c:v>33208</c:v>
                </c:pt>
                <c:pt idx="4">
                  <c:v>33298</c:v>
                </c:pt>
                <c:pt idx="5">
                  <c:v>33390</c:v>
                </c:pt>
                <c:pt idx="6">
                  <c:v>33482</c:v>
                </c:pt>
                <c:pt idx="7">
                  <c:v>33573</c:v>
                </c:pt>
                <c:pt idx="8">
                  <c:v>33664</c:v>
                </c:pt>
                <c:pt idx="9">
                  <c:v>33756</c:v>
                </c:pt>
                <c:pt idx="10">
                  <c:v>33848</c:v>
                </c:pt>
                <c:pt idx="11">
                  <c:v>33939</c:v>
                </c:pt>
                <c:pt idx="12">
                  <c:v>34029</c:v>
                </c:pt>
                <c:pt idx="13">
                  <c:v>34121</c:v>
                </c:pt>
                <c:pt idx="14">
                  <c:v>34213</c:v>
                </c:pt>
                <c:pt idx="15">
                  <c:v>34304</c:v>
                </c:pt>
                <c:pt idx="16">
                  <c:v>34394</c:v>
                </c:pt>
                <c:pt idx="17">
                  <c:v>34486</c:v>
                </c:pt>
                <c:pt idx="18">
                  <c:v>34578</c:v>
                </c:pt>
                <c:pt idx="19">
                  <c:v>34669</c:v>
                </c:pt>
                <c:pt idx="20">
                  <c:v>34759</c:v>
                </c:pt>
                <c:pt idx="21">
                  <c:v>34851</c:v>
                </c:pt>
                <c:pt idx="22">
                  <c:v>34943</c:v>
                </c:pt>
                <c:pt idx="23">
                  <c:v>35034</c:v>
                </c:pt>
                <c:pt idx="24">
                  <c:v>35125</c:v>
                </c:pt>
                <c:pt idx="25">
                  <c:v>35217</c:v>
                </c:pt>
                <c:pt idx="26">
                  <c:v>35309</c:v>
                </c:pt>
                <c:pt idx="27">
                  <c:v>35400</c:v>
                </c:pt>
                <c:pt idx="28">
                  <c:v>35490</c:v>
                </c:pt>
                <c:pt idx="29">
                  <c:v>35582</c:v>
                </c:pt>
                <c:pt idx="30">
                  <c:v>35674</c:v>
                </c:pt>
                <c:pt idx="31">
                  <c:v>35765</c:v>
                </c:pt>
                <c:pt idx="32">
                  <c:v>35855</c:v>
                </c:pt>
                <c:pt idx="33">
                  <c:v>35947</c:v>
                </c:pt>
                <c:pt idx="34">
                  <c:v>36039</c:v>
                </c:pt>
                <c:pt idx="35">
                  <c:v>36130</c:v>
                </c:pt>
                <c:pt idx="36">
                  <c:v>36220</c:v>
                </c:pt>
                <c:pt idx="37">
                  <c:v>36312</c:v>
                </c:pt>
                <c:pt idx="38">
                  <c:v>36404</c:v>
                </c:pt>
                <c:pt idx="39">
                  <c:v>36495</c:v>
                </c:pt>
                <c:pt idx="40">
                  <c:v>36586</c:v>
                </c:pt>
                <c:pt idx="41">
                  <c:v>36678</c:v>
                </c:pt>
                <c:pt idx="42">
                  <c:v>36770</c:v>
                </c:pt>
                <c:pt idx="43">
                  <c:v>36861</c:v>
                </c:pt>
                <c:pt idx="44">
                  <c:v>36951</c:v>
                </c:pt>
                <c:pt idx="45">
                  <c:v>37043</c:v>
                </c:pt>
                <c:pt idx="46">
                  <c:v>37135</c:v>
                </c:pt>
                <c:pt idx="47">
                  <c:v>37226</c:v>
                </c:pt>
                <c:pt idx="48">
                  <c:v>37316</c:v>
                </c:pt>
                <c:pt idx="49">
                  <c:v>37408</c:v>
                </c:pt>
                <c:pt idx="50">
                  <c:v>37500</c:v>
                </c:pt>
                <c:pt idx="51">
                  <c:v>37591</c:v>
                </c:pt>
                <c:pt idx="52">
                  <c:v>37681</c:v>
                </c:pt>
                <c:pt idx="53">
                  <c:v>37773</c:v>
                </c:pt>
                <c:pt idx="54">
                  <c:v>37865</c:v>
                </c:pt>
                <c:pt idx="55">
                  <c:v>37956</c:v>
                </c:pt>
                <c:pt idx="56">
                  <c:v>38047</c:v>
                </c:pt>
                <c:pt idx="57">
                  <c:v>38139</c:v>
                </c:pt>
                <c:pt idx="58">
                  <c:v>38231</c:v>
                </c:pt>
                <c:pt idx="59">
                  <c:v>38322</c:v>
                </c:pt>
                <c:pt idx="60">
                  <c:v>38412</c:v>
                </c:pt>
                <c:pt idx="61">
                  <c:v>38504</c:v>
                </c:pt>
                <c:pt idx="62">
                  <c:v>38596</c:v>
                </c:pt>
                <c:pt idx="63">
                  <c:v>38687</c:v>
                </c:pt>
                <c:pt idx="64">
                  <c:v>38777</c:v>
                </c:pt>
                <c:pt idx="65">
                  <c:v>38869</c:v>
                </c:pt>
                <c:pt idx="66">
                  <c:v>38961</c:v>
                </c:pt>
                <c:pt idx="67">
                  <c:v>39052</c:v>
                </c:pt>
                <c:pt idx="68">
                  <c:v>39142</c:v>
                </c:pt>
                <c:pt idx="69">
                  <c:v>39234</c:v>
                </c:pt>
                <c:pt idx="70">
                  <c:v>39326</c:v>
                </c:pt>
                <c:pt idx="71">
                  <c:v>39417</c:v>
                </c:pt>
                <c:pt idx="72">
                  <c:v>39508</c:v>
                </c:pt>
                <c:pt idx="73">
                  <c:v>39600</c:v>
                </c:pt>
                <c:pt idx="74">
                  <c:v>39692</c:v>
                </c:pt>
                <c:pt idx="75">
                  <c:v>39783</c:v>
                </c:pt>
                <c:pt idx="76">
                  <c:v>39873</c:v>
                </c:pt>
                <c:pt idx="77">
                  <c:v>39965</c:v>
                </c:pt>
                <c:pt idx="78">
                  <c:v>40057</c:v>
                </c:pt>
                <c:pt idx="79">
                  <c:v>40148</c:v>
                </c:pt>
                <c:pt idx="80">
                  <c:v>40238</c:v>
                </c:pt>
                <c:pt idx="81">
                  <c:v>40330</c:v>
                </c:pt>
                <c:pt idx="82">
                  <c:v>40422</c:v>
                </c:pt>
                <c:pt idx="83">
                  <c:v>40513</c:v>
                </c:pt>
                <c:pt idx="84">
                  <c:v>40603</c:v>
                </c:pt>
                <c:pt idx="85">
                  <c:v>40695</c:v>
                </c:pt>
                <c:pt idx="86">
                  <c:v>40787</c:v>
                </c:pt>
                <c:pt idx="87">
                  <c:v>40878</c:v>
                </c:pt>
                <c:pt idx="88">
                  <c:v>40969</c:v>
                </c:pt>
                <c:pt idx="89">
                  <c:v>41061</c:v>
                </c:pt>
                <c:pt idx="90">
                  <c:v>41153</c:v>
                </c:pt>
                <c:pt idx="91">
                  <c:v>41244</c:v>
                </c:pt>
                <c:pt idx="92">
                  <c:v>41334</c:v>
                </c:pt>
                <c:pt idx="93">
                  <c:v>41426</c:v>
                </c:pt>
                <c:pt idx="94">
                  <c:v>41518</c:v>
                </c:pt>
                <c:pt idx="95">
                  <c:v>41609</c:v>
                </c:pt>
                <c:pt idx="96">
                  <c:v>41699</c:v>
                </c:pt>
                <c:pt idx="97">
                  <c:v>41791</c:v>
                </c:pt>
                <c:pt idx="98">
                  <c:v>41883</c:v>
                </c:pt>
                <c:pt idx="99">
                  <c:v>41974</c:v>
                </c:pt>
                <c:pt idx="100">
                  <c:v>42064</c:v>
                </c:pt>
                <c:pt idx="101">
                  <c:v>42156</c:v>
                </c:pt>
                <c:pt idx="102">
                  <c:v>42248</c:v>
                </c:pt>
                <c:pt idx="103">
                  <c:v>42339</c:v>
                </c:pt>
                <c:pt idx="104">
                  <c:v>42430</c:v>
                </c:pt>
                <c:pt idx="105">
                  <c:v>42522</c:v>
                </c:pt>
                <c:pt idx="106">
                  <c:v>42614</c:v>
                </c:pt>
                <c:pt idx="107">
                  <c:v>42705</c:v>
                </c:pt>
                <c:pt idx="108">
                  <c:v>42795</c:v>
                </c:pt>
                <c:pt idx="109">
                  <c:v>42887</c:v>
                </c:pt>
                <c:pt idx="110">
                  <c:v>42979</c:v>
                </c:pt>
                <c:pt idx="111">
                  <c:v>43070</c:v>
                </c:pt>
                <c:pt idx="112">
                  <c:v>43160</c:v>
                </c:pt>
                <c:pt idx="113">
                  <c:v>43252</c:v>
                </c:pt>
                <c:pt idx="114">
                  <c:v>43344</c:v>
                </c:pt>
                <c:pt idx="115">
                  <c:v>43435</c:v>
                </c:pt>
                <c:pt idx="116">
                  <c:v>43525</c:v>
                </c:pt>
                <c:pt idx="117">
                  <c:v>43617</c:v>
                </c:pt>
                <c:pt idx="118">
                  <c:v>43709</c:v>
                </c:pt>
                <c:pt idx="119">
                  <c:v>43800</c:v>
                </c:pt>
                <c:pt idx="120">
                  <c:v>43891</c:v>
                </c:pt>
                <c:pt idx="121">
                  <c:v>43983</c:v>
                </c:pt>
                <c:pt idx="122">
                  <c:v>44075</c:v>
                </c:pt>
                <c:pt idx="123">
                  <c:v>44166</c:v>
                </c:pt>
                <c:pt idx="124">
                  <c:v>44256</c:v>
                </c:pt>
                <c:pt idx="125">
                  <c:v>44348</c:v>
                </c:pt>
                <c:pt idx="126">
                  <c:v>44440</c:v>
                </c:pt>
                <c:pt idx="127">
                  <c:v>44531</c:v>
                </c:pt>
                <c:pt idx="128">
                  <c:v>44621</c:v>
                </c:pt>
              </c:numCache>
            </c:numRef>
          </c:cat>
          <c:val>
            <c:numRef>
              <c:f>Confidence!$B$12:$B$140</c:f>
              <c:numCache>
                <c:formatCode>General</c:formatCode>
                <c:ptCount val="129"/>
                <c:pt idx="0">
                  <c:v>101.7</c:v>
                </c:pt>
                <c:pt idx="1">
                  <c:v>104.1</c:v>
                </c:pt>
                <c:pt idx="2">
                  <c:v>101.3</c:v>
                </c:pt>
                <c:pt idx="3">
                  <c:v>84.3</c:v>
                </c:pt>
                <c:pt idx="4">
                  <c:v>83.8</c:v>
                </c:pt>
                <c:pt idx="5">
                  <c:v>89.2</c:v>
                </c:pt>
                <c:pt idx="6">
                  <c:v>87.5</c:v>
                </c:pt>
                <c:pt idx="7">
                  <c:v>90.6</c:v>
                </c:pt>
                <c:pt idx="8">
                  <c:v>112</c:v>
                </c:pt>
                <c:pt idx="9">
                  <c:v>108.1</c:v>
                </c:pt>
                <c:pt idx="10">
                  <c:v>109.8</c:v>
                </c:pt>
                <c:pt idx="11">
                  <c:v>110.6</c:v>
                </c:pt>
                <c:pt idx="12">
                  <c:v>112.2</c:v>
                </c:pt>
                <c:pt idx="13">
                  <c:v>121.4</c:v>
                </c:pt>
                <c:pt idx="14">
                  <c:v>131.80000000000001</c:v>
                </c:pt>
                <c:pt idx="15">
                  <c:v>130.30000000000001</c:v>
                </c:pt>
                <c:pt idx="16">
                  <c:v>135.80000000000001</c:v>
                </c:pt>
                <c:pt idx="17">
                  <c:v>136.9</c:v>
                </c:pt>
                <c:pt idx="18">
                  <c:v>136.1</c:v>
                </c:pt>
                <c:pt idx="19">
                  <c:v>137.9</c:v>
                </c:pt>
                <c:pt idx="20">
                  <c:v>126.6</c:v>
                </c:pt>
                <c:pt idx="21">
                  <c:v>133.5</c:v>
                </c:pt>
                <c:pt idx="22">
                  <c:v>134.5</c:v>
                </c:pt>
                <c:pt idx="23">
                  <c:v>129.19999999999999</c:v>
                </c:pt>
                <c:pt idx="24">
                  <c:v>140.1</c:v>
                </c:pt>
                <c:pt idx="25">
                  <c:v>116.4</c:v>
                </c:pt>
                <c:pt idx="26">
                  <c:v>127.4</c:v>
                </c:pt>
                <c:pt idx="27">
                  <c:v>130.6</c:v>
                </c:pt>
                <c:pt idx="28">
                  <c:v>125.3</c:v>
                </c:pt>
                <c:pt idx="29">
                  <c:v>117.5</c:v>
                </c:pt>
                <c:pt idx="30">
                  <c:v>115.9</c:v>
                </c:pt>
                <c:pt idx="31">
                  <c:v>112.1</c:v>
                </c:pt>
                <c:pt idx="32">
                  <c:v>107.6</c:v>
                </c:pt>
                <c:pt idx="33">
                  <c:v>98.5</c:v>
                </c:pt>
                <c:pt idx="34">
                  <c:v>105.2</c:v>
                </c:pt>
                <c:pt idx="35">
                  <c:v>112.2</c:v>
                </c:pt>
                <c:pt idx="36">
                  <c:v>121.6</c:v>
                </c:pt>
                <c:pt idx="37">
                  <c:v>118.2</c:v>
                </c:pt>
                <c:pt idx="38">
                  <c:v>125.3</c:v>
                </c:pt>
                <c:pt idx="39">
                  <c:v>124.1</c:v>
                </c:pt>
                <c:pt idx="40">
                  <c:v>127.7</c:v>
                </c:pt>
                <c:pt idx="41">
                  <c:v>98.3</c:v>
                </c:pt>
                <c:pt idx="42">
                  <c:v>96.7</c:v>
                </c:pt>
                <c:pt idx="43">
                  <c:v>119.4</c:v>
                </c:pt>
                <c:pt idx="44">
                  <c:v>123.2</c:v>
                </c:pt>
                <c:pt idx="45">
                  <c:v>118.8</c:v>
                </c:pt>
                <c:pt idx="46">
                  <c:v>120.8</c:v>
                </c:pt>
                <c:pt idx="47">
                  <c:v>125.9</c:v>
                </c:pt>
                <c:pt idx="48">
                  <c:v>124.5</c:v>
                </c:pt>
                <c:pt idx="49">
                  <c:v>123.9</c:v>
                </c:pt>
                <c:pt idx="50">
                  <c:v>126.4</c:v>
                </c:pt>
                <c:pt idx="51">
                  <c:v>125.1</c:v>
                </c:pt>
                <c:pt idx="52">
                  <c:v>112.5</c:v>
                </c:pt>
                <c:pt idx="53">
                  <c:v>129.30000000000001</c:v>
                </c:pt>
                <c:pt idx="54">
                  <c:v>128</c:v>
                </c:pt>
                <c:pt idx="55">
                  <c:v>130.4</c:v>
                </c:pt>
                <c:pt idx="56">
                  <c:v>128.19999999999999</c:v>
                </c:pt>
                <c:pt idx="57">
                  <c:v>125.3</c:v>
                </c:pt>
                <c:pt idx="58">
                  <c:v>124.8</c:v>
                </c:pt>
                <c:pt idx="59">
                  <c:v>134.30000000000001</c:v>
                </c:pt>
                <c:pt idx="60">
                  <c:v>133.30000000000001</c:v>
                </c:pt>
                <c:pt idx="61">
                  <c:v>118.2</c:v>
                </c:pt>
                <c:pt idx="62">
                  <c:v>118.9</c:v>
                </c:pt>
                <c:pt idx="63">
                  <c:v>110.6</c:v>
                </c:pt>
                <c:pt idx="64">
                  <c:v>110.8</c:v>
                </c:pt>
                <c:pt idx="65">
                  <c:v>107.2</c:v>
                </c:pt>
                <c:pt idx="66">
                  <c:v>109.9</c:v>
                </c:pt>
                <c:pt idx="67">
                  <c:v>124.8</c:v>
                </c:pt>
                <c:pt idx="68">
                  <c:v>120.4</c:v>
                </c:pt>
                <c:pt idx="69">
                  <c:v>112.6</c:v>
                </c:pt>
                <c:pt idx="70">
                  <c:v>114.8</c:v>
                </c:pt>
                <c:pt idx="71">
                  <c:v>110.3</c:v>
                </c:pt>
                <c:pt idx="72">
                  <c:v>99.8</c:v>
                </c:pt>
                <c:pt idx="73">
                  <c:v>80.8</c:v>
                </c:pt>
                <c:pt idx="74">
                  <c:v>101.3</c:v>
                </c:pt>
                <c:pt idx="75">
                  <c:v>102.3</c:v>
                </c:pt>
                <c:pt idx="76">
                  <c:v>95.4</c:v>
                </c:pt>
                <c:pt idx="77">
                  <c:v>108.6</c:v>
                </c:pt>
                <c:pt idx="78">
                  <c:v>122.7</c:v>
                </c:pt>
                <c:pt idx="79">
                  <c:v>121.5</c:v>
                </c:pt>
                <c:pt idx="80">
                  <c:v>119.5</c:v>
                </c:pt>
                <c:pt idx="81">
                  <c:v>126.8</c:v>
                </c:pt>
                <c:pt idx="82">
                  <c:v>117.3</c:v>
                </c:pt>
                <c:pt idx="83">
                  <c:v>109.5</c:v>
                </c:pt>
                <c:pt idx="84">
                  <c:v>101.6</c:v>
                </c:pt>
                <c:pt idx="85">
                  <c:v>115.4</c:v>
                </c:pt>
                <c:pt idx="86">
                  <c:v>111.4</c:v>
                </c:pt>
                <c:pt idx="87">
                  <c:v>104</c:v>
                </c:pt>
                <c:pt idx="88">
                  <c:v>104.7</c:v>
                </c:pt>
                <c:pt idx="89">
                  <c:v>104.3</c:v>
                </c:pt>
                <c:pt idx="90">
                  <c:v>104.5</c:v>
                </c:pt>
                <c:pt idx="91">
                  <c:v>117.9</c:v>
                </c:pt>
                <c:pt idx="92">
                  <c:v>119</c:v>
                </c:pt>
                <c:pt idx="93">
                  <c:v>119.4</c:v>
                </c:pt>
                <c:pt idx="94">
                  <c:v>115.1</c:v>
                </c:pt>
                <c:pt idx="95">
                  <c:v>122.6</c:v>
                </c:pt>
                <c:pt idx="96">
                  <c:v>126.5</c:v>
                </c:pt>
                <c:pt idx="97">
                  <c:v>128.30000000000001</c:v>
                </c:pt>
                <c:pt idx="98">
                  <c:v>120.2</c:v>
                </c:pt>
                <c:pt idx="99">
                  <c:v>114.8</c:v>
                </c:pt>
                <c:pt idx="100">
                  <c:v>119.6</c:v>
                </c:pt>
                <c:pt idx="101">
                  <c:v>117.3</c:v>
                </c:pt>
                <c:pt idx="102">
                  <c:v>111.4</c:v>
                </c:pt>
                <c:pt idx="103">
                  <c:v>113.9</c:v>
                </c:pt>
                <c:pt idx="104">
                  <c:v>116.6</c:v>
                </c:pt>
                <c:pt idx="105">
                  <c:v>112.3</c:v>
                </c:pt>
                <c:pt idx="106">
                  <c:v>113.3</c:v>
                </c:pt>
                <c:pt idx="107" formatCode="0.0">
                  <c:v>111.8</c:v>
                </c:pt>
                <c:pt idx="108" formatCode="0.0">
                  <c:v>115.1</c:v>
                </c:pt>
                <c:pt idx="109">
                  <c:v>113.5</c:v>
                </c:pt>
                <c:pt idx="110">
                  <c:v>114.6</c:v>
                </c:pt>
                <c:pt idx="111">
                  <c:v>107.5</c:v>
                </c:pt>
                <c:pt idx="112">
                  <c:v>109.4</c:v>
                </c:pt>
                <c:pt idx="113">
                  <c:v>109.4</c:v>
                </c:pt>
                <c:pt idx="114">
                  <c:v>98.2</c:v>
                </c:pt>
                <c:pt idx="115">
                  <c:v>109.5</c:v>
                </c:pt>
                <c:pt idx="116" formatCode="0.0">
                  <c:v>101</c:v>
                </c:pt>
                <c:pt idx="117" formatCode="0.0">
                  <c:v>102</c:v>
                </c:pt>
                <c:pt idx="118" formatCode="0.0">
                  <c:v>106.7</c:v>
                </c:pt>
                <c:pt idx="119" formatCode="0.0">
                  <c:v>112.9</c:v>
                </c:pt>
                <c:pt idx="120" formatCode="0.0">
                  <c:v>105.9</c:v>
                </c:pt>
                <c:pt idx="121" formatCode="0.0">
                  <c:v>96</c:v>
                </c:pt>
                <c:pt idx="122" formatCode="0.0">
                  <c:v>91.6</c:v>
                </c:pt>
                <c:pt idx="123" formatCode="0.0">
                  <c:v>106.9</c:v>
                </c:pt>
                <c:pt idx="124" formatCode="0.0">
                  <c:v>103.9</c:v>
                </c:pt>
                <c:pt idx="125" formatCode="0.0">
                  <c:v>108.6</c:v>
                </c:pt>
                <c:pt idx="126" formatCode="0.0">
                  <c:v>101.4</c:v>
                </c:pt>
                <c:pt idx="127" formatCode="0.0">
                  <c:v>102.9</c:v>
                </c:pt>
                <c:pt idx="128" formatCode="0.0">
                  <c:v>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EF-4393-A4D0-E17C51F918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303296"/>
        <c:axId val="131304832"/>
      </c:lineChart>
      <c:lineChart>
        <c:grouping val="standard"/>
        <c:varyColors val="0"/>
        <c:ser>
          <c:idx val="1"/>
          <c:order val="1"/>
          <c:tx>
            <c:strRef>
              <c:f>Confidence!$C$5</c:f>
              <c:strCache>
                <c:ptCount val="1"/>
                <c:pt idx="0">
                  <c:v>Business confidence (RHS %)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cat>
            <c:numRef>
              <c:f>Confidence!$A$12:$A$140</c:f>
              <c:numCache>
                <c:formatCode>mmm\-yy</c:formatCode>
                <c:ptCount val="129"/>
                <c:pt idx="0">
                  <c:v>32933</c:v>
                </c:pt>
                <c:pt idx="1">
                  <c:v>33025</c:v>
                </c:pt>
                <c:pt idx="2">
                  <c:v>33117</c:v>
                </c:pt>
                <c:pt idx="3">
                  <c:v>33208</c:v>
                </c:pt>
                <c:pt idx="4">
                  <c:v>33298</c:v>
                </c:pt>
                <c:pt idx="5">
                  <c:v>33390</c:v>
                </c:pt>
                <c:pt idx="6">
                  <c:v>33482</c:v>
                </c:pt>
                <c:pt idx="7">
                  <c:v>33573</c:v>
                </c:pt>
                <c:pt idx="8">
                  <c:v>33664</c:v>
                </c:pt>
                <c:pt idx="9">
                  <c:v>33756</c:v>
                </c:pt>
                <c:pt idx="10">
                  <c:v>33848</c:v>
                </c:pt>
                <c:pt idx="11">
                  <c:v>33939</c:v>
                </c:pt>
                <c:pt idx="12">
                  <c:v>34029</c:v>
                </c:pt>
                <c:pt idx="13">
                  <c:v>34121</c:v>
                </c:pt>
                <c:pt idx="14">
                  <c:v>34213</c:v>
                </c:pt>
                <c:pt idx="15">
                  <c:v>34304</c:v>
                </c:pt>
                <c:pt idx="16">
                  <c:v>34394</c:v>
                </c:pt>
                <c:pt idx="17">
                  <c:v>34486</c:v>
                </c:pt>
                <c:pt idx="18">
                  <c:v>34578</c:v>
                </c:pt>
                <c:pt idx="19">
                  <c:v>34669</c:v>
                </c:pt>
                <c:pt idx="20">
                  <c:v>34759</c:v>
                </c:pt>
                <c:pt idx="21">
                  <c:v>34851</c:v>
                </c:pt>
                <c:pt idx="22">
                  <c:v>34943</c:v>
                </c:pt>
                <c:pt idx="23">
                  <c:v>35034</c:v>
                </c:pt>
                <c:pt idx="24">
                  <c:v>35125</c:v>
                </c:pt>
                <c:pt idx="25">
                  <c:v>35217</c:v>
                </c:pt>
                <c:pt idx="26">
                  <c:v>35309</c:v>
                </c:pt>
                <c:pt idx="27">
                  <c:v>35400</c:v>
                </c:pt>
                <c:pt idx="28">
                  <c:v>35490</c:v>
                </c:pt>
                <c:pt idx="29">
                  <c:v>35582</c:v>
                </c:pt>
                <c:pt idx="30">
                  <c:v>35674</c:v>
                </c:pt>
                <c:pt idx="31">
                  <c:v>35765</c:v>
                </c:pt>
                <c:pt idx="32">
                  <c:v>35855</c:v>
                </c:pt>
                <c:pt idx="33">
                  <c:v>35947</c:v>
                </c:pt>
                <c:pt idx="34">
                  <c:v>36039</c:v>
                </c:pt>
                <c:pt idx="35">
                  <c:v>36130</c:v>
                </c:pt>
                <c:pt idx="36">
                  <c:v>36220</c:v>
                </c:pt>
                <c:pt idx="37">
                  <c:v>36312</c:v>
                </c:pt>
                <c:pt idx="38">
                  <c:v>36404</c:v>
                </c:pt>
                <c:pt idx="39">
                  <c:v>36495</c:v>
                </c:pt>
                <c:pt idx="40">
                  <c:v>36586</c:v>
                </c:pt>
                <c:pt idx="41">
                  <c:v>36678</c:v>
                </c:pt>
                <c:pt idx="42">
                  <c:v>36770</c:v>
                </c:pt>
                <c:pt idx="43">
                  <c:v>36861</c:v>
                </c:pt>
                <c:pt idx="44">
                  <c:v>36951</c:v>
                </c:pt>
                <c:pt idx="45">
                  <c:v>37043</c:v>
                </c:pt>
                <c:pt idx="46">
                  <c:v>37135</c:v>
                </c:pt>
                <c:pt idx="47">
                  <c:v>37226</c:v>
                </c:pt>
                <c:pt idx="48">
                  <c:v>37316</c:v>
                </c:pt>
                <c:pt idx="49">
                  <c:v>37408</c:v>
                </c:pt>
                <c:pt idx="50">
                  <c:v>37500</c:v>
                </c:pt>
                <c:pt idx="51">
                  <c:v>37591</c:v>
                </c:pt>
                <c:pt idx="52">
                  <c:v>37681</c:v>
                </c:pt>
                <c:pt idx="53">
                  <c:v>37773</c:v>
                </c:pt>
                <c:pt idx="54">
                  <c:v>37865</c:v>
                </c:pt>
                <c:pt idx="55">
                  <c:v>37956</c:v>
                </c:pt>
                <c:pt idx="56">
                  <c:v>38047</c:v>
                </c:pt>
                <c:pt idx="57">
                  <c:v>38139</c:v>
                </c:pt>
                <c:pt idx="58">
                  <c:v>38231</c:v>
                </c:pt>
                <c:pt idx="59">
                  <c:v>38322</c:v>
                </c:pt>
                <c:pt idx="60">
                  <c:v>38412</c:v>
                </c:pt>
                <c:pt idx="61">
                  <c:v>38504</c:v>
                </c:pt>
                <c:pt idx="62">
                  <c:v>38596</c:v>
                </c:pt>
                <c:pt idx="63">
                  <c:v>38687</c:v>
                </c:pt>
                <c:pt idx="64">
                  <c:v>38777</c:v>
                </c:pt>
                <c:pt idx="65">
                  <c:v>38869</c:v>
                </c:pt>
                <c:pt idx="66">
                  <c:v>38961</c:v>
                </c:pt>
                <c:pt idx="67">
                  <c:v>39052</c:v>
                </c:pt>
                <c:pt idx="68">
                  <c:v>39142</c:v>
                </c:pt>
                <c:pt idx="69">
                  <c:v>39234</c:v>
                </c:pt>
                <c:pt idx="70">
                  <c:v>39326</c:v>
                </c:pt>
                <c:pt idx="71">
                  <c:v>39417</c:v>
                </c:pt>
                <c:pt idx="72">
                  <c:v>39508</c:v>
                </c:pt>
                <c:pt idx="73">
                  <c:v>39600</c:v>
                </c:pt>
                <c:pt idx="74">
                  <c:v>39692</c:v>
                </c:pt>
                <c:pt idx="75">
                  <c:v>39783</c:v>
                </c:pt>
                <c:pt idx="76">
                  <c:v>39873</c:v>
                </c:pt>
                <c:pt idx="77">
                  <c:v>39965</c:v>
                </c:pt>
                <c:pt idx="78">
                  <c:v>40057</c:v>
                </c:pt>
                <c:pt idx="79">
                  <c:v>40148</c:v>
                </c:pt>
                <c:pt idx="80">
                  <c:v>40238</c:v>
                </c:pt>
                <c:pt idx="81">
                  <c:v>40330</c:v>
                </c:pt>
                <c:pt idx="82">
                  <c:v>40422</c:v>
                </c:pt>
                <c:pt idx="83">
                  <c:v>40513</c:v>
                </c:pt>
                <c:pt idx="84">
                  <c:v>40603</c:v>
                </c:pt>
                <c:pt idx="85">
                  <c:v>40695</c:v>
                </c:pt>
                <c:pt idx="86">
                  <c:v>40787</c:v>
                </c:pt>
                <c:pt idx="87">
                  <c:v>40878</c:v>
                </c:pt>
                <c:pt idx="88">
                  <c:v>40969</c:v>
                </c:pt>
                <c:pt idx="89">
                  <c:v>41061</c:v>
                </c:pt>
                <c:pt idx="90">
                  <c:v>41153</c:v>
                </c:pt>
                <c:pt idx="91">
                  <c:v>41244</c:v>
                </c:pt>
                <c:pt idx="92">
                  <c:v>41334</c:v>
                </c:pt>
                <c:pt idx="93">
                  <c:v>41426</c:v>
                </c:pt>
                <c:pt idx="94">
                  <c:v>41518</c:v>
                </c:pt>
                <c:pt idx="95">
                  <c:v>41609</c:v>
                </c:pt>
                <c:pt idx="96">
                  <c:v>41699</c:v>
                </c:pt>
                <c:pt idx="97">
                  <c:v>41791</c:v>
                </c:pt>
                <c:pt idx="98">
                  <c:v>41883</c:v>
                </c:pt>
                <c:pt idx="99">
                  <c:v>41974</c:v>
                </c:pt>
                <c:pt idx="100">
                  <c:v>42064</c:v>
                </c:pt>
                <c:pt idx="101">
                  <c:v>42156</c:v>
                </c:pt>
                <c:pt idx="102">
                  <c:v>42248</c:v>
                </c:pt>
                <c:pt idx="103">
                  <c:v>42339</c:v>
                </c:pt>
                <c:pt idx="104">
                  <c:v>42430</c:v>
                </c:pt>
                <c:pt idx="105">
                  <c:v>42522</c:v>
                </c:pt>
                <c:pt idx="106">
                  <c:v>42614</c:v>
                </c:pt>
                <c:pt idx="107">
                  <c:v>42705</c:v>
                </c:pt>
                <c:pt idx="108">
                  <c:v>42795</c:v>
                </c:pt>
                <c:pt idx="109">
                  <c:v>42887</c:v>
                </c:pt>
                <c:pt idx="110">
                  <c:v>42979</c:v>
                </c:pt>
                <c:pt idx="111">
                  <c:v>43070</c:v>
                </c:pt>
                <c:pt idx="112">
                  <c:v>43160</c:v>
                </c:pt>
                <c:pt idx="113">
                  <c:v>43252</c:v>
                </c:pt>
                <c:pt idx="114">
                  <c:v>43344</c:v>
                </c:pt>
                <c:pt idx="115">
                  <c:v>43435</c:v>
                </c:pt>
                <c:pt idx="116">
                  <c:v>43525</c:v>
                </c:pt>
                <c:pt idx="117">
                  <c:v>43617</c:v>
                </c:pt>
                <c:pt idx="118">
                  <c:v>43709</c:v>
                </c:pt>
                <c:pt idx="119">
                  <c:v>43800</c:v>
                </c:pt>
                <c:pt idx="120">
                  <c:v>43891</c:v>
                </c:pt>
                <c:pt idx="121">
                  <c:v>43983</c:v>
                </c:pt>
                <c:pt idx="122">
                  <c:v>44075</c:v>
                </c:pt>
                <c:pt idx="123">
                  <c:v>44166</c:v>
                </c:pt>
                <c:pt idx="124">
                  <c:v>44256</c:v>
                </c:pt>
                <c:pt idx="125">
                  <c:v>44348</c:v>
                </c:pt>
                <c:pt idx="126">
                  <c:v>44440</c:v>
                </c:pt>
                <c:pt idx="127">
                  <c:v>44531</c:v>
                </c:pt>
                <c:pt idx="128">
                  <c:v>44621</c:v>
                </c:pt>
              </c:numCache>
            </c:numRef>
          </c:cat>
          <c:val>
            <c:numRef>
              <c:f>Confidence!$C$12:$C$140</c:f>
              <c:numCache>
                <c:formatCode>0.0%</c:formatCode>
                <c:ptCount val="129"/>
                <c:pt idx="0">
                  <c:v>-5.4699999999999999E-2</c:v>
                </c:pt>
                <c:pt idx="1">
                  <c:v>-6.0899999999999996E-2</c:v>
                </c:pt>
                <c:pt idx="2">
                  <c:v>-0.2447</c:v>
                </c:pt>
                <c:pt idx="3">
                  <c:v>-0.43680000000000002</c:v>
                </c:pt>
                <c:pt idx="4">
                  <c:v>-0.49209999999999998</c:v>
                </c:pt>
                <c:pt idx="5">
                  <c:v>-9.4999999999999998E-3</c:v>
                </c:pt>
                <c:pt idx="6">
                  <c:v>-5.7500000000000002E-2</c:v>
                </c:pt>
                <c:pt idx="7">
                  <c:v>-5.4900000000000004E-2</c:v>
                </c:pt>
                <c:pt idx="8">
                  <c:v>0.42859999999999998</c:v>
                </c:pt>
                <c:pt idx="9">
                  <c:v>0.50549999999999995</c:v>
                </c:pt>
                <c:pt idx="10">
                  <c:v>0.49420000000000003</c:v>
                </c:pt>
                <c:pt idx="11">
                  <c:v>0.6542</c:v>
                </c:pt>
                <c:pt idx="12">
                  <c:v>0.5373</c:v>
                </c:pt>
                <c:pt idx="13">
                  <c:v>0.57789999999999997</c:v>
                </c:pt>
                <c:pt idx="14">
                  <c:v>0.68180000000000007</c:v>
                </c:pt>
                <c:pt idx="15">
                  <c:v>0.58040000000000003</c:v>
                </c:pt>
                <c:pt idx="16">
                  <c:v>0.71930000000000005</c:v>
                </c:pt>
                <c:pt idx="17">
                  <c:v>0.64260000000000006</c:v>
                </c:pt>
                <c:pt idx="18">
                  <c:v>0.48259999999999997</c:v>
                </c:pt>
                <c:pt idx="19">
                  <c:v>0.2727</c:v>
                </c:pt>
                <c:pt idx="20">
                  <c:v>1.78E-2</c:v>
                </c:pt>
                <c:pt idx="21">
                  <c:v>-3.0600000000000002E-2</c:v>
                </c:pt>
                <c:pt idx="22">
                  <c:v>0.10339999999999999</c:v>
                </c:pt>
                <c:pt idx="23">
                  <c:v>0.20280000000000001</c:v>
                </c:pt>
                <c:pt idx="24">
                  <c:v>-3.8E-3</c:v>
                </c:pt>
                <c:pt idx="25">
                  <c:v>-0.29710000000000003</c:v>
                </c:pt>
                <c:pt idx="26">
                  <c:v>5.9299999999999999E-2</c:v>
                </c:pt>
                <c:pt idx="27">
                  <c:v>5.9800000000000006E-2</c:v>
                </c:pt>
                <c:pt idx="28">
                  <c:v>-5.0000000000000001E-3</c:v>
                </c:pt>
                <c:pt idx="29">
                  <c:v>-0.27779999999999999</c:v>
                </c:pt>
                <c:pt idx="30">
                  <c:v>0.1368</c:v>
                </c:pt>
                <c:pt idx="31">
                  <c:v>-0.27710000000000001</c:v>
                </c:pt>
                <c:pt idx="32">
                  <c:v>-0.39960000000000001</c:v>
                </c:pt>
                <c:pt idx="33">
                  <c:v>-0.48430000000000001</c:v>
                </c:pt>
                <c:pt idx="34">
                  <c:v>-0.22030000000000002</c:v>
                </c:pt>
                <c:pt idx="35">
                  <c:v>0.40289999999999998</c:v>
                </c:pt>
                <c:pt idx="36">
                  <c:v>0.54469999999999996</c:v>
                </c:pt>
                <c:pt idx="37">
                  <c:v>0.45069999999999999</c:v>
                </c:pt>
                <c:pt idx="38">
                  <c:v>0.1888</c:v>
                </c:pt>
                <c:pt idx="39">
                  <c:v>0.31209999999999999</c:v>
                </c:pt>
                <c:pt idx="40">
                  <c:v>9.1999999999999998E-2</c:v>
                </c:pt>
                <c:pt idx="41">
                  <c:v>-0.45150000000000001</c:v>
                </c:pt>
                <c:pt idx="42">
                  <c:v>-0.42899999999999999</c:v>
                </c:pt>
                <c:pt idx="43">
                  <c:v>0.39759999999999995</c:v>
                </c:pt>
                <c:pt idx="44">
                  <c:v>-9.7999999999999997E-3</c:v>
                </c:pt>
                <c:pt idx="45">
                  <c:v>2.6800000000000001E-2</c:v>
                </c:pt>
                <c:pt idx="46">
                  <c:v>-0.3725</c:v>
                </c:pt>
                <c:pt idx="47">
                  <c:v>-9.9299999999999999E-2</c:v>
                </c:pt>
                <c:pt idx="48">
                  <c:v>0.34960000000000002</c:v>
                </c:pt>
                <c:pt idx="49">
                  <c:v>0.1177</c:v>
                </c:pt>
                <c:pt idx="50">
                  <c:v>-2.8999999999999998E-2</c:v>
                </c:pt>
                <c:pt idx="51">
                  <c:v>-9.1999999999999998E-3</c:v>
                </c:pt>
                <c:pt idx="52">
                  <c:v>-0.3528</c:v>
                </c:pt>
                <c:pt idx="53">
                  <c:v>-0.1946</c:v>
                </c:pt>
                <c:pt idx="54">
                  <c:v>-1.29E-2</c:v>
                </c:pt>
                <c:pt idx="55">
                  <c:v>3.9300000000000002E-2</c:v>
                </c:pt>
                <c:pt idx="56">
                  <c:v>-0.25309999999999999</c:v>
                </c:pt>
                <c:pt idx="57">
                  <c:v>-0.21340000000000001</c:v>
                </c:pt>
                <c:pt idx="58">
                  <c:v>-0.16690000000000002</c:v>
                </c:pt>
                <c:pt idx="59">
                  <c:v>3.0800000000000001E-2</c:v>
                </c:pt>
                <c:pt idx="60">
                  <c:v>-0.26600000000000001</c:v>
                </c:pt>
                <c:pt idx="61">
                  <c:v>-0.3553</c:v>
                </c:pt>
                <c:pt idx="62">
                  <c:v>-0.3155</c:v>
                </c:pt>
                <c:pt idx="63">
                  <c:v>-0.57579999999999998</c:v>
                </c:pt>
                <c:pt idx="64">
                  <c:v>-0.51900000000000002</c:v>
                </c:pt>
                <c:pt idx="65">
                  <c:v>-0.3639</c:v>
                </c:pt>
                <c:pt idx="66">
                  <c:v>-0.20569999999999999</c:v>
                </c:pt>
                <c:pt idx="67">
                  <c:v>0.11550000000000001</c:v>
                </c:pt>
                <c:pt idx="68">
                  <c:v>-0.1047</c:v>
                </c:pt>
                <c:pt idx="69">
                  <c:v>-0.23760000000000001</c:v>
                </c:pt>
                <c:pt idx="70">
                  <c:v>-0.2717</c:v>
                </c:pt>
                <c:pt idx="71">
                  <c:v>-0.25819999999999999</c:v>
                </c:pt>
                <c:pt idx="72">
                  <c:v>-0.79349999999999998</c:v>
                </c:pt>
                <c:pt idx="73">
                  <c:v>-0.67390000000000005</c:v>
                </c:pt>
                <c:pt idx="74">
                  <c:v>-0.24170000000000003</c:v>
                </c:pt>
                <c:pt idx="75">
                  <c:v>-0.70550000000000002</c:v>
                </c:pt>
                <c:pt idx="76">
                  <c:v>-0.57700000000000007</c:v>
                </c:pt>
                <c:pt idx="77">
                  <c:v>-0.1406</c:v>
                </c:pt>
                <c:pt idx="78">
                  <c:v>0.44900000000000001</c:v>
                </c:pt>
                <c:pt idx="79">
                  <c:v>0.39219999999999999</c:v>
                </c:pt>
                <c:pt idx="80">
                  <c:v>0.37040000000000001</c:v>
                </c:pt>
                <c:pt idx="81">
                  <c:v>0.3155</c:v>
                </c:pt>
                <c:pt idx="82">
                  <c:v>0.1452</c:v>
                </c:pt>
                <c:pt idx="83">
                  <c:v>0.2712</c:v>
                </c:pt>
                <c:pt idx="84">
                  <c:v>-0.19219999999999998</c:v>
                </c:pt>
                <c:pt idx="85">
                  <c:v>0.4551</c:v>
                </c:pt>
                <c:pt idx="86">
                  <c:v>0.3508</c:v>
                </c:pt>
                <c:pt idx="87">
                  <c:v>8.5699999999999998E-2</c:v>
                </c:pt>
                <c:pt idx="88">
                  <c:v>0.1467</c:v>
                </c:pt>
                <c:pt idx="89">
                  <c:v>8.3499999999999991E-2</c:v>
                </c:pt>
                <c:pt idx="90">
                  <c:v>9.3200000000000005E-2</c:v>
                </c:pt>
                <c:pt idx="91">
                  <c:v>0.32740000000000002</c:v>
                </c:pt>
                <c:pt idx="92">
                  <c:v>0.3221</c:v>
                </c:pt>
                <c:pt idx="93">
                  <c:v>0.36709999999999998</c:v>
                </c:pt>
                <c:pt idx="94">
                  <c:v>0.43869999999999998</c:v>
                </c:pt>
                <c:pt idx="95">
                  <c:v>0.60630000000000006</c:v>
                </c:pt>
                <c:pt idx="96">
                  <c:v>0.59279999999999999</c:v>
                </c:pt>
                <c:pt idx="97">
                  <c:v>0.33380000000000004</c:v>
                </c:pt>
                <c:pt idx="98">
                  <c:v>0.31940000000000002</c:v>
                </c:pt>
                <c:pt idx="99">
                  <c:v>0.3009</c:v>
                </c:pt>
                <c:pt idx="100">
                  <c:v>0.29600000000000004</c:v>
                </c:pt>
                <c:pt idx="101">
                  <c:v>0.1646</c:v>
                </c:pt>
                <c:pt idx="102">
                  <c:v>-6.3E-3</c:v>
                </c:pt>
                <c:pt idx="103">
                  <c:v>0.16219999999999998</c:v>
                </c:pt>
                <c:pt idx="104">
                  <c:v>0.1009</c:v>
                </c:pt>
                <c:pt idx="105">
                  <c:v>0.26960000000000001</c:v>
                </c:pt>
                <c:pt idx="106">
                  <c:v>0.29120000000000001</c:v>
                </c:pt>
                <c:pt idx="107">
                  <c:v>0.23860000000000001</c:v>
                </c:pt>
                <c:pt idx="108">
                  <c:v>4.5400000000000003E-2</c:v>
                </c:pt>
                <c:pt idx="109">
                  <c:v>0.154</c:v>
                </c:pt>
                <c:pt idx="110">
                  <c:v>2.3300000000000001E-2</c:v>
                </c:pt>
                <c:pt idx="111">
                  <c:v>-9.2600000000000002E-2</c:v>
                </c:pt>
                <c:pt idx="112">
                  <c:v>-0.14800000000000002</c:v>
                </c:pt>
                <c:pt idx="113">
                  <c:v>-0.25059999999999999</c:v>
                </c:pt>
                <c:pt idx="114">
                  <c:v>-0.26079999999999998</c:v>
                </c:pt>
                <c:pt idx="115">
                  <c:v>-0.28550000000000003</c:v>
                </c:pt>
                <c:pt idx="116">
                  <c:v>-0.2379</c:v>
                </c:pt>
                <c:pt idx="117">
                  <c:v>-0.34520000000000001</c:v>
                </c:pt>
                <c:pt idx="118">
                  <c:v>-0.38400000000000001</c:v>
                </c:pt>
                <c:pt idx="119">
                  <c:v>-0.12380000000000001</c:v>
                </c:pt>
                <c:pt idx="120">
                  <c:v>-0.6631999999999999</c:v>
                </c:pt>
                <c:pt idx="121">
                  <c:v>-0.59030000000000005</c:v>
                </c:pt>
                <c:pt idx="122">
                  <c:v>-0.32140000000000002</c:v>
                </c:pt>
                <c:pt idx="123">
                  <c:v>-0.1822</c:v>
                </c:pt>
                <c:pt idx="124">
                  <c:v>-0.12240000000000001</c:v>
                </c:pt>
                <c:pt idx="125">
                  <c:v>9.6500000000000002E-2</c:v>
                </c:pt>
                <c:pt idx="126">
                  <c:v>-3.2500000000000001E-2</c:v>
                </c:pt>
                <c:pt idx="127">
                  <c:v>-0.35350000000000004</c:v>
                </c:pt>
                <c:pt idx="128">
                  <c:v>-0.56930000000000003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EF-4393-A4D0-E17C51F918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320448"/>
        <c:axId val="131318912"/>
      </c:lineChart>
      <c:dateAx>
        <c:axId val="131303296"/>
        <c:scaling>
          <c:orientation val="minMax"/>
        </c:scaling>
        <c:delete val="0"/>
        <c:axPos val="b"/>
        <c:numFmt formatCode="mmm\-yy" sourceLinked="1"/>
        <c:majorTickMark val="out"/>
        <c:minorTickMark val="out"/>
        <c:tickLblPos val="low"/>
        <c:crossAx val="131304832"/>
        <c:crossesAt val="0"/>
        <c:auto val="0"/>
        <c:lblOffset val="100"/>
        <c:baseTimeUnit val="months"/>
        <c:majorUnit val="2"/>
        <c:majorTimeUnit val="years"/>
        <c:minorUnit val="1"/>
        <c:minorTimeUnit val="years"/>
      </c:dateAx>
      <c:valAx>
        <c:axId val="131304832"/>
        <c:scaling>
          <c:orientation val="minMax"/>
          <c:max val="180"/>
          <c:min val="2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1" i="0" baseline="0">
                <a:solidFill>
                  <a:schemeClr val="tx2"/>
                </a:solidFill>
              </a:defRPr>
            </a:pPr>
            <a:endParaRPr lang="en-US"/>
          </a:p>
        </c:txPr>
        <c:crossAx val="131303296"/>
        <c:crosses val="autoZero"/>
        <c:crossBetween val="midCat"/>
      </c:valAx>
      <c:valAx>
        <c:axId val="131318912"/>
        <c:scaling>
          <c:orientation val="minMax"/>
          <c:max val="0.8"/>
          <c:min val="-0.8"/>
        </c:scaling>
        <c:delete val="0"/>
        <c:axPos val="r"/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b="1" i="0" baseline="0">
                <a:solidFill>
                  <a:srgbClr val="00B0F0"/>
                </a:solidFill>
              </a:defRPr>
            </a:pPr>
            <a:endParaRPr lang="en-US"/>
          </a:p>
        </c:txPr>
        <c:crossAx val="131320448"/>
        <c:crosses val="max"/>
        <c:crossBetween val="between"/>
      </c:valAx>
      <c:dateAx>
        <c:axId val="131320448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131318912"/>
        <c:crosses val="autoZero"/>
        <c:auto val="1"/>
        <c:lblOffset val="100"/>
        <c:baseTimeUnit val="months"/>
      </c:dateAx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Auckland's population growth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Population!$C$5</c:f>
              <c:strCache>
                <c:ptCount val="1"/>
                <c:pt idx="0">
                  <c:v>Growth</c:v>
                </c:pt>
              </c:strCache>
            </c:strRef>
          </c:tx>
          <c:invertIfNegative val="0"/>
          <c:cat>
            <c:numRef>
              <c:f>Population!$A$7:$A$26</c:f>
              <c:numCache>
                <c:formatCode>General</c:formatCode>
                <c:ptCount val="20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  <c:pt idx="18">
                  <c:v>2020</c:v>
                </c:pt>
                <c:pt idx="19">
                  <c:v>2021</c:v>
                </c:pt>
              </c:numCache>
            </c:numRef>
          </c:cat>
          <c:val>
            <c:numRef>
              <c:f>Population!$C$7:$C$26</c:f>
              <c:numCache>
                <c:formatCode>#,##0</c:formatCode>
                <c:ptCount val="20"/>
                <c:pt idx="0">
                  <c:v>37500</c:v>
                </c:pt>
                <c:pt idx="1">
                  <c:v>41800</c:v>
                </c:pt>
                <c:pt idx="2">
                  <c:v>28400</c:v>
                </c:pt>
                <c:pt idx="3">
                  <c:v>22900</c:v>
                </c:pt>
                <c:pt idx="4">
                  <c:v>24100</c:v>
                </c:pt>
                <c:pt idx="5">
                  <c:v>17400</c:v>
                </c:pt>
                <c:pt idx="6">
                  <c:v>15100</c:v>
                </c:pt>
                <c:pt idx="7">
                  <c:v>16200</c:v>
                </c:pt>
                <c:pt idx="8">
                  <c:v>17900</c:v>
                </c:pt>
                <c:pt idx="9">
                  <c:v>20000</c:v>
                </c:pt>
                <c:pt idx="10">
                  <c:v>16900</c:v>
                </c:pt>
                <c:pt idx="11">
                  <c:v>16700</c:v>
                </c:pt>
                <c:pt idx="12">
                  <c:v>27200</c:v>
                </c:pt>
                <c:pt idx="13">
                  <c:v>32400</c:v>
                </c:pt>
                <c:pt idx="14">
                  <c:v>37000</c:v>
                </c:pt>
                <c:pt idx="15">
                  <c:v>35300</c:v>
                </c:pt>
                <c:pt idx="16">
                  <c:v>29700</c:v>
                </c:pt>
                <c:pt idx="17">
                  <c:v>26500</c:v>
                </c:pt>
                <c:pt idx="18">
                  <c:v>35600</c:v>
                </c:pt>
                <c:pt idx="19">
                  <c:v>-1300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7C-4DFD-BA2C-8141C1212A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1829120"/>
        <c:axId val="132056192"/>
      </c:barChart>
      <c:catAx>
        <c:axId val="131829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crossAx val="132056192"/>
        <c:crosses val="autoZero"/>
        <c:auto val="1"/>
        <c:lblAlgn val="ctr"/>
        <c:lblOffset val="100"/>
        <c:noMultiLvlLbl val="0"/>
      </c:catAx>
      <c:valAx>
        <c:axId val="132056192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1318291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77" l="0.70000000000000062" r="0.70000000000000062" t="0.75000000000000377" header="0.30000000000000032" footer="0.30000000000000032"/>
    <c:pageSetup orientation="landscape" horizontalDpi="1200" verticalDpi="1200"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Population!$S$26</c:f>
              <c:strCache>
                <c:ptCount val="1"/>
                <c:pt idx="0">
                  <c:v>Population index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cat>
            <c:numRef>
              <c:f>Population!$N$27:$N$59</c:f>
              <c:numCache>
                <c:formatCode>mmm\-yy</c:formatCode>
                <c:ptCount val="33"/>
                <c:pt idx="0">
                  <c:v>38869</c:v>
                </c:pt>
                <c:pt idx="1">
                  <c:v>38961</c:v>
                </c:pt>
                <c:pt idx="2">
                  <c:v>39052</c:v>
                </c:pt>
                <c:pt idx="3">
                  <c:v>39142</c:v>
                </c:pt>
                <c:pt idx="4">
                  <c:v>39234</c:v>
                </c:pt>
                <c:pt idx="5">
                  <c:v>39326</c:v>
                </c:pt>
                <c:pt idx="6">
                  <c:v>39417</c:v>
                </c:pt>
                <c:pt idx="7">
                  <c:v>39508</c:v>
                </c:pt>
                <c:pt idx="8">
                  <c:v>39600</c:v>
                </c:pt>
                <c:pt idx="9">
                  <c:v>39692</c:v>
                </c:pt>
                <c:pt idx="10">
                  <c:v>39783</c:v>
                </c:pt>
                <c:pt idx="11">
                  <c:v>39873</c:v>
                </c:pt>
                <c:pt idx="12">
                  <c:v>39965</c:v>
                </c:pt>
                <c:pt idx="13">
                  <c:v>40057</c:v>
                </c:pt>
                <c:pt idx="14">
                  <c:v>40148</c:v>
                </c:pt>
                <c:pt idx="15">
                  <c:v>40238</c:v>
                </c:pt>
                <c:pt idx="16">
                  <c:v>40330</c:v>
                </c:pt>
                <c:pt idx="17">
                  <c:v>40422</c:v>
                </c:pt>
                <c:pt idx="18">
                  <c:v>40513</c:v>
                </c:pt>
                <c:pt idx="19">
                  <c:v>40603</c:v>
                </c:pt>
                <c:pt idx="20">
                  <c:v>40695</c:v>
                </c:pt>
                <c:pt idx="21">
                  <c:v>40787</c:v>
                </c:pt>
                <c:pt idx="22">
                  <c:v>40878</c:v>
                </c:pt>
                <c:pt idx="23">
                  <c:v>40969</c:v>
                </c:pt>
                <c:pt idx="24">
                  <c:v>41061</c:v>
                </c:pt>
                <c:pt idx="25">
                  <c:v>41153</c:v>
                </c:pt>
                <c:pt idx="26">
                  <c:v>41244</c:v>
                </c:pt>
                <c:pt idx="27">
                  <c:v>41334</c:v>
                </c:pt>
                <c:pt idx="28">
                  <c:v>41426</c:v>
                </c:pt>
                <c:pt idx="29">
                  <c:v>41518</c:v>
                </c:pt>
                <c:pt idx="30">
                  <c:v>41609</c:v>
                </c:pt>
                <c:pt idx="31">
                  <c:v>41699</c:v>
                </c:pt>
                <c:pt idx="32">
                  <c:v>41791</c:v>
                </c:pt>
              </c:numCache>
            </c:numRef>
          </c:cat>
          <c:val>
            <c:numRef>
              <c:f>Population!$S$27:$S$59</c:f>
              <c:numCache>
                <c:formatCode>General</c:formatCode>
                <c:ptCount val="33"/>
                <c:pt idx="0">
                  <c:v>97.353267284237631</c:v>
                </c:pt>
                <c:pt idx="1">
                  <c:v>97.754300940663114</c:v>
                </c:pt>
                <c:pt idx="2">
                  <c:v>98.185289173432523</c:v>
                </c:pt>
                <c:pt idx="3">
                  <c:v>98.52641367717014</c:v>
                </c:pt>
                <c:pt idx="4">
                  <c:v>98.837583604563832</c:v>
                </c:pt>
                <c:pt idx="5">
                  <c:v>99.138470617690189</c:v>
                </c:pt>
                <c:pt idx="6">
                  <c:v>99.449640545083867</c:v>
                </c:pt>
                <c:pt idx="7">
                  <c:v>99.729961729675594</c:v>
                </c:pt>
                <c:pt idx="8">
                  <c:v>100</c:v>
                </c:pt>
                <c:pt idx="9">
                  <c:v>100.27495618584356</c:v>
                </c:pt>
                <c:pt idx="10">
                  <c:v>100.54499445616796</c:v>
                </c:pt>
                <c:pt idx="11">
                  <c:v>100.82978647304984</c:v>
                </c:pt>
                <c:pt idx="12">
                  <c:v>101.11949640545083</c:v>
                </c:pt>
                <c:pt idx="13">
                  <c:v>101.41680675274509</c:v>
                </c:pt>
                <c:pt idx="14">
                  <c:v>101.7065166851461</c:v>
                </c:pt>
                <c:pt idx="15">
                  <c:v>102.01902786222684</c:v>
                </c:pt>
                <c:pt idx="16">
                  <c:v>102.33913945420079</c:v>
                </c:pt>
                <c:pt idx="17">
                  <c:v>102.66863979398404</c:v>
                </c:pt>
                <c:pt idx="18">
                  <c:v>102.988751385958</c:v>
                </c:pt>
                <c:pt idx="19">
                  <c:v>103.33702922135986</c:v>
                </c:pt>
                <c:pt idx="20">
                  <c:v>103.69469580457098</c:v>
                </c:pt>
                <c:pt idx="21">
                  <c:v>104.03850280768268</c:v>
                </c:pt>
                <c:pt idx="22">
                  <c:v>104.3961693908938</c:v>
                </c:pt>
                <c:pt idx="23">
                  <c:v>104.71225723380664</c:v>
                </c:pt>
                <c:pt idx="24">
                  <c:v>105.01448549662004</c:v>
                </c:pt>
                <c:pt idx="25">
                  <c:v>105.31581959297543</c:v>
                </c:pt>
                <c:pt idx="26">
                  <c:v>105.61804785578883</c:v>
                </c:pt>
                <c:pt idx="27">
                  <c:v>105.91759361922814</c:v>
                </c:pt>
                <c:pt idx="28">
                  <c:v>106.21624521620944</c:v>
                </c:pt>
                <c:pt idx="29">
                  <c:v>106.59179512858114</c:v>
                </c:pt>
                <c:pt idx="30">
                  <c:v>106.89044672556243</c:v>
                </c:pt>
                <c:pt idx="31">
                  <c:v>107.41979326871491</c:v>
                </c:pt>
                <c:pt idx="32">
                  <c:v>108.02603812725778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52-420C-A354-4A6DD6F2C46A}"/>
            </c:ext>
          </c:extLst>
        </c:ser>
        <c:ser>
          <c:idx val="1"/>
          <c:order val="1"/>
          <c:tx>
            <c:strRef>
              <c:f>Population!$T$26</c:f>
              <c:strCache>
                <c:ptCount val="1"/>
                <c:pt idx="0">
                  <c:v>Employment index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cat>
            <c:numRef>
              <c:f>Population!$N$27:$N$59</c:f>
              <c:numCache>
                <c:formatCode>mmm\-yy</c:formatCode>
                <c:ptCount val="33"/>
                <c:pt idx="0">
                  <c:v>38869</c:v>
                </c:pt>
                <c:pt idx="1">
                  <c:v>38961</c:v>
                </c:pt>
                <c:pt idx="2">
                  <c:v>39052</c:v>
                </c:pt>
                <c:pt idx="3">
                  <c:v>39142</c:v>
                </c:pt>
                <c:pt idx="4">
                  <c:v>39234</c:v>
                </c:pt>
                <c:pt idx="5">
                  <c:v>39326</c:v>
                </c:pt>
                <c:pt idx="6">
                  <c:v>39417</c:v>
                </c:pt>
                <c:pt idx="7">
                  <c:v>39508</c:v>
                </c:pt>
                <c:pt idx="8">
                  <c:v>39600</c:v>
                </c:pt>
                <c:pt idx="9">
                  <c:v>39692</c:v>
                </c:pt>
                <c:pt idx="10">
                  <c:v>39783</c:v>
                </c:pt>
                <c:pt idx="11">
                  <c:v>39873</c:v>
                </c:pt>
                <c:pt idx="12">
                  <c:v>39965</c:v>
                </c:pt>
                <c:pt idx="13">
                  <c:v>40057</c:v>
                </c:pt>
                <c:pt idx="14">
                  <c:v>40148</c:v>
                </c:pt>
                <c:pt idx="15">
                  <c:v>40238</c:v>
                </c:pt>
                <c:pt idx="16">
                  <c:v>40330</c:v>
                </c:pt>
                <c:pt idx="17">
                  <c:v>40422</c:v>
                </c:pt>
                <c:pt idx="18">
                  <c:v>40513</c:v>
                </c:pt>
                <c:pt idx="19">
                  <c:v>40603</c:v>
                </c:pt>
                <c:pt idx="20">
                  <c:v>40695</c:v>
                </c:pt>
                <c:pt idx="21">
                  <c:v>40787</c:v>
                </c:pt>
                <c:pt idx="22">
                  <c:v>40878</c:v>
                </c:pt>
                <c:pt idx="23">
                  <c:v>40969</c:v>
                </c:pt>
                <c:pt idx="24">
                  <c:v>41061</c:v>
                </c:pt>
                <c:pt idx="25">
                  <c:v>41153</c:v>
                </c:pt>
                <c:pt idx="26">
                  <c:v>41244</c:v>
                </c:pt>
                <c:pt idx="27">
                  <c:v>41334</c:v>
                </c:pt>
                <c:pt idx="28">
                  <c:v>41426</c:v>
                </c:pt>
                <c:pt idx="29">
                  <c:v>41518</c:v>
                </c:pt>
                <c:pt idx="30">
                  <c:v>41609</c:v>
                </c:pt>
                <c:pt idx="31">
                  <c:v>41699</c:v>
                </c:pt>
                <c:pt idx="32">
                  <c:v>41791</c:v>
                </c:pt>
              </c:numCache>
            </c:numRef>
          </c:cat>
          <c:val>
            <c:numRef>
              <c:f>Population!$T$27:$T$59</c:f>
              <c:numCache>
                <c:formatCode>General</c:formatCode>
                <c:ptCount val="33"/>
                <c:pt idx="0">
                  <c:v>94.502415102687948</c:v>
                </c:pt>
                <c:pt idx="1">
                  <c:v>94.948563843516098</c:v>
                </c:pt>
                <c:pt idx="2">
                  <c:v>95.320968990818926</c:v>
                </c:pt>
                <c:pt idx="3">
                  <c:v>96.294384425353059</c:v>
                </c:pt>
                <c:pt idx="4">
                  <c:v>97.017071641901111</c:v>
                </c:pt>
                <c:pt idx="5">
                  <c:v>98.687364035249431</c:v>
                </c:pt>
                <c:pt idx="6">
                  <c:v>99.808266656834206</c:v>
                </c:pt>
                <c:pt idx="7">
                  <c:v>99.752958961690197</c:v>
                </c:pt>
                <c:pt idx="8">
                  <c:v>100</c:v>
                </c:pt>
                <c:pt idx="9">
                  <c:v>99.185133291545299</c:v>
                </c:pt>
                <c:pt idx="10">
                  <c:v>98.620994801076662</c:v>
                </c:pt>
                <c:pt idx="11">
                  <c:v>97.470594742081786</c:v>
                </c:pt>
                <c:pt idx="12">
                  <c:v>96.740533166181194</c:v>
                </c:pt>
                <c:pt idx="13">
                  <c:v>96.268574167619178</c:v>
                </c:pt>
                <c:pt idx="14">
                  <c:v>95.645440802330313</c:v>
                </c:pt>
                <c:pt idx="15">
                  <c:v>96.087902363482186</c:v>
                </c:pt>
                <c:pt idx="16">
                  <c:v>95.711810036503081</c:v>
                </c:pt>
                <c:pt idx="17">
                  <c:v>95.822425426791057</c:v>
                </c:pt>
                <c:pt idx="18">
                  <c:v>96.121086980568577</c:v>
                </c:pt>
                <c:pt idx="19">
                  <c:v>96.943328048375804</c:v>
                </c:pt>
                <c:pt idx="20">
                  <c:v>98.21909221636372</c:v>
                </c:pt>
                <c:pt idx="21">
                  <c:v>100.38715386600789</c:v>
                </c:pt>
                <c:pt idx="22">
                  <c:v>102.2528667821983</c:v>
                </c:pt>
                <c:pt idx="23">
                  <c:v>103.48438479407103</c:v>
                </c:pt>
                <c:pt idx="24">
                  <c:v>104.53523100180672</c:v>
                </c:pt>
                <c:pt idx="25">
                  <c:v>104.04114892518712</c:v>
                </c:pt>
                <c:pt idx="26">
                  <c:v>103.98584123004315</c:v>
                </c:pt>
                <c:pt idx="27">
                  <c:v>104.28081560414439</c:v>
                </c:pt>
                <c:pt idx="28">
                  <c:v>105.02193871907377</c:v>
                </c:pt>
                <c:pt idx="29">
                  <c:v>107.07201061907745</c:v>
                </c:pt>
                <c:pt idx="30">
                  <c:v>108.83816968400872</c:v>
                </c:pt>
                <c:pt idx="31">
                  <c:v>109.87426717303934</c:v>
                </c:pt>
                <c:pt idx="32">
                  <c:v>110.6522620847314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52-420C-A354-4A6DD6F2C4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089344"/>
        <c:axId val="132090880"/>
      </c:lineChart>
      <c:dateAx>
        <c:axId val="132089344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32090880"/>
        <c:crosses val="autoZero"/>
        <c:auto val="1"/>
        <c:lblOffset val="100"/>
        <c:baseTimeUnit val="months"/>
        <c:majorUnit val="6"/>
        <c:majorTimeUnit val="months"/>
        <c:minorUnit val="6"/>
        <c:minorTimeUnit val="months"/>
      </c:dateAx>
      <c:valAx>
        <c:axId val="132090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20893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Annual real wage growth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9.8766185476815566E-2"/>
          <c:y val="0.19480351414406533"/>
          <c:w val="0.83331714785651756"/>
          <c:h val="0.47851232137649652"/>
        </c:manualLayout>
      </c:layout>
      <c:lineChart>
        <c:grouping val="standard"/>
        <c:varyColors val="0"/>
        <c:ser>
          <c:idx val="0"/>
          <c:order val="0"/>
          <c:tx>
            <c:strRef>
              <c:f>Wages!$B$4</c:f>
              <c:strCache>
                <c:ptCount val="1"/>
                <c:pt idx="0">
                  <c:v>Auckland</c:v>
                </c:pt>
              </c:strCache>
            </c:strRef>
          </c:tx>
          <c:marker>
            <c:symbol val="none"/>
          </c:marker>
          <c:cat>
            <c:numRef>
              <c:f>Wages!$A$31:$A$79</c:f>
              <c:numCache>
                <c:formatCode>mmm\-yy</c:formatCode>
                <c:ptCount val="49"/>
                <c:pt idx="0">
                  <c:v>39783</c:v>
                </c:pt>
                <c:pt idx="1">
                  <c:v>39873</c:v>
                </c:pt>
                <c:pt idx="2">
                  <c:v>39965</c:v>
                </c:pt>
                <c:pt idx="3">
                  <c:v>40057</c:v>
                </c:pt>
                <c:pt idx="4">
                  <c:v>40148</c:v>
                </c:pt>
                <c:pt idx="5">
                  <c:v>40238</c:v>
                </c:pt>
                <c:pt idx="6">
                  <c:v>40330</c:v>
                </c:pt>
                <c:pt idx="7">
                  <c:v>40422</c:v>
                </c:pt>
                <c:pt idx="8">
                  <c:v>40513</c:v>
                </c:pt>
                <c:pt idx="9">
                  <c:v>40603</c:v>
                </c:pt>
                <c:pt idx="10">
                  <c:v>40695</c:v>
                </c:pt>
                <c:pt idx="11">
                  <c:v>40787</c:v>
                </c:pt>
                <c:pt idx="12">
                  <c:v>40878</c:v>
                </c:pt>
                <c:pt idx="13">
                  <c:v>40969</c:v>
                </c:pt>
                <c:pt idx="14">
                  <c:v>41061</c:v>
                </c:pt>
                <c:pt idx="15">
                  <c:v>41153</c:v>
                </c:pt>
                <c:pt idx="16">
                  <c:v>41244</c:v>
                </c:pt>
                <c:pt idx="17">
                  <c:v>41334</c:v>
                </c:pt>
                <c:pt idx="18">
                  <c:v>41426</c:v>
                </c:pt>
                <c:pt idx="19">
                  <c:v>41518</c:v>
                </c:pt>
                <c:pt idx="20">
                  <c:v>41609</c:v>
                </c:pt>
                <c:pt idx="21">
                  <c:v>41699</c:v>
                </c:pt>
                <c:pt idx="22">
                  <c:v>41791</c:v>
                </c:pt>
                <c:pt idx="23">
                  <c:v>41883</c:v>
                </c:pt>
                <c:pt idx="24">
                  <c:v>41974</c:v>
                </c:pt>
                <c:pt idx="25">
                  <c:v>42064</c:v>
                </c:pt>
                <c:pt idx="26">
                  <c:v>42156</c:v>
                </c:pt>
                <c:pt idx="27">
                  <c:v>42248</c:v>
                </c:pt>
                <c:pt idx="28">
                  <c:v>42339</c:v>
                </c:pt>
                <c:pt idx="29">
                  <c:v>42430</c:v>
                </c:pt>
                <c:pt idx="30">
                  <c:v>42522</c:v>
                </c:pt>
                <c:pt idx="31">
                  <c:v>42614</c:v>
                </c:pt>
                <c:pt idx="32">
                  <c:v>42705</c:v>
                </c:pt>
                <c:pt idx="33">
                  <c:v>42795</c:v>
                </c:pt>
                <c:pt idx="34">
                  <c:v>42887</c:v>
                </c:pt>
                <c:pt idx="35">
                  <c:v>42979</c:v>
                </c:pt>
                <c:pt idx="36">
                  <c:v>43070</c:v>
                </c:pt>
                <c:pt idx="37">
                  <c:v>43160</c:v>
                </c:pt>
                <c:pt idx="38">
                  <c:v>43252</c:v>
                </c:pt>
                <c:pt idx="39">
                  <c:v>43344</c:v>
                </c:pt>
                <c:pt idx="40">
                  <c:v>43435</c:v>
                </c:pt>
                <c:pt idx="41">
                  <c:v>43525</c:v>
                </c:pt>
                <c:pt idx="42">
                  <c:v>43617</c:v>
                </c:pt>
                <c:pt idx="43">
                  <c:v>43709</c:v>
                </c:pt>
                <c:pt idx="44">
                  <c:v>43800</c:v>
                </c:pt>
                <c:pt idx="45">
                  <c:v>43891</c:v>
                </c:pt>
                <c:pt idx="46">
                  <c:v>43983</c:v>
                </c:pt>
                <c:pt idx="47">
                  <c:v>44075</c:v>
                </c:pt>
                <c:pt idx="48">
                  <c:v>44166</c:v>
                </c:pt>
              </c:numCache>
            </c:numRef>
          </c:cat>
          <c:val>
            <c:numRef>
              <c:f>Wages!$B$31:$B$79</c:f>
              <c:numCache>
                <c:formatCode>0.0%</c:formatCode>
                <c:ptCount val="49"/>
                <c:pt idx="0">
                  <c:v>1.2001814358883145E-2</c:v>
                </c:pt>
                <c:pt idx="1">
                  <c:v>1.5486282254168149E-2</c:v>
                </c:pt>
                <c:pt idx="2">
                  <c:v>2.7008971079975685E-2</c:v>
                </c:pt>
                <c:pt idx="3">
                  <c:v>1.9348747399233535E-2</c:v>
                </c:pt>
                <c:pt idx="4">
                  <c:v>1.3284514185128993E-2</c:v>
                </c:pt>
                <c:pt idx="5">
                  <c:v>-2.6940351954171105E-3</c:v>
                </c:pt>
                <c:pt idx="6">
                  <c:v>-1.1836924157066941E-2</c:v>
                </c:pt>
                <c:pt idx="7">
                  <c:v>2.1795955758598939E-3</c:v>
                </c:pt>
                <c:pt idx="8">
                  <c:v>-9.7197241928317357E-3</c:v>
                </c:pt>
                <c:pt idx="9">
                  <c:v>-1.8310484792221415E-2</c:v>
                </c:pt>
                <c:pt idx="10">
                  <c:v>-1.4307352574288612E-2</c:v>
                </c:pt>
                <c:pt idx="11">
                  <c:v>-9.7178562003180646E-3</c:v>
                </c:pt>
                <c:pt idx="12">
                  <c:v>3.5152608688258091E-3</c:v>
                </c:pt>
                <c:pt idx="13">
                  <c:v>2.1190693271353256E-2</c:v>
                </c:pt>
                <c:pt idx="14">
                  <c:v>3.4276334285446408E-2</c:v>
                </c:pt>
                <c:pt idx="15">
                  <c:v>2.6919166512233916E-2</c:v>
                </c:pt>
                <c:pt idx="16">
                  <c:v>2.5250133341068182E-2</c:v>
                </c:pt>
                <c:pt idx="17">
                  <c:v>2.4744632227987173E-2</c:v>
                </c:pt>
                <c:pt idx="18">
                  <c:v>2.4339286185439679E-2</c:v>
                </c:pt>
                <c:pt idx="19">
                  <c:v>2.2775785410798388E-2</c:v>
                </c:pt>
                <c:pt idx="20">
                  <c:v>1.60208796908623E-2</c:v>
                </c:pt>
                <c:pt idx="21">
                  <c:v>1.1126844896889088E-2</c:v>
                </c:pt>
                <c:pt idx="22">
                  <c:v>-3.999719205203256E-3</c:v>
                </c:pt>
                <c:pt idx="23">
                  <c:v>-4.0052453788668174E-3</c:v>
                </c:pt>
                <c:pt idx="24">
                  <c:v>9.3355407492472509E-3</c:v>
                </c:pt>
                <c:pt idx="25">
                  <c:v>7.8840193539957415E-3</c:v>
                </c:pt>
                <c:pt idx="26">
                  <c:v>2.2116096270517138E-2</c:v>
                </c:pt>
                <c:pt idx="27">
                  <c:v>2.3384672258226047E-2</c:v>
                </c:pt>
                <c:pt idx="28">
                  <c:v>2.4526760371551992E-2</c:v>
                </c:pt>
                <c:pt idx="29">
                  <c:v>1.7057272000734036E-2</c:v>
                </c:pt>
                <c:pt idx="30">
                  <c:v>1.8384769984284954E-2</c:v>
                </c:pt>
                <c:pt idx="31">
                  <c:v>1.2528297242836661E-2</c:v>
                </c:pt>
                <c:pt idx="32">
                  <c:v>-6.3760800173917609E-3</c:v>
                </c:pt>
                <c:pt idx="33">
                  <c:v>-3.3554783464387894E-3</c:v>
                </c:pt>
                <c:pt idx="34">
                  <c:v>-5.3868967775989596E-3</c:v>
                </c:pt>
                <c:pt idx="35">
                  <c:v>4.6678417388692495E-3</c:v>
                </c:pt>
                <c:pt idx="36">
                  <c:v>1.960977362309535E-2</c:v>
                </c:pt>
                <c:pt idx="37">
                  <c:v>2.9115356669637604E-2</c:v>
                </c:pt>
                <c:pt idx="38">
                  <c:v>1.6862157631513108E-2</c:v>
                </c:pt>
                <c:pt idx="39">
                  <c:v>8.8294337622809582E-3</c:v>
                </c:pt>
                <c:pt idx="40">
                  <c:v>7.5002933521026716E-3</c:v>
                </c:pt>
                <c:pt idx="41">
                  <c:v>1.3439844489871566E-2</c:v>
                </c:pt>
                <c:pt idx="42">
                  <c:v>2.5754914193102607E-2</c:v>
                </c:pt>
                <c:pt idx="43">
                  <c:v>1.5864946472194719E-2</c:v>
                </c:pt>
                <c:pt idx="44">
                  <c:v>1.2074428907133283E-2</c:v>
                </c:pt>
                <c:pt idx="45">
                  <c:v>5.928031556206026E-3</c:v>
                </c:pt>
                <c:pt idx="46">
                  <c:v>-2.555697718313199E-2</c:v>
                </c:pt>
                <c:pt idx="47">
                  <c:v>9.6135968594510679E-3</c:v>
                </c:pt>
                <c:pt idx="48">
                  <c:v>1.9409972494470518E-2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EB-48A2-A2D0-F441727932BC}"/>
            </c:ext>
          </c:extLst>
        </c:ser>
        <c:ser>
          <c:idx val="1"/>
          <c:order val="1"/>
          <c:tx>
            <c:strRef>
              <c:f>Wages!$C$4</c:f>
              <c:strCache>
                <c:ptCount val="1"/>
                <c:pt idx="0">
                  <c:v>Rest of New Zealand</c:v>
                </c:pt>
              </c:strCache>
            </c:strRef>
          </c:tx>
          <c:marker>
            <c:symbol val="none"/>
          </c:marker>
          <c:cat>
            <c:numRef>
              <c:f>Wages!$A$31:$A$79</c:f>
              <c:numCache>
                <c:formatCode>mmm\-yy</c:formatCode>
                <c:ptCount val="49"/>
                <c:pt idx="0">
                  <c:v>39783</c:v>
                </c:pt>
                <c:pt idx="1">
                  <c:v>39873</c:v>
                </c:pt>
                <c:pt idx="2">
                  <c:v>39965</c:v>
                </c:pt>
                <c:pt idx="3">
                  <c:v>40057</c:v>
                </c:pt>
                <c:pt idx="4">
                  <c:v>40148</c:v>
                </c:pt>
                <c:pt idx="5">
                  <c:v>40238</c:v>
                </c:pt>
                <c:pt idx="6">
                  <c:v>40330</c:v>
                </c:pt>
                <c:pt idx="7">
                  <c:v>40422</c:v>
                </c:pt>
                <c:pt idx="8">
                  <c:v>40513</c:v>
                </c:pt>
                <c:pt idx="9">
                  <c:v>40603</c:v>
                </c:pt>
                <c:pt idx="10">
                  <c:v>40695</c:v>
                </c:pt>
                <c:pt idx="11">
                  <c:v>40787</c:v>
                </c:pt>
                <c:pt idx="12">
                  <c:v>40878</c:v>
                </c:pt>
                <c:pt idx="13">
                  <c:v>40969</c:v>
                </c:pt>
                <c:pt idx="14">
                  <c:v>41061</c:v>
                </c:pt>
                <c:pt idx="15">
                  <c:v>41153</c:v>
                </c:pt>
                <c:pt idx="16">
                  <c:v>41244</c:v>
                </c:pt>
                <c:pt idx="17">
                  <c:v>41334</c:v>
                </c:pt>
                <c:pt idx="18">
                  <c:v>41426</c:v>
                </c:pt>
                <c:pt idx="19">
                  <c:v>41518</c:v>
                </c:pt>
                <c:pt idx="20">
                  <c:v>41609</c:v>
                </c:pt>
                <c:pt idx="21">
                  <c:v>41699</c:v>
                </c:pt>
                <c:pt idx="22">
                  <c:v>41791</c:v>
                </c:pt>
                <c:pt idx="23">
                  <c:v>41883</c:v>
                </c:pt>
                <c:pt idx="24">
                  <c:v>41974</c:v>
                </c:pt>
                <c:pt idx="25">
                  <c:v>42064</c:v>
                </c:pt>
                <c:pt idx="26">
                  <c:v>42156</c:v>
                </c:pt>
                <c:pt idx="27">
                  <c:v>42248</c:v>
                </c:pt>
                <c:pt idx="28">
                  <c:v>42339</c:v>
                </c:pt>
                <c:pt idx="29">
                  <c:v>42430</c:v>
                </c:pt>
                <c:pt idx="30">
                  <c:v>42522</c:v>
                </c:pt>
                <c:pt idx="31">
                  <c:v>42614</c:v>
                </c:pt>
                <c:pt idx="32">
                  <c:v>42705</c:v>
                </c:pt>
                <c:pt idx="33">
                  <c:v>42795</c:v>
                </c:pt>
                <c:pt idx="34">
                  <c:v>42887</c:v>
                </c:pt>
                <c:pt idx="35">
                  <c:v>42979</c:v>
                </c:pt>
                <c:pt idx="36">
                  <c:v>43070</c:v>
                </c:pt>
                <c:pt idx="37">
                  <c:v>43160</c:v>
                </c:pt>
                <c:pt idx="38">
                  <c:v>43252</c:v>
                </c:pt>
                <c:pt idx="39">
                  <c:v>43344</c:v>
                </c:pt>
                <c:pt idx="40">
                  <c:v>43435</c:v>
                </c:pt>
                <c:pt idx="41">
                  <c:v>43525</c:v>
                </c:pt>
                <c:pt idx="42">
                  <c:v>43617</c:v>
                </c:pt>
                <c:pt idx="43">
                  <c:v>43709</c:v>
                </c:pt>
                <c:pt idx="44">
                  <c:v>43800</c:v>
                </c:pt>
                <c:pt idx="45">
                  <c:v>43891</c:v>
                </c:pt>
                <c:pt idx="46">
                  <c:v>43983</c:v>
                </c:pt>
                <c:pt idx="47">
                  <c:v>44075</c:v>
                </c:pt>
                <c:pt idx="48">
                  <c:v>44166</c:v>
                </c:pt>
              </c:numCache>
            </c:numRef>
          </c:cat>
          <c:val>
            <c:numRef>
              <c:f>Wages!$C$31:$C$79</c:f>
              <c:numCache>
                <c:formatCode>0.0%</c:formatCode>
                <c:ptCount val="49"/>
                <c:pt idx="0">
                  <c:v>1.5515631277271513E-2</c:v>
                </c:pt>
                <c:pt idx="1">
                  <c:v>2.273189681992549E-2</c:v>
                </c:pt>
                <c:pt idx="2">
                  <c:v>2.3205333649644722E-2</c:v>
                </c:pt>
                <c:pt idx="3">
                  <c:v>2.1032454958583857E-2</c:v>
                </c:pt>
                <c:pt idx="4">
                  <c:v>6.0105331839133136E-3</c:v>
                </c:pt>
                <c:pt idx="5">
                  <c:v>-1.6002548480656187E-2</c:v>
                </c:pt>
                <c:pt idx="6">
                  <c:v>5.2872408053135089E-3</c:v>
                </c:pt>
                <c:pt idx="7">
                  <c:v>6.9127002518081238E-3</c:v>
                </c:pt>
                <c:pt idx="8">
                  <c:v>1.4042834291716488E-4</c:v>
                </c:pt>
                <c:pt idx="9">
                  <c:v>2.299343796627884E-3</c:v>
                </c:pt>
                <c:pt idx="10">
                  <c:v>-7.1003801321459781E-3</c:v>
                </c:pt>
                <c:pt idx="11">
                  <c:v>-2.0550696007003433E-3</c:v>
                </c:pt>
                <c:pt idx="12">
                  <c:v>8.3614710195574204E-3</c:v>
                </c:pt>
                <c:pt idx="13">
                  <c:v>1.6374058186657603E-2</c:v>
                </c:pt>
                <c:pt idx="14">
                  <c:v>1.2817944027230466E-2</c:v>
                </c:pt>
                <c:pt idx="15">
                  <c:v>1.8096051795267076E-2</c:v>
                </c:pt>
                <c:pt idx="16">
                  <c:v>1.6962991344838807E-2</c:v>
                </c:pt>
                <c:pt idx="17">
                  <c:v>1.2097855918556943E-2</c:v>
                </c:pt>
                <c:pt idx="18">
                  <c:v>7.2746306088200541E-3</c:v>
                </c:pt>
                <c:pt idx="19">
                  <c:v>8.2315984486185378E-3</c:v>
                </c:pt>
                <c:pt idx="20">
                  <c:v>1.02517926122625E-2</c:v>
                </c:pt>
                <c:pt idx="21">
                  <c:v>2.0319038897681496E-2</c:v>
                </c:pt>
                <c:pt idx="22">
                  <c:v>1.820487932711834E-2</c:v>
                </c:pt>
                <c:pt idx="23">
                  <c:v>1.4571301809465087E-2</c:v>
                </c:pt>
                <c:pt idx="24">
                  <c:v>1.9153291114865079E-2</c:v>
                </c:pt>
                <c:pt idx="25">
                  <c:v>1.846446807750457E-2</c:v>
                </c:pt>
                <c:pt idx="26">
                  <c:v>2.9176703923052383E-2</c:v>
                </c:pt>
                <c:pt idx="27">
                  <c:v>2.722480331834598E-2</c:v>
                </c:pt>
                <c:pt idx="28">
                  <c:v>3.0985599882468851E-2</c:v>
                </c:pt>
                <c:pt idx="29">
                  <c:v>1.5596161443564682E-2</c:v>
                </c:pt>
                <c:pt idx="30">
                  <c:v>1.0995861840319643E-2</c:v>
                </c:pt>
                <c:pt idx="31">
                  <c:v>1.6391048577806044E-2</c:v>
                </c:pt>
                <c:pt idx="32">
                  <c:v>7.3881880877328943E-3</c:v>
                </c:pt>
                <c:pt idx="33">
                  <c:v>1.688792639532366E-3</c:v>
                </c:pt>
                <c:pt idx="34">
                  <c:v>1.2333507678305766E-2</c:v>
                </c:pt>
                <c:pt idx="35">
                  <c:v>7.0870270768814692E-3</c:v>
                </c:pt>
                <c:pt idx="36">
                  <c:v>1.7229467264447962E-2</c:v>
                </c:pt>
                <c:pt idx="37">
                  <c:v>2.6974927122422887E-2</c:v>
                </c:pt>
                <c:pt idx="38">
                  <c:v>1.8940333987031321E-2</c:v>
                </c:pt>
                <c:pt idx="39">
                  <c:v>1.5651035031256422E-2</c:v>
                </c:pt>
                <c:pt idx="40">
                  <c:v>1.1947158717995343E-2</c:v>
                </c:pt>
                <c:pt idx="41">
                  <c:v>1.9867105704121979E-2</c:v>
                </c:pt>
                <c:pt idx="42">
                  <c:v>1.6154310678327954E-2</c:v>
                </c:pt>
                <c:pt idx="43">
                  <c:v>2.5579405466922056E-2</c:v>
                </c:pt>
                <c:pt idx="44">
                  <c:v>2.0564669607639363E-2</c:v>
                </c:pt>
                <c:pt idx="45">
                  <c:v>9.5135759610833759E-3</c:v>
                </c:pt>
                <c:pt idx="46">
                  <c:v>-1.0303168605588442E-2</c:v>
                </c:pt>
                <c:pt idx="47">
                  <c:v>1.0328328377648521E-2</c:v>
                </c:pt>
                <c:pt idx="48">
                  <c:v>1.7788444452425445E-2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EB-48A2-A2D0-F441727932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928448"/>
        <c:axId val="131929984"/>
      </c:lineChart>
      <c:catAx>
        <c:axId val="131928448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low"/>
        <c:crossAx val="131929984"/>
        <c:crosses val="autoZero"/>
        <c:auto val="0"/>
        <c:lblAlgn val="ctr"/>
        <c:lblOffset val="100"/>
        <c:tickLblSkip val="8"/>
        <c:tickMarkSkip val="4"/>
        <c:noMultiLvlLbl val="0"/>
      </c:catAx>
      <c:valAx>
        <c:axId val="131929984"/>
        <c:scaling>
          <c:orientation val="minMax"/>
          <c:max val="6.0000000000000012E-2"/>
          <c:min val="-6.0000000000000012E-2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131928448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21865835520559929"/>
          <c:y val="0.80517169728784188"/>
          <c:w val="0.56268328958880165"/>
          <c:h val="8.3717191601050026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377" l="0.70000000000000062" r="0.70000000000000062" t="0.75000000000000377" header="0.30000000000000032" footer="0.30000000000000032"/>
    <c:pageSetup orientation="landscape" horizontalDpi="1200" verticalDpi="1200"/>
  </c:printSettings>
  <c:userShapes r:id="rId1"/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Annual net migration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20107174103237099"/>
          <c:y val="0.19480351414406533"/>
          <c:w val="0.72817147856518605"/>
          <c:h val="0.46925306211723533"/>
        </c:manualLayout>
      </c:layout>
      <c:lineChart>
        <c:grouping val="standard"/>
        <c:varyColors val="0"/>
        <c:ser>
          <c:idx val="0"/>
          <c:order val="0"/>
          <c:tx>
            <c:strRef>
              <c:f>Netmigration!$B$4</c:f>
              <c:strCache>
                <c:ptCount val="1"/>
                <c:pt idx="0">
                  <c:v>Auckland</c:v>
                </c:pt>
              </c:strCache>
            </c:strRef>
          </c:tx>
          <c:marker>
            <c:symbol val="none"/>
          </c:marker>
          <c:cat>
            <c:numRef>
              <c:f>Netmigration!$A$63:$A$207</c:f>
              <c:numCache>
                <c:formatCode>mmm\-yy</c:formatCode>
                <c:ptCount val="145"/>
                <c:pt idx="0">
                  <c:v>38991</c:v>
                </c:pt>
                <c:pt idx="1">
                  <c:v>39022</c:v>
                </c:pt>
                <c:pt idx="2">
                  <c:v>39052</c:v>
                </c:pt>
                <c:pt idx="3">
                  <c:v>39083</c:v>
                </c:pt>
                <c:pt idx="4">
                  <c:v>39114</c:v>
                </c:pt>
                <c:pt idx="5">
                  <c:v>39142</c:v>
                </c:pt>
                <c:pt idx="6">
                  <c:v>39173</c:v>
                </c:pt>
                <c:pt idx="7">
                  <c:v>39203</c:v>
                </c:pt>
                <c:pt idx="8">
                  <c:v>39234</c:v>
                </c:pt>
                <c:pt idx="9">
                  <c:v>39264</c:v>
                </c:pt>
                <c:pt idx="10">
                  <c:v>39295</c:v>
                </c:pt>
                <c:pt idx="11">
                  <c:v>39326</c:v>
                </c:pt>
                <c:pt idx="12">
                  <c:v>39356</c:v>
                </c:pt>
                <c:pt idx="13">
                  <c:v>39387</c:v>
                </c:pt>
                <c:pt idx="14">
                  <c:v>39417</c:v>
                </c:pt>
                <c:pt idx="15">
                  <c:v>39448</c:v>
                </c:pt>
                <c:pt idx="16">
                  <c:v>39479</c:v>
                </c:pt>
                <c:pt idx="17">
                  <c:v>39508</c:v>
                </c:pt>
                <c:pt idx="18">
                  <c:v>39539</c:v>
                </c:pt>
                <c:pt idx="19">
                  <c:v>39569</c:v>
                </c:pt>
                <c:pt idx="20">
                  <c:v>39600</c:v>
                </c:pt>
                <c:pt idx="21">
                  <c:v>39630</c:v>
                </c:pt>
                <c:pt idx="22">
                  <c:v>39661</c:v>
                </c:pt>
                <c:pt idx="23">
                  <c:v>39692</c:v>
                </c:pt>
                <c:pt idx="24">
                  <c:v>39722</c:v>
                </c:pt>
                <c:pt idx="25">
                  <c:v>39753</c:v>
                </c:pt>
                <c:pt idx="26">
                  <c:v>39783</c:v>
                </c:pt>
                <c:pt idx="27">
                  <c:v>39814</c:v>
                </c:pt>
                <c:pt idx="28">
                  <c:v>39845</c:v>
                </c:pt>
                <c:pt idx="29">
                  <c:v>39873</c:v>
                </c:pt>
                <c:pt idx="30">
                  <c:v>39904</c:v>
                </c:pt>
                <c:pt idx="31">
                  <c:v>39934</c:v>
                </c:pt>
                <c:pt idx="32">
                  <c:v>39965</c:v>
                </c:pt>
                <c:pt idx="33">
                  <c:v>39995</c:v>
                </c:pt>
                <c:pt idx="34">
                  <c:v>40026</c:v>
                </c:pt>
                <c:pt idx="35">
                  <c:v>40057</c:v>
                </c:pt>
                <c:pt idx="36">
                  <c:v>40087</c:v>
                </c:pt>
                <c:pt idx="37">
                  <c:v>40118</c:v>
                </c:pt>
                <c:pt idx="38">
                  <c:v>40148</c:v>
                </c:pt>
                <c:pt idx="39">
                  <c:v>40179</c:v>
                </c:pt>
                <c:pt idx="40">
                  <c:v>40210</c:v>
                </c:pt>
                <c:pt idx="41">
                  <c:v>40238</c:v>
                </c:pt>
                <c:pt idx="42">
                  <c:v>40269</c:v>
                </c:pt>
                <c:pt idx="43">
                  <c:v>40299</c:v>
                </c:pt>
                <c:pt idx="44">
                  <c:v>40330</c:v>
                </c:pt>
                <c:pt idx="45">
                  <c:v>40360</c:v>
                </c:pt>
                <c:pt idx="46">
                  <c:v>40391</c:v>
                </c:pt>
                <c:pt idx="47">
                  <c:v>40422</c:v>
                </c:pt>
                <c:pt idx="48">
                  <c:v>40452</c:v>
                </c:pt>
                <c:pt idx="49">
                  <c:v>40483</c:v>
                </c:pt>
                <c:pt idx="50">
                  <c:v>40513</c:v>
                </c:pt>
                <c:pt idx="51">
                  <c:v>40544</c:v>
                </c:pt>
                <c:pt idx="52">
                  <c:v>40575</c:v>
                </c:pt>
                <c:pt idx="53">
                  <c:v>40603</c:v>
                </c:pt>
                <c:pt idx="54">
                  <c:v>40634</c:v>
                </c:pt>
                <c:pt idx="55">
                  <c:v>40664</c:v>
                </c:pt>
                <c:pt idx="56">
                  <c:v>40695</c:v>
                </c:pt>
                <c:pt idx="57">
                  <c:v>40725</c:v>
                </c:pt>
                <c:pt idx="58">
                  <c:v>40756</c:v>
                </c:pt>
                <c:pt idx="59">
                  <c:v>40787</c:v>
                </c:pt>
                <c:pt idx="60">
                  <c:v>40817</c:v>
                </c:pt>
                <c:pt idx="61">
                  <c:v>40848</c:v>
                </c:pt>
                <c:pt idx="62">
                  <c:v>40878</c:v>
                </c:pt>
                <c:pt idx="63">
                  <c:v>40909</c:v>
                </c:pt>
                <c:pt idx="64">
                  <c:v>40940</c:v>
                </c:pt>
                <c:pt idx="65">
                  <c:v>40969</c:v>
                </c:pt>
                <c:pt idx="66">
                  <c:v>41000</c:v>
                </c:pt>
                <c:pt idx="67">
                  <c:v>41030</c:v>
                </c:pt>
                <c:pt idx="68">
                  <c:v>41061</c:v>
                </c:pt>
                <c:pt idx="69">
                  <c:v>41091</c:v>
                </c:pt>
                <c:pt idx="70">
                  <c:v>41122</c:v>
                </c:pt>
                <c:pt idx="71">
                  <c:v>41153</c:v>
                </c:pt>
                <c:pt idx="72">
                  <c:v>41183</c:v>
                </c:pt>
                <c:pt idx="73">
                  <c:v>41214</c:v>
                </c:pt>
                <c:pt idx="74">
                  <c:v>41244</c:v>
                </c:pt>
                <c:pt idx="75">
                  <c:v>41275</c:v>
                </c:pt>
                <c:pt idx="76">
                  <c:v>41306</c:v>
                </c:pt>
                <c:pt idx="77">
                  <c:v>41334</c:v>
                </c:pt>
                <c:pt idx="78">
                  <c:v>41365</c:v>
                </c:pt>
                <c:pt idx="79">
                  <c:v>41395</c:v>
                </c:pt>
                <c:pt idx="80">
                  <c:v>41426</c:v>
                </c:pt>
                <c:pt idx="81">
                  <c:v>41456</c:v>
                </c:pt>
                <c:pt idx="82">
                  <c:v>41487</c:v>
                </c:pt>
                <c:pt idx="83">
                  <c:v>41518</c:v>
                </c:pt>
                <c:pt idx="84">
                  <c:v>41548</c:v>
                </c:pt>
                <c:pt idx="85">
                  <c:v>41579</c:v>
                </c:pt>
                <c:pt idx="86">
                  <c:v>41609</c:v>
                </c:pt>
                <c:pt idx="87">
                  <c:v>41640</c:v>
                </c:pt>
                <c:pt idx="88">
                  <c:v>41671</c:v>
                </c:pt>
                <c:pt idx="89">
                  <c:v>41699</c:v>
                </c:pt>
                <c:pt idx="90">
                  <c:v>41730</c:v>
                </c:pt>
                <c:pt idx="91">
                  <c:v>41760</c:v>
                </c:pt>
                <c:pt idx="92">
                  <c:v>41791</c:v>
                </c:pt>
                <c:pt idx="93">
                  <c:v>41821</c:v>
                </c:pt>
                <c:pt idx="94">
                  <c:v>41852</c:v>
                </c:pt>
                <c:pt idx="95">
                  <c:v>41883</c:v>
                </c:pt>
                <c:pt idx="96">
                  <c:v>41913</c:v>
                </c:pt>
                <c:pt idx="97">
                  <c:v>41944</c:v>
                </c:pt>
                <c:pt idx="98">
                  <c:v>41974</c:v>
                </c:pt>
                <c:pt idx="99">
                  <c:v>42005</c:v>
                </c:pt>
                <c:pt idx="100">
                  <c:v>42036</c:v>
                </c:pt>
                <c:pt idx="101">
                  <c:v>42064</c:v>
                </c:pt>
                <c:pt idx="102">
                  <c:v>42095</c:v>
                </c:pt>
                <c:pt idx="103">
                  <c:v>42125</c:v>
                </c:pt>
                <c:pt idx="104">
                  <c:v>42156</c:v>
                </c:pt>
                <c:pt idx="105">
                  <c:v>42186</c:v>
                </c:pt>
                <c:pt idx="106">
                  <c:v>42217</c:v>
                </c:pt>
                <c:pt idx="107">
                  <c:v>42248</c:v>
                </c:pt>
                <c:pt idx="108">
                  <c:v>42278</c:v>
                </c:pt>
                <c:pt idx="109">
                  <c:v>42309</c:v>
                </c:pt>
                <c:pt idx="110">
                  <c:v>42339</c:v>
                </c:pt>
                <c:pt idx="111">
                  <c:v>42370</c:v>
                </c:pt>
                <c:pt idx="112">
                  <c:v>42401</c:v>
                </c:pt>
                <c:pt idx="113">
                  <c:v>42430</c:v>
                </c:pt>
                <c:pt idx="114">
                  <c:v>42461</c:v>
                </c:pt>
                <c:pt idx="115">
                  <c:v>42491</c:v>
                </c:pt>
                <c:pt idx="116">
                  <c:v>42522</c:v>
                </c:pt>
                <c:pt idx="117">
                  <c:v>42552</c:v>
                </c:pt>
                <c:pt idx="118">
                  <c:v>42583</c:v>
                </c:pt>
                <c:pt idx="119">
                  <c:v>42614</c:v>
                </c:pt>
                <c:pt idx="120">
                  <c:v>42644</c:v>
                </c:pt>
                <c:pt idx="121">
                  <c:v>42675</c:v>
                </c:pt>
                <c:pt idx="122">
                  <c:v>42705</c:v>
                </c:pt>
                <c:pt idx="123">
                  <c:v>42736</c:v>
                </c:pt>
                <c:pt idx="124">
                  <c:v>42767</c:v>
                </c:pt>
                <c:pt idx="125">
                  <c:v>42795</c:v>
                </c:pt>
                <c:pt idx="126">
                  <c:v>42826</c:v>
                </c:pt>
                <c:pt idx="127">
                  <c:v>42856</c:v>
                </c:pt>
                <c:pt idx="128">
                  <c:v>42887</c:v>
                </c:pt>
                <c:pt idx="129">
                  <c:v>42917</c:v>
                </c:pt>
                <c:pt idx="130">
                  <c:v>42948</c:v>
                </c:pt>
                <c:pt idx="131">
                  <c:v>42979</c:v>
                </c:pt>
                <c:pt idx="132">
                  <c:v>43009</c:v>
                </c:pt>
                <c:pt idx="133">
                  <c:v>43040</c:v>
                </c:pt>
                <c:pt idx="134">
                  <c:v>43070</c:v>
                </c:pt>
                <c:pt idx="135">
                  <c:v>43101</c:v>
                </c:pt>
                <c:pt idx="136">
                  <c:v>43132</c:v>
                </c:pt>
                <c:pt idx="137">
                  <c:v>43160</c:v>
                </c:pt>
                <c:pt idx="138">
                  <c:v>43191</c:v>
                </c:pt>
                <c:pt idx="139">
                  <c:v>43221</c:v>
                </c:pt>
                <c:pt idx="140">
                  <c:v>43252</c:v>
                </c:pt>
                <c:pt idx="141">
                  <c:v>43282</c:v>
                </c:pt>
                <c:pt idx="142">
                  <c:v>43313</c:v>
                </c:pt>
                <c:pt idx="143">
                  <c:v>43344</c:v>
                </c:pt>
                <c:pt idx="144">
                  <c:v>43374</c:v>
                </c:pt>
              </c:numCache>
            </c:numRef>
          </c:cat>
          <c:val>
            <c:numRef>
              <c:f>Netmigration!$B$63:$B$207</c:f>
              <c:numCache>
                <c:formatCode>General</c:formatCode>
                <c:ptCount val="145"/>
                <c:pt idx="0">
                  <c:v>9313</c:v>
                </c:pt>
                <c:pt idx="1">
                  <c:v>9827</c:v>
                </c:pt>
                <c:pt idx="2">
                  <c:v>9806</c:v>
                </c:pt>
                <c:pt idx="3">
                  <c:v>9801</c:v>
                </c:pt>
                <c:pt idx="4">
                  <c:v>9385</c:v>
                </c:pt>
                <c:pt idx="5">
                  <c:v>9118</c:v>
                </c:pt>
                <c:pt idx="6">
                  <c:v>8806</c:v>
                </c:pt>
                <c:pt idx="7">
                  <c:v>8651</c:v>
                </c:pt>
                <c:pt idx="8">
                  <c:v>8319</c:v>
                </c:pt>
                <c:pt idx="9">
                  <c:v>8102</c:v>
                </c:pt>
                <c:pt idx="10">
                  <c:v>7889</c:v>
                </c:pt>
                <c:pt idx="11">
                  <c:v>7778</c:v>
                </c:pt>
                <c:pt idx="12">
                  <c:v>7336</c:v>
                </c:pt>
                <c:pt idx="13">
                  <c:v>6878</c:v>
                </c:pt>
                <c:pt idx="14">
                  <c:v>6405</c:v>
                </c:pt>
                <c:pt idx="15">
                  <c:v>6058</c:v>
                </c:pt>
                <c:pt idx="16">
                  <c:v>5911</c:v>
                </c:pt>
                <c:pt idx="17">
                  <c:v>5819</c:v>
                </c:pt>
                <c:pt idx="18">
                  <c:v>5819</c:v>
                </c:pt>
                <c:pt idx="19">
                  <c:v>6066</c:v>
                </c:pt>
                <c:pt idx="20">
                  <c:v>6134</c:v>
                </c:pt>
                <c:pt idx="21">
                  <c:v>6051</c:v>
                </c:pt>
                <c:pt idx="22">
                  <c:v>6012</c:v>
                </c:pt>
                <c:pt idx="23">
                  <c:v>5897</c:v>
                </c:pt>
                <c:pt idx="24">
                  <c:v>6085</c:v>
                </c:pt>
                <c:pt idx="25">
                  <c:v>5704</c:v>
                </c:pt>
                <c:pt idx="26">
                  <c:v>5871</c:v>
                </c:pt>
                <c:pt idx="27">
                  <c:v>6290</c:v>
                </c:pt>
                <c:pt idx="28">
                  <c:v>6960</c:v>
                </c:pt>
                <c:pt idx="29">
                  <c:v>7411</c:v>
                </c:pt>
                <c:pt idx="30">
                  <c:v>7815</c:v>
                </c:pt>
                <c:pt idx="31">
                  <c:v>8345</c:v>
                </c:pt>
                <c:pt idx="32">
                  <c:v>8611</c:v>
                </c:pt>
                <c:pt idx="33">
                  <c:v>9295</c:v>
                </c:pt>
                <c:pt idx="34">
                  <c:v>9454</c:v>
                </c:pt>
                <c:pt idx="35">
                  <c:v>9796</c:v>
                </c:pt>
                <c:pt idx="36">
                  <c:v>10048</c:v>
                </c:pt>
                <c:pt idx="37">
                  <c:v>10527</c:v>
                </c:pt>
                <c:pt idx="38">
                  <c:v>10949</c:v>
                </c:pt>
                <c:pt idx="39">
                  <c:v>11047</c:v>
                </c:pt>
                <c:pt idx="40">
                  <c:v>10629</c:v>
                </c:pt>
                <c:pt idx="41">
                  <c:v>10288</c:v>
                </c:pt>
                <c:pt idx="42">
                  <c:v>10095</c:v>
                </c:pt>
                <c:pt idx="43">
                  <c:v>9345</c:v>
                </c:pt>
                <c:pt idx="44">
                  <c:v>8805</c:v>
                </c:pt>
                <c:pt idx="45">
                  <c:v>8512</c:v>
                </c:pt>
                <c:pt idx="46">
                  <c:v>8419</c:v>
                </c:pt>
                <c:pt idx="47">
                  <c:v>8262</c:v>
                </c:pt>
                <c:pt idx="48">
                  <c:v>7776</c:v>
                </c:pt>
                <c:pt idx="49">
                  <c:v>7511</c:v>
                </c:pt>
                <c:pt idx="50">
                  <c:v>7242</c:v>
                </c:pt>
                <c:pt idx="51">
                  <c:v>6707</c:v>
                </c:pt>
                <c:pt idx="52">
                  <c:v>6473</c:v>
                </c:pt>
                <c:pt idx="53">
                  <c:v>6386</c:v>
                </c:pt>
                <c:pt idx="54">
                  <c:v>6321</c:v>
                </c:pt>
                <c:pt idx="55">
                  <c:v>6293</c:v>
                </c:pt>
                <c:pt idx="56">
                  <c:v>6220</c:v>
                </c:pt>
                <c:pt idx="57">
                  <c:v>6077</c:v>
                </c:pt>
                <c:pt idx="58">
                  <c:v>6204</c:v>
                </c:pt>
                <c:pt idx="59">
                  <c:v>5968</c:v>
                </c:pt>
                <c:pt idx="60">
                  <c:v>6033</c:v>
                </c:pt>
                <c:pt idx="61">
                  <c:v>5999</c:v>
                </c:pt>
                <c:pt idx="62">
                  <c:v>5648</c:v>
                </c:pt>
                <c:pt idx="63">
                  <c:v>5563</c:v>
                </c:pt>
                <c:pt idx="64">
                  <c:v>5436</c:v>
                </c:pt>
                <c:pt idx="65">
                  <c:v>5452</c:v>
                </c:pt>
                <c:pt idx="66">
                  <c:v>5151</c:v>
                </c:pt>
                <c:pt idx="67">
                  <c:v>5085</c:v>
                </c:pt>
                <c:pt idx="68">
                  <c:v>5079</c:v>
                </c:pt>
                <c:pt idx="69">
                  <c:v>4435</c:v>
                </c:pt>
                <c:pt idx="70">
                  <c:v>4052</c:v>
                </c:pt>
                <c:pt idx="71">
                  <c:v>4051</c:v>
                </c:pt>
                <c:pt idx="72">
                  <c:v>4070</c:v>
                </c:pt>
                <c:pt idx="73">
                  <c:v>4125</c:v>
                </c:pt>
                <c:pt idx="74">
                  <c:v>3875</c:v>
                </c:pt>
                <c:pt idx="75">
                  <c:v>3770</c:v>
                </c:pt>
                <c:pt idx="76">
                  <c:v>3924</c:v>
                </c:pt>
                <c:pt idx="77">
                  <c:v>4080</c:v>
                </c:pt>
                <c:pt idx="78">
                  <c:v>4444</c:v>
                </c:pt>
                <c:pt idx="79">
                  <c:v>4687</c:v>
                </c:pt>
                <c:pt idx="80">
                  <c:v>5286</c:v>
                </c:pt>
                <c:pt idx="81">
                  <c:v>6244</c:v>
                </c:pt>
                <c:pt idx="82">
                  <c:v>6947</c:v>
                </c:pt>
                <c:pt idx="83">
                  <c:v>7680</c:v>
                </c:pt>
                <c:pt idx="84">
                  <c:v>8702</c:v>
                </c:pt>
                <c:pt idx="85">
                  <c:v>9613</c:v>
                </c:pt>
                <c:pt idx="86">
                  <c:v>10928</c:v>
                </c:pt>
                <c:pt idx="87" formatCode="#,##0">
                  <c:v>12279</c:v>
                </c:pt>
                <c:pt idx="88">
                  <c:v>13709</c:v>
                </c:pt>
                <c:pt idx="89">
                  <c:v>14835</c:v>
                </c:pt>
                <c:pt idx="90">
                  <c:v>16006</c:v>
                </c:pt>
                <c:pt idx="91">
                  <c:v>16965</c:v>
                </c:pt>
                <c:pt idx="92">
                  <c:v>17779</c:v>
                </c:pt>
                <c:pt idx="93">
                  <c:v>18969</c:v>
                </c:pt>
                <c:pt idx="94">
                  <c:v>19959</c:v>
                </c:pt>
                <c:pt idx="95">
                  <c:v>21013</c:v>
                </c:pt>
                <c:pt idx="96">
                  <c:v>21825</c:v>
                </c:pt>
                <c:pt idx="97">
                  <c:v>22539</c:v>
                </c:pt>
                <c:pt idx="98">
                  <c:v>23006</c:v>
                </c:pt>
                <c:pt idx="99">
                  <c:v>24559</c:v>
                </c:pt>
                <c:pt idx="100">
                  <c:v>25281</c:v>
                </c:pt>
                <c:pt idx="101">
                  <c:v>25987</c:v>
                </c:pt>
                <c:pt idx="102">
                  <c:v>26106</c:v>
                </c:pt>
                <c:pt idx="103">
                  <c:v>26565</c:v>
                </c:pt>
                <c:pt idx="104">
                  <c:v>26834</c:v>
                </c:pt>
                <c:pt idx="105">
                  <c:v>27395</c:v>
                </c:pt>
                <c:pt idx="106">
                  <c:v>27862</c:v>
                </c:pt>
                <c:pt idx="107">
                  <c:v>28395</c:v>
                </c:pt>
                <c:pt idx="108">
                  <c:v>29010</c:v>
                </c:pt>
                <c:pt idx="109">
                  <c:v>29675</c:v>
                </c:pt>
                <c:pt idx="110">
                  <c:v>29979</c:v>
                </c:pt>
                <c:pt idx="111">
                  <c:v>30369</c:v>
                </c:pt>
                <c:pt idx="112">
                  <c:v>31035</c:v>
                </c:pt>
                <c:pt idx="113">
                  <c:v>31230</c:v>
                </c:pt>
                <c:pt idx="114">
                  <c:v>31582</c:v>
                </c:pt>
                <c:pt idx="115">
                  <c:v>31623</c:v>
                </c:pt>
                <c:pt idx="116">
                  <c:v>31778</c:v>
                </c:pt>
                <c:pt idx="117">
                  <c:v>31951</c:v>
                </c:pt>
                <c:pt idx="118">
                  <c:v>32187</c:v>
                </c:pt>
                <c:pt idx="119">
                  <c:v>32768</c:v>
                </c:pt>
                <c:pt idx="120">
                  <c:v>33230</c:v>
                </c:pt>
                <c:pt idx="121">
                  <c:v>33536</c:v>
                </c:pt>
                <c:pt idx="122">
                  <c:v>33916</c:v>
                </c:pt>
                <c:pt idx="123">
                  <c:v>34660</c:v>
                </c:pt>
                <c:pt idx="124">
                  <c:v>35313</c:v>
                </c:pt>
                <c:pt idx="125">
                  <c:v>35772</c:v>
                </c:pt>
                <c:pt idx="126">
                  <c:v>35864</c:v>
                </c:pt>
                <c:pt idx="127">
                  <c:v>36270</c:v>
                </c:pt>
                <c:pt idx="128">
                  <c:v>36650</c:v>
                </c:pt>
                <c:pt idx="129">
                  <c:v>36753</c:v>
                </c:pt>
                <c:pt idx="130">
                  <c:v>36796</c:v>
                </c:pt>
                <c:pt idx="131">
                  <c:v>36404</c:v>
                </c:pt>
                <c:pt idx="132">
                  <c:v>36357</c:v>
                </c:pt>
                <c:pt idx="133">
                  <c:v>36294</c:v>
                </c:pt>
                <c:pt idx="134">
                  <c:v>36152</c:v>
                </c:pt>
                <c:pt idx="135">
                  <c:v>36067</c:v>
                </c:pt>
                <c:pt idx="136">
                  <c:v>34928</c:v>
                </c:pt>
                <c:pt idx="137">
                  <c:v>34448</c:v>
                </c:pt>
                <c:pt idx="138">
                  <c:v>34039</c:v>
                </c:pt>
                <c:pt idx="139">
                  <c:v>33695</c:v>
                </c:pt>
                <c:pt idx="140">
                  <c:v>33169</c:v>
                </c:pt>
                <c:pt idx="141">
                  <c:v>32575</c:v>
                </c:pt>
                <c:pt idx="142">
                  <c:v>32095</c:v>
                </c:pt>
                <c:pt idx="143">
                  <c:v>31417</c:v>
                </c:pt>
                <c:pt idx="144">
                  <c:v>30973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E1-4557-97E1-2A717964B775}"/>
            </c:ext>
          </c:extLst>
        </c:ser>
        <c:ser>
          <c:idx val="1"/>
          <c:order val="1"/>
          <c:tx>
            <c:strRef>
              <c:f>Netmigration!$C$4</c:f>
              <c:strCache>
                <c:ptCount val="1"/>
                <c:pt idx="0">
                  <c:v>Rest of New Zealand</c:v>
                </c:pt>
              </c:strCache>
            </c:strRef>
          </c:tx>
          <c:marker>
            <c:symbol val="none"/>
          </c:marker>
          <c:cat>
            <c:numRef>
              <c:f>Netmigration!$A$63:$A$207</c:f>
              <c:numCache>
                <c:formatCode>mmm\-yy</c:formatCode>
                <c:ptCount val="145"/>
                <c:pt idx="0">
                  <c:v>38991</c:v>
                </c:pt>
                <c:pt idx="1">
                  <c:v>39022</c:v>
                </c:pt>
                <c:pt idx="2">
                  <c:v>39052</c:v>
                </c:pt>
                <c:pt idx="3">
                  <c:v>39083</c:v>
                </c:pt>
                <c:pt idx="4">
                  <c:v>39114</c:v>
                </c:pt>
                <c:pt idx="5">
                  <c:v>39142</c:v>
                </c:pt>
                <c:pt idx="6">
                  <c:v>39173</c:v>
                </c:pt>
                <c:pt idx="7">
                  <c:v>39203</c:v>
                </c:pt>
                <c:pt idx="8">
                  <c:v>39234</c:v>
                </c:pt>
                <c:pt idx="9">
                  <c:v>39264</c:v>
                </c:pt>
                <c:pt idx="10">
                  <c:v>39295</c:v>
                </c:pt>
                <c:pt idx="11">
                  <c:v>39326</c:v>
                </c:pt>
                <c:pt idx="12">
                  <c:v>39356</c:v>
                </c:pt>
                <c:pt idx="13">
                  <c:v>39387</c:v>
                </c:pt>
                <c:pt idx="14">
                  <c:v>39417</c:v>
                </c:pt>
                <c:pt idx="15">
                  <c:v>39448</c:v>
                </c:pt>
                <c:pt idx="16">
                  <c:v>39479</c:v>
                </c:pt>
                <c:pt idx="17">
                  <c:v>39508</c:v>
                </c:pt>
                <c:pt idx="18">
                  <c:v>39539</c:v>
                </c:pt>
                <c:pt idx="19">
                  <c:v>39569</c:v>
                </c:pt>
                <c:pt idx="20">
                  <c:v>39600</c:v>
                </c:pt>
                <c:pt idx="21">
                  <c:v>39630</c:v>
                </c:pt>
                <c:pt idx="22">
                  <c:v>39661</c:v>
                </c:pt>
                <c:pt idx="23">
                  <c:v>39692</c:v>
                </c:pt>
                <c:pt idx="24">
                  <c:v>39722</c:v>
                </c:pt>
                <c:pt idx="25">
                  <c:v>39753</c:v>
                </c:pt>
                <c:pt idx="26">
                  <c:v>39783</c:v>
                </c:pt>
                <c:pt idx="27">
                  <c:v>39814</c:v>
                </c:pt>
                <c:pt idx="28">
                  <c:v>39845</c:v>
                </c:pt>
                <c:pt idx="29">
                  <c:v>39873</c:v>
                </c:pt>
                <c:pt idx="30">
                  <c:v>39904</c:v>
                </c:pt>
                <c:pt idx="31">
                  <c:v>39934</c:v>
                </c:pt>
                <c:pt idx="32">
                  <c:v>39965</c:v>
                </c:pt>
                <c:pt idx="33">
                  <c:v>39995</c:v>
                </c:pt>
                <c:pt idx="34">
                  <c:v>40026</c:v>
                </c:pt>
                <c:pt idx="35">
                  <c:v>40057</c:v>
                </c:pt>
                <c:pt idx="36">
                  <c:v>40087</c:v>
                </c:pt>
                <c:pt idx="37">
                  <c:v>40118</c:v>
                </c:pt>
                <c:pt idx="38">
                  <c:v>40148</c:v>
                </c:pt>
                <c:pt idx="39">
                  <c:v>40179</c:v>
                </c:pt>
                <c:pt idx="40">
                  <c:v>40210</c:v>
                </c:pt>
                <c:pt idx="41">
                  <c:v>40238</c:v>
                </c:pt>
                <c:pt idx="42">
                  <c:v>40269</c:v>
                </c:pt>
                <c:pt idx="43">
                  <c:v>40299</c:v>
                </c:pt>
                <c:pt idx="44">
                  <c:v>40330</c:v>
                </c:pt>
                <c:pt idx="45">
                  <c:v>40360</c:v>
                </c:pt>
                <c:pt idx="46">
                  <c:v>40391</c:v>
                </c:pt>
                <c:pt idx="47">
                  <c:v>40422</c:v>
                </c:pt>
                <c:pt idx="48">
                  <c:v>40452</c:v>
                </c:pt>
                <c:pt idx="49">
                  <c:v>40483</c:v>
                </c:pt>
                <c:pt idx="50">
                  <c:v>40513</c:v>
                </c:pt>
                <c:pt idx="51">
                  <c:v>40544</c:v>
                </c:pt>
                <c:pt idx="52">
                  <c:v>40575</c:v>
                </c:pt>
                <c:pt idx="53">
                  <c:v>40603</c:v>
                </c:pt>
                <c:pt idx="54">
                  <c:v>40634</c:v>
                </c:pt>
                <c:pt idx="55">
                  <c:v>40664</c:v>
                </c:pt>
                <c:pt idx="56">
                  <c:v>40695</c:v>
                </c:pt>
                <c:pt idx="57">
                  <c:v>40725</c:v>
                </c:pt>
                <c:pt idx="58">
                  <c:v>40756</c:v>
                </c:pt>
                <c:pt idx="59">
                  <c:v>40787</c:v>
                </c:pt>
                <c:pt idx="60">
                  <c:v>40817</c:v>
                </c:pt>
                <c:pt idx="61">
                  <c:v>40848</c:v>
                </c:pt>
                <c:pt idx="62">
                  <c:v>40878</c:v>
                </c:pt>
                <c:pt idx="63">
                  <c:v>40909</c:v>
                </c:pt>
                <c:pt idx="64">
                  <c:v>40940</c:v>
                </c:pt>
                <c:pt idx="65">
                  <c:v>40969</c:v>
                </c:pt>
                <c:pt idx="66">
                  <c:v>41000</c:v>
                </c:pt>
                <c:pt idx="67">
                  <c:v>41030</c:v>
                </c:pt>
                <c:pt idx="68">
                  <c:v>41061</c:v>
                </c:pt>
                <c:pt idx="69">
                  <c:v>41091</c:v>
                </c:pt>
                <c:pt idx="70">
                  <c:v>41122</c:v>
                </c:pt>
                <c:pt idx="71">
                  <c:v>41153</c:v>
                </c:pt>
                <c:pt idx="72">
                  <c:v>41183</c:v>
                </c:pt>
                <c:pt idx="73">
                  <c:v>41214</c:v>
                </c:pt>
                <c:pt idx="74">
                  <c:v>41244</c:v>
                </c:pt>
                <c:pt idx="75">
                  <c:v>41275</c:v>
                </c:pt>
                <c:pt idx="76">
                  <c:v>41306</c:v>
                </c:pt>
                <c:pt idx="77">
                  <c:v>41334</c:v>
                </c:pt>
                <c:pt idx="78">
                  <c:v>41365</c:v>
                </c:pt>
                <c:pt idx="79">
                  <c:v>41395</c:v>
                </c:pt>
                <c:pt idx="80">
                  <c:v>41426</c:v>
                </c:pt>
                <c:pt idx="81">
                  <c:v>41456</c:v>
                </c:pt>
                <c:pt idx="82">
                  <c:v>41487</c:v>
                </c:pt>
                <c:pt idx="83">
                  <c:v>41518</c:v>
                </c:pt>
                <c:pt idx="84">
                  <c:v>41548</c:v>
                </c:pt>
                <c:pt idx="85">
                  <c:v>41579</c:v>
                </c:pt>
                <c:pt idx="86">
                  <c:v>41609</c:v>
                </c:pt>
                <c:pt idx="87">
                  <c:v>41640</c:v>
                </c:pt>
                <c:pt idx="88">
                  <c:v>41671</c:v>
                </c:pt>
                <c:pt idx="89">
                  <c:v>41699</c:v>
                </c:pt>
                <c:pt idx="90">
                  <c:v>41730</c:v>
                </c:pt>
                <c:pt idx="91">
                  <c:v>41760</c:v>
                </c:pt>
                <c:pt idx="92">
                  <c:v>41791</c:v>
                </c:pt>
                <c:pt idx="93">
                  <c:v>41821</c:v>
                </c:pt>
                <c:pt idx="94">
                  <c:v>41852</c:v>
                </c:pt>
                <c:pt idx="95">
                  <c:v>41883</c:v>
                </c:pt>
                <c:pt idx="96">
                  <c:v>41913</c:v>
                </c:pt>
                <c:pt idx="97">
                  <c:v>41944</c:v>
                </c:pt>
                <c:pt idx="98">
                  <c:v>41974</c:v>
                </c:pt>
                <c:pt idx="99">
                  <c:v>42005</c:v>
                </c:pt>
                <c:pt idx="100">
                  <c:v>42036</c:v>
                </c:pt>
                <c:pt idx="101">
                  <c:v>42064</c:v>
                </c:pt>
                <c:pt idx="102">
                  <c:v>42095</c:v>
                </c:pt>
                <c:pt idx="103">
                  <c:v>42125</c:v>
                </c:pt>
                <c:pt idx="104">
                  <c:v>42156</c:v>
                </c:pt>
                <c:pt idx="105">
                  <c:v>42186</c:v>
                </c:pt>
                <c:pt idx="106">
                  <c:v>42217</c:v>
                </c:pt>
                <c:pt idx="107">
                  <c:v>42248</c:v>
                </c:pt>
                <c:pt idx="108">
                  <c:v>42278</c:v>
                </c:pt>
                <c:pt idx="109">
                  <c:v>42309</c:v>
                </c:pt>
                <c:pt idx="110">
                  <c:v>42339</c:v>
                </c:pt>
                <c:pt idx="111">
                  <c:v>42370</c:v>
                </c:pt>
                <c:pt idx="112">
                  <c:v>42401</c:v>
                </c:pt>
                <c:pt idx="113">
                  <c:v>42430</c:v>
                </c:pt>
                <c:pt idx="114">
                  <c:v>42461</c:v>
                </c:pt>
                <c:pt idx="115">
                  <c:v>42491</c:v>
                </c:pt>
                <c:pt idx="116">
                  <c:v>42522</c:v>
                </c:pt>
                <c:pt idx="117">
                  <c:v>42552</c:v>
                </c:pt>
                <c:pt idx="118">
                  <c:v>42583</c:v>
                </c:pt>
                <c:pt idx="119">
                  <c:v>42614</c:v>
                </c:pt>
                <c:pt idx="120">
                  <c:v>42644</c:v>
                </c:pt>
                <c:pt idx="121">
                  <c:v>42675</c:v>
                </c:pt>
                <c:pt idx="122">
                  <c:v>42705</c:v>
                </c:pt>
                <c:pt idx="123">
                  <c:v>42736</c:v>
                </c:pt>
                <c:pt idx="124">
                  <c:v>42767</c:v>
                </c:pt>
                <c:pt idx="125">
                  <c:v>42795</c:v>
                </c:pt>
                <c:pt idx="126">
                  <c:v>42826</c:v>
                </c:pt>
                <c:pt idx="127">
                  <c:v>42856</c:v>
                </c:pt>
                <c:pt idx="128">
                  <c:v>42887</c:v>
                </c:pt>
                <c:pt idx="129">
                  <c:v>42917</c:v>
                </c:pt>
                <c:pt idx="130">
                  <c:v>42948</c:v>
                </c:pt>
                <c:pt idx="131">
                  <c:v>42979</c:v>
                </c:pt>
                <c:pt idx="132">
                  <c:v>43009</c:v>
                </c:pt>
                <c:pt idx="133">
                  <c:v>43040</c:v>
                </c:pt>
                <c:pt idx="134">
                  <c:v>43070</c:v>
                </c:pt>
                <c:pt idx="135">
                  <c:v>43101</c:v>
                </c:pt>
                <c:pt idx="136">
                  <c:v>43132</c:v>
                </c:pt>
                <c:pt idx="137">
                  <c:v>43160</c:v>
                </c:pt>
                <c:pt idx="138">
                  <c:v>43191</c:v>
                </c:pt>
                <c:pt idx="139">
                  <c:v>43221</c:v>
                </c:pt>
                <c:pt idx="140">
                  <c:v>43252</c:v>
                </c:pt>
                <c:pt idx="141">
                  <c:v>43282</c:v>
                </c:pt>
                <c:pt idx="142">
                  <c:v>43313</c:v>
                </c:pt>
                <c:pt idx="143">
                  <c:v>43344</c:v>
                </c:pt>
                <c:pt idx="144">
                  <c:v>43374</c:v>
                </c:pt>
              </c:numCache>
            </c:numRef>
          </c:cat>
          <c:val>
            <c:numRef>
              <c:f>Netmigration!$C$63:$C$207</c:f>
              <c:numCache>
                <c:formatCode>#,##0</c:formatCode>
                <c:ptCount val="145"/>
                <c:pt idx="0">
                  <c:v>4444</c:v>
                </c:pt>
                <c:pt idx="1">
                  <c:v>4930</c:v>
                </c:pt>
                <c:pt idx="2">
                  <c:v>4803</c:v>
                </c:pt>
                <c:pt idx="3">
                  <c:v>4315</c:v>
                </c:pt>
                <c:pt idx="4">
                  <c:v>3766</c:v>
                </c:pt>
                <c:pt idx="5">
                  <c:v>2963</c:v>
                </c:pt>
                <c:pt idx="6">
                  <c:v>2416</c:v>
                </c:pt>
                <c:pt idx="7">
                  <c:v>2031</c:v>
                </c:pt>
                <c:pt idx="8">
                  <c:v>1759</c:v>
                </c:pt>
                <c:pt idx="9">
                  <c:v>864</c:v>
                </c:pt>
                <c:pt idx="10">
                  <c:v>841</c:v>
                </c:pt>
                <c:pt idx="11">
                  <c:v>531</c:v>
                </c:pt>
                <c:pt idx="12">
                  <c:v>181</c:v>
                </c:pt>
                <c:pt idx="13">
                  <c:v>-290</c:v>
                </c:pt>
                <c:pt idx="14">
                  <c:v>-914</c:v>
                </c:pt>
                <c:pt idx="15">
                  <c:v>-1259</c:v>
                </c:pt>
                <c:pt idx="16">
                  <c:v>-1268</c:v>
                </c:pt>
                <c:pt idx="17">
                  <c:v>-1141</c:v>
                </c:pt>
                <c:pt idx="18">
                  <c:v>-1153</c:v>
                </c:pt>
                <c:pt idx="19">
                  <c:v>-1135</c:v>
                </c:pt>
                <c:pt idx="20">
                  <c:v>-1402</c:v>
                </c:pt>
                <c:pt idx="21">
                  <c:v>-850</c:v>
                </c:pt>
                <c:pt idx="22">
                  <c:v>-1074</c:v>
                </c:pt>
                <c:pt idx="23">
                  <c:v>-1494</c:v>
                </c:pt>
                <c:pt idx="24">
                  <c:v>-1756</c:v>
                </c:pt>
                <c:pt idx="25">
                  <c:v>-2135</c:v>
                </c:pt>
                <c:pt idx="26">
                  <c:v>-2057</c:v>
                </c:pt>
                <c:pt idx="27">
                  <c:v>-1752</c:v>
                </c:pt>
                <c:pt idx="28">
                  <c:v>-800</c:v>
                </c:pt>
                <c:pt idx="29">
                  <c:v>71</c:v>
                </c:pt>
                <c:pt idx="30">
                  <c:v>1361</c:v>
                </c:pt>
                <c:pt idx="31">
                  <c:v>2857</c:v>
                </c:pt>
                <c:pt idx="32">
                  <c:v>3904</c:v>
                </c:pt>
                <c:pt idx="33">
                  <c:v>5193</c:v>
                </c:pt>
                <c:pt idx="34">
                  <c:v>6188</c:v>
                </c:pt>
                <c:pt idx="35">
                  <c:v>7247</c:v>
                </c:pt>
                <c:pt idx="36">
                  <c:v>8512</c:v>
                </c:pt>
                <c:pt idx="37">
                  <c:v>9494</c:v>
                </c:pt>
                <c:pt idx="38">
                  <c:v>10304</c:v>
                </c:pt>
                <c:pt idx="39">
                  <c:v>11541</c:v>
                </c:pt>
                <c:pt idx="40">
                  <c:v>10989</c:v>
                </c:pt>
                <c:pt idx="41">
                  <c:v>10685</c:v>
                </c:pt>
                <c:pt idx="42">
                  <c:v>9859</c:v>
                </c:pt>
                <c:pt idx="43">
                  <c:v>8622</c:v>
                </c:pt>
                <c:pt idx="44">
                  <c:v>7699</c:v>
                </c:pt>
                <c:pt idx="45">
                  <c:v>6709</c:v>
                </c:pt>
                <c:pt idx="46">
                  <c:v>6088</c:v>
                </c:pt>
                <c:pt idx="47">
                  <c:v>5652</c:v>
                </c:pt>
                <c:pt idx="48">
                  <c:v>4834</c:v>
                </c:pt>
                <c:pt idx="49">
                  <c:v>4008</c:v>
                </c:pt>
                <c:pt idx="50">
                  <c:v>3209</c:v>
                </c:pt>
                <c:pt idx="51">
                  <c:v>1982</c:v>
                </c:pt>
                <c:pt idx="52">
                  <c:v>1776</c:v>
                </c:pt>
                <c:pt idx="53">
                  <c:v>168</c:v>
                </c:pt>
                <c:pt idx="54">
                  <c:v>-813</c:v>
                </c:pt>
                <c:pt idx="55">
                  <c:v>-1668</c:v>
                </c:pt>
                <c:pt idx="56">
                  <c:v>-2353</c:v>
                </c:pt>
                <c:pt idx="57">
                  <c:v>-3210</c:v>
                </c:pt>
                <c:pt idx="58">
                  <c:v>-3947</c:v>
                </c:pt>
                <c:pt idx="59">
                  <c:v>-5195</c:v>
                </c:pt>
                <c:pt idx="60">
                  <c:v>-6136</c:v>
                </c:pt>
                <c:pt idx="61">
                  <c:v>-6567</c:v>
                </c:pt>
                <c:pt idx="62">
                  <c:v>-7503</c:v>
                </c:pt>
                <c:pt idx="63">
                  <c:v>-8697</c:v>
                </c:pt>
                <c:pt idx="64">
                  <c:v>-9504</c:v>
                </c:pt>
                <c:pt idx="65">
                  <c:v>-8835</c:v>
                </c:pt>
                <c:pt idx="66">
                  <c:v>-9157</c:v>
                </c:pt>
                <c:pt idx="67">
                  <c:v>-8738</c:v>
                </c:pt>
                <c:pt idx="68">
                  <c:v>-8270</c:v>
                </c:pt>
                <c:pt idx="69">
                  <c:v>-8234</c:v>
                </c:pt>
                <c:pt idx="70">
                  <c:v>-8170</c:v>
                </c:pt>
                <c:pt idx="71">
                  <c:v>-7331</c:v>
                </c:pt>
                <c:pt idx="72">
                  <c:v>-6389</c:v>
                </c:pt>
                <c:pt idx="73">
                  <c:v>-5692</c:v>
                </c:pt>
                <c:pt idx="74">
                  <c:v>-5040</c:v>
                </c:pt>
                <c:pt idx="75">
                  <c:v>-3758</c:v>
                </c:pt>
                <c:pt idx="76">
                  <c:v>-2729</c:v>
                </c:pt>
                <c:pt idx="77">
                  <c:v>-1538</c:v>
                </c:pt>
                <c:pt idx="78">
                  <c:v>332</c:v>
                </c:pt>
                <c:pt idx="79">
                  <c:v>1555</c:v>
                </c:pt>
                <c:pt idx="80">
                  <c:v>2621</c:v>
                </c:pt>
                <c:pt idx="81">
                  <c:v>4325</c:v>
                </c:pt>
                <c:pt idx="82">
                  <c:v>5901</c:v>
                </c:pt>
                <c:pt idx="83" formatCode="General">
                  <c:v>7494</c:v>
                </c:pt>
                <c:pt idx="84" formatCode="General">
                  <c:v>8788</c:v>
                </c:pt>
                <c:pt idx="85" formatCode="General">
                  <c:v>9865</c:v>
                </c:pt>
                <c:pt idx="86" formatCode="General">
                  <c:v>11540</c:v>
                </c:pt>
                <c:pt idx="87" formatCode="General">
                  <c:v>13387</c:v>
                </c:pt>
                <c:pt idx="88">
                  <c:v>15313</c:v>
                </c:pt>
                <c:pt idx="89" formatCode="General">
                  <c:v>17079</c:v>
                </c:pt>
                <c:pt idx="90" formatCode="General">
                  <c:v>18360</c:v>
                </c:pt>
                <c:pt idx="91" formatCode="General">
                  <c:v>19432</c:v>
                </c:pt>
                <c:pt idx="92" formatCode="General">
                  <c:v>20559</c:v>
                </c:pt>
                <c:pt idx="93" formatCode="General">
                  <c:v>22074</c:v>
                </c:pt>
                <c:pt idx="94" formatCode="General">
                  <c:v>23524</c:v>
                </c:pt>
                <c:pt idx="95" formatCode="General">
                  <c:v>24401</c:v>
                </c:pt>
                <c:pt idx="96" formatCode="General">
                  <c:v>25859</c:v>
                </c:pt>
                <c:pt idx="97" formatCode="General">
                  <c:v>27297</c:v>
                </c:pt>
                <c:pt idx="98" formatCode="General">
                  <c:v>27916</c:v>
                </c:pt>
                <c:pt idx="99" formatCode="General">
                  <c:v>29238</c:v>
                </c:pt>
                <c:pt idx="100" formatCode="General">
                  <c:v>29840</c:v>
                </c:pt>
                <c:pt idx="101" formatCode="General">
                  <c:v>30288</c:v>
                </c:pt>
                <c:pt idx="102" formatCode="General">
                  <c:v>30707</c:v>
                </c:pt>
                <c:pt idx="103" formatCode="General">
                  <c:v>31257</c:v>
                </c:pt>
                <c:pt idx="104" formatCode="General">
                  <c:v>31425</c:v>
                </c:pt>
                <c:pt idx="105" formatCode="General">
                  <c:v>32244</c:v>
                </c:pt>
                <c:pt idx="106" formatCode="General">
                  <c:v>32428</c:v>
                </c:pt>
                <c:pt idx="107" formatCode="General">
                  <c:v>32839</c:v>
                </c:pt>
                <c:pt idx="108" formatCode="General">
                  <c:v>33467</c:v>
                </c:pt>
                <c:pt idx="109" formatCode="General">
                  <c:v>33984</c:v>
                </c:pt>
                <c:pt idx="110" formatCode="General">
                  <c:v>34951</c:v>
                </c:pt>
                <c:pt idx="111" formatCode="General">
                  <c:v>35542</c:v>
                </c:pt>
                <c:pt idx="112" formatCode="General">
                  <c:v>36356</c:v>
                </c:pt>
                <c:pt idx="113" formatCode="General">
                  <c:v>36389</c:v>
                </c:pt>
                <c:pt idx="114" formatCode="General">
                  <c:v>36528</c:v>
                </c:pt>
                <c:pt idx="115" formatCode="General">
                  <c:v>36809</c:v>
                </c:pt>
                <c:pt idx="116" formatCode="General">
                  <c:v>37312</c:v>
                </c:pt>
                <c:pt idx="117" formatCode="General">
                  <c:v>37064</c:v>
                </c:pt>
                <c:pt idx="118" formatCode="General">
                  <c:v>36932</c:v>
                </c:pt>
                <c:pt idx="119" formatCode="General">
                  <c:v>37186</c:v>
                </c:pt>
                <c:pt idx="120" formatCode="General">
                  <c:v>37052</c:v>
                </c:pt>
                <c:pt idx="121" formatCode="General">
                  <c:v>36818</c:v>
                </c:pt>
                <c:pt idx="122" formatCode="General">
                  <c:v>36672</c:v>
                </c:pt>
                <c:pt idx="123" formatCode="General">
                  <c:v>36645</c:v>
                </c:pt>
                <c:pt idx="124" formatCode="General">
                  <c:v>36020</c:v>
                </c:pt>
                <c:pt idx="125" formatCode="General">
                  <c:v>36160</c:v>
                </c:pt>
                <c:pt idx="126" formatCode="General">
                  <c:v>36021</c:v>
                </c:pt>
                <c:pt idx="127" formatCode="General">
                  <c:v>35694</c:v>
                </c:pt>
                <c:pt idx="128" formatCode="General">
                  <c:v>35655</c:v>
                </c:pt>
                <c:pt idx="129" formatCode="General">
                  <c:v>35649</c:v>
                </c:pt>
                <c:pt idx="130" formatCode="General">
                  <c:v>35276</c:v>
                </c:pt>
                <c:pt idx="131" formatCode="General">
                  <c:v>34582</c:v>
                </c:pt>
                <c:pt idx="132" formatCode="General">
                  <c:v>34337</c:v>
                </c:pt>
                <c:pt idx="133" formatCode="General">
                  <c:v>34060</c:v>
                </c:pt>
                <c:pt idx="134" formatCode="General">
                  <c:v>33864</c:v>
                </c:pt>
                <c:pt idx="135" formatCode="General">
                  <c:v>34080</c:v>
                </c:pt>
                <c:pt idx="136" formatCode="General">
                  <c:v>34015</c:v>
                </c:pt>
                <c:pt idx="137" formatCode="General">
                  <c:v>33536</c:v>
                </c:pt>
                <c:pt idx="138" formatCode="General">
                  <c:v>32999</c:v>
                </c:pt>
                <c:pt idx="139" formatCode="General">
                  <c:v>32548</c:v>
                </c:pt>
                <c:pt idx="140" formatCode="General">
                  <c:v>31826</c:v>
                </c:pt>
                <c:pt idx="141" formatCode="General">
                  <c:v>31204</c:v>
                </c:pt>
                <c:pt idx="142" formatCode="General">
                  <c:v>31193</c:v>
                </c:pt>
                <c:pt idx="143" formatCode="General">
                  <c:v>31316</c:v>
                </c:pt>
                <c:pt idx="144" formatCode="General">
                  <c:v>30778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E1-4557-97E1-2A717964B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986560"/>
        <c:axId val="129988096"/>
      </c:lineChart>
      <c:catAx>
        <c:axId val="129986560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low"/>
        <c:crossAx val="129988096"/>
        <c:crosses val="autoZero"/>
        <c:auto val="0"/>
        <c:lblAlgn val="ctr"/>
        <c:lblOffset val="100"/>
        <c:tickLblSkip val="24"/>
        <c:tickMarkSkip val="12"/>
        <c:noMultiLvlLbl val="0"/>
      </c:catAx>
      <c:valAx>
        <c:axId val="1299880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Moving annual total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crossAx val="129986560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21865835520559929"/>
          <c:y val="0.80054206765820934"/>
          <c:w val="0.56268328958880165"/>
          <c:h val="8.3717191601050026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377" l="0.70000000000000062" r="0.70000000000000062" t="0.75000000000000377" header="0.30000000000000032" footer="0.30000000000000032"/>
    <c:pageSetup orientation="landscape" horizontalDpi="1200" verticalDpi="1200"/>
  </c:printSettings>
  <c:userShapes r:id="rId1"/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Netmigration!$B$4</c:f>
              <c:strCache>
                <c:ptCount val="1"/>
                <c:pt idx="0">
                  <c:v>Auckland</c:v>
                </c:pt>
              </c:strCache>
            </c:strRef>
          </c:tx>
          <c:marker>
            <c:symbol val="none"/>
          </c:marker>
          <c:cat>
            <c:numRef>
              <c:f>Netmigration!$A$63:$A$207</c:f>
              <c:numCache>
                <c:formatCode>mmm\-yy</c:formatCode>
                <c:ptCount val="145"/>
                <c:pt idx="0">
                  <c:v>38991</c:v>
                </c:pt>
                <c:pt idx="1">
                  <c:v>39022</c:v>
                </c:pt>
                <c:pt idx="2">
                  <c:v>39052</c:v>
                </c:pt>
                <c:pt idx="3">
                  <c:v>39083</c:v>
                </c:pt>
                <c:pt idx="4">
                  <c:v>39114</c:v>
                </c:pt>
                <c:pt idx="5">
                  <c:v>39142</c:v>
                </c:pt>
                <c:pt idx="6">
                  <c:v>39173</c:v>
                </c:pt>
                <c:pt idx="7">
                  <c:v>39203</c:v>
                </c:pt>
                <c:pt idx="8">
                  <c:v>39234</c:v>
                </c:pt>
                <c:pt idx="9">
                  <c:v>39264</c:v>
                </c:pt>
                <c:pt idx="10">
                  <c:v>39295</c:v>
                </c:pt>
                <c:pt idx="11">
                  <c:v>39326</c:v>
                </c:pt>
                <c:pt idx="12">
                  <c:v>39356</c:v>
                </c:pt>
                <c:pt idx="13">
                  <c:v>39387</c:v>
                </c:pt>
                <c:pt idx="14">
                  <c:v>39417</c:v>
                </c:pt>
                <c:pt idx="15">
                  <c:v>39448</c:v>
                </c:pt>
                <c:pt idx="16">
                  <c:v>39479</c:v>
                </c:pt>
                <c:pt idx="17">
                  <c:v>39508</c:v>
                </c:pt>
                <c:pt idx="18">
                  <c:v>39539</c:v>
                </c:pt>
                <c:pt idx="19">
                  <c:v>39569</c:v>
                </c:pt>
                <c:pt idx="20">
                  <c:v>39600</c:v>
                </c:pt>
                <c:pt idx="21">
                  <c:v>39630</c:v>
                </c:pt>
                <c:pt idx="22">
                  <c:v>39661</c:v>
                </c:pt>
                <c:pt idx="23">
                  <c:v>39692</c:v>
                </c:pt>
                <c:pt idx="24">
                  <c:v>39722</c:v>
                </c:pt>
                <c:pt idx="25">
                  <c:v>39753</c:v>
                </c:pt>
                <c:pt idx="26">
                  <c:v>39783</c:v>
                </c:pt>
                <c:pt idx="27">
                  <c:v>39814</c:v>
                </c:pt>
                <c:pt idx="28">
                  <c:v>39845</c:v>
                </c:pt>
                <c:pt idx="29">
                  <c:v>39873</c:v>
                </c:pt>
                <c:pt idx="30">
                  <c:v>39904</c:v>
                </c:pt>
                <c:pt idx="31">
                  <c:v>39934</c:v>
                </c:pt>
                <c:pt idx="32">
                  <c:v>39965</c:v>
                </c:pt>
                <c:pt idx="33">
                  <c:v>39995</c:v>
                </c:pt>
                <c:pt idx="34">
                  <c:v>40026</c:v>
                </c:pt>
                <c:pt idx="35">
                  <c:v>40057</c:v>
                </c:pt>
                <c:pt idx="36">
                  <c:v>40087</c:v>
                </c:pt>
                <c:pt idx="37">
                  <c:v>40118</c:v>
                </c:pt>
                <c:pt idx="38">
                  <c:v>40148</c:v>
                </c:pt>
                <c:pt idx="39">
                  <c:v>40179</c:v>
                </c:pt>
                <c:pt idx="40">
                  <c:v>40210</c:v>
                </c:pt>
                <c:pt idx="41">
                  <c:v>40238</c:v>
                </c:pt>
                <c:pt idx="42">
                  <c:v>40269</c:v>
                </c:pt>
                <c:pt idx="43">
                  <c:v>40299</c:v>
                </c:pt>
                <c:pt idx="44">
                  <c:v>40330</c:v>
                </c:pt>
                <c:pt idx="45">
                  <c:v>40360</c:v>
                </c:pt>
                <c:pt idx="46">
                  <c:v>40391</c:v>
                </c:pt>
                <c:pt idx="47">
                  <c:v>40422</c:v>
                </c:pt>
                <c:pt idx="48">
                  <c:v>40452</c:v>
                </c:pt>
                <c:pt idx="49">
                  <c:v>40483</c:v>
                </c:pt>
                <c:pt idx="50">
                  <c:v>40513</c:v>
                </c:pt>
                <c:pt idx="51">
                  <c:v>40544</c:v>
                </c:pt>
                <c:pt idx="52">
                  <c:v>40575</c:v>
                </c:pt>
                <c:pt idx="53">
                  <c:v>40603</c:v>
                </c:pt>
                <c:pt idx="54">
                  <c:v>40634</c:v>
                </c:pt>
                <c:pt idx="55">
                  <c:v>40664</c:v>
                </c:pt>
                <c:pt idx="56">
                  <c:v>40695</c:v>
                </c:pt>
                <c:pt idx="57">
                  <c:v>40725</c:v>
                </c:pt>
                <c:pt idx="58">
                  <c:v>40756</c:v>
                </c:pt>
                <c:pt idx="59">
                  <c:v>40787</c:v>
                </c:pt>
                <c:pt idx="60">
                  <c:v>40817</c:v>
                </c:pt>
                <c:pt idx="61">
                  <c:v>40848</c:v>
                </c:pt>
                <c:pt idx="62">
                  <c:v>40878</c:v>
                </c:pt>
                <c:pt idx="63">
                  <c:v>40909</c:v>
                </c:pt>
                <c:pt idx="64">
                  <c:v>40940</c:v>
                </c:pt>
                <c:pt idx="65">
                  <c:v>40969</c:v>
                </c:pt>
                <c:pt idx="66">
                  <c:v>41000</c:v>
                </c:pt>
                <c:pt idx="67">
                  <c:v>41030</c:v>
                </c:pt>
                <c:pt idx="68">
                  <c:v>41061</c:v>
                </c:pt>
                <c:pt idx="69">
                  <c:v>41091</c:v>
                </c:pt>
                <c:pt idx="70">
                  <c:v>41122</c:v>
                </c:pt>
                <c:pt idx="71">
                  <c:v>41153</c:v>
                </c:pt>
                <c:pt idx="72">
                  <c:v>41183</c:v>
                </c:pt>
                <c:pt idx="73">
                  <c:v>41214</c:v>
                </c:pt>
                <c:pt idx="74">
                  <c:v>41244</c:v>
                </c:pt>
                <c:pt idx="75">
                  <c:v>41275</c:v>
                </c:pt>
                <c:pt idx="76">
                  <c:v>41306</c:v>
                </c:pt>
                <c:pt idx="77">
                  <c:v>41334</c:v>
                </c:pt>
                <c:pt idx="78">
                  <c:v>41365</c:v>
                </c:pt>
                <c:pt idx="79">
                  <c:v>41395</c:v>
                </c:pt>
                <c:pt idx="80">
                  <c:v>41426</c:v>
                </c:pt>
                <c:pt idx="81">
                  <c:v>41456</c:v>
                </c:pt>
                <c:pt idx="82">
                  <c:v>41487</c:v>
                </c:pt>
                <c:pt idx="83">
                  <c:v>41518</c:v>
                </c:pt>
                <c:pt idx="84">
                  <c:v>41548</c:v>
                </c:pt>
                <c:pt idx="85">
                  <c:v>41579</c:v>
                </c:pt>
                <c:pt idx="86">
                  <c:v>41609</c:v>
                </c:pt>
                <c:pt idx="87">
                  <c:v>41640</c:v>
                </c:pt>
                <c:pt idx="88">
                  <c:v>41671</c:v>
                </c:pt>
                <c:pt idx="89">
                  <c:v>41699</c:v>
                </c:pt>
                <c:pt idx="90">
                  <c:v>41730</c:v>
                </c:pt>
                <c:pt idx="91">
                  <c:v>41760</c:v>
                </c:pt>
                <c:pt idx="92">
                  <c:v>41791</c:v>
                </c:pt>
                <c:pt idx="93">
                  <c:v>41821</c:v>
                </c:pt>
                <c:pt idx="94">
                  <c:v>41852</c:v>
                </c:pt>
                <c:pt idx="95">
                  <c:v>41883</c:v>
                </c:pt>
                <c:pt idx="96">
                  <c:v>41913</c:v>
                </c:pt>
                <c:pt idx="97">
                  <c:v>41944</c:v>
                </c:pt>
                <c:pt idx="98">
                  <c:v>41974</c:v>
                </c:pt>
                <c:pt idx="99">
                  <c:v>42005</c:v>
                </c:pt>
                <c:pt idx="100">
                  <c:v>42036</c:v>
                </c:pt>
                <c:pt idx="101">
                  <c:v>42064</c:v>
                </c:pt>
                <c:pt idx="102">
                  <c:v>42095</c:v>
                </c:pt>
                <c:pt idx="103">
                  <c:v>42125</c:v>
                </c:pt>
                <c:pt idx="104">
                  <c:v>42156</c:v>
                </c:pt>
                <c:pt idx="105">
                  <c:v>42186</c:v>
                </c:pt>
                <c:pt idx="106">
                  <c:v>42217</c:v>
                </c:pt>
                <c:pt idx="107">
                  <c:v>42248</c:v>
                </c:pt>
                <c:pt idx="108">
                  <c:v>42278</c:v>
                </c:pt>
                <c:pt idx="109">
                  <c:v>42309</c:v>
                </c:pt>
                <c:pt idx="110">
                  <c:v>42339</c:v>
                </c:pt>
                <c:pt idx="111">
                  <c:v>42370</c:v>
                </c:pt>
                <c:pt idx="112">
                  <c:v>42401</c:v>
                </c:pt>
                <c:pt idx="113">
                  <c:v>42430</c:v>
                </c:pt>
                <c:pt idx="114">
                  <c:v>42461</c:v>
                </c:pt>
                <c:pt idx="115">
                  <c:v>42491</c:v>
                </c:pt>
                <c:pt idx="116">
                  <c:v>42522</c:v>
                </c:pt>
                <c:pt idx="117">
                  <c:v>42552</c:v>
                </c:pt>
                <c:pt idx="118">
                  <c:v>42583</c:v>
                </c:pt>
                <c:pt idx="119">
                  <c:v>42614</c:v>
                </c:pt>
                <c:pt idx="120">
                  <c:v>42644</c:v>
                </c:pt>
                <c:pt idx="121">
                  <c:v>42675</c:v>
                </c:pt>
                <c:pt idx="122">
                  <c:v>42705</c:v>
                </c:pt>
                <c:pt idx="123">
                  <c:v>42736</c:v>
                </c:pt>
                <c:pt idx="124">
                  <c:v>42767</c:v>
                </c:pt>
                <c:pt idx="125">
                  <c:v>42795</c:v>
                </c:pt>
                <c:pt idx="126">
                  <c:v>42826</c:v>
                </c:pt>
                <c:pt idx="127">
                  <c:v>42856</c:v>
                </c:pt>
                <c:pt idx="128">
                  <c:v>42887</c:v>
                </c:pt>
                <c:pt idx="129">
                  <c:v>42917</c:v>
                </c:pt>
                <c:pt idx="130">
                  <c:v>42948</c:v>
                </c:pt>
                <c:pt idx="131">
                  <c:v>42979</c:v>
                </c:pt>
                <c:pt idx="132">
                  <c:v>43009</c:v>
                </c:pt>
                <c:pt idx="133">
                  <c:v>43040</c:v>
                </c:pt>
                <c:pt idx="134">
                  <c:v>43070</c:v>
                </c:pt>
                <c:pt idx="135">
                  <c:v>43101</c:v>
                </c:pt>
                <c:pt idx="136">
                  <c:v>43132</c:v>
                </c:pt>
                <c:pt idx="137">
                  <c:v>43160</c:v>
                </c:pt>
                <c:pt idx="138">
                  <c:v>43191</c:v>
                </c:pt>
                <c:pt idx="139">
                  <c:v>43221</c:v>
                </c:pt>
                <c:pt idx="140">
                  <c:v>43252</c:v>
                </c:pt>
                <c:pt idx="141">
                  <c:v>43282</c:v>
                </c:pt>
                <c:pt idx="142">
                  <c:v>43313</c:v>
                </c:pt>
                <c:pt idx="143">
                  <c:v>43344</c:v>
                </c:pt>
                <c:pt idx="144">
                  <c:v>43374</c:v>
                </c:pt>
              </c:numCache>
            </c:numRef>
          </c:cat>
          <c:val>
            <c:numRef>
              <c:f>Netmigration!$B$63:$B$207</c:f>
              <c:numCache>
                <c:formatCode>General</c:formatCode>
                <c:ptCount val="145"/>
                <c:pt idx="0">
                  <c:v>9313</c:v>
                </c:pt>
                <c:pt idx="1">
                  <c:v>9827</c:v>
                </c:pt>
                <c:pt idx="2">
                  <c:v>9806</c:v>
                </c:pt>
                <c:pt idx="3">
                  <c:v>9801</c:v>
                </c:pt>
                <c:pt idx="4">
                  <c:v>9385</c:v>
                </c:pt>
                <c:pt idx="5">
                  <c:v>9118</c:v>
                </c:pt>
                <c:pt idx="6">
                  <c:v>8806</c:v>
                </c:pt>
                <c:pt idx="7">
                  <c:v>8651</c:v>
                </c:pt>
                <c:pt idx="8">
                  <c:v>8319</c:v>
                </c:pt>
                <c:pt idx="9">
                  <c:v>8102</c:v>
                </c:pt>
                <c:pt idx="10">
                  <c:v>7889</c:v>
                </c:pt>
                <c:pt idx="11">
                  <c:v>7778</c:v>
                </c:pt>
                <c:pt idx="12">
                  <c:v>7336</c:v>
                </c:pt>
                <c:pt idx="13">
                  <c:v>6878</c:v>
                </c:pt>
                <c:pt idx="14">
                  <c:v>6405</c:v>
                </c:pt>
                <c:pt idx="15">
                  <c:v>6058</c:v>
                </c:pt>
                <c:pt idx="16">
                  <c:v>5911</c:v>
                </c:pt>
                <c:pt idx="17">
                  <c:v>5819</c:v>
                </c:pt>
                <c:pt idx="18">
                  <c:v>5819</c:v>
                </c:pt>
                <c:pt idx="19">
                  <c:v>6066</c:v>
                </c:pt>
                <c:pt idx="20">
                  <c:v>6134</c:v>
                </c:pt>
                <c:pt idx="21">
                  <c:v>6051</c:v>
                </c:pt>
                <c:pt idx="22">
                  <c:v>6012</c:v>
                </c:pt>
                <c:pt idx="23">
                  <c:v>5897</c:v>
                </c:pt>
                <c:pt idx="24">
                  <c:v>6085</c:v>
                </c:pt>
                <c:pt idx="25">
                  <c:v>5704</c:v>
                </c:pt>
                <c:pt idx="26">
                  <c:v>5871</c:v>
                </c:pt>
                <c:pt idx="27">
                  <c:v>6290</c:v>
                </c:pt>
                <c:pt idx="28">
                  <c:v>6960</c:v>
                </c:pt>
                <c:pt idx="29">
                  <c:v>7411</c:v>
                </c:pt>
                <c:pt idx="30">
                  <c:v>7815</c:v>
                </c:pt>
                <c:pt idx="31">
                  <c:v>8345</c:v>
                </c:pt>
                <c:pt idx="32">
                  <c:v>8611</c:v>
                </c:pt>
                <c:pt idx="33">
                  <c:v>9295</c:v>
                </c:pt>
                <c:pt idx="34">
                  <c:v>9454</c:v>
                </c:pt>
                <c:pt idx="35">
                  <c:v>9796</c:v>
                </c:pt>
                <c:pt idx="36">
                  <c:v>10048</c:v>
                </c:pt>
                <c:pt idx="37">
                  <c:v>10527</c:v>
                </c:pt>
                <c:pt idx="38">
                  <c:v>10949</c:v>
                </c:pt>
                <c:pt idx="39">
                  <c:v>11047</c:v>
                </c:pt>
                <c:pt idx="40">
                  <c:v>10629</c:v>
                </c:pt>
                <c:pt idx="41">
                  <c:v>10288</c:v>
                </c:pt>
                <c:pt idx="42">
                  <c:v>10095</c:v>
                </c:pt>
                <c:pt idx="43">
                  <c:v>9345</c:v>
                </c:pt>
                <c:pt idx="44">
                  <c:v>8805</c:v>
                </c:pt>
                <c:pt idx="45">
                  <c:v>8512</c:v>
                </c:pt>
                <c:pt idx="46">
                  <c:v>8419</c:v>
                </c:pt>
                <c:pt idx="47">
                  <c:v>8262</c:v>
                </c:pt>
                <c:pt idx="48">
                  <c:v>7776</c:v>
                </c:pt>
                <c:pt idx="49">
                  <c:v>7511</c:v>
                </c:pt>
                <c:pt idx="50">
                  <c:v>7242</c:v>
                </c:pt>
                <c:pt idx="51">
                  <c:v>6707</c:v>
                </c:pt>
                <c:pt idx="52">
                  <c:v>6473</c:v>
                </c:pt>
                <c:pt idx="53">
                  <c:v>6386</c:v>
                </c:pt>
                <c:pt idx="54">
                  <c:v>6321</c:v>
                </c:pt>
                <c:pt idx="55">
                  <c:v>6293</c:v>
                </c:pt>
                <c:pt idx="56">
                  <c:v>6220</c:v>
                </c:pt>
                <c:pt idx="57">
                  <c:v>6077</c:v>
                </c:pt>
                <c:pt idx="58">
                  <c:v>6204</c:v>
                </c:pt>
                <c:pt idx="59">
                  <c:v>5968</c:v>
                </c:pt>
                <c:pt idx="60">
                  <c:v>6033</c:v>
                </c:pt>
                <c:pt idx="61">
                  <c:v>5999</c:v>
                </c:pt>
                <c:pt idx="62">
                  <c:v>5648</c:v>
                </c:pt>
                <c:pt idx="63">
                  <c:v>5563</c:v>
                </c:pt>
                <c:pt idx="64">
                  <c:v>5436</c:v>
                </c:pt>
                <c:pt idx="65">
                  <c:v>5452</c:v>
                </c:pt>
                <c:pt idx="66">
                  <c:v>5151</c:v>
                </c:pt>
                <c:pt idx="67">
                  <c:v>5085</c:v>
                </c:pt>
                <c:pt idx="68">
                  <c:v>5079</c:v>
                </c:pt>
                <c:pt idx="69">
                  <c:v>4435</c:v>
                </c:pt>
                <c:pt idx="70">
                  <c:v>4052</c:v>
                </c:pt>
                <c:pt idx="71">
                  <c:v>4051</c:v>
                </c:pt>
                <c:pt idx="72">
                  <c:v>4070</c:v>
                </c:pt>
                <c:pt idx="73">
                  <c:v>4125</c:v>
                </c:pt>
                <c:pt idx="74">
                  <c:v>3875</c:v>
                </c:pt>
                <c:pt idx="75">
                  <c:v>3770</c:v>
                </c:pt>
                <c:pt idx="76">
                  <c:v>3924</c:v>
                </c:pt>
                <c:pt idx="77">
                  <c:v>4080</c:v>
                </c:pt>
                <c:pt idx="78">
                  <c:v>4444</c:v>
                </c:pt>
                <c:pt idx="79">
                  <c:v>4687</c:v>
                </c:pt>
                <c:pt idx="80">
                  <c:v>5286</c:v>
                </c:pt>
                <c:pt idx="81">
                  <c:v>6244</c:v>
                </c:pt>
                <c:pt idx="82">
                  <c:v>6947</c:v>
                </c:pt>
                <c:pt idx="83">
                  <c:v>7680</c:v>
                </c:pt>
                <c:pt idx="84">
                  <c:v>8702</c:v>
                </c:pt>
                <c:pt idx="85">
                  <c:v>9613</c:v>
                </c:pt>
                <c:pt idx="86">
                  <c:v>10928</c:v>
                </c:pt>
                <c:pt idx="87" formatCode="#,##0">
                  <c:v>12279</c:v>
                </c:pt>
                <c:pt idx="88">
                  <c:v>13709</c:v>
                </c:pt>
                <c:pt idx="89">
                  <c:v>14835</c:v>
                </c:pt>
                <c:pt idx="90">
                  <c:v>16006</c:v>
                </c:pt>
                <c:pt idx="91">
                  <c:v>16965</c:v>
                </c:pt>
                <c:pt idx="92">
                  <c:v>17779</c:v>
                </c:pt>
                <c:pt idx="93">
                  <c:v>18969</c:v>
                </c:pt>
                <c:pt idx="94">
                  <c:v>19959</c:v>
                </c:pt>
                <c:pt idx="95">
                  <c:v>21013</c:v>
                </c:pt>
                <c:pt idx="96">
                  <c:v>21825</c:v>
                </c:pt>
                <c:pt idx="97">
                  <c:v>22539</c:v>
                </c:pt>
                <c:pt idx="98">
                  <c:v>23006</c:v>
                </c:pt>
                <c:pt idx="99">
                  <c:v>24559</c:v>
                </c:pt>
                <c:pt idx="100">
                  <c:v>25281</c:v>
                </c:pt>
                <c:pt idx="101">
                  <c:v>25987</c:v>
                </c:pt>
                <c:pt idx="102">
                  <c:v>26106</c:v>
                </c:pt>
                <c:pt idx="103">
                  <c:v>26565</c:v>
                </c:pt>
                <c:pt idx="104">
                  <c:v>26834</c:v>
                </c:pt>
                <c:pt idx="105">
                  <c:v>27395</c:v>
                </c:pt>
                <c:pt idx="106">
                  <c:v>27862</c:v>
                </c:pt>
                <c:pt idx="107">
                  <c:v>28395</c:v>
                </c:pt>
                <c:pt idx="108">
                  <c:v>29010</c:v>
                </c:pt>
                <c:pt idx="109">
                  <c:v>29675</c:v>
                </c:pt>
                <c:pt idx="110">
                  <c:v>29979</c:v>
                </c:pt>
                <c:pt idx="111">
                  <c:v>30369</c:v>
                </c:pt>
                <c:pt idx="112">
                  <c:v>31035</c:v>
                </c:pt>
                <c:pt idx="113">
                  <c:v>31230</c:v>
                </c:pt>
                <c:pt idx="114">
                  <c:v>31582</c:v>
                </c:pt>
                <c:pt idx="115">
                  <c:v>31623</c:v>
                </c:pt>
                <c:pt idx="116">
                  <c:v>31778</c:v>
                </c:pt>
                <c:pt idx="117">
                  <c:v>31951</c:v>
                </c:pt>
                <c:pt idx="118">
                  <c:v>32187</c:v>
                </c:pt>
                <c:pt idx="119">
                  <c:v>32768</c:v>
                </c:pt>
                <c:pt idx="120">
                  <c:v>33230</c:v>
                </c:pt>
                <c:pt idx="121">
                  <c:v>33536</c:v>
                </c:pt>
                <c:pt idx="122">
                  <c:v>33916</c:v>
                </c:pt>
                <c:pt idx="123">
                  <c:v>34660</c:v>
                </c:pt>
                <c:pt idx="124">
                  <c:v>35313</c:v>
                </c:pt>
                <c:pt idx="125">
                  <c:v>35772</c:v>
                </c:pt>
                <c:pt idx="126">
                  <c:v>35864</c:v>
                </c:pt>
                <c:pt idx="127">
                  <c:v>36270</c:v>
                </c:pt>
                <c:pt idx="128">
                  <c:v>36650</c:v>
                </c:pt>
                <c:pt idx="129">
                  <c:v>36753</c:v>
                </c:pt>
                <c:pt idx="130">
                  <c:v>36796</c:v>
                </c:pt>
                <c:pt idx="131">
                  <c:v>36404</c:v>
                </c:pt>
                <c:pt idx="132">
                  <c:v>36357</c:v>
                </c:pt>
                <c:pt idx="133">
                  <c:v>36294</c:v>
                </c:pt>
                <c:pt idx="134">
                  <c:v>36152</c:v>
                </c:pt>
                <c:pt idx="135">
                  <c:v>36067</c:v>
                </c:pt>
                <c:pt idx="136">
                  <c:v>34928</c:v>
                </c:pt>
                <c:pt idx="137">
                  <c:v>34448</c:v>
                </c:pt>
                <c:pt idx="138">
                  <c:v>34039</c:v>
                </c:pt>
                <c:pt idx="139">
                  <c:v>33695</c:v>
                </c:pt>
                <c:pt idx="140">
                  <c:v>33169</c:v>
                </c:pt>
                <c:pt idx="141">
                  <c:v>32575</c:v>
                </c:pt>
                <c:pt idx="142">
                  <c:v>32095</c:v>
                </c:pt>
                <c:pt idx="143">
                  <c:v>31417</c:v>
                </c:pt>
                <c:pt idx="144">
                  <c:v>30973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D3-40E2-8693-E1BE41C7455D}"/>
            </c:ext>
          </c:extLst>
        </c:ser>
        <c:ser>
          <c:idx val="1"/>
          <c:order val="1"/>
          <c:tx>
            <c:strRef>
              <c:f>Netmigration!$C$4</c:f>
              <c:strCache>
                <c:ptCount val="1"/>
                <c:pt idx="0">
                  <c:v>Rest of New Zealand</c:v>
                </c:pt>
              </c:strCache>
            </c:strRef>
          </c:tx>
          <c:marker>
            <c:symbol val="none"/>
          </c:marker>
          <c:cat>
            <c:numRef>
              <c:f>Netmigration!$A$63:$A$207</c:f>
              <c:numCache>
                <c:formatCode>mmm\-yy</c:formatCode>
                <c:ptCount val="145"/>
                <c:pt idx="0">
                  <c:v>38991</c:v>
                </c:pt>
                <c:pt idx="1">
                  <c:v>39022</c:v>
                </c:pt>
                <c:pt idx="2">
                  <c:v>39052</c:v>
                </c:pt>
                <c:pt idx="3">
                  <c:v>39083</c:v>
                </c:pt>
                <c:pt idx="4">
                  <c:v>39114</c:v>
                </c:pt>
                <c:pt idx="5">
                  <c:v>39142</c:v>
                </c:pt>
                <c:pt idx="6">
                  <c:v>39173</c:v>
                </c:pt>
                <c:pt idx="7">
                  <c:v>39203</c:v>
                </c:pt>
                <c:pt idx="8">
                  <c:v>39234</c:v>
                </c:pt>
                <c:pt idx="9">
                  <c:v>39264</c:v>
                </c:pt>
                <c:pt idx="10">
                  <c:v>39295</c:v>
                </c:pt>
                <c:pt idx="11">
                  <c:v>39326</c:v>
                </c:pt>
                <c:pt idx="12">
                  <c:v>39356</c:v>
                </c:pt>
                <c:pt idx="13">
                  <c:v>39387</c:v>
                </c:pt>
                <c:pt idx="14">
                  <c:v>39417</c:v>
                </c:pt>
                <c:pt idx="15">
                  <c:v>39448</c:v>
                </c:pt>
                <c:pt idx="16">
                  <c:v>39479</c:v>
                </c:pt>
                <c:pt idx="17">
                  <c:v>39508</c:v>
                </c:pt>
                <c:pt idx="18">
                  <c:v>39539</c:v>
                </c:pt>
                <c:pt idx="19">
                  <c:v>39569</c:v>
                </c:pt>
                <c:pt idx="20">
                  <c:v>39600</c:v>
                </c:pt>
                <c:pt idx="21">
                  <c:v>39630</c:v>
                </c:pt>
                <c:pt idx="22">
                  <c:v>39661</c:v>
                </c:pt>
                <c:pt idx="23">
                  <c:v>39692</c:v>
                </c:pt>
                <c:pt idx="24">
                  <c:v>39722</c:v>
                </c:pt>
                <c:pt idx="25">
                  <c:v>39753</c:v>
                </c:pt>
                <c:pt idx="26">
                  <c:v>39783</c:v>
                </c:pt>
                <c:pt idx="27">
                  <c:v>39814</c:v>
                </c:pt>
                <c:pt idx="28">
                  <c:v>39845</c:v>
                </c:pt>
                <c:pt idx="29">
                  <c:v>39873</c:v>
                </c:pt>
                <c:pt idx="30">
                  <c:v>39904</c:v>
                </c:pt>
                <c:pt idx="31">
                  <c:v>39934</c:v>
                </c:pt>
                <c:pt idx="32">
                  <c:v>39965</c:v>
                </c:pt>
                <c:pt idx="33">
                  <c:v>39995</c:v>
                </c:pt>
                <c:pt idx="34">
                  <c:v>40026</c:v>
                </c:pt>
                <c:pt idx="35">
                  <c:v>40057</c:v>
                </c:pt>
                <c:pt idx="36">
                  <c:v>40087</c:v>
                </c:pt>
                <c:pt idx="37">
                  <c:v>40118</c:v>
                </c:pt>
                <c:pt idx="38">
                  <c:v>40148</c:v>
                </c:pt>
                <c:pt idx="39">
                  <c:v>40179</c:v>
                </c:pt>
                <c:pt idx="40">
                  <c:v>40210</c:v>
                </c:pt>
                <c:pt idx="41">
                  <c:v>40238</c:v>
                </c:pt>
                <c:pt idx="42">
                  <c:v>40269</c:v>
                </c:pt>
                <c:pt idx="43">
                  <c:v>40299</c:v>
                </c:pt>
                <c:pt idx="44">
                  <c:v>40330</c:v>
                </c:pt>
                <c:pt idx="45">
                  <c:v>40360</c:v>
                </c:pt>
                <c:pt idx="46">
                  <c:v>40391</c:v>
                </c:pt>
                <c:pt idx="47">
                  <c:v>40422</c:v>
                </c:pt>
                <c:pt idx="48">
                  <c:v>40452</c:v>
                </c:pt>
                <c:pt idx="49">
                  <c:v>40483</c:v>
                </c:pt>
                <c:pt idx="50">
                  <c:v>40513</c:v>
                </c:pt>
                <c:pt idx="51">
                  <c:v>40544</c:v>
                </c:pt>
                <c:pt idx="52">
                  <c:v>40575</c:v>
                </c:pt>
                <c:pt idx="53">
                  <c:v>40603</c:v>
                </c:pt>
                <c:pt idx="54">
                  <c:v>40634</c:v>
                </c:pt>
                <c:pt idx="55">
                  <c:v>40664</c:v>
                </c:pt>
                <c:pt idx="56">
                  <c:v>40695</c:v>
                </c:pt>
                <c:pt idx="57">
                  <c:v>40725</c:v>
                </c:pt>
                <c:pt idx="58">
                  <c:v>40756</c:v>
                </c:pt>
                <c:pt idx="59">
                  <c:v>40787</c:v>
                </c:pt>
                <c:pt idx="60">
                  <c:v>40817</c:v>
                </c:pt>
                <c:pt idx="61">
                  <c:v>40848</c:v>
                </c:pt>
                <c:pt idx="62">
                  <c:v>40878</c:v>
                </c:pt>
                <c:pt idx="63">
                  <c:v>40909</c:v>
                </c:pt>
                <c:pt idx="64">
                  <c:v>40940</c:v>
                </c:pt>
                <c:pt idx="65">
                  <c:v>40969</c:v>
                </c:pt>
                <c:pt idx="66">
                  <c:v>41000</c:v>
                </c:pt>
                <c:pt idx="67">
                  <c:v>41030</c:v>
                </c:pt>
                <c:pt idx="68">
                  <c:v>41061</c:v>
                </c:pt>
                <c:pt idx="69">
                  <c:v>41091</c:v>
                </c:pt>
                <c:pt idx="70">
                  <c:v>41122</c:v>
                </c:pt>
                <c:pt idx="71">
                  <c:v>41153</c:v>
                </c:pt>
                <c:pt idx="72">
                  <c:v>41183</c:v>
                </c:pt>
                <c:pt idx="73">
                  <c:v>41214</c:v>
                </c:pt>
                <c:pt idx="74">
                  <c:v>41244</c:v>
                </c:pt>
                <c:pt idx="75">
                  <c:v>41275</c:v>
                </c:pt>
                <c:pt idx="76">
                  <c:v>41306</c:v>
                </c:pt>
                <c:pt idx="77">
                  <c:v>41334</c:v>
                </c:pt>
                <c:pt idx="78">
                  <c:v>41365</c:v>
                </c:pt>
                <c:pt idx="79">
                  <c:v>41395</c:v>
                </c:pt>
                <c:pt idx="80">
                  <c:v>41426</c:v>
                </c:pt>
                <c:pt idx="81">
                  <c:v>41456</c:v>
                </c:pt>
                <c:pt idx="82">
                  <c:v>41487</c:v>
                </c:pt>
                <c:pt idx="83">
                  <c:v>41518</c:v>
                </c:pt>
                <c:pt idx="84">
                  <c:v>41548</c:v>
                </c:pt>
                <c:pt idx="85">
                  <c:v>41579</c:v>
                </c:pt>
                <c:pt idx="86">
                  <c:v>41609</c:v>
                </c:pt>
                <c:pt idx="87">
                  <c:v>41640</c:v>
                </c:pt>
                <c:pt idx="88">
                  <c:v>41671</c:v>
                </c:pt>
                <c:pt idx="89">
                  <c:v>41699</c:v>
                </c:pt>
                <c:pt idx="90">
                  <c:v>41730</c:v>
                </c:pt>
                <c:pt idx="91">
                  <c:v>41760</c:v>
                </c:pt>
                <c:pt idx="92">
                  <c:v>41791</c:v>
                </c:pt>
                <c:pt idx="93">
                  <c:v>41821</c:v>
                </c:pt>
                <c:pt idx="94">
                  <c:v>41852</c:v>
                </c:pt>
                <c:pt idx="95">
                  <c:v>41883</c:v>
                </c:pt>
                <c:pt idx="96">
                  <c:v>41913</c:v>
                </c:pt>
                <c:pt idx="97">
                  <c:v>41944</c:v>
                </c:pt>
                <c:pt idx="98">
                  <c:v>41974</c:v>
                </c:pt>
                <c:pt idx="99">
                  <c:v>42005</c:v>
                </c:pt>
                <c:pt idx="100">
                  <c:v>42036</c:v>
                </c:pt>
                <c:pt idx="101">
                  <c:v>42064</c:v>
                </c:pt>
                <c:pt idx="102">
                  <c:v>42095</c:v>
                </c:pt>
                <c:pt idx="103">
                  <c:v>42125</c:v>
                </c:pt>
                <c:pt idx="104">
                  <c:v>42156</c:v>
                </c:pt>
                <c:pt idx="105">
                  <c:v>42186</c:v>
                </c:pt>
                <c:pt idx="106">
                  <c:v>42217</c:v>
                </c:pt>
                <c:pt idx="107">
                  <c:v>42248</c:v>
                </c:pt>
                <c:pt idx="108">
                  <c:v>42278</c:v>
                </c:pt>
                <c:pt idx="109">
                  <c:v>42309</c:v>
                </c:pt>
                <c:pt idx="110">
                  <c:v>42339</c:v>
                </c:pt>
                <c:pt idx="111">
                  <c:v>42370</c:v>
                </c:pt>
                <c:pt idx="112">
                  <c:v>42401</c:v>
                </c:pt>
                <c:pt idx="113">
                  <c:v>42430</c:v>
                </c:pt>
                <c:pt idx="114">
                  <c:v>42461</c:v>
                </c:pt>
                <c:pt idx="115">
                  <c:v>42491</c:v>
                </c:pt>
                <c:pt idx="116">
                  <c:v>42522</c:v>
                </c:pt>
                <c:pt idx="117">
                  <c:v>42552</c:v>
                </c:pt>
                <c:pt idx="118">
                  <c:v>42583</c:v>
                </c:pt>
                <c:pt idx="119">
                  <c:v>42614</c:v>
                </c:pt>
                <c:pt idx="120">
                  <c:v>42644</c:v>
                </c:pt>
                <c:pt idx="121">
                  <c:v>42675</c:v>
                </c:pt>
                <c:pt idx="122">
                  <c:v>42705</c:v>
                </c:pt>
                <c:pt idx="123">
                  <c:v>42736</c:v>
                </c:pt>
                <c:pt idx="124">
                  <c:v>42767</c:v>
                </c:pt>
                <c:pt idx="125">
                  <c:v>42795</c:v>
                </c:pt>
                <c:pt idx="126">
                  <c:v>42826</c:v>
                </c:pt>
                <c:pt idx="127">
                  <c:v>42856</c:v>
                </c:pt>
                <c:pt idx="128">
                  <c:v>42887</c:v>
                </c:pt>
                <c:pt idx="129">
                  <c:v>42917</c:v>
                </c:pt>
                <c:pt idx="130">
                  <c:v>42948</c:v>
                </c:pt>
                <c:pt idx="131">
                  <c:v>42979</c:v>
                </c:pt>
                <c:pt idx="132">
                  <c:v>43009</c:v>
                </c:pt>
                <c:pt idx="133">
                  <c:v>43040</c:v>
                </c:pt>
                <c:pt idx="134">
                  <c:v>43070</c:v>
                </c:pt>
                <c:pt idx="135">
                  <c:v>43101</c:v>
                </c:pt>
                <c:pt idx="136">
                  <c:v>43132</c:v>
                </c:pt>
                <c:pt idx="137">
                  <c:v>43160</c:v>
                </c:pt>
                <c:pt idx="138">
                  <c:v>43191</c:v>
                </c:pt>
                <c:pt idx="139">
                  <c:v>43221</c:v>
                </c:pt>
                <c:pt idx="140">
                  <c:v>43252</c:v>
                </c:pt>
                <c:pt idx="141">
                  <c:v>43282</c:v>
                </c:pt>
                <c:pt idx="142">
                  <c:v>43313</c:v>
                </c:pt>
                <c:pt idx="143">
                  <c:v>43344</c:v>
                </c:pt>
                <c:pt idx="144">
                  <c:v>43374</c:v>
                </c:pt>
              </c:numCache>
            </c:numRef>
          </c:cat>
          <c:val>
            <c:numRef>
              <c:f>Netmigration!$C$63:$C$207</c:f>
              <c:numCache>
                <c:formatCode>#,##0</c:formatCode>
                <c:ptCount val="145"/>
                <c:pt idx="0">
                  <c:v>4444</c:v>
                </c:pt>
                <c:pt idx="1">
                  <c:v>4930</c:v>
                </c:pt>
                <c:pt idx="2">
                  <c:v>4803</c:v>
                </c:pt>
                <c:pt idx="3">
                  <c:v>4315</c:v>
                </c:pt>
                <c:pt idx="4">
                  <c:v>3766</c:v>
                </c:pt>
                <c:pt idx="5">
                  <c:v>2963</c:v>
                </c:pt>
                <c:pt idx="6">
                  <c:v>2416</c:v>
                </c:pt>
                <c:pt idx="7">
                  <c:v>2031</c:v>
                </c:pt>
                <c:pt idx="8">
                  <c:v>1759</c:v>
                </c:pt>
                <c:pt idx="9">
                  <c:v>864</c:v>
                </c:pt>
                <c:pt idx="10">
                  <c:v>841</c:v>
                </c:pt>
                <c:pt idx="11">
                  <c:v>531</c:v>
                </c:pt>
                <c:pt idx="12">
                  <c:v>181</c:v>
                </c:pt>
                <c:pt idx="13">
                  <c:v>-290</c:v>
                </c:pt>
                <c:pt idx="14">
                  <c:v>-914</c:v>
                </c:pt>
                <c:pt idx="15">
                  <c:v>-1259</c:v>
                </c:pt>
                <c:pt idx="16">
                  <c:v>-1268</c:v>
                </c:pt>
                <c:pt idx="17">
                  <c:v>-1141</c:v>
                </c:pt>
                <c:pt idx="18">
                  <c:v>-1153</c:v>
                </c:pt>
                <c:pt idx="19">
                  <c:v>-1135</c:v>
                </c:pt>
                <c:pt idx="20">
                  <c:v>-1402</c:v>
                </c:pt>
                <c:pt idx="21">
                  <c:v>-850</c:v>
                </c:pt>
                <c:pt idx="22">
                  <c:v>-1074</c:v>
                </c:pt>
                <c:pt idx="23">
                  <c:v>-1494</c:v>
                </c:pt>
                <c:pt idx="24">
                  <c:v>-1756</c:v>
                </c:pt>
                <c:pt idx="25">
                  <c:v>-2135</c:v>
                </c:pt>
                <c:pt idx="26">
                  <c:v>-2057</c:v>
                </c:pt>
                <c:pt idx="27">
                  <c:v>-1752</c:v>
                </c:pt>
                <c:pt idx="28">
                  <c:v>-800</c:v>
                </c:pt>
                <c:pt idx="29">
                  <c:v>71</c:v>
                </c:pt>
                <c:pt idx="30">
                  <c:v>1361</c:v>
                </c:pt>
                <c:pt idx="31">
                  <c:v>2857</c:v>
                </c:pt>
                <c:pt idx="32">
                  <c:v>3904</c:v>
                </c:pt>
                <c:pt idx="33">
                  <c:v>5193</c:v>
                </c:pt>
                <c:pt idx="34">
                  <c:v>6188</c:v>
                </c:pt>
                <c:pt idx="35">
                  <c:v>7247</c:v>
                </c:pt>
                <c:pt idx="36">
                  <c:v>8512</c:v>
                </c:pt>
                <c:pt idx="37">
                  <c:v>9494</c:v>
                </c:pt>
                <c:pt idx="38">
                  <c:v>10304</c:v>
                </c:pt>
                <c:pt idx="39">
                  <c:v>11541</c:v>
                </c:pt>
                <c:pt idx="40">
                  <c:v>10989</c:v>
                </c:pt>
                <c:pt idx="41">
                  <c:v>10685</c:v>
                </c:pt>
                <c:pt idx="42">
                  <c:v>9859</c:v>
                </c:pt>
                <c:pt idx="43">
                  <c:v>8622</c:v>
                </c:pt>
                <c:pt idx="44">
                  <c:v>7699</c:v>
                </c:pt>
                <c:pt idx="45">
                  <c:v>6709</c:v>
                </c:pt>
                <c:pt idx="46">
                  <c:v>6088</c:v>
                </c:pt>
                <c:pt idx="47">
                  <c:v>5652</c:v>
                </c:pt>
                <c:pt idx="48">
                  <c:v>4834</c:v>
                </c:pt>
                <c:pt idx="49">
                  <c:v>4008</c:v>
                </c:pt>
                <c:pt idx="50">
                  <c:v>3209</c:v>
                </c:pt>
                <c:pt idx="51">
                  <c:v>1982</c:v>
                </c:pt>
                <c:pt idx="52">
                  <c:v>1776</c:v>
                </c:pt>
                <c:pt idx="53">
                  <c:v>168</c:v>
                </c:pt>
                <c:pt idx="54">
                  <c:v>-813</c:v>
                </c:pt>
                <c:pt idx="55">
                  <c:v>-1668</c:v>
                </c:pt>
                <c:pt idx="56">
                  <c:v>-2353</c:v>
                </c:pt>
                <c:pt idx="57">
                  <c:v>-3210</c:v>
                </c:pt>
                <c:pt idx="58">
                  <c:v>-3947</c:v>
                </c:pt>
                <c:pt idx="59">
                  <c:v>-5195</c:v>
                </c:pt>
                <c:pt idx="60">
                  <c:v>-6136</c:v>
                </c:pt>
                <c:pt idx="61">
                  <c:v>-6567</c:v>
                </c:pt>
                <c:pt idx="62">
                  <c:v>-7503</c:v>
                </c:pt>
                <c:pt idx="63">
                  <c:v>-8697</c:v>
                </c:pt>
                <c:pt idx="64">
                  <c:v>-9504</c:v>
                </c:pt>
                <c:pt idx="65">
                  <c:v>-8835</c:v>
                </c:pt>
                <c:pt idx="66">
                  <c:v>-9157</c:v>
                </c:pt>
                <c:pt idx="67">
                  <c:v>-8738</c:v>
                </c:pt>
                <c:pt idx="68">
                  <c:v>-8270</c:v>
                </c:pt>
                <c:pt idx="69">
                  <c:v>-8234</c:v>
                </c:pt>
                <c:pt idx="70">
                  <c:v>-8170</c:v>
                </c:pt>
                <c:pt idx="71">
                  <c:v>-7331</c:v>
                </c:pt>
                <c:pt idx="72">
                  <c:v>-6389</c:v>
                </c:pt>
                <c:pt idx="73">
                  <c:v>-5692</c:v>
                </c:pt>
                <c:pt idx="74">
                  <c:v>-5040</c:v>
                </c:pt>
                <c:pt idx="75">
                  <c:v>-3758</c:v>
                </c:pt>
                <c:pt idx="76">
                  <c:v>-2729</c:v>
                </c:pt>
                <c:pt idx="77">
                  <c:v>-1538</c:v>
                </c:pt>
                <c:pt idx="78">
                  <c:v>332</c:v>
                </c:pt>
                <c:pt idx="79">
                  <c:v>1555</c:v>
                </c:pt>
                <c:pt idx="80">
                  <c:v>2621</c:v>
                </c:pt>
                <c:pt idx="81">
                  <c:v>4325</c:v>
                </c:pt>
                <c:pt idx="82">
                  <c:v>5901</c:v>
                </c:pt>
                <c:pt idx="83" formatCode="General">
                  <c:v>7494</c:v>
                </c:pt>
                <c:pt idx="84" formatCode="General">
                  <c:v>8788</c:v>
                </c:pt>
                <c:pt idx="85" formatCode="General">
                  <c:v>9865</c:v>
                </c:pt>
                <c:pt idx="86" formatCode="General">
                  <c:v>11540</c:v>
                </c:pt>
                <c:pt idx="87" formatCode="General">
                  <c:v>13387</c:v>
                </c:pt>
                <c:pt idx="88">
                  <c:v>15313</c:v>
                </c:pt>
                <c:pt idx="89" formatCode="General">
                  <c:v>17079</c:v>
                </c:pt>
                <c:pt idx="90" formatCode="General">
                  <c:v>18360</c:v>
                </c:pt>
                <c:pt idx="91" formatCode="General">
                  <c:v>19432</c:v>
                </c:pt>
                <c:pt idx="92" formatCode="General">
                  <c:v>20559</c:v>
                </c:pt>
                <c:pt idx="93" formatCode="General">
                  <c:v>22074</c:v>
                </c:pt>
                <c:pt idx="94" formatCode="General">
                  <c:v>23524</c:v>
                </c:pt>
                <c:pt idx="95" formatCode="General">
                  <c:v>24401</c:v>
                </c:pt>
                <c:pt idx="96" formatCode="General">
                  <c:v>25859</c:v>
                </c:pt>
                <c:pt idx="97" formatCode="General">
                  <c:v>27297</c:v>
                </c:pt>
                <c:pt idx="98" formatCode="General">
                  <c:v>27916</c:v>
                </c:pt>
                <c:pt idx="99" formatCode="General">
                  <c:v>29238</c:v>
                </c:pt>
                <c:pt idx="100" formatCode="General">
                  <c:v>29840</c:v>
                </c:pt>
                <c:pt idx="101" formatCode="General">
                  <c:v>30288</c:v>
                </c:pt>
                <c:pt idx="102" formatCode="General">
                  <c:v>30707</c:v>
                </c:pt>
                <c:pt idx="103" formatCode="General">
                  <c:v>31257</c:v>
                </c:pt>
                <c:pt idx="104" formatCode="General">
                  <c:v>31425</c:v>
                </c:pt>
                <c:pt idx="105" formatCode="General">
                  <c:v>32244</c:v>
                </c:pt>
                <c:pt idx="106" formatCode="General">
                  <c:v>32428</c:v>
                </c:pt>
                <c:pt idx="107" formatCode="General">
                  <c:v>32839</c:v>
                </c:pt>
                <c:pt idx="108" formatCode="General">
                  <c:v>33467</c:v>
                </c:pt>
                <c:pt idx="109" formatCode="General">
                  <c:v>33984</c:v>
                </c:pt>
                <c:pt idx="110" formatCode="General">
                  <c:v>34951</c:v>
                </c:pt>
                <c:pt idx="111" formatCode="General">
                  <c:v>35542</c:v>
                </c:pt>
                <c:pt idx="112" formatCode="General">
                  <c:v>36356</c:v>
                </c:pt>
                <c:pt idx="113" formatCode="General">
                  <c:v>36389</c:v>
                </c:pt>
                <c:pt idx="114" formatCode="General">
                  <c:v>36528</c:v>
                </c:pt>
                <c:pt idx="115" formatCode="General">
                  <c:v>36809</c:v>
                </c:pt>
                <c:pt idx="116" formatCode="General">
                  <c:v>37312</c:v>
                </c:pt>
                <c:pt idx="117" formatCode="General">
                  <c:v>37064</c:v>
                </c:pt>
                <c:pt idx="118" formatCode="General">
                  <c:v>36932</c:v>
                </c:pt>
                <c:pt idx="119" formatCode="General">
                  <c:v>37186</c:v>
                </c:pt>
                <c:pt idx="120" formatCode="General">
                  <c:v>37052</c:v>
                </c:pt>
                <c:pt idx="121" formatCode="General">
                  <c:v>36818</c:v>
                </c:pt>
                <c:pt idx="122" formatCode="General">
                  <c:v>36672</c:v>
                </c:pt>
                <c:pt idx="123" formatCode="General">
                  <c:v>36645</c:v>
                </c:pt>
                <c:pt idx="124" formatCode="General">
                  <c:v>36020</c:v>
                </c:pt>
                <c:pt idx="125" formatCode="General">
                  <c:v>36160</c:v>
                </c:pt>
                <c:pt idx="126" formatCode="General">
                  <c:v>36021</c:v>
                </c:pt>
                <c:pt idx="127" formatCode="General">
                  <c:v>35694</c:v>
                </c:pt>
                <c:pt idx="128" formatCode="General">
                  <c:v>35655</c:v>
                </c:pt>
                <c:pt idx="129" formatCode="General">
                  <c:v>35649</c:v>
                </c:pt>
                <c:pt idx="130" formatCode="General">
                  <c:v>35276</c:v>
                </c:pt>
                <c:pt idx="131" formatCode="General">
                  <c:v>34582</c:v>
                </c:pt>
                <c:pt idx="132" formatCode="General">
                  <c:v>34337</c:v>
                </c:pt>
                <c:pt idx="133" formatCode="General">
                  <c:v>34060</c:v>
                </c:pt>
                <c:pt idx="134" formatCode="General">
                  <c:v>33864</c:v>
                </c:pt>
                <c:pt idx="135" formatCode="General">
                  <c:v>34080</c:v>
                </c:pt>
                <c:pt idx="136" formatCode="General">
                  <c:v>34015</c:v>
                </c:pt>
                <c:pt idx="137" formatCode="General">
                  <c:v>33536</c:v>
                </c:pt>
                <c:pt idx="138" formatCode="General">
                  <c:v>32999</c:v>
                </c:pt>
                <c:pt idx="139" formatCode="General">
                  <c:v>32548</c:v>
                </c:pt>
                <c:pt idx="140" formatCode="General">
                  <c:v>31826</c:v>
                </c:pt>
                <c:pt idx="141" formatCode="General">
                  <c:v>31204</c:v>
                </c:pt>
                <c:pt idx="142" formatCode="General">
                  <c:v>31193</c:v>
                </c:pt>
                <c:pt idx="143" formatCode="General">
                  <c:v>31316</c:v>
                </c:pt>
                <c:pt idx="144" formatCode="General">
                  <c:v>30778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D3-40E2-8693-E1BE41C745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014208"/>
        <c:axId val="131793664"/>
      </c:lineChart>
      <c:catAx>
        <c:axId val="130014208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low"/>
        <c:spPr>
          <a:ln w="25400"/>
        </c:spPr>
        <c:crossAx val="131793664"/>
        <c:crosses val="autoZero"/>
        <c:auto val="0"/>
        <c:lblAlgn val="ctr"/>
        <c:lblOffset val="100"/>
        <c:tickLblSkip val="24"/>
        <c:tickMarkSkip val="12"/>
        <c:noMultiLvlLbl val="0"/>
      </c:catAx>
      <c:valAx>
        <c:axId val="131793664"/>
        <c:scaling>
          <c:orientation val="minMax"/>
          <c:min val="-150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n-US" sz="1200">
                    <a:latin typeface="Arial" panose="020B0604020202020204" pitchFamily="34" charset="0"/>
                    <a:cs typeface="Arial" panose="020B0604020202020204" pitchFamily="34" charset="0"/>
                  </a:rPr>
                  <a:t>Moving annual total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crossAx val="130014208"/>
        <c:crosses val="autoZero"/>
        <c:crossBetween val="midCat"/>
        <c:majorUnit val="5000"/>
      </c:valAx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4" l="0.70000000000000062" r="0.70000000000000062" t="0.750000000000004" header="0.30000000000000032" footer="0.30000000000000032"/>
    <c:pageSetup orientation="landscape" horizontalDpi="1200" verticalDpi="1200"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Arrivals and departures, Auckland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7888249146722274"/>
          <c:y val="0.19480351414406533"/>
          <c:w val="0.77105163237994456"/>
          <c:h val="0.5777216389617964"/>
        </c:manualLayout>
      </c:layout>
      <c:lineChart>
        <c:grouping val="standard"/>
        <c:varyColors val="0"/>
        <c:ser>
          <c:idx val="0"/>
          <c:order val="0"/>
          <c:tx>
            <c:strRef>
              <c:f>Migration!$B$4</c:f>
              <c:strCache>
                <c:ptCount val="1"/>
                <c:pt idx="0">
                  <c:v>Arrivals</c:v>
                </c:pt>
              </c:strCache>
            </c:strRef>
          </c:tx>
          <c:marker>
            <c:symbol val="none"/>
          </c:marker>
          <c:cat>
            <c:numRef>
              <c:f>Migration!$A$63:$A$207</c:f>
              <c:numCache>
                <c:formatCode>mmm\-yy</c:formatCode>
                <c:ptCount val="145"/>
                <c:pt idx="0">
                  <c:v>38991</c:v>
                </c:pt>
                <c:pt idx="1">
                  <c:v>39022</c:v>
                </c:pt>
                <c:pt idx="2">
                  <c:v>39052</c:v>
                </c:pt>
                <c:pt idx="3">
                  <c:v>39083</c:v>
                </c:pt>
                <c:pt idx="4">
                  <c:v>39114</c:v>
                </c:pt>
                <c:pt idx="5">
                  <c:v>39142</c:v>
                </c:pt>
                <c:pt idx="6">
                  <c:v>39173</c:v>
                </c:pt>
                <c:pt idx="7">
                  <c:v>39203</c:v>
                </c:pt>
                <c:pt idx="8">
                  <c:v>39234</c:v>
                </c:pt>
                <c:pt idx="9">
                  <c:v>39264</c:v>
                </c:pt>
                <c:pt idx="10">
                  <c:v>39295</c:v>
                </c:pt>
                <c:pt idx="11">
                  <c:v>39326</c:v>
                </c:pt>
                <c:pt idx="12">
                  <c:v>39356</c:v>
                </c:pt>
                <c:pt idx="13">
                  <c:v>39387</c:v>
                </c:pt>
                <c:pt idx="14">
                  <c:v>39417</c:v>
                </c:pt>
                <c:pt idx="15">
                  <c:v>39448</c:v>
                </c:pt>
                <c:pt idx="16">
                  <c:v>39479</c:v>
                </c:pt>
                <c:pt idx="17">
                  <c:v>39508</c:v>
                </c:pt>
                <c:pt idx="18">
                  <c:v>39539</c:v>
                </c:pt>
                <c:pt idx="19">
                  <c:v>39569</c:v>
                </c:pt>
                <c:pt idx="20">
                  <c:v>39600</c:v>
                </c:pt>
                <c:pt idx="21">
                  <c:v>39630</c:v>
                </c:pt>
                <c:pt idx="22">
                  <c:v>39661</c:v>
                </c:pt>
                <c:pt idx="23">
                  <c:v>39692</c:v>
                </c:pt>
                <c:pt idx="24">
                  <c:v>39722</c:v>
                </c:pt>
                <c:pt idx="25">
                  <c:v>39753</c:v>
                </c:pt>
                <c:pt idx="26">
                  <c:v>39783</c:v>
                </c:pt>
                <c:pt idx="27">
                  <c:v>39814</c:v>
                </c:pt>
                <c:pt idx="28">
                  <c:v>39845</c:v>
                </c:pt>
                <c:pt idx="29">
                  <c:v>39873</c:v>
                </c:pt>
                <c:pt idx="30">
                  <c:v>39904</c:v>
                </c:pt>
                <c:pt idx="31">
                  <c:v>39934</c:v>
                </c:pt>
                <c:pt idx="32">
                  <c:v>39965</c:v>
                </c:pt>
                <c:pt idx="33">
                  <c:v>39995</c:v>
                </c:pt>
                <c:pt idx="34">
                  <c:v>40026</c:v>
                </c:pt>
                <c:pt idx="35">
                  <c:v>40057</c:v>
                </c:pt>
                <c:pt idx="36">
                  <c:v>40087</c:v>
                </c:pt>
                <c:pt idx="37">
                  <c:v>40118</c:v>
                </c:pt>
                <c:pt idx="38">
                  <c:v>40148</c:v>
                </c:pt>
                <c:pt idx="39">
                  <c:v>40179</c:v>
                </c:pt>
                <c:pt idx="40">
                  <c:v>40210</c:v>
                </c:pt>
                <c:pt idx="41">
                  <c:v>40238</c:v>
                </c:pt>
                <c:pt idx="42">
                  <c:v>40269</c:v>
                </c:pt>
                <c:pt idx="43">
                  <c:v>40299</c:v>
                </c:pt>
                <c:pt idx="44">
                  <c:v>40330</c:v>
                </c:pt>
                <c:pt idx="45">
                  <c:v>40360</c:v>
                </c:pt>
                <c:pt idx="46">
                  <c:v>40391</c:v>
                </c:pt>
                <c:pt idx="47">
                  <c:v>40422</c:v>
                </c:pt>
                <c:pt idx="48">
                  <c:v>40452</c:v>
                </c:pt>
                <c:pt idx="49">
                  <c:v>40483</c:v>
                </c:pt>
                <c:pt idx="50">
                  <c:v>40513</c:v>
                </c:pt>
                <c:pt idx="51">
                  <c:v>40544</c:v>
                </c:pt>
                <c:pt idx="52">
                  <c:v>40575</c:v>
                </c:pt>
                <c:pt idx="53">
                  <c:v>40603</c:v>
                </c:pt>
                <c:pt idx="54">
                  <c:v>40634</c:v>
                </c:pt>
                <c:pt idx="55">
                  <c:v>40664</c:v>
                </c:pt>
                <c:pt idx="56">
                  <c:v>40695</c:v>
                </c:pt>
                <c:pt idx="57">
                  <c:v>40725</c:v>
                </c:pt>
                <c:pt idx="58">
                  <c:v>40756</c:v>
                </c:pt>
                <c:pt idx="59">
                  <c:v>40787</c:v>
                </c:pt>
                <c:pt idx="60">
                  <c:v>40817</c:v>
                </c:pt>
                <c:pt idx="61">
                  <c:v>40848</c:v>
                </c:pt>
                <c:pt idx="62">
                  <c:v>40878</c:v>
                </c:pt>
                <c:pt idx="63">
                  <c:v>40909</c:v>
                </c:pt>
                <c:pt idx="64">
                  <c:v>40940</c:v>
                </c:pt>
                <c:pt idx="65">
                  <c:v>40969</c:v>
                </c:pt>
                <c:pt idx="66">
                  <c:v>41000</c:v>
                </c:pt>
                <c:pt idx="67">
                  <c:v>41030</c:v>
                </c:pt>
                <c:pt idx="68">
                  <c:v>41061</c:v>
                </c:pt>
                <c:pt idx="69">
                  <c:v>41091</c:v>
                </c:pt>
                <c:pt idx="70">
                  <c:v>41122</c:v>
                </c:pt>
                <c:pt idx="71">
                  <c:v>41153</c:v>
                </c:pt>
                <c:pt idx="72">
                  <c:v>41183</c:v>
                </c:pt>
                <c:pt idx="73">
                  <c:v>41214</c:v>
                </c:pt>
                <c:pt idx="74">
                  <c:v>41244</c:v>
                </c:pt>
                <c:pt idx="75">
                  <c:v>41275</c:v>
                </c:pt>
                <c:pt idx="76">
                  <c:v>41306</c:v>
                </c:pt>
                <c:pt idx="77">
                  <c:v>41334</c:v>
                </c:pt>
                <c:pt idx="78">
                  <c:v>41365</c:v>
                </c:pt>
                <c:pt idx="79">
                  <c:v>41395</c:v>
                </c:pt>
                <c:pt idx="80">
                  <c:v>41426</c:v>
                </c:pt>
                <c:pt idx="81">
                  <c:v>41456</c:v>
                </c:pt>
                <c:pt idx="82">
                  <c:v>41487</c:v>
                </c:pt>
                <c:pt idx="83">
                  <c:v>41518</c:v>
                </c:pt>
                <c:pt idx="84">
                  <c:v>41548</c:v>
                </c:pt>
                <c:pt idx="85">
                  <c:v>41579</c:v>
                </c:pt>
                <c:pt idx="86">
                  <c:v>41609</c:v>
                </c:pt>
                <c:pt idx="87">
                  <c:v>41640</c:v>
                </c:pt>
                <c:pt idx="88">
                  <c:v>41671</c:v>
                </c:pt>
                <c:pt idx="89">
                  <c:v>41699</c:v>
                </c:pt>
                <c:pt idx="90">
                  <c:v>41730</c:v>
                </c:pt>
                <c:pt idx="91">
                  <c:v>41760</c:v>
                </c:pt>
                <c:pt idx="92">
                  <c:v>41791</c:v>
                </c:pt>
                <c:pt idx="93">
                  <c:v>41821</c:v>
                </c:pt>
                <c:pt idx="94">
                  <c:v>41852</c:v>
                </c:pt>
                <c:pt idx="95">
                  <c:v>41883</c:v>
                </c:pt>
                <c:pt idx="96">
                  <c:v>41913</c:v>
                </c:pt>
                <c:pt idx="97">
                  <c:v>41944</c:v>
                </c:pt>
                <c:pt idx="98">
                  <c:v>41974</c:v>
                </c:pt>
                <c:pt idx="99">
                  <c:v>42005</c:v>
                </c:pt>
                <c:pt idx="100">
                  <c:v>42036</c:v>
                </c:pt>
                <c:pt idx="101">
                  <c:v>42064</c:v>
                </c:pt>
                <c:pt idx="102">
                  <c:v>42095</c:v>
                </c:pt>
                <c:pt idx="103">
                  <c:v>42125</c:v>
                </c:pt>
                <c:pt idx="104">
                  <c:v>42156</c:v>
                </c:pt>
                <c:pt idx="105">
                  <c:v>42186</c:v>
                </c:pt>
                <c:pt idx="106">
                  <c:v>42217</c:v>
                </c:pt>
                <c:pt idx="107">
                  <c:v>42248</c:v>
                </c:pt>
                <c:pt idx="108">
                  <c:v>42278</c:v>
                </c:pt>
                <c:pt idx="109">
                  <c:v>42309</c:v>
                </c:pt>
                <c:pt idx="110">
                  <c:v>42339</c:v>
                </c:pt>
                <c:pt idx="111">
                  <c:v>42370</c:v>
                </c:pt>
                <c:pt idx="112">
                  <c:v>42401</c:v>
                </c:pt>
                <c:pt idx="113">
                  <c:v>42430</c:v>
                </c:pt>
                <c:pt idx="114">
                  <c:v>42461</c:v>
                </c:pt>
                <c:pt idx="115">
                  <c:v>42491</c:v>
                </c:pt>
                <c:pt idx="116">
                  <c:v>42522</c:v>
                </c:pt>
                <c:pt idx="117">
                  <c:v>42552</c:v>
                </c:pt>
                <c:pt idx="118">
                  <c:v>42583</c:v>
                </c:pt>
                <c:pt idx="119">
                  <c:v>42614</c:v>
                </c:pt>
                <c:pt idx="120">
                  <c:v>42644</c:v>
                </c:pt>
                <c:pt idx="121">
                  <c:v>42675</c:v>
                </c:pt>
                <c:pt idx="122">
                  <c:v>42705</c:v>
                </c:pt>
                <c:pt idx="123">
                  <c:v>42736</c:v>
                </c:pt>
                <c:pt idx="124">
                  <c:v>42767</c:v>
                </c:pt>
                <c:pt idx="125">
                  <c:v>42795</c:v>
                </c:pt>
                <c:pt idx="126">
                  <c:v>42826</c:v>
                </c:pt>
                <c:pt idx="127">
                  <c:v>42856</c:v>
                </c:pt>
                <c:pt idx="128">
                  <c:v>42887</c:v>
                </c:pt>
                <c:pt idx="129">
                  <c:v>42917</c:v>
                </c:pt>
                <c:pt idx="130">
                  <c:v>42948</c:v>
                </c:pt>
                <c:pt idx="131">
                  <c:v>42979</c:v>
                </c:pt>
                <c:pt idx="132">
                  <c:v>43009</c:v>
                </c:pt>
                <c:pt idx="133">
                  <c:v>43040</c:v>
                </c:pt>
                <c:pt idx="134">
                  <c:v>43070</c:v>
                </c:pt>
                <c:pt idx="135">
                  <c:v>43101</c:v>
                </c:pt>
                <c:pt idx="136">
                  <c:v>43132</c:v>
                </c:pt>
                <c:pt idx="137">
                  <c:v>43160</c:v>
                </c:pt>
                <c:pt idx="138">
                  <c:v>43191</c:v>
                </c:pt>
                <c:pt idx="139">
                  <c:v>43221</c:v>
                </c:pt>
                <c:pt idx="140">
                  <c:v>43252</c:v>
                </c:pt>
                <c:pt idx="141">
                  <c:v>43282</c:v>
                </c:pt>
                <c:pt idx="142">
                  <c:v>43313</c:v>
                </c:pt>
                <c:pt idx="143">
                  <c:v>43344</c:v>
                </c:pt>
                <c:pt idx="144">
                  <c:v>43374</c:v>
                </c:pt>
              </c:numCache>
            </c:numRef>
          </c:cat>
          <c:val>
            <c:numRef>
              <c:f>Migration!$B$63:$B$207</c:f>
              <c:numCache>
                <c:formatCode>General</c:formatCode>
                <c:ptCount val="145"/>
                <c:pt idx="0">
                  <c:v>32763</c:v>
                </c:pt>
                <c:pt idx="1">
                  <c:v>33113</c:v>
                </c:pt>
                <c:pt idx="2">
                  <c:v>33111</c:v>
                </c:pt>
                <c:pt idx="3">
                  <c:v>33285</c:v>
                </c:pt>
                <c:pt idx="4">
                  <c:v>33060</c:v>
                </c:pt>
                <c:pt idx="5">
                  <c:v>33184</c:v>
                </c:pt>
                <c:pt idx="6">
                  <c:v>33097</c:v>
                </c:pt>
                <c:pt idx="7">
                  <c:v>33081</c:v>
                </c:pt>
                <c:pt idx="8">
                  <c:v>33098</c:v>
                </c:pt>
                <c:pt idx="9">
                  <c:v>33050</c:v>
                </c:pt>
                <c:pt idx="10">
                  <c:v>33209</c:v>
                </c:pt>
                <c:pt idx="11">
                  <c:v>33259</c:v>
                </c:pt>
                <c:pt idx="12">
                  <c:v>32970</c:v>
                </c:pt>
                <c:pt idx="13">
                  <c:v>32883</c:v>
                </c:pt>
                <c:pt idx="14">
                  <c:v>32805</c:v>
                </c:pt>
                <c:pt idx="15">
                  <c:v>32782</c:v>
                </c:pt>
                <c:pt idx="16">
                  <c:v>33161</c:v>
                </c:pt>
                <c:pt idx="17">
                  <c:v>33217</c:v>
                </c:pt>
                <c:pt idx="18">
                  <c:v>33358</c:v>
                </c:pt>
                <c:pt idx="19">
                  <c:v>33767</c:v>
                </c:pt>
                <c:pt idx="20">
                  <c:v>33884</c:v>
                </c:pt>
                <c:pt idx="21">
                  <c:v>34055</c:v>
                </c:pt>
                <c:pt idx="22">
                  <c:v>34224</c:v>
                </c:pt>
                <c:pt idx="23">
                  <c:v>34226</c:v>
                </c:pt>
                <c:pt idx="24">
                  <c:v>34660</c:v>
                </c:pt>
                <c:pt idx="25">
                  <c:v>34590</c:v>
                </c:pt>
                <c:pt idx="26">
                  <c:v>34712</c:v>
                </c:pt>
                <c:pt idx="27">
                  <c:v>35083</c:v>
                </c:pt>
                <c:pt idx="28">
                  <c:v>35320</c:v>
                </c:pt>
                <c:pt idx="29">
                  <c:v>35360</c:v>
                </c:pt>
                <c:pt idx="30">
                  <c:v>35441</c:v>
                </c:pt>
                <c:pt idx="31">
                  <c:v>35493</c:v>
                </c:pt>
                <c:pt idx="32">
                  <c:v>35319</c:v>
                </c:pt>
                <c:pt idx="33">
                  <c:v>35504</c:v>
                </c:pt>
                <c:pt idx="34">
                  <c:v>35160</c:v>
                </c:pt>
                <c:pt idx="35">
                  <c:v>35031</c:v>
                </c:pt>
                <c:pt idx="36">
                  <c:v>34729</c:v>
                </c:pt>
                <c:pt idx="37">
                  <c:v>34803</c:v>
                </c:pt>
                <c:pt idx="38">
                  <c:v>34749</c:v>
                </c:pt>
                <c:pt idx="39">
                  <c:v>34505</c:v>
                </c:pt>
                <c:pt idx="40">
                  <c:v>34080</c:v>
                </c:pt>
                <c:pt idx="41">
                  <c:v>33900</c:v>
                </c:pt>
                <c:pt idx="42">
                  <c:v>33748</c:v>
                </c:pt>
                <c:pt idx="43">
                  <c:v>33369</c:v>
                </c:pt>
                <c:pt idx="44">
                  <c:v>33080</c:v>
                </c:pt>
                <c:pt idx="45">
                  <c:v>33002</c:v>
                </c:pt>
                <c:pt idx="46">
                  <c:v>33118</c:v>
                </c:pt>
                <c:pt idx="47">
                  <c:v>33231</c:v>
                </c:pt>
                <c:pt idx="48">
                  <c:v>33358</c:v>
                </c:pt>
                <c:pt idx="49">
                  <c:v>33377</c:v>
                </c:pt>
                <c:pt idx="50">
                  <c:v>33296</c:v>
                </c:pt>
                <c:pt idx="51">
                  <c:v>33262</c:v>
                </c:pt>
                <c:pt idx="52">
                  <c:v>33223</c:v>
                </c:pt>
                <c:pt idx="53">
                  <c:v>33509</c:v>
                </c:pt>
                <c:pt idx="54">
                  <c:v>33788</c:v>
                </c:pt>
                <c:pt idx="55">
                  <c:v>33978</c:v>
                </c:pt>
                <c:pt idx="56">
                  <c:v>34159</c:v>
                </c:pt>
                <c:pt idx="57">
                  <c:v>34409</c:v>
                </c:pt>
                <c:pt idx="58">
                  <c:v>34762</c:v>
                </c:pt>
                <c:pt idx="59">
                  <c:v>34851</c:v>
                </c:pt>
                <c:pt idx="60">
                  <c:v>34817</c:v>
                </c:pt>
                <c:pt idx="61">
                  <c:v>34896</c:v>
                </c:pt>
                <c:pt idx="62">
                  <c:v>34925</c:v>
                </c:pt>
                <c:pt idx="63">
                  <c:v>34850</c:v>
                </c:pt>
                <c:pt idx="64">
                  <c:v>35122</c:v>
                </c:pt>
                <c:pt idx="65">
                  <c:v>35350</c:v>
                </c:pt>
                <c:pt idx="66">
                  <c:v>35098</c:v>
                </c:pt>
                <c:pt idx="67">
                  <c:v>35087</c:v>
                </c:pt>
                <c:pt idx="68">
                  <c:v>35348</c:v>
                </c:pt>
                <c:pt idx="69">
                  <c:v>34931</c:v>
                </c:pt>
                <c:pt idx="70">
                  <c:v>34633</c:v>
                </c:pt>
                <c:pt idx="71">
                  <c:v>34701</c:v>
                </c:pt>
                <c:pt idx="72">
                  <c:v>34761</c:v>
                </c:pt>
                <c:pt idx="73">
                  <c:v>34780</c:v>
                </c:pt>
                <c:pt idx="74">
                  <c:v>34895</c:v>
                </c:pt>
                <c:pt idx="75">
                  <c:v>34837</c:v>
                </c:pt>
                <c:pt idx="76">
                  <c:v>34788</c:v>
                </c:pt>
                <c:pt idx="77">
                  <c:v>34824</c:v>
                </c:pt>
                <c:pt idx="78">
                  <c:v>35108</c:v>
                </c:pt>
                <c:pt idx="79">
                  <c:v>35127</c:v>
                </c:pt>
                <c:pt idx="80">
                  <c:v>35293</c:v>
                </c:pt>
                <c:pt idx="81">
                  <c:v>35611</c:v>
                </c:pt>
                <c:pt idx="82">
                  <c:v>35999</c:v>
                </c:pt>
                <c:pt idx="83">
                  <c:v>36286</c:v>
                </c:pt>
                <c:pt idx="84">
                  <c:v>36824</c:v>
                </c:pt>
                <c:pt idx="85">
                  <c:v>37363</c:v>
                </c:pt>
                <c:pt idx="86">
                  <c:v>37918</c:v>
                </c:pt>
                <c:pt idx="87" formatCode="#,##0">
                  <c:v>38604</c:v>
                </c:pt>
                <c:pt idx="88">
                  <c:v>39343</c:v>
                </c:pt>
                <c:pt idx="89">
                  <c:v>39758</c:v>
                </c:pt>
                <c:pt idx="90">
                  <c:v>40296</c:v>
                </c:pt>
                <c:pt idx="91">
                  <c:v>40821</c:v>
                </c:pt>
                <c:pt idx="92" formatCode="#,##0">
                  <c:v>41308</c:v>
                </c:pt>
                <c:pt idx="93" formatCode="#,##0">
                  <c:v>42195</c:v>
                </c:pt>
                <c:pt idx="94" formatCode="#,##0">
                  <c:v>42868</c:v>
                </c:pt>
                <c:pt idx="95" formatCode="#,##0">
                  <c:v>43736</c:v>
                </c:pt>
                <c:pt idx="96" formatCode="#,##0">
                  <c:v>44431</c:v>
                </c:pt>
                <c:pt idx="97" formatCode="#,##0">
                  <c:v>45030</c:v>
                </c:pt>
                <c:pt idx="98" formatCode="#,##0">
                  <c:v>45126</c:v>
                </c:pt>
                <c:pt idx="99" formatCode="#,##0">
                  <c:v>46368</c:v>
                </c:pt>
                <c:pt idx="100" formatCode="#,##0">
                  <c:v>46954</c:v>
                </c:pt>
                <c:pt idx="101" formatCode="#,##0">
                  <c:v>47670</c:v>
                </c:pt>
                <c:pt idx="102" formatCode="#,##0">
                  <c:v>47868</c:v>
                </c:pt>
                <c:pt idx="103" formatCode="#,##0">
                  <c:v>48266</c:v>
                </c:pt>
                <c:pt idx="104" formatCode="#,##0">
                  <c:v>48488</c:v>
                </c:pt>
                <c:pt idx="105" formatCode="#,##0">
                  <c:v>49034</c:v>
                </c:pt>
                <c:pt idx="106" formatCode="#,##0">
                  <c:v>49553</c:v>
                </c:pt>
                <c:pt idx="107" formatCode="#,##0">
                  <c:v>50086</c:v>
                </c:pt>
                <c:pt idx="108" formatCode="#,##0">
                  <c:v>50699</c:v>
                </c:pt>
                <c:pt idx="109" formatCode="#,##0">
                  <c:v>51142</c:v>
                </c:pt>
                <c:pt idx="110" formatCode="#,##0">
                  <c:v>51416</c:v>
                </c:pt>
                <c:pt idx="111" formatCode="#,##0">
                  <c:v>51831</c:v>
                </c:pt>
                <c:pt idx="112" formatCode="#,##0">
                  <c:v>52407</c:v>
                </c:pt>
                <c:pt idx="113" formatCode="#,##0">
                  <c:v>52443</c:v>
                </c:pt>
                <c:pt idx="114" formatCode="#,##0">
                  <c:v>52870</c:v>
                </c:pt>
                <c:pt idx="115" formatCode="#,##0">
                  <c:v>52874</c:v>
                </c:pt>
                <c:pt idx="116" formatCode="#,##0">
                  <c:v>52934</c:v>
                </c:pt>
                <c:pt idx="117" formatCode="#,##0">
                  <c:v>53213</c:v>
                </c:pt>
                <c:pt idx="118" formatCode="#,##0">
                  <c:v>53365</c:v>
                </c:pt>
                <c:pt idx="119" formatCode="#,##0">
                  <c:v>53844</c:v>
                </c:pt>
                <c:pt idx="120">
                  <c:v>54320</c:v>
                </c:pt>
                <c:pt idx="121">
                  <c:v>54765</c:v>
                </c:pt>
                <c:pt idx="122">
                  <c:v>55322</c:v>
                </c:pt>
                <c:pt idx="123">
                  <c:v>56231</c:v>
                </c:pt>
                <c:pt idx="124">
                  <c:v>57156</c:v>
                </c:pt>
                <c:pt idx="125">
                  <c:v>57710</c:v>
                </c:pt>
                <c:pt idx="126">
                  <c:v>57885</c:v>
                </c:pt>
                <c:pt idx="127">
                  <c:v>58444</c:v>
                </c:pt>
                <c:pt idx="128">
                  <c:v>59076</c:v>
                </c:pt>
                <c:pt idx="129">
                  <c:v>59447</c:v>
                </c:pt>
                <c:pt idx="130">
                  <c:v>59700</c:v>
                </c:pt>
                <c:pt idx="131">
                  <c:v>59618</c:v>
                </c:pt>
                <c:pt idx="132">
                  <c:v>59700</c:v>
                </c:pt>
                <c:pt idx="133">
                  <c:v>59759</c:v>
                </c:pt>
                <c:pt idx="134">
                  <c:v>59678</c:v>
                </c:pt>
                <c:pt idx="135">
                  <c:v>59640</c:v>
                </c:pt>
                <c:pt idx="136">
                  <c:v>58606</c:v>
                </c:pt>
                <c:pt idx="137">
                  <c:v>58461</c:v>
                </c:pt>
                <c:pt idx="138">
                  <c:v>58337</c:v>
                </c:pt>
                <c:pt idx="139">
                  <c:v>58241</c:v>
                </c:pt>
                <c:pt idx="140">
                  <c:v>57889</c:v>
                </c:pt>
                <c:pt idx="141">
                  <c:v>57589</c:v>
                </c:pt>
                <c:pt idx="142">
                  <c:v>57329</c:v>
                </c:pt>
                <c:pt idx="143">
                  <c:v>56886</c:v>
                </c:pt>
                <c:pt idx="144">
                  <c:v>56451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25-4E81-98F2-2E5E3921CDBE}"/>
            </c:ext>
          </c:extLst>
        </c:ser>
        <c:ser>
          <c:idx val="1"/>
          <c:order val="1"/>
          <c:tx>
            <c:strRef>
              <c:f>Migration!$C$4</c:f>
              <c:strCache>
                <c:ptCount val="1"/>
                <c:pt idx="0">
                  <c:v>Departures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cat>
            <c:numRef>
              <c:f>Migration!$A$63:$A$207</c:f>
              <c:numCache>
                <c:formatCode>mmm\-yy</c:formatCode>
                <c:ptCount val="145"/>
                <c:pt idx="0">
                  <c:v>38991</c:v>
                </c:pt>
                <c:pt idx="1">
                  <c:v>39022</c:v>
                </c:pt>
                <c:pt idx="2">
                  <c:v>39052</c:v>
                </c:pt>
                <c:pt idx="3">
                  <c:v>39083</c:v>
                </c:pt>
                <c:pt idx="4">
                  <c:v>39114</c:v>
                </c:pt>
                <c:pt idx="5">
                  <c:v>39142</c:v>
                </c:pt>
                <c:pt idx="6">
                  <c:v>39173</c:v>
                </c:pt>
                <c:pt idx="7">
                  <c:v>39203</c:v>
                </c:pt>
                <c:pt idx="8">
                  <c:v>39234</c:v>
                </c:pt>
                <c:pt idx="9">
                  <c:v>39264</c:v>
                </c:pt>
                <c:pt idx="10">
                  <c:v>39295</c:v>
                </c:pt>
                <c:pt idx="11">
                  <c:v>39326</c:v>
                </c:pt>
                <c:pt idx="12">
                  <c:v>39356</c:v>
                </c:pt>
                <c:pt idx="13">
                  <c:v>39387</c:v>
                </c:pt>
                <c:pt idx="14">
                  <c:v>39417</c:v>
                </c:pt>
                <c:pt idx="15">
                  <c:v>39448</c:v>
                </c:pt>
                <c:pt idx="16">
                  <c:v>39479</c:v>
                </c:pt>
                <c:pt idx="17">
                  <c:v>39508</c:v>
                </c:pt>
                <c:pt idx="18">
                  <c:v>39539</c:v>
                </c:pt>
                <c:pt idx="19">
                  <c:v>39569</c:v>
                </c:pt>
                <c:pt idx="20">
                  <c:v>39600</c:v>
                </c:pt>
                <c:pt idx="21">
                  <c:v>39630</c:v>
                </c:pt>
                <c:pt idx="22">
                  <c:v>39661</c:v>
                </c:pt>
                <c:pt idx="23">
                  <c:v>39692</c:v>
                </c:pt>
                <c:pt idx="24">
                  <c:v>39722</c:v>
                </c:pt>
                <c:pt idx="25">
                  <c:v>39753</c:v>
                </c:pt>
                <c:pt idx="26">
                  <c:v>39783</c:v>
                </c:pt>
                <c:pt idx="27">
                  <c:v>39814</c:v>
                </c:pt>
                <c:pt idx="28">
                  <c:v>39845</c:v>
                </c:pt>
                <c:pt idx="29">
                  <c:v>39873</c:v>
                </c:pt>
                <c:pt idx="30">
                  <c:v>39904</c:v>
                </c:pt>
                <c:pt idx="31">
                  <c:v>39934</c:v>
                </c:pt>
                <c:pt idx="32">
                  <c:v>39965</c:v>
                </c:pt>
                <c:pt idx="33">
                  <c:v>39995</c:v>
                </c:pt>
                <c:pt idx="34">
                  <c:v>40026</c:v>
                </c:pt>
                <c:pt idx="35">
                  <c:v>40057</c:v>
                </c:pt>
                <c:pt idx="36">
                  <c:v>40087</c:v>
                </c:pt>
                <c:pt idx="37">
                  <c:v>40118</c:v>
                </c:pt>
                <c:pt idx="38">
                  <c:v>40148</c:v>
                </c:pt>
                <c:pt idx="39">
                  <c:v>40179</c:v>
                </c:pt>
                <c:pt idx="40">
                  <c:v>40210</c:v>
                </c:pt>
                <c:pt idx="41">
                  <c:v>40238</c:v>
                </c:pt>
                <c:pt idx="42">
                  <c:v>40269</c:v>
                </c:pt>
                <c:pt idx="43">
                  <c:v>40299</c:v>
                </c:pt>
                <c:pt idx="44">
                  <c:v>40330</c:v>
                </c:pt>
                <c:pt idx="45">
                  <c:v>40360</c:v>
                </c:pt>
                <c:pt idx="46">
                  <c:v>40391</c:v>
                </c:pt>
                <c:pt idx="47">
                  <c:v>40422</c:v>
                </c:pt>
                <c:pt idx="48">
                  <c:v>40452</c:v>
                </c:pt>
                <c:pt idx="49">
                  <c:v>40483</c:v>
                </c:pt>
                <c:pt idx="50">
                  <c:v>40513</c:v>
                </c:pt>
                <c:pt idx="51">
                  <c:v>40544</c:v>
                </c:pt>
                <c:pt idx="52">
                  <c:v>40575</c:v>
                </c:pt>
                <c:pt idx="53">
                  <c:v>40603</c:v>
                </c:pt>
                <c:pt idx="54">
                  <c:v>40634</c:v>
                </c:pt>
                <c:pt idx="55">
                  <c:v>40664</c:v>
                </c:pt>
                <c:pt idx="56">
                  <c:v>40695</c:v>
                </c:pt>
                <c:pt idx="57">
                  <c:v>40725</c:v>
                </c:pt>
                <c:pt idx="58">
                  <c:v>40756</c:v>
                </c:pt>
                <c:pt idx="59">
                  <c:v>40787</c:v>
                </c:pt>
                <c:pt idx="60">
                  <c:v>40817</c:v>
                </c:pt>
                <c:pt idx="61">
                  <c:v>40848</c:v>
                </c:pt>
                <c:pt idx="62">
                  <c:v>40878</c:v>
                </c:pt>
                <c:pt idx="63">
                  <c:v>40909</c:v>
                </c:pt>
                <c:pt idx="64">
                  <c:v>40940</c:v>
                </c:pt>
                <c:pt idx="65">
                  <c:v>40969</c:v>
                </c:pt>
                <c:pt idx="66">
                  <c:v>41000</c:v>
                </c:pt>
                <c:pt idx="67">
                  <c:v>41030</c:v>
                </c:pt>
                <c:pt idx="68">
                  <c:v>41061</c:v>
                </c:pt>
                <c:pt idx="69">
                  <c:v>41091</c:v>
                </c:pt>
                <c:pt idx="70">
                  <c:v>41122</c:v>
                </c:pt>
                <c:pt idx="71">
                  <c:v>41153</c:v>
                </c:pt>
                <c:pt idx="72">
                  <c:v>41183</c:v>
                </c:pt>
                <c:pt idx="73">
                  <c:v>41214</c:v>
                </c:pt>
                <c:pt idx="74">
                  <c:v>41244</c:v>
                </c:pt>
                <c:pt idx="75">
                  <c:v>41275</c:v>
                </c:pt>
                <c:pt idx="76">
                  <c:v>41306</c:v>
                </c:pt>
                <c:pt idx="77">
                  <c:v>41334</c:v>
                </c:pt>
                <c:pt idx="78">
                  <c:v>41365</c:v>
                </c:pt>
                <c:pt idx="79">
                  <c:v>41395</c:v>
                </c:pt>
                <c:pt idx="80">
                  <c:v>41426</c:v>
                </c:pt>
                <c:pt idx="81">
                  <c:v>41456</c:v>
                </c:pt>
                <c:pt idx="82">
                  <c:v>41487</c:v>
                </c:pt>
                <c:pt idx="83">
                  <c:v>41518</c:v>
                </c:pt>
                <c:pt idx="84">
                  <c:v>41548</c:v>
                </c:pt>
                <c:pt idx="85">
                  <c:v>41579</c:v>
                </c:pt>
                <c:pt idx="86">
                  <c:v>41609</c:v>
                </c:pt>
                <c:pt idx="87">
                  <c:v>41640</c:v>
                </c:pt>
                <c:pt idx="88">
                  <c:v>41671</c:v>
                </c:pt>
                <c:pt idx="89">
                  <c:v>41699</c:v>
                </c:pt>
                <c:pt idx="90">
                  <c:v>41730</c:v>
                </c:pt>
                <c:pt idx="91">
                  <c:v>41760</c:v>
                </c:pt>
                <c:pt idx="92">
                  <c:v>41791</c:v>
                </c:pt>
                <c:pt idx="93">
                  <c:v>41821</c:v>
                </c:pt>
                <c:pt idx="94">
                  <c:v>41852</c:v>
                </c:pt>
                <c:pt idx="95">
                  <c:v>41883</c:v>
                </c:pt>
                <c:pt idx="96">
                  <c:v>41913</c:v>
                </c:pt>
                <c:pt idx="97">
                  <c:v>41944</c:v>
                </c:pt>
                <c:pt idx="98">
                  <c:v>41974</c:v>
                </c:pt>
                <c:pt idx="99">
                  <c:v>42005</c:v>
                </c:pt>
                <c:pt idx="100">
                  <c:v>42036</c:v>
                </c:pt>
                <c:pt idx="101">
                  <c:v>42064</c:v>
                </c:pt>
                <c:pt idx="102">
                  <c:v>42095</c:v>
                </c:pt>
                <c:pt idx="103">
                  <c:v>42125</c:v>
                </c:pt>
                <c:pt idx="104">
                  <c:v>42156</c:v>
                </c:pt>
                <c:pt idx="105">
                  <c:v>42186</c:v>
                </c:pt>
                <c:pt idx="106">
                  <c:v>42217</c:v>
                </c:pt>
                <c:pt idx="107">
                  <c:v>42248</c:v>
                </c:pt>
                <c:pt idx="108">
                  <c:v>42278</c:v>
                </c:pt>
                <c:pt idx="109">
                  <c:v>42309</c:v>
                </c:pt>
                <c:pt idx="110">
                  <c:v>42339</c:v>
                </c:pt>
                <c:pt idx="111">
                  <c:v>42370</c:v>
                </c:pt>
                <c:pt idx="112">
                  <c:v>42401</c:v>
                </c:pt>
                <c:pt idx="113">
                  <c:v>42430</c:v>
                </c:pt>
                <c:pt idx="114">
                  <c:v>42461</c:v>
                </c:pt>
                <c:pt idx="115">
                  <c:v>42491</c:v>
                </c:pt>
                <c:pt idx="116">
                  <c:v>42522</c:v>
                </c:pt>
                <c:pt idx="117">
                  <c:v>42552</c:v>
                </c:pt>
                <c:pt idx="118">
                  <c:v>42583</c:v>
                </c:pt>
                <c:pt idx="119">
                  <c:v>42614</c:v>
                </c:pt>
                <c:pt idx="120">
                  <c:v>42644</c:v>
                </c:pt>
                <c:pt idx="121">
                  <c:v>42675</c:v>
                </c:pt>
                <c:pt idx="122">
                  <c:v>42705</c:v>
                </c:pt>
                <c:pt idx="123">
                  <c:v>42736</c:v>
                </c:pt>
                <c:pt idx="124">
                  <c:v>42767</c:v>
                </c:pt>
                <c:pt idx="125">
                  <c:v>42795</c:v>
                </c:pt>
                <c:pt idx="126">
                  <c:v>42826</c:v>
                </c:pt>
                <c:pt idx="127">
                  <c:v>42856</c:v>
                </c:pt>
                <c:pt idx="128">
                  <c:v>42887</c:v>
                </c:pt>
                <c:pt idx="129">
                  <c:v>42917</c:v>
                </c:pt>
                <c:pt idx="130">
                  <c:v>42948</c:v>
                </c:pt>
                <c:pt idx="131">
                  <c:v>42979</c:v>
                </c:pt>
                <c:pt idx="132">
                  <c:v>43009</c:v>
                </c:pt>
                <c:pt idx="133">
                  <c:v>43040</c:v>
                </c:pt>
                <c:pt idx="134">
                  <c:v>43070</c:v>
                </c:pt>
                <c:pt idx="135">
                  <c:v>43101</c:v>
                </c:pt>
                <c:pt idx="136">
                  <c:v>43132</c:v>
                </c:pt>
                <c:pt idx="137">
                  <c:v>43160</c:v>
                </c:pt>
                <c:pt idx="138">
                  <c:v>43191</c:v>
                </c:pt>
                <c:pt idx="139">
                  <c:v>43221</c:v>
                </c:pt>
                <c:pt idx="140">
                  <c:v>43252</c:v>
                </c:pt>
                <c:pt idx="141">
                  <c:v>43282</c:v>
                </c:pt>
                <c:pt idx="142">
                  <c:v>43313</c:v>
                </c:pt>
                <c:pt idx="143">
                  <c:v>43344</c:v>
                </c:pt>
                <c:pt idx="144">
                  <c:v>43374</c:v>
                </c:pt>
              </c:numCache>
            </c:numRef>
          </c:cat>
          <c:val>
            <c:numRef>
              <c:f>Migration!$C$63:$C$207</c:f>
              <c:numCache>
                <c:formatCode>General</c:formatCode>
                <c:ptCount val="145"/>
                <c:pt idx="0">
                  <c:v>23450</c:v>
                </c:pt>
                <c:pt idx="1">
                  <c:v>23286</c:v>
                </c:pt>
                <c:pt idx="2">
                  <c:v>23305</c:v>
                </c:pt>
                <c:pt idx="3">
                  <c:v>23484</c:v>
                </c:pt>
                <c:pt idx="4">
                  <c:v>23675</c:v>
                </c:pt>
                <c:pt idx="5">
                  <c:v>24066</c:v>
                </c:pt>
                <c:pt idx="6">
                  <c:v>24291</c:v>
                </c:pt>
                <c:pt idx="7">
                  <c:v>24430</c:v>
                </c:pt>
                <c:pt idx="8">
                  <c:v>24779</c:v>
                </c:pt>
                <c:pt idx="9">
                  <c:v>24948</c:v>
                </c:pt>
                <c:pt idx="10">
                  <c:v>25320</c:v>
                </c:pt>
                <c:pt idx="11">
                  <c:v>25481</c:v>
                </c:pt>
                <c:pt idx="12">
                  <c:v>25634</c:v>
                </c:pt>
                <c:pt idx="13">
                  <c:v>26005</c:v>
                </c:pt>
                <c:pt idx="14">
                  <c:v>26400</c:v>
                </c:pt>
                <c:pt idx="15">
                  <c:v>26724</c:v>
                </c:pt>
                <c:pt idx="16">
                  <c:v>27250</c:v>
                </c:pt>
                <c:pt idx="17">
                  <c:v>27398</c:v>
                </c:pt>
                <c:pt idx="18">
                  <c:v>27539</c:v>
                </c:pt>
                <c:pt idx="19">
                  <c:v>27701</c:v>
                </c:pt>
                <c:pt idx="20">
                  <c:v>27750</c:v>
                </c:pt>
                <c:pt idx="21">
                  <c:v>28004</c:v>
                </c:pt>
                <c:pt idx="22">
                  <c:v>28212</c:v>
                </c:pt>
                <c:pt idx="23">
                  <c:v>28329</c:v>
                </c:pt>
                <c:pt idx="24">
                  <c:v>28575</c:v>
                </c:pt>
                <c:pt idx="25">
                  <c:v>28886</c:v>
                </c:pt>
                <c:pt idx="26">
                  <c:v>28841</c:v>
                </c:pt>
                <c:pt idx="27">
                  <c:v>28793</c:v>
                </c:pt>
                <c:pt idx="28">
                  <c:v>28360</c:v>
                </c:pt>
                <c:pt idx="29">
                  <c:v>27949</c:v>
                </c:pt>
                <c:pt idx="30">
                  <c:v>27626</c:v>
                </c:pt>
                <c:pt idx="31">
                  <c:v>27148</c:v>
                </c:pt>
                <c:pt idx="32">
                  <c:v>26708</c:v>
                </c:pt>
                <c:pt idx="33">
                  <c:v>26209</c:v>
                </c:pt>
                <c:pt idx="34">
                  <c:v>25706</c:v>
                </c:pt>
                <c:pt idx="35">
                  <c:v>25235</c:v>
                </c:pt>
                <c:pt idx="36">
                  <c:v>24681</c:v>
                </c:pt>
                <c:pt idx="37">
                  <c:v>24276</c:v>
                </c:pt>
                <c:pt idx="38">
                  <c:v>23800</c:v>
                </c:pt>
                <c:pt idx="39">
                  <c:v>23458</c:v>
                </c:pt>
                <c:pt idx="40">
                  <c:v>23451</c:v>
                </c:pt>
                <c:pt idx="41">
                  <c:v>23612</c:v>
                </c:pt>
                <c:pt idx="42">
                  <c:v>23653</c:v>
                </c:pt>
                <c:pt idx="43">
                  <c:v>24024</c:v>
                </c:pt>
                <c:pt idx="44">
                  <c:v>24275</c:v>
                </c:pt>
                <c:pt idx="45">
                  <c:v>24490</c:v>
                </c:pt>
                <c:pt idx="46">
                  <c:v>24699</c:v>
                </c:pt>
                <c:pt idx="47">
                  <c:v>24969</c:v>
                </c:pt>
                <c:pt idx="48">
                  <c:v>25582</c:v>
                </c:pt>
                <c:pt idx="49">
                  <c:v>25866</c:v>
                </c:pt>
                <c:pt idx="50">
                  <c:v>26054</c:v>
                </c:pt>
                <c:pt idx="51">
                  <c:v>26555</c:v>
                </c:pt>
                <c:pt idx="52">
                  <c:v>26750</c:v>
                </c:pt>
                <c:pt idx="53">
                  <c:v>27123</c:v>
                </c:pt>
                <c:pt idx="54">
                  <c:v>27467</c:v>
                </c:pt>
                <c:pt idx="55">
                  <c:v>27685</c:v>
                </c:pt>
                <c:pt idx="56">
                  <c:v>27939</c:v>
                </c:pt>
                <c:pt idx="57">
                  <c:v>28332</c:v>
                </c:pt>
                <c:pt idx="58">
                  <c:v>28558</c:v>
                </c:pt>
                <c:pt idx="59">
                  <c:v>28883</c:v>
                </c:pt>
                <c:pt idx="60">
                  <c:v>28784</c:v>
                </c:pt>
                <c:pt idx="61">
                  <c:v>28897</c:v>
                </c:pt>
                <c:pt idx="62">
                  <c:v>29277</c:v>
                </c:pt>
                <c:pt idx="63">
                  <c:v>29287</c:v>
                </c:pt>
                <c:pt idx="64">
                  <c:v>29686</c:v>
                </c:pt>
                <c:pt idx="65">
                  <c:v>29898</c:v>
                </c:pt>
                <c:pt idx="66">
                  <c:v>29947</c:v>
                </c:pt>
                <c:pt idx="67">
                  <c:v>30002</c:v>
                </c:pt>
                <c:pt idx="68">
                  <c:v>30269</c:v>
                </c:pt>
                <c:pt idx="69">
                  <c:v>30496</c:v>
                </c:pt>
                <c:pt idx="70">
                  <c:v>30581</c:v>
                </c:pt>
                <c:pt idx="71">
                  <c:v>30650</c:v>
                </c:pt>
                <c:pt idx="72">
                  <c:v>30691</c:v>
                </c:pt>
                <c:pt idx="73">
                  <c:v>30655</c:v>
                </c:pt>
                <c:pt idx="74">
                  <c:v>31020</c:v>
                </c:pt>
                <c:pt idx="75">
                  <c:v>31067</c:v>
                </c:pt>
                <c:pt idx="76">
                  <c:v>30864</c:v>
                </c:pt>
                <c:pt idx="77">
                  <c:v>30744</c:v>
                </c:pt>
                <c:pt idx="78">
                  <c:v>30664</c:v>
                </c:pt>
                <c:pt idx="79">
                  <c:v>30440</c:v>
                </c:pt>
                <c:pt idx="80">
                  <c:v>30007</c:v>
                </c:pt>
                <c:pt idx="81">
                  <c:v>29367</c:v>
                </c:pt>
                <c:pt idx="82">
                  <c:v>29052</c:v>
                </c:pt>
                <c:pt idx="83">
                  <c:v>28606</c:v>
                </c:pt>
                <c:pt idx="84">
                  <c:v>28122</c:v>
                </c:pt>
                <c:pt idx="85">
                  <c:v>27750</c:v>
                </c:pt>
                <c:pt idx="86">
                  <c:v>26990</c:v>
                </c:pt>
                <c:pt idx="87">
                  <c:v>26325</c:v>
                </c:pt>
                <c:pt idx="88">
                  <c:v>25634</c:v>
                </c:pt>
                <c:pt idx="89">
                  <c:v>24923</c:v>
                </c:pt>
                <c:pt idx="90">
                  <c:v>24290</c:v>
                </c:pt>
                <c:pt idx="91">
                  <c:v>23856</c:v>
                </c:pt>
                <c:pt idx="92" formatCode="#,##0">
                  <c:v>23529</c:v>
                </c:pt>
                <c:pt idx="93" formatCode="#,##0">
                  <c:v>23226</c:v>
                </c:pt>
                <c:pt idx="94" formatCode="#,##0">
                  <c:v>22909</c:v>
                </c:pt>
                <c:pt idx="95" formatCode="#,##0">
                  <c:v>22723</c:v>
                </c:pt>
                <c:pt idx="96" formatCode="#,##0">
                  <c:v>22606</c:v>
                </c:pt>
                <c:pt idx="97" formatCode="#,##0">
                  <c:v>22491</c:v>
                </c:pt>
                <c:pt idx="98" formatCode="#,##0">
                  <c:v>22120</c:v>
                </c:pt>
                <c:pt idx="99" formatCode="#,##0">
                  <c:v>21809</c:v>
                </c:pt>
                <c:pt idx="100" formatCode="#,##0">
                  <c:v>21673</c:v>
                </c:pt>
                <c:pt idx="101" formatCode="#,##0">
                  <c:v>21683</c:v>
                </c:pt>
                <c:pt idx="102" formatCode="#,##0">
                  <c:v>21762</c:v>
                </c:pt>
                <c:pt idx="103" formatCode="#,##0">
                  <c:v>21701</c:v>
                </c:pt>
                <c:pt idx="104" formatCode="#,##0">
                  <c:v>21654</c:v>
                </c:pt>
                <c:pt idx="105" formatCode="#,##0">
                  <c:v>21639</c:v>
                </c:pt>
                <c:pt idx="106" formatCode="#,##0">
                  <c:v>21691</c:v>
                </c:pt>
                <c:pt idx="107" formatCode="#,##0">
                  <c:v>21691</c:v>
                </c:pt>
                <c:pt idx="108" formatCode="#,##0">
                  <c:v>21689</c:v>
                </c:pt>
                <c:pt idx="109" formatCode="#,##0">
                  <c:v>21467</c:v>
                </c:pt>
                <c:pt idx="110" formatCode="#,##0">
                  <c:v>21437</c:v>
                </c:pt>
                <c:pt idx="111" formatCode="#,##0">
                  <c:v>21462</c:v>
                </c:pt>
                <c:pt idx="112" formatCode="#,##0">
                  <c:v>21372</c:v>
                </c:pt>
                <c:pt idx="113" formatCode="#,##0">
                  <c:v>21213</c:v>
                </c:pt>
                <c:pt idx="114" formatCode="#,##0">
                  <c:v>21288</c:v>
                </c:pt>
                <c:pt idx="115" formatCode="#,##0">
                  <c:v>21251</c:v>
                </c:pt>
                <c:pt idx="116" formatCode="#,##0">
                  <c:v>21156</c:v>
                </c:pt>
                <c:pt idx="117" formatCode="#,##0">
                  <c:v>21262</c:v>
                </c:pt>
                <c:pt idx="118" formatCode="#,##0">
                  <c:v>21178</c:v>
                </c:pt>
                <c:pt idx="119" formatCode="#,##0">
                  <c:v>21076</c:v>
                </c:pt>
                <c:pt idx="120">
                  <c:v>21090</c:v>
                </c:pt>
                <c:pt idx="121">
                  <c:v>21229</c:v>
                </c:pt>
                <c:pt idx="122">
                  <c:v>21406</c:v>
                </c:pt>
                <c:pt idx="123">
                  <c:v>21571</c:v>
                </c:pt>
                <c:pt idx="124">
                  <c:v>21843</c:v>
                </c:pt>
                <c:pt idx="125">
                  <c:v>21938</c:v>
                </c:pt>
                <c:pt idx="126">
                  <c:v>22021</c:v>
                </c:pt>
                <c:pt idx="127">
                  <c:v>22174</c:v>
                </c:pt>
                <c:pt idx="128">
                  <c:v>22426</c:v>
                </c:pt>
                <c:pt idx="129">
                  <c:v>22694</c:v>
                </c:pt>
                <c:pt idx="130">
                  <c:v>22904</c:v>
                </c:pt>
                <c:pt idx="131">
                  <c:v>23214</c:v>
                </c:pt>
                <c:pt idx="132">
                  <c:v>23343</c:v>
                </c:pt>
                <c:pt idx="133">
                  <c:v>23465</c:v>
                </c:pt>
                <c:pt idx="134">
                  <c:v>23526</c:v>
                </c:pt>
                <c:pt idx="135">
                  <c:v>23573</c:v>
                </c:pt>
                <c:pt idx="136">
                  <c:v>23678</c:v>
                </c:pt>
                <c:pt idx="137">
                  <c:v>24013</c:v>
                </c:pt>
                <c:pt idx="138">
                  <c:v>24298</c:v>
                </c:pt>
                <c:pt idx="139">
                  <c:v>24546</c:v>
                </c:pt>
                <c:pt idx="140">
                  <c:v>24720</c:v>
                </c:pt>
                <c:pt idx="141">
                  <c:v>25014</c:v>
                </c:pt>
                <c:pt idx="142">
                  <c:v>25234</c:v>
                </c:pt>
                <c:pt idx="143">
                  <c:v>25469</c:v>
                </c:pt>
                <c:pt idx="144">
                  <c:v>25478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25-4E81-98F2-2E5E3921CD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045056"/>
        <c:axId val="132255744"/>
      </c:lineChart>
      <c:dateAx>
        <c:axId val="132045056"/>
        <c:scaling>
          <c:orientation val="minMax"/>
        </c:scaling>
        <c:delete val="0"/>
        <c:axPos val="b"/>
        <c:numFmt formatCode="mmm\-yy" sourceLinked="1"/>
        <c:majorTickMark val="out"/>
        <c:minorTickMark val="out"/>
        <c:tickLblPos val="low"/>
        <c:crossAx val="132255744"/>
        <c:crosses val="autoZero"/>
        <c:auto val="1"/>
        <c:lblOffset val="100"/>
        <c:baseTimeUnit val="months"/>
        <c:majorUnit val="24"/>
        <c:majorTimeUnit val="months"/>
        <c:minorUnit val="12"/>
        <c:minorTimeUnit val="months"/>
      </c:dateAx>
      <c:valAx>
        <c:axId val="132255744"/>
        <c:scaling>
          <c:orientation val="minMax"/>
          <c:max val="800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Moving annual total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crossAx val="132045056"/>
        <c:crosses val="autoZero"/>
        <c:crossBetween val="midCat"/>
        <c:majorUnit val="10000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0377" l="0.70000000000000062" r="0.70000000000000062" t="0.75000000000000377" header="0.30000000000000032" footer="0.30000000000000032"/>
    <c:pageSetup orientation="landscape" horizontalDpi="1200" verticalDpi="1200"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Guestnights!$I$58</c:f>
              <c:strCache>
                <c:ptCount val="1"/>
                <c:pt idx="0">
                  <c:v>Auckland</c:v>
                </c:pt>
              </c:strCache>
            </c:strRef>
          </c:tx>
          <c:marker>
            <c:symbol val="none"/>
          </c:marker>
          <c:cat>
            <c:numRef>
              <c:f>Guestnights!$H$110:$H$254</c:f>
              <c:numCache>
                <c:formatCode>mmm\-yy</c:formatCode>
                <c:ptCount val="145"/>
                <c:pt idx="0">
                  <c:v>39326</c:v>
                </c:pt>
                <c:pt idx="1">
                  <c:v>39356</c:v>
                </c:pt>
                <c:pt idx="2">
                  <c:v>39387</c:v>
                </c:pt>
                <c:pt idx="3">
                  <c:v>39417</c:v>
                </c:pt>
                <c:pt idx="4">
                  <c:v>39448</c:v>
                </c:pt>
                <c:pt idx="5">
                  <c:v>39479</c:v>
                </c:pt>
                <c:pt idx="6">
                  <c:v>39508</c:v>
                </c:pt>
                <c:pt idx="7">
                  <c:v>39539</c:v>
                </c:pt>
                <c:pt idx="8">
                  <c:v>39569</c:v>
                </c:pt>
                <c:pt idx="9">
                  <c:v>39600</c:v>
                </c:pt>
                <c:pt idx="10">
                  <c:v>39630</c:v>
                </c:pt>
                <c:pt idx="11">
                  <c:v>39661</c:v>
                </c:pt>
                <c:pt idx="12">
                  <c:v>39692</c:v>
                </c:pt>
                <c:pt idx="13">
                  <c:v>39722</c:v>
                </c:pt>
                <c:pt idx="14">
                  <c:v>39753</c:v>
                </c:pt>
                <c:pt idx="15">
                  <c:v>39783</c:v>
                </c:pt>
                <c:pt idx="16">
                  <c:v>39814</c:v>
                </c:pt>
                <c:pt idx="17">
                  <c:v>39845</c:v>
                </c:pt>
                <c:pt idx="18">
                  <c:v>39873</c:v>
                </c:pt>
                <c:pt idx="19">
                  <c:v>39904</c:v>
                </c:pt>
                <c:pt idx="20">
                  <c:v>39934</c:v>
                </c:pt>
                <c:pt idx="21">
                  <c:v>39965</c:v>
                </c:pt>
                <c:pt idx="22">
                  <c:v>39995</c:v>
                </c:pt>
                <c:pt idx="23">
                  <c:v>40026</c:v>
                </c:pt>
                <c:pt idx="24">
                  <c:v>40057</c:v>
                </c:pt>
                <c:pt idx="25">
                  <c:v>40087</c:v>
                </c:pt>
                <c:pt idx="26">
                  <c:v>40118</c:v>
                </c:pt>
                <c:pt idx="27">
                  <c:v>40148</c:v>
                </c:pt>
                <c:pt idx="28">
                  <c:v>40179</c:v>
                </c:pt>
                <c:pt idx="29">
                  <c:v>40210</c:v>
                </c:pt>
                <c:pt idx="30">
                  <c:v>40238</c:v>
                </c:pt>
                <c:pt idx="31">
                  <c:v>40269</c:v>
                </c:pt>
                <c:pt idx="32">
                  <c:v>40299</c:v>
                </c:pt>
                <c:pt idx="33">
                  <c:v>40330</c:v>
                </c:pt>
                <c:pt idx="34">
                  <c:v>40360</c:v>
                </c:pt>
                <c:pt idx="35">
                  <c:v>40391</c:v>
                </c:pt>
                <c:pt idx="36">
                  <c:v>40422</c:v>
                </c:pt>
                <c:pt idx="37">
                  <c:v>40452</c:v>
                </c:pt>
                <c:pt idx="38">
                  <c:v>40483</c:v>
                </c:pt>
                <c:pt idx="39">
                  <c:v>40513</c:v>
                </c:pt>
                <c:pt idx="40">
                  <c:v>40544</c:v>
                </c:pt>
                <c:pt idx="41">
                  <c:v>40575</c:v>
                </c:pt>
                <c:pt idx="42">
                  <c:v>40603</c:v>
                </c:pt>
                <c:pt idx="43">
                  <c:v>40634</c:v>
                </c:pt>
                <c:pt idx="44">
                  <c:v>40664</c:v>
                </c:pt>
                <c:pt idx="45">
                  <c:v>40695</c:v>
                </c:pt>
                <c:pt idx="46">
                  <c:v>40725</c:v>
                </c:pt>
                <c:pt idx="47">
                  <c:v>40756</c:v>
                </c:pt>
                <c:pt idx="48">
                  <c:v>40787</c:v>
                </c:pt>
                <c:pt idx="49">
                  <c:v>40817</c:v>
                </c:pt>
                <c:pt idx="50">
                  <c:v>40848</c:v>
                </c:pt>
                <c:pt idx="51">
                  <c:v>40878</c:v>
                </c:pt>
                <c:pt idx="52">
                  <c:v>40909</c:v>
                </c:pt>
                <c:pt idx="53">
                  <c:v>40940</c:v>
                </c:pt>
                <c:pt idx="54">
                  <c:v>40969</c:v>
                </c:pt>
                <c:pt idx="55">
                  <c:v>41000</c:v>
                </c:pt>
                <c:pt idx="56">
                  <c:v>41030</c:v>
                </c:pt>
                <c:pt idx="57">
                  <c:v>41061</c:v>
                </c:pt>
                <c:pt idx="58">
                  <c:v>41091</c:v>
                </c:pt>
                <c:pt idx="59">
                  <c:v>41122</c:v>
                </c:pt>
                <c:pt idx="60">
                  <c:v>41153</c:v>
                </c:pt>
                <c:pt idx="61">
                  <c:v>41183</c:v>
                </c:pt>
                <c:pt idx="62">
                  <c:v>41214</c:v>
                </c:pt>
                <c:pt idx="63">
                  <c:v>41244</c:v>
                </c:pt>
                <c:pt idx="64">
                  <c:v>41275</c:v>
                </c:pt>
                <c:pt idx="65">
                  <c:v>41306</c:v>
                </c:pt>
                <c:pt idx="66">
                  <c:v>41334</c:v>
                </c:pt>
                <c:pt idx="67">
                  <c:v>41365</c:v>
                </c:pt>
                <c:pt idx="68">
                  <c:v>41395</c:v>
                </c:pt>
                <c:pt idx="69">
                  <c:v>41426</c:v>
                </c:pt>
                <c:pt idx="70">
                  <c:v>41456</c:v>
                </c:pt>
                <c:pt idx="71">
                  <c:v>41487</c:v>
                </c:pt>
                <c:pt idx="72">
                  <c:v>41518</c:v>
                </c:pt>
                <c:pt idx="73">
                  <c:v>41548</c:v>
                </c:pt>
                <c:pt idx="74">
                  <c:v>41579</c:v>
                </c:pt>
                <c:pt idx="75">
                  <c:v>41609</c:v>
                </c:pt>
                <c:pt idx="76">
                  <c:v>41640</c:v>
                </c:pt>
                <c:pt idx="77">
                  <c:v>41671</c:v>
                </c:pt>
                <c:pt idx="78">
                  <c:v>41699</c:v>
                </c:pt>
                <c:pt idx="79">
                  <c:v>41730</c:v>
                </c:pt>
                <c:pt idx="80">
                  <c:v>41760</c:v>
                </c:pt>
                <c:pt idx="81">
                  <c:v>41791</c:v>
                </c:pt>
                <c:pt idx="82">
                  <c:v>41821</c:v>
                </c:pt>
                <c:pt idx="83">
                  <c:v>41852</c:v>
                </c:pt>
                <c:pt idx="84">
                  <c:v>41883</c:v>
                </c:pt>
                <c:pt idx="85">
                  <c:v>41913</c:v>
                </c:pt>
                <c:pt idx="86">
                  <c:v>41944</c:v>
                </c:pt>
                <c:pt idx="87">
                  <c:v>41974</c:v>
                </c:pt>
                <c:pt idx="88">
                  <c:v>42005</c:v>
                </c:pt>
                <c:pt idx="89">
                  <c:v>42036</c:v>
                </c:pt>
                <c:pt idx="90">
                  <c:v>42064</c:v>
                </c:pt>
                <c:pt idx="91">
                  <c:v>42095</c:v>
                </c:pt>
                <c:pt idx="92">
                  <c:v>42125</c:v>
                </c:pt>
                <c:pt idx="93">
                  <c:v>42156</c:v>
                </c:pt>
                <c:pt idx="94">
                  <c:v>42186</c:v>
                </c:pt>
                <c:pt idx="95">
                  <c:v>42217</c:v>
                </c:pt>
                <c:pt idx="96">
                  <c:v>42248</c:v>
                </c:pt>
                <c:pt idx="97">
                  <c:v>42278</c:v>
                </c:pt>
                <c:pt idx="98">
                  <c:v>42309</c:v>
                </c:pt>
                <c:pt idx="99">
                  <c:v>42339</c:v>
                </c:pt>
                <c:pt idx="100">
                  <c:v>42370</c:v>
                </c:pt>
                <c:pt idx="101">
                  <c:v>42401</c:v>
                </c:pt>
                <c:pt idx="102">
                  <c:v>42430</c:v>
                </c:pt>
                <c:pt idx="103">
                  <c:v>42461</c:v>
                </c:pt>
                <c:pt idx="104">
                  <c:v>42491</c:v>
                </c:pt>
                <c:pt idx="105">
                  <c:v>42522</c:v>
                </c:pt>
                <c:pt idx="106">
                  <c:v>42552</c:v>
                </c:pt>
                <c:pt idx="107">
                  <c:v>42583</c:v>
                </c:pt>
                <c:pt idx="108">
                  <c:v>42614</c:v>
                </c:pt>
                <c:pt idx="109">
                  <c:v>42644</c:v>
                </c:pt>
                <c:pt idx="110">
                  <c:v>42675</c:v>
                </c:pt>
                <c:pt idx="111">
                  <c:v>42705</c:v>
                </c:pt>
                <c:pt idx="112">
                  <c:v>42736</c:v>
                </c:pt>
                <c:pt idx="113">
                  <c:v>42767</c:v>
                </c:pt>
                <c:pt idx="114">
                  <c:v>42795</c:v>
                </c:pt>
                <c:pt idx="115">
                  <c:v>42826</c:v>
                </c:pt>
                <c:pt idx="116">
                  <c:v>42856</c:v>
                </c:pt>
                <c:pt idx="117">
                  <c:v>42887</c:v>
                </c:pt>
                <c:pt idx="118">
                  <c:v>42917</c:v>
                </c:pt>
                <c:pt idx="119">
                  <c:v>42948</c:v>
                </c:pt>
                <c:pt idx="120">
                  <c:v>42979</c:v>
                </c:pt>
                <c:pt idx="121">
                  <c:v>43009</c:v>
                </c:pt>
                <c:pt idx="122">
                  <c:v>43040</c:v>
                </c:pt>
                <c:pt idx="123">
                  <c:v>43070</c:v>
                </c:pt>
                <c:pt idx="124">
                  <c:v>43101</c:v>
                </c:pt>
                <c:pt idx="125">
                  <c:v>43132</c:v>
                </c:pt>
                <c:pt idx="126">
                  <c:v>43160</c:v>
                </c:pt>
                <c:pt idx="127">
                  <c:v>43191</c:v>
                </c:pt>
                <c:pt idx="128">
                  <c:v>43221</c:v>
                </c:pt>
                <c:pt idx="129">
                  <c:v>43252</c:v>
                </c:pt>
                <c:pt idx="130">
                  <c:v>43282</c:v>
                </c:pt>
                <c:pt idx="131">
                  <c:v>43313</c:v>
                </c:pt>
                <c:pt idx="132">
                  <c:v>43344</c:v>
                </c:pt>
                <c:pt idx="133">
                  <c:v>43374</c:v>
                </c:pt>
                <c:pt idx="134">
                  <c:v>43405</c:v>
                </c:pt>
                <c:pt idx="135">
                  <c:v>43435</c:v>
                </c:pt>
                <c:pt idx="136">
                  <c:v>43466</c:v>
                </c:pt>
                <c:pt idx="137">
                  <c:v>43497</c:v>
                </c:pt>
                <c:pt idx="138">
                  <c:v>43525</c:v>
                </c:pt>
                <c:pt idx="139">
                  <c:v>43556</c:v>
                </c:pt>
                <c:pt idx="140">
                  <c:v>43586</c:v>
                </c:pt>
                <c:pt idx="141">
                  <c:v>43617</c:v>
                </c:pt>
                <c:pt idx="142">
                  <c:v>43647</c:v>
                </c:pt>
                <c:pt idx="143">
                  <c:v>43678</c:v>
                </c:pt>
                <c:pt idx="144">
                  <c:v>43709</c:v>
                </c:pt>
              </c:numCache>
            </c:numRef>
          </c:cat>
          <c:val>
            <c:numRef>
              <c:f>Guestnights!$I$110:$I$254</c:f>
              <c:numCache>
                <c:formatCode>0.00</c:formatCode>
                <c:ptCount val="145"/>
                <c:pt idx="0">
                  <c:v>5.5170000000000003</c:v>
                </c:pt>
                <c:pt idx="1">
                  <c:v>5.5129999999999999</c:v>
                </c:pt>
                <c:pt idx="2">
                  <c:v>5.5620000000000003</c:v>
                </c:pt>
                <c:pt idx="3">
                  <c:v>5.5650000000000004</c:v>
                </c:pt>
                <c:pt idx="4">
                  <c:v>5.5960000000000001</c:v>
                </c:pt>
                <c:pt idx="5">
                  <c:v>5.6379999999999999</c:v>
                </c:pt>
                <c:pt idx="6">
                  <c:v>5.6379999999999999</c:v>
                </c:pt>
                <c:pt idx="7">
                  <c:v>5.6520000000000001</c:v>
                </c:pt>
                <c:pt idx="8">
                  <c:v>5.6909999999999998</c:v>
                </c:pt>
                <c:pt idx="9">
                  <c:v>5.69</c:v>
                </c:pt>
                <c:pt idx="10">
                  <c:v>5.673</c:v>
                </c:pt>
                <c:pt idx="11">
                  <c:v>5.6740000000000004</c:v>
                </c:pt>
                <c:pt idx="12">
                  <c:v>5.6609999999999996</c:v>
                </c:pt>
                <c:pt idx="13">
                  <c:v>5.6870000000000003</c:v>
                </c:pt>
                <c:pt idx="14">
                  <c:v>5.6559999999999997</c:v>
                </c:pt>
                <c:pt idx="15">
                  <c:v>5.6619999999999999</c:v>
                </c:pt>
                <c:pt idx="16">
                  <c:v>5.6289999999999996</c:v>
                </c:pt>
                <c:pt idx="17">
                  <c:v>5.5869999999999997</c:v>
                </c:pt>
                <c:pt idx="18">
                  <c:v>5.5570000000000004</c:v>
                </c:pt>
                <c:pt idx="19">
                  <c:v>5.5279999999999996</c:v>
                </c:pt>
                <c:pt idx="20">
                  <c:v>5.4939999999999998</c:v>
                </c:pt>
                <c:pt idx="21">
                  <c:v>5.4550000000000001</c:v>
                </c:pt>
                <c:pt idx="22">
                  <c:v>5.48</c:v>
                </c:pt>
                <c:pt idx="23">
                  <c:v>5.4480000000000004</c:v>
                </c:pt>
                <c:pt idx="24">
                  <c:v>5.4480000000000004</c:v>
                </c:pt>
                <c:pt idx="25">
                  <c:v>5.4530000000000003</c:v>
                </c:pt>
                <c:pt idx="26">
                  <c:v>5.4349999999999996</c:v>
                </c:pt>
                <c:pt idx="27">
                  <c:v>5.44</c:v>
                </c:pt>
                <c:pt idx="28">
                  <c:v>5.4530000000000003</c:v>
                </c:pt>
                <c:pt idx="29">
                  <c:v>5.4619999999999997</c:v>
                </c:pt>
                <c:pt idx="30">
                  <c:v>5.4669999999999996</c:v>
                </c:pt>
                <c:pt idx="31">
                  <c:v>5.492</c:v>
                </c:pt>
                <c:pt idx="32">
                  <c:v>5.5140000000000002</c:v>
                </c:pt>
                <c:pt idx="33">
                  <c:v>5.5369999999999999</c:v>
                </c:pt>
                <c:pt idx="34">
                  <c:v>5.532</c:v>
                </c:pt>
                <c:pt idx="35">
                  <c:v>5.5759999999999996</c:v>
                </c:pt>
                <c:pt idx="36">
                  <c:v>5.601</c:v>
                </c:pt>
                <c:pt idx="37">
                  <c:v>5.61</c:v>
                </c:pt>
                <c:pt idx="38">
                  <c:v>5.6669999999999998</c:v>
                </c:pt>
                <c:pt idx="39">
                  <c:v>5.6909999999999998</c:v>
                </c:pt>
                <c:pt idx="40">
                  <c:v>5.734</c:v>
                </c:pt>
                <c:pt idx="41">
                  <c:v>5.766</c:v>
                </c:pt>
                <c:pt idx="42">
                  <c:v>5.8090000000000002</c:v>
                </c:pt>
                <c:pt idx="43">
                  <c:v>5.8490000000000002</c:v>
                </c:pt>
                <c:pt idx="44">
                  <c:v>5.9039999999999999</c:v>
                </c:pt>
                <c:pt idx="45">
                  <c:v>5.9489999999999998</c:v>
                </c:pt>
                <c:pt idx="46">
                  <c:v>6.0179999999999998</c:v>
                </c:pt>
                <c:pt idx="47">
                  <c:v>6.0830000000000002</c:v>
                </c:pt>
                <c:pt idx="48">
                  <c:v>6.133</c:v>
                </c:pt>
                <c:pt idx="49">
                  <c:v>6.1989999999999998</c:v>
                </c:pt>
                <c:pt idx="50">
                  <c:v>6.19</c:v>
                </c:pt>
                <c:pt idx="51">
                  <c:v>6.2530000000000001</c:v>
                </c:pt>
                <c:pt idx="52">
                  <c:v>6.2539999999999996</c:v>
                </c:pt>
                <c:pt idx="53">
                  <c:v>6.28</c:v>
                </c:pt>
                <c:pt idx="54">
                  <c:v>6.3179999999999996</c:v>
                </c:pt>
                <c:pt idx="55">
                  <c:v>6.3470000000000004</c:v>
                </c:pt>
                <c:pt idx="56">
                  <c:v>6.3460000000000001</c:v>
                </c:pt>
                <c:pt idx="57">
                  <c:v>6.3979999999999997</c:v>
                </c:pt>
                <c:pt idx="58">
                  <c:v>6.3609999999999998</c:v>
                </c:pt>
                <c:pt idx="59">
                  <c:v>6.3449999999999998</c:v>
                </c:pt>
                <c:pt idx="60">
                  <c:v>6.327</c:v>
                </c:pt>
                <c:pt idx="61">
                  <c:v>6.3440000000000003</c:v>
                </c:pt>
                <c:pt idx="62">
                  <c:v>6.4029999999999996</c:v>
                </c:pt>
                <c:pt idx="63">
                  <c:v>6.4269999999999996</c:v>
                </c:pt>
                <c:pt idx="64">
                  <c:v>6.4509999999999996</c:v>
                </c:pt>
                <c:pt idx="65">
                  <c:v>6.4729999999999999</c:v>
                </c:pt>
                <c:pt idx="66">
                  <c:v>6.508</c:v>
                </c:pt>
                <c:pt idx="67">
                  <c:v>6.5170000000000003</c:v>
                </c:pt>
                <c:pt idx="68">
                  <c:v>6.556</c:v>
                </c:pt>
                <c:pt idx="69">
                  <c:v>6.5449999999999999</c:v>
                </c:pt>
                <c:pt idx="70">
                  <c:v>6.5860000000000003</c:v>
                </c:pt>
                <c:pt idx="71">
                  <c:v>6.6</c:v>
                </c:pt>
                <c:pt idx="72">
                  <c:v>6.6520000000000001</c:v>
                </c:pt>
                <c:pt idx="73">
                  <c:v>6.649</c:v>
                </c:pt>
                <c:pt idx="74">
                  <c:v>6.67</c:v>
                </c:pt>
                <c:pt idx="75">
                  <c:v>6.6689999999999996</c:v>
                </c:pt>
                <c:pt idx="76">
                  <c:v>6.702</c:v>
                </c:pt>
                <c:pt idx="77">
                  <c:v>6.75</c:v>
                </c:pt>
                <c:pt idx="78">
                  <c:v>6.734</c:v>
                </c:pt>
                <c:pt idx="79">
                  <c:v>6.7539999999999996</c:v>
                </c:pt>
                <c:pt idx="80">
                  <c:v>6.7949999999999999</c:v>
                </c:pt>
                <c:pt idx="81">
                  <c:v>6.8259999999999996</c:v>
                </c:pt>
                <c:pt idx="82">
                  <c:v>6.8419999999999996</c:v>
                </c:pt>
                <c:pt idx="83">
                  <c:v>6.8769999999999998</c:v>
                </c:pt>
                <c:pt idx="84">
                  <c:v>6.9119999999999999</c:v>
                </c:pt>
                <c:pt idx="85">
                  <c:v>6.9359999999999999</c:v>
                </c:pt>
                <c:pt idx="86">
                  <c:v>6.9610000000000003</c:v>
                </c:pt>
                <c:pt idx="87">
                  <c:v>6.992</c:v>
                </c:pt>
                <c:pt idx="88">
                  <c:v>7.0119999999999996</c:v>
                </c:pt>
                <c:pt idx="89">
                  <c:v>7.02</c:v>
                </c:pt>
                <c:pt idx="90">
                  <c:v>7.0570000000000004</c:v>
                </c:pt>
                <c:pt idx="91">
                  <c:v>7.09</c:v>
                </c:pt>
                <c:pt idx="92">
                  <c:v>7.0880000000000001</c:v>
                </c:pt>
                <c:pt idx="93">
                  <c:v>7.085</c:v>
                </c:pt>
                <c:pt idx="94">
                  <c:v>7.0979999999999999</c:v>
                </c:pt>
                <c:pt idx="95">
                  <c:v>7.11</c:v>
                </c:pt>
                <c:pt idx="96">
                  <c:v>7.1150000000000002</c:v>
                </c:pt>
                <c:pt idx="97">
                  <c:v>7.1079999999999997</c:v>
                </c:pt>
                <c:pt idx="98">
                  <c:v>7.1</c:v>
                </c:pt>
                <c:pt idx="99">
                  <c:v>7.1180000000000003</c:v>
                </c:pt>
                <c:pt idx="100">
                  <c:v>7.1440000000000001</c:v>
                </c:pt>
                <c:pt idx="101">
                  <c:v>7.1630000000000003</c:v>
                </c:pt>
                <c:pt idx="102">
                  <c:v>7.1760000000000002</c:v>
                </c:pt>
                <c:pt idx="103">
                  <c:v>7.2110000000000003</c:v>
                </c:pt>
                <c:pt idx="104">
                  <c:v>7.2350000000000003</c:v>
                </c:pt>
                <c:pt idx="105">
                  <c:v>7.274</c:v>
                </c:pt>
                <c:pt idx="106">
                  <c:v>7.3170000000000002</c:v>
                </c:pt>
                <c:pt idx="107">
                  <c:v>7.3470000000000004</c:v>
                </c:pt>
                <c:pt idx="108">
                  <c:v>7.36</c:v>
                </c:pt>
                <c:pt idx="109">
                  <c:v>7.4130000000000003</c:v>
                </c:pt>
                <c:pt idx="110">
                  <c:v>7.4219999999999997</c:v>
                </c:pt>
                <c:pt idx="111">
                  <c:v>7.4340000000000002</c:v>
                </c:pt>
                <c:pt idx="112">
                  <c:v>7.4139999999999997</c:v>
                </c:pt>
                <c:pt idx="113">
                  <c:v>7.3979999999999997</c:v>
                </c:pt>
                <c:pt idx="114">
                  <c:v>7.4029999999999996</c:v>
                </c:pt>
                <c:pt idx="115">
                  <c:v>7.4139999999999997</c:v>
                </c:pt>
                <c:pt idx="116">
                  <c:v>7.4320000000000004</c:v>
                </c:pt>
                <c:pt idx="117">
                  <c:v>7.4420000000000002</c:v>
                </c:pt>
                <c:pt idx="118">
                  <c:v>7.4420000000000002</c:v>
                </c:pt>
                <c:pt idx="119">
                  <c:v>7.4119999999999999</c:v>
                </c:pt>
                <c:pt idx="120">
                  <c:v>7.3890000000000002</c:v>
                </c:pt>
                <c:pt idx="121">
                  <c:v>7.3490000000000002</c:v>
                </c:pt>
                <c:pt idx="122">
                  <c:v>7.3650000000000002</c:v>
                </c:pt>
                <c:pt idx="123">
                  <c:v>7.3639999999999999</c:v>
                </c:pt>
                <c:pt idx="124">
                  <c:v>7.375</c:v>
                </c:pt>
                <c:pt idx="125">
                  <c:v>7.375</c:v>
                </c:pt>
                <c:pt idx="126">
                  <c:v>7.3860000000000001</c:v>
                </c:pt>
                <c:pt idx="127">
                  <c:v>7.3390000000000004</c:v>
                </c:pt>
                <c:pt idx="128">
                  <c:v>7.319</c:v>
                </c:pt>
                <c:pt idx="129">
                  <c:v>7.2889999999999997</c:v>
                </c:pt>
                <c:pt idx="130">
                  <c:v>7.2759999999999998</c:v>
                </c:pt>
                <c:pt idx="131">
                  <c:v>7.3079999999999998</c:v>
                </c:pt>
                <c:pt idx="132">
                  <c:v>7.3410000000000002</c:v>
                </c:pt>
                <c:pt idx="133">
                  <c:v>7.3840000000000003</c:v>
                </c:pt>
                <c:pt idx="134">
                  <c:v>7.4189999999999996</c:v>
                </c:pt>
                <c:pt idx="135">
                  <c:v>7.4269999999999996</c:v>
                </c:pt>
                <c:pt idx="136">
                  <c:v>7.4470000000000001</c:v>
                </c:pt>
                <c:pt idx="137">
                  <c:v>7.4480000000000004</c:v>
                </c:pt>
                <c:pt idx="138">
                  <c:v>7.4420000000000002</c:v>
                </c:pt>
                <c:pt idx="139">
                  <c:v>7.46</c:v>
                </c:pt>
                <c:pt idx="140">
                  <c:v>7.4720000000000004</c:v>
                </c:pt>
                <c:pt idx="141">
                  <c:v>7.4909999999999997</c:v>
                </c:pt>
                <c:pt idx="142">
                  <c:v>7.5019999999999998</c:v>
                </c:pt>
                <c:pt idx="143">
                  <c:v>7.5220000000000002</c:v>
                </c:pt>
                <c:pt idx="144">
                  <c:v>7.556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2B-4124-85A3-4FE3C4785819}"/>
            </c:ext>
          </c:extLst>
        </c:ser>
        <c:ser>
          <c:idx val="1"/>
          <c:order val="1"/>
          <c:tx>
            <c:strRef>
              <c:f>Guestnights!$J$58</c:f>
              <c:strCache>
                <c:ptCount val="1"/>
                <c:pt idx="0">
                  <c:v>Rest of New Zealand</c:v>
                </c:pt>
              </c:strCache>
            </c:strRef>
          </c:tx>
          <c:marker>
            <c:symbol val="none"/>
          </c:marker>
          <c:cat>
            <c:numRef>
              <c:f>Guestnights!$H$110:$H$254</c:f>
              <c:numCache>
                <c:formatCode>mmm\-yy</c:formatCode>
                <c:ptCount val="145"/>
                <c:pt idx="0">
                  <c:v>39326</c:v>
                </c:pt>
                <c:pt idx="1">
                  <c:v>39356</c:v>
                </c:pt>
                <c:pt idx="2">
                  <c:v>39387</c:v>
                </c:pt>
                <c:pt idx="3">
                  <c:v>39417</c:v>
                </c:pt>
                <c:pt idx="4">
                  <c:v>39448</c:v>
                </c:pt>
                <c:pt idx="5">
                  <c:v>39479</c:v>
                </c:pt>
                <c:pt idx="6">
                  <c:v>39508</c:v>
                </c:pt>
                <c:pt idx="7">
                  <c:v>39539</c:v>
                </c:pt>
                <c:pt idx="8">
                  <c:v>39569</c:v>
                </c:pt>
                <c:pt idx="9">
                  <c:v>39600</c:v>
                </c:pt>
                <c:pt idx="10">
                  <c:v>39630</c:v>
                </c:pt>
                <c:pt idx="11">
                  <c:v>39661</c:v>
                </c:pt>
                <c:pt idx="12">
                  <c:v>39692</c:v>
                </c:pt>
                <c:pt idx="13">
                  <c:v>39722</c:v>
                </c:pt>
                <c:pt idx="14">
                  <c:v>39753</c:v>
                </c:pt>
                <c:pt idx="15">
                  <c:v>39783</c:v>
                </c:pt>
                <c:pt idx="16">
                  <c:v>39814</c:v>
                </c:pt>
                <c:pt idx="17">
                  <c:v>39845</c:v>
                </c:pt>
                <c:pt idx="18">
                  <c:v>39873</c:v>
                </c:pt>
                <c:pt idx="19">
                  <c:v>39904</c:v>
                </c:pt>
                <c:pt idx="20">
                  <c:v>39934</c:v>
                </c:pt>
                <c:pt idx="21">
                  <c:v>39965</c:v>
                </c:pt>
                <c:pt idx="22">
                  <c:v>39995</c:v>
                </c:pt>
                <c:pt idx="23">
                  <c:v>40026</c:v>
                </c:pt>
                <c:pt idx="24">
                  <c:v>40057</c:v>
                </c:pt>
                <c:pt idx="25">
                  <c:v>40087</c:v>
                </c:pt>
                <c:pt idx="26">
                  <c:v>40118</c:v>
                </c:pt>
                <c:pt idx="27">
                  <c:v>40148</c:v>
                </c:pt>
                <c:pt idx="28">
                  <c:v>40179</c:v>
                </c:pt>
                <c:pt idx="29">
                  <c:v>40210</c:v>
                </c:pt>
                <c:pt idx="30">
                  <c:v>40238</c:v>
                </c:pt>
                <c:pt idx="31">
                  <c:v>40269</c:v>
                </c:pt>
                <c:pt idx="32">
                  <c:v>40299</c:v>
                </c:pt>
                <c:pt idx="33">
                  <c:v>40330</c:v>
                </c:pt>
                <c:pt idx="34">
                  <c:v>40360</c:v>
                </c:pt>
                <c:pt idx="35">
                  <c:v>40391</c:v>
                </c:pt>
                <c:pt idx="36">
                  <c:v>40422</c:v>
                </c:pt>
                <c:pt idx="37">
                  <c:v>40452</c:v>
                </c:pt>
                <c:pt idx="38">
                  <c:v>40483</c:v>
                </c:pt>
                <c:pt idx="39">
                  <c:v>40513</c:v>
                </c:pt>
                <c:pt idx="40">
                  <c:v>40544</c:v>
                </c:pt>
                <c:pt idx="41">
                  <c:v>40575</c:v>
                </c:pt>
                <c:pt idx="42">
                  <c:v>40603</c:v>
                </c:pt>
                <c:pt idx="43">
                  <c:v>40634</c:v>
                </c:pt>
                <c:pt idx="44">
                  <c:v>40664</c:v>
                </c:pt>
                <c:pt idx="45">
                  <c:v>40695</c:v>
                </c:pt>
                <c:pt idx="46">
                  <c:v>40725</c:v>
                </c:pt>
                <c:pt idx="47">
                  <c:v>40756</c:v>
                </c:pt>
                <c:pt idx="48">
                  <c:v>40787</c:v>
                </c:pt>
                <c:pt idx="49">
                  <c:v>40817</c:v>
                </c:pt>
                <c:pt idx="50">
                  <c:v>40848</c:v>
                </c:pt>
                <c:pt idx="51">
                  <c:v>40878</c:v>
                </c:pt>
                <c:pt idx="52">
                  <c:v>40909</c:v>
                </c:pt>
                <c:pt idx="53">
                  <c:v>40940</c:v>
                </c:pt>
                <c:pt idx="54">
                  <c:v>40969</c:v>
                </c:pt>
                <c:pt idx="55">
                  <c:v>41000</c:v>
                </c:pt>
                <c:pt idx="56">
                  <c:v>41030</c:v>
                </c:pt>
                <c:pt idx="57">
                  <c:v>41061</c:v>
                </c:pt>
                <c:pt idx="58">
                  <c:v>41091</c:v>
                </c:pt>
                <c:pt idx="59">
                  <c:v>41122</c:v>
                </c:pt>
                <c:pt idx="60">
                  <c:v>41153</c:v>
                </c:pt>
                <c:pt idx="61">
                  <c:v>41183</c:v>
                </c:pt>
                <c:pt idx="62">
                  <c:v>41214</c:v>
                </c:pt>
                <c:pt idx="63">
                  <c:v>41244</c:v>
                </c:pt>
                <c:pt idx="64">
                  <c:v>41275</c:v>
                </c:pt>
                <c:pt idx="65">
                  <c:v>41306</c:v>
                </c:pt>
                <c:pt idx="66">
                  <c:v>41334</c:v>
                </c:pt>
                <c:pt idx="67">
                  <c:v>41365</c:v>
                </c:pt>
                <c:pt idx="68">
                  <c:v>41395</c:v>
                </c:pt>
                <c:pt idx="69">
                  <c:v>41426</c:v>
                </c:pt>
                <c:pt idx="70">
                  <c:v>41456</c:v>
                </c:pt>
                <c:pt idx="71">
                  <c:v>41487</c:v>
                </c:pt>
                <c:pt idx="72">
                  <c:v>41518</c:v>
                </c:pt>
                <c:pt idx="73">
                  <c:v>41548</c:v>
                </c:pt>
                <c:pt idx="74">
                  <c:v>41579</c:v>
                </c:pt>
                <c:pt idx="75">
                  <c:v>41609</c:v>
                </c:pt>
                <c:pt idx="76">
                  <c:v>41640</c:v>
                </c:pt>
                <c:pt idx="77">
                  <c:v>41671</c:v>
                </c:pt>
                <c:pt idx="78">
                  <c:v>41699</c:v>
                </c:pt>
                <c:pt idx="79">
                  <c:v>41730</c:v>
                </c:pt>
                <c:pt idx="80">
                  <c:v>41760</c:v>
                </c:pt>
                <c:pt idx="81">
                  <c:v>41791</c:v>
                </c:pt>
                <c:pt idx="82">
                  <c:v>41821</c:v>
                </c:pt>
                <c:pt idx="83">
                  <c:v>41852</c:v>
                </c:pt>
                <c:pt idx="84">
                  <c:v>41883</c:v>
                </c:pt>
                <c:pt idx="85">
                  <c:v>41913</c:v>
                </c:pt>
                <c:pt idx="86">
                  <c:v>41944</c:v>
                </c:pt>
                <c:pt idx="87">
                  <c:v>41974</c:v>
                </c:pt>
                <c:pt idx="88">
                  <c:v>42005</c:v>
                </c:pt>
                <c:pt idx="89">
                  <c:v>42036</c:v>
                </c:pt>
                <c:pt idx="90">
                  <c:v>42064</c:v>
                </c:pt>
                <c:pt idx="91">
                  <c:v>42095</c:v>
                </c:pt>
                <c:pt idx="92">
                  <c:v>42125</c:v>
                </c:pt>
                <c:pt idx="93">
                  <c:v>42156</c:v>
                </c:pt>
                <c:pt idx="94">
                  <c:v>42186</c:v>
                </c:pt>
                <c:pt idx="95">
                  <c:v>42217</c:v>
                </c:pt>
                <c:pt idx="96">
                  <c:v>42248</c:v>
                </c:pt>
                <c:pt idx="97">
                  <c:v>42278</c:v>
                </c:pt>
                <c:pt idx="98">
                  <c:v>42309</c:v>
                </c:pt>
                <c:pt idx="99">
                  <c:v>42339</c:v>
                </c:pt>
                <c:pt idx="100">
                  <c:v>42370</c:v>
                </c:pt>
                <c:pt idx="101">
                  <c:v>42401</c:v>
                </c:pt>
                <c:pt idx="102">
                  <c:v>42430</c:v>
                </c:pt>
                <c:pt idx="103">
                  <c:v>42461</c:v>
                </c:pt>
                <c:pt idx="104">
                  <c:v>42491</c:v>
                </c:pt>
                <c:pt idx="105">
                  <c:v>42522</c:v>
                </c:pt>
                <c:pt idx="106">
                  <c:v>42552</c:v>
                </c:pt>
                <c:pt idx="107">
                  <c:v>42583</c:v>
                </c:pt>
                <c:pt idx="108">
                  <c:v>42614</c:v>
                </c:pt>
                <c:pt idx="109">
                  <c:v>42644</c:v>
                </c:pt>
                <c:pt idx="110">
                  <c:v>42675</c:v>
                </c:pt>
                <c:pt idx="111">
                  <c:v>42705</c:v>
                </c:pt>
                <c:pt idx="112">
                  <c:v>42736</c:v>
                </c:pt>
                <c:pt idx="113">
                  <c:v>42767</c:v>
                </c:pt>
                <c:pt idx="114">
                  <c:v>42795</c:v>
                </c:pt>
                <c:pt idx="115">
                  <c:v>42826</c:v>
                </c:pt>
                <c:pt idx="116">
                  <c:v>42856</c:v>
                </c:pt>
                <c:pt idx="117">
                  <c:v>42887</c:v>
                </c:pt>
                <c:pt idx="118">
                  <c:v>42917</c:v>
                </c:pt>
                <c:pt idx="119">
                  <c:v>42948</c:v>
                </c:pt>
                <c:pt idx="120">
                  <c:v>42979</c:v>
                </c:pt>
                <c:pt idx="121">
                  <c:v>43009</c:v>
                </c:pt>
                <c:pt idx="122">
                  <c:v>43040</c:v>
                </c:pt>
                <c:pt idx="123">
                  <c:v>43070</c:v>
                </c:pt>
                <c:pt idx="124">
                  <c:v>43101</c:v>
                </c:pt>
                <c:pt idx="125">
                  <c:v>43132</c:v>
                </c:pt>
                <c:pt idx="126">
                  <c:v>43160</c:v>
                </c:pt>
                <c:pt idx="127">
                  <c:v>43191</c:v>
                </c:pt>
                <c:pt idx="128">
                  <c:v>43221</c:v>
                </c:pt>
                <c:pt idx="129">
                  <c:v>43252</c:v>
                </c:pt>
                <c:pt idx="130">
                  <c:v>43282</c:v>
                </c:pt>
                <c:pt idx="131">
                  <c:v>43313</c:v>
                </c:pt>
                <c:pt idx="132">
                  <c:v>43344</c:v>
                </c:pt>
                <c:pt idx="133">
                  <c:v>43374</c:v>
                </c:pt>
                <c:pt idx="134">
                  <c:v>43405</c:v>
                </c:pt>
                <c:pt idx="135">
                  <c:v>43435</c:v>
                </c:pt>
                <c:pt idx="136">
                  <c:v>43466</c:v>
                </c:pt>
                <c:pt idx="137">
                  <c:v>43497</c:v>
                </c:pt>
                <c:pt idx="138">
                  <c:v>43525</c:v>
                </c:pt>
                <c:pt idx="139">
                  <c:v>43556</c:v>
                </c:pt>
                <c:pt idx="140">
                  <c:v>43586</c:v>
                </c:pt>
                <c:pt idx="141">
                  <c:v>43617</c:v>
                </c:pt>
                <c:pt idx="142">
                  <c:v>43647</c:v>
                </c:pt>
                <c:pt idx="143">
                  <c:v>43678</c:v>
                </c:pt>
                <c:pt idx="144">
                  <c:v>43709</c:v>
                </c:pt>
              </c:numCache>
            </c:numRef>
          </c:cat>
          <c:val>
            <c:numRef>
              <c:f>Guestnights!$J$110:$J$254</c:f>
              <c:numCache>
                <c:formatCode>0.00</c:formatCode>
                <c:ptCount val="145"/>
                <c:pt idx="0">
                  <c:v>26.904</c:v>
                </c:pt>
                <c:pt idx="1">
                  <c:v>26.876999999999999</c:v>
                </c:pt>
                <c:pt idx="2">
                  <c:v>26.882999999999999</c:v>
                </c:pt>
                <c:pt idx="3">
                  <c:v>26.905999999999999</c:v>
                </c:pt>
                <c:pt idx="4">
                  <c:v>26.975000000000001</c:v>
                </c:pt>
                <c:pt idx="5">
                  <c:v>27.050999999999998</c:v>
                </c:pt>
                <c:pt idx="6">
                  <c:v>27.282</c:v>
                </c:pt>
                <c:pt idx="7">
                  <c:v>27.170999999999999</c:v>
                </c:pt>
                <c:pt idx="8">
                  <c:v>27.224</c:v>
                </c:pt>
                <c:pt idx="9">
                  <c:v>27.131</c:v>
                </c:pt>
                <c:pt idx="10">
                  <c:v>27.100999999999999</c:v>
                </c:pt>
                <c:pt idx="11">
                  <c:v>27.018000000000001</c:v>
                </c:pt>
                <c:pt idx="12">
                  <c:v>26.911999999999999</c:v>
                </c:pt>
                <c:pt idx="13">
                  <c:v>26.988</c:v>
                </c:pt>
                <c:pt idx="14">
                  <c:v>26.905000000000001</c:v>
                </c:pt>
                <c:pt idx="15">
                  <c:v>26.817</c:v>
                </c:pt>
                <c:pt idx="16">
                  <c:v>26.702000000000002</c:v>
                </c:pt>
                <c:pt idx="17">
                  <c:v>26.481999999999999</c:v>
                </c:pt>
                <c:pt idx="18">
                  <c:v>26.14</c:v>
                </c:pt>
                <c:pt idx="19">
                  <c:v>26.286000000000001</c:v>
                </c:pt>
                <c:pt idx="20">
                  <c:v>26.306999999999999</c:v>
                </c:pt>
                <c:pt idx="21">
                  <c:v>26.263999999999999</c:v>
                </c:pt>
                <c:pt idx="22">
                  <c:v>26.31</c:v>
                </c:pt>
                <c:pt idx="23">
                  <c:v>26.338999999999999</c:v>
                </c:pt>
                <c:pt idx="24">
                  <c:v>26.404</c:v>
                </c:pt>
                <c:pt idx="25">
                  <c:v>26.411000000000001</c:v>
                </c:pt>
                <c:pt idx="26">
                  <c:v>26.440999999999999</c:v>
                </c:pt>
                <c:pt idx="27">
                  <c:v>26.573</c:v>
                </c:pt>
                <c:pt idx="28">
                  <c:v>26.748000000000001</c:v>
                </c:pt>
                <c:pt idx="29">
                  <c:v>26.788</c:v>
                </c:pt>
                <c:pt idx="30">
                  <c:v>26.856999999999999</c:v>
                </c:pt>
                <c:pt idx="31">
                  <c:v>26.853999999999999</c:v>
                </c:pt>
                <c:pt idx="32">
                  <c:v>26.71</c:v>
                </c:pt>
                <c:pt idx="33">
                  <c:v>26.8</c:v>
                </c:pt>
                <c:pt idx="34">
                  <c:v>26.809000000000001</c:v>
                </c:pt>
                <c:pt idx="35">
                  <c:v>26.763999999999999</c:v>
                </c:pt>
                <c:pt idx="36">
                  <c:v>26.712</c:v>
                </c:pt>
                <c:pt idx="37">
                  <c:v>26.66</c:v>
                </c:pt>
                <c:pt idx="38">
                  <c:v>26.655999999999999</c:v>
                </c:pt>
                <c:pt idx="39">
                  <c:v>26.555</c:v>
                </c:pt>
                <c:pt idx="40">
                  <c:v>26.408000000000001</c:v>
                </c:pt>
                <c:pt idx="41">
                  <c:v>26.324999999999999</c:v>
                </c:pt>
                <c:pt idx="42">
                  <c:v>26.103999999999999</c:v>
                </c:pt>
                <c:pt idx="43">
                  <c:v>25.957999999999998</c:v>
                </c:pt>
                <c:pt idx="44">
                  <c:v>25.92</c:v>
                </c:pt>
                <c:pt idx="45">
                  <c:v>25.88</c:v>
                </c:pt>
                <c:pt idx="46">
                  <c:v>25.855</c:v>
                </c:pt>
                <c:pt idx="47">
                  <c:v>25.96</c:v>
                </c:pt>
                <c:pt idx="48">
                  <c:v>25.914999999999999</c:v>
                </c:pt>
                <c:pt idx="49">
                  <c:v>25.812000000000001</c:v>
                </c:pt>
                <c:pt idx="50">
                  <c:v>25.780999999999999</c:v>
                </c:pt>
                <c:pt idx="51">
                  <c:v>25.760999999999999</c:v>
                </c:pt>
                <c:pt idx="52">
                  <c:v>25.577000000000002</c:v>
                </c:pt>
                <c:pt idx="53">
                  <c:v>25.484999999999999</c:v>
                </c:pt>
                <c:pt idx="54">
                  <c:v>25.422000000000001</c:v>
                </c:pt>
                <c:pt idx="55">
                  <c:v>25.337</c:v>
                </c:pt>
                <c:pt idx="56">
                  <c:v>25.332999999999998</c:v>
                </c:pt>
                <c:pt idx="57">
                  <c:v>25.353999999999999</c:v>
                </c:pt>
                <c:pt idx="58">
                  <c:v>25.24</c:v>
                </c:pt>
                <c:pt idx="59">
                  <c:v>25.053999999999998</c:v>
                </c:pt>
                <c:pt idx="60">
                  <c:v>24.994</c:v>
                </c:pt>
                <c:pt idx="61">
                  <c:v>25.059000000000001</c:v>
                </c:pt>
                <c:pt idx="62">
                  <c:v>24.966000000000001</c:v>
                </c:pt>
                <c:pt idx="63">
                  <c:v>25.010999999999999</c:v>
                </c:pt>
                <c:pt idx="64">
                  <c:v>24.978000000000002</c:v>
                </c:pt>
                <c:pt idx="65">
                  <c:v>25.004999999999999</c:v>
                </c:pt>
                <c:pt idx="66">
                  <c:v>25.297999999999998</c:v>
                </c:pt>
                <c:pt idx="67">
                  <c:v>25.254999999999999</c:v>
                </c:pt>
                <c:pt idx="68">
                  <c:v>25.366</c:v>
                </c:pt>
                <c:pt idx="69">
                  <c:v>25.422999999999998</c:v>
                </c:pt>
                <c:pt idx="70">
                  <c:v>25.552</c:v>
                </c:pt>
                <c:pt idx="71">
                  <c:v>25.681999999999999</c:v>
                </c:pt>
                <c:pt idx="72">
                  <c:v>25.734000000000002</c:v>
                </c:pt>
                <c:pt idx="73">
                  <c:v>25.776</c:v>
                </c:pt>
                <c:pt idx="74">
                  <c:v>25.931000000000001</c:v>
                </c:pt>
                <c:pt idx="75">
                  <c:v>26.042000000000002</c:v>
                </c:pt>
                <c:pt idx="76">
                  <c:v>26.263999999999999</c:v>
                </c:pt>
                <c:pt idx="77">
                  <c:v>26.472999999999999</c:v>
                </c:pt>
                <c:pt idx="78">
                  <c:v>26.393999999999998</c:v>
                </c:pt>
                <c:pt idx="79">
                  <c:v>26.765000000000001</c:v>
                </c:pt>
                <c:pt idx="80">
                  <c:v>26.896999999999998</c:v>
                </c:pt>
                <c:pt idx="81">
                  <c:v>26.885999999999999</c:v>
                </c:pt>
                <c:pt idx="82">
                  <c:v>26.965</c:v>
                </c:pt>
                <c:pt idx="83">
                  <c:v>27.001999999999999</c:v>
                </c:pt>
                <c:pt idx="84">
                  <c:v>27.105</c:v>
                </c:pt>
                <c:pt idx="85">
                  <c:v>27.268000000000001</c:v>
                </c:pt>
                <c:pt idx="86">
                  <c:v>27.408999999999999</c:v>
                </c:pt>
                <c:pt idx="87">
                  <c:v>27.619</c:v>
                </c:pt>
                <c:pt idx="88">
                  <c:v>27.766999999999999</c:v>
                </c:pt>
                <c:pt idx="89">
                  <c:v>27.949000000000002</c:v>
                </c:pt>
                <c:pt idx="90">
                  <c:v>28.16</c:v>
                </c:pt>
                <c:pt idx="91">
                  <c:v>28.234999999999999</c:v>
                </c:pt>
                <c:pt idx="92">
                  <c:v>28.359000000000002</c:v>
                </c:pt>
                <c:pt idx="93">
                  <c:v>28.42</c:v>
                </c:pt>
                <c:pt idx="94">
                  <c:v>28.501000000000001</c:v>
                </c:pt>
                <c:pt idx="95">
                  <c:v>28.581</c:v>
                </c:pt>
                <c:pt idx="96">
                  <c:v>28.699000000000002</c:v>
                </c:pt>
                <c:pt idx="97">
                  <c:v>28.786000000000001</c:v>
                </c:pt>
                <c:pt idx="98">
                  <c:v>28.93</c:v>
                </c:pt>
                <c:pt idx="99">
                  <c:v>29.135999999999999</c:v>
                </c:pt>
                <c:pt idx="100">
                  <c:v>29.388000000000002</c:v>
                </c:pt>
                <c:pt idx="101">
                  <c:v>29.63</c:v>
                </c:pt>
                <c:pt idx="102">
                  <c:v>30.053000000000001</c:v>
                </c:pt>
                <c:pt idx="103">
                  <c:v>30.134</c:v>
                </c:pt>
                <c:pt idx="104">
                  <c:v>30.102</c:v>
                </c:pt>
                <c:pt idx="105">
                  <c:v>30.292999999999999</c:v>
                </c:pt>
                <c:pt idx="106">
                  <c:v>30.419</c:v>
                </c:pt>
                <c:pt idx="107">
                  <c:v>30.536999999999999</c:v>
                </c:pt>
                <c:pt idx="108">
                  <c:v>30.681999999999999</c:v>
                </c:pt>
                <c:pt idx="109">
                  <c:v>30.8</c:v>
                </c:pt>
                <c:pt idx="110">
                  <c:v>30.949000000000002</c:v>
                </c:pt>
                <c:pt idx="111">
                  <c:v>31.068000000000001</c:v>
                </c:pt>
                <c:pt idx="112">
                  <c:v>31.143000000000001</c:v>
                </c:pt>
                <c:pt idx="113">
                  <c:v>31.141999999999999</c:v>
                </c:pt>
                <c:pt idx="114">
                  <c:v>31.015000000000001</c:v>
                </c:pt>
                <c:pt idx="115">
                  <c:v>31.225999999999999</c:v>
                </c:pt>
                <c:pt idx="116">
                  <c:v>31.379000000000001</c:v>
                </c:pt>
                <c:pt idx="117">
                  <c:v>31.515000000000001</c:v>
                </c:pt>
                <c:pt idx="118">
                  <c:v>31.552</c:v>
                </c:pt>
                <c:pt idx="119">
                  <c:v>31.574000000000002</c:v>
                </c:pt>
                <c:pt idx="120">
                  <c:v>31.632999999999999</c:v>
                </c:pt>
                <c:pt idx="121">
                  <c:v>31.815999999999999</c:v>
                </c:pt>
                <c:pt idx="122">
                  <c:v>31.940999999999999</c:v>
                </c:pt>
                <c:pt idx="123">
                  <c:v>32.100999999999999</c:v>
                </c:pt>
                <c:pt idx="124">
                  <c:v>32.159999999999997</c:v>
                </c:pt>
                <c:pt idx="125">
                  <c:v>32.241999999999997</c:v>
                </c:pt>
                <c:pt idx="126">
                  <c:v>32.540999999999997</c:v>
                </c:pt>
                <c:pt idx="127">
                  <c:v>32.555999999999997</c:v>
                </c:pt>
                <c:pt idx="128">
                  <c:v>32.616</c:v>
                </c:pt>
                <c:pt idx="129">
                  <c:v>32.604999999999997</c:v>
                </c:pt>
                <c:pt idx="130">
                  <c:v>32.622</c:v>
                </c:pt>
                <c:pt idx="131">
                  <c:v>32.673000000000002</c:v>
                </c:pt>
                <c:pt idx="132">
                  <c:v>32.718000000000004</c:v>
                </c:pt>
                <c:pt idx="133">
                  <c:v>32.795999999999999</c:v>
                </c:pt>
                <c:pt idx="134">
                  <c:v>32.89</c:v>
                </c:pt>
                <c:pt idx="135">
                  <c:v>32.939</c:v>
                </c:pt>
                <c:pt idx="136">
                  <c:v>32.917999999999999</c:v>
                </c:pt>
                <c:pt idx="137">
                  <c:v>32.901000000000003</c:v>
                </c:pt>
                <c:pt idx="138">
                  <c:v>32.738999999999997</c:v>
                </c:pt>
                <c:pt idx="139">
                  <c:v>32.896000000000001</c:v>
                </c:pt>
                <c:pt idx="140">
                  <c:v>32.905999999999999</c:v>
                </c:pt>
                <c:pt idx="141">
                  <c:v>32.917000000000002</c:v>
                </c:pt>
                <c:pt idx="142">
                  <c:v>32.927999999999997</c:v>
                </c:pt>
                <c:pt idx="143">
                  <c:v>33.000999999999998</c:v>
                </c:pt>
                <c:pt idx="144">
                  <c:v>32.99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2B-4124-85A3-4FE3C47858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260480"/>
        <c:axId val="118262016"/>
      </c:lineChart>
      <c:catAx>
        <c:axId val="11826048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crossAx val="118262016"/>
        <c:crosses val="autoZero"/>
        <c:auto val="0"/>
        <c:lblAlgn val="ctr"/>
        <c:lblOffset val="100"/>
        <c:tickLblSkip val="24"/>
        <c:tickMarkSkip val="12"/>
        <c:noMultiLvlLbl val="0"/>
      </c:catAx>
      <c:valAx>
        <c:axId val="1182620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>
                    <a:solidFill>
                      <a:srgbClr val="0070C0"/>
                    </a:solidFill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n-US" sz="1200">
                    <a:solidFill>
                      <a:srgbClr val="0070C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Moving annual total (million)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b="1">
                <a:solidFill>
                  <a:srgbClr val="0070C0"/>
                </a:solidFill>
              </a:defRPr>
            </a:pPr>
            <a:endParaRPr lang="en-US"/>
          </a:p>
        </c:txPr>
        <c:crossAx val="118260480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8.1594279422854812E-2"/>
          <c:y val="0.87818455545864049"/>
          <c:w val="0.9184057205771452"/>
          <c:h val="9.146643088430334E-2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422" l="0.70000000000000062" r="0.70000000000000062" t="0.75000000000000422" header="0.30000000000000032" footer="0.30000000000000032"/>
    <c:pageSetup orientation="landscape" horizontalDpi="1200" verticalDpi="1200"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Tourism - guest nights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Guestnights!$I$4</c:f>
              <c:strCache>
                <c:ptCount val="1"/>
                <c:pt idx="0">
                  <c:v>Auckland</c:v>
                </c:pt>
              </c:strCache>
            </c:strRef>
          </c:tx>
          <c:marker>
            <c:symbol val="none"/>
          </c:marker>
          <c:cat>
            <c:numRef>
              <c:f>Guestnights!$H$110:$H$254</c:f>
              <c:numCache>
                <c:formatCode>mmm\-yy</c:formatCode>
                <c:ptCount val="145"/>
                <c:pt idx="0">
                  <c:v>39326</c:v>
                </c:pt>
                <c:pt idx="1">
                  <c:v>39356</c:v>
                </c:pt>
                <c:pt idx="2">
                  <c:v>39387</c:v>
                </c:pt>
                <c:pt idx="3">
                  <c:v>39417</c:v>
                </c:pt>
                <c:pt idx="4">
                  <c:v>39448</c:v>
                </c:pt>
                <c:pt idx="5">
                  <c:v>39479</c:v>
                </c:pt>
                <c:pt idx="6">
                  <c:v>39508</c:v>
                </c:pt>
                <c:pt idx="7">
                  <c:v>39539</c:v>
                </c:pt>
                <c:pt idx="8">
                  <c:v>39569</c:v>
                </c:pt>
                <c:pt idx="9">
                  <c:v>39600</c:v>
                </c:pt>
                <c:pt idx="10">
                  <c:v>39630</c:v>
                </c:pt>
                <c:pt idx="11">
                  <c:v>39661</c:v>
                </c:pt>
                <c:pt idx="12">
                  <c:v>39692</c:v>
                </c:pt>
                <c:pt idx="13">
                  <c:v>39722</c:v>
                </c:pt>
                <c:pt idx="14">
                  <c:v>39753</c:v>
                </c:pt>
                <c:pt idx="15">
                  <c:v>39783</c:v>
                </c:pt>
                <c:pt idx="16">
                  <c:v>39814</c:v>
                </c:pt>
                <c:pt idx="17">
                  <c:v>39845</c:v>
                </c:pt>
                <c:pt idx="18">
                  <c:v>39873</c:v>
                </c:pt>
                <c:pt idx="19">
                  <c:v>39904</c:v>
                </c:pt>
                <c:pt idx="20">
                  <c:v>39934</c:v>
                </c:pt>
                <c:pt idx="21">
                  <c:v>39965</c:v>
                </c:pt>
                <c:pt idx="22">
                  <c:v>39995</c:v>
                </c:pt>
                <c:pt idx="23">
                  <c:v>40026</c:v>
                </c:pt>
                <c:pt idx="24">
                  <c:v>40057</c:v>
                </c:pt>
                <c:pt idx="25">
                  <c:v>40087</c:v>
                </c:pt>
                <c:pt idx="26">
                  <c:v>40118</c:v>
                </c:pt>
                <c:pt idx="27">
                  <c:v>40148</c:v>
                </c:pt>
                <c:pt idx="28">
                  <c:v>40179</c:v>
                </c:pt>
                <c:pt idx="29">
                  <c:v>40210</c:v>
                </c:pt>
                <c:pt idx="30">
                  <c:v>40238</c:v>
                </c:pt>
                <c:pt idx="31">
                  <c:v>40269</c:v>
                </c:pt>
                <c:pt idx="32">
                  <c:v>40299</c:v>
                </c:pt>
                <c:pt idx="33">
                  <c:v>40330</c:v>
                </c:pt>
                <c:pt idx="34">
                  <c:v>40360</c:v>
                </c:pt>
                <c:pt idx="35">
                  <c:v>40391</c:v>
                </c:pt>
                <c:pt idx="36">
                  <c:v>40422</c:v>
                </c:pt>
                <c:pt idx="37">
                  <c:v>40452</c:v>
                </c:pt>
                <c:pt idx="38">
                  <c:v>40483</c:v>
                </c:pt>
                <c:pt idx="39">
                  <c:v>40513</c:v>
                </c:pt>
                <c:pt idx="40">
                  <c:v>40544</c:v>
                </c:pt>
                <c:pt idx="41">
                  <c:v>40575</c:v>
                </c:pt>
                <c:pt idx="42">
                  <c:v>40603</c:v>
                </c:pt>
                <c:pt idx="43">
                  <c:v>40634</c:v>
                </c:pt>
                <c:pt idx="44">
                  <c:v>40664</c:v>
                </c:pt>
                <c:pt idx="45">
                  <c:v>40695</c:v>
                </c:pt>
                <c:pt idx="46">
                  <c:v>40725</c:v>
                </c:pt>
                <c:pt idx="47">
                  <c:v>40756</c:v>
                </c:pt>
                <c:pt idx="48">
                  <c:v>40787</c:v>
                </c:pt>
                <c:pt idx="49">
                  <c:v>40817</c:v>
                </c:pt>
                <c:pt idx="50">
                  <c:v>40848</c:v>
                </c:pt>
                <c:pt idx="51">
                  <c:v>40878</c:v>
                </c:pt>
                <c:pt idx="52">
                  <c:v>40909</c:v>
                </c:pt>
                <c:pt idx="53">
                  <c:v>40940</c:v>
                </c:pt>
                <c:pt idx="54">
                  <c:v>40969</c:v>
                </c:pt>
                <c:pt idx="55">
                  <c:v>41000</c:v>
                </c:pt>
                <c:pt idx="56">
                  <c:v>41030</c:v>
                </c:pt>
                <c:pt idx="57">
                  <c:v>41061</c:v>
                </c:pt>
                <c:pt idx="58">
                  <c:v>41091</c:v>
                </c:pt>
                <c:pt idx="59">
                  <c:v>41122</c:v>
                </c:pt>
                <c:pt idx="60">
                  <c:v>41153</c:v>
                </c:pt>
                <c:pt idx="61">
                  <c:v>41183</c:v>
                </c:pt>
                <c:pt idx="62">
                  <c:v>41214</c:v>
                </c:pt>
                <c:pt idx="63">
                  <c:v>41244</c:v>
                </c:pt>
                <c:pt idx="64">
                  <c:v>41275</c:v>
                </c:pt>
                <c:pt idx="65">
                  <c:v>41306</c:v>
                </c:pt>
                <c:pt idx="66">
                  <c:v>41334</c:v>
                </c:pt>
                <c:pt idx="67">
                  <c:v>41365</c:v>
                </c:pt>
                <c:pt idx="68">
                  <c:v>41395</c:v>
                </c:pt>
                <c:pt idx="69">
                  <c:v>41426</c:v>
                </c:pt>
                <c:pt idx="70">
                  <c:v>41456</c:v>
                </c:pt>
                <c:pt idx="71">
                  <c:v>41487</c:v>
                </c:pt>
                <c:pt idx="72">
                  <c:v>41518</c:v>
                </c:pt>
                <c:pt idx="73">
                  <c:v>41548</c:v>
                </c:pt>
                <c:pt idx="74">
                  <c:v>41579</c:v>
                </c:pt>
                <c:pt idx="75">
                  <c:v>41609</c:v>
                </c:pt>
                <c:pt idx="76">
                  <c:v>41640</c:v>
                </c:pt>
                <c:pt idx="77">
                  <c:v>41671</c:v>
                </c:pt>
                <c:pt idx="78">
                  <c:v>41699</c:v>
                </c:pt>
                <c:pt idx="79">
                  <c:v>41730</c:v>
                </c:pt>
                <c:pt idx="80">
                  <c:v>41760</c:v>
                </c:pt>
                <c:pt idx="81">
                  <c:v>41791</c:v>
                </c:pt>
                <c:pt idx="82">
                  <c:v>41821</c:v>
                </c:pt>
                <c:pt idx="83">
                  <c:v>41852</c:v>
                </c:pt>
                <c:pt idx="84">
                  <c:v>41883</c:v>
                </c:pt>
                <c:pt idx="85">
                  <c:v>41913</c:v>
                </c:pt>
                <c:pt idx="86">
                  <c:v>41944</c:v>
                </c:pt>
                <c:pt idx="87">
                  <c:v>41974</c:v>
                </c:pt>
                <c:pt idx="88">
                  <c:v>42005</c:v>
                </c:pt>
                <c:pt idx="89">
                  <c:v>42036</c:v>
                </c:pt>
                <c:pt idx="90">
                  <c:v>42064</c:v>
                </c:pt>
                <c:pt idx="91">
                  <c:v>42095</c:v>
                </c:pt>
                <c:pt idx="92">
                  <c:v>42125</c:v>
                </c:pt>
                <c:pt idx="93">
                  <c:v>42156</c:v>
                </c:pt>
                <c:pt idx="94">
                  <c:v>42186</c:v>
                </c:pt>
                <c:pt idx="95">
                  <c:v>42217</c:v>
                </c:pt>
                <c:pt idx="96">
                  <c:v>42248</c:v>
                </c:pt>
                <c:pt idx="97">
                  <c:v>42278</c:v>
                </c:pt>
                <c:pt idx="98">
                  <c:v>42309</c:v>
                </c:pt>
                <c:pt idx="99">
                  <c:v>42339</c:v>
                </c:pt>
                <c:pt idx="100">
                  <c:v>42370</c:v>
                </c:pt>
                <c:pt idx="101">
                  <c:v>42401</c:v>
                </c:pt>
                <c:pt idx="102">
                  <c:v>42430</c:v>
                </c:pt>
                <c:pt idx="103">
                  <c:v>42461</c:v>
                </c:pt>
                <c:pt idx="104">
                  <c:v>42491</c:v>
                </c:pt>
                <c:pt idx="105">
                  <c:v>42522</c:v>
                </c:pt>
                <c:pt idx="106">
                  <c:v>42552</c:v>
                </c:pt>
                <c:pt idx="107">
                  <c:v>42583</c:v>
                </c:pt>
                <c:pt idx="108">
                  <c:v>42614</c:v>
                </c:pt>
                <c:pt idx="109">
                  <c:v>42644</c:v>
                </c:pt>
                <c:pt idx="110">
                  <c:v>42675</c:v>
                </c:pt>
                <c:pt idx="111">
                  <c:v>42705</c:v>
                </c:pt>
                <c:pt idx="112">
                  <c:v>42736</c:v>
                </c:pt>
                <c:pt idx="113">
                  <c:v>42767</c:v>
                </c:pt>
                <c:pt idx="114">
                  <c:v>42795</c:v>
                </c:pt>
                <c:pt idx="115">
                  <c:v>42826</c:v>
                </c:pt>
                <c:pt idx="116">
                  <c:v>42856</c:v>
                </c:pt>
                <c:pt idx="117">
                  <c:v>42887</c:v>
                </c:pt>
                <c:pt idx="118">
                  <c:v>42917</c:v>
                </c:pt>
                <c:pt idx="119">
                  <c:v>42948</c:v>
                </c:pt>
                <c:pt idx="120">
                  <c:v>42979</c:v>
                </c:pt>
                <c:pt idx="121">
                  <c:v>43009</c:v>
                </c:pt>
                <c:pt idx="122">
                  <c:v>43040</c:v>
                </c:pt>
                <c:pt idx="123">
                  <c:v>43070</c:v>
                </c:pt>
                <c:pt idx="124">
                  <c:v>43101</c:v>
                </c:pt>
                <c:pt idx="125">
                  <c:v>43132</c:v>
                </c:pt>
                <c:pt idx="126">
                  <c:v>43160</c:v>
                </c:pt>
                <c:pt idx="127">
                  <c:v>43191</c:v>
                </c:pt>
                <c:pt idx="128">
                  <c:v>43221</c:v>
                </c:pt>
                <c:pt idx="129">
                  <c:v>43252</c:v>
                </c:pt>
                <c:pt idx="130">
                  <c:v>43282</c:v>
                </c:pt>
                <c:pt idx="131">
                  <c:v>43313</c:v>
                </c:pt>
                <c:pt idx="132">
                  <c:v>43344</c:v>
                </c:pt>
                <c:pt idx="133">
                  <c:v>43374</c:v>
                </c:pt>
                <c:pt idx="134">
                  <c:v>43405</c:v>
                </c:pt>
                <c:pt idx="135">
                  <c:v>43435</c:v>
                </c:pt>
                <c:pt idx="136">
                  <c:v>43466</c:v>
                </c:pt>
                <c:pt idx="137">
                  <c:v>43497</c:v>
                </c:pt>
                <c:pt idx="138">
                  <c:v>43525</c:v>
                </c:pt>
                <c:pt idx="139">
                  <c:v>43556</c:v>
                </c:pt>
                <c:pt idx="140">
                  <c:v>43586</c:v>
                </c:pt>
                <c:pt idx="141">
                  <c:v>43617</c:v>
                </c:pt>
                <c:pt idx="142">
                  <c:v>43647</c:v>
                </c:pt>
                <c:pt idx="143">
                  <c:v>43678</c:v>
                </c:pt>
                <c:pt idx="144">
                  <c:v>43709</c:v>
                </c:pt>
              </c:numCache>
            </c:numRef>
          </c:cat>
          <c:val>
            <c:numRef>
              <c:f>Guestnights!$I$110:$I$254</c:f>
              <c:numCache>
                <c:formatCode>0.00</c:formatCode>
                <c:ptCount val="145"/>
                <c:pt idx="0">
                  <c:v>5.5170000000000003</c:v>
                </c:pt>
                <c:pt idx="1">
                  <c:v>5.5129999999999999</c:v>
                </c:pt>
                <c:pt idx="2">
                  <c:v>5.5620000000000003</c:v>
                </c:pt>
                <c:pt idx="3">
                  <c:v>5.5650000000000004</c:v>
                </c:pt>
                <c:pt idx="4">
                  <c:v>5.5960000000000001</c:v>
                </c:pt>
                <c:pt idx="5">
                  <c:v>5.6379999999999999</c:v>
                </c:pt>
                <c:pt idx="6">
                  <c:v>5.6379999999999999</c:v>
                </c:pt>
                <c:pt idx="7">
                  <c:v>5.6520000000000001</c:v>
                </c:pt>
                <c:pt idx="8">
                  <c:v>5.6909999999999998</c:v>
                </c:pt>
                <c:pt idx="9">
                  <c:v>5.69</c:v>
                </c:pt>
                <c:pt idx="10">
                  <c:v>5.673</c:v>
                </c:pt>
                <c:pt idx="11">
                  <c:v>5.6740000000000004</c:v>
                </c:pt>
                <c:pt idx="12">
                  <c:v>5.6609999999999996</c:v>
                </c:pt>
                <c:pt idx="13">
                  <c:v>5.6870000000000003</c:v>
                </c:pt>
                <c:pt idx="14">
                  <c:v>5.6559999999999997</c:v>
                </c:pt>
                <c:pt idx="15">
                  <c:v>5.6619999999999999</c:v>
                </c:pt>
                <c:pt idx="16">
                  <c:v>5.6289999999999996</c:v>
                </c:pt>
                <c:pt idx="17">
                  <c:v>5.5869999999999997</c:v>
                </c:pt>
                <c:pt idx="18">
                  <c:v>5.5570000000000004</c:v>
                </c:pt>
                <c:pt idx="19">
                  <c:v>5.5279999999999996</c:v>
                </c:pt>
                <c:pt idx="20">
                  <c:v>5.4939999999999998</c:v>
                </c:pt>
                <c:pt idx="21">
                  <c:v>5.4550000000000001</c:v>
                </c:pt>
                <c:pt idx="22">
                  <c:v>5.48</c:v>
                </c:pt>
                <c:pt idx="23">
                  <c:v>5.4480000000000004</c:v>
                </c:pt>
                <c:pt idx="24">
                  <c:v>5.4480000000000004</c:v>
                </c:pt>
                <c:pt idx="25">
                  <c:v>5.4530000000000003</c:v>
                </c:pt>
                <c:pt idx="26">
                  <c:v>5.4349999999999996</c:v>
                </c:pt>
                <c:pt idx="27">
                  <c:v>5.44</c:v>
                </c:pt>
                <c:pt idx="28">
                  <c:v>5.4530000000000003</c:v>
                </c:pt>
                <c:pt idx="29">
                  <c:v>5.4619999999999997</c:v>
                </c:pt>
                <c:pt idx="30">
                  <c:v>5.4669999999999996</c:v>
                </c:pt>
                <c:pt idx="31">
                  <c:v>5.492</c:v>
                </c:pt>
                <c:pt idx="32">
                  <c:v>5.5140000000000002</c:v>
                </c:pt>
                <c:pt idx="33">
                  <c:v>5.5369999999999999</c:v>
                </c:pt>
                <c:pt idx="34">
                  <c:v>5.532</c:v>
                </c:pt>
                <c:pt idx="35">
                  <c:v>5.5759999999999996</c:v>
                </c:pt>
                <c:pt idx="36">
                  <c:v>5.601</c:v>
                </c:pt>
                <c:pt idx="37">
                  <c:v>5.61</c:v>
                </c:pt>
                <c:pt idx="38">
                  <c:v>5.6669999999999998</c:v>
                </c:pt>
                <c:pt idx="39">
                  <c:v>5.6909999999999998</c:v>
                </c:pt>
                <c:pt idx="40">
                  <c:v>5.734</c:v>
                </c:pt>
                <c:pt idx="41">
                  <c:v>5.766</c:v>
                </c:pt>
                <c:pt idx="42">
                  <c:v>5.8090000000000002</c:v>
                </c:pt>
                <c:pt idx="43">
                  <c:v>5.8490000000000002</c:v>
                </c:pt>
                <c:pt idx="44">
                  <c:v>5.9039999999999999</c:v>
                </c:pt>
                <c:pt idx="45">
                  <c:v>5.9489999999999998</c:v>
                </c:pt>
                <c:pt idx="46">
                  <c:v>6.0179999999999998</c:v>
                </c:pt>
                <c:pt idx="47">
                  <c:v>6.0830000000000002</c:v>
                </c:pt>
                <c:pt idx="48">
                  <c:v>6.133</c:v>
                </c:pt>
                <c:pt idx="49">
                  <c:v>6.1989999999999998</c:v>
                </c:pt>
                <c:pt idx="50">
                  <c:v>6.19</c:v>
                </c:pt>
                <c:pt idx="51">
                  <c:v>6.2530000000000001</c:v>
                </c:pt>
                <c:pt idx="52">
                  <c:v>6.2539999999999996</c:v>
                </c:pt>
                <c:pt idx="53">
                  <c:v>6.28</c:v>
                </c:pt>
                <c:pt idx="54">
                  <c:v>6.3179999999999996</c:v>
                </c:pt>
                <c:pt idx="55">
                  <c:v>6.3470000000000004</c:v>
                </c:pt>
                <c:pt idx="56">
                  <c:v>6.3460000000000001</c:v>
                </c:pt>
                <c:pt idx="57">
                  <c:v>6.3979999999999997</c:v>
                </c:pt>
                <c:pt idx="58">
                  <c:v>6.3609999999999998</c:v>
                </c:pt>
                <c:pt idx="59">
                  <c:v>6.3449999999999998</c:v>
                </c:pt>
                <c:pt idx="60">
                  <c:v>6.327</c:v>
                </c:pt>
                <c:pt idx="61">
                  <c:v>6.3440000000000003</c:v>
                </c:pt>
                <c:pt idx="62">
                  <c:v>6.4029999999999996</c:v>
                </c:pt>
                <c:pt idx="63">
                  <c:v>6.4269999999999996</c:v>
                </c:pt>
                <c:pt idx="64">
                  <c:v>6.4509999999999996</c:v>
                </c:pt>
                <c:pt idx="65">
                  <c:v>6.4729999999999999</c:v>
                </c:pt>
                <c:pt idx="66">
                  <c:v>6.508</c:v>
                </c:pt>
                <c:pt idx="67">
                  <c:v>6.5170000000000003</c:v>
                </c:pt>
                <c:pt idx="68">
                  <c:v>6.556</c:v>
                </c:pt>
                <c:pt idx="69">
                  <c:v>6.5449999999999999</c:v>
                </c:pt>
                <c:pt idx="70">
                  <c:v>6.5860000000000003</c:v>
                </c:pt>
                <c:pt idx="71">
                  <c:v>6.6</c:v>
                </c:pt>
                <c:pt idx="72">
                  <c:v>6.6520000000000001</c:v>
                </c:pt>
                <c:pt idx="73">
                  <c:v>6.649</c:v>
                </c:pt>
                <c:pt idx="74">
                  <c:v>6.67</c:v>
                </c:pt>
                <c:pt idx="75">
                  <c:v>6.6689999999999996</c:v>
                </c:pt>
                <c:pt idx="76">
                  <c:v>6.702</c:v>
                </c:pt>
                <c:pt idx="77">
                  <c:v>6.75</c:v>
                </c:pt>
                <c:pt idx="78">
                  <c:v>6.734</c:v>
                </c:pt>
                <c:pt idx="79">
                  <c:v>6.7539999999999996</c:v>
                </c:pt>
                <c:pt idx="80">
                  <c:v>6.7949999999999999</c:v>
                </c:pt>
                <c:pt idx="81">
                  <c:v>6.8259999999999996</c:v>
                </c:pt>
                <c:pt idx="82">
                  <c:v>6.8419999999999996</c:v>
                </c:pt>
                <c:pt idx="83">
                  <c:v>6.8769999999999998</c:v>
                </c:pt>
                <c:pt idx="84">
                  <c:v>6.9119999999999999</c:v>
                </c:pt>
                <c:pt idx="85">
                  <c:v>6.9359999999999999</c:v>
                </c:pt>
                <c:pt idx="86">
                  <c:v>6.9610000000000003</c:v>
                </c:pt>
                <c:pt idx="87">
                  <c:v>6.992</c:v>
                </c:pt>
                <c:pt idx="88">
                  <c:v>7.0119999999999996</c:v>
                </c:pt>
                <c:pt idx="89">
                  <c:v>7.02</c:v>
                </c:pt>
                <c:pt idx="90">
                  <c:v>7.0570000000000004</c:v>
                </c:pt>
                <c:pt idx="91">
                  <c:v>7.09</c:v>
                </c:pt>
                <c:pt idx="92">
                  <c:v>7.0880000000000001</c:v>
                </c:pt>
                <c:pt idx="93">
                  <c:v>7.085</c:v>
                </c:pt>
                <c:pt idx="94">
                  <c:v>7.0979999999999999</c:v>
                </c:pt>
                <c:pt idx="95">
                  <c:v>7.11</c:v>
                </c:pt>
                <c:pt idx="96">
                  <c:v>7.1150000000000002</c:v>
                </c:pt>
                <c:pt idx="97">
                  <c:v>7.1079999999999997</c:v>
                </c:pt>
                <c:pt idx="98">
                  <c:v>7.1</c:v>
                </c:pt>
                <c:pt idx="99">
                  <c:v>7.1180000000000003</c:v>
                </c:pt>
                <c:pt idx="100">
                  <c:v>7.1440000000000001</c:v>
                </c:pt>
                <c:pt idx="101">
                  <c:v>7.1630000000000003</c:v>
                </c:pt>
                <c:pt idx="102">
                  <c:v>7.1760000000000002</c:v>
                </c:pt>
                <c:pt idx="103">
                  <c:v>7.2110000000000003</c:v>
                </c:pt>
                <c:pt idx="104">
                  <c:v>7.2350000000000003</c:v>
                </c:pt>
                <c:pt idx="105">
                  <c:v>7.274</c:v>
                </c:pt>
                <c:pt idx="106">
                  <c:v>7.3170000000000002</c:v>
                </c:pt>
                <c:pt idx="107">
                  <c:v>7.3470000000000004</c:v>
                </c:pt>
                <c:pt idx="108">
                  <c:v>7.36</c:v>
                </c:pt>
                <c:pt idx="109">
                  <c:v>7.4130000000000003</c:v>
                </c:pt>
                <c:pt idx="110">
                  <c:v>7.4219999999999997</c:v>
                </c:pt>
                <c:pt idx="111">
                  <c:v>7.4340000000000002</c:v>
                </c:pt>
                <c:pt idx="112">
                  <c:v>7.4139999999999997</c:v>
                </c:pt>
                <c:pt idx="113">
                  <c:v>7.3979999999999997</c:v>
                </c:pt>
                <c:pt idx="114">
                  <c:v>7.4029999999999996</c:v>
                </c:pt>
                <c:pt idx="115">
                  <c:v>7.4139999999999997</c:v>
                </c:pt>
                <c:pt idx="116">
                  <c:v>7.4320000000000004</c:v>
                </c:pt>
                <c:pt idx="117">
                  <c:v>7.4420000000000002</c:v>
                </c:pt>
                <c:pt idx="118">
                  <c:v>7.4420000000000002</c:v>
                </c:pt>
                <c:pt idx="119">
                  <c:v>7.4119999999999999</c:v>
                </c:pt>
                <c:pt idx="120">
                  <c:v>7.3890000000000002</c:v>
                </c:pt>
                <c:pt idx="121">
                  <c:v>7.3490000000000002</c:v>
                </c:pt>
                <c:pt idx="122">
                  <c:v>7.3650000000000002</c:v>
                </c:pt>
                <c:pt idx="123">
                  <c:v>7.3639999999999999</c:v>
                </c:pt>
                <c:pt idx="124">
                  <c:v>7.375</c:v>
                </c:pt>
                <c:pt idx="125">
                  <c:v>7.375</c:v>
                </c:pt>
                <c:pt idx="126">
                  <c:v>7.3860000000000001</c:v>
                </c:pt>
                <c:pt idx="127">
                  <c:v>7.3390000000000004</c:v>
                </c:pt>
                <c:pt idx="128">
                  <c:v>7.319</c:v>
                </c:pt>
                <c:pt idx="129">
                  <c:v>7.2889999999999997</c:v>
                </c:pt>
                <c:pt idx="130">
                  <c:v>7.2759999999999998</c:v>
                </c:pt>
                <c:pt idx="131">
                  <c:v>7.3079999999999998</c:v>
                </c:pt>
                <c:pt idx="132">
                  <c:v>7.3410000000000002</c:v>
                </c:pt>
                <c:pt idx="133">
                  <c:v>7.3840000000000003</c:v>
                </c:pt>
                <c:pt idx="134">
                  <c:v>7.4189999999999996</c:v>
                </c:pt>
                <c:pt idx="135">
                  <c:v>7.4269999999999996</c:v>
                </c:pt>
                <c:pt idx="136">
                  <c:v>7.4470000000000001</c:v>
                </c:pt>
                <c:pt idx="137">
                  <c:v>7.4480000000000004</c:v>
                </c:pt>
                <c:pt idx="138">
                  <c:v>7.4420000000000002</c:v>
                </c:pt>
                <c:pt idx="139">
                  <c:v>7.46</c:v>
                </c:pt>
                <c:pt idx="140">
                  <c:v>7.4720000000000004</c:v>
                </c:pt>
                <c:pt idx="141">
                  <c:v>7.4909999999999997</c:v>
                </c:pt>
                <c:pt idx="142">
                  <c:v>7.5019999999999998</c:v>
                </c:pt>
                <c:pt idx="143">
                  <c:v>7.5220000000000002</c:v>
                </c:pt>
                <c:pt idx="144">
                  <c:v>7.556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56-44F4-A979-4033261E66F1}"/>
            </c:ext>
          </c:extLst>
        </c:ser>
        <c:ser>
          <c:idx val="1"/>
          <c:order val="1"/>
          <c:tx>
            <c:strRef>
              <c:f>Guestnights!$J$4</c:f>
              <c:strCache>
                <c:ptCount val="1"/>
                <c:pt idx="0">
                  <c:v>Rest of New Zealand</c:v>
                </c:pt>
              </c:strCache>
            </c:strRef>
          </c:tx>
          <c:marker>
            <c:symbol val="none"/>
          </c:marker>
          <c:cat>
            <c:numRef>
              <c:f>Guestnights!$H$110:$H$254</c:f>
              <c:numCache>
                <c:formatCode>mmm\-yy</c:formatCode>
                <c:ptCount val="145"/>
                <c:pt idx="0">
                  <c:v>39326</c:v>
                </c:pt>
                <c:pt idx="1">
                  <c:v>39356</c:v>
                </c:pt>
                <c:pt idx="2">
                  <c:v>39387</c:v>
                </c:pt>
                <c:pt idx="3">
                  <c:v>39417</c:v>
                </c:pt>
                <c:pt idx="4">
                  <c:v>39448</c:v>
                </c:pt>
                <c:pt idx="5">
                  <c:v>39479</c:v>
                </c:pt>
                <c:pt idx="6">
                  <c:v>39508</c:v>
                </c:pt>
                <c:pt idx="7">
                  <c:v>39539</c:v>
                </c:pt>
                <c:pt idx="8">
                  <c:v>39569</c:v>
                </c:pt>
                <c:pt idx="9">
                  <c:v>39600</c:v>
                </c:pt>
                <c:pt idx="10">
                  <c:v>39630</c:v>
                </c:pt>
                <c:pt idx="11">
                  <c:v>39661</c:v>
                </c:pt>
                <c:pt idx="12">
                  <c:v>39692</c:v>
                </c:pt>
                <c:pt idx="13">
                  <c:v>39722</c:v>
                </c:pt>
                <c:pt idx="14">
                  <c:v>39753</c:v>
                </c:pt>
                <c:pt idx="15">
                  <c:v>39783</c:v>
                </c:pt>
                <c:pt idx="16">
                  <c:v>39814</c:v>
                </c:pt>
                <c:pt idx="17">
                  <c:v>39845</c:v>
                </c:pt>
                <c:pt idx="18">
                  <c:v>39873</c:v>
                </c:pt>
                <c:pt idx="19">
                  <c:v>39904</c:v>
                </c:pt>
                <c:pt idx="20">
                  <c:v>39934</c:v>
                </c:pt>
                <c:pt idx="21">
                  <c:v>39965</c:v>
                </c:pt>
                <c:pt idx="22">
                  <c:v>39995</c:v>
                </c:pt>
                <c:pt idx="23">
                  <c:v>40026</c:v>
                </c:pt>
                <c:pt idx="24">
                  <c:v>40057</c:v>
                </c:pt>
                <c:pt idx="25">
                  <c:v>40087</c:v>
                </c:pt>
                <c:pt idx="26">
                  <c:v>40118</c:v>
                </c:pt>
                <c:pt idx="27">
                  <c:v>40148</c:v>
                </c:pt>
                <c:pt idx="28">
                  <c:v>40179</c:v>
                </c:pt>
                <c:pt idx="29">
                  <c:v>40210</c:v>
                </c:pt>
                <c:pt idx="30">
                  <c:v>40238</c:v>
                </c:pt>
                <c:pt idx="31">
                  <c:v>40269</c:v>
                </c:pt>
                <c:pt idx="32">
                  <c:v>40299</c:v>
                </c:pt>
                <c:pt idx="33">
                  <c:v>40330</c:v>
                </c:pt>
                <c:pt idx="34">
                  <c:v>40360</c:v>
                </c:pt>
                <c:pt idx="35">
                  <c:v>40391</c:v>
                </c:pt>
                <c:pt idx="36">
                  <c:v>40422</c:v>
                </c:pt>
                <c:pt idx="37">
                  <c:v>40452</c:v>
                </c:pt>
                <c:pt idx="38">
                  <c:v>40483</c:v>
                </c:pt>
                <c:pt idx="39">
                  <c:v>40513</c:v>
                </c:pt>
                <c:pt idx="40">
                  <c:v>40544</c:v>
                </c:pt>
                <c:pt idx="41">
                  <c:v>40575</c:v>
                </c:pt>
                <c:pt idx="42">
                  <c:v>40603</c:v>
                </c:pt>
                <c:pt idx="43">
                  <c:v>40634</c:v>
                </c:pt>
                <c:pt idx="44">
                  <c:v>40664</c:v>
                </c:pt>
                <c:pt idx="45">
                  <c:v>40695</c:v>
                </c:pt>
                <c:pt idx="46">
                  <c:v>40725</c:v>
                </c:pt>
                <c:pt idx="47">
                  <c:v>40756</c:v>
                </c:pt>
                <c:pt idx="48">
                  <c:v>40787</c:v>
                </c:pt>
                <c:pt idx="49">
                  <c:v>40817</c:v>
                </c:pt>
                <c:pt idx="50">
                  <c:v>40848</c:v>
                </c:pt>
                <c:pt idx="51">
                  <c:v>40878</c:v>
                </c:pt>
                <c:pt idx="52">
                  <c:v>40909</c:v>
                </c:pt>
                <c:pt idx="53">
                  <c:v>40940</c:v>
                </c:pt>
                <c:pt idx="54">
                  <c:v>40969</c:v>
                </c:pt>
                <c:pt idx="55">
                  <c:v>41000</c:v>
                </c:pt>
                <c:pt idx="56">
                  <c:v>41030</c:v>
                </c:pt>
                <c:pt idx="57">
                  <c:v>41061</c:v>
                </c:pt>
                <c:pt idx="58">
                  <c:v>41091</c:v>
                </c:pt>
                <c:pt idx="59">
                  <c:v>41122</c:v>
                </c:pt>
                <c:pt idx="60">
                  <c:v>41153</c:v>
                </c:pt>
                <c:pt idx="61">
                  <c:v>41183</c:v>
                </c:pt>
                <c:pt idx="62">
                  <c:v>41214</c:v>
                </c:pt>
                <c:pt idx="63">
                  <c:v>41244</c:v>
                </c:pt>
                <c:pt idx="64">
                  <c:v>41275</c:v>
                </c:pt>
                <c:pt idx="65">
                  <c:v>41306</c:v>
                </c:pt>
                <c:pt idx="66">
                  <c:v>41334</c:v>
                </c:pt>
                <c:pt idx="67">
                  <c:v>41365</c:v>
                </c:pt>
                <c:pt idx="68">
                  <c:v>41395</c:v>
                </c:pt>
                <c:pt idx="69">
                  <c:v>41426</c:v>
                </c:pt>
                <c:pt idx="70">
                  <c:v>41456</c:v>
                </c:pt>
                <c:pt idx="71">
                  <c:v>41487</c:v>
                </c:pt>
                <c:pt idx="72">
                  <c:v>41518</c:v>
                </c:pt>
                <c:pt idx="73">
                  <c:v>41548</c:v>
                </c:pt>
                <c:pt idx="74">
                  <c:v>41579</c:v>
                </c:pt>
                <c:pt idx="75">
                  <c:v>41609</c:v>
                </c:pt>
                <c:pt idx="76">
                  <c:v>41640</c:v>
                </c:pt>
                <c:pt idx="77">
                  <c:v>41671</c:v>
                </c:pt>
                <c:pt idx="78">
                  <c:v>41699</c:v>
                </c:pt>
                <c:pt idx="79">
                  <c:v>41730</c:v>
                </c:pt>
                <c:pt idx="80">
                  <c:v>41760</c:v>
                </c:pt>
                <c:pt idx="81">
                  <c:v>41791</c:v>
                </c:pt>
                <c:pt idx="82">
                  <c:v>41821</c:v>
                </c:pt>
                <c:pt idx="83">
                  <c:v>41852</c:v>
                </c:pt>
                <c:pt idx="84">
                  <c:v>41883</c:v>
                </c:pt>
                <c:pt idx="85">
                  <c:v>41913</c:v>
                </c:pt>
                <c:pt idx="86">
                  <c:v>41944</c:v>
                </c:pt>
                <c:pt idx="87">
                  <c:v>41974</c:v>
                </c:pt>
                <c:pt idx="88">
                  <c:v>42005</c:v>
                </c:pt>
                <c:pt idx="89">
                  <c:v>42036</c:v>
                </c:pt>
                <c:pt idx="90">
                  <c:v>42064</c:v>
                </c:pt>
                <c:pt idx="91">
                  <c:v>42095</c:v>
                </c:pt>
                <c:pt idx="92">
                  <c:v>42125</c:v>
                </c:pt>
                <c:pt idx="93">
                  <c:v>42156</c:v>
                </c:pt>
                <c:pt idx="94">
                  <c:v>42186</c:v>
                </c:pt>
                <c:pt idx="95">
                  <c:v>42217</c:v>
                </c:pt>
                <c:pt idx="96">
                  <c:v>42248</c:v>
                </c:pt>
                <c:pt idx="97">
                  <c:v>42278</c:v>
                </c:pt>
                <c:pt idx="98">
                  <c:v>42309</c:v>
                </c:pt>
                <c:pt idx="99">
                  <c:v>42339</c:v>
                </c:pt>
                <c:pt idx="100">
                  <c:v>42370</c:v>
                </c:pt>
                <c:pt idx="101">
                  <c:v>42401</c:v>
                </c:pt>
                <c:pt idx="102">
                  <c:v>42430</c:v>
                </c:pt>
                <c:pt idx="103">
                  <c:v>42461</c:v>
                </c:pt>
                <c:pt idx="104">
                  <c:v>42491</c:v>
                </c:pt>
                <c:pt idx="105">
                  <c:v>42522</c:v>
                </c:pt>
                <c:pt idx="106">
                  <c:v>42552</c:v>
                </c:pt>
                <c:pt idx="107">
                  <c:v>42583</c:v>
                </c:pt>
                <c:pt idx="108">
                  <c:v>42614</c:v>
                </c:pt>
                <c:pt idx="109">
                  <c:v>42644</c:v>
                </c:pt>
                <c:pt idx="110">
                  <c:v>42675</c:v>
                </c:pt>
                <c:pt idx="111">
                  <c:v>42705</c:v>
                </c:pt>
                <c:pt idx="112">
                  <c:v>42736</c:v>
                </c:pt>
                <c:pt idx="113">
                  <c:v>42767</c:v>
                </c:pt>
                <c:pt idx="114">
                  <c:v>42795</c:v>
                </c:pt>
                <c:pt idx="115">
                  <c:v>42826</c:v>
                </c:pt>
                <c:pt idx="116">
                  <c:v>42856</c:v>
                </c:pt>
                <c:pt idx="117">
                  <c:v>42887</c:v>
                </c:pt>
                <c:pt idx="118">
                  <c:v>42917</c:v>
                </c:pt>
                <c:pt idx="119">
                  <c:v>42948</c:v>
                </c:pt>
                <c:pt idx="120">
                  <c:v>42979</c:v>
                </c:pt>
                <c:pt idx="121">
                  <c:v>43009</c:v>
                </c:pt>
                <c:pt idx="122">
                  <c:v>43040</c:v>
                </c:pt>
                <c:pt idx="123">
                  <c:v>43070</c:v>
                </c:pt>
                <c:pt idx="124">
                  <c:v>43101</c:v>
                </c:pt>
                <c:pt idx="125">
                  <c:v>43132</c:v>
                </c:pt>
                <c:pt idx="126">
                  <c:v>43160</c:v>
                </c:pt>
                <c:pt idx="127">
                  <c:v>43191</c:v>
                </c:pt>
                <c:pt idx="128">
                  <c:v>43221</c:v>
                </c:pt>
                <c:pt idx="129">
                  <c:v>43252</c:v>
                </c:pt>
                <c:pt idx="130">
                  <c:v>43282</c:v>
                </c:pt>
                <c:pt idx="131">
                  <c:v>43313</c:v>
                </c:pt>
                <c:pt idx="132">
                  <c:v>43344</c:v>
                </c:pt>
                <c:pt idx="133">
                  <c:v>43374</c:v>
                </c:pt>
                <c:pt idx="134">
                  <c:v>43405</c:v>
                </c:pt>
                <c:pt idx="135">
                  <c:v>43435</c:v>
                </c:pt>
                <c:pt idx="136">
                  <c:v>43466</c:v>
                </c:pt>
                <c:pt idx="137">
                  <c:v>43497</c:v>
                </c:pt>
                <c:pt idx="138">
                  <c:v>43525</c:v>
                </c:pt>
                <c:pt idx="139">
                  <c:v>43556</c:v>
                </c:pt>
                <c:pt idx="140">
                  <c:v>43586</c:v>
                </c:pt>
                <c:pt idx="141">
                  <c:v>43617</c:v>
                </c:pt>
                <c:pt idx="142">
                  <c:v>43647</c:v>
                </c:pt>
                <c:pt idx="143">
                  <c:v>43678</c:v>
                </c:pt>
                <c:pt idx="144">
                  <c:v>43709</c:v>
                </c:pt>
              </c:numCache>
            </c:numRef>
          </c:cat>
          <c:val>
            <c:numRef>
              <c:f>Guestnights!$J$110:$J$254</c:f>
              <c:numCache>
                <c:formatCode>0.00</c:formatCode>
                <c:ptCount val="145"/>
                <c:pt idx="0">
                  <c:v>26.904</c:v>
                </c:pt>
                <c:pt idx="1">
                  <c:v>26.876999999999999</c:v>
                </c:pt>
                <c:pt idx="2">
                  <c:v>26.882999999999999</c:v>
                </c:pt>
                <c:pt idx="3">
                  <c:v>26.905999999999999</c:v>
                </c:pt>
                <c:pt idx="4">
                  <c:v>26.975000000000001</c:v>
                </c:pt>
                <c:pt idx="5">
                  <c:v>27.050999999999998</c:v>
                </c:pt>
                <c:pt idx="6">
                  <c:v>27.282</c:v>
                </c:pt>
                <c:pt idx="7">
                  <c:v>27.170999999999999</c:v>
                </c:pt>
                <c:pt idx="8">
                  <c:v>27.224</c:v>
                </c:pt>
                <c:pt idx="9">
                  <c:v>27.131</c:v>
                </c:pt>
                <c:pt idx="10">
                  <c:v>27.100999999999999</c:v>
                </c:pt>
                <c:pt idx="11">
                  <c:v>27.018000000000001</c:v>
                </c:pt>
                <c:pt idx="12">
                  <c:v>26.911999999999999</c:v>
                </c:pt>
                <c:pt idx="13">
                  <c:v>26.988</c:v>
                </c:pt>
                <c:pt idx="14">
                  <c:v>26.905000000000001</c:v>
                </c:pt>
                <c:pt idx="15">
                  <c:v>26.817</c:v>
                </c:pt>
                <c:pt idx="16">
                  <c:v>26.702000000000002</c:v>
                </c:pt>
                <c:pt idx="17">
                  <c:v>26.481999999999999</c:v>
                </c:pt>
                <c:pt idx="18">
                  <c:v>26.14</c:v>
                </c:pt>
                <c:pt idx="19">
                  <c:v>26.286000000000001</c:v>
                </c:pt>
                <c:pt idx="20">
                  <c:v>26.306999999999999</c:v>
                </c:pt>
                <c:pt idx="21">
                  <c:v>26.263999999999999</c:v>
                </c:pt>
                <c:pt idx="22">
                  <c:v>26.31</c:v>
                </c:pt>
                <c:pt idx="23">
                  <c:v>26.338999999999999</c:v>
                </c:pt>
                <c:pt idx="24">
                  <c:v>26.404</c:v>
                </c:pt>
                <c:pt idx="25">
                  <c:v>26.411000000000001</c:v>
                </c:pt>
                <c:pt idx="26">
                  <c:v>26.440999999999999</c:v>
                </c:pt>
                <c:pt idx="27">
                  <c:v>26.573</c:v>
                </c:pt>
                <c:pt idx="28">
                  <c:v>26.748000000000001</c:v>
                </c:pt>
                <c:pt idx="29">
                  <c:v>26.788</c:v>
                </c:pt>
                <c:pt idx="30">
                  <c:v>26.856999999999999</c:v>
                </c:pt>
                <c:pt idx="31">
                  <c:v>26.853999999999999</c:v>
                </c:pt>
                <c:pt idx="32">
                  <c:v>26.71</c:v>
                </c:pt>
                <c:pt idx="33">
                  <c:v>26.8</c:v>
                </c:pt>
                <c:pt idx="34">
                  <c:v>26.809000000000001</c:v>
                </c:pt>
                <c:pt idx="35">
                  <c:v>26.763999999999999</c:v>
                </c:pt>
                <c:pt idx="36">
                  <c:v>26.712</c:v>
                </c:pt>
                <c:pt idx="37">
                  <c:v>26.66</c:v>
                </c:pt>
                <c:pt idx="38">
                  <c:v>26.655999999999999</c:v>
                </c:pt>
                <c:pt idx="39">
                  <c:v>26.555</c:v>
                </c:pt>
                <c:pt idx="40">
                  <c:v>26.408000000000001</c:v>
                </c:pt>
                <c:pt idx="41">
                  <c:v>26.324999999999999</c:v>
                </c:pt>
                <c:pt idx="42">
                  <c:v>26.103999999999999</c:v>
                </c:pt>
                <c:pt idx="43">
                  <c:v>25.957999999999998</c:v>
                </c:pt>
                <c:pt idx="44">
                  <c:v>25.92</c:v>
                </c:pt>
                <c:pt idx="45">
                  <c:v>25.88</c:v>
                </c:pt>
                <c:pt idx="46">
                  <c:v>25.855</c:v>
                </c:pt>
                <c:pt idx="47">
                  <c:v>25.96</c:v>
                </c:pt>
                <c:pt idx="48">
                  <c:v>25.914999999999999</c:v>
                </c:pt>
                <c:pt idx="49">
                  <c:v>25.812000000000001</c:v>
                </c:pt>
                <c:pt idx="50">
                  <c:v>25.780999999999999</c:v>
                </c:pt>
                <c:pt idx="51">
                  <c:v>25.760999999999999</c:v>
                </c:pt>
                <c:pt idx="52">
                  <c:v>25.577000000000002</c:v>
                </c:pt>
                <c:pt idx="53">
                  <c:v>25.484999999999999</c:v>
                </c:pt>
                <c:pt idx="54">
                  <c:v>25.422000000000001</c:v>
                </c:pt>
                <c:pt idx="55">
                  <c:v>25.337</c:v>
                </c:pt>
                <c:pt idx="56">
                  <c:v>25.332999999999998</c:v>
                </c:pt>
                <c:pt idx="57">
                  <c:v>25.353999999999999</c:v>
                </c:pt>
                <c:pt idx="58">
                  <c:v>25.24</c:v>
                </c:pt>
                <c:pt idx="59">
                  <c:v>25.053999999999998</c:v>
                </c:pt>
                <c:pt idx="60">
                  <c:v>24.994</c:v>
                </c:pt>
                <c:pt idx="61">
                  <c:v>25.059000000000001</c:v>
                </c:pt>
                <c:pt idx="62">
                  <c:v>24.966000000000001</c:v>
                </c:pt>
                <c:pt idx="63">
                  <c:v>25.010999999999999</c:v>
                </c:pt>
                <c:pt idx="64">
                  <c:v>24.978000000000002</c:v>
                </c:pt>
                <c:pt idx="65">
                  <c:v>25.004999999999999</c:v>
                </c:pt>
                <c:pt idx="66">
                  <c:v>25.297999999999998</c:v>
                </c:pt>
                <c:pt idx="67">
                  <c:v>25.254999999999999</c:v>
                </c:pt>
                <c:pt idx="68">
                  <c:v>25.366</c:v>
                </c:pt>
                <c:pt idx="69">
                  <c:v>25.422999999999998</c:v>
                </c:pt>
                <c:pt idx="70">
                  <c:v>25.552</c:v>
                </c:pt>
                <c:pt idx="71">
                  <c:v>25.681999999999999</c:v>
                </c:pt>
                <c:pt idx="72">
                  <c:v>25.734000000000002</c:v>
                </c:pt>
                <c:pt idx="73">
                  <c:v>25.776</c:v>
                </c:pt>
                <c:pt idx="74">
                  <c:v>25.931000000000001</c:v>
                </c:pt>
                <c:pt idx="75">
                  <c:v>26.042000000000002</c:v>
                </c:pt>
                <c:pt idx="76">
                  <c:v>26.263999999999999</c:v>
                </c:pt>
                <c:pt idx="77">
                  <c:v>26.472999999999999</c:v>
                </c:pt>
                <c:pt idx="78">
                  <c:v>26.393999999999998</c:v>
                </c:pt>
                <c:pt idx="79">
                  <c:v>26.765000000000001</c:v>
                </c:pt>
                <c:pt idx="80">
                  <c:v>26.896999999999998</c:v>
                </c:pt>
                <c:pt idx="81">
                  <c:v>26.885999999999999</c:v>
                </c:pt>
                <c:pt idx="82">
                  <c:v>26.965</c:v>
                </c:pt>
                <c:pt idx="83">
                  <c:v>27.001999999999999</c:v>
                </c:pt>
                <c:pt idx="84">
                  <c:v>27.105</c:v>
                </c:pt>
                <c:pt idx="85">
                  <c:v>27.268000000000001</c:v>
                </c:pt>
                <c:pt idx="86">
                  <c:v>27.408999999999999</c:v>
                </c:pt>
                <c:pt idx="87">
                  <c:v>27.619</c:v>
                </c:pt>
                <c:pt idx="88">
                  <c:v>27.766999999999999</c:v>
                </c:pt>
                <c:pt idx="89">
                  <c:v>27.949000000000002</c:v>
                </c:pt>
                <c:pt idx="90">
                  <c:v>28.16</c:v>
                </c:pt>
                <c:pt idx="91">
                  <c:v>28.234999999999999</c:v>
                </c:pt>
                <c:pt idx="92">
                  <c:v>28.359000000000002</c:v>
                </c:pt>
                <c:pt idx="93">
                  <c:v>28.42</c:v>
                </c:pt>
                <c:pt idx="94">
                  <c:v>28.501000000000001</c:v>
                </c:pt>
                <c:pt idx="95">
                  <c:v>28.581</c:v>
                </c:pt>
                <c:pt idx="96">
                  <c:v>28.699000000000002</c:v>
                </c:pt>
                <c:pt idx="97">
                  <c:v>28.786000000000001</c:v>
                </c:pt>
                <c:pt idx="98">
                  <c:v>28.93</c:v>
                </c:pt>
                <c:pt idx="99">
                  <c:v>29.135999999999999</c:v>
                </c:pt>
                <c:pt idx="100">
                  <c:v>29.388000000000002</c:v>
                </c:pt>
                <c:pt idx="101">
                  <c:v>29.63</c:v>
                </c:pt>
                <c:pt idx="102">
                  <c:v>30.053000000000001</c:v>
                </c:pt>
                <c:pt idx="103">
                  <c:v>30.134</c:v>
                </c:pt>
                <c:pt idx="104">
                  <c:v>30.102</c:v>
                </c:pt>
                <c:pt idx="105">
                  <c:v>30.292999999999999</c:v>
                </c:pt>
                <c:pt idx="106">
                  <c:v>30.419</c:v>
                </c:pt>
                <c:pt idx="107">
                  <c:v>30.536999999999999</c:v>
                </c:pt>
                <c:pt idx="108">
                  <c:v>30.681999999999999</c:v>
                </c:pt>
                <c:pt idx="109">
                  <c:v>30.8</c:v>
                </c:pt>
                <c:pt idx="110">
                  <c:v>30.949000000000002</c:v>
                </c:pt>
                <c:pt idx="111">
                  <c:v>31.068000000000001</c:v>
                </c:pt>
                <c:pt idx="112">
                  <c:v>31.143000000000001</c:v>
                </c:pt>
                <c:pt idx="113">
                  <c:v>31.141999999999999</c:v>
                </c:pt>
                <c:pt idx="114">
                  <c:v>31.015000000000001</c:v>
                </c:pt>
                <c:pt idx="115">
                  <c:v>31.225999999999999</c:v>
                </c:pt>
                <c:pt idx="116">
                  <c:v>31.379000000000001</c:v>
                </c:pt>
                <c:pt idx="117">
                  <c:v>31.515000000000001</c:v>
                </c:pt>
                <c:pt idx="118">
                  <c:v>31.552</c:v>
                </c:pt>
                <c:pt idx="119">
                  <c:v>31.574000000000002</c:v>
                </c:pt>
                <c:pt idx="120">
                  <c:v>31.632999999999999</c:v>
                </c:pt>
                <c:pt idx="121">
                  <c:v>31.815999999999999</c:v>
                </c:pt>
                <c:pt idx="122">
                  <c:v>31.940999999999999</c:v>
                </c:pt>
                <c:pt idx="123">
                  <c:v>32.100999999999999</c:v>
                </c:pt>
                <c:pt idx="124">
                  <c:v>32.159999999999997</c:v>
                </c:pt>
                <c:pt idx="125">
                  <c:v>32.241999999999997</c:v>
                </c:pt>
                <c:pt idx="126">
                  <c:v>32.540999999999997</c:v>
                </c:pt>
                <c:pt idx="127">
                  <c:v>32.555999999999997</c:v>
                </c:pt>
                <c:pt idx="128">
                  <c:v>32.616</c:v>
                </c:pt>
                <c:pt idx="129">
                  <c:v>32.604999999999997</c:v>
                </c:pt>
                <c:pt idx="130">
                  <c:v>32.622</c:v>
                </c:pt>
                <c:pt idx="131">
                  <c:v>32.673000000000002</c:v>
                </c:pt>
                <c:pt idx="132">
                  <c:v>32.718000000000004</c:v>
                </c:pt>
                <c:pt idx="133">
                  <c:v>32.795999999999999</c:v>
                </c:pt>
                <c:pt idx="134">
                  <c:v>32.89</c:v>
                </c:pt>
                <c:pt idx="135">
                  <c:v>32.939</c:v>
                </c:pt>
                <c:pt idx="136">
                  <c:v>32.917999999999999</c:v>
                </c:pt>
                <c:pt idx="137">
                  <c:v>32.901000000000003</c:v>
                </c:pt>
                <c:pt idx="138">
                  <c:v>32.738999999999997</c:v>
                </c:pt>
                <c:pt idx="139">
                  <c:v>32.896000000000001</c:v>
                </c:pt>
                <c:pt idx="140">
                  <c:v>32.905999999999999</c:v>
                </c:pt>
                <c:pt idx="141">
                  <c:v>32.917000000000002</c:v>
                </c:pt>
                <c:pt idx="142">
                  <c:v>32.927999999999997</c:v>
                </c:pt>
                <c:pt idx="143">
                  <c:v>33.000999999999998</c:v>
                </c:pt>
                <c:pt idx="144">
                  <c:v>32.99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56-44F4-A979-4033261E66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351040"/>
        <c:axId val="123352576"/>
      </c:lineChart>
      <c:catAx>
        <c:axId val="123351040"/>
        <c:scaling>
          <c:orientation val="minMax"/>
        </c:scaling>
        <c:delete val="0"/>
        <c:axPos val="b"/>
        <c:numFmt formatCode="mmm\-yy" sourceLinked="0"/>
        <c:majorTickMark val="out"/>
        <c:minorTickMark val="out"/>
        <c:tickLblPos val="nextTo"/>
        <c:crossAx val="123352576"/>
        <c:crosses val="autoZero"/>
        <c:auto val="0"/>
        <c:lblAlgn val="ctr"/>
        <c:lblOffset val="100"/>
        <c:tickLblSkip val="24"/>
        <c:tickMarkSkip val="24"/>
        <c:noMultiLvlLbl val="0"/>
      </c:catAx>
      <c:valAx>
        <c:axId val="1233525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>
                    <a:solidFill>
                      <a:srgbClr val="0070C0"/>
                    </a:solidFill>
                  </a:defRPr>
                </a:pPr>
                <a:r>
                  <a:rPr lang="en-US">
                    <a:solidFill>
                      <a:srgbClr val="0070C0"/>
                    </a:solidFill>
                  </a:rPr>
                  <a:t>Moving annual total (million)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>
                <a:solidFill>
                  <a:srgbClr val="0070C0"/>
                </a:solidFill>
              </a:defRPr>
            </a:pPr>
            <a:endParaRPr lang="en-US"/>
          </a:p>
        </c:txPr>
        <c:crossAx val="123351040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344" l="0.70000000000000062" r="0.70000000000000062" t="0.75000000000000344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Real GDP Growth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6325240594925633"/>
          <c:y val="0.19480351414406533"/>
          <c:w val="0.76883092738408243"/>
          <c:h val="0.44610491396908902"/>
        </c:manualLayout>
      </c:layout>
      <c:lineChart>
        <c:grouping val="standard"/>
        <c:varyColors val="0"/>
        <c:ser>
          <c:idx val="0"/>
          <c:order val="0"/>
          <c:tx>
            <c:strRef>
              <c:f>GDP!$B$5</c:f>
              <c:strCache>
                <c:ptCount val="1"/>
                <c:pt idx="0">
                  <c:v>Auckland</c:v>
                </c:pt>
              </c:strCache>
            </c:strRef>
          </c:tx>
          <c:marker>
            <c:symbol val="none"/>
          </c:marker>
          <c:cat>
            <c:numRef>
              <c:f>GDP!$A$34:$A$82</c:f>
              <c:numCache>
                <c:formatCode>mmm\-yy</c:formatCode>
                <c:ptCount val="49"/>
                <c:pt idx="0">
                  <c:v>40238</c:v>
                </c:pt>
                <c:pt idx="1">
                  <c:v>40330</c:v>
                </c:pt>
                <c:pt idx="2">
                  <c:v>40422</c:v>
                </c:pt>
                <c:pt idx="3">
                  <c:v>40513</c:v>
                </c:pt>
                <c:pt idx="4">
                  <c:v>40603</c:v>
                </c:pt>
                <c:pt idx="5">
                  <c:v>40695</c:v>
                </c:pt>
                <c:pt idx="6">
                  <c:v>40787</c:v>
                </c:pt>
                <c:pt idx="7">
                  <c:v>40878</c:v>
                </c:pt>
                <c:pt idx="8">
                  <c:v>40969</c:v>
                </c:pt>
                <c:pt idx="9">
                  <c:v>41061</c:v>
                </c:pt>
                <c:pt idx="10">
                  <c:v>41153</c:v>
                </c:pt>
                <c:pt idx="11">
                  <c:v>41244</c:v>
                </c:pt>
                <c:pt idx="12">
                  <c:v>41334</c:v>
                </c:pt>
                <c:pt idx="13">
                  <c:v>41426</c:v>
                </c:pt>
                <c:pt idx="14">
                  <c:v>41518</c:v>
                </c:pt>
                <c:pt idx="15">
                  <c:v>41609</c:v>
                </c:pt>
                <c:pt idx="16">
                  <c:v>41699</c:v>
                </c:pt>
                <c:pt idx="17">
                  <c:v>41791</c:v>
                </c:pt>
                <c:pt idx="18">
                  <c:v>41883</c:v>
                </c:pt>
                <c:pt idx="19">
                  <c:v>41974</c:v>
                </c:pt>
                <c:pt idx="20">
                  <c:v>42064</c:v>
                </c:pt>
                <c:pt idx="21">
                  <c:v>42156</c:v>
                </c:pt>
                <c:pt idx="22">
                  <c:v>42248</c:v>
                </c:pt>
                <c:pt idx="23">
                  <c:v>42339</c:v>
                </c:pt>
                <c:pt idx="24">
                  <c:v>42430</c:v>
                </c:pt>
                <c:pt idx="25">
                  <c:v>42522</c:v>
                </c:pt>
                <c:pt idx="26">
                  <c:v>42614</c:v>
                </c:pt>
                <c:pt idx="27">
                  <c:v>42705</c:v>
                </c:pt>
                <c:pt idx="28">
                  <c:v>42795</c:v>
                </c:pt>
                <c:pt idx="29">
                  <c:v>42887</c:v>
                </c:pt>
                <c:pt idx="30">
                  <c:v>42979</c:v>
                </c:pt>
                <c:pt idx="31">
                  <c:v>43070</c:v>
                </c:pt>
                <c:pt idx="32">
                  <c:v>43160</c:v>
                </c:pt>
                <c:pt idx="33">
                  <c:v>43252</c:v>
                </c:pt>
                <c:pt idx="34">
                  <c:v>43344</c:v>
                </c:pt>
                <c:pt idx="35">
                  <c:v>43435</c:v>
                </c:pt>
                <c:pt idx="36">
                  <c:v>43525</c:v>
                </c:pt>
                <c:pt idx="37">
                  <c:v>43617</c:v>
                </c:pt>
                <c:pt idx="38">
                  <c:v>43709</c:v>
                </c:pt>
                <c:pt idx="39">
                  <c:v>43800</c:v>
                </c:pt>
                <c:pt idx="40">
                  <c:v>43891</c:v>
                </c:pt>
                <c:pt idx="41">
                  <c:v>43983</c:v>
                </c:pt>
                <c:pt idx="42">
                  <c:v>44075</c:v>
                </c:pt>
                <c:pt idx="43">
                  <c:v>44166</c:v>
                </c:pt>
                <c:pt idx="44">
                  <c:v>44256</c:v>
                </c:pt>
                <c:pt idx="45">
                  <c:v>44348</c:v>
                </c:pt>
                <c:pt idx="46">
                  <c:v>44440</c:v>
                </c:pt>
                <c:pt idx="47">
                  <c:v>44531</c:v>
                </c:pt>
                <c:pt idx="48">
                  <c:v>44621</c:v>
                </c:pt>
              </c:numCache>
            </c:numRef>
          </c:cat>
          <c:val>
            <c:numRef>
              <c:f>GDP!$B$34:$B$82</c:f>
              <c:numCache>
                <c:formatCode>0.0%</c:formatCode>
                <c:ptCount val="49"/>
                <c:pt idx="0">
                  <c:v>-1.2035309641898362E-2</c:v>
                </c:pt>
                <c:pt idx="1">
                  <c:v>5.711199466801542E-3</c:v>
                </c:pt>
                <c:pt idx="2">
                  <c:v>2.2544991609281917E-2</c:v>
                </c:pt>
                <c:pt idx="3">
                  <c:v>3.0103742126713628E-2</c:v>
                </c:pt>
                <c:pt idx="4">
                  <c:v>3.2135866436384664E-2</c:v>
                </c:pt>
                <c:pt idx="5">
                  <c:v>3.3969766564974524E-2</c:v>
                </c:pt>
                <c:pt idx="6">
                  <c:v>3.4328206172965281E-2</c:v>
                </c:pt>
                <c:pt idx="7">
                  <c:v>3.7642747954320654E-2</c:v>
                </c:pt>
                <c:pt idx="8">
                  <c:v>3.8732276525250686E-2</c:v>
                </c:pt>
                <c:pt idx="9">
                  <c:v>3.6456261326968109E-2</c:v>
                </c:pt>
                <c:pt idx="10">
                  <c:v>3.2083688967675661E-2</c:v>
                </c:pt>
                <c:pt idx="11">
                  <c:v>3.078522915606019E-2</c:v>
                </c:pt>
                <c:pt idx="12">
                  <c:v>2.900776475894884E-2</c:v>
                </c:pt>
                <c:pt idx="13">
                  <c:v>3.0461344905161392E-2</c:v>
                </c:pt>
                <c:pt idx="14">
                  <c:v>3.4394283169702389E-2</c:v>
                </c:pt>
                <c:pt idx="15">
                  <c:v>3.2955369434315207E-2</c:v>
                </c:pt>
                <c:pt idx="16">
                  <c:v>3.4713089945102027E-2</c:v>
                </c:pt>
                <c:pt idx="17">
                  <c:v>3.4879149077063243E-2</c:v>
                </c:pt>
                <c:pt idx="18">
                  <c:v>3.4593386769439016E-2</c:v>
                </c:pt>
                <c:pt idx="19">
                  <c:v>3.8964342031639454E-2</c:v>
                </c:pt>
                <c:pt idx="20">
                  <c:v>4.2566068186403072E-2</c:v>
                </c:pt>
                <c:pt idx="21">
                  <c:v>4.404163208990286E-2</c:v>
                </c:pt>
                <c:pt idx="22">
                  <c:v>4.6821284563638654E-2</c:v>
                </c:pt>
                <c:pt idx="23">
                  <c:v>4.7902080783353673E-2</c:v>
                </c:pt>
                <c:pt idx="24">
                  <c:v>4.8452012383900955E-2</c:v>
                </c:pt>
                <c:pt idx="25">
                  <c:v>5.1549452233203175E-2</c:v>
                </c:pt>
                <c:pt idx="26">
                  <c:v>5.2355129042332749E-2</c:v>
                </c:pt>
                <c:pt idx="27">
                  <c:v>5.0748946429072017E-2</c:v>
                </c:pt>
                <c:pt idx="28">
                  <c:v>4.8519858260741122E-2</c:v>
                </c:pt>
                <c:pt idx="29">
                  <c:v>4.6326736911125987E-2</c:v>
                </c:pt>
                <c:pt idx="30">
                  <c:v>4.5271819776069089E-2</c:v>
                </c:pt>
                <c:pt idx="31">
                  <c:v>4.6777177006260606E-2</c:v>
                </c:pt>
                <c:pt idx="32">
                  <c:v>4.70666924823544E-2</c:v>
                </c:pt>
                <c:pt idx="33">
                  <c:v>4.679965881595205E-2</c:v>
                </c:pt>
                <c:pt idx="34">
                  <c:v>4.35433497664095E-2</c:v>
                </c:pt>
                <c:pt idx="35">
                  <c:v>3.9487545451456052E-2</c:v>
                </c:pt>
                <c:pt idx="36">
                  <c:v>3.6360885571637525E-2</c:v>
                </c:pt>
                <c:pt idx="37">
                  <c:v>3.1844750604884009E-2</c:v>
                </c:pt>
                <c:pt idx="38">
                  <c:v>3.1890510347101886E-2</c:v>
                </c:pt>
                <c:pt idx="39">
                  <c:v>2.8261793455163664E-2</c:v>
                </c:pt>
                <c:pt idx="40">
                  <c:v>2.1978913219789176E-2</c:v>
                </c:pt>
                <c:pt idx="41">
                  <c:v>-1.4141707157879435E-2</c:v>
                </c:pt>
                <c:pt idx="42">
                  <c:v>-2.4057591204717288E-2</c:v>
                </c:pt>
                <c:pt idx="43">
                  <c:v>-3.1149156691624102E-2</c:v>
                </c:pt>
                <c:pt idx="44">
                  <c:v>-2.8219982541068167E-2</c:v>
                </c:pt>
                <c:pt idx="45">
                  <c:v>4.7733477187648088E-2</c:v>
                </c:pt>
                <c:pt idx="46">
                  <c:v>4.1147142377627066E-2</c:v>
                </c:pt>
                <c:pt idx="47">
                  <c:v>3.6711924197054824E-2</c:v>
                </c:pt>
                <c:pt idx="48">
                  <c:v>3.7377300863997931E-2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29-41A6-95D9-F49696700E0C}"/>
            </c:ext>
          </c:extLst>
        </c:ser>
        <c:ser>
          <c:idx val="1"/>
          <c:order val="1"/>
          <c:tx>
            <c:strRef>
              <c:f>GDP!$C$5</c:f>
              <c:strCache>
                <c:ptCount val="1"/>
                <c:pt idx="0">
                  <c:v>Rest of NZ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GDP!$A$34:$A$82</c:f>
              <c:numCache>
                <c:formatCode>mmm\-yy</c:formatCode>
                <c:ptCount val="49"/>
                <c:pt idx="0">
                  <c:v>40238</c:v>
                </c:pt>
                <c:pt idx="1">
                  <c:v>40330</c:v>
                </c:pt>
                <c:pt idx="2">
                  <c:v>40422</c:v>
                </c:pt>
                <c:pt idx="3">
                  <c:v>40513</c:v>
                </c:pt>
                <c:pt idx="4">
                  <c:v>40603</c:v>
                </c:pt>
                <c:pt idx="5">
                  <c:v>40695</c:v>
                </c:pt>
                <c:pt idx="6">
                  <c:v>40787</c:v>
                </c:pt>
                <c:pt idx="7">
                  <c:v>40878</c:v>
                </c:pt>
                <c:pt idx="8">
                  <c:v>40969</c:v>
                </c:pt>
                <c:pt idx="9">
                  <c:v>41061</c:v>
                </c:pt>
                <c:pt idx="10">
                  <c:v>41153</c:v>
                </c:pt>
                <c:pt idx="11">
                  <c:v>41244</c:v>
                </c:pt>
                <c:pt idx="12">
                  <c:v>41334</c:v>
                </c:pt>
                <c:pt idx="13">
                  <c:v>41426</c:v>
                </c:pt>
                <c:pt idx="14">
                  <c:v>41518</c:v>
                </c:pt>
                <c:pt idx="15">
                  <c:v>41609</c:v>
                </c:pt>
                <c:pt idx="16">
                  <c:v>41699</c:v>
                </c:pt>
                <c:pt idx="17">
                  <c:v>41791</c:v>
                </c:pt>
                <c:pt idx="18">
                  <c:v>41883</c:v>
                </c:pt>
                <c:pt idx="19">
                  <c:v>41974</c:v>
                </c:pt>
                <c:pt idx="20">
                  <c:v>42064</c:v>
                </c:pt>
                <c:pt idx="21">
                  <c:v>42156</c:v>
                </c:pt>
                <c:pt idx="22">
                  <c:v>42248</c:v>
                </c:pt>
                <c:pt idx="23">
                  <c:v>42339</c:v>
                </c:pt>
                <c:pt idx="24">
                  <c:v>42430</c:v>
                </c:pt>
                <c:pt idx="25">
                  <c:v>42522</c:v>
                </c:pt>
                <c:pt idx="26">
                  <c:v>42614</c:v>
                </c:pt>
                <c:pt idx="27">
                  <c:v>42705</c:v>
                </c:pt>
                <c:pt idx="28">
                  <c:v>42795</c:v>
                </c:pt>
                <c:pt idx="29">
                  <c:v>42887</c:v>
                </c:pt>
                <c:pt idx="30">
                  <c:v>42979</c:v>
                </c:pt>
                <c:pt idx="31">
                  <c:v>43070</c:v>
                </c:pt>
                <c:pt idx="32">
                  <c:v>43160</c:v>
                </c:pt>
                <c:pt idx="33">
                  <c:v>43252</c:v>
                </c:pt>
                <c:pt idx="34">
                  <c:v>43344</c:v>
                </c:pt>
                <c:pt idx="35">
                  <c:v>43435</c:v>
                </c:pt>
                <c:pt idx="36">
                  <c:v>43525</c:v>
                </c:pt>
                <c:pt idx="37">
                  <c:v>43617</c:v>
                </c:pt>
                <c:pt idx="38">
                  <c:v>43709</c:v>
                </c:pt>
                <c:pt idx="39">
                  <c:v>43800</c:v>
                </c:pt>
                <c:pt idx="40">
                  <c:v>43891</c:v>
                </c:pt>
                <c:pt idx="41">
                  <c:v>43983</c:v>
                </c:pt>
                <c:pt idx="42">
                  <c:v>44075</c:v>
                </c:pt>
                <c:pt idx="43">
                  <c:v>44166</c:v>
                </c:pt>
                <c:pt idx="44">
                  <c:v>44256</c:v>
                </c:pt>
                <c:pt idx="45">
                  <c:v>44348</c:v>
                </c:pt>
                <c:pt idx="46">
                  <c:v>44440</c:v>
                </c:pt>
                <c:pt idx="47">
                  <c:v>44531</c:v>
                </c:pt>
                <c:pt idx="48">
                  <c:v>44621</c:v>
                </c:pt>
              </c:numCache>
            </c:numRef>
          </c:cat>
          <c:val>
            <c:numRef>
              <c:f>GDP!$C$34:$C$82</c:f>
              <c:numCache>
                <c:formatCode>0.0%</c:formatCode>
                <c:ptCount val="49"/>
                <c:pt idx="0">
                  <c:v>4.4613730838776178E-3</c:v>
                </c:pt>
                <c:pt idx="1">
                  <c:v>1.5288516140304909E-2</c:v>
                </c:pt>
                <c:pt idx="2">
                  <c:v>1.8472129386115643E-2</c:v>
                </c:pt>
                <c:pt idx="3">
                  <c:v>1.1815259096194852E-2</c:v>
                </c:pt>
                <c:pt idx="4">
                  <c:v>6.186013423649106E-3</c:v>
                </c:pt>
                <c:pt idx="5">
                  <c:v>-8.0515792773250272E-4</c:v>
                </c:pt>
                <c:pt idx="6">
                  <c:v>-4.2935302632551853E-5</c:v>
                </c:pt>
                <c:pt idx="7">
                  <c:v>6.5146980191630455E-3</c:v>
                </c:pt>
                <c:pt idx="8">
                  <c:v>1.1318434723802007E-2</c:v>
                </c:pt>
                <c:pt idx="9">
                  <c:v>1.5857784339053937E-2</c:v>
                </c:pt>
                <c:pt idx="10">
                  <c:v>1.6138233075096986E-2</c:v>
                </c:pt>
                <c:pt idx="11">
                  <c:v>1.8648217916699794E-2</c:v>
                </c:pt>
                <c:pt idx="12">
                  <c:v>1.8261842233245895E-2</c:v>
                </c:pt>
                <c:pt idx="13">
                  <c:v>1.8571220965436952E-2</c:v>
                </c:pt>
                <c:pt idx="14">
                  <c:v>2.1399251478932735E-2</c:v>
                </c:pt>
                <c:pt idx="15">
                  <c:v>1.858856392703645E-2</c:v>
                </c:pt>
                <c:pt idx="16">
                  <c:v>2.3062686567164148E-2</c:v>
                </c:pt>
                <c:pt idx="17">
                  <c:v>2.6852539904289152E-2</c:v>
                </c:pt>
                <c:pt idx="18">
                  <c:v>3.0241423125794142E-2</c:v>
                </c:pt>
                <c:pt idx="19">
                  <c:v>3.7040088510157387E-2</c:v>
                </c:pt>
                <c:pt idx="20">
                  <c:v>3.5515251250269886E-2</c:v>
                </c:pt>
                <c:pt idx="21">
                  <c:v>3.4087488131903765E-2</c:v>
                </c:pt>
                <c:pt idx="22">
                  <c:v>3.190073542065841E-2</c:v>
                </c:pt>
                <c:pt idx="23">
                  <c:v>2.9298936544507326E-2</c:v>
                </c:pt>
                <c:pt idx="24">
                  <c:v>3.114697744140571E-2</c:v>
                </c:pt>
                <c:pt idx="25">
                  <c:v>3.2689508453700666E-2</c:v>
                </c:pt>
                <c:pt idx="26">
                  <c:v>3.3271626557262124E-2</c:v>
                </c:pt>
                <c:pt idx="27">
                  <c:v>3.1210545757273334E-2</c:v>
                </c:pt>
                <c:pt idx="28">
                  <c:v>2.7888903462749193E-2</c:v>
                </c:pt>
                <c:pt idx="29">
                  <c:v>2.6710542722230946E-2</c:v>
                </c:pt>
                <c:pt idx="30">
                  <c:v>2.5932382120644748E-2</c:v>
                </c:pt>
                <c:pt idx="31">
                  <c:v>2.742164861368046E-2</c:v>
                </c:pt>
                <c:pt idx="32">
                  <c:v>2.9386587550976007E-2</c:v>
                </c:pt>
                <c:pt idx="33">
                  <c:v>3.136451480046043E-2</c:v>
                </c:pt>
                <c:pt idx="34">
                  <c:v>3.2062846115120003E-2</c:v>
                </c:pt>
                <c:pt idx="35">
                  <c:v>3.211722892632074E-2</c:v>
                </c:pt>
                <c:pt idx="36">
                  <c:v>3.2225240953276169E-2</c:v>
                </c:pt>
                <c:pt idx="37">
                  <c:v>2.9018154265177287E-2</c:v>
                </c:pt>
                <c:pt idx="38">
                  <c:v>2.8632839097163743E-2</c:v>
                </c:pt>
                <c:pt idx="39">
                  <c:v>2.8097790191738525E-2</c:v>
                </c:pt>
                <c:pt idx="40">
                  <c:v>2.2782656558833159E-2</c:v>
                </c:pt>
                <c:pt idx="41">
                  <c:v>-5.1593579907858178E-3</c:v>
                </c:pt>
                <c:pt idx="42">
                  <c:v>-6.0809041825358179E-3</c:v>
                </c:pt>
                <c:pt idx="43">
                  <c:v>-1.0592596951686017E-2</c:v>
                </c:pt>
                <c:pt idx="44">
                  <c:v>-2.7055059247155233E-3</c:v>
                </c:pt>
                <c:pt idx="45">
                  <c:v>5.605705226623714E-2</c:v>
                </c:pt>
                <c:pt idx="46">
                  <c:v>5.3586871166863892E-2</c:v>
                </c:pt>
                <c:pt idx="47">
                  <c:v>6.6704335930529934E-2</c:v>
                </c:pt>
                <c:pt idx="48">
                  <c:v>5.9589393902229615E-2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29-41A6-95D9-F49696700E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931200"/>
        <c:axId val="116937088"/>
      </c:lineChart>
      <c:catAx>
        <c:axId val="116931200"/>
        <c:scaling>
          <c:orientation val="minMax"/>
        </c:scaling>
        <c:delete val="0"/>
        <c:axPos val="b"/>
        <c:numFmt formatCode="mmm\-yy" sourceLinked="1"/>
        <c:majorTickMark val="out"/>
        <c:minorTickMark val="out"/>
        <c:tickLblPos val="low"/>
        <c:crossAx val="116937088"/>
        <c:crosses val="autoZero"/>
        <c:auto val="0"/>
        <c:lblAlgn val="ctr"/>
        <c:lblOffset val="100"/>
        <c:tickLblSkip val="8"/>
        <c:tickMarkSkip val="8"/>
        <c:noMultiLvlLbl val="0"/>
      </c:catAx>
      <c:valAx>
        <c:axId val="116937088"/>
        <c:scaling>
          <c:orientation val="minMax"/>
          <c:max val="7.0000000000000007E-2"/>
          <c:min val="-7.0000000000000007E-2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Annual average percent change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crossAx val="116931200"/>
        <c:crosses val="autoZero"/>
        <c:crossBetween val="midCat"/>
        <c:majorUnit val="1.0000000000000002E-2"/>
      </c:valAx>
    </c:plotArea>
    <c:legend>
      <c:legendPos val="b"/>
      <c:layout>
        <c:manualLayout>
          <c:xMode val="edge"/>
          <c:yMode val="edge"/>
          <c:x val="0.25212226596675602"/>
          <c:y val="0.7866531787693205"/>
          <c:w val="0.47353324584426948"/>
          <c:h val="8.3717191601050026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377" l="0.70000000000000062" r="0.70000000000000062" t="0.75000000000000377" header="0.30000000000000032" footer="0.30000000000000032"/>
    <c:pageSetup paperSize="9" orientation="landscape"/>
  </c:printSettings>
  <c:userShapes r:id="rId1"/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Guestnights!$K$58</c:f>
              <c:strCache>
                <c:ptCount val="1"/>
                <c:pt idx="0">
                  <c:v>Domestic</c:v>
                </c:pt>
              </c:strCache>
            </c:strRef>
          </c:tx>
          <c:spPr>
            <a:ln>
              <a:solidFill>
                <a:srgbClr val="002060"/>
              </a:solidFill>
            </a:ln>
          </c:spPr>
          <c:marker>
            <c:symbol val="none"/>
          </c:marker>
          <c:cat>
            <c:numRef>
              <c:f>Guestnights!$H$110:$H$254</c:f>
              <c:numCache>
                <c:formatCode>mmm\-yy</c:formatCode>
                <c:ptCount val="145"/>
                <c:pt idx="0">
                  <c:v>39326</c:v>
                </c:pt>
                <c:pt idx="1">
                  <c:v>39356</c:v>
                </c:pt>
                <c:pt idx="2">
                  <c:v>39387</c:v>
                </c:pt>
                <c:pt idx="3">
                  <c:v>39417</c:v>
                </c:pt>
                <c:pt idx="4">
                  <c:v>39448</c:v>
                </c:pt>
                <c:pt idx="5">
                  <c:v>39479</c:v>
                </c:pt>
                <c:pt idx="6">
                  <c:v>39508</c:v>
                </c:pt>
                <c:pt idx="7">
                  <c:v>39539</c:v>
                </c:pt>
                <c:pt idx="8">
                  <c:v>39569</c:v>
                </c:pt>
                <c:pt idx="9">
                  <c:v>39600</c:v>
                </c:pt>
                <c:pt idx="10">
                  <c:v>39630</c:v>
                </c:pt>
                <c:pt idx="11">
                  <c:v>39661</c:v>
                </c:pt>
                <c:pt idx="12">
                  <c:v>39692</c:v>
                </c:pt>
                <c:pt idx="13">
                  <c:v>39722</c:v>
                </c:pt>
                <c:pt idx="14">
                  <c:v>39753</c:v>
                </c:pt>
                <c:pt idx="15">
                  <c:v>39783</c:v>
                </c:pt>
                <c:pt idx="16">
                  <c:v>39814</c:v>
                </c:pt>
                <c:pt idx="17">
                  <c:v>39845</c:v>
                </c:pt>
                <c:pt idx="18">
                  <c:v>39873</c:v>
                </c:pt>
                <c:pt idx="19">
                  <c:v>39904</c:v>
                </c:pt>
                <c:pt idx="20">
                  <c:v>39934</c:v>
                </c:pt>
                <c:pt idx="21">
                  <c:v>39965</c:v>
                </c:pt>
                <c:pt idx="22">
                  <c:v>39995</c:v>
                </c:pt>
                <c:pt idx="23">
                  <c:v>40026</c:v>
                </c:pt>
                <c:pt idx="24">
                  <c:v>40057</c:v>
                </c:pt>
                <c:pt idx="25">
                  <c:v>40087</c:v>
                </c:pt>
                <c:pt idx="26">
                  <c:v>40118</c:v>
                </c:pt>
                <c:pt idx="27">
                  <c:v>40148</c:v>
                </c:pt>
                <c:pt idx="28">
                  <c:v>40179</c:v>
                </c:pt>
                <c:pt idx="29">
                  <c:v>40210</c:v>
                </c:pt>
                <c:pt idx="30">
                  <c:v>40238</c:v>
                </c:pt>
                <c:pt idx="31">
                  <c:v>40269</c:v>
                </c:pt>
                <c:pt idx="32">
                  <c:v>40299</c:v>
                </c:pt>
                <c:pt idx="33">
                  <c:v>40330</c:v>
                </c:pt>
                <c:pt idx="34">
                  <c:v>40360</c:v>
                </c:pt>
                <c:pt idx="35">
                  <c:v>40391</c:v>
                </c:pt>
                <c:pt idx="36">
                  <c:v>40422</c:v>
                </c:pt>
                <c:pt idx="37">
                  <c:v>40452</c:v>
                </c:pt>
                <c:pt idx="38">
                  <c:v>40483</c:v>
                </c:pt>
                <c:pt idx="39">
                  <c:v>40513</c:v>
                </c:pt>
                <c:pt idx="40">
                  <c:v>40544</c:v>
                </c:pt>
                <c:pt idx="41">
                  <c:v>40575</c:v>
                </c:pt>
                <c:pt idx="42">
                  <c:v>40603</c:v>
                </c:pt>
                <c:pt idx="43">
                  <c:v>40634</c:v>
                </c:pt>
                <c:pt idx="44">
                  <c:v>40664</c:v>
                </c:pt>
                <c:pt idx="45">
                  <c:v>40695</c:v>
                </c:pt>
                <c:pt idx="46">
                  <c:v>40725</c:v>
                </c:pt>
                <c:pt idx="47">
                  <c:v>40756</c:v>
                </c:pt>
                <c:pt idx="48">
                  <c:v>40787</c:v>
                </c:pt>
                <c:pt idx="49">
                  <c:v>40817</c:v>
                </c:pt>
                <c:pt idx="50">
                  <c:v>40848</c:v>
                </c:pt>
                <c:pt idx="51">
                  <c:v>40878</c:v>
                </c:pt>
                <c:pt idx="52">
                  <c:v>40909</c:v>
                </c:pt>
                <c:pt idx="53">
                  <c:v>40940</c:v>
                </c:pt>
                <c:pt idx="54">
                  <c:v>40969</c:v>
                </c:pt>
                <c:pt idx="55">
                  <c:v>41000</c:v>
                </c:pt>
                <c:pt idx="56">
                  <c:v>41030</c:v>
                </c:pt>
                <c:pt idx="57">
                  <c:v>41061</c:v>
                </c:pt>
                <c:pt idx="58">
                  <c:v>41091</c:v>
                </c:pt>
                <c:pt idx="59">
                  <c:v>41122</c:v>
                </c:pt>
                <c:pt idx="60">
                  <c:v>41153</c:v>
                </c:pt>
                <c:pt idx="61">
                  <c:v>41183</c:v>
                </c:pt>
                <c:pt idx="62">
                  <c:v>41214</c:v>
                </c:pt>
                <c:pt idx="63">
                  <c:v>41244</c:v>
                </c:pt>
                <c:pt idx="64">
                  <c:v>41275</c:v>
                </c:pt>
                <c:pt idx="65">
                  <c:v>41306</c:v>
                </c:pt>
                <c:pt idx="66">
                  <c:v>41334</c:v>
                </c:pt>
                <c:pt idx="67">
                  <c:v>41365</c:v>
                </c:pt>
                <c:pt idx="68">
                  <c:v>41395</c:v>
                </c:pt>
                <c:pt idx="69">
                  <c:v>41426</c:v>
                </c:pt>
                <c:pt idx="70">
                  <c:v>41456</c:v>
                </c:pt>
                <c:pt idx="71">
                  <c:v>41487</c:v>
                </c:pt>
                <c:pt idx="72">
                  <c:v>41518</c:v>
                </c:pt>
                <c:pt idx="73">
                  <c:v>41548</c:v>
                </c:pt>
                <c:pt idx="74">
                  <c:v>41579</c:v>
                </c:pt>
                <c:pt idx="75">
                  <c:v>41609</c:v>
                </c:pt>
                <c:pt idx="76">
                  <c:v>41640</c:v>
                </c:pt>
                <c:pt idx="77">
                  <c:v>41671</c:v>
                </c:pt>
                <c:pt idx="78">
                  <c:v>41699</c:v>
                </c:pt>
                <c:pt idx="79">
                  <c:v>41730</c:v>
                </c:pt>
                <c:pt idx="80">
                  <c:v>41760</c:v>
                </c:pt>
                <c:pt idx="81">
                  <c:v>41791</c:v>
                </c:pt>
                <c:pt idx="82">
                  <c:v>41821</c:v>
                </c:pt>
                <c:pt idx="83">
                  <c:v>41852</c:v>
                </c:pt>
                <c:pt idx="84">
                  <c:v>41883</c:v>
                </c:pt>
                <c:pt idx="85">
                  <c:v>41913</c:v>
                </c:pt>
                <c:pt idx="86">
                  <c:v>41944</c:v>
                </c:pt>
                <c:pt idx="87">
                  <c:v>41974</c:v>
                </c:pt>
                <c:pt idx="88">
                  <c:v>42005</c:v>
                </c:pt>
                <c:pt idx="89">
                  <c:v>42036</c:v>
                </c:pt>
                <c:pt idx="90">
                  <c:v>42064</c:v>
                </c:pt>
                <c:pt idx="91">
                  <c:v>42095</c:v>
                </c:pt>
                <c:pt idx="92">
                  <c:v>42125</c:v>
                </c:pt>
                <c:pt idx="93">
                  <c:v>42156</c:v>
                </c:pt>
                <c:pt idx="94">
                  <c:v>42186</c:v>
                </c:pt>
                <c:pt idx="95">
                  <c:v>42217</c:v>
                </c:pt>
                <c:pt idx="96">
                  <c:v>42248</c:v>
                </c:pt>
                <c:pt idx="97">
                  <c:v>42278</c:v>
                </c:pt>
                <c:pt idx="98">
                  <c:v>42309</c:v>
                </c:pt>
                <c:pt idx="99">
                  <c:v>42339</c:v>
                </c:pt>
                <c:pt idx="100">
                  <c:v>42370</c:v>
                </c:pt>
                <c:pt idx="101">
                  <c:v>42401</c:v>
                </c:pt>
                <c:pt idx="102">
                  <c:v>42430</c:v>
                </c:pt>
                <c:pt idx="103">
                  <c:v>42461</c:v>
                </c:pt>
                <c:pt idx="104">
                  <c:v>42491</c:v>
                </c:pt>
                <c:pt idx="105">
                  <c:v>42522</c:v>
                </c:pt>
                <c:pt idx="106">
                  <c:v>42552</c:v>
                </c:pt>
                <c:pt idx="107">
                  <c:v>42583</c:v>
                </c:pt>
                <c:pt idx="108">
                  <c:v>42614</c:v>
                </c:pt>
                <c:pt idx="109">
                  <c:v>42644</c:v>
                </c:pt>
                <c:pt idx="110">
                  <c:v>42675</c:v>
                </c:pt>
                <c:pt idx="111">
                  <c:v>42705</c:v>
                </c:pt>
                <c:pt idx="112">
                  <c:v>42736</c:v>
                </c:pt>
                <c:pt idx="113">
                  <c:v>42767</c:v>
                </c:pt>
                <c:pt idx="114">
                  <c:v>42795</c:v>
                </c:pt>
                <c:pt idx="115">
                  <c:v>42826</c:v>
                </c:pt>
                <c:pt idx="116">
                  <c:v>42856</c:v>
                </c:pt>
                <c:pt idx="117">
                  <c:v>42887</c:v>
                </c:pt>
                <c:pt idx="118">
                  <c:v>42917</c:v>
                </c:pt>
                <c:pt idx="119">
                  <c:v>42948</c:v>
                </c:pt>
                <c:pt idx="120">
                  <c:v>42979</c:v>
                </c:pt>
                <c:pt idx="121">
                  <c:v>43009</c:v>
                </c:pt>
                <c:pt idx="122">
                  <c:v>43040</c:v>
                </c:pt>
                <c:pt idx="123">
                  <c:v>43070</c:v>
                </c:pt>
                <c:pt idx="124">
                  <c:v>43101</c:v>
                </c:pt>
                <c:pt idx="125">
                  <c:v>43132</c:v>
                </c:pt>
                <c:pt idx="126">
                  <c:v>43160</c:v>
                </c:pt>
                <c:pt idx="127">
                  <c:v>43191</c:v>
                </c:pt>
                <c:pt idx="128">
                  <c:v>43221</c:v>
                </c:pt>
                <c:pt idx="129">
                  <c:v>43252</c:v>
                </c:pt>
                <c:pt idx="130">
                  <c:v>43282</c:v>
                </c:pt>
                <c:pt idx="131">
                  <c:v>43313</c:v>
                </c:pt>
                <c:pt idx="132">
                  <c:v>43344</c:v>
                </c:pt>
                <c:pt idx="133">
                  <c:v>43374</c:v>
                </c:pt>
                <c:pt idx="134">
                  <c:v>43405</c:v>
                </c:pt>
                <c:pt idx="135">
                  <c:v>43435</c:v>
                </c:pt>
                <c:pt idx="136">
                  <c:v>43466</c:v>
                </c:pt>
                <c:pt idx="137">
                  <c:v>43497</c:v>
                </c:pt>
                <c:pt idx="138">
                  <c:v>43525</c:v>
                </c:pt>
                <c:pt idx="139">
                  <c:v>43556</c:v>
                </c:pt>
                <c:pt idx="140">
                  <c:v>43586</c:v>
                </c:pt>
                <c:pt idx="141">
                  <c:v>43617</c:v>
                </c:pt>
                <c:pt idx="142">
                  <c:v>43647</c:v>
                </c:pt>
                <c:pt idx="143">
                  <c:v>43678</c:v>
                </c:pt>
                <c:pt idx="144">
                  <c:v>43709</c:v>
                </c:pt>
              </c:numCache>
            </c:numRef>
          </c:cat>
          <c:val>
            <c:numRef>
              <c:f>Guestnights!$K$110:$K$254</c:f>
              <c:numCache>
                <c:formatCode>0.00</c:formatCode>
                <c:ptCount val="145"/>
                <c:pt idx="12">
                  <c:v>2.9279999999999999</c:v>
                </c:pt>
                <c:pt idx="13">
                  <c:v>2.9849999999999999</c:v>
                </c:pt>
                <c:pt idx="14">
                  <c:v>2.9830000000000001</c:v>
                </c:pt>
                <c:pt idx="15">
                  <c:v>3.0110000000000001</c:v>
                </c:pt>
                <c:pt idx="16">
                  <c:v>3.032</c:v>
                </c:pt>
                <c:pt idx="17">
                  <c:v>3.0409999999999999</c:v>
                </c:pt>
                <c:pt idx="18">
                  <c:v>3.0579999999999998</c:v>
                </c:pt>
                <c:pt idx="19">
                  <c:v>3.0510000000000002</c:v>
                </c:pt>
                <c:pt idx="20">
                  <c:v>3.0430000000000001</c:v>
                </c:pt>
                <c:pt idx="21">
                  <c:v>3.0259999999999998</c:v>
                </c:pt>
                <c:pt idx="22">
                  <c:v>3.0529999999999999</c:v>
                </c:pt>
                <c:pt idx="23">
                  <c:v>3.0379999999999998</c:v>
                </c:pt>
                <c:pt idx="24">
                  <c:v>3.0249999999999999</c:v>
                </c:pt>
                <c:pt idx="25">
                  <c:v>3.03</c:v>
                </c:pt>
                <c:pt idx="26">
                  <c:v>3.0179999999999998</c:v>
                </c:pt>
                <c:pt idx="27">
                  <c:v>3.0049999999999999</c:v>
                </c:pt>
                <c:pt idx="28">
                  <c:v>3.004</c:v>
                </c:pt>
                <c:pt idx="29">
                  <c:v>3.0030000000000001</c:v>
                </c:pt>
                <c:pt idx="30">
                  <c:v>3.0030000000000001</c:v>
                </c:pt>
                <c:pt idx="31">
                  <c:v>3.0289999999999999</c:v>
                </c:pt>
                <c:pt idx="32">
                  <c:v>3.03</c:v>
                </c:pt>
                <c:pt idx="33">
                  <c:v>3.0489999999999999</c:v>
                </c:pt>
                <c:pt idx="34">
                  <c:v>3.048</c:v>
                </c:pt>
                <c:pt idx="35">
                  <c:v>3.073</c:v>
                </c:pt>
                <c:pt idx="36">
                  <c:v>3.097</c:v>
                </c:pt>
                <c:pt idx="37">
                  <c:v>3.0979999999999999</c:v>
                </c:pt>
                <c:pt idx="38">
                  <c:v>3.149</c:v>
                </c:pt>
                <c:pt idx="39">
                  <c:v>3.1760000000000002</c:v>
                </c:pt>
                <c:pt idx="40">
                  <c:v>3.2080000000000002</c:v>
                </c:pt>
                <c:pt idx="41">
                  <c:v>3.2320000000000002</c:v>
                </c:pt>
                <c:pt idx="42">
                  <c:v>3.27</c:v>
                </c:pt>
                <c:pt idx="43">
                  <c:v>3.3039999999999998</c:v>
                </c:pt>
                <c:pt idx="44">
                  <c:v>3.351</c:v>
                </c:pt>
                <c:pt idx="45">
                  <c:v>3.383</c:v>
                </c:pt>
                <c:pt idx="46">
                  <c:v>3.4380000000000002</c:v>
                </c:pt>
                <c:pt idx="47">
                  <c:v>3.4769999999999999</c:v>
                </c:pt>
                <c:pt idx="48">
                  <c:v>3.4620000000000002</c:v>
                </c:pt>
                <c:pt idx="49">
                  <c:v>3.4609999999999999</c:v>
                </c:pt>
                <c:pt idx="50">
                  <c:v>3.4249999999999998</c:v>
                </c:pt>
                <c:pt idx="51">
                  <c:v>3.4580000000000002</c:v>
                </c:pt>
                <c:pt idx="52">
                  <c:v>3.45</c:v>
                </c:pt>
                <c:pt idx="53">
                  <c:v>3.4809999999999999</c:v>
                </c:pt>
                <c:pt idx="54">
                  <c:v>3.5030000000000001</c:v>
                </c:pt>
                <c:pt idx="55">
                  <c:v>3.5139999999999998</c:v>
                </c:pt>
                <c:pt idx="56">
                  <c:v>3.508</c:v>
                </c:pt>
                <c:pt idx="57">
                  <c:v>3.5339999999999998</c:v>
                </c:pt>
                <c:pt idx="58">
                  <c:v>3.4860000000000002</c:v>
                </c:pt>
                <c:pt idx="59">
                  <c:v>3.4889999999999999</c:v>
                </c:pt>
                <c:pt idx="60">
                  <c:v>3.5179999999999998</c:v>
                </c:pt>
                <c:pt idx="61">
                  <c:v>3.5459999999999998</c:v>
                </c:pt>
                <c:pt idx="62">
                  <c:v>3.6139999999999999</c:v>
                </c:pt>
                <c:pt idx="63">
                  <c:v>3.6179999999999999</c:v>
                </c:pt>
                <c:pt idx="64">
                  <c:v>3.6339999999999999</c:v>
                </c:pt>
                <c:pt idx="65">
                  <c:v>3.63</c:v>
                </c:pt>
                <c:pt idx="66">
                  <c:v>3.641</c:v>
                </c:pt>
                <c:pt idx="67">
                  <c:v>3.629</c:v>
                </c:pt>
                <c:pt idx="68">
                  <c:v>3.6349999999999998</c:v>
                </c:pt>
                <c:pt idx="69">
                  <c:v>3.6259999999999999</c:v>
                </c:pt>
                <c:pt idx="70">
                  <c:v>3.6509999999999998</c:v>
                </c:pt>
                <c:pt idx="71">
                  <c:v>3.6429999999999998</c:v>
                </c:pt>
                <c:pt idx="72">
                  <c:v>3.6760000000000002</c:v>
                </c:pt>
                <c:pt idx="73">
                  <c:v>3.7050000000000001</c:v>
                </c:pt>
                <c:pt idx="74">
                  <c:v>3.7050000000000001</c:v>
                </c:pt>
                <c:pt idx="75">
                  <c:v>3.718</c:v>
                </c:pt>
                <c:pt idx="76">
                  <c:v>3.7309999999999999</c:v>
                </c:pt>
                <c:pt idx="77">
                  <c:v>3.76</c:v>
                </c:pt>
                <c:pt idx="78">
                  <c:v>3.762</c:v>
                </c:pt>
                <c:pt idx="79">
                  <c:v>3.79</c:v>
                </c:pt>
                <c:pt idx="80">
                  <c:v>3.84</c:v>
                </c:pt>
                <c:pt idx="81">
                  <c:v>3.8610000000000002</c:v>
                </c:pt>
                <c:pt idx="82">
                  <c:v>3.8879999999999999</c:v>
                </c:pt>
                <c:pt idx="83">
                  <c:v>3.911</c:v>
                </c:pt>
                <c:pt idx="84">
                  <c:v>3.9430000000000001</c:v>
                </c:pt>
                <c:pt idx="85">
                  <c:v>3.9489999999999998</c:v>
                </c:pt>
                <c:pt idx="86">
                  <c:v>3.9590000000000001</c:v>
                </c:pt>
                <c:pt idx="87">
                  <c:v>3.9710000000000001</c:v>
                </c:pt>
                <c:pt idx="88">
                  <c:v>3.9990000000000001</c:v>
                </c:pt>
                <c:pt idx="89">
                  <c:v>4.0069999999999997</c:v>
                </c:pt>
                <c:pt idx="90">
                  <c:v>4.032</c:v>
                </c:pt>
                <c:pt idx="91">
                  <c:v>4.0599999999999996</c:v>
                </c:pt>
                <c:pt idx="92">
                  <c:v>4.0510000000000002</c:v>
                </c:pt>
                <c:pt idx="93">
                  <c:v>4.0430000000000001</c:v>
                </c:pt>
                <c:pt idx="94">
                  <c:v>4.05</c:v>
                </c:pt>
                <c:pt idx="95">
                  <c:v>4.0620000000000003</c:v>
                </c:pt>
                <c:pt idx="96">
                  <c:v>4.0549999999999997</c:v>
                </c:pt>
                <c:pt idx="97">
                  <c:v>4.0449999999999999</c:v>
                </c:pt>
                <c:pt idx="98">
                  <c:v>4.0540000000000003</c:v>
                </c:pt>
                <c:pt idx="99">
                  <c:v>4.0720000000000001</c:v>
                </c:pt>
                <c:pt idx="100">
                  <c:v>4.0839999999999996</c:v>
                </c:pt>
                <c:pt idx="101">
                  <c:v>4.0819999999999999</c:v>
                </c:pt>
                <c:pt idx="102">
                  <c:v>4.077</c:v>
                </c:pt>
                <c:pt idx="103">
                  <c:v>4.0709999999999997</c:v>
                </c:pt>
                <c:pt idx="104">
                  <c:v>4.077</c:v>
                </c:pt>
                <c:pt idx="105">
                  <c:v>4.1050000000000004</c:v>
                </c:pt>
                <c:pt idx="106">
                  <c:v>4.117</c:v>
                </c:pt>
                <c:pt idx="107">
                  <c:v>4.1289999999999996</c:v>
                </c:pt>
                <c:pt idx="108">
                  <c:v>4.13</c:v>
                </c:pt>
                <c:pt idx="109">
                  <c:v>4.149</c:v>
                </c:pt>
                <c:pt idx="110">
                  <c:v>4.141</c:v>
                </c:pt>
                <c:pt idx="111">
                  <c:v>4.1280000000000001</c:v>
                </c:pt>
                <c:pt idx="112">
                  <c:v>4.0890000000000004</c:v>
                </c:pt>
                <c:pt idx="113">
                  <c:v>4.0739999999999998</c:v>
                </c:pt>
                <c:pt idx="114">
                  <c:v>4.0709999999999997</c:v>
                </c:pt>
                <c:pt idx="115">
                  <c:v>4.0529999999999999</c:v>
                </c:pt>
                <c:pt idx="116">
                  <c:v>4.0540000000000003</c:v>
                </c:pt>
                <c:pt idx="117">
                  <c:v>4.0369999999999999</c:v>
                </c:pt>
                <c:pt idx="118">
                  <c:v>4.0309999999999997</c:v>
                </c:pt>
                <c:pt idx="119">
                  <c:v>4.0010000000000003</c:v>
                </c:pt>
                <c:pt idx="120">
                  <c:v>3.9769999999999999</c:v>
                </c:pt>
                <c:pt idx="121">
                  <c:v>3.9390000000000001</c:v>
                </c:pt>
                <c:pt idx="122">
                  <c:v>3.9220000000000002</c:v>
                </c:pt>
                <c:pt idx="123">
                  <c:v>3.9089999999999998</c:v>
                </c:pt>
                <c:pt idx="124">
                  <c:v>3.911</c:v>
                </c:pt>
                <c:pt idx="125">
                  <c:v>3.899</c:v>
                </c:pt>
                <c:pt idx="126">
                  <c:v>3.8839999999999999</c:v>
                </c:pt>
                <c:pt idx="127">
                  <c:v>3.8570000000000002</c:v>
                </c:pt>
                <c:pt idx="128">
                  <c:v>3.8359999999999999</c:v>
                </c:pt>
                <c:pt idx="129">
                  <c:v>3.82</c:v>
                </c:pt>
                <c:pt idx="130">
                  <c:v>3.8090000000000002</c:v>
                </c:pt>
                <c:pt idx="131">
                  <c:v>3.8290000000000002</c:v>
                </c:pt>
                <c:pt idx="132">
                  <c:v>3.8380000000000001</c:v>
                </c:pt>
                <c:pt idx="133">
                  <c:v>3.8559999999999999</c:v>
                </c:pt>
                <c:pt idx="134">
                  <c:v>3.8860000000000001</c:v>
                </c:pt>
                <c:pt idx="135">
                  <c:v>3.8809999999999998</c:v>
                </c:pt>
                <c:pt idx="136">
                  <c:v>3.8809999999999998</c:v>
                </c:pt>
                <c:pt idx="137">
                  <c:v>3.8690000000000002</c:v>
                </c:pt>
                <c:pt idx="138">
                  <c:v>3.8740000000000001</c:v>
                </c:pt>
                <c:pt idx="139">
                  <c:v>3.8969999999999998</c:v>
                </c:pt>
                <c:pt idx="140">
                  <c:v>3.9289999999999998</c:v>
                </c:pt>
                <c:pt idx="141">
                  <c:v>3.956</c:v>
                </c:pt>
                <c:pt idx="142">
                  <c:v>3.9660000000000002</c:v>
                </c:pt>
                <c:pt idx="143">
                  <c:v>3.9809999999999999</c:v>
                </c:pt>
                <c:pt idx="144" formatCode="0.000">
                  <c:v>4.0250000000000004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1F-4FF1-AABC-FC0915E7EFDC}"/>
            </c:ext>
          </c:extLst>
        </c:ser>
        <c:ser>
          <c:idx val="1"/>
          <c:order val="1"/>
          <c:tx>
            <c:strRef>
              <c:f>Guestnights!$L$58</c:f>
              <c:strCache>
                <c:ptCount val="1"/>
                <c:pt idx="0">
                  <c:v>International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cat>
            <c:numRef>
              <c:f>Guestnights!$H$110:$H$254</c:f>
              <c:numCache>
                <c:formatCode>mmm\-yy</c:formatCode>
                <c:ptCount val="145"/>
                <c:pt idx="0">
                  <c:v>39326</c:v>
                </c:pt>
                <c:pt idx="1">
                  <c:v>39356</c:v>
                </c:pt>
                <c:pt idx="2">
                  <c:v>39387</c:v>
                </c:pt>
                <c:pt idx="3">
                  <c:v>39417</c:v>
                </c:pt>
                <c:pt idx="4">
                  <c:v>39448</c:v>
                </c:pt>
                <c:pt idx="5">
                  <c:v>39479</c:v>
                </c:pt>
                <c:pt idx="6">
                  <c:v>39508</c:v>
                </c:pt>
                <c:pt idx="7">
                  <c:v>39539</c:v>
                </c:pt>
                <c:pt idx="8">
                  <c:v>39569</c:v>
                </c:pt>
                <c:pt idx="9">
                  <c:v>39600</c:v>
                </c:pt>
                <c:pt idx="10">
                  <c:v>39630</c:v>
                </c:pt>
                <c:pt idx="11">
                  <c:v>39661</c:v>
                </c:pt>
                <c:pt idx="12">
                  <c:v>39692</c:v>
                </c:pt>
                <c:pt idx="13">
                  <c:v>39722</c:v>
                </c:pt>
                <c:pt idx="14">
                  <c:v>39753</c:v>
                </c:pt>
                <c:pt idx="15">
                  <c:v>39783</c:v>
                </c:pt>
                <c:pt idx="16">
                  <c:v>39814</c:v>
                </c:pt>
                <c:pt idx="17">
                  <c:v>39845</c:v>
                </c:pt>
                <c:pt idx="18">
                  <c:v>39873</c:v>
                </c:pt>
                <c:pt idx="19">
                  <c:v>39904</c:v>
                </c:pt>
                <c:pt idx="20">
                  <c:v>39934</c:v>
                </c:pt>
                <c:pt idx="21">
                  <c:v>39965</c:v>
                </c:pt>
                <c:pt idx="22">
                  <c:v>39995</c:v>
                </c:pt>
                <c:pt idx="23">
                  <c:v>40026</c:v>
                </c:pt>
                <c:pt idx="24">
                  <c:v>40057</c:v>
                </c:pt>
                <c:pt idx="25">
                  <c:v>40087</c:v>
                </c:pt>
                <c:pt idx="26">
                  <c:v>40118</c:v>
                </c:pt>
                <c:pt idx="27">
                  <c:v>40148</c:v>
                </c:pt>
                <c:pt idx="28">
                  <c:v>40179</c:v>
                </c:pt>
                <c:pt idx="29">
                  <c:v>40210</c:v>
                </c:pt>
                <c:pt idx="30">
                  <c:v>40238</c:v>
                </c:pt>
                <c:pt idx="31">
                  <c:v>40269</c:v>
                </c:pt>
                <c:pt idx="32">
                  <c:v>40299</c:v>
                </c:pt>
                <c:pt idx="33">
                  <c:v>40330</c:v>
                </c:pt>
                <c:pt idx="34">
                  <c:v>40360</c:v>
                </c:pt>
                <c:pt idx="35">
                  <c:v>40391</c:v>
                </c:pt>
                <c:pt idx="36">
                  <c:v>40422</c:v>
                </c:pt>
                <c:pt idx="37">
                  <c:v>40452</c:v>
                </c:pt>
                <c:pt idx="38">
                  <c:v>40483</c:v>
                </c:pt>
                <c:pt idx="39">
                  <c:v>40513</c:v>
                </c:pt>
                <c:pt idx="40">
                  <c:v>40544</c:v>
                </c:pt>
                <c:pt idx="41">
                  <c:v>40575</c:v>
                </c:pt>
                <c:pt idx="42">
                  <c:v>40603</c:v>
                </c:pt>
                <c:pt idx="43">
                  <c:v>40634</c:v>
                </c:pt>
                <c:pt idx="44">
                  <c:v>40664</c:v>
                </c:pt>
                <c:pt idx="45">
                  <c:v>40695</c:v>
                </c:pt>
                <c:pt idx="46">
                  <c:v>40725</c:v>
                </c:pt>
                <c:pt idx="47">
                  <c:v>40756</c:v>
                </c:pt>
                <c:pt idx="48">
                  <c:v>40787</c:v>
                </c:pt>
                <c:pt idx="49">
                  <c:v>40817</c:v>
                </c:pt>
                <c:pt idx="50">
                  <c:v>40848</c:v>
                </c:pt>
                <c:pt idx="51">
                  <c:v>40878</c:v>
                </c:pt>
                <c:pt idx="52">
                  <c:v>40909</c:v>
                </c:pt>
                <c:pt idx="53">
                  <c:v>40940</c:v>
                </c:pt>
                <c:pt idx="54">
                  <c:v>40969</c:v>
                </c:pt>
                <c:pt idx="55">
                  <c:v>41000</c:v>
                </c:pt>
                <c:pt idx="56">
                  <c:v>41030</c:v>
                </c:pt>
                <c:pt idx="57">
                  <c:v>41061</c:v>
                </c:pt>
                <c:pt idx="58">
                  <c:v>41091</c:v>
                </c:pt>
                <c:pt idx="59">
                  <c:v>41122</c:v>
                </c:pt>
                <c:pt idx="60">
                  <c:v>41153</c:v>
                </c:pt>
                <c:pt idx="61">
                  <c:v>41183</c:v>
                </c:pt>
                <c:pt idx="62">
                  <c:v>41214</c:v>
                </c:pt>
                <c:pt idx="63">
                  <c:v>41244</c:v>
                </c:pt>
                <c:pt idx="64">
                  <c:v>41275</c:v>
                </c:pt>
                <c:pt idx="65">
                  <c:v>41306</c:v>
                </c:pt>
                <c:pt idx="66">
                  <c:v>41334</c:v>
                </c:pt>
                <c:pt idx="67">
                  <c:v>41365</c:v>
                </c:pt>
                <c:pt idx="68">
                  <c:v>41395</c:v>
                </c:pt>
                <c:pt idx="69">
                  <c:v>41426</c:v>
                </c:pt>
                <c:pt idx="70">
                  <c:v>41456</c:v>
                </c:pt>
                <c:pt idx="71">
                  <c:v>41487</c:v>
                </c:pt>
                <c:pt idx="72">
                  <c:v>41518</c:v>
                </c:pt>
                <c:pt idx="73">
                  <c:v>41548</c:v>
                </c:pt>
                <c:pt idx="74">
                  <c:v>41579</c:v>
                </c:pt>
                <c:pt idx="75">
                  <c:v>41609</c:v>
                </c:pt>
                <c:pt idx="76">
                  <c:v>41640</c:v>
                </c:pt>
                <c:pt idx="77">
                  <c:v>41671</c:v>
                </c:pt>
                <c:pt idx="78">
                  <c:v>41699</c:v>
                </c:pt>
                <c:pt idx="79">
                  <c:v>41730</c:v>
                </c:pt>
                <c:pt idx="80">
                  <c:v>41760</c:v>
                </c:pt>
                <c:pt idx="81">
                  <c:v>41791</c:v>
                </c:pt>
                <c:pt idx="82">
                  <c:v>41821</c:v>
                </c:pt>
                <c:pt idx="83">
                  <c:v>41852</c:v>
                </c:pt>
                <c:pt idx="84">
                  <c:v>41883</c:v>
                </c:pt>
                <c:pt idx="85">
                  <c:v>41913</c:v>
                </c:pt>
                <c:pt idx="86">
                  <c:v>41944</c:v>
                </c:pt>
                <c:pt idx="87">
                  <c:v>41974</c:v>
                </c:pt>
                <c:pt idx="88">
                  <c:v>42005</c:v>
                </c:pt>
                <c:pt idx="89">
                  <c:v>42036</c:v>
                </c:pt>
                <c:pt idx="90">
                  <c:v>42064</c:v>
                </c:pt>
                <c:pt idx="91">
                  <c:v>42095</c:v>
                </c:pt>
                <c:pt idx="92">
                  <c:v>42125</c:v>
                </c:pt>
                <c:pt idx="93">
                  <c:v>42156</c:v>
                </c:pt>
                <c:pt idx="94">
                  <c:v>42186</c:v>
                </c:pt>
                <c:pt idx="95">
                  <c:v>42217</c:v>
                </c:pt>
                <c:pt idx="96">
                  <c:v>42248</c:v>
                </c:pt>
                <c:pt idx="97">
                  <c:v>42278</c:v>
                </c:pt>
                <c:pt idx="98">
                  <c:v>42309</c:v>
                </c:pt>
                <c:pt idx="99">
                  <c:v>42339</c:v>
                </c:pt>
                <c:pt idx="100">
                  <c:v>42370</c:v>
                </c:pt>
                <c:pt idx="101">
                  <c:v>42401</c:v>
                </c:pt>
                <c:pt idx="102">
                  <c:v>42430</c:v>
                </c:pt>
                <c:pt idx="103">
                  <c:v>42461</c:v>
                </c:pt>
                <c:pt idx="104">
                  <c:v>42491</c:v>
                </c:pt>
                <c:pt idx="105">
                  <c:v>42522</c:v>
                </c:pt>
                <c:pt idx="106">
                  <c:v>42552</c:v>
                </c:pt>
                <c:pt idx="107">
                  <c:v>42583</c:v>
                </c:pt>
                <c:pt idx="108">
                  <c:v>42614</c:v>
                </c:pt>
                <c:pt idx="109">
                  <c:v>42644</c:v>
                </c:pt>
                <c:pt idx="110">
                  <c:v>42675</c:v>
                </c:pt>
                <c:pt idx="111">
                  <c:v>42705</c:v>
                </c:pt>
                <c:pt idx="112">
                  <c:v>42736</c:v>
                </c:pt>
                <c:pt idx="113">
                  <c:v>42767</c:v>
                </c:pt>
                <c:pt idx="114">
                  <c:v>42795</c:v>
                </c:pt>
                <c:pt idx="115">
                  <c:v>42826</c:v>
                </c:pt>
                <c:pt idx="116">
                  <c:v>42856</c:v>
                </c:pt>
                <c:pt idx="117">
                  <c:v>42887</c:v>
                </c:pt>
                <c:pt idx="118">
                  <c:v>42917</c:v>
                </c:pt>
                <c:pt idx="119">
                  <c:v>42948</c:v>
                </c:pt>
                <c:pt idx="120">
                  <c:v>42979</c:v>
                </c:pt>
                <c:pt idx="121">
                  <c:v>43009</c:v>
                </c:pt>
                <c:pt idx="122">
                  <c:v>43040</c:v>
                </c:pt>
                <c:pt idx="123">
                  <c:v>43070</c:v>
                </c:pt>
                <c:pt idx="124">
                  <c:v>43101</c:v>
                </c:pt>
                <c:pt idx="125">
                  <c:v>43132</c:v>
                </c:pt>
                <c:pt idx="126">
                  <c:v>43160</c:v>
                </c:pt>
                <c:pt idx="127">
                  <c:v>43191</c:v>
                </c:pt>
                <c:pt idx="128">
                  <c:v>43221</c:v>
                </c:pt>
                <c:pt idx="129">
                  <c:v>43252</c:v>
                </c:pt>
                <c:pt idx="130">
                  <c:v>43282</c:v>
                </c:pt>
                <c:pt idx="131">
                  <c:v>43313</c:v>
                </c:pt>
                <c:pt idx="132">
                  <c:v>43344</c:v>
                </c:pt>
                <c:pt idx="133">
                  <c:v>43374</c:v>
                </c:pt>
                <c:pt idx="134">
                  <c:v>43405</c:v>
                </c:pt>
                <c:pt idx="135">
                  <c:v>43435</c:v>
                </c:pt>
                <c:pt idx="136">
                  <c:v>43466</c:v>
                </c:pt>
                <c:pt idx="137">
                  <c:v>43497</c:v>
                </c:pt>
                <c:pt idx="138">
                  <c:v>43525</c:v>
                </c:pt>
                <c:pt idx="139">
                  <c:v>43556</c:v>
                </c:pt>
                <c:pt idx="140">
                  <c:v>43586</c:v>
                </c:pt>
                <c:pt idx="141">
                  <c:v>43617</c:v>
                </c:pt>
                <c:pt idx="142">
                  <c:v>43647</c:v>
                </c:pt>
                <c:pt idx="143">
                  <c:v>43678</c:v>
                </c:pt>
                <c:pt idx="144">
                  <c:v>43709</c:v>
                </c:pt>
              </c:numCache>
            </c:numRef>
          </c:cat>
          <c:val>
            <c:numRef>
              <c:f>Guestnights!$L$110:$L$254</c:f>
              <c:numCache>
                <c:formatCode>0.00</c:formatCode>
                <c:ptCount val="145"/>
                <c:pt idx="12">
                  <c:v>2.7349999999999999</c:v>
                </c:pt>
                <c:pt idx="13">
                  <c:v>2.7040000000000002</c:v>
                </c:pt>
                <c:pt idx="14">
                  <c:v>2.6739999999999999</c:v>
                </c:pt>
                <c:pt idx="15">
                  <c:v>2.6520000000000001</c:v>
                </c:pt>
                <c:pt idx="16">
                  <c:v>2.5960000000000001</c:v>
                </c:pt>
                <c:pt idx="17">
                  <c:v>2.5459999999999998</c:v>
                </c:pt>
                <c:pt idx="18">
                  <c:v>2.5</c:v>
                </c:pt>
                <c:pt idx="19">
                  <c:v>2.4780000000000002</c:v>
                </c:pt>
                <c:pt idx="20">
                  <c:v>2.4510000000000001</c:v>
                </c:pt>
                <c:pt idx="21">
                  <c:v>2.4289999999999998</c:v>
                </c:pt>
                <c:pt idx="22">
                  <c:v>2.427</c:v>
                </c:pt>
                <c:pt idx="23">
                  <c:v>2.4089999999999998</c:v>
                </c:pt>
                <c:pt idx="24">
                  <c:v>2.4220000000000002</c:v>
                </c:pt>
                <c:pt idx="25">
                  <c:v>2.4220000000000002</c:v>
                </c:pt>
                <c:pt idx="26">
                  <c:v>2.4169999999999998</c:v>
                </c:pt>
                <c:pt idx="27">
                  <c:v>2.4350000000000001</c:v>
                </c:pt>
                <c:pt idx="28">
                  <c:v>2.4500000000000002</c:v>
                </c:pt>
                <c:pt idx="29">
                  <c:v>2.46</c:v>
                </c:pt>
                <c:pt idx="30">
                  <c:v>2.464</c:v>
                </c:pt>
                <c:pt idx="31">
                  <c:v>2.4630000000000001</c:v>
                </c:pt>
                <c:pt idx="32">
                  <c:v>2.4849999999999999</c:v>
                </c:pt>
                <c:pt idx="33">
                  <c:v>2.4889999999999999</c:v>
                </c:pt>
                <c:pt idx="34">
                  <c:v>2.4849999999999999</c:v>
                </c:pt>
                <c:pt idx="35">
                  <c:v>2.504</c:v>
                </c:pt>
                <c:pt idx="36">
                  <c:v>2.5049999999999999</c:v>
                </c:pt>
                <c:pt idx="37">
                  <c:v>2.5129999999999999</c:v>
                </c:pt>
                <c:pt idx="38">
                  <c:v>2.5190000000000001</c:v>
                </c:pt>
                <c:pt idx="39">
                  <c:v>2.516</c:v>
                </c:pt>
                <c:pt idx="40">
                  <c:v>2.5270000000000001</c:v>
                </c:pt>
                <c:pt idx="41">
                  <c:v>2.5350000000000001</c:v>
                </c:pt>
                <c:pt idx="42">
                  <c:v>2.54</c:v>
                </c:pt>
                <c:pt idx="43">
                  <c:v>2.5459999999999998</c:v>
                </c:pt>
                <c:pt idx="44">
                  <c:v>2.5529999999999999</c:v>
                </c:pt>
                <c:pt idx="45">
                  <c:v>2.5670000000000002</c:v>
                </c:pt>
                <c:pt idx="46">
                  <c:v>2.581</c:v>
                </c:pt>
                <c:pt idx="47">
                  <c:v>2.6070000000000002</c:v>
                </c:pt>
                <c:pt idx="48">
                  <c:v>2.6720000000000002</c:v>
                </c:pt>
                <c:pt idx="49">
                  <c:v>2.7389999999999999</c:v>
                </c:pt>
                <c:pt idx="50">
                  <c:v>2.7650000000000001</c:v>
                </c:pt>
                <c:pt idx="51">
                  <c:v>2.7959999999999998</c:v>
                </c:pt>
                <c:pt idx="52">
                  <c:v>2.8050000000000002</c:v>
                </c:pt>
                <c:pt idx="53">
                  <c:v>2.8</c:v>
                </c:pt>
                <c:pt idx="54">
                  <c:v>2.8159999999999998</c:v>
                </c:pt>
                <c:pt idx="55">
                  <c:v>2.8330000000000002</c:v>
                </c:pt>
                <c:pt idx="56">
                  <c:v>2.8380000000000001</c:v>
                </c:pt>
                <c:pt idx="57">
                  <c:v>2.863</c:v>
                </c:pt>
                <c:pt idx="58">
                  <c:v>2.8730000000000002</c:v>
                </c:pt>
                <c:pt idx="59">
                  <c:v>2.8530000000000002</c:v>
                </c:pt>
                <c:pt idx="60">
                  <c:v>2.8050000000000002</c:v>
                </c:pt>
                <c:pt idx="61">
                  <c:v>2.7930000000000001</c:v>
                </c:pt>
                <c:pt idx="62">
                  <c:v>2.7850000000000001</c:v>
                </c:pt>
                <c:pt idx="63">
                  <c:v>2.8029999999999999</c:v>
                </c:pt>
                <c:pt idx="64">
                  <c:v>2.8109999999999999</c:v>
                </c:pt>
                <c:pt idx="65">
                  <c:v>2.8370000000000002</c:v>
                </c:pt>
                <c:pt idx="66">
                  <c:v>2.8610000000000002</c:v>
                </c:pt>
                <c:pt idx="67">
                  <c:v>2.883</c:v>
                </c:pt>
                <c:pt idx="68">
                  <c:v>2.9159999999999999</c:v>
                </c:pt>
                <c:pt idx="69">
                  <c:v>2.915</c:v>
                </c:pt>
                <c:pt idx="70">
                  <c:v>2.9319999999999999</c:v>
                </c:pt>
                <c:pt idx="71">
                  <c:v>2.9550000000000001</c:v>
                </c:pt>
                <c:pt idx="72">
                  <c:v>2.9750000000000001</c:v>
                </c:pt>
                <c:pt idx="73">
                  <c:v>2.9449999999999998</c:v>
                </c:pt>
                <c:pt idx="74">
                  <c:v>2.9660000000000002</c:v>
                </c:pt>
                <c:pt idx="75">
                  <c:v>2.9529999999999998</c:v>
                </c:pt>
                <c:pt idx="76">
                  <c:v>2.972</c:v>
                </c:pt>
                <c:pt idx="77">
                  <c:v>2.9910000000000001</c:v>
                </c:pt>
                <c:pt idx="78">
                  <c:v>2.9729999999999999</c:v>
                </c:pt>
                <c:pt idx="79">
                  <c:v>2.9660000000000002</c:v>
                </c:pt>
                <c:pt idx="80">
                  <c:v>2.9569999999999999</c:v>
                </c:pt>
                <c:pt idx="81">
                  <c:v>2.9660000000000002</c:v>
                </c:pt>
                <c:pt idx="82">
                  <c:v>2.9550000000000001</c:v>
                </c:pt>
                <c:pt idx="83">
                  <c:v>2.9670000000000001</c:v>
                </c:pt>
                <c:pt idx="84">
                  <c:v>2.97</c:v>
                </c:pt>
                <c:pt idx="85">
                  <c:v>2.9870000000000001</c:v>
                </c:pt>
                <c:pt idx="86">
                  <c:v>3.0019999999999998</c:v>
                </c:pt>
                <c:pt idx="87">
                  <c:v>3.0209999999999999</c:v>
                </c:pt>
                <c:pt idx="88">
                  <c:v>3.0139999999999998</c:v>
                </c:pt>
                <c:pt idx="89">
                  <c:v>3.0150000000000001</c:v>
                </c:pt>
                <c:pt idx="90">
                  <c:v>3.0270000000000001</c:v>
                </c:pt>
                <c:pt idx="91">
                  <c:v>3.0310000000000001</c:v>
                </c:pt>
                <c:pt idx="92">
                  <c:v>3.0379999999999998</c:v>
                </c:pt>
                <c:pt idx="93">
                  <c:v>3.0430000000000001</c:v>
                </c:pt>
                <c:pt idx="94">
                  <c:v>3.0489999999999999</c:v>
                </c:pt>
                <c:pt idx="95">
                  <c:v>3.048</c:v>
                </c:pt>
                <c:pt idx="96">
                  <c:v>3.06</c:v>
                </c:pt>
                <c:pt idx="97">
                  <c:v>3.0630000000000002</c:v>
                </c:pt>
                <c:pt idx="98">
                  <c:v>3.0459999999999998</c:v>
                </c:pt>
                <c:pt idx="99">
                  <c:v>3.0459999999999998</c:v>
                </c:pt>
                <c:pt idx="100">
                  <c:v>3.06</c:v>
                </c:pt>
                <c:pt idx="101">
                  <c:v>3.081</c:v>
                </c:pt>
                <c:pt idx="102">
                  <c:v>3.0990000000000002</c:v>
                </c:pt>
                <c:pt idx="103">
                  <c:v>3.14</c:v>
                </c:pt>
                <c:pt idx="104">
                  <c:v>3.1579999999999999</c:v>
                </c:pt>
                <c:pt idx="105">
                  <c:v>3.169</c:v>
                </c:pt>
                <c:pt idx="106">
                  <c:v>3.2</c:v>
                </c:pt>
                <c:pt idx="107">
                  <c:v>3.2189999999999999</c:v>
                </c:pt>
                <c:pt idx="108">
                  <c:v>3.23</c:v>
                </c:pt>
                <c:pt idx="109">
                  <c:v>3.2639999999999998</c:v>
                </c:pt>
                <c:pt idx="110">
                  <c:v>3.2810000000000001</c:v>
                </c:pt>
                <c:pt idx="111">
                  <c:v>3.3050000000000002</c:v>
                </c:pt>
                <c:pt idx="112">
                  <c:v>3.3239999999999998</c:v>
                </c:pt>
                <c:pt idx="113">
                  <c:v>3.3220000000000001</c:v>
                </c:pt>
                <c:pt idx="114">
                  <c:v>3.33</c:v>
                </c:pt>
                <c:pt idx="115">
                  <c:v>3.36</c:v>
                </c:pt>
                <c:pt idx="116">
                  <c:v>3.3759999999999999</c:v>
                </c:pt>
                <c:pt idx="117">
                  <c:v>3.403</c:v>
                </c:pt>
                <c:pt idx="118">
                  <c:v>3.41</c:v>
                </c:pt>
                <c:pt idx="119">
                  <c:v>3.41</c:v>
                </c:pt>
                <c:pt idx="120">
                  <c:v>3.4119999999999999</c:v>
                </c:pt>
                <c:pt idx="121">
                  <c:v>3.41</c:v>
                </c:pt>
                <c:pt idx="122">
                  <c:v>3.4430000000000001</c:v>
                </c:pt>
                <c:pt idx="123">
                  <c:v>3.4569999999999999</c:v>
                </c:pt>
                <c:pt idx="124">
                  <c:v>3.4649999999999999</c:v>
                </c:pt>
                <c:pt idx="125">
                  <c:v>3.4769999999999999</c:v>
                </c:pt>
                <c:pt idx="126">
                  <c:v>3.5030000000000001</c:v>
                </c:pt>
                <c:pt idx="127">
                  <c:v>3.4820000000000002</c:v>
                </c:pt>
                <c:pt idx="128">
                  <c:v>3.4830000000000001</c:v>
                </c:pt>
                <c:pt idx="129">
                  <c:v>3.4689999999999999</c:v>
                </c:pt>
                <c:pt idx="130">
                  <c:v>3.4660000000000002</c:v>
                </c:pt>
                <c:pt idx="131">
                  <c:v>3.4780000000000002</c:v>
                </c:pt>
                <c:pt idx="132">
                  <c:v>3.5019999999999998</c:v>
                </c:pt>
                <c:pt idx="133">
                  <c:v>3.5270000000000001</c:v>
                </c:pt>
                <c:pt idx="134">
                  <c:v>3.532</c:v>
                </c:pt>
                <c:pt idx="135">
                  <c:v>3.544</c:v>
                </c:pt>
                <c:pt idx="136">
                  <c:v>3.5640000000000001</c:v>
                </c:pt>
                <c:pt idx="137">
                  <c:v>3.577</c:v>
                </c:pt>
                <c:pt idx="138">
                  <c:v>3.5670000000000002</c:v>
                </c:pt>
                <c:pt idx="139">
                  <c:v>3.5619999999999998</c:v>
                </c:pt>
                <c:pt idx="140">
                  <c:v>3.5430000000000001</c:v>
                </c:pt>
                <c:pt idx="141">
                  <c:v>3.5350000000000001</c:v>
                </c:pt>
                <c:pt idx="142">
                  <c:v>3.536</c:v>
                </c:pt>
                <c:pt idx="143">
                  <c:v>3.5409999999999999</c:v>
                </c:pt>
                <c:pt idx="144" formatCode="0.000">
                  <c:v>3.5310000000000001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1F-4FF1-AABC-FC0915E7EF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260480"/>
        <c:axId val="118262016"/>
      </c:lineChart>
      <c:catAx>
        <c:axId val="11826048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crossAx val="118262016"/>
        <c:crosses val="autoZero"/>
        <c:auto val="0"/>
        <c:lblAlgn val="ctr"/>
        <c:lblOffset val="100"/>
        <c:tickLblSkip val="24"/>
        <c:tickMarkSkip val="12"/>
        <c:noMultiLvlLbl val="0"/>
      </c:catAx>
      <c:valAx>
        <c:axId val="118262016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>
                    <a:solidFill>
                      <a:srgbClr val="0070C0"/>
                    </a:solidFill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n-US" sz="1200">
                    <a:solidFill>
                      <a:srgbClr val="0070C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Moving annual total (million)</a:t>
                </a:r>
              </a:p>
            </c:rich>
          </c:tx>
          <c:overlay val="0"/>
        </c:title>
        <c:numFmt formatCode="#,##0.0" sourceLinked="0"/>
        <c:majorTickMark val="out"/>
        <c:minorTickMark val="none"/>
        <c:tickLblPos val="nextTo"/>
        <c:txPr>
          <a:bodyPr/>
          <a:lstStyle/>
          <a:p>
            <a:pPr>
              <a:defRPr b="1">
                <a:solidFill>
                  <a:srgbClr val="0070C0"/>
                </a:solidFill>
              </a:defRPr>
            </a:pPr>
            <a:endParaRPr lang="en-US"/>
          </a:p>
        </c:txPr>
        <c:crossAx val="118260480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8.1594279422854812E-2"/>
          <c:y val="0.87818455545864049"/>
          <c:w val="0.9184057205771452"/>
          <c:h val="9.146643088430334E-2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422" l="0.70000000000000062" r="0.70000000000000062" t="0.75000000000000422" header="0.30000000000000032" footer="0.30000000000000032"/>
    <c:pageSetup orientation="landscape" horizontalDpi="1200" verticalDpi="1200"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Tourism - guest nights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Guestnights!$K$4</c:f>
              <c:strCache>
                <c:ptCount val="1"/>
                <c:pt idx="0">
                  <c:v>Domestic</c:v>
                </c:pt>
              </c:strCache>
            </c:strRef>
          </c:tx>
          <c:marker>
            <c:symbol val="none"/>
          </c:marker>
          <c:cat>
            <c:numRef>
              <c:f>Guestnights!$H$110:$H$254</c:f>
              <c:numCache>
                <c:formatCode>mmm\-yy</c:formatCode>
                <c:ptCount val="145"/>
                <c:pt idx="0">
                  <c:v>39326</c:v>
                </c:pt>
                <c:pt idx="1">
                  <c:v>39356</c:v>
                </c:pt>
                <c:pt idx="2">
                  <c:v>39387</c:v>
                </c:pt>
                <c:pt idx="3">
                  <c:v>39417</c:v>
                </c:pt>
                <c:pt idx="4">
                  <c:v>39448</c:v>
                </c:pt>
                <c:pt idx="5">
                  <c:v>39479</c:v>
                </c:pt>
                <c:pt idx="6">
                  <c:v>39508</c:v>
                </c:pt>
                <c:pt idx="7">
                  <c:v>39539</c:v>
                </c:pt>
                <c:pt idx="8">
                  <c:v>39569</c:v>
                </c:pt>
                <c:pt idx="9">
                  <c:v>39600</c:v>
                </c:pt>
                <c:pt idx="10">
                  <c:v>39630</c:v>
                </c:pt>
                <c:pt idx="11">
                  <c:v>39661</c:v>
                </c:pt>
                <c:pt idx="12">
                  <c:v>39692</c:v>
                </c:pt>
                <c:pt idx="13">
                  <c:v>39722</c:v>
                </c:pt>
                <c:pt idx="14">
                  <c:v>39753</c:v>
                </c:pt>
                <c:pt idx="15">
                  <c:v>39783</c:v>
                </c:pt>
                <c:pt idx="16">
                  <c:v>39814</c:v>
                </c:pt>
                <c:pt idx="17">
                  <c:v>39845</c:v>
                </c:pt>
                <c:pt idx="18">
                  <c:v>39873</c:v>
                </c:pt>
                <c:pt idx="19">
                  <c:v>39904</c:v>
                </c:pt>
                <c:pt idx="20">
                  <c:v>39934</c:v>
                </c:pt>
                <c:pt idx="21">
                  <c:v>39965</c:v>
                </c:pt>
                <c:pt idx="22">
                  <c:v>39995</c:v>
                </c:pt>
                <c:pt idx="23">
                  <c:v>40026</c:v>
                </c:pt>
                <c:pt idx="24">
                  <c:v>40057</c:v>
                </c:pt>
                <c:pt idx="25">
                  <c:v>40087</c:v>
                </c:pt>
                <c:pt idx="26">
                  <c:v>40118</c:v>
                </c:pt>
                <c:pt idx="27">
                  <c:v>40148</c:v>
                </c:pt>
                <c:pt idx="28">
                  <c:v>40179</c:v>
                </c:pt>
                <c:pt idx="29">
                  <c:v>40210</c:v>
                </c:pt>
                <c:pt idx="30">
                  <c:v>40238</c:v>
                </c:pt>
                <c:pt idx="31">
                  <c:v>40269</c:v>
                </c:pt>
                <c:pt idx="32">
                  <c:v>40299</c:v>
                </c:pt>
                <c:pt idx="33">
                  <c:v>40330</c:v>
                </c:pt>
                <c:pt idx="34">
                  <c:v>40360</c:v>
                </c:pt>
                <c:pt idx="35">
                  <c:v>40391</c:v>
                </c:pt>
                <c:pt idx="36">
                  <c:v>40422</c:v>
                </c:pt>
                <c:pt idx="37">
                  <c:v>40452</c:v>
                </c:pt>
                <c:pt idx="38">
                  <c:v>40483</c:v>
                </c:pt>
                <c:pt idx="39">
                  <c:v>40513</c:v>
                </c:pt>
                <c:pt idx="40">
                  <c:v>40544</c:v>
                </c:pt>
                <c:pt idx="41">
                  <c:v>40575</c:v>
                </c:pt>
                <c:pt idx="42">
                  <c:v>40603</c:v>
                </c:pt>
                <c:pt idx="43">
                  <c:v>40634</c:v>
                </c:pt>
                <c:pt idx="44">
                  <c:v>40664</c:v>
                </c:pt>
                <c:pt idx="45">
                  <c:v>40695</c:v>
                </c:pt>
                <c:pt idx="46">
                  <c:v>40725</c:v>
                </c:pt>
                <c:pt idx="47">
                  <c:v>40756</c:v>
                </c:pt>
                <c:pt idx="48">
                  <c:v>40787</c:v>
                </c:pt>
                <c:pt idx="49">
                  <c:v>40817</c:v>
                </c:pt>
                <c:pt idx="50">
                  <c:v>40848</c:v>
                </c:pt>
                <c:pt idx="51">
                  <c:v>40878</c:v>
                </c:pt>
                <c:pt idx="52">
                  <c:v>40909</c:v>
                </c:pt>
                <c:pt idx="53">
                  <c:v>40940</c:v>
                </c:pt>
                <c:pt idx="54">
                  <c:v>40969</c:v>
                </c:pt>
                <c:pt idx="55">
                  <c:v>41000</c:v>
                </c:pt>
                <c:pt idx="56">
                  <c:v>41030</c:v>
                </c:pt>
                <c:pt idx="57">
                  <c:v>41061</c:v>
                </c:pt>
                <c:pt idx="58">
                  <c:v>41091</c:v>
                </c:pt>
                <c:pt idx="59">
                  <c:v>41122</c:v>
                </c:pt>
                <c:pt idx="60">
                  <c:v>41153</c:v>
                </c:pt>
                <c:pt idx="61">
                  <c:v>41183</c:v>
                </c:pt>
                <c:pt idx="62">
                  <c:v>41214</c:v>
                </c:pt>
                <c:pt idx="63">
                  <c:v>41244</c:v>
                </c:pt>
                <c:pt idx="64">
                  <c:v>41275</c:v>
                </c:pt>
                <c:pt idx="65">
                  <c:v>41306</c:v>
                </c:pt>
                <c:pt idx="66">
                  <c:v>41334</c:v>
                </c:pt>
                <c:pt idx="67">
                  <c:v>41365</c:v>
                </c:pt>
                <c:pt idx="68">
                  <c:v>41395</c:v>
                </c:pt>
                <c:pt idx="69">
                  <c:v>41426</c:v>
                </c:pt>
                <c:pt idx="70">
                  <c:v>41456</c:v>
                </c:pt>
                <c:pt idx="71">
                  <c:v>41487</c:v>
                </c:pt>
                <c:pt idx="72">
                  <c:v>41518</c:v>
                </c:pt>
                <c:pt idx="73">
                  <c:v>41548</c:v>
                </c:pt>
                <c:pt idx="74">
                  <c:v>41579</c:v>
                </c:pt>
                <c:pt idx="75">
                  <c:v>41609</c:v>
                </c:pt>
                <c:pt idx="76">
                  <c:v>41640</c:v>
                </c:pt>
                <c:pt idx="77">
                  <c:v>41671</c:v>
                </c:pt>
                <c:pt idx="78">
                  <c:v>41699</c:v>
                </c:pt>
                <c:pt idx="79">
                  <c:v>41730</c:v>
                </c:pt>
                <c:pt idx="80">
                  <c:v>41760</c:v>
                </c:pt>
                <c:pt idx="81">
                  <c:v>41791</c:v>
                </c:pt>
                <c:pt idx="82">
                  <c:v>41821</c:v>
                </c:pt>
                <c:pt idx="83">
                  <c:v>41852</c:v>
                </c:pt>
                <c:pt idx="84">
                  <c:v>41883</c:v>
                </c:pt>
                <c:pt idx="85">
                  <c:v>41913</c:v>
                </c:pt>
                <c:pt idx="86">
                  <c:v>41944</c:v>
                </c:pt>
                <c:pt idx="87">
                  <c:v>41974</c:v>
                </c:pt>
                <c:pt idx="88">
                  <c:v>42005</c:v>
                </c:pt>
                <c:pt idx="89">
                  <c:v>42036</c:v>
                </c:pt>
                <c:pt idx="90">
                  <c:v>42064</c:v>
                </c:pt>
                <c:pt idx="91">
                  <c:v>42095</c:v>
                </c:pt>
                <c:pt idx="92">
                  <c:v>42125</c:v>
                </c:pt>
                <c:pt idx="93">
                  <c:v>42156</c:v>
                </c:pt>
                <c:pt idx="94">
                  <c:v>42186</c:v>
                </c:pt>
                <c:pt idx="95">
                  <c:v>42217</c:v>
                </c:pt>
                <c:pt idx="96">
                  <c:v>42248</c:v>
                </c:pt>
                <c:pt idx="97">
                  <c:v>42278</c:v>
                </c:pt>
                <c:pt idx="98">
                  <c:v>42309</c:v>
                </c:pt>
                <c:pt idx="99">
                  <c:v>42339</c:v>
                </c:pt>
                <c:pt idx="100">
                  <c:v>42370</c:v>
                </c:pt>
                <c:pt idx="101">
                  <c:v>42401</c:v>
                </c:pt>
                <c:pt idx="102">
                  <c:v>42430</c:v>
                </c:pt>
                <c:pt idx="103">
                  <c:v>42461</c:v>
                </c:pt>
                <c:pt idx="104">
                  <c:v>42491</c:v>
                </c:pt>
                <c:pt idx="105">
                  <c:v>42522</c:v>
                </c:pt>
                <c:pt idx="106">
                  <c:v>42552</c:v>
                </c:pt>
                <c:pt idx="107">
                  <c:v>42583</c:v>
                </c:pt>
                <c:pt idx="108">
                  <c:v>42614</c:v>
                </c:pt>
                <c:pt idx="109">
                  <c:v>42644</c:v>
                </c:pt>
                <c:pt idx="110">
                  <c:v>42675</c:v>
                </c:pt>
                <c:pt idx="111">
                  <c:v>42705</c:v>
                </c:pt>
                <c:pt idx="112">
                  <c:v>42736</c:v>
                </c:pt>
                <c:pt idx="113">
                  <c:v>42767</c:v>
                </c:pt>
                <c:pt idx="114">
                  <c:v>42795</c:v>
                </c:pt>
                <c:pt idx="115">
                  <c:v>42826</c:v>
                </c:pt>
                <c:pt idx="116">
                  <c:v>42856</c:v>
                </c:pt>
                <c:pt idx="117">
                  <c:v>42887</c:v>
                </c:pt>
                <c:pt idx="118">
                  <c:v>42917</c:v>
                </c:pt>
                <c:pt idx="119">
                  <c:v>42948</c:v>
                </c:pt>
                <c:pt idx="120">
                  <c:v>42979</c:v>
                </c:pt>
                <c:pt idx="121">
                  <c:v>43009</c:v>
                </c:pt>
                <c:pt idx="122">
                  <c:v>43040</c:v>
                </c:pt>
                <c:pt idx="123">
                  <c:v>43070</c:v>
                </c:pt>
                <c:pt idx="124">
                  <c:v>43101</c:v>
                </c:pt>
                <c:pt idx="125">
                  <c:v>43132</c:v>
                </c:pt>
                <c:pt idx="126">
                  <c:v>43160</c:v>
                </c:pt>
                <c:pt idx="127">
                  <c:v>43191</c:v>
                </c:pt>
                <c:pt idx="128">
                  <c:v>43221</c:v>
                </c:pt>
                <c:pt idx="129">
                  <c:v>43252</c:v>
                </c:pt>
                <c:pt idx="130">
                  <c:v>43282</c:v>
                </c:pt>
                <c:pt idx="131">
                  <c:v>43313</c:v>
                </c:pt>
                <c:pt idx="132">
                  <c:v>43344</c:v>
                </c:pt>
                <c:pt idx="133">
                  <c:v>43374</c:v>
                </c:pt>
                <c:pt idx="134">
                  <c:v>43405</c:v>
                </c:pt>
                <c:pt idx="135">
                  <c:v>43435</c:v>
                </c:pt>
                <c:pt idx="136">
                  <c:v>43466</c:v>
                </c:pt>
                <c:pt idx="137">
                  <c:v>43497</c:v>
                </c:pt>
                <c:pt idx="138">
                  <c:v>43525</c:v>
                </c:pt>
                <c:pt idx="139">
                  <c:v>43556</c:v>
                </c:pt>
                <c:pt idx="140">
                  <c:v>43586</c:v>
                </c:pt>
                <c:pt idx="141">
                  <c:v>43617</c:v>
                </c:pt>
                <c:pt idx="142">
                  <c:v>43647</c:v>
                </c:pt>
                <c:pt idx="143">
                  <c:v>43678</c:v>
                </c:pt>
                <c:pt idx="144">
                  <c:v>43709</c:v>
                </c:pt>
              </c:numCache>
            </c:numRef>
          </c:cat>
          <c:val>
            <c:numRef>
              <c:f>Guestnights!$K$110:$K$254</c:f>
              <c:numCache>
                <c:formatCode>0.00</c:formatCode>
                <c:ptCount val="145"/>
                <c:pt idx="12">
                  <c:v>2.9279999999999999</c:v>
                </c:pt>
                <c:pt idx="13">
                  <c:v>2.9849999999999999</c:v>
                </c:pt>
                <c:pt idx="14">
                  <c:v>2.9830000000000001</c:v>
                </c:pt>
                <c:pt idx="15">
                  <c:v>3.0110000000000001</c:v>
                </c:pt>
                <c:pt idx="16">
                  <c:v>3.032</c:v>
                </c:pt>
                <c:pt idx="17">
                  <c:v>3.0409999999999999</c:v>
                </c:pt>
                <c:pt idx="18">
                  <c:v>3.0579999999999998</c:v>
                </c:pt>
                <c:pt idx="19">
                  <c:v>3.0510000000000002</c:v>
                </c:pt>
                <c:pt idx="20">
                  <c:v>3.0430000000000001</c:v>
                </c:pt>
                <c:pt idx="21">
                  <c:v>3.0259999999999998</c:v>
                </c:pt>
                <c:pt idx="22">
                  <c:v>3.0529999999999999</c:v>
                </c:pt>
                <c:pt idx="23">
                  <c:v>3.0379999999999998</c:v>
                </c:pt>
                <c:pt idx="24">
                  <c:v>3.0249999999999999</c:v>
                </c:pt>
                <c:pt idx="25">
                  <c:v>3.03</c:v>
                </c:pt>
                <c:pt idx="26">
                  <c:v>3.0179999999999998</c:v>
                </c:pt>
                <c:pt idx="27">
                  <c:v>3.0049999999999999</c:v>
                </c:pt>
                <c:pt idx="28">
                  <c:v>3.004</c:v>
                </c:pt>
                <c:pt idx="29">
                  <c:v>3.0030000000000001</c:v>
                </c:pt>
                <c:pt idx="30">
                  <c:v>3.0030000000000001</c:v>
                </c:pt>
                <c:pt idx="31">
                  <c:v>3.0289999999999999</c:v>
                </c:pt>
                <c:pt idx="32">
                  <c:v>3.03</c:v>
                </c:pt>
                <c:pt idx="33">
                  <c:v>3.0489999999999999</c:v>
                </c:pt>
                <c:pt idx="34">
                  <c:v>3.048</c:v>
                </c:pt>
                <c:pt idx="35">
                  <c:v>3.073</c:v>
                </c:pt>
                <c:pt idx="36">
                  <c:v>3.097</c:v>
                </c:pt>
                <c:pt idx="37">
                  <c:v>3.0979999999999999</c:v>
                </c:pt>
                <c:pt idx="38">
                  <c:v>3.149</c:v>
                </c:pt>
                <c:pt idx="39">
                  <c:v>3.1760000000000002</c:v>
                </c:pt>
                <c:pt idx="40">
                  <c:v>3.2080000000000002</c:v>
                </c:pt>
                <c:pt idx="41">
                  <c:v>3.2320000000000002</c:v>
                </c:pt>
                <c:pt idx="42">
                  <c:v>3.27</c:v>
                </c:pt>
                <c:pt idx="43">
                  <c:v>3.3039999999999998</c:v>
                </c:pt>
                <c:pt idx="44">
                  <c:v>3.351</c:v>
                </c:pt>
                <c:pt idx="45">
                  <c:v>3.383</c:v>
                </c:pt>
                <c:pt idx="46">
                  <c:v>3.4380000000000002</c:v>
                </c:pt>
                <c:pt idx="47">
                  <c:v>3.4769999999999999</c:v>
                </c:pt>
                <c:pt idx="48">
                  <c:v>3.4620000000000002</c:v>
                </c:pt>
                <c:pt idx="49">
                  <c:v>3.4609999999999999</c:v>
                </c:pt>
                <c:pt idx="50">
                  <c:v>3.4249999999999998</c:v>
                </c:pt>
                <c:pt idx="51">
                  <c:v>3.4580000000000002</c:v>
                </c:pt>
                <c:pt idx="52">
                  <c:v>3.45</c:v>
                </c:pt>
                <c:pt idx="53">
                  <c:v>3.4809999999999999</c:v>
                </c:pt>
                <c:pt idx="54">
                  <c:v>3.5030000000000001</c:v>
                </c:pt>
                <c:pt idx="55">
                  <c:v>3.5139999999999998</c:v>
                </c:pt>
                <c:pt idx="56">
                  <c:v>3.508</c:v>
                </c:pt>
                <c:pt idx="57">
                  <c:v>3.5339999999999998</c:v>
                </c:pt>
                <c:pt idx="58">
                  <c:v>3.4860000000000002</c:v>
                </c:pt>
                <c:pt idx="59">
                  <c:v>3.4889999999999999</c:v>
                </c:pt>
                <c:pt idx="60">
                  <c:v>3.5179999999999998</c:v>
                </c:pt>
                <c:pt idx="61">
                  <c:v>3.5459999999999998</c:v>
                </c:pt>
                <c:pt idx="62">
                  <c:v>3.6139999999999999</c:v>
                </c:pt>
                <c:pt idx="63">
                  <c:v>3.6179999999999999</c:v>
                </c:pt>
                <c:pt idx="64">
                  <c:v>3.6339999999999999</c:v>
                </c:pt>
                <c:pt idx="65">
                  <c:v>3.63</c:v>
                </c:pt>
                <c:pt idx="66">
                  <c:v>3.641</c:v>
                </c:pt>
                <c:pt idx="67">
                  <c:v>3.629</c:v>
                </c:pt>
                <c:pt idx="68">
                  <c:v>3.6349999999999998</c:v>
                </c:pt>
                <c:pt idx="69">
                  <c:v>3.6259999999999999</c:v>
                </c:pt>
                <c:pt idx="70">
                  <c:v>3.6509999999999998</c:v>
                </c:pt>
                <c:pt idx="71">
                  <c:v>3.6429999999999998</c:v>
                </c:pt>
                <c:pt idx="72">
                  <c:v>3.6760000000000002</c:v>
                </c:pt>
                <c:pt idx="73">
                  <c:v>3.7050000000000001</c:v>
                </c:pt>
                <c:pt idx="74">
                  <c:v>3.7050000000000001</c:v>
                </c:pt>
                <c:pt idx="75">
                  <c:v>3.718</c:v>
                </c:pt>
                <c:pt idx="76">
                  <c:v>3.7309999999999999</c:v>
                </c:pt>
                <c:pt idx="77">
                  <c:v>3.76</c:v>
                </c:pt>
                <c:pt idx="78">
                  <c:v>3.762</c:v>
                </c:pt>
                <c:pt idx="79">
                  <c:v>3.79</c:v>
                </c:pt>
                <c:pt idx="80">
                  <c:v>3.84</c:v>
                </c:pt>
                <c:pt idx="81">
                  <c:v>3.8610000000000002</c:v>
                </c:pt>
                <c:pt idx="82">
                  <c:v>3.8879999999999999</c:v>
                </c:pt>
                <c:pt idx="83">
                  <c:v>3.911</c:v>
                </c:pt>
                <c:pt idx="84">
                  <c:v>3.9430000000000001</c:v>
                </c:pt>
                <c:pt idx="85">
                  <c:v>3.9489999999999998</c:v>
                </c:pt>
                <c:pt idx="86">
                  <c:v>3.9590000000000001</c:v>
                </c:pt>
                <c:pt idx="87">
                  <c:v>3.9710000000000001</c:v>
                </c:pt>
                <c:pt idx="88">
                  <c:v>3.9990000000000001</c:v>
                </c:pt>
                <c:pt idx="89">
                  <c:v>4.0069999999999997</c:v>
                </c:pt>
                <c:pt idx="90">
                  <c:v>4.032</c:v>
                </c:pt>
                <c:pt idx="91">
                  <c:v>4.0599999999999996</c:v>
                </c:pt>
                <c:pt idx="92">
                  <c:v>4.0510000000000002</c:v>
                </c:pt>
                <c:pt idx="93">
                  <c:v>4.0430000000000001</c:v>
                </c:pt>
                <c:pt idx="94">
                  <c:v>4.05</c:v>
                </c:pt>
                <c:pt idx="95">
                  <c:v>4.0620000000000003</c:v>
                </c:pt>
                <c:pt idx="96">
                  <c:v>4.0549999999999997</c:v>
                </c:pt>
                <c:pt idx="97">
                  <c:v>4.0449999999999999</c:v>
                </c:pt>
                <c:pt idx="98">
                  <c:v>4.0540000000000003</c:v>
                </c:pt>
                <c:pt idx="99">
                  <c:v>4.0720000000000001</c:v>
                </c:pt>
                <c:pt idx="100">
                  <c:v>4.0839999999999996</c:v>
                </c:pt>
                <c:pt idx="101">
                  <c:v>4.0819999999999999</c:v>
                </c:pt>
                <c:pt idx="102">
                  <c:v>4.077</c:v>
                </c:pt>
                <c:pt idx="103">
                  <c:v>4.0709999999999997</c:v>
                </c:pt>
                <c:pt idx="104">
                  <c:v>4.077</c:v>
                </c:pt>
                <c:pt idx="105">
                  <c:v>4.1050000000000004</c:v>
                </c:pt>
                <c:pt idx="106">
                  <c:v>4.117</c:v>
                </c:pt>
                <c:pt idx="107">
                  <c:v>4.1289999999999996</c:v>
                </c:pt>
                <c:pt idx="108">
                  <c:v>4.13</c:v>
                </c:pt>
                <c:pt idx="109">
                  <c:v>4.149</c:v>
                </c:pt>
                <c:pt idx="110">
                  <c:v>4.141</c:v>
                </c:pt>
                <c:pt idx="111">
                  <c:v>4.1280000000000001</c:v>
                </c:pt>
                <c:pt idx="112">
                  <c:v>4.0890000000000004</c:v>
                </c:pt>
                <c:pt idx="113">
                  <c:v>4.0739999999999998</c:v>
                </c:pt>
                <c:pt idx="114">
                  <c:v>4.0709999999999997</c:v>
                </c:pt>
                <c:pt idx="115">
                  <c:v>4.0529999999999999</c:v>
                </c:pt>
                <c:pt idx="116">
                  <c:v>4.0540000000000003</c:v>
                </c:pt>
                <c:pt idx="117">
                  <c:v>4.0369999999999999</c:v>
                </c:pt>
                <c:pt idx="118">
                  <c:v>4.0309999999999997</c:v>
                </c:pt>
                <c:pt idx="119">
                  <c:v>4.0010000000000003</c:v>
                </c:pt>
                <c:pt idx="120">
                  <c:v>3.9769999999999999</c:v>
                </c:pt>
                <c:pt idx="121">
                  <c:v>3.9390000000000001</c:v>
                </c:pt>
                <c:pt idx="122">
                  <c:v>3.9220000000000002</c:v>
                </c:pt>
                <c:pt idx="123">
                  <c:v>3.9089999999999998</c:v>
                </c:pt>
                <c:pt idx="124">
                  <c:v>3.911</c:v>
                </c:pt>
                <c:pt idx="125">
                  <c:v>3.899</c:v>
                </c:pt>
                <c:pt idx="126">
                  <c:v>3.8839999999999999</c:v>
                </c:pt>
                <c:pt idx="127">
                  <c:v>3.8570000000000002</c:v>
                </c:pt>
                <c:pt idx="128">
                  <c:v>3.8359999999999999</c:v>
                </c:pt>
                <c:pt idx="129">
                  <c:v>3.82</c:v>
                </c:pt>
                <c:pt idx="130">
                  <c:v>3.8090000000000002</c:v>
                </c:pt>
                <c:pt idx="131">
                  <c:v>3.8290000000000002</c:v>
                </c:pt>
                <c:pt idx="132">
                  <c:v>3.8380000000000001</c:v>
                </c:pt>
                <c:pt idx="133">
                  <c:v>3.8559999999999999</c:v>
                </c:pt>
                <c:pt idx="134">
                  <c:v>3.8860000000000001</c:v>
                </c:pt>
                <c:pt idx="135">
                  <c:v>3.8809999999999998</c:v>
                </c:pt>
                <c:pt idx="136">
                  <c:v>3.8809999999999998</c:v>
                </c:pt>
                <c:pt idx="137">
                  <c:v>3.8690000000000002</c:v>
                </c:pt>
                <c:pt idx="138">
                  <c:v>3.8740000000000001</c:v>
                </c:pt>
                <c:pt idx="139">
                  <c:v>3.8969999999999998</c:v>
                </c:pt>
                <c:pt idx="140">
                  <c:v>3.9289999999999998</c:v>
                </c:pt>
                <c:pt idx="141">
                  <c:v>3.956</c:v>
                </c:pt>
                <c:pt idx="142">
                  <c:v>3.9660000000000002</c:v>
                </c:pt>
                <c:pt idx="143">
                  <c:v>3.9809999999999999</c:v>
                </c:pt>
                <c:pt idx="144" formatCode="0.000">
                  <c:v>4.0250000000000004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D9-4EF1-8777-2FE5716A3EBC}"/>
            </c:ext>
          </c:extLst>
        </c:ser>
        <c:ser>
          <c:idx val="1"/>
          <c:order val="1"/>
          <c:tx>
            <c:strRef>
              <c:f>Guestnights!$L$4</c:f>
              <c:strCache>
                <c:ptCount val="1"/>
                <c:pt idx="0">
                  <c:v>International</c:v>
                </c:pt>
              </c:strCache>
            </c:strRef>
          </c:tx>
          <c:marker>
            <c:symbol val="none"/>
          </c:marker>
          <c:cat>
            <c:numRef>
              <c:f>Guestnights!$H$110:$H$254</c:f>
              <c:numCache>
                <c:formatCode>mmm\-yy</c:formatCode>
                <c:ptCount val="145"/>
                <c:pt idx="0">
                  <c:v>39326</c:v>
                </c:pt>
                <c:pt idx="1">
                  <c:v>39356</c:v>
                </c:pt>
                <c:pt idx="2">
                  <c:v>39387</c:v>
                </c:pt>
                <c:pt idx="3">
                  <c:v>39417</c:v>
                </c:pt>
                <c:pt idx="4">
                  <c:v>39448</c:v>
                </c:pt>
                <c:pt idx="5">
                  <c:v>39479</c:v>
                </c:pt>
                <c:pt idx="6">
                  <c:v>39508</c:v>
                </c:pt>
                <c:pt idx="7">
                  <c:v>39539</c:v>
                </c:pt>
                <c:pt idx="8">
                  <c:v>39569</c:v>
                </c:pt>
                <c:pt idx="9">
                  <c:v>39600</c:v>
                </c:pt>
                <c:pt idx="10">
                  <c:v>39630</c:v>
                </c:pt>
                <c:pt idx="11">
                  <c:v>39661</c:v>
                </c:pt>
                <c:pt idx="12">
                  <c:v>39692</c:v>
                </c:pt>
                <c:pt idx="13">
                  <c:v>39722</c:v>
                </c:pt>
                <c:pt idx="14">
                  <c:v>39753</c:v>
                </c:pt>
                <c:pt idx="15">
                  <c:v>39783</c:v>
                </c:pt>
                <c:pt idx="16">
                  <c:v>39814</c:v>
                </c:pt>
                <c:pt idx="17">
                  <c:v>39845</c:v>
                </c:pt>
                <c:pt idx="18">
                  <c:v>39873</c:v>
                </c:pt>
                <c:pt idx="19">
                  <c:v>39904</c:v>
                </c:pt>
                <c:pt idx="20">
                  <c:v>39934</c:v>
                </c:pt>
                <c:pt idx="21">
                  <c:v>39965</c:v>
                </c:pt>
                <c:pt idx="22">
                  <c:v>39995</c:v>
                </c:pt>
                <c:pt idx="23">
                  <c:v>40026</c:v>
                </c:pt>
                <c:pt idx="24">
                  <c:v>40057</c:v>
                </c:pt>
                <c:pt idx="25">
                  <c:v>40087</c:v>
                </c:pt>
                <c:pt idx="26">
                  <c:v>40118</c:v>
                </c:pt>
                <c:pt idx="27">
                  <c:v>40148</c:v>
                </c:pt>
                <c:pt idx="28">
                  <c:v>40179</c:v>
                </c:pt>
                <c:pt idx="29">
                  <c:v>40210</c:v>
                </c:pt>
                <c:pt idx="30">
                  <c:v>40238</c:v>
                </c:pt>
                <c:pt idx="31">
                  <c:v>40269</c:v>
                </c:pt>
                <c:pt idx="32">
                  <c:v>40299</c:v>
                </c:pt>
                <c:pt idx="33">
                  <c:v>40330</c:v>
                </c:pt>
                <c:pt idx="34">
                  <c:v>40360</c:v>
                </c:pt>
                <c:pt idx="35">
                  <c:v>40391</c:v>
                </c:pt>
                <c:pt idx="36">
                  <c:v>40422</c:v>
                </c:pt>
                <c:pt idx="37">
                  <c:v>40452</c:v>
                </c:pt>
                <c:pt idx="38">
                  <c:v>40483</c:v>
                </c:pt>
                <c:pt idx="39">
                  <c:v>40513</c:v>
                </c:pt>
                <c:pt idx="40">
                  <c:v>40544</c:v>
                </c:pt>
                <c:pt idx="41">
                  <c:v>40575</c:v>
                </c:pt>
                <c:pt idx="42">
                  <c:v>40603</c:v>
                </c:pt>
                <c:pt idx="43">
                  <c:v>40634</c:v>
                </c:pt>
                <c:pt idx="44">
                  <c:v>40664</c:v>
                </c:pt>
                <c:pt idx="45">
                  <c:v>40695</c:v>
                </c:pt>
                <c:pt idx="46">
                  <c:v>40725</c:v>
                </c:pt>
                <c:pt idx="47">
                  <c:v>40756</c:v>
                </c:pt>
                <c:pt idx="48">
                  <c:v>40787</c:v>
                </c:pt>
                <c:pt idx="49">
                  <c:v>40817</c:v>
                </c:pt>
                <c:pt idx="50">
                  <c:v>40848</c:v>
                </c:pt>
                <c:pt idx="51">
                  <c:v>40878</c:v>
                </c:pt>
                <c:pt idx="52">
                  <c:v>40909</c:v>
                </c:pt>
                <c:pt idx="53">
                  <c:v>40940</c:v>
                </c:pt>
                <c:pt idx="54">
                  <c:v>40969</c:v>
                </c:pt>
                <c:pt idx="55">
                  <c:v>41000</c:v>
                </c:pt>
                <c:pt idx="56">
                  <c:v>41030</c:v>
                </c:pt>
                <c:pt idx="57">
                  <c:v>41061</c:v>
                </c:pt>
                <c:pt idx="58">
                  <c:v>41091</c:v>
                </c:pt>
                <c:pt idx="59">
                  <c:v>41122</c:v>
                </c:pt>
                <c:pt idx="60">
                  <c:v>41153</c:v>
                </c:pt>
                <c:pt idx="61">
                  <c:v>41183</c:v>
                </c:pt>
                <c:pt idx="62">
                  <c:v>41214</c:v>
                </c:pt>
                <c:pt idx="63">
                  <c:v>41244</c:v>
                </c:pt>
                <c:pt idx="64">
                  <c:v>41275</c:v>
                </c:pt>
                <c:pt idx="65">
                  <c:v>41306</c:v>
                </c:pt>
                <c:pt idx="66">
                  <c:v>41334</c:v>
                </c:pt>
                <c:pt idx="67">
                  <c:v>41365</c:v>
                </c:pt>
                <c:pt idx="68">
                  <c:v>41395</c:v>
                </c:pt>
                <c:pt idx="69">
                  <c:v>41426</c:v>
                </c:pt>
                <c:pt idx="70">
                  <c:v>41456</c:v>
                </c:pt>
                <c:pt idx="71">
                  <c:v>41487</c:v>
                </c:pt>
                <c:pt idx="72">
                  <c:v>41518</c:v>
                </c:pt>
                <c:pt idx="73">
                  <c:v>41548</c:v>
                </c:pt>
                <c:pt idx="74">
                  <c:v>41579</c:v>
                </c:pt>
                <c:pt idx="75">
                  <c:v>41609</c:v>
                </c:pt>
                <c:pt idx="76">
                  <c:v>41640</c:v>
                </c:pt>
                <c:pt idx="77">
                  <c:v>41671</c:v>
                </c:pt>
                <c:pt idx="78">
                  <c:v>41699</c:v>
                </c:pt>
                <c:pt idx="79">
                  <c:v>41730</c:v>
                </c:pt>
                <c:pt idx="80">
                  <c:v>41760</c:v>
                </c:pt>
                <c:pt idx="81">
                  <c:v>41791</c:v>
                </c:pt>
                <c:pt idx="82">
                  <c:v>41821</c:v>
                </c:pt>
                <c:pt idx="83">
                  <c:v>41852</c:v>
                </c:pt>
                <c:pt idx="84">
                  <c:v>41883</c:v>
                </c:pt>
                <c:pt idx="85">
                  <c:v>41913</c:v>
                </c:pt>
                <c:pt idx="86">
                  <c:v>41944</c:v>
                </c:pt>
                <c:pt idx="87">
                  <c:v>41974</c:v>
                </c:pt>
                <c:pt idx="88">
                  <c:v>42005</c:v>
                </c:pt>
                <c:pt idx="89">
                  <c:v>42036</c:v>
                </c:pt>
                <c:pt idx="90">
                  <c:v>42064</c:v>
                </c:pt>
                <c:pt idx="91">
                  <c:v>42095</c:v>
                </c:pt>
                <c:pt idx="92">
                  <c:v>42125</c:v>
                </c:pt>
                <c:pt idx="93">
                  <c:v>42156</c:v>
                </c:pt>
                <c:pt idx="94">
                  <c:v>42186</c:v>
                </c:pt>
                <c:pt idx="95">
                  <c:v>42217</c:v>
                </c:pt>
                <c:pt idx="96">
                  <c:v>42248</c:v>
                </c:pt>
                <c:pt idx="97">
                  <c:v>42278</c:v>
                </c:pt>
                <c:pt idx="98">
                  <c:v>42309</c:v>
                </c:pt>
                <c:pt idx="99">
                  <c:v>42339</c:v>
                </c:pt>
                <c:pt idx="100">
                  <c:v>42370</c:v>
                </c:pt>
                <c:pt idx="101">
                  <c:v>42401</c:v>
                </c:pt>
                <c:pt idx="102">
                  <c:v>42430</c:v>
                </c:pt>
                <c:pt idx="103">
                  <c:v>42461</c:v>
                </c:pt>
                <c:pt idx="104">
                  <c:v>42491</c:v>
                </c:pt>
                <c:pt idx="105">
                  <c:v>42522</c:v>
                </c:pt>
                <c:pt idx="106">
                  <c:v>42552</c:v>
                </c:pt>
                <c:pt idx="107">
                  <c:v>42583</c:v>
                </c:pt>
                <c:pt idx="108">
                  <c:v>42614</c:v>
                </c:pt>
                <c:pt idx="109">
                  <c:v>42644</c:v>
                </c:pt>
                <c:pt idx="110">
                  <c:v>42675</c:v>
                </c:pt>
                <c:pt idx="111">
                  <c:v>42705</c:v>
                </c:pt>
                <c:pt idx="112">
                  <c:v>42736</c:v>
                </c:pt>
                <c:pt idx="113">
                  <c:v>42767</c:v>
                </c:pt>
                <c:pt idx="114">
                  <c:v>42795</c:v>
                </c:pt>
                <c:pt idx="115">
                  <c:v>42826</c:v>
                </c:pt>
                <c:pt idx="116">
                  <c:v>42856</c:v>
                </c:pt>
                <c:pt idx="117">
                  <c:v>42887</c:v>
                </c:pt>
                <c:pt idx="118">
                  <c:v>42917</c:v>
                </c:pt>
                <c:pt idx="119">
                  <c:v>42948</c:v>
                </c:pt>
                <c:pt idx="120">
                  <c:v>42979</c:v>
                </c:pt>
                <c:pt idx="121">
                  <c:v>43009</c:v>
                </c:pt>
                <c:pt idx="122">
                  <c:v>43040</c:v>
                </c:pt>
                <c:pt idx="123">
                  <c:v>43070</c:v>
                </c:pt>
                <c:pt idx="124">
                  <c:v>43101</c:v>
                </c:pt>
                <c:pt idx="125">
                  <c:v>43132</c:v>
                </c:pt>
                <c:pt idx="126">
                  <c:v>43160</c:v>
                </c:pt>
                <c:pt idx="127">
                  <c:v>43191</c:v>
                </c:pt>
                <c:pt idx="128">
                  <c:v>43221</c:v>
                </c:pt>
                <c:pt idx="129">
                  <c:v>43252</c:v>
                </c:pt>
                <c:pt idx="130">
                  <c:v>43282</c:v>
                </c:pt>
                <c:pt idx="131">
                  <c:v>43313</c:v>
                </c:pt>
                <c:pt idx="132">
                  <c:v>43344</c:v>
                </c:pt>
                <c:pt idx="133">
                  <c:v>43374</c:v>
                </c:pt>
                <c:pt idx="134">
                  <c:v>43405</c:v>
                </c:pt>
                <c:pt idx="135">
                  <c:v>43435</c:v>
                </c:pt>
                <c:pt idx="136">
                  <c:v>43466</c:v>
                </c:pt>
                <c:pt idx="137">
                  <c:v>43497</c:v>
                </c:pt>
                <c:pt idx="138">
                  <c:v>43525</c:v>
                </c:pt>
                <c:pt idx="139">
                  <c:v>43556</c:v>
                </c:pt>
                <c:pt idx="140">
                  <c:v>43586</c:v>
                </c:pt>
                <c:pt idx="141">
                  <c:v>43617</c:v>
                </c:pt>
                <c:pt idx="142">
                  <c:v>43647</c:v>
                </c:pt>
                <c:pt idx="143">
                  <c:v>43678</c:v>
                </c:pt>
                <c:pt idx="144">
                  <c:v>43709</c:v>
                </c:pt>
              </c:numCache>
            </c:numRef>
          </c:cat>
          <c:val>
            <c:numRef>
              <c:f>Guestnights!$L$110:$L$254</c:f>
              <c:numCache>
                <c:formatCode>0.00</c:formatCode>
                <c:ptCount val="145"/>
                <c:pt idx="12">
                  <c:v>2.7349999999999999</c:v>
                </c:pt>
                <c:pt idx="13">
                  <c:v>2.7040000000000002</c:v>
                </c:pt>
                <c:pt idx="14">
                  <c:v>2.6739999999999999</c:v>
                </c:pt>
                <c:pt idx="15">
                  <c:v>2.6520000000000001</c:v>
                </c:pt>
                <c:pt idx="16">
                  <c:v>2.5960000000000001</c:v>
                </c:pt>
                <c:pt idx="17">
                  <c:v>2.5459999999999998</c:v>
                </c:pt>
                <c:pt idx="18">
                  <c:v>2.5</c:v>
                </c:pt>
                <c:pt idx="19">
                  <c:v>2.4780000000000002</c:v>
                </c:pt>
                <c:pt idx="20">
                  <c:v>2.4510000000000001</c:v>
                </c:pt>
                <c:pt idx="21">
                  <c:v>2.4289999999999998</c:v>
                </c:pt>
                <c:pt idx="22">
                  <c:v>2.427</c:v>
                </c:pt>
                <c:pt idx="23">
                  <c:v>2.4089999999999998</c:v>
                </c:pt>
                <c:pt idx="24">
                  <c:v>2.4220000000000002</c:v>
                </c:pt>
                <c:pt idx="25">
                  <c:v>2.4220000000000002</c:v>
                </c:pt>
                <c:pt idx="26">
                  <c:v>2.4169999999999998</c:v>
                </c:pt>
                <c:pt idx="27">
                  <c:v>2.4350000000000001</c:v>
                </c:pt>
                <c:pt idx="28">
                  <c:v>2.4500000000000002</c:v>
                </c:pt>
                <c:pt idx="29">
                  <c:v>2.46</c:v>
                </c:pt>
                <c:pt idx="30">
                  <c:v>2.464</c:v>
                </c:pt>
                <c:pt idx="31">
                  <c:v>2.4630000000000001</c:v>
                </c:pt>
                <c:pt idx="32">
                  <c:v>2.4849999999999999</c:v>
                </c:pt>
                <c:pt idx="33">
                  <c:v>2.4889999999999999</c:v>
                </c:pt>
                <c:pt idx="34">
                  <c:v>2.4849999999999999</c:v>
                </c:pt>
                <c:pt idx="35">
                  <c:v>2.504</c:v>
                </c:pt>
                <c:pt idx="36">
                  <c:v>2.5049999999999999</c:v>
                </c:pt>
                <c:pt idx="37">
                  <c:v>2.5129999999999999</c:v>
                </c:pt>
                <c:pt idx="38">
                  <c:v>2.5190000000000001</c:v>
                </c:pt>
                <c:pt idx="39">
                  <c:v>2.516</c:v>
                </c:pt>
                <c:pt idx="40">
                  <c:v>2.5270000000000001</c:v>
                </c:pt>
                <c:pt idx="41">
                  <c:v>2.5350000000000001</c:v>
                </c:pt>
                <c:pt idx="42">
                  <c:v>2.54</c:v>
                </c:pt>
                <c:pt idx="43">
                  <c:v>2.5459999999999998</c:v>
                </c:pt>
                <c:pt idx="44">
                  <c:v>2.5529999999999999</c:v>
                </c:pt>
                <c:pt idx="45">
                  <c:v>2.5670000000000002</c:v>
                </c:pt>
                <c:pt idx="46">
                  <c:v>2.581</c:v>
                </c:pt>
                <c:pt idx="47">
                  <c:v>2.6070000000000002</c:v>
                </c:pt>
                <c:pt idx="48">
                  <c:v>2.6720000000000002</c:v>
                </c:pt>
                <c:pt idx="49">
                  <c:v>2.7389999999999999</c:v>
                </c:pt>
                <c:pt idx="50">
                  <c:v>2.7650000000000001</c:v>
                </c:pt>
                <c:pt idx="51">
                  <c:v>2.7959999999999998</c:v>
                </c:pt>
                <c:pt idx="52">
                  <c:v>2.8050000000000002</c:v>
                </c:pt>
                <c:pt idx="53">
                  <c:v>2.8</c:v>
                </c:pt>
                <c:pt idx="54">
                  <c:v>2.8159999999999998</c:v>
                </c:pt>
                <c:pt idx="55">
                  <c:v>2.8330000000000002</c:v>
                </c:pt>
                <c:pt idx="56">
                  <c:v>2.8380000000000001</c:v>
                </c:pt>
                <c:pt idx="57">
                  <c:v>2.863</c:v>
                </c:pt>
                <c:pt idx="58">
                  <c:v>2.8730000000000002</c:v>
                </c:pt>
                <c:pt idx="59">
                  <c:v>2.8530000000000002</c:v>
                </c:pt>
                <c:pt idx="60">
                  <c:v>2.8050000000000002</c:v>
                </c:pt>
                <c:pt idx="61">
                  <c:v>2.7930000000000001</c:v>
                </c:pt>
                <c:pt idx="62">
                  <c:v>2.7850000000000001</c:v>
                </c:pt>
                <c:pt idx="63">
                  <c:v>2.8029999999999999</c:v>
                </c:pt>
                <c:pt idx="64">
                  <c:v>2.8109999999999999</c:v>
                </c:pt>
                <c:pt idx="65">
                  <c:v>2.8370000000000002</c:v>
                </c:pt>
                <c:pt idx="66">
                  <c:v>2.8610000000000002</c:v>
                </c:pt>
                <c:pt idx="67">
                  <c:v>2.883</c:v>
                </c:pt>
                <c:pt idx="68">
                  <c:v>2.9159999999999999</c:v>
                </c:pt>
                <c:pt idx="69">
                  <c:v>2.915</c:v>
                </c:pt>
                <c:pt idx="70">
                  <c:v>2.9319999999999999</c:v>
                </c:pt>
                <c:pt idx="71">
                  <c:v>2.9550000000000001</c:v>
                </c:pt>
                <c:pt idx="72">
                  <c:v>2.9750000000000001</c:v>
                </c:pt>
                <c:pt idx="73">
                  <c:v>2.9449999999999998</c:v>
                </c:pt>
                <c:pt idx="74">
                  <c:v>2.9660000000000002</c:v>
                </c:pt>
                <c:pt idx="75">
                  <c:v>2.9529999999999998</c:v>
                </c:pt>
                <c:pt idx="76">
                  <c:v>2.972</c:v>
                </c:pt>
                <c:pt idx="77">
                  <c:v>2.9910000000000001</c:v>
                </c:pt>
                <c:pt idx="78">
                  <c:v>2.9729999999999999</c:v>
                </c:pt>
                <c:pt idx="79">
                  <c:v>2.9660000000000002</c:v>
                </c:pt>
                <c:pt idx="80">
                  <c:v>2.9569999999999999</c:v>
                </c:pt>
                <c:pt idx="81">
                  <c:v>2.9660000000000002</c:v>
                </c:pt>
                <c:pt idx="82">
                  <c:v>2.9550000000000001</c:v>
                </c:pt>
                <c:pt idx="83">
                  <c:v>2.9670000000000001</c:v>
                </c:pt>
                <c:pt idx="84">
                  <c:v>2.97</c:v>
                </c:pt>
                <c:pt idx="85">
                  <c:v>2.9870000000000001</c:v>
                </c:pt>
                <c:pt idx="86">
                  <c:v>3.0019999999999998</c:v>
                </c:pt>
                <c:pt idx="87">
                  <c:v>3.0209999999999999</c:v>
                </c:pt>
                <c:pt idx="88">
                  <c:v>3.0139999999999998</c:v>
                </c:pt>
                <c:pt idx="89">
                  <c:v>3.0150000000000001</c:v>
                </c:pt>
                <c:pt idx="90">
                  <c:v>3.0270000000000001</c:v>
                </c:pt>
                <c:pt idx="91">
                  <c:v>3.0310000000000001</c:v>
                </c:pt>
                <c:pt idx="92">
                  <c:v>3.0379999999999998</c:v>
                </c:pt>
                <c:pt idx="93">
                  <c:v>3.0430000000000001</c:v>
                </c:pt>
                <c:pt idx="94">
                  <c:v>3.0489999999999999</c:v>
                </c:pt>
                <c:pt idx="95">
                  <c:v>3.048</c:v>
                </c:pt>
                <c:pt idx="96">
                  <c:v>3.06</c:v>
                </c:pt>
                <c:pt idx="97">
                  <c:v>3.0630000000000002</c:v>
                </c:pt>
                <c:pt idx="98">
                  <c:v>3.0459999999999998</c:v>
                </c:pt>
                <c:pt idx="99">
                  <c:v>3.0459999999999998</c:v>
                </c:pt>
                <c:pt idx="100">
                  <c:v>3.06</c:v>
                </c:pt>
                <c:pt idx="101">
                  <c:v>3.081</c:v>
                </c:pt>
                <c:pt idx="102">
                  <c:v>3.0990000000000002</c:v>
                </c:pt>
                <c:pt idx="103">
                  <c:v>3.14</c:v>
                </c:pt>
                <c:pt idx="104">
                  <c:v>3.1579999999999999</c:v>
                </c:pt>
                <c:pt idx="105">
                  <c:v>3.169</c:v>
                </c:pt>
                <c:pt idx="106">
                  <c:v>3.2</c:v>
                </c:pt>
                <c:pt idx="107">
                  <c:v>3.2189999999999999</c:v>
                </c:pt>
                <c:pt idx="108">
                  <c:v>3.23</c:v>
                </c:pt>
                <c:pt idx="109">
                  <c:v>3.2639999999999998</c:v>
                </c:pt>
                <c:pt idx="110">
                  <c:v>3.2810000000000001</c:v>
                </c:pt>
                <c:pt idx="111">
                  <c:v>3.3050000000000002</c:v>
                </c:pt>
                <c:pt idx="112">
                  <c:v>3.3239999999999998</c:v>
                </c:pt>
                <c:pt idx="113">
                  <c:v>3.3220000000000001</c:v>
                </c:pt>
                <c:pt idx="114">
                  <c:v>3.33</c:v>
                </c:pt>
                <c:pt idx="115">
                  <c:v>3.36</c:v>
                </c:pt>
                <c:pt idx="116">
                  <c:v>3.3759999999999999</c:v>
                </c:pt>
                <c:pt idx="117">
                  <c:v>3.403</c:v>
                </c:pt>
                <c:pt idx="118">
                  <c:v>3.41</c:v>
                </c:pt>
                <c:pt idx="119">
                  <c:v>3.41</c:v>
                </c:pt>
                <c:pt idx="120">
                  <c:v>3.4119999999999999</c:v>
                </c:pt>
                <c:pt idx="121">
                  <c:v>3.41</c:v>
                </c:pt>
                <c:pt idx="122">
                  <c:v>3.4430000000000001</c:v>
                </c:pt>
                <c:pt idx="123">
                  <c:v>3.4569999999999999</c:v>
                </c:pt>
                <c:pt idx="124">
                  <c:v>3.4649999999999999</c:v>
                </c:pt>
                <c:pt idx="125">
                  <c:v>3.4769999999999999</c:v>
                </c:pt>
                <c:pt idx="126">
                  <c:v>3.5030000000000001</c:v>
                </c:pt>
                <c:pt idx="127">
                  <c:v>3.4820000000000002</c:v>
                </c:pt>
                <c:pt idx="128">
                  <c:v>3.4830000000000001</c:v>
                </c:pt>
                <c:pt idx="129">
                  <c:v>3.4689999999999999</c:v>
                </c:pt>
                <c:pt idx="130">
                  <c:v>3.4660000000000002</c:v>
                </c:pt>
                <c:pt idx="131">
                  <c:v>3.4780000000000002</c:v>
                </c:pt>
                <c:pt idx="132">
                  <c:v>3.5019999999999998</c:v>
                </c:pt>
                <c:pt idx="133">
                  <c:v>3.5270000000000001</c:v>
                </c:pt>
                <c:pt idx="134">
                  <c:v>3.532</c:v>
                </c:pt>
                <c:pt idx="135">
                  <c:v>3.544</c:v>
                </c:pt>
                <c:pt idx="136">
                  <c:v>3.5640000000000001</c:v>
                </c:pt>
                <c:pt idx="137">
                  <c:v>3.577</c:v>
                </c:pt>
                <c:pt idx="138">
                  <c:v>3.5670000000000002</c:v>
                </c:pt>
                <c:pt idx="139">
                  <c:v>3.5619999999999998</c:v>
                </c:pt>
                <c:pt idx="140">
                  <c:v>3.5430000000000001</c:v>
                </c:pt>
                <c:pt idx="141">
                  <c:v>3.5350000000000001</c:v>
                </c:pt>
                <c:pt idx="142">
                  <c:v>3.536</c:v>
                </c:pt>
                <c:pt idx="143">
                  <c:v>3.5409999999999999</c:v>
                </c:pt>
                <c:pt idx="144" formatCode="0.000">
                  <c:v>3.5310000000000001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D9-4EF1-8777-2FE5716A3E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351040"/>
        <c:axId val="123352576"/>
      </c:lineChart>
      <c:catAx>
        <c:axId val="123351040"/>
        <c:scaling>
          <c:orientation val="minMax"/>
        </c:scaling>
        <c:delete val="0"/>
        <c:axPos val="b"/>
        <c:numFmt formatCode="mmm\-yy" sourceLinked="0"/>
        <c:majorTickMark val="out"/>
        <c:minorTickMark val="out"/>
        <c:tickLblPos val="nextTo"/>
        <c:crossAx val="123352576"/>
        <c:crosses val="autoZero"/>
        <c:auto val="0"/>
        <c:lblAlgn val="ctr"/>
        <c:lblOffset val="100"/>
        <c:tickLblSkip val="24"/>
        <c:tickMarkSkip val="24"/>
        <c:noMultiLvlLbl val="0"/>
      </c:catAx>
      <c:valAx>
        <c:axId val="123352576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>
                    <a:solidFill>
                      <a:srgbClr val="0070C0"/>
                    </a:solidFill>
                  </a:defRPr>
                </a:pPr>
                <a:r>
                  <a:rPr lang="en-US">
                    <a:solidFill>
                      <a:srgbClr val="0070C0"/>
                    </a:solidFill>
                  </a:rPr>
                  <a:t>Moving annual total (million)</a:t>
                </a:r>
              </a:p>
            </c:rich>
          </c:tx>
          <c:overlay val="0"/>
        </c:title>
        <c:numFmt formatCode="#,##0.0" sourceLinked="0"/>
        <c:majorTickMark val="out"/>
        <c:minorTickMark val="none"/>
        <c:tickLblPos val="nextTo"/>
        <c:txPr>
          <a:bodyPr/>
          <a:lstStyle/>
          <a:p>
            <a:pPr>
              <a:defRPr b="1">
                <a:solidFill>
                  <a:srgbClr val="0070C0"/>
                </a:solidFill>
              </a:defRPr>
            </a:pPr>
            <a:endParaRPr lang="en-US"/>
          </a:p>
        </c:txPr>
        <c:crossAx val="123351040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344" l="0.70000000000000062" r="0.70000000000000062" t="0.75000000000000344" header="0.30000000000000032" footer="0.30000000000000032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Annual guest nights</a:t>
            </a:r>
          </a:p>
          <a:p>
            <a:pPr>
              <a:defRPr/>
            </a:pPr>
            <a:r>
              <a:rPr lang="en-US" sz="1400"/>
              <a:t>Auckland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'GN2'!$E$108</c:f>
              <c:strCache>
                <c:ptCount val="1"/>
                <c:pt idx="0">
                  <c:v> Domestic 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cat>
            <c:numRef>
              <c:f>'GN2'!$A$120:$A$252</c:f>
              <c:numCache>
                <c:formatCode>mmm\-yy</c:formatCode>
                <c:ptCount val="133"/>
                <c:pt idx="0">
                  <c:v>39692</c:v>
                </c:pt>
                <c:pt idx="1">
                  <c:v>39722</c:v>
                </c:pt>
                <c:pt idx="2">
                  <c:v>39753</c:v>
                </c:pt>
                <c:pt idx="3">
                  <c:v>39783</c:v>
                </c:pt>
                <c:pt idx="4">
                  <c:v>39814</c:v>
                </c:pt>
                <c:pt idx="5">
                  <c:v>39845</c:v>
                </c:pt>
                <c:pt idx="6">
                  <c:v>39873</c:v>
                </c:pt>
                <c:pt idx="7">
                  <c:v>39904</c:v>
                </c:pt>
                <c:pt idx="8">
                  <c:v>39934</c:v>
                </c:pt>
                <c:pt idx="9">
                  <c:v>39965</c:v>
                </c:pt>
                <c:pt idx="10">
                  <c:v>39995</c:v>
                </c:pt>
                <c:pt idx="11">
                  <c:v>40026</c:v>
                </c:pt>
                <c:pt idx="12">
                  <c:v>40057</c:v>
                </c:pt>
                <c:pt idx="13">
                  <c:v>40087</c:v>
                </c:pt>
                <c:pt idx="14">
                  <c:v>40118</c:v>
                </c:pt>
                <c:pt idx="15">
                  <c:v>40148</c:v>
                </c:pt>
                <c:pt idx="16">
                  <c:v>40179</c:v>
                </c:pt>
                <c:pt idx="17">
                  <c:v>40210</c:v>
                </c:pt>
                <c:pt idx="18">
                  <c:v>40238</c:v>
                </c:pt>
                <c:pt idx="19">
                  <c:v>40269</c:v>
                </c:pt>
                <c:pt idx="20">
                  <c:v>40299</c:v>
                </c:pt>
                <c:pt idx="21">
                  <c:v>40330</c:v>
                </c:pt>
                <c:pt idx="22">
                  <c:v>40360</c:v>
                </c:pt>
                <c:pt idx="23">
                  <c:v>40391</c:v>
                </c:pt>
                <c:pt idx="24">
                  <c:v>40422</c:v>
                </c:pt>
                <c:pt idx="25">
                  <c:v>40452</c:v>
                </c:pt>
                <c:pt idx="26">
                  <c:v>40483</c:v>
                </c:pt>
                <c:pt idx="27">
                  <c:v>40513</c:v>
                </c:pt>
                <c:pt idx="28">
                  <c:v>40544</c:v>
                </c:pt>
                <c:pt idx="29">
                  <c:v>40575</c:v>
                </c:pt>
                <c:pt idx="30">
                  <c:v>40603</c:v>
                </c:pt>
                <c:pt idx="31">
                  <c:v>40634</c:v>
                </c:pt>
                <c:pt idx="32">
                  <c:v>40664</c:v>
                </c:pt>
                <c:pt idx="33">
                  <c:v>40695</c:v>
                </c:pt>
                <c:pt idx="34">
                  <c:v>40725</c:v>
                </c:pt>
                <c:pt idx="35">
                  <c:v>40756</c:v>
                </c:pt>
                <c:pt idx="36">
                  <c:v>40787</c:v>
                </c:pt>
                <c:pt idx="37">
                  <c:v>40817</c:v>
                </c:pt>
                <c:pt idx="38">
                  <c:v>40848</c:v>
                </c:pt>
                <c:pt idx="39">
                  <c:v>40878</c:v>
                </c:pt>
                <c:pt idx="40">
                  <c:v>40909</c:v>
                </c:pt>
                <c:pt idx="41">
                  <c:v>40940</c:v>
                </c:pt>
                <c:pt idx="42">
                  <c:v>40969</c:v>
                </c:pt>
                <c:pt idx="43">
                  <c:v>41000</c:v>
                </c:pt>
                <c:pt idx="44">
                  <c:v>41030</c:v>
                </c:pt>
                <c:pt idx="45">
                  <c:v>41061</c:v>
                </c:pt>
                <c:pt idx="46">
                  <c:v>41091</c:v>
                </c:pt>
                <c:pt idx="47">
                  <c:v>41122</c:v>
                </c:pt>
                <c:pt idx="48">
                  <c:v>41153</c:v>
                </c:pt>
                <c:pt idx="49">
                  <c:v>41183</c:v>
                </c:pt>
                <c:pt idx="50">
                  <c:v>41214</c:v>
                </c:pt>
                <c:pt idx="51">
                  <c:v>41244</c:v>
                </c:pt>
                <c:pt idx="52">
                  <c:v>41275</c:v>
                </c:pt>
                <c:pt idx="53">
                  <c:v>41306</c:v>
                </c:pt>
                <c:pt idx="54">
                  <c:v>41334</c:v>
                </c:pt>
                <c:pt idx="55">
                  <c:v>41365</c:v>
                </c:pt>
                <c:pt idx="56">
                  <c:v>41395</c:v>
                </c:pt>
                <c:pt idx="57">
                  <c:v>41426</c:v>
                </c:pt>
                <c:pt idx="58">
                  <c:v>41456</c:v>
                </c:pt>
                <c:pt idx="59">
                  <c:v>41487</c:v>
                </c:pt>
                <c:pt idx="60">
                  <c:v>41518</c:v>
                </c:pt>
                <c:pt idx="61">
                  <c:v>41548</c:v>
                </c:pt>
                <c:pt idx="62">
                  <c:v>41579</c:v>
                </c:pt>
                <c:pt idx="63">
                  <c:v>41609</c:v>
                </c:pt>
                <c:pt idx="64">
                  <c:v>41640</c:v>
                </c:pt>
                <c:pt idx="65">
                  <c:v>41671</c:v>
                </c:pt>
                <c:pt idx="66">
                  <c:v>41699</c:v>
                </c:pt>
                <c:pt idx="67">
                  <c:v>41730</c:v>
                </c:pt>
                <c:pt idx="68">
                  <c:v>41760</c:v>
                </c:pt>
                <c:pt idx="69">
                  <c:v>41791</c:v>
                </c:pt>
                <c:pt idx="70">
                  <c:v>41821</c:v>
                </c:pt>
                <c:pt idx="71">
                  <c:v>41852</c:v>
                </c:pt>
                <c:pt idx="72">
                  <c:v>41883</c:v>
                </c:pt>
                <c:pt idx="73">
                  <c:v>41913</c:v>
                </c:pt>
                <c:pt idx="74">
                  <c:v>41944</c:v>
                </c:pt>
                <c:pt idx="75">
                  <c:v>41974</c:v>
                </c:pt>
                <c:pt idx="76">
                  <c:v>42005</c:v>
                </c:pt>
                <c:pt idx="77">
                  <c:v>42036</c:v>
                </c:pt>
                <c:pt idx="78">
                  <c:v>42064</c:v>
                </c:pt>
                <c:pt idx="79">
                  <c:v>42095</c:v>
                </c:pt>
                <c:pt idx="80">
                  <c:v>42125</c:v>
                </c:pt>
                <c:pt idx="81">
                  <c:v>42156</c:v>
                </c:pt>
                <c:pt idx="82">
                  <c:v>42186</c:v>
                </c:pt>
                <c:pt idx="83">
                  <c:v>42217</c:v>
                </c:pt>
                <c:pt idx="84">
                  <c:v>42248</c:v>
                </c:pt>
                <c:pt idx="85">
                  <c:v>42278</c:v>
                </c:pt>
                <c:pt idx="86">
                  <c:v>42309</c:v>
                </c:pt>
                <c:pt idx="87">
                  <c:v>42339</c:v>
                </c:pt>
                <c:pt idx="88">
                  <c:v>42370</c:v>
                </c:pt>
                <c:pt idx="89">
                  <c:v>42401</c:v>
                </c:pt>
                <c:pt idx="90">
                  <c:v>42430</c:v>
                </c:pt>
                <c:pt idx="91">
                  <c:v>42461</c:v>
                </c:pt>
                <c:pt idx="92">
                  <c:v>42491</c:v>
                </c:pt>
                <c:pt idx="93">
                  <c:v>42522</c:v>
                </c:pt>
                <c:pt idx="94">
                  <c:v>42552</c:v>
                </c:pt>
                <c:pt idx="95">
                  <c:v>42583</c:v>
                </c:pt>
                <c:pt idx="96">
                  <c:v>42614</c:v>
                </c:pt>
                <c:pt idx="97">
                  <c:v>42644</c:v>
                </c:pt>
                <c:pt idx="98">
                  <c:v>42675</c:v>
                </c:pt>
                <c:pt idx="99">
                  <c:v>42705</c:v>
                </c:pt>
                <c:pt idx="100">
                  <c:v>42736</c:v>
                </c:pt>
                <c:pt idx="101">
                  <c:v>42767</c:v>
                </c:pt>
                <c:pt idx="102">
                  <c:v>42795</c:v>
                </c:pt>
                <c:pt idx="103">
                  <c:v>42826</c:v>
                </c:pt>
                <c:pt idx="104">
                  <c:v>42856</c:v>
                </c:pt>
                <c:pt idx="105">
                  <c:v>42887</c:v>
                </c:pt>
                <c:pt idx="106">
                  <c:v>42917</c:v>
                </c:pt>
                <c:pt idx="107">
                  <c:v>42948</c:v>
                </c:pt>
                <c:pt idx="108">
                  <c:v>42979</c:v>
                </c:pt>
                <c:pt idx="109">
                  <c:v>43009</c:v>
                </c:pt>
                <c:pt idx="110">
                  <c:v>43040</c:v>
                </c:pt>
                <c:pt idx="111">
                  <c:v>43070</c:v>
                </c:pt>
                <c:pt idx="112">
                  <c:v>43101</c:v>
                </c:pt>
                <c:pt idx="113">
                  <c:v>43132</c:v>
                </c:pt>
                <c:pt idx="114">
                  <c:v>43160</c:v>
                </c:pt>
                <c:pt idx="115">
                  <c:v>43191</c:v>
                </c:pt>
                <c:pt idx="116">
                  <c:v>43221</c:v>
                </c:pt>
                <c:pt idx="117">
                  <c:v>43252</c:v>
                </c:pt>
                <c:pt idx="118">
                  <c:v>43282</c:v>
                </c:pt>
                <c:pt idx="119">
                  <c:v>43313</c:v>
                </c:pt>
                <c:pt idx="120">
                  <c:v>43344</c:v>
                </c:pt>
                <c:pt idx="121">
                  <c:v>43374</c:v>
                </c:pt>
                <c:pt idx="122">
                  <c:v>43405</c:v>
                </c:pt>
                <c:pt idx="123">
                  <c:v>43435</c:v>
                </c:pt>
                <c:pt idx="124">
                  <c:v>43466</c:v>
                </c:pt>
                <c:pt idx="125">
                  <c:v>43497</c:v>
                </c:pt>
                <c:pt idx="126">
                  <c:v>43525</c:v>
                </c:pt>
                <c:pt idx="127">
                  <c:v>43556</c:v>
                </c:pt>
                <c:pt idx="128">
                  <c:v>43586</c:v>
                </c:pt>
                <c:pt idx="129">
                  <c:v>43617</c:v>
                </c:pt>
                <c:pt idx="130">
                  <c:v>43647</c:v>
                </c:pt>
                <c:pt idx="131">
                  <c:v>43678</c:v>
                </c:pt>
                <c:pt idx="132">
                  <c:v>43709</c:v>
                </c:pt>
              </c:numCache>
            </c:numRef>
          </c:cat>
          <c:val>
            <c:numRef>
              <c:f>'GN2'!$E$120:$E$252</c:f>
              <c:numCache>
                <c:formatCode>_-* #,##0_-;\-* #,##0_-;_-* "-"??_-;_-@_-</c:formatCode>
                <c:ptCount val="133"/>
                <c:pt idx="0">
                  <c:v>2928000</c:v>
                </c:pt>
                <c:pt idx="1">
                  <c:v>2985000</c:v>
                </c:pt>
                <c:pt idx="2">
                  <c:v>2983000</c:v>
                </c:pt>
                <c:pt idx="3">
                  <c:v>3011000</c:v>
                </c:pt>
                <c:pt idx="4">
                  <c:v>3032000</c:v>
                </c:pt>
                <c:pt idx="5">
                  <c:v>3041000</c:v>
                </c:pt>
                <c:pt idx="6">
                  <c:v>3058000</c:v>
                </c:pt>
                <c:pt idx="7">
                  <c:v>3051000</c:v>
                </c:pt>
                <c:pt idx="8">
                  <c:v>3043000</c:v>
                </c:pt>
                <c:pt idx="9">
                  <c:v>3026000</c:v>
                </c:pt>
                <c:pt idx="10">
                  <c:v>3053000</c:v>
                </c:pt>
                <c:pt idx="11">
                  <c:v>3038000</c:v>
                </c:pt>
                <c:pt idx="12">
                  <c:v>3025000</c:v>
                </c:pt>
                <c:pt idx="13">
                  <c:v>3030000</c:v>
                </c:pt>
                <c:pt idx="14">
                  <c:v>3018000</c:v>
                </c:pt>
                <c:pt idx="15">
                  <c:v>3005000</c:v>
                </c:pt>
                <c:pt idx="16">
                  <c:v>3004000</c:v>
                </c:pt>
                <c:pt idx="17">
                  <c:v>3003000</c:v>
                </c:pt>
                <c:pt idx="18">
                  <c:v>3003000</c:v>
                </c:pt>
                <c:pt idx="19">
                  <c:v>3029000</c:v>
                </c:pt>
                <c:pt idx="20">
                  <c:v>3030000</c:v>
                </c:pt>
                <c:pt idx="21">
                  <c:v>3049000</c:v>
                </c:pt>
                <c:pt idx="22">
                  <c:v>3048000</c:v>
                </c:pt>
                <c:pt idx="23">
                  <c:v>3073000</c:v>
                </c:pt>
                <c:pt idx="24">
                  <c:v>3097000</c:v>
                </c:pt>
                <c:pt idx="25">
                  <c:v>3098000</c:v>
                </c:pt>
                <c:pt idx="26">
                  <c:v>3149000</c:v>
                </c:pt>
                <c:pt idx="27">
                  <c:v>3176000</c:v>
                </c:pt>
                <c:pt idx="28">
                  <c:v>3208000</c:v>
                </c:pt>
                <c:pt idx="29">
                  <c:v>3232000</c:v>
                </c:pt>
                <c:pt idx="30">
                  <c:v>3270000</c:v>
                </c:pt>
                <c:pt idx="31">
                  <c:v>3304000</c:v>
                </c:pt>
                <c:pt idx="32">
                  <c:v>3351000</c:v>
                </c:pt>
                <c:pt idx="33">
                  <c:v>3383000</c:v>
                </c:pt>
                <c:pt idx="34">
                  <c:v>3438000</c:v>
                </c:pt>
                <c:pt idx="35">
                  <c:v>3477000</c:v>
                </c:pt>
                <c:pt idx="36">
                  <c:v>3462000</c:v>
                </c:pt>
                <c:pt idx="37">
                  <c:v>3461000</c:v>
                </c:pt>
                <c:pt idx="38">
                  <c:v>3425000</c:v>
                </c:pt>
                <c:pt idx="39">
                  <c:v>3458000</c:v>
                </c:pt>
                <c:pt idx="40">
                  <c:v>3450000</c:v>
                </c:pt>
                <c:pt idx="41">
                  <c:v>3481000</c:v>
                </c:pt>
                <c:pt idx="42">
                  <c:v>3503000</c:v>
                </c:pt>
                <c:pt idx="43">
                  <c:v>3514000</c:v>
                </c:pt>
                <c:pt idx="44">
                  <c:v>3508000</c:v>
                </c:pt>
                <c:pt idx="45">
                  <c:v>3534000</c:v>
                </c:pt>
                <c:pt idx="46">
                  <c:v>3486000</c:v>
                </c:pt>
                <c:pt idx="47">
                  <c:v>3489000</c:v>
                </c:pt>
                <c:pt idx="48">
                  <c:v>3518000</c:v>
                </c:pt>
                <c:pt idx="49">
                  <c:v>3546000</c:v>
                </c:pt>
                <c:pt idx="50">
                  <c:v>3614000</c:v>
                </c:pt>
                <c:pt idx="51">
                  <c:v>3618000</c:v>
                </c:pt>
                <c:pt idx="52">
                  <c:v>3634000</c:v>
                </c:pt>
                <c:pt idx="53">
                  <c:v>3630000</c:v>
                </c:pt>
                <c:pt idx="54">
                  <c:v>3641000</c:v>
                </c:pt>
                <c:pt idx="55">
                  <c:v>3629000</c:v>
                </c:pt>
                <c:pt idx="56">
                  <c:v>3635000</c:v>
                </c:pt>
                <c:pt idx="57">
                  <c:v>3626000</c:v>
                </c:pt>
                <c:pt idx="58">
                  <c:v>3651000</c:v>
                </c:pt>
                <c:pt idx="59">
                  <c:v>3643000</c:v>
                </c:pt>
                <c:pt idx="60">
                  <c:v>3676000</c:v>
                </c:pt>
                <c:pt idx="61">
                  <c:v>3705000</c:v>
                </c:pt>
                <c:pt idx="62">
                  <c:v>3705000</c:v>
                </c:pt>
                <c:pt idx="63">
                  <c:v>3718000</c:v>
                </c:pt>
                <c:pt idx="64">
                  <c:v>3731000</c:v>
                </c:pt>
                <c:pt idx="65">
                  <c:v>3760000</c:v>
                </c:pt>
                <c:pt idx="66">
                  <c:v>3762000</c:v>
                </c:pt>
                <c:pt idx="67">
                  <c:v>3790000</c:v>
                </c:pt>
                <c:pt idx="68">
                  <c:v>3840000</c:v>
                </c:pt>
                <c:pt idx="69">
                  <c:v>3861000</c:v>
                </c:pt>
                <c:pt idx="70">
                  <c:v>3888000</c:v>
                </c:pt>
                <c:pt idx="71">
                  <c:v>3911000</c:v>
                </c:pt>
                <c:pt idx="72">
                  <c:v>3943000</c:v>
                </c:pt>
                <c:pt idx="73">
                  <c:v>3949000</c:v>
                </c:pt>
                <c:pt idx="74">
                  <c:v>3959000</c:v>
                </c:pt>
                <c:pt idx="75">
                  <c:v>3971000</c:v>
                </c:pt>
                <c:pt idx="76">
                  <c:v>3999000</c:v>
                </c:pt>
                <c:pt idx="77">
                  <c:v>4007000</c:v>
                </c:pt>
                <c:pt idx="78">
                  <c:v>4032000</c:v>
                </c:pt>
                <c:pt idx="79">
                  <c:v>4060000</c:v>
                </c:pt>
                <c:pt idx="80">
                  <c:v>4051000</c:v>
                </c:pt>
                <c:pt idx="81">
                  <c:v>4043000</c:v>
                </c:pt>
                <c:pt idx="82">
                  <c:v>4050000</c:v>
                </c:pt>
                <c:pt idx="83">
                  <c:v>4062000</c:v>
                </c:pt>
                <c:pt idx="84">
                  <c:v>4055000</c:v>
                </c:pt>
                <c:pt idx="85">
                  <c:v>4045000</c:v>
                </c:pt>
                <c:pt idx="86">
                  <c:v>4054000</c:v>
                </c:pt>
                <c:pt idx="87">
                  <c:v>4072000</c:v>
                </c:pt>
                <c:pt idx="88">
                  <c:v>4084000</c:v>
                </c:pt>
                <c:pt idx="89">
                  <c:v>4082000</c:v>
                </c:pt>
                <c:pt idx="90">
                  <c:v>4077000</c:v>
                </c:pt>
                <c:pt idx="91">
                  <c:v>4071000</c:v>
                </c:pt>
                <c:pt idx="92">
                  <c:v>4077000</c:v>
                </c:pt>
                <c:pt idx="93">
                  <c:v>4105000</c:v>
                </c:pt>
                <c:pt idx="94">
                  <c:v>4117000</c:v>
                </c:pt>
                <c:pt idx="95">
                  <c:v>4129000</c:v>
                </c:pt>
                <c:pt idx="96">
                  <c:v>4130000</c:v>
                </c:pt>
                <c:pt idx="97">
                  <c:v>4149000</c:v>
                </c:pt>
                <c:pt idx="98">
                  <c:v>4141000</c:v>
                </c:pt>
                <c:pt idx="99">
                  <c:v>4128000</c:v>
                </c:pt>
                <c:pt idx="100">
                  <c:v>4089000</c:v>
                </c:pt>
                <c:pt idx="101">
                  <c:v>4074000</c:v>
                </c:pt>
                <c:pt idx="102">
                  <c:v>4071000</c:v>
                </c:pt>
                <c:pt idx="103">
                  <c:v>4053000</c:v>
                </c:pt>
                <c:pt idx="104">
                  <c:v>4054000</c:v>
                </c:pt>
                <c:pt idx="105">
                  <c:v>4037000</c:v>
                </c:pt>
                <c:pt idx="106">
                  <c:v>4031000</c:v>
                </c:pt>
                <c:pt idx="107">
                  <c:v>4001000</c:v>
                </c:pt>
                <c:pt idx="108">
                  <c:v>3977000</c:v>
                </c:pt>
                <c:pt idx="109">
                  <c:v>3939000</c:v>
                </c:pt>
                <c:pt idx="110">
                  <c:v>3922000</c:v>
                </c:pt>
                <c:pt idx="111">
                  <c:v>3909000</c:v>
                </c:pt>
                <c:pt idx="112">
                  <c:v>3911000</c:v>
                </c:pt>
                <c:pt idx="113">
                  <c:v>3899000</c:v>
                </c:pt>
                <c:pt idx="114">
                  <c:v>3884000</c:v>
                </c:pt>
                <c:pt idx="115">
                  <c:v>3857000</c:v>
                </c:pt>
                <c:pt idx="116">
                  <c:v>3836000</c:v>
                </c:pt>
                <c:pt idx="117">
                  <c:v>3820000</c:v>
                </c:pt>
                <c:pt idx="118">
                  <c:v>3809000</c:v>
                </c:pt>
                <c:pt idx="119">
                  <c:v>3829000</c:v>
                </c:pt>
                <c:pt idx="120">
                  <c:v>3838000</c:v>
                </c:pt>
                <c:pt idx="121">
                  <c:v>3856000</c:v>
                </c:pt>
                <c:pt idx="122">
                  <c:v>3886000</c:v>
                </c:pt>
                <c:pt idx="123">
                  <c:v>3881000</c:v>
                </c:pt>
                <c:pt idx="124">
                  <c:v>3881000</c:v>
                </c:pt>
                <c:pt idx="125">
                  <c:v>3869000</c:v>
                </c:pt>
                <c:pt idx="126">
                  <c:v>3874000</c:v>
                </c:pt>
                <c:pt idx="127">
                  <c:v>3897000</c:v>
                </c:pt>
                <c:pt idx="128">
                  <c:v>3929000</c:v>
                </c:pt>
                <c:pt idx="129">
                  <c:v>3956000</c:v>
                </c:pt>
                <c:pt idx="130">
                  <c:v>3966000</c:v>
                </c:pt>
                <c:pt idx="131">
                  <c:v>3981000</c:v>
                </c:pt>
                <c:pt idx="132">
                  <c:v>4025000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FA-48A4-B17C-34EF6288EDB1}"/>
            </c:ext>
          </c:extLst>
        </c:ser>
        <c:ser>
          <c:idx val="1"/>
          <c:order val="1"/>
          <c:tx>
            <c:strRef>
              <c:f>'GN2'!$F$108</c:f>
              <c:strCache>
                <c:ptCount val="1"/>
                <c:pt idx="0">
                  <c:v> International 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cat>
            <c:numRef>
              <c:f>'GN2'!$A$120:$A$252</c:f>
              <c:numCache>
                <c:formatCode>mmm\-yy</c:formatCode>
                <c:ptCount val="133"/>
                <c:pt idx="0">
                  <c:v>39692</c:v>
                </c:pt>
                <c:pt idx="1">
                  <c:v>39722</c:v>
                </c:pt>
                <c:pt idx="2">
                  <c:v>39753</c:v>
                </c:pt>
                <c:pt idx="3">
                  <c:v>39783</c:v>
                </c:pt>
                <c:pt idx="4">
                  <c:v>39814</c:v>
                </c:pt>
                <c:pt idx="5">
                  <c:v>39845</c:v>
                </c:pt>
                <c:pt idx="6">
                  <c:v>39873</c:v>
                </c:pt>
                <c:pt idx="7">
                  <c:v>39904</c:v>
                </c:pt>
                <c:pt idx="8">
                  <c:v>39934</c:v>
                </c:pt>
                <c:pt idx="9">
                  <c:v>39965</c:v>
                </c:pt>
                <c:pt idx="10">
                  <c:v>39995</c:v>
                </c:pt>
                <c:pt idx="11">
                  <c:v>40026</c:v>
                </c:pt>
                <c:pt idx="12">
                  <c:v>40057</c:v>
                </c:pt>
                <c:pt idx="13">
                  <c:v>40087</c:v>
                </c:pt>
                <c:pt idx="14">
                  <c:v>40118</c:v>
                </c:pt>
                <c:pt idx="15">
                  <c:v>40148</c:v>
                </c:pt>
                <c:pt idx="16">
                  <c:v>40179</c:v>
                </c:pt>
                <c:pt idx="17">
                  <c:v>40210</c:v>
                </c:pt>
                <c:pt idx="18">
                  <c:v>40238</c:v>
                </c:pt>
                <c:pt idx="19">
                  <c:v>40269</c:v>
                </c:pt>
                <c:pt idx="20">
                  <c:v>40299</c:v>
                </c:pt>
                <c:pt idx="21">
                  <c:v>40330</c:v>
                </c:pt>
                <c:pt idx="22">
                  <c:v>40360</c:v>
                </c:pt>
                <c:pt idx="23">
                  <c:v>40391</c:v>
                </c:pt>
                <c:pt idx="24">
                  <c:v>40422</c:v>
                </c:pt>
                <c:pt idx="25">
                  <c:v>40452</c:v>
                </c:pt>
                <c:pt idx="26">
                  <c:v>40483</c:v>
                </c:pt>
                <c:pt idx="27">
                  <c:v>40513</c:v>
                </c:pt>
                <c:pt idx="28">
                  <c:v>40544</c:v>
                </c:pt>
                <c:pt idx="29">
                  <c:v>40575</c:v>
                </c:pt>
                <c:pt idx="30">
                  <c:v>40603</c:v>
                </c:pt>
                <c:pt idx="31">
                  <c:v>40634</c:v>
                </c:pt>
                <c:pt idx="32">
                  <c:v>40664</c:v>
                </c:pt>
                <c:pt idx="33">
                  <c:v>40695</c:v>
                </c:pt>
                <c:pt idx="34">
                  <c:v>40725</c:v>
                </c:pt>
                <c:pt idx="35">
                  <c:v>40756</c:v>
                </c:pt>
                <c:pt idx="36">
                  <c:v>40787</c:v>
                </c:pt>
                <c:pt idx="37">
                  <c:v>40817</c:v>
                </c:pt>
                <c:pt idx="38">
                  <c:v>40848</c:v>
                </c:pt>
                <c:pt idx="39">
                  <c:v>40878</c:v>
                </c:pt>
                <c:pt idx="40">
                  <c:v>40909</c:v>
                </c:pt>
                <c:pt idx="41">
                  <c:v>40940</c:v>
                </c:pt>
                <c:pt idx="42">
                  <c:v>40969</c:v>
                </c:pt>
                <c:pt idx="43">
                  <c:v>41000</c:v>
                </c:pt>
                <c:pt idx="44">
                  <c:v>41030</c:v>
                </c:pt>
                <c:pt idx="45">
                  <c:v>41061</c:v>
                </c:pt>
                <c:pt idx="46">
                  <c:v>41091</c:v>
                </c:pt>
                <c:pt idx="47">
                  <c:v>41122</c:v>
                </c:pt>
                <c:pt idx="48">
                  <c:v>41153</c:v>
                </c:pt>
                <c:pt idx="49">
                  <c:v>41183</c:v>
                </c:pt>
                <c:pt idx="50">
                  <c:v>41214</c:v>
                </c:pt>
                <c:pt idx="51">
                  <c:v>41244</c:v>
                </c:pt>
                <c:pt idx="52">
                  <c:v>41275</c:v>
                </c:pt>
                <c:pt idx="53">
                  <c:v>41306</c:v>
                </c:pt>
                <c:pt idx="54">
                  <c:v>41334</c:v>
                </c:pt>
                <c:pt idx="55">
                  <c:v>41365</c:v>
                </c:pt>
                <c:pt idx="56">
                  <c:v>41395</c:v>
                </c:pt>
                <c:pt idx="57">
                  <c:v>41426</c:v>
                </c:pt>
                <c:pt idx="58">
                  <c:v>41456</c:v>
                </c:pt>
                <c:pt idx="59">
                  <c:v>41487</c:v>
                </c:pt>
                <c:pt idx="60">
                  <c:v>41518</c:v>
                </c:pt>
                <c:pt idx="61">
                  <c:v>41548</c:v>
                </c:pt>
                <c:pt idx="62">
                  <c:v>41579</c:v>
                </c:pt>
                <c:pt idx="63">
                  <c:v>41609</c:v>
                </c:pt>
                <c:pt idx="64">
                  <c:v>41640</c:v>
                </c:pt>
                <c:pt idx="65">
                  <c:v>41671</c:v>
                </c:pt>
                <c:pt idx="66">
                  <c:v>41699</c:v>
                </c:pt>
                <c:pt idx="67">
                  <c:v>41730</c:v>
                </c:pt>
                <c:pt idx="68">
                  <c:v>41760</c:v>
                </c:pt>
                <c:pt idx="69">
                  <c:v>41791</c:v>
                </c:pt>
                <c:pt idx="70">
                  <c:v>41821</c:v>
                </c:pt>
                <c:pt idx="71">
                  <c:v>41852</c:v>
                </c:pt>
                <c:pt idx="72">
                  <c:v>41883</c:v>
                </c:pt>
                <c:pt idx="73">
                  <c:v>41913</c:v>
                </c:pt>
                <c:pt idx="74">
                  <c:v>41944</c:v>
                </c:pt>
                <c:pt idx="75">
                  <c:v>41974</c:v>
                </c:pt>
                <c:pt idx="76">
                  <c:v>42005</c:v>
                </c:pt>
                <c:pt idx="77">
                  <c:v>42036</c:v>
                </c:pt>
                <c:pt idx="78">
                  <c:v>42064</c:v>
                </c:pt>
                <c:pt idx="79">
                  <c:v>42095</c:v>
                </c:pt>
                <c:pt idx="80">
                  <c:v>42125</c:v>
                </c:pt>
                <c:pt idx="81">
                  <c:v>42156</c:v>
                </c:pt>
                <c:pt idx="82">
                  <c:v>42186</c:v>
                </c:pt>
                <c:pt idx="83">
                  <c:v>42217</c:v>
                </c:pt>
                <c:pt idx="84">
                  <c:v>42248</c:v>
                </c:pt>
                <c:pt idx="85">
                  <c:v>42278</c:v>
                </c:pt>
                <c:pt idx="86">
                  <c:v>42309</c:v>
                </c:pt>
                <c:pt idx="87">
                  <c:v>42339</c:v>
                </c:pt>
                <c:pt idx="88">
                  <c:v>42370</c:v>
                </c:pt>
                <c:pt idx="89">
                  <c:v>42401</c:v>
                </c:pt>
                <c:pt idx="90">
                  <c:v>42430</c:v>
                </c:pt>
                <c:pt idx="91">
                  <c:v>42461</c:v>
                </c:pt>
                <c:pt idx="92">
                  <c:v>42491</c:v>
                </c:pt>
                <c:pt idx="93">
                  <c:v>42522</c:v>
                </c:pt>
                <c:pt idx="94">
                  <c:v>42552</c:v>
                </c:pt>
                <c:pt idx="95">
                  <c:v>42583</c:v>
                </c:pt>
                <c:pt idx="96">
                  <c:v>42614</c:v>
                </c:pt>
                <c:pt idx="97">
                  <c:v>42644</c:v>
                </c:pt>
                <c:pt idx="98">
                  <c:v>42675</c:v>
                </c:pt>
                <c:pt idx="99">
                  <c:v>42705</c:v>
                </c:pt>
                <c:pt idx="100">
                  <c:v>42736</c:v>
                </c:pt>
                <c:pt idx="101">
                  <c:v>42767</c:v>
                </c:pt>
                <c:pt idx="102">
                  <c:v>42795</c:v>
                </c:pt>
                <c:pt idx="103">
                  <c:v>42826</c:v>
                </c:pt>
                <c:pt idx="104">
                  <c:v>42856</c:v>
                </c:pt>
                <c:pt idx="105">
                  <c:v>42887</c:v>
                </c:pt>
                <c:pt idx="106">
                  <c:v>42917</c:v>
                </c:pt>
                <c:pt idx="107">
                  <c:v>42948</c:v>
                </c:pt>
                <c:pt idx="108">
                  <c:v>42979</c:v>
                </c:pt>
                <c:pt idx="109">
                  <c:v>43009</c:v>
                </c:pt>
                <c:pt idx="110">
                  <c:v>43040</c:v>
                </c:pt>
                <c:pt idx="111">
                  <c:v>43070</c:v>
                </c:pt>
                <c:pt idx="112">
                  <c:v>43101</c:v>
                </c:pt>
                <c:pt idx="113">
                  <c:v>43132</c:v>
                </c:pt>
                <c:pt idx="114">
                  <c:v>43160</c:v>
                </c:pt>
                <c:pt idx="115">
                  <c:v>43191</c:v>
                </c:pt>
                <c:pt idx="116">
                  <c:v>43221</c:v>
                </c:pt>
                <c:pt idx="117">
                  <c:v>43252</c:v>
                </c:pt>
                <c:pt idx="118">
                  <c:v>43282</c:v>
                </c:pt>
                <c:pt idx="119">
                  <c:v>43313</c:v>
                </c:pt>
                <c:pt idx="120">
                  <c:v>43344</c:v>
                </c:pt>
                <c:pt idx="121">
                  <c:v>43374</c:v>
                </c:pt>
                <c:pt idx="122">
                  <c:v>43405</c:v>
                </c:pt>
                <c:pt idx="123">
                  <c:v>43435</c:v>
                </c:pt>
                <c:pt idx="124">
                  <c:v>43466</c:v>
                </c:pt>
                <c:pt idx="125">
                  <c:v>43497</c:v>
                </c:pt>
                <c:pt idx="126">
                  <c:v>43525</c:v>
                </c:pt>
                <c:pt idx="127">
                  <c:v>43556</c:v>
                </c:pt>
                <c:pt idx="128">
                  <c:v>43586</c:v>
                </c:pt>
                <c:pt idx="129">
                  <c:v>43617</c:v>
                </c:pt>
                <c:pt idx="130">
                  <c:v>43647</c:v>
                </c:pt>
                <c:pt idx="131">
                  <c:v>43678</c:v>
                </c:pt>
                <c:pt idx="132">
                  <c:v>43709</c:v>
                </c:pt>
              </c:numCache>
            </c:numRef>
          </c:cat>
          <c:val>
            <c:numRef>
              <c:f>'GN2'!$F$120:$F$252</c:f>
              <c:numCache>
                <c:formatCode>_-* #,##0_-;\-* #,##0_-;_-* "-"??_-;_-@_-</c:formatCode>
                <c:ptCount val="133"/>
                <c:pt idx="0">
                  <c:v>2735000</c:v>
                </c:pt>
                <c:pt idx="1">
                  <c:v>2704000</c:v>
                </c:pt>
                <c:pt idx="2">
                  <c:v>2674000</c:v>
                </c:pt>
                <c:pt idx="3">
                  <c:v>2652000</c:v>
                </c:pt>
                <c:pt idx="4">
                  <c:v>2596000</c:v>
                </c:pt>
                <c:pt idx="5">
                  <c:v>2546000</c:v>
                </c:pt>
                <c:pt idx="6">
                  <c:v>2500000</c:v>
                </c:pt>
                <c:pt idx="7">
                  <c:v>2478000</c:v>
                </c:pt>
                <c:pt idx="8">
                  <c:v>2451000</c:v>
                </c:pt>
                <c:pt idx="9">
                  <c:v>2429000</c:v>
                </c:pt>
                <c:pt idx="10">
                  <c:v>2427000</c:v>
                </c:pt>
                <c:pt idx="11">
                  <c:v>2409000</c:v>
                </c:pt>
                <c:pt idx="12">
                  <c:v>2422000</c:v>
                </c:pt>
                <c:pt idx="13">
                  <c:v>2422000</c:v>
                </c:pt>
                <c:pt idx="14">
                  <c:v>2417000</c:v>
                </c:pt>
                <c:pt idx="15">
                  <c:v>2435000</c:v>
                </c:pt>
                <c:pt idx="16">
                  <c:v>2450000</c:v>
                </c:pt>
                <c:pt idx="17">
                  <c:v>2460000</c:v>
                </c:pt>
                <c:pt idx="18">
                  <c:v>2464000</c:v>
                </c:pt>
                <c:pt idx="19">
                  <c:v>2463000</c:v>
                </c:pt>
                <c:pt idx="20">
                  <c:v>2485000</c:v>
                </c:pt>
                <c:pt idx="21">
                  <c:v>2489000</c:v>
                </c:pt>
                <c:pt idx="22">
                  <c:v>2485000</c:v>
                </c:pt>
                <c:pt idx="23">
                  <c:v>2504000</c:v>
                </c:pt>
                <c:pt idx="24">
                  <c:v>2505000</c:v>
                </c:pt>
                <c:pt idx="25">
                  <c:v>2513000</c:v>
                </c:pt>
                <c:pt idx="26">
                  <c:v>2519000</c:v>
                </c:pt>
                <c:pt idx="27">
                  <c:v>2516000</c:v>
                </c:pt>
                <c:pt idx="28">
                  <c:v>2527000</c:v>
                </c:pt>
                <c:pt idx="29">
                  <c:v>2535000</c:v>
                </c:pt>
                <c:pt idx="30">
                  <c:v>2540000</c:v>
                </c:pt>
                <c:pt idx="31">
                  <c:v>2546000</c:v>
                </c:pt>
                <c:pt idx="32">
                  <c:v>2553000</c:v>
                </c:pt>
                <c:pt idx="33">
                  <c:v>2567000</c:v>
                </c:pt>
                <c:pt idx="34">
                  <c:v>2581000</c:v>
                </c:pt>
                <c:pt idx="35">
                  <c:v>2607000</c:v>
                </c:pt>
                <c:pt idx="36">
                  <c:v>2672000</c:v>
                </c:pt>
                <c:pt idx="37">
                  <c:v>2739000</c:v>
                </c:pt>
                <c:pt idx="38">
                  <c:v>2765000</c:v>
                </c:pt>
                <c:pt idx="39">
                  <c:v>2796000</c:v>
                </c:pt>
                <c:pt idx="40">
                  <c:v>2805000</c:v>
                </c:pt>
                <c:pt idx="41">
                  <c:v>2800000</c:v>
                </c:pt>
                <c:pt idx="42">
                  <c:v>2816000</c:v>
                </c:pt>
                <c:pt idx="43">
                  <c:v>2833000</c:v>
                </c:pt>
                <c:pt idx="44">
                  <c:v>2838000</c:v>
                </c:pt>
                <c:pt idx="45">
                  <c:v>2863000</c:v>
                </c:pt>
                <c:pt idx="46">
                  <c:v>2873000</c:v>
                </c:pt>
                <c:pt idx="47">
                  <c:v>2853000</c:v>
                </c:pt>
                <c:pt idx="48">
                  <c:v>2805000</c:v>
                </c:pt>
                <c:pt idx="49">
                  <c:v>2793000</c:v>
                </c:pt>
                <c:pt idx="50">
                  <c:v>2785000</c:v>
                </c:pt>
                <c:pt idx="51">
                  <c:v>2803000</c:v>
                </c:pt>
                <c:pt idx="52">
                  <c:v>2811000</c:v>
                </c:pt>
                <c:pt idx="53">
                  <c:v>2837000</c:v>
                </c:pt>
                <c:pt idx="54">
                  <c:v>2861000</c:v>
                </c:pt>
                <c:pt idx="55">
                  <c:v>2883000</c:v>
                </c:pt>
                <c:pt idx="56">
                  <c:v>2916000</c:v>
                </c:pt>
                <c:pt idx="57">
                  <c:v>2915000</c:v>
                </c:pt>
                <c:pt idx="58">
                  <c:v>2932000</c:v>
                </c:pt>
                <c:pt idx="59">
                  <c:v>2955000</c:v>
                </c:pt>
                <c:pt idx="60">
                  <c:v>2975000</c:v>
                </c:pt>
                <c:pt idx="61">
                  <c:v>2945000</c:v>
                </c:pt>
                <c:pt idx="62">
                  <c:v>2966000</c:v>
                </c:pt>
                <c:pt idx="63">
                  <c:v>2953000</c:v>
                </c:pt>
                <c:pt idx="64">
                  <c:v>2972000</c:v>
                </c:pt>
                <c:pt idx="65">
                  <c:v>2991000</c:v>
                </c:pt>
                <c:pt idx="66">
                  <c:v>2973000</c:v>
                </c:pt>
                <c:pt idx="67">
                  <c:v>2966000</c:v>
                </c:pt>
                <c:pt idx="68">
                  <c:v>2957000</c:v>
                </c:pt>
                <c:pt idx="69">
                  <c:v>2966000</c:v>
                </c:pt>
                <c:pt idx="70">
                  <c:v>2955000</c:v>
                </c:pt>
                <c:pt idx="71">
                  <c:v>2967000</c:v>
                </c:pt>
                <c:pt idx="72">
                  <c:v>2970000</c:v>
                </c:pt>
                <c:pt idx="73">
                  <c:v>2987000</c:v>
                </c:pt>
                <c:pt idx="74">
                  <c:v>3002000</c:v>
                </c:pt>
                <c:pt idx="75">
                  <c:v>3021000</c:v>
                </c:pt>
                <c:pt idx="76">
                  <c:v>3014000</c:v>
                </c:pt>
                <c:pt idx="77">
                  <c:v>3015000</c:v>
                </c:pt>
                <c:pt idx="78">
                  <c:v>3027000</c:v>
                </c:pt>
                <c:pt idx="79">
                  <c:v>3031000</c:v>
                </c:pt>
                <c:pt idx="80">
                  <c:v>3038000</c:v>
                </c:pt>
                <c:pt idx="81">
                  <c:v>3043000</c:v>
                </c:pt>
                <c:pt idx="82">
                  <c:v>3049000</c:v>
                </c:pt>
                <c:pt idx="83">
                  <c:v>3048000</c:v>
                </c:pt>
                <c:pt idx="84">
                  <c:v>3060000</c:v>
                </c:pt>
                <c:pt idx="85">
                  <c:v>3063000</c:v>
                </c:pt>
                <c:pt idx="86">
                  <c:v>3046000</c:v>
                </c:pt>
                <c:pt idx="87">
                  <c:v>3046000</c:v>
                </c:pt>
                <c:pt idx="88">
                  <c:v>3060000</c:v>
                </c:pt>
                <c:pt idx="89">
                  <c:v>3081000</c:v>
                </c:pt>
                <c:pt idx="90">
                  <c:v>3099000</c:v>
                </c:pt>
                <c:pt idx="91">
                  <c:v>3140000</c:v>
                </c:pt>
                <c:pt idx="92">
                  <c:v>3158000</c:v>
                </c:pt>
                <c:pt idx="93">
                  <c:v>3169000</c:v>
                </c:pt>
                <c:pt idx="94">
                  <c:v>3200000</c:v>
                </c:pt>
                <c:pt idx="95">
                  <c:v>3219000</c:v>
                </c:pt>
                <c:pt idx="96">
                  <c:v>3230000</c:v>
                </c:pt>
                <c:pt idx="97">
                  <c:v>3264000</c:v>
                </c:pt>
                <c:pt idx="98">
                  <c:v>3281000</c:v>
                </c:pt>
                <c:pt idx="99">
                  <c:v>3305000</c:v>
                </c:pt>
                <c:pt idx="100">
                  <c:v>3324000</c:v>
                </c:pt>
                <c:pt idx="101">
                  <c:v>3322000</c:v>
                </c:pt>
                <c:pt idx="102">
                  <c:v>3330000</c:v>
                </c:pt>
                <c:pt idx="103">
                  <c:v>3360000</c:v>
                </c:pt>
                <c:pt idx="104">
                  <c:v>3376000</c:v>
                </c:pt>
                <c:pt idx="105">
                  <c:v>3403000</c:v>
                </c:pt>
                <c:pt idx="106">
                  <c:v>3410000</c:v>
                </c:pt>
                <c:pt idx="107">
                  <c:v>3410000</c:v>
                </c:pt>
                <c:pt idx="108">
                  <c:v>3412000</c:v>
                </c:pt>
                <c:pt idx="109">
                  <c:v>3410000</c:v>
                </c:pt>
                <c:pt idx="110">
                  <c:v>3443000</c:v>
                </c:pt>
                <c:pt idx="111">
                  <c:v>3457000</c:v>
                </c:pt>
                <c:pt idx="112">
                  <c:v>3465000</c:v>
                </c:pt>
                <c:pt idx="113">
                  <c:v>3477000</c:v>
                </c:pt>
                <c:pt idx="114">
                  <c:v>3503000</c:v>
                </c:pt>
                <c:pt idx="115">
                  <c:v>3482000</c:v>
                </c:pt>
                <c:pt idx="116">
                  <c:v>3483000</c:v>
                </c:pt>
                <c:pt idx="117">
                  <c:v>3469000</c:v>
                </c:pt>
                <c:pt idx="118">
                  <c:v>3466000</c:v>
                </c:pt>
                <c:pt idx="119">
                  <c:v>3478000</c:v>
                </c:pt>
                <c:pt idx="120">
                  <c:v>3502000</c:v>
                </c:pt>
                <c:pt idx="121">
                  <c:v>3527000</c:v>
                </c:pt>
                <c:pt idx="122">
                  <c:v>3532000</c:v>
                </c:pt>
                <c:pt idx="123">
                  <c:v>3544000</c:v>
                </c:pt>
                <c:pt idx="124">
                  <c:v>3564000</c:v>
                </c:pt>
                <c:pt idx="125">
                  <c:v>3577000</c:v>
                </c:pt>
                <c:pt idx="126">
                  <c:v>3567000</c:v>
                </c:pt>
                <c:pt idx="127">
                  <c:v>3562000</c:v>
                </c:pt>
                <c:pt idx="128">
                  <c:v>3543000</c:v>
                </c:pt>
                <c:pt idx="129">
                  <c:v>3535000</c:v>
                </c:pt>
                <c:pt idx="130">
                  <c:v>3536000</c:v>
                </c:pt>
                <c:pt idx="131">
                  <c:v>3541000</c:v>
                </c:pt>
                <c:pt idx="132">
                  <c:v>3531000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FA-48A4-B17C-34EF6288ED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727296"/>
        <c:axId val="128749568"/>
      </c:lineChart>
      <c:catAx>
        <c:axId val="12872729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crossAx val="128749568"/>
        <c:crosses val="autoZero"/>
        <c:auto val="0"/>
        <c:lblAlgn val="ctr"/>
        <c:lblOffset val="100"/>
        <c:tickLblSkip val="12"/>
        <c:tickMarkSkip val="12"/>
        <c:noMultiLvlLbl val="1"/>
      </c:catAx>
      <c:valAx>
        <c:axId val="128749568"/>
        <c:scaling>
          <c:orientation val="minMax"/>
          <c:min val="0"/>
        </c:scaling>
        <c:delete val="0"/>
        <c:axPos val="l"/>
        <c:majorGridlines/>
        <c:numFmt formatCode="#,##0" sourceLinked="0"/>
        <c:majorTickMark val="out"/>
        <c:minorTickMark val="none"/>
        <c:tickLblPos val="nextTo"/>
        <c:crossAx val="128727296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Real retail sales growth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7175240594925634"/>
          <c:y val="0.19480351414406533"/>
          <c:w val="0.75876837270341546"/>
          <c:h val="0.45073454359871679"/>
        </c:manualLayout>
      </c:layout>
      <c:lineChart>
        <c:grouping val="standard"/>
        <c:varyColors val="0"/>
        <c:ser>
          <c:idx val="0"/>
          <c:order val="0"/>
          <c:tx>
            <c:strRef>
              <c:f>Retail!$B$4</c:f>
              <c:strCache>
                <c:ptCount val="1"/>
                <c:pt idx="0">
                  <c:v>Auckland</c:v>
                </c:pt>
              </c:strCache>
            </c:strRef>
          </c:tx>
          <c:marker>
            <c:symbol val="none"/>
          </c:marker>
          <c:cat>
            <c:numRef>
              <c:f>Retail!$A$23:$A$71</c:f>
              <c:numCache>
                <c:formatCode>mmm\-yy</c:formatCode>
                <c:ptCount val="49"/>
                <c:pt idx="0">
                  <c:v>40238</c:v>
                </c:pt>
                <c:pt idx="1">
                  <c:v>40330</c:v>
                </c:pt>
                <c:pt idx="2">
                  <c:v>40422</c:v>
                </c:pt>
                <c:pt idx="3">
                  <c:v>40513</c:v>
                </c:pt>
                <c:pt idx="4">
                  <c:v>40603</c:v>
                </c:pt>
                <c:pt idx="5">
                  <c:v>40695</c:v>
                </c:pt>
                <c:pt idx="6">
                  <c:v>40787</c:v>
                </c:pt>
                <c:pt idx="7">
                  <c:v>40878</c:v>
                </c:pt>
                <c:pt idx="8">
                  <c:v>40969</c:v>
                </c:pt>
                <c:pt idx="9">
                  <c:v>41061</c:v>
                </c:pt>
                <c:pt idx="10">
                  <c:v>41153</c:v>
                </c:pt>
                <c:pt idx="11">
                  <c:v>41244</c:v>
                </c:pt>
                <c:pt idx="12">
                  <c:v>41334</c:v>
                </c:pt>
                <c:pt idx="13">
                  <c:v>41426</c:v>
                </c:pt>
                <c:pt idx="14">
                  <c:v>41518</c:v>
                </c:pt>
                <c:pt idx="15">
                  <c:v>41609</c:v>
                </c:pt>
                <c:pt idx="16">
                  <c:v>41699</c:v>
                </c:pt>
                <c:pt idx="17">
                  <c:v>41791</c:v>
                </c:pt>
                <c:pt idx="18">
                  <c:v>41883</c:v>
                </c:pt>
                <c:pt idx="19">
                  <c:v>41974</c:v>
                </c:pt>
                <c:pt idx="20">
                  <c:v>42064</c:v>
                </c:pt>
                <c:pt idx="21">
                  <c:v>42156</c:v>
                </c:pt>
                <c:pt idx="22">
                  <c:v>42248</c:v>
                </c:pt>
                <c:pt idx="23">
                  <c:v>42339</c:v>
                </c:pt>
                <c:pt idx="24">
                  <c:v>42430</c:v>
                </c:pt>
                <c:pt idx="25">
                  <c:v>42522</c:v>
                </c:pt>
                <c:pt idx="26">
                  <c:v>42614</c:v>
                </c:pt>
                <c:pt idx="27">
                  <c:v>42705</c:v>
                </c:pt>
                <c:pt idx="28">
                  <c:v>42795</c:v>
                </c:pt>
                <c:pt idx="29">
                  <c:v>42887</c:v>
                </c:pt>
                <c:pt idx="30">
                  <c:v>42979</c:v>
                </c:pt>
                <c:pt idx="31">
                  <c:v>43070</c:v>
                </c:pt>
                <c:pt idx="32">
                  <c:v>43160</c:v>
                </c:pt>
                <c:pt idx="33">
                  <c:v>43252</c:v>
                </c:pt>
                <c:pt idx="34">
                  <c:v>43344</c:v>
                </c:pt>
                <c:pt idx="35">
                  <c:v>43435</c:v>
                </c:pt>
                <c:pt idx="36">
                  <c:v>43525</c:v>
                </c:pt>
                <c:pt idx="37">
                  <c:v>43617</c:v>
                </c:pt>
                <c:pt idx="38">
                  <c:v>43709</c:v>
                </c:pt>
                <c:pt idx="39">
                  <c:v>43800</c:v>
                </c:pt>
                <c:pt idx="40">
                  <c:v>43891</c:v>
                </c:pt>
                <c:pt idx="41">
                  <c:v>43983</c:v>
                </c:pt>
                <c:pt idx="42">
                  <c:v>44075</c:v>
                </c:pt>
                <c:pt idx="43">
                  <c:v>44166</c:v>
                </c:pt>
                <c:pt idx="44">
                  <c:v>44256</c:v>
                </c:pt>
                <c:pt idx="45">
                  <c:v>44348</c:v>
                </c:pt>
                <c:pt idx="46">
                  <c:v>44440</c:v>
                </c:pt>
                <c:pt idx="47">
                  <c:v>44531</c:v>
                </c:pt>
                <c:pt idx="48">
                  <c:v>44621</c:v>
                </c:pt>
              </c:numCache>
            </c:numRef>
          </c:cat>
          <c:val>
            <c:numRef>
              <c:f>Retail!$B$23:$B$71</c:f>
              <c:numCache>
                <c:formatCode>0.0%</c:formatCode>
                <c:ptCount val="49"/>
                <c:pt idx="0">
                  <c:v>3.1725883716314129E-2</c:v>
                </c:pt>
                <c:pt idx="1">
                  <c:v>4.9290319186170883E-2</c:v>
                </c:pt>
                <c:pt idx="2">
                  <c:v>6.0804518085854742E-2</c:v>
                </c:pt>
                <c:pt idx="3">
                  <c:v>4.7433269635305475E-2</c:v>
                </c:pt>
                <c:pt idx="4">
                  <c:v>3.3874099965791604E-2</c:v>
                </c:pt>
                <c:pt idx="5">
                  <c:v>2.1589662369854379E-2</c:v>
                </c:pt>
                <c:pt idx="6">
                  <c:v>1.9273902538388787E-2</c:v>
                </c:pt>
                <c:pt idx="7">
                  <c:v>3.7405977031627735E-2</c:v>
                </c:pt>
                <c:pt idx="8">
                  <c:v>4.2000681757712766E-2</c:v>
                </c:pt>
                <c:pt idx="9">
                  <c:v>5.5226739022882665E-2</c:v>
                </c:pt>
                <c:pt idx="10">
                  <c:v>5.109745476634453E-2</c:v>
                </c:pt>
                <c:pt idx="11">
                  <c:v>4.2007733901269662E-2</c:v>
                </c:pt>
                <c:pt idx="12">
                  <c:v>4.3626709818552767E-2</c:v>
                </c:pt>
                <c:pt idx="13">
                  <c:v>4.0763925412324209E-2</c:v>
                </c:pt>
                <c:pt idx="14">
                  <c:v>4.4176454492348638E-2</c:v>
                </c:pt>
                <c:pt idx="15">
                  <c:v>4.4559631103352926E-2</c:v>
                </c:pt>
                <c:pt idx="16">
                  <c:v>4.2755424505491302E-2</c:v>
                </c:pt>
                <c:pt idx="17">
                  <c:v>3.2492338530444753E-2</c:v>
                </c:pt>
                <c:pt idx="18">
                  <c:v>2.8986742850158009E-2</c:v>
                </c:pt>
                <c:pt idx="19">
                  <c:v>3.2407109982352633E-2</c:v>
                </c:pt>
                <c:pt idx="20">
                  <c:v>3.9068179644814682E-2</c:v>
                </c:pt>
                <c:pt idx="21">
                  <c:v>5.4226619754179195E-2</c:v>
                </c:pt>
                <c:pt idx="22">
                  <c:v>7.4013327010303387E-2</c:v>
                </c:pt>
                <c:pt idx="23">
                  <c:v>8.7607518577030197E-2</c:v>
                </c:pt>
                <c:pt idx="24">
                  <c:v>9.3579471798252989E-2</c:v>
                </c:pt>
                <c:pt idx="25">
                  <c:v>0.10431562768439773</c:v>
                </c:pt>
                <c:pt idx="26">
                  <c:v>9.5481225757068966E-2</c:v>
                </c:pt>
                <c:pt idx="27">
                  <c:v>7.9032995471576273E-2</c:v>
                </c:pt>
                <c:pt idx="28">
                  <c:v>6.446381953054714E-2</c:v>
                </c:pt>
                <c:pt idx="29">
                  <c:v>4.3402724218842836E-2</c:v>
                </c:pt>
                <c:pt idx="30">
                  <c:v>3.0788806840714278E-2</c:v>
                </c:pt>
                <c:pt idx="31">
                  <c:v>2.6396792725944085E-2</c:v>
                </c:pt>
                <c:pt idx="32">
                  <c:v>2.2042679199111515E-2</c:v>
                </c:pt>
                <c:pt idx="33">
                  <c:v>2.2611998611037576E-2</c:v>
                </c:pt>
                <c:pt idx="34">
                  <c:v>2.1749491237849305E-2</c:v>
                </c:pt>
                <c:pt idx="35">
                  <c:v>2.3083738049729075E-2</c:v>
                </c:pt>
                <c:pt idx="36">
                  <c:v>2.4023962163521428E-2</c:v>
                </c:pt>
                <c:pt idx="37">
                  <c:v>2.2319844125149535E-2</c:v>
                </c:pt>
                <c:pt idx="38">
                  <c:v>2.8504565304594554E-2</c:v>
                </c:pt>
                <c:pt idx="39">
                  <c:v>2.7367816549819901E-2</c:v>
                </c:pt>
                <c:pt idx="40">
                  <c:v>2.6631604741478521E-2</c:v>
                </c:pt>
                <c:pt idx="41">
                  <c:v>-1.3897867721629376E-2</c:v>
                </c:pt>
                <c:pt idx="42">
                  <c:v>-1.8290892782505397E-2</c:v>
                </c:pt>
                <c:pt idx="43">
                  <c:v>-1.604365790593576E-2</c:v>
                </c:pt>
                <c:pt idx="44">
                  <c:v>-9.9611952269916815E-3</c:v>
                </c:pt>
                <c:pt idx="45">
                  <c:v>9.3318680376480501E-2</c:v>
                </c:pt>
                <c:pt idx="46">
                  <c:v>6.6857867744822164E-2</c:v>
                </c:pt>
                <c:pt idx="47">
                  <c:v>6.2466207098093696E-2</c:v>
                </c:pt>
                <c:pt idx="48">
                  <c:v>6.1688420124135224E-2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4C-49E2-8998-476FF46F95F3}"/>
            </c:ext>
          </c:extLst>
        </c:ser>
        <c:ser>
          <c:idx val="1"/>
          <c:order val="1"/>
          <c:tx>
            <c:strRef>
              <c:f>Retail!$C$4</c:f>
              <c:strCache>
                <c:ptCount val="1"/>
                <c:pt idx="0">
                  <c:v>Rest of New Zealand</c:v>
                </c:pt>
              </c:strCache>
            </c:strRef>
          </c:tx>
          <c:marker>
            <c:symbol val="none"/>
          </c:marker>
          <c:cat>
            <c:numRef>
              <c:f>Retail!$A$23:$A$71</c:f>
              <c:numCache>
                <c:formatCode>mmm\-yy</c:formatCode>
                <c:ptCount val="49"/>
                <c:pt idx="0">
                  <c:v>40238</c:v>
                </c:pt>
                <c:pt idx="1">
                  <c:v>40330</c:v>
                </c:pt>
                <c:pt idx="2">
                  <c:v>40422</c:v>
                </c:pt>
                <c:pt idx="3">
                  <c:v>40513</c:v>
                </c:pt>
                <c:pt idx="4">
                  <c:v>40603</c:v>
                </c:pt>
                <c:pt idx="5">
                  <c:v>40695</c:v>
                </c:pt>
                <c:pt idx="6">
                  <c:v>40787</c:v>
                </c:pt>
                <c:pt idx="7">
                  <c:v>40878</c:v>
                </c:pt>
                <c:pt idx="8">
                  <c:v>40969</c:v>
                </c:pt>
                <c:pt idx="9">
                  <c:v>41061</c:v>
                </c:pt>
                <c:pt idx="10">
                  <c:v>41153</c:v>
                </c:pt>
                <c:pt idx="11">
                  <c:v>41244</c:v>
                </c:pt>
                <c:pt idx="12">
                  <c:v>41334</c:v>
                </c:pt>
                <c:pt idx="13">
                  <c:v>41426</c:v>
                </c:pt>
                <c:pt idx="14">
                  <c:v>41518</c:v>
                </c:pt>
                <c:pt idx="15">
                  <c:v>41609</c:v>
                </c:pt>
                <c:pt idx="16">
                  <c:v>41699</c:v>
                </c:pt>
                <c:pt idx="17">
                  <c:v>41791</c:v>
                </c:pt>
                <c:pt idx="18">
                  <c:v>41883</c:v>
                </c:pt>
                <c:pt idx="19">
                  <c:v>41974</c:v>
                </c:pt>
                <c:pt idx="20">
                  <c:v>42064</c:v>
                </c:pt>
                <c:pt idx="21">
                  <c:v>42156</c:v>
                </c:pt>
                <c:pt idx="22">
                  <c:v>42248</c:v>
                </c:pt>
                <c:pt idx="23">
                  <c:v>42339</c:v>
                </c:pt>
                <c:pt idx="24">
                  <c:v>42430</c:v>
                </c:pt>
                <c:pt idx="25">
                  <c:v>42522</c:v>
                </c:pt>
                <c:pt idx="26">
                  <c:v>42614</c:v>
                </c:pt>
                <c:pt idx="27">
                  <c:v>42705</c:v>
                </c:pt>
                <c:pt idx="28">
                  <c:v>42795</c:v>
                </c:pt>
                <c:pt idx="29">
                  <c:v>42887</c:v>
                </c:pt>
                <c:pt idx="30">
                  <c:v>42979</c:v>
                </c:pt>
                <c:pt idx="31">
                  <c:v>43070</c:v>
                </c:pt>
                <c:pt idx="32">
                  <c:v>43160</c:v>
                </c:pt>
                <c:pt idx="33">
                  <c:v>43252</c:v>
                </c:pt>
                <c:pt idx="34">
                  <c:v>43344</c:v>
                </c:pt>
                <c:pt idx="35">
                  <c:v>43435</c:v>
                </c:pt>
                <c:pt idx="36">
                  <c:v>43525</c:v>
                </c:pt>
                <c:pt idx="37">
                  <c:v>43617</c:v>
                </c:pt>
                <c:pt idx="38">
                  <c:v>43709</c:v>
                </c:pt>
                <c:pt idx="39">
                  <c:v>43800</c:v>
                </c:pt>
                <c:pt idx="40">
                  <c:v>43891</c:v>
                </c:pt>
                <c:pt idx="41">
                  <c:v>43983</c:v>
                </c:pt>
                <c:pt idx="42">
                  <c:v>44075</c:v>
                </c:pt>
                <c:pt idx="43">
                  <c:v>44166</c:v>
                </c:pt>
                <c:pt idx="44">
                  <c:v>44256</c:v>
                </c:pt>
                <c:pt idx="45">
                  <c:v>44348</c:v>
                </c:pt>
                <c:pt idx="46">
                  <c:v>44440</c:v>
                </c:pt>
                <c:pt idx="47">
                  <c:v>44531</c:v>
                </c:pt>
                <c:pt idx="48">
                  <c:v>44621</c:v>
                </c:pt>
              </c:numCache>
            </c:numRef>
          </c:cat>
          <c:val>
            <c:numRef>
              <c:f>Retail!$C$23:$C$71</c:f>
              <c:numCache>
                <c:formatCode>0.0%</c:formatCode>
                <c:ptCount val="49"/>
                <c:pt idx="0">
                  <c:v>-1.604530749761035E-2</c:v>
                </c:pt>
                <c:pt idx="1">
                  <c:v>-1.1569743359477469E-3</c:v>
                </c:pt>
                <c:pt idx="2">
                  <c:v>6.0053245267925881E-3</c:v>
                </c:pt>
                <c:pt idx="3">
                  <c:v>-1.3284872746887055E-3</c:v>
                </c:pt>
                <c:pt idx="4">
                  <c:v>-1.2123607524880953E-2</c:v>
                </c:pt>
                <c:pt idx="5">
                  <c:v>-2.2060101286832778E-2</c:v>
                </c:pt>
                <c:pt idx="6">
                  <c:v>-2.4152422417641817E-2</c:v>
                </c:pt>
                <c:pt idx="7">
                  <c:v>-5.6082020153622736E-3</c:v>
                </c:pt>
                <c:pt idx="8">
                  <c:v>7.8035818939297119E-3</c:v>
                </c:pt>
                <c:pt idx="9">
                  <c:v>1.9995357838997974E-2</c:v>
                </c:pt>
                <c:pt idx="10">
                  <c:v>2.3097237067617682E-2</c:v>
                </c:pt>
                <c:pt idx="11">
                  <c:v>2.1393622411515656E-2</c:v>
                </c:pt>
                <c:pt idx="12">
                  <c:v>1.8479353014299704E-2</c:v>
                </c:pt>
                <c:pt idx="13">
                  <c:v>1.7167760714134728E-2</c:v>
                </c:pt>
                <c:pt idx="14">
                  <c:v>2.2484801506254648E-2</c:v>
                </c:pt>
                <c:pt idx="15">
                  <c:v>2.38018625898615E-2</c:v>
                </c:pt>
                <c:pt idx="16">
                  <c:v>2.935097728834446E-2</c:v>
                </c:pt>
                <c:pt idx="17">
                  <c:v>3.0284083294811692E-2</c:v>
                </c:pt>
                <c:pt idx="18">
                  <c:v>2.8673013932944524E-2</c:v>
                </c:pt>
                <c:pt idx="19">
                  <c:v>2.711730772595744E-2</c:v>
                </c:pt>
                <c:pt idx="20">
                  <c:v>2.3481442315816725E-2</c:v>
                </c:pt>
                <c:pt idx="21">
                  <c:v>1.9787784822268284E-2</c:v>
                </c:pt>
                <c:pt idx="22">
                  <c:v>2.4394421011347367E-2</c:v>
                </c:pt>
                <c:pt idx="23">
                  <c:v>3.0019484736344859E-2</c:v>
                </c:pt>
                <c:pt idx="24">
                  <c:v>4.1661025720559186E-2</c:v>
                </c:pt>
                <c:pt idx="25">
                  <c:v>5.6200050334739515E-2</c:v>
                </c:pt>
                <c:pt idx="26">
                  <c:v>5.9658153016214799E-2</c:v>
                </c:pt>
                <c:pt idx="27">
                  <c:v>5.6671964832723631E-2</c:v>
                </c:pt>
                <c:pt idx="28">
                  <c:v>4.6050782800816759E-2</c:v>
                </c:pt>
                <c:pt idx="29">
                  <c:v>3.6929940191547717E-2</c:v>
                </c:pt>
                <c:pt idx="30">
                  <c:v>2.6664832628504165E-2</c:v>
                </c:pt>
                <c:pt idx="31">
                  <c:v>2.7624752106548245E-2</c:v>
                </c:pt>
                <c:pt idx="32">
                  <c:v>2.4593693684884066E-2</c:v>
                </c:pt>
                <c:pt idx="33">
                  <c:v>2.2211331447533622E-2</c:v>
                </c:pt>
                <c:pt idx="34">
                  <c:v>2.5108725067424009E-2</c:v>
                </c:pt>
                <c:pt idx="35">
                  <c:v>2.1296321831432152E-2</c:v>
                </c:pt>
                <c:pt idx="36">
                  <c:v>2.3629941090690165E-2</c:v>
                </c:pt>
                <c:pt idx="37">
                  <c:v>2.1558990020836832E-2</c:v>
                </c:pt>
                <c:pt idx="38">
                  <c:v>2.06576290189322E-2</c:v>
                </c:pt>
                <c:pt idx="39">
                  <c:v>1.7535121304960377E-2</c:v>
                </c:pt>
                <c:pt idx="40">
                  <c:v>1.3359232272225352E-2</c:v>
                </c:pt>
                <c:pt idx="41">
                  <c:v>-3.3173224598209261E-2</c:v>
                </c:pt>
                <c:pt idx="42">
                  <c:v>-1.8044425770478156E-2</c:v>
                </c:pt>
                <c:pt idx="43">
                  <c:v>-1.1711942654971996E-2</c:v>
                </c:pt>
                <c:pt idx="44">
                  <c:v>-2.5624396270901295E-3</c:v>
                </c:pt>
                <c:pt idx="45">
                  <c:v>0.11012609380260474</c:v>
                </c:pt>
                <c:pt idx="46">
                  <c:v>7.3547623789899541E-2</c:v>
                </c:pt>
                <c:pt idx="47">
                  <c:v>7.1443223632584374E-2</c:v>
                </c:pt>
                <c:pt idx="48">
                  <c:v>5.8207527788260771E-2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4C-49E2-8998-476FF46F9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995200"/>
        <c:axId val="116996736"/>
      </c:lineChart>
      <c:catAx>
        <c:axId val="116995200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low"/>
        <c:crossAx val="116996736"/>
        <c:crossesAt val="0"/>
        <c:auto val="0"/>
        <c:lblAlgn val="ctr"/>
        <c:lblOffset val="100"/>
        <c:tickLblSkip val="4"/>
        <c:tickMarkSkip val="4"/>
        <c:noMultiLvlLbl val="0"/>
      </c:catAx>
      <c:valAx>
        <c:axId val="116996736"/>
        <c:scaling>
          <c:orientation val="minMax"/>
          <c:max val="0.12000000000000001"/>
          <c:min val="-0.1200000000000000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Annual average percent change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crossAx val="116995200"/>
        <c:crosses val="autoZero"/>
        <c:crossBetween val="midCat"/>
        <c:majorUnit val="2.0000000000000004E-2"/>
      </c:valAx>
    </c:plotArea>
    <c:legend>
      <c:legendPos val="b"/>
      <c:layout>
        <c:manualLayout>
          <c:xMode val="edge"/>
          <c:yMode val="edge"/>
          <c:x val="0.21865835520559929"/>
          <c:y val="0.8051716972878421"/>
          <c:w val="0.56268328958880165"/>
          <c:h val="8.3717191601050026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4" l="0.70000000000000062" r="0.70000000000000062" t="0.750000000000004" header="0.30000000000000032" footer="0.30000000000000032"/>
    <c:pageSetup orientation="landscape" horizontalDpi="1200" verticalDpi="1200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Employment &amp; unemployment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Annual employment growth</c:v>
          </c:tx>
          <c:spPr>
            <a:solidFill>
              <a:schemeClr val="tx2"/>
            </a:solidFill>
          </c:spPr>
          <c:invertIfNegative val="0"/>
          <c:cat>
            <c:numRef>
              <c:f>Unemployment!$A$41:$A$89</c:f>
              <c:numCache>
                <c:formatCode>mmm\-yy</c:formatCode>
                <c:ptCount val="49"/>
                <c:pt idx="0">
                  <c:v>40238</c:v>
                </c:pt>
                <c:pt idx="1">
                  <c:v>40330</c:v>
                </c:pt>
                <c:pt idx="2">
                  <c:v>40422</c:v>
                </c:pt>
                <c:pt idx="3">
                  <c:v>40513</c:v>
                </c:pt>
                <c:pt idx="4">
                  <c:v>40603</c:v>
                </c:pt>
                <c:pt idx="5">
                  <c:v>40695</c:v>
                </c:pt>
                <c:pt idx="6">
                  <c:v>40787</c:v>
                </c:pt>
                <c:pt idx="7">
                  <c:v>40878</c:v>
                </c:pt>
                <c:pt idx="8">
                  <c:v>40969</c:v>
                </c:pt>
                <c:pt idx="9">
                  <c:v>41061</c:v>
                </c:pt>
                <c:pt idx="10">
                  <c:v>41153</c:v>
                </c:pt>
                <c:pt idx="11">
                  <c:v>41244</c:v>
                </c:pt>
                <c:pt idx="12">
                  <c:v>41334</c:v>
                </c:pt>
                <c:pt idx="13">
                  <c:v>41426</c:v>
                </c:pt>
                <c:pt idx="14">
                  <c:v>41518</c:v>
                </c:pt>
                <c:pt idx="15">
                  <c:v>41609</c:v>
                </c:pt>
                <c:pt idx="16">
                  <c:v>41699</c:v>
                </c:pt>
                <c:pt idx="17">
                  <c:v>41791</c:v>
                </c:pt>
                <c:pt idx="18">
                  <c:v>41883</c:v>
                </c:pt>
                <c:pt idx="19">
                  <c:v>41974</c:v>
                </c:pt>
                <c:pt idx="20">
                  <c:v>42064</c:v>
                </c:pt>
                <c:pt idx="21">
                  <c:v>42156</c:v>
                </c:pt>
                <c:pt idx="22">
                  <c:v>42248</c:v>
                </c:pt>
                <c:pt idx="23">
                  <c:v>42339</c:v>
                </c:pt>
                <c:pt idx="24">
                  <c:v>42430</c:v>
                </c:pt>
                <c:pt idx="25">
                  <c:v>42522</c:v>
                </c:pt>
                <c:pt idx="26">
                  <c:v>42614</c:v>
                </c:pt>
                <c:pt idx="27">
                  <c:v>42705</c:v>
                </c:pt>
                <c:pt idx="28">
                  <c:v>42795</c:v>
                </c:pt>
                <c:pt idx="29">
                  <c:v>42887</c:v>
                </c:pt>
                <c:pt idx="30">
                  <c:v>42979</c:v>
                </c:pt>
                <c:pt idx="31">
                  <c:v>43070</c:v>
                </c:pt>
                <c:pt idx="32">
                  <c:v>43160</c:v>
                </c:pt>
                <c:pt idx="33">
                  <c:v>43252</c:v>
                </c:pt>
                <c:pt idx="34">
                  <c:v>43344</c:v>
                </c:pt>
                <c:pt idx="35">
                  <c:v>43435</c:v>
                </c:pt>
                <c:pt idx="36">
                  <c:v>43525</c:v>
                </c:pt>
                <c:pt idx="37">
                  <c:v>43617</c:v>
                </c:pt>
                <c:pt idx="38">
                  <c:v>43709</c:v>
                </c:pt>
                <c:pt idx="39">
                  <c:v>43800</c:v>
                </c:pt>
                <c:pt idx="40">
                  <c:v>43891</c:v>
                </c:pt>
                <c:pt idx="41">
                  <c:v>43983</c:v>
                </c:pt>
                <c:pt idx="42">
                  <c:v>44075</c:v>
                </c:pt>
                <c:pt idx="43">
                  <c:v>44166</c:v>
                </c:pt>
                <c:pt idx="44">
                  <c:v>44256</c:v>
                </c:pt>
                <c:pt idx="45">
                  <c:v>44348</c:v>
                </c:pt>
                <c:pt idx="46">
                  <c:v>44440</c:v>
                </c:pt>
                <c:pt idx="47">
                  <c:v>44531</c:v>
                </c:pt>
                <c:pt idx="48">
                  <c:v>44621</c:v>
                </c:pt>
              </c:numCache>
            </c:numRef>
          </c:cat>
          <c:val>
            <c:numRef>
              <c:f>EmpGrowth!$C$41:$C$89</c:f>
              <c:numCache>
                <c:formatCode>0.0%</c:formatCode>
                <c:ptCount val="49"/>
                <c:pt idx="0">
                  <c:v>-1.920887877063171E-2</c:v>
                </c:pt>
                <c:pt idx="1">
                  <c:v>-1.6216991963260541E-2</c:v>
                </c:pt>
                <c:pt idx="2">
                  <c:v>5.0651230101301792E-3</c:v>
                </c:pt>
                <c:pt idx="3">
                  <c:v>-3.0081650193382048E-3</c:v>
                </c:pt>
                <c:pt idx="4">
                  <c:v>2.6983896706804122E-2</c:v>
                </c:pt>
                <c:pt idx="5">
                  <c:v>3.5302698760029338E-2</c:v>
                </c:pt>
                <c:pt idx="6">
                  <c:v>3.9020878329733666E-2</c:v>
                </c:pt>
                <c:pt idx="7">
                  <c:v>4.9281609195402254E-2</c:v>
                </c:pt>
                <c:pt idx="8">
                  <c:v>2.7687526486791958E-2</c:v>
                </c:pt>
                <c:pt idx="9">
                  <c:v>2.268564182048749E-2</c:v>
                </c:pt>
                <c:pt idx="10">
                  <c:v>-5.8203991130820754E-3</c:v>
                </c:pt>
                <c:pt idx="11">
                  <c:v>-5.4772011502122186E-3</c:v>
                </c:pt>
                <c:pt idx="12">
                  <c:v>-7.1477663230241628E-3</c:v>
                </c:pt>
                <c:pt idx="13">
                  <c:v>-4.5467070818406841E-3</c:v>
                </c:pt>
                <c:pt idx="14">
                  <c:v>3.0387510454418898E-2</c:v>
                </c:pt>
                <c:pt idx="15">
                  <c:v>4.5711138647941629E-2</c:v>
                </c:pt>
                <c:pt idx="16">
                  <c:v>5.0256126263325651E-2</c:v>
                </c:pt>
                <c:pt idx="17">
                  <c:v>5.0380622837370215E-2</c:v>
                </c:pt>
                <c:pt idx="18">
                  <c:v>3.7337662337662225E-2</c:v>
                </c:pt>
                <c:pt idx="19">
                  <c:v>3.9499670836076417E-2</c:v>
                </c:pt>
                <c:pt idx="20">
                  <c:v>4.2578433957289663E-2</c:v>
                </c:pt>
                <c:pt idx="21">
                  <c:v>3.3074186322308741E-2</c:v>
                </c:pt>
                <c:pt idx="22">
                  <c:v>1.147626499739185E-2</c:v>
                </c:pt>
                <c:pt idx="23">
                  <c:v>2.1532615579480607E-2</c:v>
                </c:pt>
                <c:pt idx="24">
                  <c:v>1.9471488178024909E-2</c:v>
                </c:pt>
                <c:pt idx="25">
                  <c:v>5.5739795918367419E-2</c:v>
                </c:pt>
                <c:pt idx="26">
                  <c:v>7.7230531201650354E-2</c:v>
                </c:pt>
                <c:pt idx="27">
                  <c:v>6.8691878487290747E-2</c:v>
                </c:pt>
                <c:pt idx="28">
                  <c:v>6.8956963909214908E-2</c:v>
                </c:pt>
                <c:pt idx="29">
                  <c:v>3.6728283194394029E-2</c:v>
                </c:pt>
                <c:pt idx="30">
                  <c:v>4.9072411729503385E-2</c:v>
                </c:pt>
                <c:pt idx="31">
                  <c:v>3.1790230885253568E-2</c:v>
                </c:pt>
                <c:pt idx="32">
                  <c:v>3.3646594732567481E-2</c:v>
                </c:pt>
                <c:pt idx="33">
                  <c:v>4.0088567765994565E-2</c:v>
                </c:pt>
                <c:pt idx="34">
                  <c:v>3.5139760410724419E-2</c:v>
                </c:pt>
                <c:pt idx="35">
                  <c:v>1.2369279208366057E-2</c:v>
                </c:pt>
                <c:pt idx="36">
                  <c:v>2.301043888202936E-2</c:v>
                </c:pt>
                <c:pt idx="37">
                  <c:v>2.1064425770308093E-2</c:v>
                </c:pt>
                <c:pt idx="38">
                  <c:v>-1.102171277415076E-4</c:v>
                </c:pt>
                <c:pt idx="39">
                  <c:v>1.8882594690658561E-2</c:v>
                </c:pt>
                <c:pt idx="40">
                  <c:v>1.2727671713846922E-2</c:v>
                </c:pt>
                <c:pt idx="41">
                  <c:v>3.5114671348623894E-3</c:v>
                </c:pt>
                <c:pt idx="42">
                  <c:v>-1.2676366843033526E-2</c:v>
                </c:pt>
                <c:pt idx="43">
                  <c:v>-6.2138885860677506E-3</c:v>
                </c:pt>
                <c:pt idx="44">
                  <c:v>-4.3336944745395733E-3</c:v>
                </c:pt>
                <c:pt idx="45">
                  <c:v>2.0776380535811878E-2</c:v>
                </c:pt>
                <c:pt idx="46">
                  <c:v>6.8326448587696653E-2</c:v>
                </c:pt>
                <c:pt idx="47">
                  <c:v>4.6731022378236009E-2</c:v>
                </c:pt>
                <c:pt idx="48">
                  <c:v>2.9270946681175136E-2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7B-4F28-82D2-978E1A685C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0295296"/>
        <c:axId val="130296832"/>
      </c:barChart>
      <c:lineChart>
        <c:grouping val="standard"/>
        <c:varyColors val="0"/>
        <c:ser>
          <c:idx val="1"/>
          <c:order val="1"/>
          <c:tx>
            <c:v>Unemployment rate</c:v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cat>
            <c:numRef>
              <c:f>Unemployment!$A$41:$A$89</c:f>
              <c:numCache>
                <c:formatCode>mmm\-yy</c:formatCode>
                <c:ptCount val="49"/>
                <c:pt idx="0">
                  <c:v>40238</c:v>
                </c:pt>
                <c:pt idx="1">
                  <c:v>40330</c:v>
                </c:pt>
                <c:pt idx="2">
                  <c:v>40422</c:v>
                </c:pt>
                <c:pt idx="3">
                  <c:v>40513</c:v>
                </c:pt>
                <c:pt idx="4">
                  <c:v>40603</c:v>
                </c:pt>
                <c:pt idx="5">
                  <c:v>40695</c:v>
                </c:pt>
                <c:pt idx="6">
                  <c:v>40787</c:v>
                </c:pt>
                <c:pt idx="7">
                  <c:v>40878</c:v>
                </c:pt>
                <c:pt idx="8">
                  <c:v>40969</c:v>
                </c:pt>
                <c:pt idx="9">
                  <c:v>41061</c:v>
                </c:pt>
                <c:pt idx="10">
                  <c:v>41153</c:v>
                </c:pt>
                <c:pt idx="11">
                  <c:v>41244</c:v>
                </c:pt>
                <c:pt idx="12">
                  <c:v>41334</c:v>
                </c:pt>
                <c:pt idx="13">
                  <c:v>41426</c:v>
                </c:pt>
                <c:pt idx="14">
                  <c:v>41518</c:v>
                </c:pt>
                <c:pt idx="15">
                  <c:v>41609</c:v>
                </c:pt>
                <c:pt idx="16">
                  <c:v>41699</c:v>
                </c:pt>
                <c:pt idx="17">
                  <c:v>41791</c:v>
                </c:pt>
                <c:pt idx="18">
                  <c:v>41883</c:v>
                </c:pt>
                <c:pt idx="19">
                  <c:v>41974</c:v>
                </c:pt>
                <c:pt idx="20">
                  <c:v>42064</c:v>
                </c:pt>
                <c:pt idx="21">
                  <c:v>42156</c:v>
                </c:pt>
                <c:pt idx="22">
                  <c:v>42248</c:v>
                </c:pt>
                <c:pt idx="23">
                  <c:v>42339</c:v>
                </c:pt>
                <c:pt idx="24">
                  <c:v>42430</c:v>
                </c:pt>
                <c:pt idx="25">
                  <c:v>42522</c:v>
                </c:pt>
                <c:pt idx="26">
                  <c:v>42614</c:v>
                </c:pt>
                <c:pt idx="27">
                  <c:v>42705</c:v>
                </c:pt>
                <c:pt idx="28">
                  <c:v>42795</c:v>
                </c:pt>
                <c:pt idx="29">
                  <c:v>42887</c:v>
                </c:pt>
                <c:pt idx="30">
                  <c:v>42979</c:v>
                </c:pt>
                <c:pt idx="31">
                  <c:v>43070</c:v>
                </c:pt>
                <c:pt idx="32">
                  <c:v>43160</c:v>
                </c:pt>
                <c:pt idx="33">
                  <c:v>43252</c:v>
                </c:pt>
                <c:pt idx="34">
                  <c:v>43344</c:v>
                </c:pt>
                <c:pt idx="35">
                  <c:v>43435</c:v>
                </c:pt>
                <c:pt idx="36">
                  <c:v>43525</c:v>
                </c:pt>
                <c:pt idx="37">
                  <c:v>43617</c:v>
                </c:pt>
                <c:pt idx="38">
                  <c:v>43709</c:v>
                </c:pt>
                <c:pt idx="39">
                  <c:v>43800</c:v>
                </c:pt>
                <c:pt idx="40">
                  <c:v>43891</c:v>
                </c:pt>
                <c:pt idx="41">
                  <c:v>43983</c:v>
                </c:pt>
                <c:pt idx="42">
                  <c:v>44075</c:v>
                </c:pt>
                <c:pt idx="43">
                  <c:v>44166</c:v>
                </c:pt>
                <c:pt idx="44">
                  <c:v>44256</c:v>
                </c:pt>
                <c:pt idx="45">
                  <c:v>44348</c:v>
                </c:pt>
                <c:pt idx="46">
                  <c:v>44440</c:v>
                </c:pt>
                <c:pt idx="47">
                  <c:v>44531</c:v>
                </c:pt>
                <c:pt idx="48">
                  <c:v>44621</c:v>
                </c:pt>
              </c:numCache>
            </c:numRef>
          </c:cat>
          <c:val>
            <c:numRef>
              <c:f>Unemployment!$B$41:$B$89</c:f>
              <c:numCache>
                <c:formatCode>0.0%</c:formatCode>
                <c:ptCount val="49"/>
                <c:pt idx="0">
                  <c:v>7.4999999999999997E-2</c:v>
                </c:pt>
                <c:pt idx="1">
                  <c:v>8.1000000000000003E-2</c:v>
                </c:pt>
                <c:pt idx="2">
                  <c:v>6.8000000000000005E-2</c:v>
                </c:pt>
                <c:pt idx="3">
                  <c:v>7.0000000000000007E-2</c:v>
                </c:pt>
                <c:pt idx="4">
                  <c:v>7.0000000000000007E-2</c:v>
                </c:pt>
                <c:pt idx="5">
                  <c:v>6.6000000000000003E-2</c:v>
                </c:pt>
                <c:pt idx="6">
                  <c:v>6.2E-2</c:v>
                </c:pt>
                <c:pt idx="7">
                  <c:v>6.2E-2</c:v>
                </c:pt>
                <c:pt idx="8">
                  <c:v>7.2999999999999995E-2</c:v>
                </c:pt>
                <c:pt idx="9">
                  <c:v>6.9000000000000006E-2</c:v>
                </c:pt>
                <c:pt idx="10">
                  <c:v>7.6999999999999999E-2</c:v>
                </c:pt>
                <c:pt idx="11">
                  <c:v>6.4000000000000001E-2</c:v>
                </c:pt>
                <c:pt idx="12">
                  <c:v>6.8000000000000005E-2</c:v>
                </c:pt>
                <c:pt idx="13">
                  <c:v>6.4000000000000001E-2</c:v>
                </c:pt>
                <c:pt idx="14">
                  <c:v>0.06</c:v>
                </c:pt>
                <c:pt idx="15">
                  <c:v>5.5999999999999994E-2</c:v>
                </c:pt>
                <c:pt idx="16">
                  <c:v>6.7000000000000004E-2</c:v>
                </c:pt>
                <c:pt idx="17">
                  <c:v>5.7999999999999996E-2</c:v>
                </c:pt>
                <c:pt idx="18">
                  <c:v>5.7000000000000002E-2</c:v>
                </c:pt>
                <c:pt idx="19">
                  <c:v>5.5999999999999994E-2</c:v>
                </c:pt>
                <c:pt idx="20">
                  <c:v>6.5000000000000002E-2</c:v>
                </c:pt>
                <c:pt idx="21">
                  <c:v>5.9000000000000004E-2</c:v>
                </c:pt>
                <c:pt idx="22">
                  <c:v>5.5999999999999994E-2</c:v>
                </c:pt>
                <c:pt idx="23">
                  <c:v>5.0999999999999997E-2</c:v>
                </c:pt>
                <c:pt idx="24">
                  <c:v>6.0999999999999999E-2</c:v>
                </c:pt>
                <c:pt idx="25">
                  <c:v>4.7E-2</c:v>
                </c:pt>
                <c:pt idx="26">
                  <c:v>5.2999999999999999E-2</c:v>
                </c:pt>
                <c:pt idx="27">
                  <c:v>5.0999999999999997E-2</c:v>
                </c:pt>
                <c:pt idx="28">
                  <c:v>0.05</c:v>
                </c:pt>
                <c:pt idx="29">
                  <c:v>4.4999999999999998E-2</c:v>
                </c:pt>
                <c:pt idx="30">
                  <c:v>4.5999999999999999E-2</c:v>
                </c:pt>
                <c:pt idx="31">
                  <c:v>4.0999999999999995E-2</c:v>
                </c:pt>
                <c:pt idx="32">
                  <c:v>4.4999999999999998E-2</c:v>
                </c:pt>
                <c:pt idx="33">
                  <c:v>4.2000000000000003E-2</c:v>
                </c:pt>
                <c:pt idx="34">
                  <c:v>3.7000000000000005E-2</c:v>
                </c:pt>
                <c:pt idx="35">
                  <c:v>4.2999999999999997E-2</c:v>
                </c:pt>
                <c:pt idx="36">
                  <c:v>4.4000000000000004E-2</c:v>
                </c:pt>
                <c:pt idx="37">
                  <c:v>4.2000000000000003E-2</c:v>
                </c:pt>
                <c:pt idx="38">
                  <c:v>4.2000000000000003E-2</c:v>
                </c:pt>
                <c:pt idx="39">
                  <c:v>4.0999999999999995E-2</c:v>
                </c:pt>
                <c:pt idx="40">
                  <c:v>4.8000000000000001E-2</c:v>
                </c:pt>
                <c:pt idx="41">
                  <c:v>0.04</c:v>
                </c:pt>
                <c:pt idx="42">
                  <c:v>5.5999999999999994E-2</c:v>
                </c:pt>
                <c:pt idx="43">
                  <c:v>5.2999999999999999E-2</c:v>
                </c:pt>
                <c:pt idx="44">
                  <c:v>5.2999999999999999E-2</c:v>
                </c:pt>
                <c:pt idx="45">
                  <c:v>4.0999999999999995E-2</c:v>
                </c:pt>
                <c:pt idx="46">
                  <c:v>3.1E-2</c:v>
                </c:pt>
                <c:pt idx="47">
                  <c:v>0.03</c:v>
                </c:pt>
                <c:pt idx="48">
                  <c:v>3.6000000000000004E-2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7B-4F28-82D2-978E1A685C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295296"/>
        <c:axId val="130296832"/>
      </c:lineChart>
      <c:catAx>
        <c:axId val="13029529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low"/>
        <c:crossAx val="130296832"/>
        <c:crosses val="autoZero"/>
        <c:auto val="0"/>
        <c:lblAlgn val="ctr"/>
        <c:lblOffset val="100"/>
        <c:tickLblSkip val="8"/>
        <c:tickMarkSkip val="4"/>
        <c:noMultiLvlLbl val="0"/>
      </c:catAx>
      <c:valAx>
        <c:axId val="130296832"/>
        <c:scaling>
          <c:orientation val="minMax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13029529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EFTPOS spend (Paymark; excl online)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20107174103237099"/>
          <c:y val="0.17088008137738764"/>
          <c:w val="0.72817147856518605"/>
          <c:h val="0.54661417322834649"/>
        </c:manualLayout>
      </c:layout>
      <c:lineChart>
        <c:grouping val="standard"/>
        <c:varyColors val="0"/>
        <c:ser>
          <c:idx val="1"/>
          <c:order val="0"/>
          <c:tx>
            <c:strRef>
              <c:f>'Consumer spend'!$C$4</c:f>
              <c:strCache>
                <c:ptCount val="1"/>
                <c:pt idx="0">
                  <c:v>Auckland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cat>
            <c:numRef>
              <c:f>'Consumer spend'!$B$6:$B$126</c:f>
              <c:numCache>
                <c:formatCode>d\-mmm\-yy</c:formatCode>
                <c:ptCount val="121"/>
                <c:pt idx="0">
                  <c:v>43870</c:v>
                </c:pt>
                <c:pt idx="1">
                  <c:v>43877</c:v>
                </c:pt>
                <c:pt idx="2">
                  <c:v>43884</c:v>
                </c:pt>
                <c:pt idx="3">
                  <c:v>43891</c:v>
                </c:pt>
                <c:pt idx="4">
                  <c:v>43898</c:v>
                </c:pt>
                <c:pt idx="5">
                  <c:v>43905</c:v>
                </c:pt>
                <c:pt idx="6">
                  <c:v>43912</c:v>
                </c:pt>
                <c:pt idx="7">
                  <c:v>43919</c:v>
                </c:pt>
                <c:pt idx="8">
                  <c:v>43926</c:v>
                </c:pt>
                <c:pt idx="9">
                  <c:v>43933</c:v>
                </c:pt>
                <c:pt idx="10">
                  <c:v>43940</c:v>
                </c:pt>
                <c:pt idx="11">
                  <c:v>43947</c:v>
                </c:pt>
                <c:pt idx="12">
                  <c:v>43954</c:v>
                </c:pt>
                <c:pt idx="13">
                  <c:v>43961</c:v>
                </c:pt>
                <c:pt idx="14">
                  <c:v>43968</c:v>
                </c:pt>
                <c:pt idx="15">
                  <c:v>43975</c:v>
                </c:pt>
                <c:pt idx="16">
                  <c:v>43982</c:v>
                </c:pt>
                <c:pt idx="17">
                  <c:v>43989</c:v>
                </c:pt>
                <c:pt idx="18">
                  <c:v>43996</c:v>
                </c:pt>
                <c:pt idx="19">
                  <c:v>44003</c:v>
                </c:pt>
                <c:pt idx="20">
                  <c:v>44010</c:v>
                </c:pt>
                <c:pt idx="21">
                  <c:v>44017</c:v>
                </c:pt>
                <c:pt idx="22">
                  <c:v>44024</c:v>
                </c:pt>
                <c:pt idx="23">
                  <c:v>44031</c:v>
                </c:pt>
                <c:pt idx="24">
                  <c:v>44038</c:v>
                </c:pt>
                <c:pt idx="25">
                  <c:v>44045</c:v>
                </c:pt>
                <c:pt idx="26">
                  <c:v>44052</c:v>
                </c:pt>
                <c:pt idx="27">
                  <c:v>44059</c:v>
                </c:pt>
                <c:pt idx="28">
                  <c:v>44066</c:v>
                </c:pt>
                <c:pt idx="29">
                  <c:v>44073</c:v>
                </c:pt>
                <c:pt idx="30">
                  <c:v>44080</c:v>
                </c:pt>
                <c:pt idx="31">
                  <c:v>44087</c:v>
                </c:pt>
                <c:pt idx="32">
                  <c:v>44094</c:v>
                </c:pt>
                <c:pt idx="33">
                  <c:v>44101</c:v>
                </c:pt>
                <c:pt idx="34">
                  <c:v>44108</c:v>
                </c:pt>
                <c:pt idx="35">
                  <c:v>44115</c:v>
                </c:pt>
                <c:pt idx="36">
                  <c:v>44122</c:v>
                </c:pt>
                <c:pt idx="37">
                  <c:v>44129</c:v>
                </c:pt>
                <c:pt idx="38">
                  <c:v>44136</c:v>
                </c:pt>
                <c:pt idx="39">
                  <c:v>44143</c:v>
                </c:pt>
                <c:pt idx="40">
                  <c:v>44150</c:v>
                </c:pt>
                <c:pt idx="41">
                  <c:v>44157</c:v>
                </c:pt>
                <c:pt idx="42">
                  <c:v>44164</c:v>
                </c:pt>
                <c:pt idx="43">
                  <c:v>44171</c:v>
                </c:pt>
                <c:pt idx="44">
                  <c:v>44178</c:v>
                </c:pt>
                <c:pt idx="45">
                  <c:v>44185</c:v>
                </c:pt>
                <c:pt idx="46">
                  <c:v>44192</c:v>
                </c:pt>
                <c:pt idx="47">
                  <c:v>44199</c:v>
                </c:pt>
                <c:pt idx="48">
                  <c:v>44206</c:v>
                </c:pt>
                <c:pt idx="49">
                  <c:v>44213</c:v>
                </c:pt>
                <c:pt idx="50">
                  <c:v>44220</c:v>
                </c:pt>
                <c:pt idx="51">
                  <c:v>44227</c:v>
                </c:pt>
                <c:pt idx="52">
                  <c:v>44234</c:v>
                </c:pt>
                <c:pt idx="53">
                  <c:v>44241</c:v>
                </c:pt>
                <c:pt idx="54">
                  <c:v>44248</c:v>
                </c:pt>
                <c:pt idx="55">
                  <c:v>44255</c:v>
                </c:pt>
                <c:pt idx="56">
                  <c:v>44262</c:v>
                </c:pt>
                <c:pt idx="57">
                  <c:v>44269</c:v>
                </c:pt>
                <c:pt idx="58">
                  <c:v>44276</c:v>
                </c:pt>
                <c:pt idx="59">
                  <c:v>44283</c:v>
                </c:pt>
                <c:pt idx="60">
                  <c:v>44290</c:v>
                </c:pt>
                <c:pt idx="61">
                  <c:v>44297</c:v>
                </c:pt>
                <c:pt idx="62">
                  <c:v>44304</c:v>
                </c:pt>
                <c:pt idx="63">
                  <c:v>44311</c:v>
                </c:pt>
                <c:pt idx="64">
                  <c:v>44318</c:v>
                </c:pt>
                <c:pt idx="65">
                  <c:v>44325</c:v>
                </c:pt>
                <c:pt idx="66">
                  <c:v>44332</c:v>
                </c:pt>
                <c:pt idx="67">
                  <c:v>44339</c:v>
                </c:pt>
                <c:pt idx="68">
                  <c:v>44346</c:v>
                </c:pt>
                <c:pt idx="69">
                  <c:v>44353</c:v>
                </c:pt>
                <c:pt idx="70">
                  <c:v>44360</c:v>
                </c:pt>
                <c:pt idx="71">
                  <c:v>44367</c:v>
                </c:pt>
                <c:pt idx="72">
                  <c:v>44374</c:v>
                </c:pt>
                <c:pt idx="73">
                  <c:v>44381</c:v>
                </c:pt>
                <c:pt idx="74">
                  <c:v>44388</c:v>
                </c:pt>
                <c:pt idx="75">
                  <c:v>44395</c:v>
                </c:pt>
                <c:pt idx="76">
                  <c:v>44402</c:v>
                </c:pt>
                <c:pt idx="77">
                  <c:v>44409</c:v>
                </c:pt>
                <c:pt idx="78">
                  <c:v>44416</c:v>
                </c:pt>
                <c:pt idx="79">
                  <c:v>44423</c:v>
                </c:pt>
                <c:pt idx="80">
                  <c:v>44430</c:v>
                </c:pt>
                <c:pt idx="81">
                  <c:v>44437</c:v>
                </c:pt>
                <c:pt idx="82">
                  <c:v>44444</c:v>
                </c:pt>
                <c:pt idx="83">
                  <c:v>44451</c:v>
                </c:pt>
                <c:pt idx="84">
                  <c:v>44458</c:v>
                </c:pt>
                <c:pt idx="85">
                  <c:v>44465</c:v>
                </c:pt>
                <c:pt idx="86">
                  <c:v>44472</c:v>
                </c:pt>
                <c:pt idx="87">
                  <c:v>44479</c:v>
                </c:pt>
                <c:pt idx="88">
                  <c:v>44486</c:v>
                </c:pt>
                <c:pt idx="89">
                  <c:v>44493</c:v>
                </c:pt>
                <c:pt idx="90">
                  <c:v>44500</c:v>
                </c:pt>
                <c:pt idx="91">
                  <c:v>44507</c:v>
                </c:pt>
                <c:pt idx="92">
                  <c:v>44514</c:v>
                </c:pt>
                <c:pt idx="93">
                  <c:v>44521</c:v>
                </c:pt>
                <c:pt idx="94">
                  <c:v>44528</c:v>
                </c:pt>
                <c:pt idx="95">
                  <c:v>44535</c:v>
                </c:pt>
                <c:pt idx="96">
                  <c:v>44542</c:v>
                </c:pt>
                <c:pt idx="97">
                  <c:v>44549</c:v>
                </c:pt>
                <c:pt idx="98">
                  <c:v>44556</c:v>
                </c:pt>
                <c:pt idx="99">
                  <c:v>44563</c:v>
                </c:pt>
                <c:pt idx="100">
                  <c:v>44570</c:v>
                </c:pt>
                <c:pt idx="101">
                  <c:v>44577</c:v>
                </c:pt>
                <c:pt idx="102">
                  <c:v>44584</c:v>
                </c:pt>
                <c:pt idx="103">
                  <c:v>44591</c:v>
                </c:pt>
                <c:pt idx="104">
                  <c:v>44598</c:v>
                </c:pt>
                <c:pt idx="105">
                  <c:v>44605</c:v>
                </c:pt>
                <c:pt idx="106">
                  <c:v>44612</c:v>
                </c:pt>
                <c:pt idx="107">
                  <c:v>44619</c:v>
                </c:pt>
                <c:pt idx="108">
                  <c:v>44626</c:v>
                </c:pt>
                <c:pt idx="109">
                  <c:v>44633</c:v>
                </c:pt>
                <c:pt idx="110">
                  <c:v>44640</c:v>
                </c:pt>
                <c:pt idx="111">
                  <c:v>44647</c:v>
                </c:pt>
                <c:pt idx="112">
                  <c:v>44654</c:v>
                </c:pt>
                <c:pt idx="113">
                  <c:v>44661</c:v>
                </c:pt>
                <c:pt idx="114">
                  <c:v>44668</c:v>
                </c:pt>
                <c:pt idx="115">
                  <c:v>44675</c:v>
                </c:pt>
                <c:pt idx="116">
                  <c:v>44682</c:v>
                </c:pt>
                <c:pt idx="117">
                  <c:v>44689</c:v>
                </c:pt>
                <c:pt idx="118">
                  <c:v>44696</c:v>
                </c:pt>
                <c:pt idx="119">
                  <c:v>44703</c:v>
                </c:pt>
                <c:pt idx="120">
                  <c:v>44710</c:v>
                </c:pt>
              </c:numCache>
            </c:numRef>
          </c:cat>
          <c:val>
            <c:numRef>
              <c:f>'Consumer spend'!$C$6:$C$126</c:f>
              <c:numCache>
                <c:formatCode>General</c:formatCode>
                <c:ptCount val="121"/>
                <c:pt idx="0">
                  <c:v>-0.3</c:v>
                </c:pt>
                <c:pt idx="1">
                  <c:v>-0.1</c:v>
                </c:pt>
                <c:pt idx="2">
                  <c:v>1.5</c:v>
                </c:pt>
                <c:pt idx="3">
                  <c:v>1.5</c:v>
                </c:pt>
                <c:pt idx="4">
                  <c:v>1.5</c:v>
                </c:pt>
                <c:pt idx="5" formatCode="0">
                  <c:v>0</c:v>
                </c:pt>
                <c:pt idx="6" formatCode="0">
                  <c:v>10</c:v>
                </c:pt>
                <c:pt idx="7">
                  <c:v>-25.7</c:v>
                </c:pt>
                <c:pt idx="8">
                  <c:v>-59.1</c:v>
                </c:pt>
                <c:pt idx="9" formatCode="0">
                  <c:v>-60</c:v>
                </c:pt>
                <c:pt idx="10">
                  <c:v>-61.5</c:v>
                </c:pt>
                <c:pt idx="11">
                  <c:v>-56.1</c:v>
                </c:pt>
                <c:pt idx="12">
                  <c:v>-45.7</c:v>
                </c:pt>
                <c:pt idx="13">
                  <c:v>-41.6</c:v>
                </c:pt>
                <c:pt idx="14">
                  <c:v>-16.600000000000001</c:v>
                </c:pt>
                <c:pt idx="15">
                  <c:v>-1.2</c:v>
                </c:pt>
                <c:pt idx="16" formatCode="0">
                  <c:v>-3</c:v>
                </c:pt>
                <c:pt idx="17">
                  <c:v>-1.4</c:v>
                </c:pt>
                <c:pt idx="18">
                  <c:v>1.6</c:v>
                </c:pt>
                <c:pt idx="19">
                  <c:v>-1.8</c:v>
                </c:pt>
                <c:pt idx="20" formatCode="0">
                  <c:v>-2</c:v>
                </c:pt>
                <c:pt idx="21">
                  <c:v>1.1000000000000001</c:v>
                </c:pt>
                <c:pt idx="22">
                  <c:v>-0.1</c:v>
                </c:pt>
                <c:pt idx="23">
                  <c:v>2.2000000000000002</c:v>
                </c:pt>
                <c:pt idx="24">
                  <c:v>0.5</c:v>
                </c:pt>
                <c:pt idx="25">
                  <c:v>-0.5</c:v>
                </c:pt>
                <c:pt idx="26">
                  <c:v>0.8</c:v>
                </c:pt>
                <c:pt idx="27">
                  <c:v>-23.7</c:v>
                </c:pt>
                <c:pt idx="28">
                  <c:v>-41.3</c:v>
                </c:pt>
                <c:pt idx="29">
                  <c:v>-39.1</c:v>
                </c:pt>
                <c:pt idx="30">
                  <c:v>4.9000000000000004</c:v>
                </c:pt>
                <c:pt idx="31">
                  <c:v>-1.9</c:v>
                </c:pt>
                <c:pt idx="32">
                  <c:v>-5.3</c:v>
                </c:pt>
                <c:pt idx="33">
                  <c:v>-3.2</c:v>
                </c:pt>
                <c:pt idx="34">
                  <c:v>-2.6</c:v>
                </c:pt>
                <c:pt idx="35">
                  <c:v>-0.1</c:v>
                </c:pt>
                <c:pt idx="36">
                  <c:v>-0.7</c:v>
                </c:pt>
                <c:pt idx="37">
                  <c:v>-2.2000000000000002</c:v>
                </c:pt>
                <c:pt idx="38">
                  <c:v>-0.8</c:v>
                </c:pt>
                <c:pt idx="39">
                  <c:v>-5.3</c:v>
                </c:pt>
                <c:pt idx="40">
                  <c:v>-3.1</c:v>
                </c:pt>
                <c:pt idx="41">
                  <c:v>-4.5</c:v>
                </c:pt>
                <c:pt idx="42">
                  <c:v>-4.7</c:v>
                </c:pt>
                <c:pt idx="43">
                  <c:v>-6.1</c:v>
                </c:pt>
                <c:pt idx="44">
                  <c:v>-3.6</c:v>
                </c:pt>
                <c:pt idx="45">
                  <c:v>-2.5</c:v>
                </c:pt>
                <c:pt idx="46">
                  <c:v>1.9</c:v>
                </c:pt>
                <c:pt idx="47">
                  <c:v>-2.1</c:v>
                </c:pt>
                <c:pt idx="48">
                  <c:v>-1.9</c:v>
                </c:pt>
                <c:pt idx="49">
                  <c:v>-1.1000000000000001</c:v>
                </c:pt>
                <c:pt idx="50">
                  <c:v>-2.8</c:v>
                </c:pt>
                <c:pt idx="51">
                  <c:v>-1.4</c:v>
                </c:pt>
                <c:pt idx="52">
                  <c:v>-5.2</c:v>
                </c:pt>
                <c:pt idx="53">
                  <c:v>-3.9</c:v>
                </c:pt>
                <c:pt idx="54">
                  <c:v>-21.9</c:v>
                </c:pt>
                <c:pt idx="55">
                  <c:v>-10.4</c:v>
                </c:pt>
                <c:pt idx="56">
                  <c:v>-37.1</c:v>
                </c:pt>
                <c:pt idx="57">
                  <c:v>0.4</c:v>
                </c:pt>
                <c:pt idx="58">
                  <c:v>0.1</c:v>
                </c:pt>
                <c:pt idx="59">
                  <c:v>-0.4</c:v>
                </c:pt>
                <c:pt idx="60" formatCode="0">
                  <c:v>-11</c:v>
                </c:pt>
                <c:pt idx="61">
                  <c:v>-1.6</c:v>
                </c:pt>
                <c:pt idx="62">
                  <c:v>-12.1</c:v>
                </c:pt>
                <c:pt idx="63">
                  <c:v>18.399999999999999</c:v>
                </c:pt>
                <c:pt idx="64">
                  <c:v>2.7</c:v>
                </c:pt>
                <c:pt idx="65">
                  <c:v>0.9</c:v>
                </c:pt>
                <c:pt idx="66">
                  <c:v>-0.8</c:v>
                </c:pt>
                <c:pt idx="67">
                  <c:v>-0.7</c:v>
                </c:pt>
                <c:pt idx="68">
                  <c:v>-0.1</c:v>
                </c:pt>
                <c:pt idx="69">
                  <c:v>2.9</c:v>
                </c:pt>
                <c:pt idx="70">
                  <c:v>-0.4</c:v>
                </c:pt>
                <c:pt idx="71">
                  <c:v>-1.1000000000000001</c:v>
                </c:pt>
                <c:pt idx="72">
                  <c:v>-0.1</c:v>
                </c:pt>
                <c:pt idx="73">
                  <c:v>1.8</c:v>
                </c:pt>
                <c:pt idx="74">
                  <c:v>-0.6</c:v>
                </c:pt>
                <c:pt idx="75">
                  <c:v>2.2000000000000002</c:v>
                </c:pt>
                <c:pt idx="76" formatCode="0">
                  <c:v>2</c:v>
                </c:pt>
                <c:pt idx="77">
                  <c:v>-0.9</c:v>
                </c:pt>
                <c:pt idx="78">
                  <c:v>-1.9</c:v>
                </c:pt>
                <c:pt idx="79">
                  <c:v>0.3</c:v>
                </c:pt>
                <c:pt idx="80">
                  <c:v>-36.9</c:v>
                </c:pt>
                <c:pt idx="81">
                  <c:v>-51.4</c:v>
                </c:pt>
                <c:pt idx="82">
                  <c:v>-51.8</c:v>
                </c:pt>
                <c:pt idx="83">
                  <c:v>-53.2</c:v>
                </c:pt>
                <c:pt idx="84">
                  <c:v>-54.1</c:v>
                </c:pt>
                <c:pt idx="85">
                  <c:v>-40.9</c:v>
                </c:pt>
                <c:pt idx="86">
                  <c:v>-36.299999999999997</c:v>
                </c:pt>
                <c:pt idx="87">
                  <c:v>-33.299999999999997</c:v>
                </c:pt>
                <c:pt idx="88">
                  <c:v>-29.8</c:v>
                </c:pt>
                <c:pt idx="89">
                  <c:v>-31.5</c:v>
                </c:pt>
                <c:pt idx="90" formatCode="0">
                  <c:v>-33</c:v>
                </c:pt>
                <c:pt idx="91">
                  <c:v>-31.3</c:v>
                </c:pt>
                <c:pt idx="92">
                  <c:v>-12.2</c:v>
                </c:pt>
                <c:pt idx="93">
                  <c:v>-9.6</c:v>
                </c:pt>
                <c:pt idx="94">
                  <c:v>-5.3</c:v>
                </c:pt>
                <c:pt idx="95">
                  <c:v>-9.9</c:v>
                </c:pt>
                <c:pt idx="96">
                  <c:v>-4.8</c:v>
                </c:pt>
                <c:pt idx="97" formatCode="0">
                  <c:v>-7</c:v>
                </c:pt>
                <c:pt idx="98">
                  <c:v>0.5</c:v>
                </c:pt>
                <c:pt idx="99">
                  <c:v>-1.2</c:v>
                </c:pt>
                <c:pt idx="100">
                  <c:v>-3.3</c:v>
                </c:pt>
                <c:pt idx="101">
                  <c:v>0.4</c:v>
                </c:pt>
                <c:pt idx="102">
                  <c:v>1.7</c:v>
                </c:pt>
                <c:pt idx="103">
                  <c:v>-3.6</c:v>
                </c:pt>
                <c:pt idx="104">
                  <c:v>-11.4</c:v>
                </c:pt>
                <c:pt idx="105">
                  <c:v>-9.9</c:v>
                </c:pt>
                <c:pt idx="106">
                  <c:v>-9.6</c:v>
                </c:pt>
                <c:pt idx="107">
                  <c:v>-11.2</c:v>
                </c:pt>
                <c:pt idx="108">
                  <c:v>-12.8</c:v>
                </c:pt>
                <c:pt idx="109">
                  <c:v>-8.3000000000000007</c:v>
                </c:pt>
                <c:pt idx="110">
                  <c:v>-8.5</c:v>
                </c:pt>
                <c:pt idx="111">
                  <c:v>-8.6999999999999993</c:v>
                </c:pt>
                <c:pt idx="112">
                  <c:v>-4.9000000000000004</c:v>
                </c:pt>
                <c:pt idx="113">
                  <c:v>-4.5</c:v>
                </c:pt>
                <c:pt idx="114">
                  <c:v>-16.100000000000001</c:v>
                </c:pt>
                <c:pt idx="115">
                  <c:v>4.7</c:v>
                </c:pt>
                <c:pt idx="116">
                  <c:v>0.6</c:v>
                </c:pt>
                <c:pt idx="117">
                  <c:v>-1.4</c:v>
                </c:pt>
                <c:pt idx="118" formatCode="0">
                  <c:v>-3</c:v>
                </c:pt>
                <c:pt idx="119">
                  <c:v>-4.7</c:v>
                </c:pt>
                <c:pt idx="120">
                  <c:v>-4.0999999999999996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EC-4175-A5F9-DCA828CD206C}"/>
            </c:ext>
          </c:extLst>
        </c:ser>
        <c:ser>
          <c:idx val="0"/>
          <c:order val="1"/>
          <c:tx>
            <c:strRef>
              <c:f>'Consumer spend'!$D$4</c:f>
              <c:strCache>
                <c:ptCount val="1"/>
                <c:pt idx="0">
                  <c:v>New Zealand</c:v>
                </c:pt>
              </c:strCache>
            </c:strRef>
          </c:tx>
          <c:spPr>
            <a:ln>
              <a:solidFill>
                <a:srgbClr val="FF0000"/>
              </a:solidFill>
              <a:prstDash val="sysDot"/>
            </a:ln>
          </c:spPr>
          <c:marker>
            <c:symbol val="none"/>
          </c:marker>
          <c:cat>
            <c:numRef>
              <c:f>'Consumer spend'!$B$6:$B$126</c:f>
              <c:numCache>
                <c:formatCode>d\-mmm\-yy</c:formatCode>
                <c:ptCount val="121"/>
                <c:pt idx="0">
                  <c:v>43870</c:v>
                </c:pt>
                <c:pt idx="1">
                  <c:v>43877</c:v>
                </c:pt>
                <c:pt idx="2">
                  <c:v>43884</c:v>
                </c:pt>
                <c:pt idx="3">
                  <c:v>43891</c:v>
                </c:pt>
                <c:pt idx="4">
                  <c:v>43898</c:v>
                </c:pt>
                <c:pt idx="5">
                  <c:v>43905</c:v>
                </c:pt>
                <c:pt idx="6">
                  <c:v>43912</c:v>
                </c:pt>
                <c:pt idx="7">
                  <c:v>43919</c:v>
                </c:pt>
                <c:pt idx="8">
                  <c:v>43926</c:v>
                </c:pt>
                <c:pt idx="9">
                  <c:v>43933</c:v>
                </c:pt>
                <c:pt idx="10">
                  <c:v>43940</c:v>
                </c:pt>
                <c:pt idx="11">
                  <c:v>43947</c:v>
                </c:pt>
                <c:pt idx="12">
                  <c:v>43954</c:v>
                </c:pt>
                <c:pt idx="13">
                  <c:v>43961</c:v>
                </c:pt>
                <c:pt idx="14">
                  <c:v>43968</c:v>
                </c:pt>
                <c:pt idx="15">
                  <c:v>43975</c:v>
                </c:pt>
                <c:pt idx="16">
                  <c:v>43982</c:v>
                </c:pt>
                <c:pt idx="17">
                  <c:v>43989</c:v>
                </c:pt>
                <c:pt idx="18">
                  <c:v>43996</c:v>
                </c:pt>
                <c:pt idx="19">
                  <c:v>44003</c:v>
                </c:pt>
                <c:pt idx="20">
                  <c:v>44010</c:v>
                </c:pt>
                <c:pt idx="21">
                  <c:v>44017</c:v>
                </c:pt>
                <c:pt idx="22">
                  <c:v>44024</c:v>
                </c:pt>
                <c:pt idx="23">
                  <c:v>44031</c:v>
                </c:pt>
                <c:pt idx="24">
                  <c:v>44038</c:v>
                </c:pt>
                <c:pt idx="25">
                  <c:v>44045</c:v>
                </c:pt>
                <c:pt idx="26">
                  <c:v>44052</c:v>
                </c:pt>
                <c:pt idx="27">
                  <c:v>44059</c:v>
                </c:pt>
                <c:pt idx="28">
                  <c:v>44066</c:v>
                </c:pt>
                <c:pt idx="29">
                  <c:v>44073</c:v>
                </c:pt>
                <c:pt idx="30">
                  <c:v>44080</c:v>
                </c:pt>
                <c:pt idx="31">
                  <c:v>44087</c:v>
                </c:pt>
                <c:pt idx="32">
                  <c:v>44094</c:v>
                </c:pt>
                <c:pt idx="33">
                  <c:v>44101</c:v>
                </c:pt>
                <c:pt idx="34">
                  <c:v>44108</c:v>
                </c:pt>
                <c:pt idx="35">
                  <c:v>44115</c:v>
                </c:pt>
                <c:pt idx="36">
                  <c:v>44122</c:v>
                </c:pt>
                <c:pt idx="37">
                  <c:v>44129</c:v>
                </c:pt>
                <c:pt idx="38">
                  <c:v>44136</c:v>
                </c:pt>
                <c:pt idx="39">
                  <c:v>44143</c:v>
                </c:pt>
                <c:pt idx="40">
                  <c:v>44150</c:v>
                </c:pt>
                <c:pt idx="41">
                  <c:v>44157</c:v>
                </c:pt>
                <c:pt idx="42">
                  <c:v>44164</c:v>
                </c:pt>
                <c:pt idx="43">
                  <c:v>44171</c:v>
                </c:pt>
                <c:pt idx="44">
                  <c:v>44178</c:v>
                </c:pt>
                <c:pt idx="45">
                  <c:v>44185</c:v>
                </c:pt>
                <c:pt idx="46">
                  <c:v>44192</c:v>
                </c:pt>
                <c:pt idx="47">
                  <c:v>44199</c:v>
                </c:pt>
                <c:pt idx="48">
                  <c:v>44206</c:v>
                </c:pt>
                <c:pt idx="49">
                  <c:v>44213</c:v>
                </c:pt>
                <c:pt idx="50">
                  <c:v>44220</c:v>
                </c:pt>
                <c:pt idx="51">
                  <c:v>44227</c:v>
                </c:pt>
                <c:pt idx="52">
                  <c:v>44234</c:v>
                </c:pt>
                <c:pt idx="53">
                  <c:v>44241</c:v>
                </c:pt>
                <c:pt idx="54">
                  <c:v>44248</c:v>
                </c:pt>
                <c:pt idx="55">
                  <c:v>44255</c:v>
                </c:pt>
                <c:pt idx="56">
                  <c:v>44262</c:v>
                </c:pt>
                <c:pt idx="57">
                  <c:v>44269</c:v>
                </c:pt>
                <c:pt idx="58">
                  <c:v>44276</c:v>
                </c:pt>
                <c:pt idx="59">
                  <c:v>44283</c:v>
                </c:pt>
                <c:pt idx="60">
                  <c:v>44290</c:v>
                </c:pt>
                <c:pt idx="61">
                  <c:v>44297</c:v>
                </c:pt>
                <c:pt idx="62">
                  <c:v>44304</c:v>
                </c:pt>
                <c:pt idx="63">
                  <c:v>44311</c:v>
                </c:pt>
                <c:pt idx="64">
                  <c:v>44318</c:v>
                </c:pt>
                <c:pt idx="65">
                  <c:v>44325</c:v>
                </c:pt>
                <c:pt idx="66">
                  <c:v>44332</c:v>
                </c:pt>
                <c:pt idx="67">
                  <c:v>44339</c:v>
                </c:pt>
                <c:pt idx="68">
                  <c:v>44346</c:v>
                </c:pt>
                <c:pt idx="69">
                  <c:v>44353</c:v>
                </c:pt>
                <c:pt idx="70">
                  <c:v>44360</c:v>
                </c:pt>
                <c:pt idx="71">
                  <c:v>44367</c:v>
                </c:pt>
                <c:pt idx="72">
                  <c:v>44374</c:v>
                </c:pt>
                <c:pt idx="73">
                  <c:v>44381</c:v>
                </c:pt>
                <c:pt idx="74">
                  <c:v>44388</c:v>
                </c:pt>
                <c:pt idx="75">
                  <c:v>44395</c:v>
                </c:pt>
                <c:pt idx="76">
                  <c:v>44402</c:v>
                </c:pt>
                <c:pt idx="77">
                  <c:v>44409</c:v>
                </c:pt>
                <c:pt idx="78">
                  <c:v>44416</c:v>
                </c:pt>
                <c:pt idx="79">
                  <c:v>44423</c:v>
                </c:pt>
                <c:pt idx="80">
                  <c:v>44430</c:v>
                </c:pt>
                <c:pt idx="81">
                  <c:v>44437</c:v>
                </c:pt>
                <c:pt idx="82">
                  <c:v>44444</c:v>
                </c:pt>
                <c:pt idx="83">
                  <c:v>44451</c:v>
                </c:pt>
                <c:pt idx="84">
                  <c:v>44458</c:v>
                </c:pt>
                <c:pt idx="85">
                  <c:v>44465</c:v>
                </c:pt>
                <c:pt idx="86">
                  <c:v>44472</c:v>
                </c:pt>
                <c:pt idx="87">
                  <c:v>44479</c:v>
                </c:pt>
                <c:pt idx="88">
                  <c:v>44486</c:v>
                </c:pt>
                <c:pt idx="89">
                  <c:v>44493</c:v>
                </c:pt>
                <c:pt idx="90">
                  <c:v>44500</c:v>
                </c:pt>
                <c:pt idx="91">
                  <c:v>44507</c:v>
                </c:pt>
                <c:pt idx="92">
                  <c:v>44514</c:v>
                </c:pt>
                <c:pt idx="93">
                  <c:v>44521</c:v>
                </c:pt>
                <c:pt idx="94">
                  <c:v>44528</c:v>
                </c:pt>
                <c:pt idx="95">
                  <c:v>44535</c:v>
                </c:pt>
                <c:pt idx="96">
                  <c:v>44542</c:v>
                </c:pt>
                <c:pt idx="97">
                  <c:v>44549</c:v>
                </c:pt>
                <c:pt idx="98">
                  <c:v>44556</c:v>
                </c:pt>
                <c:pt idx="99">
                  <c:v>44563</c:v>
                </c:pt>
                <c:pt idx="100">
                  <c:v>44570</c:v>
                </c:pt>
                <c:pt idx="101">
                  <c:v>44577</c:v>
                </c:pt>
                <c:pt idx="102">
                  <c:v>44584</c:v>
                </c:pt>
                <c:pt idx="103">
                  <c:v>44591</c:v>
                </c:pt>
                <c:pt idx="104">
                  <c:v>44598</c:v>
                </c:pt>
                <c:pt idx="105">
                  <c:v>44605</c:v>
                </c:pt>
                <c:pt idx="106">
                  <c:v>44612</c:v>
                </c:pt>
                <c:pt idx="107">
                  <c:v>44619</c:v>
                </c:pt>
                <c:pt idx="108">
                  <c:v>44626</c:v>
                </c:pt>
                <c:pt idx="109">
                  <c:v>44633</c:v>
                </c:pt>
                <c:pt idx="110">
                  <c:v>44640</c:v>
                </c:pt>
                <c:pt idx="111">
                  <c:v>44647</c:v>
                </c:pt>
                <c:pt idx="112">
                  <c:v>44654</c:v>
                </c:pt>
                <c:pt idx="113">
                  <c:v>44661</c:v>
                </c:pt>
                <c:pt idx="114">
                  <c:v>44668</c:v>
                </c:pt>
                <c:pt idx="115">
                  <c:v>44675</c:v>
                </c:pt>
                <c:pt idx="116">
                  <c:v>44682</c:v>
                </c:pt>
                <c:pt idx="117">
                  <c:v>44689</c:v>
                </c:pt>
                <c:pt idx="118">
                  <c:v>44696</c:v>
                </c:pt>
                <c:pt idx="119">
                  <c:v>44703</c:v>
                </c:pt>
                <c:pt idx="120">
                  <c:v>44710</c:v>
                </c:pt>
              </c:numCache>
            </c:numRef>
          </c:cat>
          <c:val>
            <c:numRef>
              <c:f>'Consumer spend'!$D$6:$D$126</c:f>
              <c:numCache>
                <c:formatCode>General</c:formatCode>
                <c:ptCount val="121"/>
                <c:pt idx="0">
                  <c:v>2.4</c:v>
                </c:pt>
                <c:pt idx="1">
                  <c:v>0.9</c:v>
                </c:pt>
                <c:pt idx="2">
                  <c:v>1.9</c:v>
                </c:pt>
                <c:pt idx="3">
                  <c:v>2.9</c:v>
                </c:pt>
                <c:pt idx="4">
                  <c:v>2.6</c:v>
                </c:pt>
                <c:pt idx="5">
                  <c:v>3.3</c:v>
                </c:pt>
                <c:pt idx="6">
                  <c:v>11.5</c:v>
                </c:pt>
                <c:pt idx="7">
                  <c:v>-21.4</c:v>
                </c:pt>
                <c:pt idx="8">
                  <c:v>-53.6</c:v>
                </c:pt>
                <c:pt idx="9">
                  <c:v>-54.7</c:v>
                </c:pt>
                <c:pt idx="10">
                  <c:v>-56.2</c:v>
                </c:pt>
                <c:pt idx="11">
                  <c:v>-52.7</c:v>
                </c:pt>
                <c:pt idx="12">
                  <c:v>-40.299999999999997</c:v>
                </c:pt>
                <c:pt idx="13" formatCode="0">
                  <c:v>-36</c:v>
                </c:pt>
                <c:pt idx="14" formatCode="0">
                  <c:v>-11</c:v>
                </c:pt>
                <c:pt idx="15">
                  <c:v>3.3</c:v>
                </c:pt>
                <c:pt idx="16">
                  <c:v>3.4</c:v>
                </c:pt>
                <c:pt idx="17">
                  <c:v>2.2000000000000002</c:v>
                </c:pt>
                <c:pt idx="18">
                  <c:v>5.9</c:v>
                </c:pt>
                <c:pt idx="19">
                  <c:v>2.6</c:v>
                </c:pt>
                <c:pt idx="20">
                  <c:v>2.5</c:v>
                </c:pt>
                <c:pt idx="21">
                  <c:v>4.5</c:v>
                </c:pt>
                <c:pt idx="22">
                  <c:v>4.9000000000000004</c:v>
                </c:pt>
                <c:pt idx="23">
                  <c:v>6.2</c:v>
                </c:pt>
                <c:pt idx="24">
                  <c:v>4.8</c:v>
                </c:pt>
                <c:pt idx="25">
                  <c:v>3.5</c:v>
                </c:pt>
                <c:pt idx="26">
                  <c:v>4.4000000000000004</c:v>
                </c:pt>
                <c:pt idx="27">
                  <c:v>0.6</c:v>
                </c:pt>
                <c:pt idx="28">
                  <c:v>-14.7</c:v>
                </c:pt>
                <c:pt idx="29">
                  <c:v>-12.7</c:v>
                </c:pt>
                <c:pt idx="30">
                  <c:v>5.9</c:v>
                </c:pt>
                <c:pt idx="31">
                  <c:v>2.9</c:v>
                </c:pt>
                <c:pt idx="32">
                  <c:v>0.7</c:v>
                </c:pt>
                <c:pt idx="33">
                  <c:v>1.7</c:v>
                </c:pt>
                <c:pt idx="34">
                  <c:v>3.3</c:v>
                </c:pt>
                <c:pt idx="35">
                  <c:v>3.6</c:v>
                </c:pt>
                <c:pt idx="36">
                  <c:v>2.1</c:v>
                </c:pt>
                <c:pt idx="37">
                  <c:v>3.9</c:v>
                </c:pt>
                <c:pt idx="38">
                  <c:v>-0.4</c:v>
                </c:pt>
                <c:pt idx="39">
                  <c:v>-2.8</c:v>
                </c:pt>
                <c:pt idx="40">
                  <c:v>-0.7</c:v>
                </c:pt>
                <c:pt idx="41">
                  <c:v>-1.3</c:v>
                </c:pt>
                <c:pt idx="42">
                  <c:v>-2.8</c:v>
                </c:pt>
                <c:pt idx="43">
                  <c:v>-3.8</c:v>
                </c:pt>
                <c:pt idx="44">
                  <c:v>-1.2</c:v>
                </c:pt>
                <c:pt idx="45">
                  <c:v>-1.2</c:v>
                </c:pt>
                <c:pt idx="46">
                  <c:v>2.6</c:v>
                </c:pt>
                <c:pt idx="47">
                  <c:v>-0.8</c:v>
                </c:pt>
                <c:pt idx="48">
                  <c:v>1.3</c:v>
                </c:pt>
                <c:pt idx="49">
                  <c:v>2.2000000000000002</c:v>
                </c:pt>
                <c:pt idx="50">
                  <c:v>-0.6</c:v>
                </c:pt>
                <c:pt idx="51">
                  <c:v>0.4</c:v>
                </c:pt>
                <c:pt idx="52">
                  <c:v>-0.1</c:v>
                </c:pt>
                <c:pt idx="53">
                  <c:v>-3.4</c:v>
                </c:pt>
                <c:pt idx="54" formatCode="0">
                  <c:v>-9</c:v>
                </c:pt>
                <c:pt idx="55" formatCode="0">
                  <c:v>-4</c:v>
                </c:pt>
                <c:pt idx="56">
                  <c:v>-14.8</c:v>
                </c:pt>
                <c:pt idx="57">
                  <c:v>-0.1</c:v>
                </c:pt>
                <c:pt idx="58">
                  <c:v>1.6</c:v>
                </c:pt>
                <c:pt idx="59">
                  <c:v>1.4</c:v>
                </c:pt>
                <c:pt idx="60">
                  <c:v>-2.7</c:v>
                </c:pt>
                <c:pt idx="61">
                  <c:v>2.1</c:v>
                </c:pt>
                <c:pt idx="62">
                  <c:v>-10.8</c:v>
                </c:pt>
                <c:pt idx="63" formatCode="0">
                  <c:v>17</c:v>
                </c:pt>
                <c:pt idx="64">
                  <c:v>5.3</c:v>
                </c:pt>
                <c:pt idx="65">
                  <c:v>4.5</c:v>
                </c:pt>
                <c:pt idx="66">
                  <c:v>2.7</c:v>
                </c:pt>
                <c:pt idx="67">
                  <c:v>3.6</c:v>
                </c:pt>
                <c:pt idx="68">
                  <c:v>2.4</c:v>
                </c:pt>
                <c:pt idx="69">
                  <c:v>6.9</c:v>
                </c:pt>
                <c:pt idx="70">
                  <c:v>4.3</c:v>
                </c:pt>
                <c:pt idx="71">
                  <c:v>3.2</c:v>
                </c:pt>
                <c:pt idx="72">
                  <c:v>3.9</c:v>
                </c:pt>
                <c:pt idx="73">
                  <c:v>4.3</c:v>
                </c:pt>
                <c:pt idx="74">
                  <c:v>2.8</c:v>
                </c:pt>
                <c:pt idx="75">
                  <c:v>6.2</c:v>
                </c:pt>
                <c:pt idx="76">
                  <c:v>8.6999999999999993</c:v>
                </c:pt>
                <c:pt idx="77">
                  <c:v>3.5</c:v>
                </c:pt>
                <c:pt idx="78">
                  <c:v>2.9</c:v>
                </c:pt>
                <c:pt idx="79">
                  <c:v>4.7</c:v>
                </c:pt>
                <c:pt idx="80">
                  <c:v>-29.9</c:v>
                </c:pt>
                <c:pt idx="81">
                  <c:v>-46.2</c:v>
                </c:pt>
                <c:pt idx="82">
                  <c:v>-38.799999999999997</c:v>
                </c:pt>
                <c:pt idx="83">
                  <c:v>-16.399999999999999</c:v>
                </c:pt>
                <c:pt idx="84">
                  <c:v>-15.6</c:v>
                </c:pt>
                <c:pt idx="85">
                  <c:v>-11.4</c:v>
                </c:pt>
                <c:pt idx="86">
                  <c:v>-9.8000000000000007</c:v>
                </c:pt>
                <c:pt idx="87">
                  <c:v>-10.7</c:v>
                </c:pt>
                <c:pt idx="88">
                  <c:v>-7.9</c:v>
                </c:pt>
                <c:pt idx="89" formatCode="0">
                  <c:v>-7</c:v>
                </c:pt>
                <c:pt idx="90">
                  <c:v>-11.9</c:v>
                </c:pt>
                <c:pt idx="91">
                  <c:v>-10.7</c:v>
                </c:pt>
                <c:pt idx="92">
                  <c:v>-2.9</c:v>
                </c:pt>
                <c:pt idx="93">
                  <c:v>-1.7</c:v>
                </c:pt>
                <c:pt idx="94">
                  <c:v>0.6</c:v>
                </c:pt>
                <c:pt idx="95">
                  <c:v>-5.2</c:v>
                </c:pt>
                <c:pt idx="96">
                  <c:v>-1.6</c:v>
                </c:pt>
                <c:pt idx="97">
                  <c:v>-2.4</c:v>
                </c:pt>
                <c:pt idx="98">
                  <c:v>4.5999999999999996</c:v>
                </c:pt>
                <c:pt idx="99">
                  <c:v>1.8</c:v>
                </c:pt>
                <c:pt idx="100">
                  <c:v>1.4</c:v>
                </c:pt>
                <c:pt idx="101">
                  <c:v>4.5</c:v>
                </c:pt>
                <c:pt idx="102">
                  <c:v>6.1</c:v>
                </c:pt>
                <c:pt idx="103">
                  <c:v>0.6</c:v>
                </c:pt>
                <c:pt idx="104">
                  <c:v>-4.0999999999999996</c:v>
                </c:pt>
                <c:pt idx="105">
                  <c:v>-7.4</c:v>
                </c:pt>
                <c:pt idx="106">
                  <c:v>-4.7</c:v>
                </c:pt>
                <c:pt idx="107">
                  <c:v>-4.4000000000000004</c:v>
                </c:pt>
                <c:pt idx="108">
                  <c:v>-6.1</c:v>
                </c:pt>
                <c:pt idx="109">
                  <c:v>-2.5</c:v>
                </c:pt>
                <c:pt idx="110">
                  <c:v>-4.3</c:v>
                </c:pt>
                <c:pt idx="111">
                  <c:v>-5.4</c:v>
                </c:pt>
                <c:pt idx="112">
                  <c:v>-1.3</c:v>
                </c:pt>
                <c:pt idx="113">
                  <c:v>-0.5</c:v>
                </c:pt>
                <c:pt idx="114">
                  <c:v>-7.8</c:v>
                </c:pt>
                <c:pt idx="115">
                  <c:v>6.1</c:v>
                </c:pt>
                <c:pt idx="116">
                  <c:v>5.2</c:v>
                </c:pt>
                <c:pt idx="117">
                  <c:v>4.3</c:v>
                </c:pt>
                <c:pt idx="118">
                  <c:v>3.5</c:v>
                </c:pt>
                <c:pt idx="119">
                  <c:v>2.2000000000000002</c:v>
                </c:pt>
                <c:pt idx="120">
                  <c:v>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EC-4175-A5F9-DCA828CD20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808512"/>
        <c:axId val="113810048"/>
      </c:lineChart>
      <c:catAx>
        <c:axId val="113808512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low"/>
        <c:crossAx val="113810048"/>
        <c:crosses val="autoZero"/>
        <c:auto val="0"/>
        <c:lblAlgn val="ctr"/>
        <c:lblOffset val="100"/>
        <c:tickLblSkip val="4"/>
        <c:tickMarkSkip val="4"/>
        <c:noMultiLvlLbl val="0"/>
      </c:catAx>
      <c:valAx>
        <c:axId val="113810048"/>
        <c:scaling>
          <c:orientation val="minMax"/>
          <c:min val="-1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change week vs same week 2019 </a:t>
                </a:r>
              </a:p>
            </c:rich>
          </c:tx>
          <c:layout>
            <c:manualLayout>
              <c:xMode val="edge"/>
              <c:yMode val="edge"/>
              <c:x val="8.4352505605673464E-2"/>
              <c:y val="0.17088008137738764"/>
            </c:manualLayout>
          </c:layout>
          <c:overlay val="0"/>
        </c:title>
        <c:numFmt formatCode="#,##0" sourceLinked="0"/>
        <c:majorTickMark val="out"/>
        <c:minorTickMark val="in"/>
        <c:tickLblPos val="nextTo"/>
        <c:spPr>
          <a:ln/>
        </c:spPr>
        <c:crossAx val="113808512"/>
        <c:crosses val="autoZero"/>
        <c:crossBetween val="midCat"/>
        <c:majorUnit val="20"/>
        <c:minorUnit val="10"/>
      </c:valAx>
    </c:plotArea>
    <c:legend>
      <c:legendPos val="b"/>
      <c:layout>
        <c:manualLayout>
          <c:xMode val="edge"/>
          <c:yMode val="edge"/>
          <c:x val="0.26639828961777123"/>
          <c:y val="0.63965376935538565"/>
          <c:w val="0.56268328958880165"/>
          <c:h val="8.3717191601050026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377" l="0.70000000000000062" r="0.70000000000000062" t="0.75000000000000377" header="0.30000000000000032" footer="0.30000000000000032"/>
    <c:pageSetup orientation="landscape" horizontalDpi="1200" verticalDpi="1200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Relationship Id="rId4" Type="http://schemas.openxmlformats.org/officeDocument/2006/relationships/chart" Target="../charts/chart27.xml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2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2.xml"/><Relationship Id="rId2" Type="http://schemas.openxmlformats.org/officeDocument/2006/relationships/chart" Target="../charts/chart31.xml"/><Relationship Id="rId1" Type="http://schemas.openxmlformats.org/officeDocument/2006/relationships/chart" Target="../charts/chart30.xml"/><Relationship Id="rId4" Type="http://schemas.openxmlformats.org/officeDocument/2006/relationships/chart" Target="../charts/chart33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2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7.xml"/><Relationship Id="rId2" Type="http://schemas.openxmlformats.org/officeDocument/2006/relationships/chart" Target="../charts/chart36.xml"/><Relationship Id="rId1" Type="http://schemas.openxmlformats.org/officeDocument/2006/relationships/chart" Target="../charts/chart35.xml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9.xml"/><Relationship Id="rId1" Type="http://schemas.openxmlformats.org/officeDocument/2006/relationships/chart" Target="../charts/chart38.xml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1.xml"/><Relationship Id="rId1" Type="http://schemas.openxmlformats.org/officeDocument/2006/relationships/chart" Target="../charts/chart40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.xml"/></Relationships>
</file>

<file path=xl/drawings/_rels/drawing3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4.xml"/><Relationship Id="rId1" Type="http://schemas.openxmlformats.org/officeDocument/2006/relationships/chart" Target="../charts/chart43.xml"/></Relationships>
</file>

<file path=xl/drawings/_rels/drawing3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6.xml"/><Relationship Id="rId1" Type="http://schemas.openxmlformats.org/officeDocument/2006/relationships/chart" Target="../charts/chart45.xml"/></Relationships>
</file>

<file path=xl/drawings/_rels/drawing3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8.xml"/><Relationship Id="rId1" Type="http://schemas.openxmlformats.org/officeDocument/2006/relationships/chart" Target="../charts/chart47.xml"/></Relationships>
</file>

<file path=xl/drawings/_rels/drawing3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1.xml"/><Relationship Id="rId2" Type="http://schemas.openxmlformats.org/officeDocument/2006/relationships/chart" Target="../charts/chart50.xml"/><Relationship Id="rId1" Type="http://schemas.openxmlformats.org/officeDocument/2006/relationships/chart" Target="../charts/chart49.xml"/></Relationships>
</file>

<file path=xl/drawings/_rels/drawing4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3.xml"/><Relationship Id="rId1" Type="http://schemas.openxmlformats.org/officeDocument/2006/relationships/chart" Target="../charts/chart52.xml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4.xml"/></Relationships>
</file>

<file path=xl/drawings/_rels/drawing4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6.xml"/><Relationship Id="rId1" Type="http://schemas.openxmlformats.org/officeDocument/2006/relationships/chart" Target="../charts/chart55.xml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7.xml"/></Relationships>
</file>

<file path=xl/drawings/_rels/drawing4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0.xml"/><Relationship Id="rId2" Type="http://schemas.openxmlformats.org/officeDocument/2006/relationships/chart" Target="../charts/chart59.xml"/><Relationship Id="rId1" Type="http://schemas.openxmlformats.org/officeDocument/2006/relationships/chart" Target="../charts/chart58.xml"/><Relationship Id="rId4" Type="http://schemas.openxmlformats.org/officeDocument/2006/relationships/chart" Target="../charts/chart61.xml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2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28574</xdr:colOff>
      <xdr:row>237</xdr:row>
      <xdr:rowOff>76200</xdr:rowOff>
    </xdr:from>
    <xdr:to>
      <xdr:col>9</xdr:col>
      <xdr:colOff>577849</xdr:colOff>
      <xdr:row>256</xdr:row>
      <xdr:rowOff>78105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47624</xdr:colOff>
      <xdr:row>260</xdr:row>
      <xdr:rowOff>95250</xdr:rowOff>
    </xdr:from>
    <xdr:to>
      <xdr:col>9</xdr:col>
      <xdr:colOff>577849</xdr:colOff>
      <xdr:row>279</xdr:row>
      <xdr:rowOff>85725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31750</xdr:colOff>
      <xdr:row>284</xdr:row>
      <xdr:rowOff>66675</xdr:rowOff>
    </xdr:from>
    <xdr:to>
      <xdr:col>9</xdr:col>
      <xdr:colOff>577850</xdr:colOff>
      <xdr:row>303</xdr:row>
      <xdr:rowOff>66675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608724</xdr:colOff>
      <xdr:row>2</xdr:row>
      <xdr:rowOff>0</xdr:rowOff>
    </xdr:from>
    <xdr:to>
      <xdr:col>33</xdr:col>
      <xdr:colOff>47756</xdr:colOff>
      <xdr:row>16</xdr:row>
      <xdr:rowOff>114968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657667A2-47D8-4538-A49B-E165F1F352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0</xdr:colOff>
      <xdr:row>31</xdr:row>
      <xdr:rowOff>0</xdr:rowOff>
    </xdr:from>
    <xdr:to>
      <xdr:col>32</xdr:col>
      <xdr:colOff>459961</xdr:colOff>
      <xdr:row>45</xdr:row>
      <xdr:rowOff>103256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A58B0F33-AB58-45C1-9730-06BC409E5F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8</xdr:col>
      <xdr:colOff>352011</xdr:colOff>
      <xdr:row>16</xdr:row>
      <xdr:rowOff>90557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1CDC73B3-4054-47E6-8B5E-311CBCDFF1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2</xdr:row>
      <xdr:rowOff>0</xdr:rowOff>
    </xdr:from>
    <xdr:to>
      <xdr:col>16</xdr:col>
      <xdr:colOff>312852</xdr:colOff>
      <xdr:row>16</xdr:row>
      <xdr:rowOff>118074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C5A15103-F4BE-4AC9-B957-E9F6377A45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0</xdr:colOff>
      <xdr:row>31</xdr:row>
      <xdr:rowOff>0</xdr:rowOff>
    </xdr:from>
    <xdr:to>
      <xdr:col>23</xdr:col>
      <xdr:colOff>356152</xdr:colOff>
      <xdr:row>46</xdr:row>
      <xdr:rowOff>41736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422858D9-C77F-483D-92FB-58A840F1B6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34</xdr:col>
      <xdr:colOff>0</xdr:colOff>
      <xdr:row>2</xdr:row>
      <xdr:rowOff>0</xdr:rowOff>
    </xdr:from>
    <xdr:to>
      <xdr:col>41</xdr:col>
      <xdr:colOff>542511</xdr:colOff>
      <xdr:row>16</xdr:row>
      <xdr:rowOff>103257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4A5FB230-7D97-4772-AEA3-5B682CB379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17</xdr:col>
      <xdr:colOff>0</xdr:colOff>
      <xdr:row>2</xdr:row>
      <xdr:rowOff>0</xdr:rowOff>
    </xdr:from>
    <xdr:to>
      <xdr:col>24</xdr:col>
      <xdr:colOff>558385</xdr:colOff>
      <xdr:row>16</xdr:row>
      <xdr:rowOff>109607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A045FE5B-874F-402D-BEDA-9ABD030533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31</xdr:row>
      <xdr:rowOff>0</xdr:rowOff>
    </xdr:from>
    <xdr:to>
      <xdr:col>8</xdr:col>
      <xdr:colOff>346765</xdr:colOff>
      <xdr:row>45</xdr:row>
      <xdr:rowOff>108226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5E75C3-24CC-489B-B11F-9323D4D281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0</xdr:colOff>
      <xdr:row>31</xdr:row>
      <xdr:rowOff>0</xdr:rowOff>
    </xdr:from>
    <xdr:to>
      <xdr:col>16</xdr:col>
      <xdr:colOff>148811</xdr:colOff>
      <xdr:row>46</xdr:row>
      <xdr:rowOff>16289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CB073C69-3A91-4605-A40E-03E5A8BBD9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584200</xdr:colOff>
      <xdr:row>18</xdr:row>
      <xdr:rowOff>165100</xdr:rowOff>
    </xdr:from>
    <xdr:to>
      <xdr:col>16</xdr:col>
      <xdr:colOff>279400</xdr:colOff>
      <xdr:row>33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</cdr:x>
      <cdr:y>0.9037</cdr:y>
    </cdr:from>
    <cdr:to>
      <cdr:x>0.68958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2838450"/>
          <a:ext cx="3152763" cy="2641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000"/>
            <a:t>Source: Stats</a:t>
          </a:r>
          <a:r>
            <a:rPr lang="en-US" sz="1000" baseline="0"/>
            <a:t> NZ; Westpac, McDermott Miller </a:t>
          </a:r>
          <a:endParaRPr lang="en-US" sz="1000"/>
        </a:p>
      </cdr:txBody>
    </cdr:sp>
  </cdr:relSizeAnchor>
</c:userShapes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453049</xdr:colOff>
      <xdr:row>5</xdr:row>
      <xdr:rowOff>165393</xdr:rowOff>
    </xdr:from>
    <xdr:to>
      <xdr:col>11</xdr:col>
      <xdr:colOff>253024</xdr:colOff>
      <xdr:row>20</xdr:row>
      <xdr:rowOff>63793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36048</xdr:colOff>
      <xdr:row>23</xdr:row>
      <xdr:rowOff>4249</xdr:rowOff>
    </xdr:from>
    <xdr:to>
      <xdr:col>11</xdr:col>
      <xdr:colOff>131298</xdr:colOff>
      <xdr:row>42</xdr:row>
      <xdr:rowOff>128075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43961</xdr:colOff>
      <xdr:row>6</xdr:row>
      <xdr:rowOff>21981</xdr:rowOff>
    </xdr:from>
    <xdr:to>
      <xdr:col>19</xdr:col>
      <xdr:colOff>356821</xdr:colOff>
      <xdr:row>20</xdr:row>
      <xdr:rowOff>104531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C820B26-627C-4EEF-A18A-A6812E96DB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</cdr:x>
      <cdr:y>0.89306</cdr:y>
    </cdr:from>
    <cdr:to>
      <cdr:x>0.90208</cdr:x>
      <cdr:y>0.96528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2449831"/>
          <a:ext cx="4124324" cy="1981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NZ" sz="1100"/>
            <a:t>Source:Ministry of Business, Innovation and Employment </a:t>
          </a:r>
        </a:p>
      </cdr:txBody>
    </cdr:sp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</cdr:x>
      <cdr:y>0.89306</cdr:y>
    </cdr:from>
    <cdr:to>
      <cdr:x>0.90208</cdr:x>
      <cdr:y>0.96528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2449831"/>
          <a:ext cx="4124324" cy="1981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NZ" sz="1100"/>
            <a:t>Source:Ministry of Business, Innovation and Employment </a:t>
          </a:r>
        </a:p>
      </cdr:txBody>
    </cdr:sp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53146</xdr:colOff>
      <xdr:row>5</xdr:row>
      <xdr:rowOff>19630</xdr:rowOff>
    </xdr:from>
    <xdr:to>
      <xdr:col>17</xdr:col>
      <xdr:colOff>357946</xdr:colOff>
      <xdr:row>19</xdr:row>
      <xdr:rowOff>95830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C88D4F-8A33-4E31-AF59-F2F8D5BC1C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60546</xdr:colOff>
      <xdr:row>23</xdr:row>
      <xdr:rowOff>30284</xdr:rowOff>
    </xdr:from>
    <xdr:to>
      <xdr:col>16</xdr:col>
      <xdr:colOff>384396</xdr:colOff>
      <xdr:row>42</xdr:row>
      <xdr:rowOff>154110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FBD748C-4D7A-4DD4-BF66-4CF7DAA303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46</xdr:row>
      <xdr:rowOff>0</xdr:rowOff>
    </xdr:from>
    <xdr:to>
      <xdr:col>16</xdr:col>
      <xdr:colOff>323850</xdr:colOff>
      <xdr:row>65</xdr:row>
      <xdr:rowOff>123826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A057EB8-B55B-4AEE-8AB9-79C1DC503F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</cdr:x>
      <cdr:y>0.92416</cdr:y>
    </cdr:from>
    <cdr:to>
      <cdr:x>0.90208</cdr:x>
      <cdr:y>0.99638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2452999"/>
          <a:ext cx="4324797" cy="19169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NZ" sz="1100"/>
            <a:t>Source:Marketview/Ministry Business, Innovation and Employment </a:t>
          </a:r>
        </a:p>
      </cdr:txBody>
    </cdr:sp>
  </cdr:relSizeAnchor>
</c:userShapes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25400</xdr:colOff>
      <xdr:row>3</xdr:row>
      <xdr:rowOff>155575</xdr:rowOff>
    </xdr:from>
    <xdr:to>
      <xdr:col>15</xdr:col>
      <xdr:colOff>330200</xdr:colOff>
      <xdr:row>18</xdr:row>
      <xdr:rowOff>41275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727710</xdr:colOff>
      <xdr:row>21</xdr:row>
      <xdr:rowOff>159384</xdr:rowOff>
    </xdr:from>
    <xdr:to>
      <xdr:col>14</xdr:col>
      <xdr:colOff>386715</xdr:colOff>
      <xdr:row>40</xdr:row>
      <xdr:rowOff>104140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583565</xdr:colOff>
      <xdr:row>3</xdr:row>
      <xdr:rowOff>149225</xdr:rowOff>
    </xdr:from>
    <xdr:to>
      <xdr:col>24</xdr:col>
      <xdr:colOff>278765</xdr:colOff>
      <xdr:row>18</xdr:row>
      <xdr:rowOff>34925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581025</xdr:colOff>
      <xdr:row>23</xdr:row>
      <xdr:rowOff>38100</xdr:rowOff>
    </xdr:from>
    <xdr:to>
      <xdr:col>24</xdr:col>
      <xdr:colOff>302729</xdr:colOff>
      <xdr:row>37</xdr:row>
      <xdr:rowOff>119270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</cdr:x>
      <cdr:y>0.89931</cdr:y>
    </cdr:from>
    <cdr:to>
      <cdr:x>0.6</cdr:x>
      <cdr:y>0.96875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2466975"/>
          <a:ext cx="2743200" cy="190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NZ" sz="1100"/>
            <a:t>Source: REINZ</a:t>
          </a:r>
        </a:p>
      </cdr:txBody>
    </cdr:sp>
  </cdr:relSizeAnchor>
</c:userShapes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19685</xdr:colOff>
      <xdr:row>7</xdr:row>
      <xdr:rowOff>180975</xdr:rowOff>
    </xdr:from>
    <xdr:to>
      <xdr:col>14</xdr:col>
      <xdr:colOff>324485</xdr:colOff>
      <xdr:row>22</xdr:row>
      <xdr:rowOff>73025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44450</xdr:colOff>
      <xdr:row>27</xdr:row>
      <xdr:rowOff>101600</xdr:rowOff>
    </xdr:from>
    <xdr:to>
      <xdr:col>16</xdr:col>
      <xdr:colOff>13970</xdr:colOff>
      <xdr:row>41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0.01042</cdr:x>
      <cdr:y>0.90972</cdr:y>
    </cdr:from>
    <cdr:to>
      <cdr:x>0.61042</cdr:x>
      <cdr:y>0.97917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7625" y="2495550"/>
          <a:ext cx="2743200" cy="190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NZ" sz="1100"/>
            <a:t>Source: Infometrics</a:t>
          </a:r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</cdr:x>
      <cdr:y>0.89583</cdr:y>
    </cdr:from>
    <cdr:to>
      <cdr:x>0.6</cdr:x>
      <cdr:y>0.96528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2457450"/>
          <a:ext cx="2743200" cy="190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NZ" sz="1100"/>
            <a:t>Source: REINZ</a:t>
          </a:r>
        </a:p>
      </cdr:txBody>
    </cdr:sp>
  </cdr:relSizeAnchor>
</c:userShapes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184150</xdr:colOff>
      <xdr:row>3</xdr:row>
      <xdr:rowOff>98425</xdr:rowOff>
    </xdr:from>
    <xdr:to>
      <xdr:col>14</xdr:col>
      <xdr:colOff>488950</xdr:colOff>
      <xdr:row>17</xdr:row>
      <xdr:rowOff>279400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182282</xdr:colOff>
      <xdr:row>20</xdr:row>
      <xdr:rowOff>76200</xdr:rowOff>
    </xdr:from>
    <xdr:to>
      <xdr:col>14</xdr:col>
      <xdr:colOff>487082</xdr:colOff>
      <xdr:row>37</xdr:row>
      <xdr:rowOff>106681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333375</xdr:colOff>
      <xdr:row>92</xdr:row>
      <xdr:rowOff>133350</xdr:rowOff>
    </xdr:from>
    <xdr:to>
      <xdr:col>16</xdr:col>
      <xdr:colOff>28575</xdr:colOff>
      <xdr:row>107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129</xdr:row>
      <xdr:rowOff>0</xdr:rowOff>
    </xdr:from>
    <xdr:to>
      <xdr:col>15</xdr:col>
      <xdr:colOff>133350</xdr:colOff>
      <xdr:row>143</xdr:row>
      <xdr:rowOff>171450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83817BD-9335-471B-BF10-876AD59957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0.00417</cdr:x>
      <cdr:y>0.88889</cdr:y>
    </cdr:from>
    <cdr:to>
      <cdr:x>0.60417</cdr:x>
      <cdr:y>0.95833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9050" y="2438400"/>
          <a:ext cx="2743200" cy="190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NZ" sz="1100"/>
            <a:t>Source: Statistics New Zealand</a:t>
          </a:r>
        </a:p>
      </cdr:txBody>
    </cdr:sp>
  </cdr:relSizeAnchor>
</c:userShapes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</xdr:colOff>
      <xdr:row>5</xdr:row>
      <xdr:rowOff>168275</xdr:rowOff>
    </xdr:from>
    <xdr:to>
      <xdr:col>12</xdr:col>
      <xdr:colOff>351155</xdr:colOff>
      <xdr:row>20</xdr:row>
      <xdr:rowOff>67945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541020</xdr:colOff>
      <xdr:row>7</xdr:row>
      <xdr:rowOff>7621</xdr:rowOff>
    </xdr:from>
    <xdr:to>
      <xdr:col>11</xdr:col>
      <xdr:colOff>342900</xdr:colOff>
      <xdr:row>22</xdr:row>
      <xdr:rowOff>114301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171450</xdr:colOff>
      <xdr:row>26</xdr:row>
      <xdr:rowOff>76200</xdr:rowOff>
    </xdr:from>
    <xdr:to>
      <xdr:col>19</xdr:col>
      <xdr:colOff>476250</xdr:colOff>
      <xdr:row>40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8</xdr:row>
      <xdr:rowOff>0</xdr:rowOff>
    </xdr:from>
    <xdr:to>
      <xdr:col>20</xdr:col>
      <xdr:colOff>342900</xdr:colOff>
      <xdr:row>23</xdr:row>
      <xdr:rowOff>12747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5.xml><?xml version="1.0" encoding="utf-8"?>
<c:userShapes xmlns:c="http://schemas.openxmlformats.org/drawingml/2006/chart">
  <cdr:relSizeAnchor xmlns:cdr="http://schemas.openxmlformats.org/drawingml/2006/chartDrawing">
    <cdr:from>
      <cdr:x>0</cdr:x>
      <cdr:y>0.91667</cdr:y>
    </cdr:from>
    <cdr:to>
      <cdr:x>0.6</cdr:x>
      <cdr:y>0.98611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2514600"/>
          <a:ext cx="2743200" cy="19048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NZ" sz="1100"/>
            <a:t>Source:  NZIER and Statistics New Zealand</a:t>
          </a:r>
        </a:p>
      </cdr:txBody>
    </cdr:sp>
  </cdr:relSizeAnchor>
</c:userShapes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24</xdr:row>
      <xdr:rowOff>0</xdr:rowOff>
    </xdr:from>
    <xdr:to>
      <xdr:col>11</xdr:col>
      <xdr:colOff>304800</xdr:colOff>
      <xdr:row>38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736600</xdr:colOff>
      <xdr:row>6</xdr:row>
      <xdr:rowOff>158750</xdr:rowOff>
    </xdr:from>
    <xdr:to>
      <xdr:col>11</xdr:col>
      <xdr:colOff>292100</xdr:colOff>
      <xdr:row>21</xdr:row>
      <xdr:rowOff>50800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D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7.xml><?xml version="1.0" encoding="utf-8"?>
<c:userShapes xmlns:c="http://schemas.openxmlformats.org/drawingml/2006/chart">
  <cdr:relSizeAnchor xmlns:cdr="http://schemas.openxmlformats.org/drawingml/2006/chartDrawing">
    <cdr:from>
      <cdr:x>0.00208</cdr:x>
      <cdr:y>0.91319</cdr:y>
    </cdr:from>
    <cdr:to>
      <cdr:x>0.60208</cdr:x>
      <cdr:y>0.98264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525" y="2505075"/>
          <a:ext cx="2743200" cy="190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NZ" sz="1100"/>
            <a:t>Source: Statistics New Zealand</a:t>
          </a:r>
        </a:p>
      </cdr:txBody>
    </cdr:sp>
  </cdr:relSizeAnchor>
</c:userShapes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31750</xdr:colOff>
      <xdr:row>22</xdr:row>
      <xdr:rowOff>0</xdr:rowOff>
    </xdr:from>
    <xdr:to>
      <xdr:col>11</xdr:col>
      <xdr:colOff>336550</xdr:colOff>
      <xdr:row>36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E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647700</xdr:colOff>
      <xdr:row>4</xdr:row>
      <xdr:rowOff>161925</xdr:rowOff>
    </xdr:from>
    <xdr:to>
      <xdr:col>11</xdr:col>
      <xdr:colOff>238125</xdr:colOff>
      <xdr:row>19</xdr:row>
      <xdr:rowOff>47625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E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9.xml><?xml version="1.0" encoding="utf-8"?>
<c:userShapes xmlns:c="http://schemas.openxmlformats.org/drawingml/2006/chart">
  <cdr:relSizeAnchor xmlns:cdr="http://schemas.openxmlformats.org/drawingml/2006/chartDrawing">
    <cdr:from>
      <cdr:x>0</cdr:x>
      <cdr:y>0.90278</cdr:y>
    </cdr:from>
    <cdr:to>
      <cdr:x>0.6</cdr:x>
      <cdr:y>0.97222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2476500"/>
          <a:ext cx="2743200" cy="190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NZ" sz="1100"/>
            <a:t>Source: Statistics New Zealand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0.00625</cdr:x>
      <cdr:y>0.90278</cdr:y>
    </cdr:from>
    <cdr:to>
      <cdr:x>0.60625</cdr:x>
      <cdr:y>0.97222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8575" y="2476500"/>
          <a:ext cx="2743200" cy="190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NZ" sz="1100"/>
            <a:t>Source: Statistics New Zealand</a:t>
          </a:r>
        </a:p>
      </cdr:txBody>
    </cdr:sp>
  </cdr:relSizeAnchor>
</c:userShapes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755650</xdr:colOff>
      <xdr:row>5</xdr:row>
      <xdr:rowOff>165100</xdr:rowOff>
    </xdr:from>
    <xdr:to>
      <xdr:col>14</xdr:col>
      <xdr:colOff>412750</xdr:colOff>
      <xdr:row>20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1.xml><?xml version="1.0" encoding="utf-8"?>
<c:userShapes xmlns:c="http://schemas.openxmlformats.org/drawingml/2006/chart">
  <cdr:relSizeAnchor xmlns:cdr="http://schemas.openxmlformats.org/drawingml/2006/chartDrawing">
    <cdr:from>
      <cdr:x>0</cdr:x>
      <cdr:y>0.89583</cdr:y>
    </cdr:from>
    <cdr:to>
      <cdr:x>0.6</cdr:x>
      <cdr:y>0.96528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2457450"/>
          <a:ext cx="2743200" cy="1905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NZ" sz="1100"/>
            <a:t>Source: Statistics New Zealand</a:t>
          </a:r>
        </a:p>
      </cdr:txBody>
    </cdr:sp>
  </cdr:relSizeAnchor>
</c:userShapes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23</xdr:row>
      <xdr:rowOff>0</xdr:rowOff>
    </xdr:from>
    <xdr:to>
      <xdr:col>11</xdr:col>
      <xdr:colOff>304800</xdr:colOff>
      <xdr:row>37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38100</xdr:colOff>
      <xdr:row>4</xdr:row>
      <xdr:rowOff>171450</xdr:rowOff>
    </xdr:from>
    <xdr:to>
      <xdr:col>11</xdr:col>
      <xdr:colOff>342900</xdr:colOff>
      <xdr:row>19</xdr:row>
      <xdr:rowOff>63500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3.xml><?xml version="1.0" encoding="utf-8"?>
<c:userShapes xmlns:c="http://schemas.openxmlformats.org/drawingml/2006/chart">
  <cdr:relSizeAnchor xmlns:cdr="http://schemas.openxmlformats.org/drawingml/2006/chartDrawing">
    <cdr:from>
      <cdr:x>0</cdr:x>
      <cdr:y>0.89931</cdr:y>
    </cdr:from>
    <cdr:to>
      <cdr:x>0.6</cdr:x>
      <cdr:y>0.96875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2466975"/>
          <a:ext cx="2743200" cy="190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NZ" sz="1100"/>
            <a:t>Source: Statistics New Zealand</a:t>
          </a:r>
        </a:p>
      </cdr:txBody>
    </cdr:sp>
  </cdr:relSizeAnchor>
</c:userShapes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361950</xdr:colOff>
      <xdr:row>80</xdr:row>
      <xdr:rowOff>114300</xdr:rowOff>
    </xdr:from>
    <xdr:to>
      <xdr:col>8</xdr:col>
      <xdr:colOff>123825</xdr:colOff>
      <xdr:row>95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809625</xdr:colOff>
      <xdr:row>81</xdr:row>
      <xdr:rowOff>9525</xdr:rowOff>
    </xdr:from>
    <xdr:to>
      <xdr:col>16</xdr:col>
      <xdr:colOff>209550</xdr:colOff>
      <xdr:row>95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5.xml><?xml version="1.0" encoding="utf-8"?>
<c:userShapes xmlns:c="http://schemas.openxmlformats.org/drawingml/2006/chart">
  <cdr:relSizeAnchor xmlns:cdr="http://schemas.openxmlformats.org/drawingml/2006/chartDrawing">
    <cdr:from>
      <cdr:x>0</cdr:x>
      <cdr:y>0.92708</cdr:y>
    </cdr:from>
    <cdr:to>
      <cdr:x>0.6</cdr:x>
      <cdr:y>0.99653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2543175"/>
          <a:ext cx="2743200" cy="1905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NZ" sz="1100"/>
            <a:t>Source: Statistics New Zealand</a:t>
          </a:r>
        </a:p>
      </cdr:txBody>
    </cdr:sp>
  </cdr:relSizeAnchor>
</c:userShapes>
</file>

<file path=xl/drawings/drawing36.xml><?xml version="1.0" encoding="utf-8"?>
<c:userShapes xmlns:c="http://schemas.openxmlformats.org/drawingml/2006/chart">
  <cdr:relSizeAnchor xmlns:cdr="http://schemas.openxmlformats.org/drawingml/2006/chartDrawing">
    <cdr:from>
      <cdr:x>0</cdr:x>
      <cdr:y>0.92708</cdr:y>
    </cdr:from>
    <cdr:to>
      <cdr:x>0.6</cdr:x>
      <cdr:y>0.99653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2543175"/>
          <a:ext cx="2743200" cy="1905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NZ" sz="1100"/>
            <a:t>Source: Statistics New Zealand</a:t>
          </a:r>
        </a:p>
      </cdr:txBody>
    </cdr:sp>
  </cdr:relSizeAnchor>
</c:userShapes>
</file>

<file path=xl/drawings/drawing3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447675</xdr:colOff>
      <xdr:row>13</xdr:row>
      <xdr:rowOff>66675</xdr:rowOff>
    </xdr:from>
    <xdr:to>
      <xdr:col>11</xdr:col>
      <xdr:colOff>142875</xdr:colOff>
      <xdr:row>27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1905</xdr:colOff>
      <xdr:row>13</xdr:row>
      <xdr:rowOff>80010</xdr:rowOff>
    </xdr:from>
    <xdr:to>
      <xdr:col>19</xdr:col>
      <xdr:colOff>306705</xdr:colOff>
      <xdr:row>27</xdr:row>
      <xdr:rowOff>156210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8.xml><?xml version="1.0" encoding="utf-8"?>
<c:userShapes xmlns:c="http://schemas.openxmlformats.org/drawingml/2006/chart">
  <cdr:relSizeAnchor xmlns:cdr="http://schemas.openxmlformats.org/drawingml/2006/chartDrawing">
    <cdr:from>
      <cdr:x>0</cdr:x>
      <cdr:y>0.91667</cdr:y>
    </cdr:from>
    <cdr:to>
      <cdr:x>0.6</cdr:x>
      <cdr:y>0.98611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2514600"/>
          <a:ext cx="2743200" cy="19048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NZ" sz="1100"/>
            <a:t>Source:  NZIER and Statistics New Zealand</a:t>
          </a:r>
        </a:p>
      </cdr:txBody>
    </cdr:sp>
  </cdr:relSizeAnchor>
</c:userShapes>
</file>

<file path=xl/drawings/drawing3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485775</xdr:colOff>
      <xdr:row>97</xdr:row>
      <xdr:rowOff>127634</xdr:rowOff>
    </xdr:from>
    <xdr:to>
      <xdr:col>14</xdr:col>
      <xdr:colOff>180975</xdr:colOff>
      <xdr:row>118</xdr:row>
      <xdr:rowOff>137160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13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69850</xdr:colOff>
      <xdr:row>81</xdr:row>
      <xdr:rowOff>15875</xdr:rowOff>
    </xdr:from>
    <xdr:to>
      <xdr:col>14</xdr:col>
      <xdr:colOff>374650</xdr:colOff>
      <xdr:row>95</xdr:row>
      <xdr:rowOff>92075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476250</xdr:colOff>
      <xdr:row>67</xdr:row>
      <xdr:rowOff>19050</xdr:rowOff>
    </xdr:from>
    <xdr:to>
      <xdr:col>14</xdr:col>
      <xdr:colOff>171450</xdr:colOff>
      <xdr:row>81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A55BBCE-460C-4C0E-B059-C713EF781F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0.92416</cdr:y>
    </cdr:from>
    <cdr:to>
      <cdr:x>0.90208</cdr:x>
      <cdr:y>0.99638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2452999"/>
          <a:ext cx="4324797" cy="19169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NZ" sz="1100"/>
            <a:t>Source:Marketview/Ministry Business, Innovation and Employment </a:t>
          </a:r>
        </a:p>
      </cdr:txBody>
    </cdr:sp>
  </cdr:relSizeAnchor>
</c:userShapes>
</file>

<file path=xl/drawings/drawing4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600075</xdr:colOff>
      <xdr:row>4</xdr:row>
      <xdr:rowOff>19050</xdr:rowOff>
    </xdr:from>
    <xdr:to>
      <xdr:col>10</xdr:col>
      <xdr:colOff>447675</xdr:colOff>
      <xdr:row>18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171450</xdr:colOff>
      <xdr:row>4</xdr:row>
      <xdr:rowOff>66675</xdr:rowOff>
    </xdr:from>
    <xdr:to>
      <xdr:col>25</xdr:col>
      <xdr:colOff>476250</xdr:colOff>
      <xdr:row>18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1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631825</xdr:colOff>
      <xdr:row>2</xdr:row>
      <xdr:rowOff>161925</xdr:rowOff>
    </xdr:from>
    <xdr:to>
      <xdr:col>11</xdr:col>
      <xdr:colOff>327025</xdr:colOff>
      <xdr:row>17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2.xml><?xml version="1.0" encoding="utf-8"?>
<c:userShapes xmlns:c="http://schemas.openxmlformats.org/drawingml/2006/chart">
  <cdr:relSizeAnchor xmlns:cdr="http://schemas.openxmlformats.org/drawingml/2006/chartDrawing">
    <cdr:from>
      <cdr:x>0</cdr:x>
      <cdr:y>0.89583</cdr:y>
    </cdr:from>
    <cdr:to>
      <cdr:x>0.6</cdr:x>
      <cdr:y>0.96528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2457450"/>
          <a:ext cx="2743200" cy="190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NZ" sz="1100"/>
            <a:t>Source: Statistics New Zealand</a:t>
          </a:r>
        </a:p>
      </cdr:txBody>
    </cdr:sp>
  </cdr:relSizeAnchor>
</c:userShapes>
</file>

<file path=xl/drawings/drawing4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390525</xdr:colOff>
      <xdr:row>4</xdr:row>
      <xdr:rowOff>83820</xdr:rowOff>
    </xdr:from>
    <xdr:to>
      <xdr:col>11</xdr:col>
      <xdr:colOff>190500</xdr:colOff>
      <xdr:row>18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99060</xdr:colOff>
      <xdr:row>23</xdr:row>
      <xdr:rowOff>72389</xdr:rowOff>
    </xdr:from>
    <xdr:to>
      <xdr:col>9</xdr:col>
      <xdr:colOff>527685</xdr:colOff>
      <xdr:row>43</xdr:row>
      <xdr:rowOff>5715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4.xml><?xml version="1.0" encoding="utf-8"?>
<c:userShapes xmlns:c="http://schemas.openxmlformats.org/drawingml/2006/chart">
  <cdr:relSizeAnchor xmlns:cdr="http://schemas.openxmlformats.org/drawingml/2006/chartDrawing">
    <cdr:from>
      <cdr:x>0</cdr:x>
      <cdr:y>0.89583</cdr:y>
    </cdr:from>
    <cdr:to>
      <cdr:x>0.6</cdr:x>
      <cdr:y>0.96528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2457450"/>
          <a:ext cx="2743200" cy="190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NZ" sz="1100"/>
            <a:t>Source: Statistics New Zealand</a:t>
          </a:r>
        </a:p>
      </cdr:txBody>
    </cdr:sp>
  </cdr:relSizeAnchor>
</c:userShapes>
</file>

<file path=xl/drawings/drawing4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590549</xdr:colOff>
      <xdr:row>3</xdr:row>
      <xdr:rowOff>9525</xdr:rowOff>
    </xdr:from>
    <xdr:to>
      <xdr:col>11</xdr:col>
      <xdr:colOff>428624</xdr:colOff>
      <xdr:row>17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9358</xdr:colOff>
      <xdr:row>123</xdr:row>
      <xdr:rowOff>156411</xdr:rowOff>
    </xdr:from>
    <xdr:to>
      <xdr:col>20</xdr:col>
      <xdr:colOff>386515</xdr:colOff>
      <xdr:row>143</xdr:row>
      <xdr:rowOff>186891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149</xdr:row>
      <xdr:rowOff>152400</xdr:rowOff>
    </xdr:from>
    <xdr:to>
      <xdr:col>20</xdr:col>
      <xdr:colOff>432766</xdr:colOff>
      <xdr:row>164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0</xdr:colOff>
      <xdr:row>124</xdr:row>
      <xdr:rowOff>0</xdr:rowOff>
    </xdr:from>
    <xdr:to>
      <xdr:col>27</xdr:col>
      <xdr:colOff>377158</xdr:colOff>
      <xdr:row>144</xdr:row>
      <xdr:rowOff>30480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9B30B9A-DAA3-4461-93C3-6F3CFA0286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0</xdr:colOff>
      <xdr:row>149</xdr:row>
      <xdr:rowOff>0</xdr:rowOff>
    </xdr:from>
    <xdr:to>
      <xdr:col>28</xdr:col>
      <xdr:colOff>433643</xdr:colOff>
      <xdr:row>163</xdr:row>
      <xdr:rowOff>72858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A099C4E-8837-4BA7-A86B-151E03FF1B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13</xdr:row>
      <xdr:rowOff>19050</xdr:rowOff>
    </xdr:from>
    <xdr:to>
      <xdr:col>14</xdr:col>
      <xdr:colOff>333375</xdr:colOff>
      <xdr:row>27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</cdr:x>
      <cdr:y>0.89306</cdr:y>
    </cdr:from>
    <cdr:to>
      <cdr:x>0.90208</cdr:x>
      <cdr:y>0.96528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2449831"/>
          <a:ext cx="4124324" cy="1981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NZ" sz="1100"/>
            <a:t>Source:Ministry of Business, Innovation and Employment </a:t>
          </a: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685800</xdr:colOff>
      <xdr:row>24</xdr:row>
      <xdr:rowOff>9525</xdr:rowOff>
    </xdr:from>
    <xdr:to>
      <xdr:col>10</xdr:col>
      <xdr:colOff>436245</xdr:colOff>
      <xdr:row>42</xdr:row>
      <xdr:rowOff>123825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63500</xdr:colOff>
      <xdr:row>5</xdr:row>
      <xdr:rowOff>25400</xdr:rowOff>
    </xdr:from>
    <xdr:to>
      <xdr:col>11</xdr:col>
      <xdr:colOff>368300</xdr:colOff>
      <xdr:row>19</xdr:row>
      <xdr:rowOff>82550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0.01042</cdr:x>
      <cdr:y>0.90972</cdr:y>
    </cdr:from>
    <cdr:to>
      <cdr:x>0.61042</cdr:x>
      <cdr:y>0.97917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7625" y="2495550"/>
          <a:ext cx="2743200" cy="190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NZ" sz="1100"/>
            <a:t>Source: Infometrics</a:t>
          </a: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300038</xdr:colOff>
      <xdr:row>24</xdr:row>
      <xdr:rowOff>88900</xdr:rowOff>
    </xdr:from>
    <xdr:to>
      <xdr:col>12</xdr:col>
      <xdr:colOff>604838</xdr:colOff>
      <xdr:row>45</xdr:row>
      <xdr:rowOff>92710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190500</xdr:colOff>
      <xdr:row>6</xdr:row>
      <xdr:rowOff>48577</xdr:rowOff>
    </xdr:from>
    <xdr:to>
      <xdr:col>12</xdr:col>
      <xdr:colOff>495300</xdr:colOff>
      <xdr:row>20</xdr:row>
      <xdr:rowOff>124777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0.00625</cdr:x>
      <cdr:y>0.90278</cdr:y>
    </cdr:from>
    <cdr:to>
      <cdr:x>0.60625</cdr:x>
      <cdr:y>0.97222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8575" y="2476500"/>
          <a:ext cx="2743200" cy="190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NZ" sz="1100"/>
            <a:t>Source: Statistics New Zealand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PO\ED\Chief%20Economist\Data\HLFS\HLFS%20Akl%20region%20by%20qtr_updated%20by%20ML%20Q3%20201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act &amp; Contents"/>
      <sheetName val="Conditions of Supply"/>
      <sheetName val="Definitions and Concepts"/>
      <sheetName val="Table 1"/>
      <sheetName val="worksheet 1"/>
      <sheetName val="worksheet 2"/>
      <sheetName val="worksheet 3_age"/>
      <sheetName val="Table 2"/>
      <sheetName val="Table 2 worksheet"/>
      <sheetName val="Table 3 ethnic"/>
      <sheetName val="Worksheet 4"/>
      <sheetName val="Table 4 Jobless"/>
      <sheetName val="Table 5"/>
      <sheetName val="Table 6"/>
      <sheetName val="Table 7 new"/>
      <sheetName val="Worksheet 7 new"/>
      <sheetName val="Table 7 old"/>
      <sheetName val="Worksheet 7 old"/>
      <sheetName val="Table 8 new"/>
      <sheetName val="Worksheet 8 new"/>
      <sheetName val="Table 8 old"/>
      <sheetName val="Table 9 new"/>
      <sheetName val="Worksheet 9 new "/>
      <sheetName val="Table 9 old"/>
      <sheetName val="Table 10 new"/>
      <sheetName val="Table 10 worksheet "/>
      <sheetName val="Table 10 old"/>
      <sheetName val="industry worksheet old "/>
      <sheetName val="Table 11 new"/>
      <sheetName val="Table 11 old"/>
      <sheetName val="Table 12 new"/>
      <sheetName val="Table 12 old"/>
      <sheetName val="Table 13 "/>
      <sheetName val="Table 14"/>
      <sheetName val="Table 15"/>
      <sheetName val="Table 16"/>
      <sheetName val="Table 17 new"/>
      <sheetName val="Table 17 old"/>
      <sheetName val="Sheet1"/>
    </sheetNames>
    <sheetDataSet>
      <sheetData sheetId="0"/>
      <sheetData sheetId="1"/>
      <sheetData sheetId="2"/>
      <sheetData sheetId="3">
        <row r="117">
          <cell r="K117">
            <v>37591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mbienz.shinyapps.io/card_spend_covid19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4.xml"/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mailto:info@stats.govt.nz" TargetMode="Externa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2" Type="http://schemas.openxmlformats.org/officeDocument/2006/relationships/hyperlink" Target="https://www.stats.govt.nz/news/net-migration-remains-around-50000" TargetMode="External"/><Relationship Id="rId1" Type="http://schemas.openxmlformats.org/officeDocument/2006/relationships/hyperlink" Target="https://www.stats.govt.nz/methods/summary-of-changes-to-subnational-population-estimates-at-30-june-2019-provisional" TargetMode="External"/><Relationship Id="rId4" Type="http://schemas.openxmlformats.org/officeDocument/2006/relationships/drawing" Target="../drawings/drawing40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18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3.xml"/><Relationship Id="rId1" Type="http://schemas.openxmlformats.org/officeDocument/2006/relationships/printerSettings" Target="../printerSettings/printerSettings19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5.xml"/><Relationship Id="rId1" Type="http://schemas.openxmlformats.org/officeDocument/2006/relationships/printerSettings" Target="../printerSettings/printerSettings20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6.xml"/><Relationship Id="rId1" Type="http://schemas.openxmlformats.org/officeDocument/2006/relationships/printerSettings" Target="../printerSettings/printerSettings21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7.xml"/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https://mbienz.shinyapps.io/card_spend_covid19/" TargetMode="External"/><Relationship Id="rId1" Type="http://schemas.openxmlformats.org/officeDocument/2006/relationships/hyperlink" Target="https://mbienz.shinyapps.io/card_spend_covid19/" TargetMode="External"/><Relationship Id="rId4" Type="http://schemas.openxmlformats.org/officeDocument/2006/relationships/drawing" Target="../drawings/drawing1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AI79"/>
  <sheetViews>
    <sheetView topLeftCell="A31" zoomScale="115" zoomScaleNormal="115" workbookViewId="0">
      <selection activeCell="J32" sqref="J32"/>
    </sheetView>
  </sheetViews>
  <sheetFormatPr defaultRowHeight="14.5"/>
  <cols>
    <col min="17" max="17" width="16.1796875" customWidth="1"/>
  </cols>
  <sheetData>
    <row r="1" s="111" customFormat="1"/>
    <row r="2" s="111" customFormat="1"/>
    <row r="18" spans="2:35" s="111" customFormat="1">
      <c r="Z18" s="130" t="s">
        <v>766</v>
      </c>
      <c r="AI18" s="111" t="s">
        <v>801</v>
      </c>
    </row>
    <row r="19" spans="2:35" s="111" customFormat="1">
      <c r="B19" s="26" t="s">
        <v>483</v>
      </c>
      <c r="C19"/>
      <c r="D19"/>
      <c r="E19"/>
      <c r="F19"/>
      <c r="G19"/>
      <c r="H19"/>
      <c r="I19"/>
      <c r="J19" s="26" t="s">
        <v>488</v>
      </c>
      <c r="K19"/>
      <c r="L19"/>
      <c r="M19"/>
      <c r="N19"/>
      <c r="O19"/>
      <c r="P19"/>
      <c r="Q19"/>
      <c r="R19" s="26" t="s">
        <v>673</v>
      </c>
      <c r="S19"/>
      <c r="T19"/>
      <c r="U19"/>
      <c r="V19"/>
      <c r="W19"/>
      <c r="X19"/>
      <c r="Y19"/>
      <c r="Z19" s="26" t="s">
        <v>493</v>
      </c>
      <c r="AA19"/>
      <c r="AB19"/>
      <c r="AC19"/>
      <c r="AD19"/>
      <c r="AE19"/>
      <c r="AF19"/>
      <c r="AG19"/>
      <c r="AH19"/>
      <c r="AI19" s="183" t="s">
        <v>727</v>
      </c>
    </row>
    <row r="20" spans="2:35" s="111" customFormat="1">
      <c r="B20" t="s">
        <v>485</v>
      </c>
      <c r="C20"/>
      <c r="D20"/>
      <c r="E20"/>
      <c r="F20"/>
      <c r="G20"/>
      <c r="H20"/>
      <c r="I20"/>
      <c r="J20" s="111" t="s">
        <v>661</v>
      </c>
      <c r="K20"/>
      <c r="L20"/>
      <c r="M20"/>
      <c r="N20"/>
      <c r="O20"/>
      <c r="P20"/>
      <c r="Q20"/>
      <c r="R20" s="111" t="s">
        <v>485</v>
      </c>
      <c r="S20"/>
      <c r="T20"/>
      <c r="U20"/>
      <c r="V20"/>
      <c r="W20"/>
      <c r="X20"/>
      <c r="Y20"/>
      <c r="Z20" s="111" t="s">
        <v>707</v>
      </c>
      <c r="AA20"/>
      <c r="AB20"/>
      <c r="AC20"/>
      <c r="AD20"/>
      <c r="AE20"/>
      <c r="AF20"/>
      <c r="AG20"/>
      <c r="AH20"/>
      <c r="AI20" s="111" t="s">
        <v>733</v>
      </c>
    </row>
    <row r="21" spans="2:35" s="111" customFormat="1">
      <c r="B21" t="s">
        <v>484</v>
      </c>
      <c r="C21"/>
      <c r="D21"/>
      <c r="E21"/>
      <c r="F21"/>
      <c r="G21"/>
      <c r="H21"/>
      <c r="I21"/>
      <c r="J21" s="111" t="s">
        <v>484</v>
      </c>
      <c r="K21"/>
      <c r="L21"/>
      <c r="M21"/>
      <c r="N21"/>
      <c r="O21"/>
      <c r="P21"/>
      <c r="Q21"/>
      <c r="R21" t="s">
        <v>671</v>
      </c>
      <c r="S21"/>
      <c r="T21"/>
      <c r="U21"/>
      <c r="V21"/>
      <c r="W21"/>
      <c r="X21"/>
      <c r="Y21"/>
      <c r="Z21" s="111" t="s">
        <v>490</v>
      </c>
      <c r="AA21"/>
      <c r="AB21"/>
      <c r="AC21"/>
      <c r="AD21"/>
      <c r="AE21"/>
      <c r="AF21"/>
      <c r="AG21"/>
      <c r="AH21"/>
      <c r="AI21" s="111" t="s">
        <v>812</v>
      </c>
    </row>
    <row r="22" spans="2:35" s="111" customFormat="1">
      <c r="B22" t="s">
        <v>487</v>
      </c>
      <c r="C22"/>
      <c r="D22"/>
      <c r="E22"/>
      <c r="F22"/>
      <c r="G22"/>
      <c r="H22"/>
      <c r="I22"/>
      <c r="J22" s="111" t="s">
        <v>487</v>
      </c>
      <c r="K22"/>
      <c r="L22"/>
      <c r="M22"/>
      <c r="N22"/>
      <c r="O22"/>
      <c r="P22"/>
      <c r="Q22"/>
      <c r="R22" s="111" t="s">
        <v>669</v>
      </c>
      <c r="S22"/>
      <c r="T22"/>
      <c r="U22"/>
      <c r="V22"/>
      <c r="W22"/>
      <c r="X22"/>
      <c r="Y22"/>
      <c r="Z22" s="111" t="s">
        <v>491</v>
      </c>
      <c r="AA22"/>
      <c r="AB22"/>
      <c r="AC22"/>
      <c r="AD22"/>
      <c r="AE22"/>
      <c r="AF22"/>
      <c r="AG22"/>
      <c r="AH22"/>
      <c r="AI22" s="183" t="s">
        <v>776</v>
      </c>
    </row>
    <row r="23" spans="2:35" s="111" customFormat="1">
      <c r="B23" t="s">
        <v>486</v>
      </c>
      <c r="C23"/>
      <c r="D23"/>
      <c r="E23"/>
      <c r="F23"/>
      <c r="G23"/>
      <c r="H23"/>
      <c r="I23"/>
      <c r="J23" s="111" t="s">
        <v>486</v>
      </c>
      <c r="K23"/>
      <c r="L23"/>
      <c r="M23"/>
      <c r="N23"/>
      <c r="O23"/>
      <c r="P23"/>
      <c r="Q23"/>
      <c r="R23" t="s">
        <v>668</v>
      </c>
      <c r="S23"/>
      <c r="T23"/>
      <c r="U23"/>
      <c r="V23"/>
      <c r="W23"/>
      <c r="X23"/>
      <c r="Y23"/>
      <c r="Z23" s="111" t="s">
        <v>492</v>
      </c>
      <c r="AA23"/>
      <c r="AB23"/>
      <c r="AC23"/>
      <c r="AD23"/>
      <c r="AE23"/>
      <c r="AF23"/>
      <c r="AG23"/>
      <c r="AH23"/>
      <c r="AI23" s="182" t="s">
        <v>713</v>
      </c>
    </row>
    <row r="24" spans="2:35" s="111" customFormat="1">
      <c r="B24" t="s">
        <v>489</v>
      </c>
      <c r="C24"/>
      <c r="D24"/>
      <c r="E24"/>
      <c r="F24"/>
      <c r="G24"/>
      <c r="H24"/>
      <c r="I24"/>
      <c r="J24" t="s">
        <v>517</v>
      </c>
      <c r="K24"/>
      <c r="L24"/>
      <c r="M24"/>
      <c r="N24"/>
      <c r="O24"/>
      <c r="P24"/>
      <c r="Q24"/>
      <c r="R24" s="111" t="s">
        <v>676</v>
      </c>
      <c r="S24"/>
      <c r="T24"/>
      <c r="U24"/>
      <c r="V24"/>
      <c r="W24"/>
      <c r="X24"/>
      <c r="Y24"/>
      <c r="Z24" s="147" t="s">
        <v>495</v>
      </c>
      <c r="AA24"/>
      <c r="AB24"/>
      <c r="AC24"/>
      <c r="AD24"/>
      <c r="AE24"/>
      <c r="AF24"/>
      <c r="AG24"/>
      <c r="AH24"/>
    </row>
    <row r="25" spans="2:35" s="111" customFormat="1">
      <c r="B25" t="s">
        <v>647</v>
      </c>
      <c r="C25"/>
      <c r="D25"/>
      <c r="E25"/>
      <c r="F25"/>
      <c r="G25"/>
      <c r="H25"/>
      <c r="I25"/>
      <c r="J25" t="s">
        <v>570</v>
      </c>
      <c r="K25"/>
      <c r="L25"/>
      <c r="M25"/>
      <c r="N25"/>
      <c r="O25"/>
      <c r="P25"/>
      <c r="Q25"/>
      <c r="R25" s="111" t="s">
        <v>670</v>
      </c>
      <c r="S25"/>
      <c r="T25"/>
      <c r="U25"/>
      <c r="V25"/>
      <c r="W25"/>
      <c r="X25"/>
      <c r="Y25"/>
      <c r="Z25" s="147" t="s">
        <v>494</v>
      </c>
      <c r="AA25"/>
      <c r="AB25"/>
      <c r="AC25"/>
      <c r="AD25"/>
      <c r="AE25"/>
      <c r="AF25"/>
      <c r="AG25"/>
      <c r="AH25"/>
      <c r="AI25" s="183" t="s">
        <v>718</v>
      </c>
    </row>
    <row r="26" spans="2:35" s="111" customFormat="1">
      <c r="B26" s="111" t="s">
        <v>627</v>
      </c>
      <c r="C26"/>
      <c r="D26"/>
      <c r="E26"/>
      <c r="F26"/>
      <c r="G26"/>
      <c r="H26"/>
      <c r="I26"/>
      <c r="J26" t="s">
        <v>627</v>
      </c>
      <c r="K26"/>
      <c r="L26"/>
      <c r="M26"/>
      <c r="N26"/>
      <c r="O26"/>
      <c r="P26"/>
      <c r="Q26"/>
      <c r="R26" s="111" t="s">
        <v>666</v>
      </c>
      <c r="S26"/>
      <c r="T26"/>
      <c r="U26"/>
      <c r="V26"/>
      <c r="W26"/>
      <c r="X26"/>
      <c r="Y26"/>
      <c r="Z26" s="111" t="s">
        <v>708</v>
      </c>
      <c r="AA26"/>
      <c r="AB26"/>
      <c r="AC26"/>
      <c r="AD26"/>
      <c r="AE26"/>
      <c r="AF26"/>
      <c r="AG26"/>
      <c r="AH26"/>
      <c r="AI26" s="200" t="s">
        <v>813</v>
      </c>
    </row>
    <row r="27" spans="2:35" s="111" customFormat="1">
      <c r="B27" s="130"/>
      <c r="R27" s="111" t="s">
        <v>675</v>
      </c>
      <c r="Z27" t="s">
        <v>571</v>
      </c>
      <c r="AI27" s="200" t="s">
        <v>796</v>
      </c>
    </row>
    <row r="28" spans="2:35" s="111" customFormat="1">
      <c r="B28" s="130"/>
      <c r="R28" t="s">
        <v>672</v>
      </c>
      <c r="AI28" s="184" t="s">
        <v>814</v>
      </c>
    </row>
    <row r="29" spans="2:35">
      <c r="AI29" s="184" t="s">
        <v>719</v>
      </c>
    </row>
    <row r="30" spans="2:35">
      <c r="B30" s="113" t="s">
        <v>474</v>
      </c>
      <c r="Z30" s="113" t="s">
        <v>473</v>
      </c>
      <c r="AI30" s="111" t="s">
        <v>731</v>
      </c>
    </row>
    <row r="31" spans="2:35">
      <c r="AI31" s="185" t="s">
        <v>720</v>
      </c>
    </row>
    <row r="32" spans="2:35">
      <c r="AI32" s="111" t="s">
        <v>730</v>
      </c>
    </row>
    <row r="33" spans="2:35">
      <c r="AI33" s="184" t="s">
        <v>721</v>
      </c>
    </row>
    <row r="34" spans="2:35">
      <c r="AI34" s="111" t="s">
        <v>722</v>
      </c>
    </row>
    <row r="35" spans="2:35">
      <c r="AI35" s="111" t="s">
        <v>723</v>
      </c>
    </row>
    <row r="36" spans="2:35">
      <c r="AI36" s="111" t="s">
        <v>724</v>
      </c>
    </row>
    <row r="37" spans="2:35">
      <c r="AI37" s="111" t="s">
        <v>732</v>
      </c>
    </row>
    <row r="38" spans="2:35">
      <c r="AI38" s="184" t="s">
        <v>725</v>
      </c>
    </row>
    <row r="39" spans="2:35">
      <c r="AI39" s="184" t="s">
        <v>726</v>
      </c>
    </row>
    <row r="40" spans="2:35">
      <c r="AI40" s="184" t="s">
        <v>728</v>
      </c>
    </row>
    <row r="47" spans="2:35">
      <c r="B47" s="113" t="s">
        <v>471</v>
      </c>
    </row>
    <row r="48" spans="2:35">
      <c r="B48" s="137" t="s">
        <v>507</v>
      </c>
    </row>
    <row r="49" spans="2:26">
      <c r="B49" s="137" t="s">
        <v>508</v>
      </c>
    </row>
    <row r="50" spans="2:26">
      <c r="B50" s="26" t="s">
        <v>496</v>
      </c>
      <c r="J50" s="26" t="s">
        <v>510</v>
      </c>
      <c r="R50" s="26" t="s">
        <v>519</v>
      </c>
      <c r="Z50" s="113" t="s">
        <v>472</v>
      </c>
    </row>
    <row r="51" spans="2:26">
      <c r="B51" t="s">
        <v>498</v>
      </c>
      <c r="J51" t="s">
        <v>515</v>
      </c>
      <c r="R51" t="s">
        <v>520</v>
      </c>
    </row>
    <row r="52" spans="2:26">
      <c r="B52" s="130" t="s">
        <v>584</v>
      </c>
      <c r="J52" t="s">
        <v>659</v>
      </c>
      <c r="R52" t="s">
        <v>521</v>
      </c>
      <c r="Z52" s="113" t="s">
        <v>472</v>
      </c>
    </row>
    <row r="53" spans="2:26">
      <c r="B53" t="s">
        <v>501</v>
      </c>
      <c r="J53" t="s">
        <v>513</v>
      </c>
      <c r="R53" t="s">
        <v>528</v>
      </c>
      <c r="Z53" s="26" t="s">
        <v>543</v>
      </c>
    </row>
    <row r="54" spans="2:26">
      <c r="B54" t="s">
        <v>503</v>
      </c>
      <c r="J54" t="s">
        <v>514</v>
      </c>
      <c r="R54" t="s">
        <v>534</v>
      </c>
      <c r="Z54" t="s">
        <v>544</v>
      </c>
    </row>
    <row r="55" spans="2:26">
      <c r="B55" t="s">
        <v>504</v>
      </c>
      <c r="J55" t="s">
        <v>572</v>
      </c>
      <c r="R55" s="111" t="s">
        <v>535</v>
      </c>
      <c r="Z55" t="s">
        <v>545</v>
      </c>
    </row>
    <row r="56" spans="2:26">
      <c r="B56" t="s">
        <v>626</v>
      </c>
      <c r="R56" s="21" t="s">
        <v>522</v>
      </c>
      <c r="Z56" t="s">
        <v>546</v>
      </c>
    </row>
    <row r="57" spans="2:26">
      <c r="B57" s="137" t="s">
        <v>507</v>
      </c>
      <c r="C57" s="36"/>
      <c r="D57" s="36"/>
      <c r="E57" s="36"/>
      <c r="F57" s="36"/>
      <c r="G57" s="36"/>
      <c r="H57" s="36"/>
      <c r="J57" s="26" t="s">
        <v>497</v>
      </c>
      <c r="R57" s="21" t="s">
        <v>476</v>
      </c>
      <c r="Z57" s="113" t="s">
        <v>472</v>
      </c>
    </row>
    <row r="58" spans="2:26">
      <c r="B58" s="137" t="s">
        <v>508</v>
      </c>
      <c r="C58" s="36"/>
      <c r="D58" s="36"/>
      <c r="E58" s="36"/>
      <c r="F58" s="36"/>
      <c r="G58" s="36"/>
      <c r="H58" s="36"/>
      <c r="J58" t="s">
        <v>549</v>
      </c>
      <c r="R58" s="21" t="s">
        <v>542</v>
      </c>
      <c r="Z58" s="26" t="s">
        <v>497</v>
      </c>
    </row>
    <row r="59" spans="2:26">
      <c r="B59" s="111" t="s">
        <v>592</v>
      </c>
      <c r="J59" t="s">
        <v>511</v>
      </c>
      <c r="R59" t="s">
        <v>573</v>
      </c>
      <c r="Z59" s="111" t="s">
        <v>553</v>
      </c>
    </row>
    <row r="60" spans="2:26">
      <c r="J60" s="111" t="s">
        <v>491</v>
      </c>
      <c r="Z60" t="s">
        <v>555</v>
      </c>
    </row>
    <row r="61" spans="2:26">
      <c r="B61" s="26" t="s">
        <v>497</v>
      </c>
      <c r="J61" s="111" t="s">
        <v>492</v>
      </c>
      <c r="R61" s="26" t="s">
        <v>529</v>
      </c>
      <c r="Z61" t="s">
        <v>554</v>
      </c>
    </row>
    <row r="62" spans="2:26">
      <c r="B62" t="s">
        <v>551</v>
      </c>
      <c r="J62" t="s">
        <v>512</v>
      </c>
      <c r="R62" t="s">
        <v>547</v>
      </c>
      <c r="Z62" s="111" t="s">
        <v>574</v>
      </c>
    </row>
    <row r="63" spans="2:26">
      <c r="B63" t="s">
        <v>499</v>
      </c>
      <c r="J63" t="s">
        <v>518</v>
      </c>
      <c r="R63" t="s">
        <v>523</v>
      </c>
      <c r="Z63" s="113" t="s">
        <v>472</v>
      </c>
    </row>
    <row r="64" spans="2:26">
      <c r="B64" s="111" t="s">
        <v>509</v>
      </c>
      <c r="R64" t="s">
        <v>524</v>
      </c>
      <c r="Z64" s="26" t="s">
        <v>505</v>
      </c>
    </row>
    <row r="65" spans="2:26">
      <c r="B65" t="s">
        <v>500</v>
      </c>
      <c r="J65" s="26" t="s">
        <v>505</v>
      </c>
      <c r="R65" t="s">
        <v>532</v>
      </c>
      <c r="Z65" s="111" t="s">
        <v>556</v>
      </c>
    </row>
    <row r="66" spans="2:26">
      <c r="B66" t="s">
        <v>502</v>
      </c>
      <c r="J66" t="s">
        <v>550</v>
      </c>
      <c r="R66" t="s">
        <v>525</v>
      </c>
      <c r="Z66" s="111" t="s">
        <v>557</v>
      </c>
    </row>
    <row r="67" spans="2:26">
      <c r="B67" s="137" t="s">
        <v>507</v>
      </c>
      <c r="J67" s="111" t="s">
        <v>511</v>
      </c>
      <c r="R67" t="s">
        <v>526</v>
      </c>
      <c r="Z67" t="s">
        <v>559</v>
      </c>
    </row>
    <row r="68" spans="2:26">
      <c r="B68" s="137" t="s">
        <v>508</v>
      </c>
      <c r="J68" s="111" t="s">
        <v>491</v>
      </c>
      <c r="R68" t="s">
        <v>527</v>
      </c>
      <c r="Z68" t="s">
        <v>560</v>
      </c>
    </row>
    <row r="69" spans="2:26">
      <c r="J69" s="111" t="s">
        <v>492</v>
      </c>
      <c r="Z69" s="111" t="s">
        <v>558</v>
      </c>
    </row>
    <row r="70" spans="2:26">
      <c r="B70" s="26" t="s">
        <v>505</v>
      </c>
      <c r="J70" s="111" t="s">
        <v>516</v>
      </c>
      <c r="R70" s="26" t="s">
        <v>530</v>
      </c>
      <c r="Z70" t="s">
        <v>575</v>
      </c>
    </row>
    <row r="71" spans="2:26">
      <c r="B71" t="s">
        <v>552</v>
      </c>
      <c r="R71" t="s">
        <v>548</v>
      </c>
      <c r="Z71" s="113" t="s">
        <v>472</v>
      </c>
    </row>
    <row r="72" spans="2:26">
      <c r="B72" s="111" t="s">
        <v>490</v>
      </c>
      <c r="R72" t="s">
        <v>531</v>
      </c>
    </row>
    <row r="73" spans="2:26">
      <c r="B73" s="111" t="s">
        <v>491</v>
      </c>
      <c r="R73" t="s">
        <v>533</v>
      </c>
    </row>
    <row r="74" spans="2:26">
      <c r="B74" s="111" t="s">
        <v>492</v>
      </c>
      <c r="R74" t="s">
        <v>538</v>
      </c>
    </row>
    <row r="75" spans="2:26">
      <c r="B75" t="s">
        <v>506</v>
      </c>
      <c r="R75" t="s">
        <v>537</v>
      </c>
    </row>
    <row r="76" spans="2:26">
      <c r="B76" s="137" t="s">
        <v>507</v>
      </c>
      <c r="R76" t="s">
        <v>539</v>
      </c>
    </row>
    <row r="77" spans="2:26">
      <c r="B77" s="137" t="s">
        <v>508</v>
      </c>
      <c r="R77" t="s">
        <v>540</v>
      </c>
    </row>
    <row r="78" spans="2:26">
      <c r="R78" t="s">
        <v>536</v>
      </c>
    </row>
    <row r="79" spans="2:26">
      <c r="R79" t="s">
        <v>541</v>
      </c>
    </row>
  </sheetData>
  <hyperlinks>
    <hyperlink ref="AI23" r:id="rId1" xr:uid="{348A233D-81B8-4976-AFED-E06DE61E3187}"/>
  </hyperlinks>
  <pageMargins left="0.7" right="0.7" top="0.75" bottom="0.75" header="0.3" footer="0.3"/>
  <pageSetup orientation="portrait" r:id="rId2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7"/>
  <dimension ref="A1:T257"/>
  <sheetViews>
    <sheetView workbookViewId="0">
      <pane xSplit="1" ySplit="5" topLeftCell="B247" activePane="bottomRight" state="frozen"/>
      <selection pane="topRight" activeCell="B1" sqref="B1"/>
      <selection pane="bottomLeft" activeCell="A5" sqref="A5"/>
      <selection pane="bottomRight" activeCell="G189" sqref="G189"/>
    </sheetView>
  </sheetViews>
  <sheetFormatPr defaultRowHeight="14.5"/>
  <cols>
    <col min="2" max="2" width="14.453125" customWidth="1"/>
    <col min="3" max="3" width="13.54296875" customWidth="1"/>
    <col min="4" max="4" width="18.54296875" customWidth="1"/>
    <col min="5" max="5" width="10.7265625" bestFit="1" customWidth="1"/>
  </cols>
  <sheetData>
    <row r="1" spans="1:20">
      <c r="A1" s="26" t="s">
        <v>803</v>
      </c>
      <c r="J1" s="130" t="s">
        <v>822</v>
      </c>
    </row>
    <row r="2" spans="1:20" s="111" customFormat="1">
      <c r="A2" s="5" t="s">
        <v>22</v>
      </c>
      <c r="B2"/>
      <c r="C2"/>
      <c r="D2"/>
      <c r="E2" s="130" t="s">
        <v>388</v>
      </c>
      <c r="J2" s="130"/>
    </row>
    <row r="4" spans="1:20">
      <c r="E4" s="113" t="s">
        <v>396</v>
      </c>
    </row>
    <row r="5" spans="1:20">
      <c r="A5" s="15"/>
      <c r="B5" s="26" t="s">
        <v>1</v>
      </c>
      <c r="C5" s="26" t="s">
        <v>19</v>
      </c>
      <c r="D5" s="26" t="s">
        <v>6</v>
      </c>
    </row>
    <row r="6" spans="1:20">
      <c r="A6" s="14">
        <v>37226</v>
      </c>
      <c r="B6" s="7">
        <v>1299.6211375779023</v>
      </c>
      <c r="C6" s="7">
        <v>369.82960817188217</v>
      </c>
      <c r="D6" s="7">
        <v>1729.4404081755783</v>
      </c>
      <c r="N6" s="31"/>
      <c r="O6" s="31"/>
      <c r="P6" s="31"/>
      <c r="R6" s="85"/>
      <c r="S6" s="85"/>
      <c r="T6" s="85"/>
    </row>
    <row r="7" spans="1:20">
      <c r="A7" s="14">
        <v>37257</v>
      </c>
      <c r="B7" s="7">
        <v>1353.9919495699123</v>
      </c>
      <c r="C7" s="7">
        <v>394.49659899353958</v>
      </c>
      <c r="D7" s="7">
        <v>1689.6223793589534</v>
      </c>
      <c r="N7" s="31"/>
      <c r="O7" s="31"/>
      <c r="P7" s="31"/>
      <c r="R7" s="85"/>
      <c r="S7" s="85"/>
      <c r="T7" s="85"/>
    </row>
    <row r="8" spans="1:20">
      <c r="A8" s="14">
        <v>37288</v>
      </c>
      <c r="B8" s="7">
        <v>1347.5836245872272</v>
      </c>
      <c r="C8" s="7">
        <v>344.74249530105612</v>
      </c>
      <c r="D8" s="7">
        <v>1682.4399888526295</v>
      </c>
      <c r="H8" s="25"/>
      <c r="I8" s="25"/>
      <c r="J8" s="25"/>
      <c r="N8" s="31"/>
      <c r="O8" s="31"/>
      <c r="P8" s="31"/>
      <c r="R8" s="85"/>
      <c r="S8" s="85"/>
      <c r="T8" s="85"/>
    </row>
    <row r="9" spans="1:20">
      <c r="A9" s="14">
        <v>37316</v>
      </c>
      <c r="B9" s="7">
        <v>1355.9527836574034</v>
      </c>
      <c r="C9" s="7">
        <v>336.02396828033699</v>
      </c>
      <c r="D9" s="7">
        <v>1640.2795473553947</v>
      </c>
      <c r="N9" s="31"/>
      <c r="O9" s="31"/>
      <c r="P9" s="31"/>
      <c r="R9" s="85"/>
      <c r="S9" s="85"/>
      <c r="T9" s="85"/>
    </row>
    <row r="10" spans="1:20">
      <c r="A10" s="14">
        <v>37347</v>
      </c>
      <c r="B10" s="7">
        <v>1336.2014920429285</v>
      </c>
      <c r="C10" s="7">
        <v>338.80591690638374</v>
      </c>
      <c r="D10" s="7">
        <v>1621.731548560386</v>
      </c>
      <c r="N10" s="31"/>
      <c r="O10" s="31"/>
      <c r="P10" s="31"/>
      <c r="R10" s="85"/>
      <c r="S10" s="85"/>
      <c r="T10" s="85"/>
    </row>
    <row r="11" spans="1:20">
      <c r="A11" s="14">
        <v>37377</v>
      </c>
      <c r="B11" s="7">
        <v>1354.5568509999048</v>
      </c>
      <c r="C11" s="7">
        <v>359.04917534622177</v>
      </c>
      <c r="D11" s="7">
        <v>1569.3405927796477</v>
      </c>
      <c r="N11" s="31"/>
      <c r="O11" s="31"/>
      <c r="P11" s="31"/>
      <c r="R11" s="85"/>
      <c r="S11" s="85"/>
      <c r="T11" s="85"/>
    </row>
    <row r="12" spans="1:20">
      <c r="A12" s="14">
        <v>37408</v>
      </c>
      <c r="B12" s="7">
        <v>1421.0440457624636</v>
      </c>
      <c r="C12" s="7">
        <v>389.39791348528485</v>
      </c>
      <c r="D12" s="7">
        <v>1454.8570844070987</v>
      </c>
      <c r="N12" s="31"/>
      <c r="O12" s="31"/>
      <c r="P12" s="31"/>
      <c r="R12" s="85"/>
      <c r="S12" s="85"/>
      <c r="T12" s="85"/>
    </row>
    <row r="13" spans="1:20">
      <c r="A13" s="14">
        <v>37438</v>
      </c>
      <c r="B13" s="7">
        <v>1417.9109501829867</v>
      </c>
      <c r="C13" s="7">
        <v>420.57319953133788</v>
      </c>
      <c r="D13" s="7">
        <v>1525.8626980868187</v>
      </c>
      <c r="N13" s="31"/>
      <c r="O13" s="31"/>
      <c r="P13" s="31"/>
      <c r="R13" s="85"/>
      <c r="S13" s="85"/>
      <c r="T13" s="85"/>
    </row>
    <row r="14" spans="1:20">
      <c r="A14" s="14">
        <v>37469</v>
      </c>
      <c r="B14" s="7">
        <v>1469.342905060819</v>
      </c>
      <c r="C14" s="7">
        <v>414.43931423829389</v>
      </c>
      <c r="D14" s="7">
        <v>1472.9282901710137</v>
      </c>
      <c r="N14" s="31"/>
      <c r="O14" s="31"/>
      <c r="P14" s="31"/>
      <c r="R14" s="85"/>
      <c r="S14" s="85"/>
      <c r="T14" s="85"/>
    </row>
    <row r="15" spans="1:20">
      <c r="A15" s="14">
        <v>37500</v>
      </c>
      <c r="B15" s="7">
        <v>1307.9194304066577</v>
      </c>
      <c r="C15" s="7">
        <v>522.81694117726079</v>
      </c>
      <c r="D15" s="7">
        <v>1462.3275651038232</v>
      </c>
      <c r="N15" s="31"/>
      <c r="O15" s="31"/>
      <c r="P15" s="31"/>
      <c r="R15" s="85"/>
      <c r="S15" s="85"/>
      <c r="T15" s="85"/>
    </row>
    <row r="16" spans="1:20">
      <c r="A16" s="14">
        <v>37530</v>
      </c>
      <c r="B16" s="7">
        <v>1162.6117430782008</v>
      </c>
      <c r="C16" s="7">
        <v>523.95508680848968</v>
      </c>
      <c r="D16" s="7">
        <v>1411.0026891175983</v>
      </c>
      <c r="N16" s="31"/>
      <c r="O16" s="31"/>
      <c r="P16" s="31"/>
      <c r="R16" s="85"/>
      <c r="S16" s="85"/>
      <c r="T16" s="85"/>
    </row>
    <row r="17" spans="1:20">
      <c r="A17" s="14">
        <v>37561</v>
      </c>
      <c r="B17" s="7">
        <v>1184.5713280623584</v>
      </c>
      <c r="C17" s="7">
        <v>532.28257312280084</v>
      </c>
      <c r="D17" s="7">
        <v>1365.2990902094398</v>
      </c>
      <c r="N17" s="31"/>
      <c r="O17" s="31"/>
      <c r="P17" s="31"/>
      <c r="R17" s="85"/>
      <c r="S17" s="85"/>
      <c r="T17" s="85"/>
    </row>
    <row r="18" spans="1:20">
      <c r="A18" s="14">
        <v>37591</v>
      </c>
      <c r="B18" s="7">
        <v>1232.1815134009314</v>
      </c>
      <c r="C18" s="7">
        <v>547.63937511155984</v>
      </c>
      <c r="D18" s="7">
        <v>1350.7620453867376</v>
      </c>
      <c r="N18" s="31"/>
      <c r="O18" s="31"/>
      <c r="P18" s="31"/>
      <c r="R18" s="85"/>
      <c r="S18" s="85"/>
      <c r="T18" s="85"/>
    </row>
    <row r="19" spans="1:20">
      <c r="A19" s="14">
        <v>37622</v>
      </c>
      <c r="B19" s="7">
        <v>1170.6812390966099</v>
      </c>
      <c r="C19" s="7">
        <v>551.44147065065033</v>
      </c>
      <c r="D19" s="7">
        <v>1340.5071487088526</v>
      </c>
      <c r="N19" s="31"/>
      <c r="O19" s="31"/>
      <c r="P19" s="31"/>
      <c r="R19" s="85"/>
      <c r="S19" s="85"/>
      <c r="T19" s="85"/>
    </row>
    <row r="20" spans="1:20">
      <c r="A20" s="14">
        <v>37653</v>
      </c>
      <c r="B20" s="7">
        <v>1221.917227811751</v>
      </c>
      <c r="C20" s="7">
        <v>542.73831883409821</v>
      </c>
      <c r="D20" s="7">
        <v>1420.0849214535565</v>
      </c>
      <c r="N20" s="31"/>
      <c r="O20" s="31"/>
      <c r="P20" s="31"/>
      <c r="R20" s="85"/>
      <c r="S20" s="85"/>
      <c r="T20" s="85"/>
    </row>
    <row r="21" spans="1:20">
      <c r="A21" s="14">
        <v>37681</v>
      </c>
      <c r="B21" s="7">
        <v>1206.2405189665551</v>
      </c>
      <c r="C21" s="7">
        <v>546.120801992108</v>
      </c>
      <c r="D21" s="7">
        <v>1456.1655340335085</v>
      </c>
      <c r="N21" s="31"/>
      <c r="O21" s="31"/>
      <c r="P21" s="31"/>
      <c r="R21" s="85"/>
      <c r="S21" s="85"/>
      <c r="T21" s="85"/>
    </row>
    <row r="22" spans="1:20">
      <c r="A22" s="14">
        <v>37712</v>
      </c>
      <c r="B22" s="7">
        <v>1297.668356834844</v>
      </c>
      <c r="C22" s="7">
        <v>568.43692323724531</v>
      </c>
      <c r="D22" s="7">
        <v>1437.5049056289042</v>
      </c>
      <c r="N22" s="31"/>
      <c r="O22" s="31"/>
      <c r="P22" s="31"/>
      <c r="R22" s="85"/>
      <c r="S22" s="85"/>
      <c r="T22" s="85"/>
    </row>
    <row r="23" spans="1:20">
      <c r="A23" s="14">
        <v>37742</v>
      </c>
      <c r="B23" s="7">
        <v>1225.5652173345163</v>
      </c>
      <c r="C23" s="7">
        <v>558.48709221794036</v>
      </c>
      <c r="D23" s="7">
        <v>1422.3250223072753</v>
      </c>
      <c r="F23" s="92" t="s">
        <v>453</v>
      </c>
      <c r="N23" s="31"/>
      <c r="O23" s="31"/>
      <c r="P23" s="31"/>
      <c r="R23" s="85"/>
      <c r="S23" s="85"/>
      <c r="T23" s="85"/>
    </row>
    <row r="24" spans="1:20">
      <c r="A24" s="14">
        <v>37773</v>
      </c>
      <c r="B24" s="7">
        <v>1178.1613917674906</v>
      </c>
      <c r="C24" s="7">
        <v>547.68074993849666</v>
      </c>
      <c r="D24" s="7">
        <v>1479.5636235553445</v>
      </c>
      <c r="F24" s="92" t="s">
        <v>396</v>
      </c>
      <c r="N24" s="31"/>
      <c r="O24" s="31"/>
      <c r="P24" s="31"/>
      <c r="R24" s="85"/>
      <c r="S24" s="85"/>
      <c r="T24" s="85"/>
    </row>
    <row r="25" spans="1:20">
      <c r="A25" s="14">
        <v>37803</v>
      </c>
      <c r="B25" s="7">
        <v>1272.0946245235473</v>
      </c>
      <c r="C25" s="7">
        <v>509.20267469091351</v>
      </c>
      <c r="D25" s="7">
        <v>1446.6966072044877</v>
      </c>
      <c r="F25" t="s">
        <v>656</v>
      </c>
      <c r="N25" s="31"/>
      <c r="O25" s="31"/>
      <c r="P25" s="31"/>
      <c r="R25" s="85"/>
      <c r="S25" s="85"/>
      <c r="T25" s="85"/>
    </row>
    <row r="26" spans="1:20">
      <c r="A26" s="14">
        <v>37834</v>
      </c>
      <c r="B26" s="7">
        <v>1253.7998380442139</v>
      </c>
      <c r="C26" s="7">
        <v>514.31019443766377</v>
      </c>
      <c r="D26" s="7">
        <v>1484.4794415953875</v>
      </c>
      <c r="G26" s="130" t="s">
        <v>441</v>
      </c>
      <c r="N26" s="31"/>
      <c r="O26" s="31"/>
      <c r="P26" s="31"/>
      <c r="R26" s="85"/>
      <c r="S26" s="85"/>
      <c r="T26" s="85"/>
    </row>
    <row r="27" spans="1:20">
      <c r="A27" s="14">
        <v>37865</v>
      </c>
      <c r="B27" s="7">
        <v>1288.580040047013</v>
      </c>
      <c r="C27" s="7">
        <v>416.62445592696832</v>
      </c>
      <c r="D27" s="7">
        <v>1498.6316033986986</v>
      </c>
      <c r="G27" s="130" t="s">
        <v>441</v>
      </c>
      <c r="N27" s="31"/>
      <c r="O27" s="31"/>
      <c r="P27" s="31"/>
      <c r="R27" s="85"/>
      <c r="S27" s="85"/>
      <c r="T27" s="85"/>
    </row>
    <row r="28" spans="1:20">
      <c r="A28" s="14">
        <v>37895</v>
      </c>
      <c r="B28" s="7">
        <v>1318.9827114764428</v>
      </c>
      <c r="C28" s="7">
        <v>416.97347228832336</v>
      </c>
      <c r="D28" s="7">
        <v>1606.8669225475157</v>
      </c>
      <c r="G28" s="130" t="s">
        <v>441</v>
      </c>
      <c r="N28" s="31"/>
      <c r="O28" s="31"/>
      <c r="P28" s="31"/>
      <c r="R28" s="85"/>
      <c r="S28" s="85"/>
      <c r="T28" s="85"/>
    </row>
    <row r="29" spans="1:20">
      <c r="A29" s="14">
        <v>37926</v>
      </c>
      <c r="B29" s="7">
        <v>1327.9342147646053</v>
      </c>
      <c r="C29" s="7">
        <v>421.37647813095248</v>
      </c>
      <c r="D29" s="7">
        <v>1625.585144446047</v>
      </c>
      <c r="G29" s="130" t="s">
        <v>441</v>
      </c>
      <c r="N29" s="31"/>
      <c r="O29" s="31"/>
      <c r="P29" s="31"/>
      <c r="R29" s="85"/>
      <c r="S29" s="85"/>
      <c r="T29" s="85"/>
    </row>
    <row r="30" spans="1:20">
      <c r="A30" s="14">
        <v>37956</v>
      </c>
      <c r="B30" s="7">
        <v>1309.058706545924</v>
      </c>
      <c r="C30" s="7">
        <v>404.55416832408253</v>
      </c>
      <c r="D30" s="7">
        <v>1688.1697934435981</v>
      </c>
      <c r="G30" s="130" t="s">
        <v>441</v>
      </c>
      <c r="N30" s="31"/>
      <c r="O30" s="31"/>
      <c r="P30" s="31"/>
      <c r="R30" s="85"/>
      <c r="S30" s="85"/>
      <c r="T30" s="85"/>
    </row>
    <row r="31" spans="1:20">
      <c r="A31" s="14">
        <v>37987</v>
      </c>
      <c r="B31" s="7">
        <v>1349.6124595058016</v>
      </c>
      <c r="C31" s="7">
        <v>394.94941927567902</v>
      </c>
      <c r="D31" s="7">
        <v>1734.5176887748548</v>
      </c>
      <c r="G31" s="130" t="s">
        <v>441</v>
      </c>
      <c r="N31" s="31"/>
      <c r="O31" s="31"/>
      <c r="P31" s="31"/>
      <c r="R31" s="85"/>
      <c r="S31" s="85"/>
      <c r="T31" s="85"/>
    </row>
    <row r="32" spans="1:20">
      <c r="A32" s="14">
        <v>38018</v>
      </c>
      <c r="B32" s="7">
        <v>1371.2493203985559</v>
      </c>
      <c r="C32" s="7">
        <v>404.04386509341703</v>
      </c>
      <c r="D32" s="7">
        <v>1687.6458374731208</v>
      </c>
      <c r="G32" s="130" t="s">
        <v>441</v>
      </c>
      <c r="N32" s="31"/>
      <c r="O32" s="31"/>
      <c r="P32" s="31"/>
      <c r="R32" s="85"/>
      <c r="S32" s="85"/>
      <c r="T32" s="85"/>
    </row>
    <row r="33" spans="1:20">
      <c r="A33" s="14">
        <v>38047</v>
      </c>
      <c r="B33" s="7">
        <v>1495.7779970593358</v>
      </c>
      <c r="C33" s="7">
        <v>454.94210551719118</v>
      </c>
      <c r="D33" s="7">
        <v>1695.3568240675106</v>
      </c>
      <c r="G33" s="130" t="s">
        <v>441</v>
      </c>
      <c r="N33" s="31"/>
      <c r="O33" s="31"/>
      <c r="P33" s="31"/>
      <c r="R33" s="85"/>
      <c r="S33" s="85"/>
      <c r="T33" s="85"/>
    </row>
    <row r="34" spans="1:20">
      <c r="A34" s="14">
        <v>38078</v>
      </c>
      <c r="B34" s="7">
        <v>1438.9534887527236</v>
      </c>
      <c r="C34" s="7">
        <v>459.53312898734771</v>
      </c>
      <c r="D34" s="7">
        <v>1718.3117722427176</v>
      </c>
      <c r="G34" s="130" t="s">
        <v>441</v>
      </c>
      <c r="N34" s="31"/>
      <c r="O34" s="31"/>
      <c r="P34" s="31"/>
      <c r="R34" s="85"/>
      <c r="S34" s="85"/>
      <c r="T34" s="85"/>
    </row>
    <row r="35" spans="1:20">
      <c r="A35" s="14">
        <v>38108</v>
      </c>
      <c r="B35" s="7">
        <v>1466.6579444708107</v>
      </c>
      <c r="C35" s="7">
        <v>452.6471492413441</v>
      </c>
      <c r="D35" s="7">
        <v>1765.6954138117046</v>
      </c>
      <c r="G35" s="130" t="s">
        <v>441</v>
      </c>
      <c r="N35" s="31"/>
      <c r="O35" s="31"/>
      <c r="P35" s="31"/>
      <c r="R35" s="85"/>
      <c r="S35" s="85"/>
      <c r="T35" s="85"/>
    </row>
    <row r="36" spans="1:20">
      <c r="A36" s="14">
        <v>38139</v>
      </c>
      <c r="B36" s="7">
        <v>1494.6863854771777</v>
      </c>
      <c r="C36" s="7">
        <v>469.63211892699667</v>
      </c>
      <c r="D36" s="7">
        <v>1890.5675309993576</v>
      </c>
      <c r="G36" s="130" t="s">
        <v>441</v>
      </c>
      <c r="N36" s="31"/>
      <c r="O36" s="31"/>
      <c r="P36" s="31"/>
      <c r="R36" s="85"/>
      <c r="S36" s="85"/>
      <c r="T36" s="85"/>
    </row>
    <row r="37" spans="1:20">
      <c r="A37" s="14">
        <v>38169</v>
      </c>
      <c r="B37" s="7">
        <v>1473.0724404397267</v>
      </c>
      <c r="C37" s="7">
        <v>501.93557631148872</v>
      </c>
      <c r="D37" s="7">
        <v>1951.6745950092486</v>
      </c>
      <c r="G37" s="130" t="s">
        <v>441</v>
      </c>
      <c r="N37" s="31"/>
      <c r="O37" s="31"/>
      <c r="P37" s="31"/>
      <c r="R37" s="85"/>
      <c r="S37" s="85"/>
      <c r="T37" s="85"/>
    </row>
    <row r="38" spans="1:20">
      <c r="A38" s="14">
        <v>38200</v>
      </c>
      <c r="B38" s="7">
        <v>1525.0147137448348</v>
      </c>
      <c r="C38" s="7">
        <v>503.10963844688774</v>
      </c>
      <c r="D38" s="7">
        <v>2001.8261918002984</v>
      </c>
      <c r="G38" s="130" t="s">
        <v>441</v>
      </c>
      <c r="N38" s="31"/>
      <c r="O38" s="31"/>
      <c r="P38" s="31"/>
      <c r="R38" s="85"/>
      <c r="S38" s="85"/>
      <c r="T38" s="85"/>
    </row>
    <row r="39" spans="1:20">
      <c r="A39" s="14">
        <v>38231</v>
      </c>
      <c r="B39" s="7">
        <v>1570.6884206985699</v>
      </c>
      <c r="C39" s="7">
        <v>498.11670786395496</v>
      </c>
      <c r="D39" s="7">
        <v>2087.7099410683995</v>
      </c>
      <c r="G39" s="130" t="s">
        <v>441</v>
      </c>
      <c r="N39" s="31"/>
      <c r="O39" s="31"/>
      <c r="P39" s="31"/>
      <c r="R39" s="85"/>
      <c r="S39" s="85"/>
      <c r="T39" s="85"/>
    </row>
    <row r="40" spans="1:20">
      <c r="A40" s="14">
        <v>38261</v>
      </c>
      <c r="B40" s="7">
        <v>1614.7593191873602</v>
      </c>
      <c r="C40" s="7">
        <v>507.96718264742111</v>
      </c>
      <c r="D40" s="7">
        <v>2161.9791311004319</v>
      </c>
      <c r="G40" s="130" t="s">
        <v>441</v>
      </c>
      <c r="N40" s="31"/>
      <c r="O40" s="31"/>
      <c r="P40" s="31"/>
      <c r="R40" s="85"/>
      <c r="S40" s="85"/>
      <c r="T40" s="85"/>
    </row>
    <row r="41" spans="1:20">
      <c r="A41" s="14">
        <v>38292</v>
      </c>
      <c r="B41" s="7">
        <v>1726.8123511134354</v>
      </c>
      <c r="C41" s="7">
        <v>517.52801231231001</v>
      </c>
      <c r="D41" s="7">
        <v>2283.1242545302434</v>
      </c>
      <c r="G41" s="130" t="s">
        <v>441</v>
      </c>
      <c r="N41" s="31"/>
      <c r="O41" s="31"/>
      <c r="P41" s="31"/>
      <c r="R41" s="85"/>
      <c r="S41" s="85"/>
      <c r="T41" s="85"/>
    </row>
    <row r="42" spans="1:20">
      <c r="A42" s="14">
        <v>38322</v>
      </c>
      <c r="B42" s="7">
        <v>1832.23024452345</v>
      </c>
      <c r="C42" s="7">
        <v>525.88184875147533</v>
      </c>
      <c r="D42" s="7">
        <v>2306.4114636168256</v>
      </c>
      <c r="G42" s="130" t="s">
        <v>441</v>
      </c>
      <c r="N42" s="31"/>
      <c r="O42" s="31"/>
      <c r="P42" s="31"/>
      <c r="R42" s="85"/>
      <c r="S42" s="85"/>
      <c r="T42" s="85"/>
    </row>
    <row r="43" spans="1:20">
      <c r="A43" s="14">
        <v>38353</v>
      </c>
      <c r="B43" s="7">
        <v>1851.9260379966906</v>
      </c>
      <c r="C43" s="7">
        <v>526.44027124184697</v>
      </c>
      <c r="D43" s="7">
        <v>2318.6034289521904</v>
      </c>
      <c r="G43" s="130" t="s">
        <v>441</v>
      </c>
      <c r="N43" s="31"/>
      <c r="O43" s="31"/>
      <c r="P43" s="31"/>
      <c r="R43" s="85"/>
      <c r="S43" s="85"/>
      <c r="T43" s="85"/>
    </row>
    <row r="44" spans="1:20">
      <c r="A44" s="14">
        <v>38384</v>
      </c>
      <c r="B44" s="7">
        <v>1873.9140667525173</v>
      </c>
      <c r="C44" s="7">
        <v>529.7739839052241</v>
      </c>
      <c r="D44" s="7">
        <v>2411.9351231299329</v>
      </c>
      <c r="G44" s="130" t="s">
        <v>441</v>
      </c>
      <c r="N44" s="31"/>
      <c r="O44" s="31"/>
      <c r="P44" s="31"/>
      <c r="R44" s="85"/>
      <c r="S44" s="85"/>
      <c r="T44" s="85"/>
    </row>
    <row r="45" spans="1:20">
      <c r="A45" s="14">
        <v>38412</v>
      </c>
      <c r="B45" s="7">
        <v>1872.9844897678126</v>
      </c>
      <c r="C45" s="7">
        <v>504.75084087304481</v>
      </c>
      <c r="D45" s="7">
        <v>2509.301357907586</v>
      </c>
      <c r="G45" s="130" t="s">
        <v>441</v>
      </c>
      <c r="N45" s="31"/>
      <c r="O45" s="31"/>
      <c r="P45" s="31"/>
      <c r="R45" s="85"/>
      <c r="S45" s="85"/>
      <c r="T45" s="85"/>
    </row>
    <row r="46" spans="1:20">
      <c r="A46" s="14">
        <v>38443</v>
      </c>
      <c r="B46" s="7">
        <v>1858.6695016074511</v>
      </c>
      <c r="C46" s="7">
        <v>489.87158429244721</v>
      </c>
      <c r="D46" s="7">
        <v>2509.6188149923964</v>
      </c>
      <c r="G46" s="130" t="s">
        <v>441</v>
      </c>
      <c r="N46" s="31"/>
      <c r="O46" s="31"/>
      <c r="P46" s="31"/>
      <c r="R46" s="85"/>
      <c r="S46" s="85"/>
      <c r="T46" s="85"/>
    </row>
    <row r="47" spans="1:20">
      <c r="A47" s="14">
        <v>38473</v>
      </c>
      <c r="B47" s="7">
        <v>1914.5424020864984</v>
      </c>
      <c r="C47" s="7">
        <v>489.92499693301414</v>
      </c>
      <c r="D47" s="7">
        <v>2564.5336220523914</v>
      </c>
      <c r="G47" s="130" t="s">
        <v>441</v>
      </c>
      <c r="N47" s="31"/>
      <c r="O47" s="31"/>
      <c r="P47" s="31"/>
      <c r="R47" s="85"/>
      <c r="S47" s="85"/>
      <c r="T47" s="85"/>
    </row>
    <row r="48" spans="1:20">
      <c r="A48" s="14">
        <v>38504</v>
      </c>
      <c r="B48" s="7">
        <v>1974.0654610030751</v>
      </c>
      <c r="C48" s="7">
        <v>467.94762676214333</v>
      </c>
      <c r="D48" s="7">
        <v>2614.9972637252472</v>
      </c>
      <c r="G48" s="130" t="s">
        <v>441</v>
      </c>
      <c r="N48" s="31"/>
      <c r="O48" s="31"/>
      <c r="P48" s="31"/>
      <c r="R48" s="85"/>
      <c r="S48" s="85"/>
      <c r="T48" s="85"/>
    </row>
    <row r="49" spans="1:20">
      <c r="A49" s="14">
        <v>38534</v>
      </c>
      <c r="B49" s="7">
        <v>1940.5219434337878</v>
      </c>
      <c r="C49" s="7">
        <v>439.86390372109878</v>
      </c>
      <c r="D49" s="7">
        <v>2570.9884242626508</v>
      </c>
      <c r="G49" s="130" t="s">
        <v>441</v>
      </c>
      <c r="N49" s="31"/>
      <c r="O49" s="31"/>
      <c r="P49" s="31"/>
      <c r="R49" s="85"/>
      <c r="S49" s="85"/>
      <c r="T49" s="85"/>
    </row>
    <row r="50" spans="1:20">
      <c r="A50" s="14">
        <v>38565</v>
      </c>
      <c r="B50" s="7">
        <v>1938.4471628519154</v>
      </c>
      <c r="C50" s="7">
        <v>439.78341532602815</v>
      </c>
      <c r="D50" s="7">
        <v>2665.9241085049052</v>
      </c>
      <c r="G50" s="130" t="s">
        <v>441</v>
      </c>
      <c r="N50" s="31"/>
      <c r="O50" s="31"/>
      <c r="P50" s="31"/>
      <c r="R50" s="85"/>
      <c r="S50" s="85"/>
      <c r="T50" s="85"/>
    </row>
    <row r="51" spans="1:20">
      <c r="A51" s="14">
        <v>38596</v>
      </c>
      <c r="B51" s="7">
        <v>1974.4062016764722</v>
      </c>
      <c r="C51" s="7">
        <v>450.70460730032448</v>
      </c>
      <c r="D51" s="7">
        <v>2664.4795125542296</v>
      </c>
      <c r="G51" s="130" t="s">
        <v>441</v>
      </c>
      <c r="N51" s="31"/>
      <c r="O51" s="31"/>
      <c r="P51" s="31"/>
      <c r="R51" s="85"/>
      <c r="S51" s="85"/>
      <c r="T51" s="85"/>
    </row>
    <row r="52" spans="1:20">
      <c r="A52" s="14">
        <v>38626</v>
      </c>
      <c r="B52" s="7">
        <v>1917.2383261341745</v>
      </c>
      <c r="C52" s="7">
        <v>452.22014641749161</v>
      </c>
      <c r="D52" s="7">
        <v>2606.0087172343269</v>
      </c>
      <c r="G52" s="130" t="s">
        <v>441</v>
      </c>
      <c r="N52" s="31"/>
      <c r="O52" s="31"/>
      <c r="P52" s="31"/>
      <c r="R52" s="85"/>
      <c r="S52" s="85"/>
      <c r="T52" s="85"/>
    </row>
    <row r="53" spans="1:20">
      <c r="A53" s="14">
        <v>38657</v>
      </c>
      <c r="B53" s="7">
        <v>1920.6362956787707</v>
      </c>
      <c r="C53" s="7">
        <v>441.80809726895552</v>
      </c>
      <c r="D53" s="7">
        <v>2670.739783661485</v>
      </c>
      <c r="G53" s="130" t="s">
        <v>441</v>
      </c>
      <c r="N53" s="31"/>
      <c r="O53" s="31"/>
      <c r="P53" s="31"/>
      <c r="R53" s="85"/>
      <c r="S53" s="85"/>
      <c r="T53" s="85"/>
    </row>
    <row r="54" spans="1:20">
      <c r="A54" s="14">
        <v>38687</v>
      </c>
      <c r="B54" s="7">
        <v>1778.9336552128889</v>
      </c>
      <c r="C54" s="7">
        <v>435.68417720079032</v>
      </c>
      <c r="D54" s="7">
        <v>2847.5801466894582</v>
      </c>
      <c r="G54" s="130" t="s">
        <v>441</v>
      </c>
      <c r="N54" s="31"/>
      <c r="O54" s="31"/>
      <c r="P54" s="31"/>
      <c r="R54" s="85"/>
      <c r="S54" s="85"/>
      <c r="T54" s="85"/>
    </row>
    <row r="55" spans="1:20">
      <c r="A55" s="14">
        <v>38718</v>
      </c>
      <c r="B55" s="7">
        <v>1743.6851617245397</v>
      </c>
      <c r="C55" s="7">
        <v>443.65733597242689</v>
      </c>
      <c r="D55" s="7">
        <v>2826.231241053144</v>
      </c>
      <c r="G55" s="130" t="s">
        <v>441</v>
      </c>
      <c r="N55" s="31"/>
      <c r="O55" s="31"/>
      <c r="P55" s="31"/>
      <c r="R55" s="85"/>
      <c r="S55" s="85"/>
      <c r="T55" s="85"/>
    </row>
    <row r="56" spans="1:20">
      <c r="A56" s="14">
        <v>38749</v>
      </c>
      <c r="B56" s="7">
        <v>1724.4123827283722</v>
      </c>
      <c r="C56" s="7">
        <v>462.93981115838255</v>
      </c>
      <c r="D56" s="7">
        <v>2785.2223529716953</v>
      </c>
      <c r="G56" s="130" t="s">
        <v>441</v>
      </c>
      <c r="N56" s="31"/>
      <c r="O56" s="31"/>
      <c r="P56" s="31"/>
      <c r="R56" s="85"/>
      <c r="S56" s="85"/>
      <c r="T56" s="85"/>
    </row>
    <row r="57" spans="1:20">
      <c r="A57" s="14">
        <v>38777</v>
      </c>
      <c r="B57" s="7">
        <v>1642.5141676570672</v>
      </c>
      <c r="C57" s="7">
        <v>520.53892392520982</v>
      </c>
      <c r="D57" s="7">
        <v>2744.8307256133608</v>
      </c>
      <c r="G57" s="130" t="s">
        <v>441</v>
      </c>
      <c r="N57" s="31"/>
      <c r="O57" s="31"/>
      <c r="P57" s="31"/>
      <c r="R57" s="85"/>
      <c r="S57" s="85"/>
      <c r="T57" s="85"/>
    </row>
    <row r="58" spans="1:20">
      <c r="A58" s="14">
        <v>38808</v>
      </c>
      <c r="B58" s="7">
        <v>1618.4755174006809</v>
      </c>
      <c r="C58" s="7">
        <v>515.19431283293602</v>
      </c>
      <c r="D58" s="7">
        <v>2722.0384609706771</v>
      </c>
      <c r="G58" s="130" t="s">
        <v>441</v>
      </c>
      <c r="N58" s="31"/>
      <c r="O58" s="31"/>
      <c r="P58" s="31"/>
      <c r="R58" s="85"/>
      <c r="S58" s="85"/>
      <c r="T58" s="85"/>
    </row>
    <row r="59" spans="1:20">
      <c r="A59" s="14">
        <v>38838</v>
      </c>
      <c r="B59" s="7">
        <v>1663.1403705327768</v>
      </c>
      <c r="C59" s="7">
        <v>560.03954802269095</v>
      </c>
      <c r="D59" s="7">
        <v>2701.7369223110804</v>
      </c>
      <c r="G59" s="130" t="s">
        <v>441</v>
      </c>
      <c r="N59" s="31"/>
      <c r="O59" s="31"/>
      <c r="P59" s="31"/>
      <c r="R59" s="85"/>
      <c r="S59" s="85"/>
      <c r="T59" s="85"/>
    </row>
    <row r="60" spans="1:20">
      <c r="A60" s="14">
        <v>38869</v>
      </c>
      <c r="B60" s="7">
        <v>1664.4707221268791</v>
      </c>
      <c r="C60" s="7">
        <v>577.02033323552496</v>
      </c>
      <c r="D60" s="7">
        <v>2664.847675226717</v>
      </c>
      <c r="G60" s="130" t="s">
        <v>441</v>
      </c>
      <c r="N60" s="31"/>
      <c r="O60" s="31"/>
      <c r="P60" s="31"/>
      <c r="R60" s="85"/>
      <c r="S60" s="85"/>
      <c r="T60" s="85"/>
    </row>
    <row r="61" spans="1:20">
      <c r="A61" s="14">
        <v>38899</v>
      </c>
      <c r="B61" s="7">
        <v>1710.4622549649841</v>
      </c>
      <c r="C61" s="7">
        <v>592.42281913209592</v>
      </c>
      <c r="D61" s="7">
        <v>2603.6382852119405</v>
      </c>
      <c r="G61" s="130" t="s">
        <v>441</v>
      </c>
      <c r="N61" s="31"/>
      <c r="O61" s="31"/>
      <c r="P61" s="31"/>
      <c r="R61" s="85"/>
      <c r="S61" s="85"/>
      <c r="T61" s="85"/>
    </row>
    <row r="62" spans="1:20">
      <c r="A62" s="14">
        <v>38930</v>
      </c>
      <c r="B62" s="7">
        <v>1710.4610988680397</v>
      </c>
      <c r="C62" s="7">
        <v>614.92016924393749</v>
      </c>
      <c r="D62" s="7">
        <v>2525.0072407897005</v>
      </c>
      <c r="G62" s="130" t="s">
        <v>441</v>
      </c>
      <c r="N62" s="31"/>
      <c r="O62" s="31"/>
      <c r="P62" s="31"/>
      <c r="R62" s="85"/>
      <c r="S62" s="85"/>
      <c r="T62" s="85"/>
    </row>
    <row r="63" spans="1:20">
      <c r="A63" s="14">
        <v>38961</v>
      </c>
      <c r="B63" s="7">
        <v>1607.3124583992292</v>
      </c>
      <c r="C63" s="7">
        <v>617.31448438503116</v>
      </c>
      <c r="D63" s="7">
        <v>2491.4493831274667</v>
      </c>
      <c r="G63" s="130" t="s">
        <v>441</v>
      </c>
      <c r="N63" s="31"/>
      <c r="O63" s="31"/>
      <c r="P63" s="31"/>
      <c r="R63" s="85"/>
      <c r="S63" s="85"/>
      <c r="T63" s="85"/>
    </row>
    <row r="64" spans="1:20">
      <c r="A64" s="14">
        <v>38991</v>
      </c>
      <c r="B64" s="7">
        <v>1683.9645167676829</v>
      </c>
      <c r="C64" s="7">
        <v>614.46785970165092</v>
      </c>
      <c r="D64" s="7">
        <v>2444.6620766235969</v>
      </c>
      <c r="G64" s="130" t="s">
        <v>441</v>
      </c>
      <c r="N64" s="31"/>
      <c r="O64" s="31"/>
      <c r="P64" s="31"/>
      <c r="R64" s="85"/>
      <c r="S64" s="85"/>
      <c r="T64" s="85"/>
    </row>
    <row r="65" spans="1:20">
      <c r="A65" s="14">
        <v>39022</v>
      </c>
      <c r="B65" s="7">
        <v>1620.3801918653896</v>
      </c>
      <c r="C65" s="7">
        <v>662.32851235394241</v>
      </c>
      <c r="D65" s="7">
        <v>2284.8718421657836</v>
      </c>
      <c r="G65" s="130" t="s">
        <v>441</v>
      </c>
      <c r="N65" s="31"/>
      <c r="O65" s="31"/>
      <c r="P65" s="31"/>
      <c r="R65" s="85"/>
      <c r="S65" s="85"/>
      <c r="T65" s="85"/>
    </row>
    <row r="66" spans="1:20">
      <c r="A66" s="14">
        <v>39052</v>
      </c>
      <c r="B66" s="7">
        <v>1689.3231766570079</v>
      </c>
      <c r="C66" s="7">
        <v>665.06151420438016</v>
      </c>
      <c r="D66" s="7">
        <v>2149.5319839525046</v>
      </c>
      <c r="G66" s="130" t="s">
        <v>441</v>
      </c>
      <c r="N66" s="31"/>
      <c r="O66" s="31"/>
      <c r="P66" s="31"/>
      <c r="R66" s="85"/>
      <c r="S66" s="85"/>
      <c r="T66" s="85"/>
    </row>
    <row r="67" spans="1:20">
      <c r="A67" s="14">
        <v>39083</v>
      </c>
      <c r="B67" s="7">
        <v>1713.4565451339822</v>
      </c>
      <c r="C67" s="7">
        <v>651.01735099471273</v>
      </c>
      <c r="D67" s="7">
        <v>2121.2737358309359</v>
      </c>
      <c r="G67" s="130" t="s">
        <v>441</v>
      </c>
      <c r="N67" s="31"/>
      <c r="O67" s="31"/>
      <c r="P67" s="31"/>
      <c r="R67" s="85"/>
      <c r="S67" s="85"/>
      <c r="T67" s="85"/>
    </row>
    <row r="68" spans="1:20">
      <c r="A68" s="14">
        <v>39114</v>
      </c>
      <c r="B68" s="7">
        <v>1647.5343247477292</v>
      </c>
      <c r="C68" s="7">
        <v>638.16885486268347</v>
      </c>
      <c r="D68" s="7">
        <v>2151.2108561011923</v>
      </c>
      <c r="G68" s="130" t="s">
        <v>441</v>
      </c>
      <c r="N68" s="31"/>
      <c r="O68" s="31"/>
      <c r="P68" s="31"/>
      <c r="R68" s="85"/>
      <c r="S68" s="85"/>
      <c r="T68" s="85"/>
    </row>
    <row r="69" spans="1:20">
      <c r="A69" s="14">
        <v>39142</v>
      </c>
      <c r="B69" s="7">
        <v>1661.3282780550792</v>
      </c>
      <c r="C69" s="7">
        <v>599.30970509408519</v>
      </c>
      <c r="D69" s="7">
        <v>2211.3121439734259</v>
      </c>
      <c r="G69" s="130" t="s">
        <v>441</v>
      </c>
      <c r="N69" s="31"/>
      <c r="O69" s="31"/>
      <c r="P69" s="31"/>
      <c r="R69" s="85"/>
      <c r="S69" s="85"/>
      <c r="T69" s="85"/>
    </row>
    <row r="70" spans="1:20">
      <c r="A70" s="14">
        <v>39173</v>
      </c>
      <c r="B70" s="7">
        <v>1712.4856572190301</v>
      </c>
      <c r="C70" s="7">
        <v>615.42376867585847</v>
      </c>
      <c r="D70" s="7">
        <v>2231.8998307975912</v>
      </c>
      <c r="G70" s="130" t="s">
        <v>441</v>
      </c>
      <c r="N70" s="31"/>
      <c r="O70" s="31"/>
      <c r="P70" s="31"/>
      <c r="R70" s="85"/>
      <c r="S70" s="85"/>
      <c r="T70" s="85"/>
    </row>
    <row r="71" spans="1:20">
      <c r="A71" s="14">
        <v>39203</v>
      </c>
      <c r="B71" s="7">
        <v>1668.5857848718961</v>
      </c>
      <c r="C71" s="7">
        <v>599.79053570565429</v>
      </c>
      <c r="D71" s="7">
        <v>2231.6524268289413</v>
      </c>
      <c r="G71" s="130" t="s">
        <v>441</v>
      </c>
      <c r="N71" s="31"/>
      <c r="O71" s="31"/>
      <c r="P71" s="31"/>
      <c r="R71" s="85"/>
      <c r="S71" s="85"/>
      <c r="T71" s="85"/>
    </row>
    <row r="72" spans="1:20">
      <c r="A72" s="14">
        <v>39234</v>
      </c>
      <c r="B72" s="7">
        <v>1665.3834433624497</v>
      </c>
      <c r="C72" s="7">
        <v>593.21477127848607</v>
      </c>
      <c r="D72" s="7">
        <v>2151.5112550241174</v>
      </c>
      <c r="G72" s="130" t="s">
        <v>441</v>
      </c>
      <c r="N72" s="31"/>
      <c r="O72" s="31"/>
      <c r="P72" s="31"/>
      <c r="R72" s="85"/>
      <c r="S72" s="85"/>
      <c r="T72" s="85"/>
    </row>
    <row r="73" spans="1:20">
      <c r="A73" s="14">
        <v>39264</v>
      </c>
      <c r="B73" s="7">
        <v>1680.4476560770895</v>
      </c>
      <c r="C73" s="7">
        <v>603.73271570217833</v>
      </c>
      <c r="D73" s="7">
        <v>2209.5998950276862</v>
      </c>
      <c r="G73" s="130" t="s">
        <v>441</v>
      </c>
      <c r="N73" s="31"/>
      <c r="O73" s="31"/>
      <c r="P73" s="31"/>
      <c r="R73" s="85"/>
      <c r="S73" s="85"/>
      <c r="T73" s="85"/>
    </row>
    <row r="74" spans="1:20">
      <c r="A74" s="14">
        <v>39295</v>
      </c>
      <c r="B74" s="7">
        <v>1665.4178639585812</v>
      </c>
      <c r="C74" s="7">
        <v>584.08531957812295</v>
      </c>
      <c r="D74" s="7">
        <v>2262.5804113243057</v>
      </c>
      <c r="G74" s="130" t="s">
        <v>441</v>
      </c>
      <c r="N74" s="31"/>
      <c r="O74" s="31"/>
      <c r="P74" s="31"/>
      <c r="R74" s="85"/>
      <c r="S74" s="85"/>
      <c r="T74" s="85"/>
    </row>
    <row r="75" spans="1:20">
      <c r="A75" s="14">
        <v>39326</v>
      </c>
      <c r="B75" s="7">
        <v>1634.0427002355952</v>
      </c>
      <c r="C75" s="7">
        <v>605.72114678218611</v>
      </c>
      <c r="D75" s="7">
        <v>2239.9685948400124</v>
      </c>
      <c r="G75" s="130" t="s">
        <v>441</v>
      </c>
      <c r="N75" s="31"/>
      <c r="O75" s="31"/>
      <c r="P75" s="31"/>
      <c r="R75" s="85"/>
      <c r="S75" s="85"/>
      <c r="T75" s="85"/>
    </row>
    <row r="76" spans="1:20">
      <c r="A76" s="14">
        <v>39356</v>
      </c>
      <c r="B76" s="7">
        <v>1569.1065506392144</v>
      </c>
      <c r="C76" s="7">
        <v>677.61054169331328</v>
      </c>
      <c r="D76" s="7">
        <v>2308.6356243188702</v>
      </c>
      <c r="G76" s="130" t="s">
        <v>441</v>
      </c>
      <c r="N76" s="31"/>
      <c r="O76" s="31"/>
      <c r="P76" s="31"/>
      <c r="R76" s="85"/>
      <c r="S76" s="85"/>
      <c r="T76" s="85"/>
    </row>
    <row r="77" spans="1:20">
      <c r="A77" s="14">
        <v>39387</v>
      </c>
      <c r="B77" s="7">
        <v>1523.2625476605267</v>
      </c>
      <c r="C77" s="7">
        <v>643.00375402475174</v>
      </c>
      <c r="D77" s="7">
        <v>2427.0525228370457</v>
      </c>
      <c r="G77" s="130" t="s">
        <v>441</v>
      </c>
      <c r="N77" s="31"/>
      <c r="O77" s="31"/>
      <c r="P77" s="31"/>
      <c r="R77" s="85"/>
      <c r="S77" s="85"/>
      <c r="T77" s="85"/>
    </row>
    <row r="78" spans="1:20">
      <c r="A78" s="14">
        <v>39417</v>
      </c>
      <c r="B78" s="7">
        <v>1506.3581192403469</v>
      </c>
      <c r="C78" s="7">
        <v>641.91323333307469</v>
      </c>
      <c r="D78" s="7">
        <v>2436.1269297882882</v>
      </c>
      <c r="G78" s="130" t="s">
        <v>441</v>
      </c>
      <c r="N78" s="31"/>
      <c r="O78" s="31"/>
      <c r="P78" s="31"/>
      <c r="R78" s="85"/>
      <c r="S78" s="85"/>
      <c r="T78" s="85"/>
    </row>
    <row r="79" spans="1:20">
      <c r="A79" s="14">
        <v>39448</v>
      </c>
      <c r="B79" s="7">
        <v>1475.5154005598115</v>
      </c>
      <c r="C79" s="7">
        <v>654.35241206446563</v>
      </c>
      <c r="D79" s="7">
        <v>2541.145317392763</v>
      </c>
      <c r="G79" s="130" t="s">
        <v>441</v>
      </c>
      <c r="N79" s="31"/>
      <c r="O79" s="31"/>
      <c r="P79" s="31"/>
      <c r="R79" s="85"/>
      <c r="S79" s="85"/>
      <c r="T79" s="85"/>
    </row>
    <row r="80" spans="1:20">
      <c r="A80" s="14">
        <v>39479</v>
      </c>
      <c r="B80" s="7">
        <v>1518.4525520070333</v>
      </c>
      <c r="C80" s="7">
        <v>680.63882511700763</v>
      </c>
      <c r="D80" s="7">
        <v>2594.2598630833322</v>
      </c>
      <c r="G80" s="130" t="s">
        <v>441</v>
      </c>
      <c r="N80" s="31"/>
      <c r="O80" s="31"/>
      <c r="P80" s="31"/>
      <c r="R80" s="85"/>
      <c r="S80" s="85"/>
      <c r="T80" s="85"/>
    </row>
    <row r="81" spans="1:20">
      <c r="A81" s="14">
        <v>39508</v>
      </c>
      <c r="B81" s="7">
        <v>1489.084246596208</v>
      </c>
      <c r="C81" s="7">
        <v>666.39104250061655</v>
      </c>
      <c r="D81" s="7">
        <v>2537.7155997865175</v>
      </c>
      <c r="G81" s="130" t="s">
        <v>441</v>
      </c>
      <c r="N81" s="31"/>
      <c r="O81" s="31"/>
      <c r="P81" s="31"/>
      <c r="R81" s="85"/>
      <c r="S81" s="85"/>
      <c r="T81" s="85"/>
    </row>
    <row r="82" spans="1:20">
      <c r="A82" s="14">
        <v>39539</v>
      </c>
      <c r="B82" s="7">
        <v>1597.2760844258169</v>
      </c>
      <c r="C82" s="7">
        <v>654.23847266357848</v>
      </c>
      <c r="D82" s="7">
        <v>2694.7605952188128</v>
      </c>
      <c r="G82" s="130" t="s">
        <v>441</v>
      </c>
      <c r="N82" s="31"/>
      <c r="O82" s="31"/>
      <c r="P82" s="31"/>
      <c r="R82" s="85"/>
      <c r="S82" s="85"/>
      <c r="T82" s="85"/>
    </row>
    <row r="83" spans="1:20">
      <c r="A83" s="14">
        <v>39569</v>
      </c>
      <c r="B83" s="7">
        <v>1633.5287845368705</v>
      </c>
      <c r="C83" s="7">
        <v>637.31717387595006</v>
      </c>
      <c r="D83" s="7">
        <v>2669.0514765326434</v>
      </c>
      <c r="G83" s="130" t="s">
        <v>441</v>
      </c>
      <c r="N83" s="31"/>
      <c r="O83" s="31"/>
      <c r="P83" s="31"/>
      <c r="R83" s="85"/>
      <c r="S83" s="85"/>
      <c r="T83" s="85"/>
    </row>
    <row r="84" spans="1:20">
      <c r="A84" s="14">
        <v>39600</v>
      </c>
      <c r="B84" s="7">
        <v>1609.5658626720042</v>
      </c>
      <c r="C84" s="7">
        <v>646.42769325443373</v>
      </c>
      <c r="D84" s="7">
        <v>2636.4937247662069</v>
      </c>
      <c r="G84" s="130" t="s">
        <v>441</v>
      </c>
      <c r="N84" s="31"/>
      <c r="O84" s="31"/>
      <c r="P84" s="31"/>
      <c r="R84" s="85"/>
      <c r="S84" s="85"/>
      <c r="T84" s="85"/>
    </row>
    <row r="85" spans="1:20">
      <c r="A85" s="14">
        <v>39630</v>
      </c>
      <c r="B85" s="7">
        <v>1633.9966800784871</v>
      </c>
      <c r="C85" s="7">
        <v>641.20598839880893</v>
      </c>
      <c r="D85" s="7">
        <v>2651.6260376745013</v>
      </c>
      <c r="G85" s="130" t="s">
        <v>441</v>
      </c>
      <c r="N85" s="31"/>
      <c r="O85" s="31"/>
      <c r="P85" s="31"/>
      <c r="R85" s="85"/>
      <c r="S85" s="85"/>
      <c r="T85" s="85"/>
    </row>
    <row r="86" spans="1:20">
      <c r="A86" s="14">
        <v>39661</v>
      </c>
      <c r="B86" s="7">
        <v>1589.9544142551845</v>
      </c>
      <c r="C86" s="7">
        <v>730.28106968714724</v>
      </c>
      <c r="D86" s="7">
        <v>2548.4632365597963</v>
      </c>
      <c r="G86" s="130" t="s">
        <v>441</v>
      </c>
      <c r="N86" s="31"/>
      <c r="O86" s="31"/>
      <c r="P86" s="31"/>
      <c r="R86" s="85"/>
      <c r="S86" s="85"/>
      <c r="T86" s="85"/>
    </row>
    <row r="87" spans="1:20">
      <c r="A87" s="14">
        <v>39692</v>
      </c>
      <c r="B87" s="7">
        <v>1694.5784466768555</v>
      </c>
      <c r="C87" s="7">
        <v>713.25648979132495</v>
      </c>
      <c r="D87" s="7">
        <v>2633.050550621866</v>
      </c>
      <c r="G87" s="130" t="s">
        <v>441</v>
      </c>
      <c r="N87" s="31"/>
      <c r="O87" s="31"/>
      <c r="P87" s="31"/>
      <c r="R87" s="85"/>
      <c r="S87" s="85"/>
      <c r="T87" s="85"/>
    </row>
    <row r="88" spans="1:20">
      <c r="A88" s="14">
        <v>39722</v>
      </c>
      <c r="B88" s="7">
        <v>1698.4515352911744</v>
      </c>
      <c r="C88" s="7">
        <v>684.50600768605443</v>
      </c>
      <c r="D88" s="7">
        <v>2578.1050511614508</v>
      </c>
      <c r="G88" s="130" t="s">
        <v>441</v>
      </c>
      <c r="N88" s="31"/>
      <c r="O88" s="31"/>
      <c r="P88" s="31"/>
      <c r="R88" s="85"/>
      <c r="S88" s="85"/>
      <c r="T88" s="85"/>
    </row>
    <row r="89" spans="1:20">
      <c r="A89" s="14">
        <v>39753</v>
      </c>
      <c r="B89" s="7">
        <v>1759.9742098322808</v>
      </c>
      <c r="C89" s="7">
        <v>692.37378813767293</v>
      </c>
      <c r="D89" s="7">
        <v>2500.2068188090593</v>
      </c>
      <c r="G89" s="130" t="s">
        <v>441</v>
      </c>
      <c r="N89" s="31"/>
      <c r="O89" s="31"/>
      <c r="P89" s="31"/>
      <c r="R89" s="85"/>
      <c r="S89" s="85"/>
      <c r="T89" s="85"/>
    </row>
    <row r="90" spans="1:20">
      <c r="A90" s="14">
        <v>39783</v>
      </c>
      <c r="B90" s="7">
        <v>1750.7539877864508</v>
      </c>
      <c r="C90" s="7">
        <v>700.52936146652985</v>
      </c>
      <c r="D90" s="7">
        <v>2497.8986534029309</v>
      </c>
      <c r="G90" s="130" t="s">
        <v>441</v>
      </c>
      <c r="N90" s="31"/>
      <c r="O90" s="31"/>
      <c r="P90" s="31"/>
      <c r="R90" s="85"/>
      <c r="S90" s="85"/>
      <c r="T90" s="85"/>
    </row>
    <row r="91" spans="1:20">
      <c r="A91" s="14">
        <v>39814</v>
      </c>
      <c r="B91" s="7">
        <v>1748.6578846864243</v>
      </c>
      <c r="C91" s="7">
        <v>701.65839570580499</v>
      </c>
      <c r="D91" s="7">
        <v>2577.1315497930186</v>
      </c>
      <c r="G91" s="130" t="s">
        <v>441</v>
      </c>
      <c r="N91" s="31"/>
      <c r="O91" s="31"/>
      <c r="P91" s="31"/>
      <c r="R91" s="85"/>
      <c r="S91" s="85"/>
      <c r="T91" s="85"/>
    </row>
    <row r="92" spans="1:20">
      <c r="A92" s="14">
        <v>39845</v>
      </c>
      <c r="B92" s="7">
        <v>1902.7332164164536</v>
      </c>
      <c r="C92" s="7">
        <v>690.75217959741167</v>
      </c>
      <c r="D92" s="7">
        <v>2470.1866918932055</v>
      </c>
      <c r="G92" s="130" t="s">
        <v>441</v>
      </c>
      <c r="N92" s="31"/>
      <c r="O92" s="31"/>
      <c r="P92" s="31"/>
      <c r="R92" s="85"/>
      <c r="S92" s="85"/>
      <c r="T92" s="85"/>
    </row>
    <row r="93" spans="1:20">
      <c r="A93" s="14">
        <v>39873</v>
      </c>
      <c r="B93" s="7">
        <v>1840.0639093133491</v>
      </c>
      <c r="C93" s="7">
        <v>706.55919434415569</v>
      </c>
      <c r="D93" s="7">
        <v>2479.5173074176673</v>
      </c>
      <c r="G93" s="130" t="s">
        <v>441</v>
      </c>
      <c r="N93" s="31"/>
      <c r="O93" s="31"/>
      <c r="P93" s="31"/>
      <c r="R93" s="85"/>
      <c r="S93" s="85"/>
      <c r="T93" s="85"/>
    </row>
    <row r="94" spans="1:20">
      <c r="A94" s="14">
        <v>39904</v>
      </c>
      <c r="B94" s="7">
        <v>1701.1220872988472</v>
      </c>
      <c r="C94" s="7">
        <v>1020.2433358241663</v>
      </c>
      <c r="D94" s="7">
        <v>2433.2531682672893</v>
      </c>
      <c r="G94" s="130" t="s">
        <v>441</v>
      </c>
      <c r="N94" s="31"/>
      <c r="O94" s="31"/>
      <c r="P94" s="31"/>
      <c r="R94" s="85"/>
      <c r="S94" s="85"/>
      <c r="T94" s="85"/>
    </row>
    <row r="95" spans="1:20">
      <c r="A95" s="14">
        <v>39934</v>
      </c>
      <c r="B95" s="7">
        <v>1856.4619372565758</v>
      </c>
      <c r="C95" s="7">
        <v>1058.6747995005708</v>
      </c>
      <c r="D95" s="7">
        <v>2404.5878436143539</v>
      </c>
      <c r="G95" s="130" t="s">
        <v>441</v>
      </c>
      <c r="N95" s="31"/>
      <c r="O95" s="31"/>
      <c r="P95" s="31"/>
      <c r="R95" s="85"/>
      <c r="S95" s="85"/>
      <c r="T95" s="85"/>
    </row>
    <row r="96" spans="1:20">
      <c r="A96" s="14">
        <v>39965</v>
      </c>
      <c r="B96" s="7">
        <v>1796.89579602497</v>
      </c>
      <c r="C96" s="7">
        <v>1047.2274146234304</v>
      </c>
      <c r="D96" s="7">
        <v>2441.2390427759601</v>
      </c>
      <c r="G96" s="130" t="s">
        <v>441</v>
      </c>
      <c r="N96" s="31"/>
      <c r="O96" s="31"/>
      <c r="P96" s="31"/>
      <c r="R96" s="85"/>
      <c r="S96" s="85"/>
      <c r="T96" s="85"/>
    </row>
    <row r="97" spans="1:20">
      <c r="A97" s="14">
        <v>39995</v>
      </c>
      <c r="B97" s="7">
        <v>1785.630042605814</v>
      </c>
      <c r="C97" s="7">
        <v>1065.8751270968239</v>
      </c>
      <c r="D97" s="7">
        <v>2413.9966782526481</v>
      </c>
      <c r="G97" s="130" t="s">
        <v>441</v>
      </c>
      <c r="N97" s="31"/>
      <c r="O97" s="31"/>
      <c r="P97" s="31"/>
      <c r="R97" s="85"/>
      <c r="S97" s="85"/>
      <c r="T97" s="85"/>
    </row>
    <row r="98" spans="1:20">
      <c r="A98" s="14">
        <v>40026</v>
      </c>
      <c r="B98" s="7">
        <v>1801.182518919489</v>
      </c>
      <c r="C98" s="7">
        <v>1020.9177996532908</v>
      </c>
      <c r="D98" s="7">
        <v>2503.1232353456935</v>
      </c>
      <c r="G98" s="130" t="s">
        <v>441</v>
      </c>
      <c r="N98" s="31"/>
      <c r="O98" s="31"/>
      <c r="P98" s="31"/>
      <c r="R98" s="85"/>
      <c r="S98" s="85"/>
      <c r="T98" s="85"/>
    </row>
    <row r="99" spans="1:20">
      <c r="A99" s="14">
        <v>40057</v>
      </c>
      <c r="B99" s="7">
        <v>1681.688385710311</v>
      </c>
      <c r="C99" s="7">
        <v>1009.870482024182</v>
      </c>
      <c r="D99" s="7">
        <v>2362.820962423591</v>
      </c>
      <c r="G99" s="130" t="s">
        <v>441</v>
      </c>
      <c r="N99" s="31"/>
      <c r="O99" s="31"/>
      <c r="P99" s="31"/>
      <c r="R99" s="85"/>
      <c r="S99" s="85"/>
      <c r="T99" s="85"/>
    </row>
    <row r="100" spans="1:20">
      <c r="A100" s="14">
        <v>40087</v>
      </c>
      <c r="B100" s="7">
        <v>1699.0936580225809</v>
      </c>
      <c r="C100" s="7">
        <v>951.31158033984514</v>
      </c>
      <c r="D100" s="7">
        <v>2369.9510940365767</v>
      </c>
      <c r="G100" s="130" t="s">
        <v>441</v>
      </c>
      <c r="N100" s="31"/>
      <c r="O100" s="31"/>
      <c r="P100" s="31"/>
      <c r="R100" s="85"/>
      <c r="S100" s="85"/>
      <c r="T100" s="85"/>
    </row>
    <row r="101" spans="1:20">
      <c r="A101" s="14">
        <v>40118</v>
      </c>
      <c r="B101" s="7">
        <v>1719.3884120424475</v>
      </c>
      <c r="C101" s="7">
        <v>913.44043136594917</v>
      </c>
      <c r="D101" s="7">
        <v>2417.2752399455176</v>
      </c>
      <c r="G101" s="130" t="s">
        <v>441</v>
      </c>
      <c r="N101" s="31"/>
      <c r="O101" s="31"/>
      <c r="P101" s="31"/>
      <c r="R101" s="85"/>
      <c r="S101" s="85"/>
      <c r="T101" s="85"/>
    </row>
    <row r="102" spans="1:20">
      <c r="A102" s="14">
        <v>40148</v>
      </c>
      <c r="B102" s="7">
        <v>1713.947929271302</v>
      </c>
      <c r="C102" s="7">
        <v>920.12270429415196</v>
      </c>
      <c r="D102" s="7">
        <v>2393.9459920320642</v>
      </c>
      <c r="G102" s="130" t="s">
        <v>441</v>
      </c>
      <c r="N102" s="31"/>
      <c r="O102" s="31"/>
      <c r="P102" s="31"/>
      <c r="R102" s="85"/>
      <c r="S102" s="85"/>
      <c r="T102" s="85"/>
    </row>
    <row r="103" spans="1:20">
      <c r="A103" s="14">
        <v>40179</v>
      </c>
      <c r="B103" s="7">
        <v>1704.66138707547</v>
      </c>
      <c r="C103" s="7">
        <v>941.90693823543563</v>
      </c>
      <c r="D103" s="7">
        <v>2206.5107598123404</v>
      </c>
      <c r="G103" s="130" t="s">
        <v>441</v>
      </c>
      <c r="N103" s="31"/>
      <c r="O103" s="31"/>
      <c r="P103" s="31"/>
      <c r="R103" s="85"/>
      <c r="S103" s="85"/>
      <c r="T103" s="85"/>
    </row>
    <row r="104" spans="1:20">
      <c r="A104" s="14">
        <v>40210</v>
      </c>
      <c r="B104" s="7">
        <v>1571.1259261909599</v>
      </c>
      <c r="C104" s="7">
        <v>958.257104962727</v>
      </c>
      <c r="D104" s="7">
        <v>2212.5362576065004</v>
      </c>
      <c r="G104" s="130" t="s">
        <v>441</v>
      </c>
      <c r="N104" s="31"/>
      <c r="O104" s="31"/>
      <c r="P104" s="31"/>
      <c r="R104" s="85"/>
      <c r="S104" s="85"/>
      <c r="T104" s="85"/>
    </row>
    <row r="105" spans="1:20">
      <c r="A105" s="14">
        <v>40238</v>
      </c>
      <c r="B105" s="7">
        <v>1637.8834616747613</v>
      </c>
      <c r="C105" s="7">
        <v>962.65340847887387</v>
      </c>
      <c r="D105" s="7">
        <v>2165.9579333787997</v>
      </c>
      <c r="G105" s="130" t="s">
        <v>441</v>
      </c>
      <c r="N105" s="31"/>
      <c r="O105" s="31"/>
      <c r="P105" s="31"/>
      <c r="R105" s="85"/>
      <c r="S105" s="85"/>
      <c r="T105" s="85"/>
    </row>
    <row r="106" spans="1:20">
      <c r="A106" s="14">
        <v>40269</v>
      </c>
      <c r="B106" s="7">
        <v>1632.757382463069</v>
      </c>
      <c r="C106" s="7">
        <v>636.43274778211719</v>
      </c>
      <c r="D106" s="7">
        <v>2185.7937896909734</v>
      </c>
      <c r="G106" s="130" t="s">
        <v>441</v>
      </c>
      <c r="N106" s="31"/>
      <c r="O106" s="31"/>
      <c r="P106" s="31"/>
      <c r="R106" s="85"/>
      <c r="S106" s="85"/>
      <c r="T106" s="85"/>
    </row>
    <row r="107" spans="1:20">
      <c r="A107" s="14">
        <v>40299</v>
      </c>
      <c r="B107" s="7">
        <v>1417.0916381989382</v>
      </c>
      <c r="C107" s="7">
        <v>593.19358445287992</v>
      </c>
      <c r="D107" s="7">
        <v>2218.4155277674504</v>
      </c>
      <c r="G107" s="130" t="s">
        <v>441</v>
      </c>
      <c r="N107" s="31"/>
      <c r="O107" s="31"/>
      <c r="P107" s="31"/>
      <c r="R107" s="85"/>
      <c r="S107" s="85"/>
      <c r="T107" s="85"/>
    </row>
    <row r="108" spans="1:20">
      <c r="A108" s="14">
        <v>40330</v>
      </c>
      <c r="B108" s="7">
        <v>1415.8848970606341</v>
      </c>
      <c r="C108" s="7">
        <v>572.19710105599938</v>
      </c>
      <c r="D108" s="7">
        <v>2111.9459747317323</v>
      </c>
      <c r="G108" s="130" t="s">
        <v>441</v>
      </c>
      <c r="N108" s="31"/>
      <c r="O108" s="31"/>
      <c r="P108" s="31"/>
      <c r="R108" s="85"/>
      <c r="S108" s="85"/>
      <c r="T108" s="85"/>
    </row>
    <row r="109" spans="1:20">
      <c r="A109" s="14">
        <v>40360</v>
      </c>
      <c r="B109" s="7">
        <v>1311.4998017302214</v>
      </c>
      <c r="C109" s="7">
        <v>534.69387919737187</v>
      </c>
      <c r="D109" s="7">
        <v>2150.1893374083002</v>
      </c>
      <c r="G109" s="130" t="s">
        <v>441</v>
      </c>
      <c r="N109" s="31"/>
      <c r="O109" s="31"/>
      <c r="P109" s="31"/>
      <c r="R109" s="85"/>
      <c r="S109" s="85"/>
      <c r="T109" s="85"/>
    </row>
    <row r="110" spans="1:20">
      <c r="A110" s="14">
        <v>40391</v>
      </c>
      <c r="B110" s="7">
        <v>1331.0297192150979</v>
      </c>
      <c r="C110" s="7">
        <v>507.53048485314571</v>
      </c>
      <c r="D110" s="7">
        <v>2039.7258644968697</v>
      </c>
      <c r="G110" s="130" t="s">
        <v>441</v>
      </c>
      <c r="N110" s="31"/>
      <c r="O110" s="31"/>
      <c r="P110" s="31"/>
      <c r="R110" s="85"/>
      <c r="S110" s="85"/>
      <c r="T110" s="85"/>
    </row>
    <row r="111" spans="1:20">
      <c r="A111" s="14">
        <v>40422</v>
      </c>
      <c r="B111" s="7">
        <v>1313.0328317550407</v>
      </c>
      <c r="C111" s="7">
        <v>508.16519141659654</v>
      </c>
      <c r="D111" s="7">
        <v>2237.5517914320658</v>
      </c>
      <c r="G111" s="130" t="s">
        <v>441</v>
      </c>
      <c r="N111" s="31"/>
      <c r="O111" s="31"/>
      <c r="P111" s="31"/>
      <c r="R111" s="85"/>
      <c r="S111" s="85"/>
      <c r="T111" s="85"/>
    </row>
    <row r="112" spans="1:20">
      <c r="A112" s="14">
        <v>40452</v>
      </c>
      <c r="B112" s="7">
        <v>1257.7920745706979</v>
      </c>
      <c r="C112" s="7">
        <v>538.65978946547659</v>
      </c>
      <c r="D112" s="7">
        <v>2191.4396267926782</v>
      </c>
      <c r="G112" s="130" t="s">
        <v>441</v>
      </c>
      <c r="N112" s="31"/>
      <c r="O112" s="31"/>
      <c r="P112" s="31"/>
      <c r="R112" s="85"/>
      <c r="S112" s="85"/>
      <c r="T112" s="85"/>
    </row>
    <row r="113" spans="1:20">
      <c r="A113" s="14">
        <v>40483</v>
      </c>
      <c r="B113" s="7">
        <v>1377.6761989746012</v>
      </c>
      <c r="C113" s="7">
        <v>553.71631897130931</v>
      </c>
      <c r="D113" s="7">
        <v>2114.443983394408</v>
      </c>
      <c r="G113" s="130" t="s">
        <v>441</v>
      </c>
      <c r="N113" s="31"/>
      <c r="O113" s="31"/>
      <c r="P113" s="31"/>
      <c r="R113" s="85"/>
      <c r="S113" s="85"/>
      <c r="T113" s="85"/>
    </row>
    <row r="114" spans="1:20">
      <c r="A114" s="14">
        <v>40513</v>
      </c>
      <c r="B114" s="7">
        <v>1325.9183276310923</v>
      </c>
      <c r="C114" s="7">
        <v>537.56749326111969</v>
      </c>
      <c r="D114" s="7">
        <v>2082.7967919646808</v>
      </c>
      <c r="G114" s="130" t="s">
        <v>441</v>
      </c>
      <c r="N114" s="31"/>
      <c r="O114" s="31"/>
      <c r="P114" s="31"/>
      <c r="R114" s="85"/>
      <c r="S114" s="85"/>
      <c r="T114" s="85"/>
    </row>
    <row r="115" spans="1:20">
      <c r="A115" s="14">
        <v>40544</v>
      </c>
      <c r="B115" s="7">
        <v>1312.7551069872216</v>
      </c>
      <c r="C115" s="7">
        <v>501.78222315869135</v>
      </c>
      <c r="D115" s="7">
        <v>2139.7085294128874</v>
      </c>
      <c r="G115" s="130" t="s">
        <v>441</v>
      </c>
      <c r="N115" s="31"/>
      <c r="O115" s="31"/>
      <c r="P115" s="31"/>
      <c r="R115" s="85"/>
      <c r="S115" s="85"/>
      <c r="T115" s="85"/>
    </row>
    <row r="116" spans="1:20">
      <c r="A116" s="14">
        <v>40575</v>
      </c>
      <c r="B116" s="7">
        <v>1284.4249270764251</v>
      </c>
      <c r="C116" s="7">
        <v>450.56001184251903</v>
      </c>
      <c r="D116" s="7">
        <v>2136.4479260802923</v>
      </c>
      <c r="G116" s="130" t="s">
        <v>441</v>
      </c>
      <c r="N116" s="31"/>
      <c r="O116" s="31"/>
      <c r="P116" s="31"/>
      <c r="R116" s="85"/>
      <c r="S116" s="85"/>
      <c r="T116" s="85"/>
    </row>
    <row r="117" spans="1:20">
      <c r="A117" s="14">
        <v>40603</v>
      </c>
      <c r="B117" s="7">
        <v>1327.9068989445402</v>
      </c>
      <c r="C117" s="7">
        <v>428.19612764419156</v>
      </c>
      <c r="D117" s="7">
        <v>2118.2112403996598</v>
      </c>
      <c r="G117" s="130" t="s">
        <v>441</v>
      </c>
      <c r="N117" s="31"/>
      <c r="O117" s="31"/>
      <c r="P117" s="31"/>
      <c r="R117" s="85"/>
      <c r="S117" s="85"/>
      <c r="T117" s="85"/>
    </row>
    <row r="118" spans="1:20">
      <c r="A118" s="14">
        <v>40634</v>
      </c>
      <c r="B118" s="7">
        <v>1337.6082436837651</v>
      </c>
      <c r="C118" s="7">
        <v>434.3842950053762</v>
      </c>
      <c r="D118" s="7">
        <v>1966.0059468331945</v>
      </c>
      <c r="G118" s="130" t="s">
        <v>441</v>
      </c>
      <c r="N118" s="31"/>
      <c r="O118" s="31"/>
      <c r="P118" s="31"/>
      <c r="R118" s="85"/>
      <c r="S118" s="85"/>
      <c r="T118" s="85"/>
    </row>
    <row r="119" spans="1:20">
      <c r="A119" s="14">
        <v>40664</v>
      </c>
      <c r="B119" s="7">
        <v>1323.3513775474096</v>
      </c>
      <c r="C119" s="7">
        <v>455.09314421927968</v>
      </c>
      <c r="D119" s="7">
        <v>2011.0526227139364</v>
      </c>
      <c r="G119" s="130" t="s">
        <v>441</v>
      </c>
      <c r="N119" s="31"/>
      <c r="O119" s="31"/>
      <c r="P119" s="31"/>
      <c r="R119" s="85"/>
      <c r="S119" s="85"/>
      <c r="T119" s="85"/>
    </row>
    <row r="120" spans="1:20">
      <c r="A120" s="14">
        <v>40695</v>
      </c>
      <c r="B120" s="7">
        <v>1293.9336519679946</v>
      </c>
      <c r="C120" s="7">
        <v>467.98748961425724</v>
      </c>
      <c r="D120" s="7">
        <v>2037.0976080839266</v>
      </c>
      <c r="G120" s="130" t="s">
        <v>441</v>
      </c>
      <c r="N120" s="31"/>
      <c r="O120" s="31"/>
      <c r="P120" s="31"/>
      <c r="R120" s="85"/>
      <c r="S120" s="85"/>
      <c r="T120" s="85"/>
    </row>
    <row r="121" spans="1:20">
      <c r="A121" s="14">
        <v>40725</v>
      </c>
      <c r="B121" s="7">
        <v>1444.3814775603716</v>
      </c>
      <c r="C121" s="7">
        <v>496.96843191536288</v>
      </c>
      <c r="D121" s="7">
        <v>1961.0802501765675</v>
      </c>
      <c r="G121" s="130" t="s">
        <v>441</v>
      </c>
      <c r="N121" s="31"/>
      <c r="O121" s="31"/>
      <c r="P121" s="31"/>
      <c r="R121" s="85"/>
      <c r="S121" s="85"/>
      <c r="T121" s="85"/>
    </row>
    <row r="122" spans="1:20">
      <c r="A122" s="14">
        <v>40756</v>
      </c>
      <c r="B122" s="7">
        <v>1412.953393549154</v>
      </c>
      <c r="C122" s="7">
        <v>481.38357398787963</v>
      </c>
      <c r="D122" s="7">
        <v>1979.5787666845945</v>
      </c>
      <c r="G122" s="130" t="s">
        <v>441</v>
      </c>
      <c r="N122" s="31"/>
      <c r="O122" s="31"/>
      <c r="P122" s="31"/>
      <c r="R122" s="85"/>
      <c r="S122" s="85"/>
      <c r="T122" s="85"/>
    </row>
    <row r="123" spans="1:20">
      <c r="A123" s="14">
        <v>40787</v>
      </c>
      <c r="B123" s="7">
        <v>1446.0380190779406</v>
      </c>
      <c r="C123" s="7">
        <v>462.93827956178751</v>
      </c>
      <c r="D123" s="7">
        <v>1825.2397618353175</v>
      </c>
      <c r="G123" s="130" t="s">
        <v>441</v>
      </c>
      <c r="N123" s="31"/>
      <c r="O123" s="31"/>
      <c r="P123" s="31"/>
      <c r="R123" s="85"/>
      <c r="S123" s="85"/>
      <c r="T123" s="85"/>
    </row>
    <row r="124" spans="1:20">
      <c r="A124" s="14">
        <v>40817</v>
      </c>
      <c r="B124" s="7">
        <v>1457.7343071290322</v>
      </c>
      <c r="C124" s="7">
        <v>484.48657348129814</v>
      </c>
      <c r="D124" s="7">
        <v>1785.0334702272423</v>
      </c>
      <c r="G124" s="130" t="s">
        <v>441</v>
      </c>
      <c r="N124" s="31"/>
      <c r="O124" s="31"/>
      <c r="P124" s="31"/>
      <c r="R124" s="85"/>
      <c r="S124" s="85"/>
      <c r="T124" s="85"/>
    </row>
    <row r="125" spans="1:20">
      <c r="A125" s="14">
        <v>40848</v>
      </c>
      <c r="B125" s="7">
        <v>1334.9291586542222</v>
      </c>
      <c r="C125" s="7">
        <v>546.63976032287121</v>
      </c>
      <c r="D125" s="7">
        <v>1782.827904861048</v>
      </c>
      <c r="G125" s="130" t="s">
        <v>441</v>
      </c>
      <c r="N125" s="31"/>
      <c r="O125" s="31"/>
      <c r="P125" s="31"/>
      <c r="R125" s="85"/>
      <c r="S125" s="85"/>
      <c r="T125" s="85"/>
    </row>
    <row r="126" spans="1:20">
      <c r="A126" s="14">
        <v>40878</v>
      </c>
      <c r="B126" s="7">
        <v>1522.4174825868288</v>
      </c>
      <c r="C126" s="7">
        <v>556.77656672620287</v>
      </c>
      <c r="D126" s="7">
        <v>1766.5307302473946</v>
      </c>
      <c r="G126" s="130" t="s">
        <v>441</v>
      </c>
      <c r="N126" s="31"/>
      <c r="O126" s="31"/>
      <c r="P126" s="31"/>
      <c r="R126" s="85"/>
      <c r="S126" s="85"/>
      <c r="T126" s="85"/>
    </row>
    <row r="127" spans="1:20">
      <c r="A127" s="14">
        <v>40909</v>
      </c>
      <c r="B127" s="7">
        <v>1547.1526590459994</v>
      </c>
      <c r="C127" s="7">
        <v>593.90986765117475</v>
      </c>
      <c r="D127" s="7">
        <v>1703.7146769983151</v>
      </c>
      <c r="G127" s="130" t="s">
        <v>441</v>
      </c>
      <c r="N127" s="31"/>
      <c r="O127" s="31"/>
      <c r="P127" s="31"/>
      <c r="R127" s="85"/>
      <c r="S127" s="85"/>
      <c r="T127" s="85"/>
    </row>
    <row r="128" spans="1:20">
      <c r="A128" s="14">
        <v>40940</v>
      </c>
      <c r="B128" s="7">
        <v>1568.1678149414336</v>
      </c>
      <c r="C128" s="7">
        <v>681.98837785049989</v>
      </c>
      <c r="D128" s="7">
        <v>1769.4700604399129</v>
      </c>
      <c r="G128" s="130" t="s">
        <v>441</v>
      </c>
      <c r="N128" s="31"/>
      <c r="O128" s="31"/>
      <c r="P128" s="31"/>
      <c r="R128" s="85"/>
      <c r="S128" s="85"/>
      <c r="T128" s="85"/>
    </row>
    <row r="129" spans="1:20">
      <c r="A129" s="14">
        <v>40969</v>
      </c>
      <c r="B129" s="7">
        <v>1467.1949900973789</v>
      </c>
      <c r="C129" s="7">
        <v>697.73932952792916</v>
      </c>
      <c r="D129" s="7">
        <v>1779.4640963164975</v>
      </c>
      <c r="G129" s="130" t="s">
        <v>441</v>
      </c>
      <c r="N129" s="31"/>
      <c r="O129" s="31"/>
      <c r="P129" s="31"/>
      <c r="R129" s="85"/>
      <c r="S129" s="85"/>
      <c r="T129" s="85"/>
    </row>
    <row r="130" spans="1:20">
      <c r="A130" s="14">
        <v>41000</v>
      </c>
      <c r="B130" s="7">
        <v>1479.1841912826967</v>
      </c>
      <c r="C130" s="7">
        <v>713.45814722325611</v>
      </c>
      <c r="D130" s="7">
        <v>1759.1014336301757</v>
      </c>
      <c r="G130" s="130" t="s">
        <v>441</v>
      </c>
      <c r="N130" s="31"/>
      <c r="O130" s="31"/>
      <c r="P130" s="31"/>
      <c r="R130" s="85"/>
      <c r="S130" s="85"/>
      <c r="T130" s="85"/>
    </row>
    <row r="131" spans="1:20">
      <c r="A131" s="14">
        <v>41030</v>
      </c>
      <c r="B131" s="7">
        <v>1475.5220743577913</v>
      </c>
      <c r="C131" s="7">
        <v>721.80186311290197</v>
      </c>
      <c r="D131" s="7">
        <v>1696.6925219930854</v>
      </c>
      <c r="G131" s="130" t="s">
        <v>441</v>
      </c>
      <c r="N131" s="31"/>
      <c r="O131" s="31"/>
      <c r="P131" s="31"/>
      <c r="R131" s="85"/>
      <c r="S131" s="85"/>
      <c r="T131" s="85"/>
    </row>
    <row r="132" spans="1:20">
      <c r="A132" s="14">
        <v>41061</v>
      </c>
      <c r="B132" s="7">
        <v>1479.8837645721671</v>
      </c>
      <c r="C132" s="7">
        <v>788.0464896904291</v>
      </c>
      <c r="D132" s="7">
        <v>1671.9585639190063</v>
      </c>
      <c r="G132" s="130" t="s">
        <v>441</v>
      </c>
      <c r="N132" s="31"/>
      <c r="O132" s="31"/>
      <c r="P132" s="31"/>
      <c r="R132" s="85"/>
      <c r="S132" s="85"/>
      <c r="T132" s="85"/>
    </row>
    <row r="133" spans="1:20">
      <c r="A133" s="14">
        <v>41091</v>
      </c>
      <c r="B133" s="7">
        <v>1405.9719124462003</v>
      </c>
      <c r="C133" s="7">
        <v>837.7563401419543</v>
      </c>
      <c r="D133" s="7">
        <v>1672.1998908122107</v>
      </c>
      <c r="G133" s="130" t="s">
        <v>441</v>
      </c>
      <c r="N133" s="31"/>
      <c r="O133" s="31"/>
      <c r="P133" s="31"/>
      <c r="R133" s="85"/>
      <c r="S133" s="85"/>
      <c r="T133" s="85"/>
    </row>
    <row r="134" spans="1:20">
      <c r="A134" s="14">
        <v>41122</v>
      </c>
      <c r="B134" s="7">
        <v>1394.2736794395598</v>
      </c>
      <c r="C134" s="7">
        <v>879.96246613909716</v>
      </c>
      <c r="D134" s="7">
        <v>1680.0602721814466</v>
      </c>
      <c r="G134" s="130" t="s">
        <v>441</v>
      </c>
      <c r="N134" s="31"/>
      <c r="O134" s="31"/>
      <c r="P134" s="31"/>
      <c r="R134" s="85"/>
      <c r="S134" s="85"/>
      <c r="T134" s="85"/>
    </row>
    <row r="135" spans="1:20">
      <c r="A135" s="14">
        <v>41153</v>
      </c>
      <c r="B135" s="7">
        <v>1447.0063853899567</v>
      </c>
      <c r="C135" s="7">
        <v>932.88046644977169</v>
      </c>
      <c r="D135" s="7">
        <v>1613.843396599975</v>
      </c>
      <c r="G135" s="130" t="s">
        <v>441</v>
      </c>
      <c r="N135" s="31"/>
      <c r="O135" s="31"/>
      <c r="P135" s="31"/>
      <c r="R135" s="85"/>
      <c r="S135" s="85"/>
      <c r="T135" s="85"/>
    </row>
    <row r="136" spans="1:20">
      <c r="A136" s="14">
        <v>41183</v>
      </c>
      <c r="B136" s="7">
        <v>1485.1020473567762</v>
      </c>
      <c r="C136" s="7">
        <v>1008.360481678405</v>
      </c>
      <c r="D136" s="7">
        <v>1645.5478689432862</v>
      </c>
      <c r="G136" s="130" t="s">
        <v>441</v>
      </c>
      <c r="N136" s="31"/>
      <c r="O136" s="31"/>
      <c r="P136" s="31"/>
      <c r="R136" s="85"/>
      <c r="S136" s="85"/>
      <c r="T136" s="85"/>
    </row>
    <row r="137" spans="1:20">
      <c r="A137" s="14">
        <v>41214</v>
      </c>
      <c r="B137" s="7">
        <v>1465.2990226275951</v>
      </c>
      <c r="C137" s="7">
        <v>1067.0915895112498</v>
      </c>
      <c r="D137" s="7">
        <v>1593.9319097124114</v>
      </c>
      <c r="G137" s="130" t="s">
        <v>441</v>
      </c>
      <c r="N137" s="31"/>
      <c r="O137" s="31"/>
      <c r="P137" s="31"/>
      <c r="R137" s="85"/>
      <c r="S137" s="85"/>
      <c r="T137" s="85"/>
    </row>
    <row r="138" spans="1:20">
      <c r="A138" s="14">
        <v>41244</v>
      </c>
      <c r="B138" s="7">
        <v>1336.4744970964596</v>
      </c>
      <c r="C138" s="7">
        <v>1099.2824639700482</v>
      </c>
      <c r="D138" s="7">
        <v>1593.3793488434867</v>
      </c>
      <c r="G138" s="130" t="s">
        <v>441</v>
      </c>
      <c r="N138" s="31"/>
      <c r="O138" s="31"/>
      <c r="P138" s="31"/>
      <c r="R138" s="85"/>
      <c r="S138" s="85"/>
      <c r="T138" s="85"/>
    </row>
    <row r="139" spans="1:20">
      <c r="A139" s="14">
        <v>41275</v>
      </c>
      <c r="B139" s="7">
        <v>1333.1107408879116</v>
      </c>
      <c r="C139" s="7">
        <v>1087.5797104592275</v>
      </c>
      <c r="D139" s="7">
        <v>1592.9621325626874</v>
      </c>
      <c r="G139" s="130" t="s">
        <v>441</v>
      </c>
      <c r="N139" s="31"/>
      <c r="O139" s="31"/>
      <c r="P139" s="31"/>
      <c r="R139" s="85"/>
      <c r="S139" s="85"/>
      <c r="T139" s="85"/>
    </row>
    <row r="140" spans="1:20">
      <c r="A140" s="14">
        <v>41306</v>
      </c>
      <c r="B140" s="7">
        <v>1267.4212151689094</v>
      </c>
      <c r="C140" s="7">
        <v>1059.573719730274</v>
      </c>
      <c r="D140" s="7">
        <v>1564.5748473633525</v>
      </c>
      <c r="G140" s="130" t="s">
        <v>441</v>
      </c>
      <c r="N140" s="31"/>
      <c r="O140" s="31"/>
      <c r="P140" s="31"/>
      <c r="R140" s="85"/>
      <c r="S140" s="85"/>
      <c r="T140" s="85"/>
    </row>
    <row r="141" spans="1:20">
      <c r="A141" s="14">
        <v>41334</v>
      </c>
      <c r="B141" s="7">
        <v>1421.3948027712554</v>
      </c>
      <c r="C141" s="7">
        <v>1056.3795764769955</v>
      </c>
      <c r="D141" s="7">
        <v>1533.6435297098765</v>
      </c>
      <c r="G141" s="130" t="s">
        <v>441</v>
      </c>
      <c r="N141" s="31"/>
      <c r="O141" s="31"/>
      <c r="P141" s="31"/>
      <c r="R141" s="85"/>
      <c r="S141" s="85"/>
      <c r="T141" s="85"/>
    </row>
    <row r="142" spans="1:20">
      <c r="A142" s="14">
        <v>41365</v>
      </c>
      <c r="B142" s="7">
        <v>1442.3618896886005</v>
      </c>
      <c r="C142" s="7">
        <v>1093.8399427996812</v>
      </c>
      <c r="D142" s="7">
        <v>1552.7402253078189</v>
      </c>
      <c r="G142" s="130" t="s">
        <v>441</v>
      </c>
      <c r="N142" s="31"/>
      <c r="O142" s="31"/>
      <c r="P142" s="31"/>
      <c r="R142" s="85"/>
      <c r="S142" s="85"/>
      <c r="T142" s="85"/>
    </row>
    <row r="143" spans="1:20">
      <c r="A143" s="14">
        <v>41395</v>
      </c>
      <c r="B143" s="7">
        <v>1476.4642662484137</v>
      </c>
      <c r="C143" s="7">
        <v>1150.6109588796221</v>
      </c>
      <c r="D143" s="7">
        <v>1568.1671905284913</v>
      </c>
      <c r="G143" s="130" t="s">
        <v>441</v>
      </c>
      <c r="N143" s="31"/>
      <c r="O143" s="31"/>
      <c r="P143" s="31"/>
      <c r="R143" s="85"/>
      <c r="S143" s="85"/>
      <c r="T143" s="85"/>
    </row>
    <row r="144" spans="1:20">
      <c r="A144" s="14">
        <v>41426</v>
      </c>
      <c r="B144" s="7">
        <v>1515.2537858223091</v>
      </c>
      <c r="C144" s="7">
        <v>1126.0448764117525</v>
      </c>
      <c r="D144" s="7">
        <v>1608.4420686255553</v>
      </c>
      <c r="G144" s="130" t="s">
        <v>441</v>
      </c>
      <c r="N144" s="31"/>
      <c r="O144" s="31"/>
      <c r="P144" s="31"/>
      <c r="R144" s="85"/>
      <c r="S144" s="85"/>
      <c r="T144" s="85"/>
    </row>
    <row r="145" spans="1:20">
      <c r="A145" s="14">
        <v>41456</v>
      </c>
      <c r="B145" s="7">
        <v>1491.0661231502286</v>
      </c>
      <c r="C145" s="7">
        <v>1169.6293587819373</v>
      </c>
      <c r="D145" s="7">
        <v>1621.7678600696959</v>
      </c>
      <c r="G145" s="130" t="s">
        <v>441</v>
      </c>
      <c r="H145" s="31"/>
      <c r="I145" s="31"/>
      <c r="N145" s="31"/>
      <c r="O145" s="31"/>
      <c r="P145" s="31"/>
      <c r="R145" s="85"/>
      <c r="S145" s="85"/>
      <c r="T145" s="85"/>
    </row>
    <row r="146" spans="1:20">
      <c r="A146" s="14">
        <v>41487</v>
      </c>
      <c r="B146" s="7">
        <v>1523.3959411751391</v>
      </c>
      <c r="C146" s="7">
        <v>1229.2739550474848</v>
      </c>
      <c r="D146" s="7">
        <v>1572.0239111156361</v>
      </c>
      <c r="G146" s="130" t="s">
        <v>441</v>
      </c>
      <c r="H146" s="31"/>
      <c r="I146" s="31"/>
      <c r="N146" s="31"/>
      <c r="O146" s="31"/>
      <c r="P146" s="31"/>
      <c r="R146" s="85"/>
      <c r="S146" s="85"/>
      <c r="T146" s="85"/>
    </row>
    <row r="147" spans="1:20">
      <c r="A147" s="14">
        <v>41518</v>
      </c>
      <c r="B147" s="7">
        <v>1517.7408059682382</v>
      </c>
      <c r="C147" s="7">
        <v>1249.0336944812543</v>
      </c>
      <c r="D147" s="7">
        <v>1632.0235733320617</v>
      </c>
      <c r="G147" s="130" t="s">
        <v>441</v>
      </c>
      <c r="H147" s="31"/>
      <c r="I147" s="31"/>
      <c r="N147" s="31"/>
      <c r="O147" s="31"/>
      <c r="P147" s="31"/>
      <c r="R147" s="85"/>
      <c r="S147" s="85"/>
      <c r="T147" s="85"/>
    </row>
    <row r="148" spans="1:20">
      <c r="A148" s="14">
        <v>41548</v>
      </c>
      <c r="B148" s="7">
        <v>1564.4164664739326</v>
      </c>
      <c r="C148" s="7">
        <v>1253.3962495172855</v>
      </c>
      <c r="D148" s="7">
        <v>1668.5359956228551</v>
      </c>
      <c r="G148" s="130" t="s">
        <v>441</v>
      </c>
      <c r="H148" s="31"/>
      <c r="I148" s="31"/>
      <c r="N148" s="31"/>
      <c r="O148" s="31"/>
      <c r="P148" s="31"/>
      <c r="R148" s="85"/>
      <c r="S148" s="85"/>
      <c r="T148" s="85"/>
    </row>
    <row r="149" spans="1:20">
      <c r="A149" s="14">
        <v>41579</v>
      </c>
      <c r="B149" s="7">
        <v>1458.5110270513269</v>
      </c>
      <c r="C149" s="7">
        <v>1144.377583559942</v>
      </c>
      <c r="D149" s="7">
        <v>1705.1343998549312</v>
      </c>
      <c r="G149" s="130" t="s">
        <v>441</v>
      </c>
      <c r="H149" s="31"/>
      <c r="I149" s="31"/>
      <c r="N149" s="31"/>
      <c r="O149" s="31"/>
      <c r="P149" s="31"/>
      <c r="R149" s="85"/>
      <c r="S149" s="85"/>
      <c r="T149" s="85"/>
    </row>
    <row r="150" spans="1:20">
      <c r="A150" s="14">
        <v>41609</v>
      </c>
      <c r="B150" s="7">
        <v>1395.4223067989446</v>
      </c>
      <c r="C150" s="7">
        <v>1273.8225130238764</v>
      </c>
      <c r="D150" s="7">
        <v>1688.4203429745683</v>
      </c>
      <c r="G150" s="130" t="s">
        <v>441</v>
      </c>
      <c r="N150" s="31"/>
      <c r="O150" s="31"/>
      <c r="P150" s="31"/>
      <c r="R150" s="85"/>
      <c r="S150" s="85"/>
      <c r="T150" s="85"/>
    </row>
    <row r="151" spans="1:20">
      <c r="A151" s="14">
        <v>41640</v>
      </c>
      <c r="B151" s="7">
        <v>1396.5575662350604</v>
      </c>
      <c r="C151" s="7">
        <v>1299.9575270899991</v>
      </c>
      <c r="D151" s="7">
        <v>1719.2915014100922</v>
      </c>
      <c r="G151" s="130" t="s">
        <v>441</v>
      </c>
      <c r="N151" s="31"/>
      <c r="O151" s="31"/>
      <c r="P151" s="31"/>
      <c r="R151" s="85"/>
      <c r="S151" s="85"/>
      <c r="T151" s="85"/>
    </row>
    <row r="152" spans="1:20">
      <c r="A152" s="14">
        <v>41671</v>
      </c>
      <c r="B152" s="7">
        <v>1476.0025402737631</v>
      </c>
      <c r="C152" s="7">
        <v>1317.844577400662</v>
      </c>
      <c r="D152" s="7">
        <v>1718.0735445377013</v>
      </c>
      <c r="G152" s="130" t="s">
        <v>441</v>
      </c>
      <c r="N152" s="31"/>
      <c r="O152" s="31"/>
      <c r="P152" s="31"/>
      <c r="R152" s="85"/>
      <c r="S152" s="85"/>
      <c r="T152" s="85"/>
    </row>
    <row r="153" spans="1:20">
      <c r="A153" s="14">
        <v>41699</v>
      </c>
      <c r="B153" s="7">
        <v>1404.2788161797935</v>
      </c>
      <c r="C153" s="7">
        <v>1427.4306787172209</v>
      </c>
      <c r="D153" s="7">
        <v>1692.6974130762019</v>
      </c>
      <c r="G153" s="130" t="s">
        <v>441</v>
      </c>
      <c r="N153" s="31"/>
      <c r="O153" s="31"/>
      <c r="P153" s="31"/>
      <c r="R153" s="85"/>
      <c r="S153" s="85"/>
      <c r="T153" s="85"/>
    </row>
    <row r="154" spans="1:20">
      <c r="A154" s="14">
        <v>41730</v>
      </c>
      <c r="B154" s="7">
        <v>1413.4829884517103</v>
      </c>
      <c r="C154" s="7">
        <v>1515.1936373571725</v>
      </c>
      <c r="D154" s="7">
        <v>1745.9577113902365</v>
      </c>
      <c r="G154" s="130" t="s">
        <v>441</v>
      </c>
      <c r="N154" s="31"/>
      <c r="O154" s="31"/>
      <c r="P154" s="31"/>
      <c r="R154" s="85"/>
      <c r="S154" s="85"/>
      <c r="T154" s="85"/>
    </row>
    <row r="155" spans="1:20">
      <c r="A155" s="14">
        <v>41760</v>
      </c>
      <c r="B155" s="46">
        <v>1386.5996766160406</v>
      </c>
      <c r="C155" s="46">
        <v>1500.5799428675205</v>
      </c>
      <c r="D155" s="46">
        <v>1688.1681679019182</v>
      </c>
      <c r="G155" s="130" t="s">
        <v>441</v>
      </c>
      <c r="R155" s="85"/>
      <c r="S155" s="85"/>
      <c r="T155" s="85"/>
    </row>
    <row r="156" spans="1:20">
      <c r="A156" s="14">
        <v>41791</v>
      </c>
      <c r="B156" s="46">
        <v>1489.985184124225</v>
      </c>
      <c r="C156" s="46">
        <v>1650.8211304585266</v>
      </c>
      <c r="D156" s="46">
        <v>1679.1707105706964</v>
      </c>
      <c r="G156" s="130" t="s">
        <v>441</v>
      </c>
    </row>
    <row r="157" spans="1:20">
      <c r="A157" s="14">
        <v>41821</v>
      </c>
      <c r="B157" s="46">
        <v>1433.659234237382</v>
      </c>
      <c r="C157" s="46">
        <v>1768.3508739874856</v>
      </c>
      <c r="D157" s="46">
        <v>1711.7518643677874</v>
      </c>
      <c r="G157" s="130" t="s">
        <v>441</v>
      </c>
    </row>
    <row r="158" spans="1:20">
      <c r="A158" s="14">
        <v>41852</v>
      </c>
      <c r="B158" s="46">
        <v>1503.4687192576596</v>
      </c>
      <c r="C158" s="46">
        <v>1790.2295420692324</v>
      </c>
      <c r="D158" s="46">
        <v>1737.330894676679</v>
      </c>
      <c r="G158" s="130" t="s">
        <v>441</v>
      </c>
    </row>
    <row r="159" spans="1:20">
      <c r="A159" s="14">
        <v>41883</v>
      </c>
      <c r="B159" s="46">
        <v>1596.6929791189555</v>
      </c>
      <c r="C159" s="46">
        <v>1811.2201167275755</v>
      </c>
      <c r="D159" s="46">
        <v>1769.9664780160701</v>
      </c>
      <c r="G159" s="130" t="s">
        <v>441</v>
      </c>
    </row>
    <row r="160" spans="1:20">
      <c r="A160" s="14">
        <v>41913</v>
      </c>
      <c r="B160" s="46">
        <v>1596.8220719094138</v>
      </c>
      <c r="C160" s="46">
        <v>1789.0737113934842</v>
      </c>
      <c r="D160" s="46">
        <v>1776.7916607193031</v>
      </c>
      <c r="G160" s="130" t="s">
        <v>441</v>
      </c>
    </row>
    <row r="161" spans="1:7">
      <c r="A161" s="14">
        <v>41944</v>
      </c>
      <c r="B161" s="46">
        <v>1655.3178611916744</v>
      </c>
      <c r="C161" s="46">
        <v>1851.7161982961952</v>
      </c>
      <c r="D161" s="46">
        <v>1808.2728503041108</v>
      </c>
      <c r="G161" s="130" t="s">
        <v>441</v>
      </c>
    </row>
    <row r="162" spans="1:7">
      <c r="A162" s="14">
        <v>41974</v>
      </c>
      <c r="B162" s="46">
        <v>1664.3688864597925</v>
      </c>
      <c r="C162" s="46">
        <v>1830.6468550530931</v>
      </c>
      <c r="D162" s="46">
        <v>1870.6680051629876</v>
      </c>
      <c r="F162" s="92"/>
      <c r="G162" s="130" t="s">
        <v>441</v>
      </c>
    </row>
    <row r="163" spans="1:7">
      <c r="A163" s="14">
        <v>42005</v>
      </c>
      <c r="B163" s="46">
        <v>1637.8944539183651</v>
      </c>
      <c r="C163" s="46">
        <v>1905.3953715834759</v>
      </c>
      <c r="D163" s="46">
        <v>1870.2072657422716</v>
      </c>
      <c r="F163" s="92"/>
      <c r="G163" s="130" t="s">
        <v>441</v>
      </c>
    </row>
    <row r="164" spans="1:7">
      <c r="A164" s="14">
        <v>42036</v>
      </c>
      <c r="B164" s="46">
        <v>1711.0752900240125</v>
      </c>
      <c r="C164" s="46">
        <v>1998.4853344796238</v>
      </c>
      <c r="D164" s="46">
        <v>1813.8501344702115</v>
      </c>
      <c r="G164" s="130" t="s">
        <v>441</v>
      </c>
    </row>
    <row r="165" spans="1:7">
      <c r="A165" s="14">
        <v>42064</v>
      </c>
      <c r="B165" s="46">
        <v>1610.8875229973116</v>
      </c>
      <c r="C165" s="46">
        <v>2057.2882695201811</v>
      </c>
      <c r="D165" s="46">
        <v>1843.3908947457626</v>
      </c>
      <c r="G165" s="130" t="s">
        <v>441</v>
      </c>
    </row>
    <row r="166" spans="1:7">
      <c r="A166" s="14">
        <v>42095</v>
      </c>
      <c r="B166" s="46">
        <v>1584.8588742697514</v>
      </c>
      <c r="C166" s="46">
        <v>2041.7185886817613</v>
      </c>
      <c r="D166" s="46">
        <v>1874.0855486190433</v>
      </c>
      <c r="E166" s="111" t="s">
        <v>396</v>
      </c>
      <c r="G166" s="130" t="s">
        <v>441</v>
      </c>
    </row>
    <row r="167" spans="1:7">
      <c r="A167" s="14">
        <v>42125</v>
      </c>
      <c r="B167" s="46">
        <v>1647.107992475916</v>
      </c>
      <c r="C167" s="46">
        <v>2095.2350612939172</v>
      </c>
      <c r="D167" s="46">
        <v>1902.9124332544338</v>
      </c>
      <c r="E167" s="123">
        <v>42187</v>
      </c>
      <c r="G167" s="130" t="s">
        <v>441</v>
      </c>
    </row>
    <row r="168" spans="1:7">
      <c r="A168" s="14">
        <v>42156</v>
      </c>
      <c r="B168" s="46">
        <v>1547.4158247344953</v>
      </c>
      <c r="C168" s="46">
        <v>2008.8419171417695</v>
      </c>
      <c r="D168" s="46">
        <v>1968.8743241062007</v>
      </c>
      <c r="E168" s="123">
        <v>42220</v>
      </c>
      <c r="G168" s="130" t="s">
        <v>441</v>
      </c>
    </row>
    <row r="169" spans="1:7">
      <c r="A169" s="14">
        <v>42186</v>
      </c>
      <c r="B169" s="46">
        <v>1642.1005440129441</v>
      </c>
      <c r="C169" s="46">
        <v>1915.1673464275968</v>
      </c>
      <c r="D169" s="46">
        <v>1935.2934455610489</v>
      </c>
      <c r="E169" s="123">
        <v>42249</v>
      </c>
      <c r="F169" t="s">
        <v>414</v>
      </c>
      <c r="G169" s="130" t="s">
        <v>441</v>
      </c>
    </row>
    <row r="170" spans="1:7">
      <c r="A170" s="14">
        <v>42217</v>
      </c>
      <c r="B170" s="46">
        <v>1516.7886776383566</v>
      </c>
      <c r="C170" s="46">
        <v>2275.4337825006442</v>
      </c>
      <c r="D170" s="46">
        <v>1971.2625740196918</v>
      </c>
      <c r="E170" s="123">
        <v>42279</v>
      </c>
      <c r="G170" s="130" t="s">
        <v>441</v>
      </c>
    </row>
    <row r="171" spans="1:7">
      <c r="A171" s="14">
        <v>42248</v>
      </c>
      <c r="B171" s="46">
        <v>1442.3782720824354</v>
      </c>
      <c r="C171" s="46">
        <v>2353.8915578173546</v>
      </c>
      <c r="D171" s="46">
        <v>2132.0740705841413</v>
      </c>
      <c r="E171" s="123">
        <v>42311</v>
      </c>
      <c r="G171" s="130" t="s">
        <v>441</v>
      </c>
    </row>
    <row r="172" spans="1:7">
      <c r="A172" s="14">
        <v>42278</v>
      </c>
      <c r="B172" s="46">
        <v>1471.1616319447817</v>
      </c>
      <c r="C172" s="46">
        <v>2317.9241425715977</v>
      </c>
      <c r="D172" s="46">
        <v>2108.843163172357</v>
      </c>
      <c r="E172" s="123">
        <v>42340</v>
      </c>
      <c r="F172" s="111" t="s">
        <v>426</v>
      </c>
      <c r="G172" s="130" t="s">
        <v>441</v>
      </c>
    </row>
    <row r="173" spans="1:7">
      <c r="A173" s="14">
        <v>42309</v>
      </c>
      <c r="B173" s="46">
        <v>1607.6216301196703</v>
      </c>
      <c r="C173" s="46">
        <v>2328.9340004113956</v>
      </c>
      <c r="D173" s="46">
        <v>2045.3532204546241</v>
      </c>
      <c r="E173" s="123">
        <v>42398</v>
      </c>
      <c r="G173" s="130" t="s">
        <v>441</v>
      </c>
    </row>
    <row r="174" spans="1:7">
      <c r="A174" s="14">
        <v>42339</v>
      </c>
      <c r="B174" s="46">
        <v>1768.2610170626581</v>
      </c>
      <c r="C174" s="46">
        <v>2277.0298580874091</v>
      </c>
      <c r="D174" s="46">
        <v>2067.3958073264553</v>
      </c>
      <c r="E174" s="123">
        <v>42398</v>
      </c>
      <c r="G174" s="130" t="s">
        <v>441</v>
      </c>
    </row>
    <row r="175" spans="1:7">
      <c r="A175" s="14">
        <v>42370</v>
      </c>
      <c r="B175" s="46">
        <v>1835.0613312890807</v>
      </c>
      <c r="C175" s="46">
        <v>2197.4475498658585</v>
      </c>
      <c r="D175" s="46">
        <v>2053.5966142854772</v>
      </c>
      <c r="E175" s="123">
        <v>42430</v>
      </c>
      <c r="F175" s="111" t="s">
        <v>431</v>
      </c>
      <c r="G175" s="130" t="s">
        <v>441</v>
      </c>
    </row>
    <row r="176" spans="1:7">
      <c r="A176" s="14">
        <v>42401</v>
      </c>
      <c r="B176" s="46">
        <v>1732.020622329931</v>
      </c>
      <c r="C176" s="46">
        <v>2114.6157959431052</v>
      </c>
      <c r="D176" s="46">
        <v>2056.1182904464799</v>
      </c>
      <c r="E176" s="123">
        <v>42464</v>
      </c>
      <c r="G176" s="130" t="s">
        <v>441</v>
      </c>
    </row>
    <row r="177" spans="1:11">
      <c r="A177" s="14">
        <v>42430</v>
      </c>
      <c r="B177" s="46">
        <v>1844.159431566771</v>
      </c>
      <c r="C177" s="46">
        <v>1992.627098014578</v>
      </c>
      <c r="D177" s="46">
        <v>2073.943026551251</v>
      </c>
      <c r="E177" s="123">
        <v>42493</v>
      </c>
      <c r="F177" s="111"/>
      <c r="G177" s="130" t="s">
        <v>441</v>
      </c>
    </row>
    <row r="178" spans="1:11">
      <c r="A178" s="14">
        <v>42461</v>
      </c>
      <c r="B178" s="46">
        <v>1877.9371608589302</v>
      </c>
      <c r="C178" s="46">
        <v>1987.3573252699493</v>
      </c>
      <c r="D178" s="46">
        <v>2030.6827414218856</v>
      </c>
      <c r="E178" s="123">
        <v>42530</v>
      </c>
      <c r="F178" s="36" t="s">
        <v>438</v>
      </c>
      <c r="G178" s="130" t="s">
        <v>441</v>
      </c>
    </row>
    <row r="179" spans="1:11">
      <c r="A179" s="14">
        <v>42491</v>
      </c>
      <c r="B179" s="46">
        <v>1889.1289157362194</v>
      </c>
      <c r="C179" s="46">
        <v>1978.6960583153186</v>
      </c>
      <c r="D179" s="46">
        <v>2034.9597168544124</v>
      </c>
      <c r="E179" s="123">
        <v>42555</v>
      </c>
      <c r="G179" s="130" t="s">
        <v>441</v>
      </c>
    </row>
    <row r="180" spans="1:11">
      <c r="A180" s="14">
        <v>42522</v>
      </c>
      <c r="B180" s="46">
        <v>2084.3417190173673</v>
      </c>
      <c r="C180" s="46">
        <v>2194.35884658859</v>
      </c>
      <c r="D180" s="46">
        <v>2029.7066437710514</v>
      </c>
      <c r="E180" s="123">
        <v>42580</v>
      </c>
      <c r="F180" s="111" t="s">
        <v>452</v>
      </c>
      <c r="G180" s="130" t="s">
        <v>441</v>
      </c>
    </row>
    <row r="181" spans="1:11">
      <c r="A181" s="14">
        <v>42552</v>
      </c>
      <c r="B181" s="46">
        <v>2201.7601527452284</v>
      </c>
      <c r="C181" s="46">
        <v>2171.7076696264735</v>
      </c>
      <c r="D181" s="46">
        <v>2153.7730562539127</v>
      </c>
      <c r="E181" s="123">
        <v>42614</v>
      </c>
      <c r="F181" s="36" t="s">
        <v>463</v>
      </c>
      <c r="G181" s="130" t="s">
        <v>441</v>
      </c>
    </row>
    <row r="182" spans="1:11">
      <c r="A182" s="14">
        <v>42583</v>
      </c>
      <c r="B182" s="46">
        <v>2307.8868069474956</v>
      </c>
      <c r="C182" s="46">
        <v>1801.8011868681008</v>
      </c>
      <c r="D182" s="46">
        <v>2202.7273674926355</v>
      </c>
      <c r="E182" s="123">
        <v>42647</v>
      </c>
      <c r="G182" s="130" t="s">
        <v>441</v>
      </c>
    </row>
    <row r="183" spans="1:11">
      <c r="A183" s="14">
        <v>42614</v>
      </c>
      <c r="B183" s="46">
        <v>2346.1681376974034</v>
      </c>
      <c r="C183" s="46">
        <v>1688.1775825275547</v>
      </c>
      <c r="D183" s="46">
        <v>2057.8746091843268</v>
      </c>
      <c r="E183" s="123">
        <v>42676</v>
      </c>
      <c r="F183" s="123"/>
      <c r="G183" s="130" t="s">
        <v>441</v>
      </c>
    </row>
    <row r="184" spans="1:11">
      <c r="A184" s="14">
        <v>42644</v>
      </c>
      <c r="B184" s="46">
        <v>2323.7973555914141</v>
      </c>
      <c r="C184" s="46">
        <v>1760.3016560946289</v>
      </c>
      <c r="D184" s="46">
        <v>2087.7996144980093</v>
      </c>
      <c r="E184" s="123">
        <v>42724</v>
      </c>
      <c r="F184" s="36" t="s">
        <v>561</v>
      </c>
      <c r="G184" s="130" t="s">
        <v>441</v>
      </c>
      <c r="H184" s="111"/>
      <c r="I184" s="113"/>
      <c r="J184" s="113"/>
      <c r="K184" s="113" t="s">
        <v>477</v>
      </c>
    </row>
    <row r="185" spans="1:11">
      <c r="A185" s="14">
        <v>42675</v>
      </c>
      <c r="B185" s="46">
        <v>2194.9160069156092</v>
      </c>
      <c r="C185" s="46">
        <v>1742.6254558355929</v>
      </c>
      <c r="D185" s="46">
        <v>2131.4749376538807</v>
      </c>
      <c r="E185" s="123">
        <v>42768</v>
      </c>
      <c r="G185" s="130" t="s">
        <v>441</v>
      </c>
    </row>
    <row r="186" spans="1:11">
      <c r="A186" s="14">
        <v>42705</v>
      </c>
      <c r="B186" s="46">
        <v>2167.7860854331748</v>
      </c>
      <c r="C186" s="46">
        <v>1726.2160964422819</v>
      </c>
      <c r="D186" s="46">
        <v>2239.0067684179039</v>
      </c>
      <c r="E186" s="123">
        <v>42786</v>
      </c>
      <c r="F186" s="36" t="s">
        <v>567</v>
      </c>
      <c r="G186" s="130" t="s">
        <v>441</v>
      </c>
    </row>
    <row r="187" spans="1:11">
      <c r="A187" s="14">
        <v>42736</v>
      </c>
      <c r="B187" s="46">
        <v>2147.6924843193815</v>
      </c>
      <c r="C187" s="46">
        <v>1723.7231225449671</v>
      </c>
      <c r="D187" s="46">
        <v>2242.0609255855898</v>
      </c>
      <c r="E187" s="123">
        <v>42802</v>
      </c>
      <c r="G187" s="130" t="s">
        <v>441</v>
      </c>
    </row>
    <row r="188" spans="1:11">
      <c r="A188" s="14">
        <v>42767</v>
      </c>
      <c r="B188" s="46">
        <v>2145.5507910545334</v>
      </c>
      <c r="C188" s="46">
        <v>1698.2232239638938</v>
      </c>
      <c r="D188" s="46">
        <v>2318.2461652956854</v>
      </c>
      <c r="E188" s="123">
        <v>42828</v>
      </c>
      <c r="G188" s="130" t="s">
        <v>441</v>
      </c>
    </row>
    <row r="189" spans="1:11">
      <c r="A189" s="14">
        <v>42795</v>
      </c>
      <c r="B189" s="46">
        <v>2412.8296859454817</v>
      </c>
      <c r="C189" s="46">
        <v>1795.7393414564995</v>
      </c>
      <c r="D189" s="46">
        <v>2431.3979236121759</v>
      </c>
      <c r="E189" s="123">
        <v>42853</v>
      </c>
      <c r="F189" s="36" t="s">
        <v>580</v>
      </c>
      <c r="G189" s="130" t="s">
        <v>441</v>
      </c>
    </row>
    <row r="190" spans="1:11">
      <c r="A190" s="14">
        <v>42826</v>
      </c>
      <c r="B190" s="46">
        <v>2457.5267788544234</v>
      </c>
      <c r="C190" s="46">
        <v>1737.563088401912</v>
      </c>
      <c r="D190" s="46">
        <v>2387.4067723936851</v>
      </c>
      <c r="E190" s="123">
        <v>42885</v>
      </c>
      <c r="F190" s="36" t="s">
        <v>606</v>
      </c>
      <c r="G190" s="130" t="s">
        <v>441</v>
      </c>
    </row>
    <row r="191" spans="1:11">
      <c r="A191" s="14">
        <v>42856</v>
      </c>
      <c r="B191" s="46">
        <v>2543.4804914794245</v>
      </c>
      <c r="C191" s="46">
        <v>1696.5812988216176</v>
      </c>
      <c r="D191" s="46">
        <v>2426.7697182919246</v>
      </c>
      <c r="E191" s="123">
        <v>42919</v>
      </c>
      <c r="G191" s="130" t="s">
        <v>441</v>
      </c>
    </row>
    <row r="192" spans="1:11">
      <c r="A192" s="14">
        <v>42887</v>
      </c>
      <c r="B192" s="46">
        <v>2291.5289435947093</v>
      </c>
      <c r="C192" s="46">
        <v>1514.8910925756904</v>
      </c>
      <c r="D192" s="46">
        <v>2415.1636619715096</v>
      </c>
      <c r="E192" s="123">
        <v>42947</v>
      </c>
      <c r="G192" s="130" t="s">
        <v>441</v>
      </c>
    </row>
    <row r="193" spans="1:7">
      <c r="A193" s="14">
        <v>42917</v>
      </c>
      <c r="B193" s="46">
        <v>2190.1263809501293</v>
      </c>
      <c r="C193" s="46">
        <v>1542.5568140847167</v>
      </c>
      <c r="D193" s="46">
        <v>2381.4853895862025</v>
      </c>
      <c r="E193" s="123">
        <v>42977</v>
      </c>
      <c r="F193" s="36" t="s">
        <v>463</v>
      </c>
      <c r="G193" s="130" t="s">
        <v>441</v>
      </c>
    </row>
    <row r="194" spans="1:7">
      <c r="A194" s="14">
        <v>42948</v>
      </c>
      <c r="B194" s="46">
        <v>2330.4886339779787</v>
      </c>
      <c r="C194" s="46">
        <v>1550.4875804679928</v>
      </c>
      <c r="D194" s="46">
        <v>2395.2837152595271</v>
      </c>
      <c r="E194" s="123">
        <v>43010</v>
      </c>
      <c r="G194" s="130" t="s">
        <v>441</v>
      </c>
    </row>
    <row r="195" spans="1:7">
      <c r="A195" s="14">
        <v>42979</v>
      </c>
      <c r="B195" s="46">
        <v>2420.2268818444854</v>
      </c>
      <c r="C195" s="46">
        <v>1574.6826288739387</v>
      </c>
      <c r="D195" s="46">
        <v>2362.9962951787993</v>
      </c>
      <c r="E195" s="123">
        <v>43040</v>
      </c>
      <c r="G195" s="130" t="s">
        <v>441</v>
      </c>
    </row>
    <row r="196" spans="1:7">
      <c r="A196" s="14">
        <v>43009</v>
      </c>
      <c r="B196" s="46">
        <v>2570.8457832528675</v>
      </c>
      <c r="C196" s="46">
        <v>1493.6145941948741</v>
      </c>
      <c r="D196" s="46">
        <v>2362.4601166559364</v>
      </c>
      <c r="E196" s="123">
        <v>43070</v>
      </c>
      <c r="F196" s="36" t="s">
        <v>617</v>
      </c>
      <c r="G196" s="130" t="s">
        <v>441</v>
      </c>
    </row>
    <row r="197" spans="1:7">
      <c r="A197" s="14">
        <v>43040</v>
      </c>
      <c r="B197" s="46">
        <v>2664.4498629777368</v>
      </c>
      <c r="C197" s="46">
        <v>1500.4028686531567</v>
      </c>
      <c r="D197" s="46">
        <v>2358.857861029076</v>
      </c>
      <c r="E197" s="123">
        <v>43108</v>
      </c>
      <c r="F197" s="111"/>
      <c r="G197" s="130" t="s">
        <v>441</v>
      </c>
    </row>
    <row r="198" spans="1:7">
      <c r="A198" s="14">
        <v>43070</v>
      </c>
      <c r="B198" s="46">
        <v>2553.0033036509603</v>
      </c>
      <c r="C198" s="46">
        <v>1458.6513544546303</v>
      </c>
      <c r="D198" s="46">
        <v>2203.5181138802518</v>
      </c>
      <c r="E198" s="123">
        <v>43133</v>
      </c>
      <c r="G198" s="130" t="s">
        <v>441</v>
      </c>
    </row>
    <row r="199" spans="1:7">
      <c r="A199" s="14">
        <v>43101</v>
      </c>
      <c r="B199" s="46">
        <v>2621.1014085826696</v>
      </c>
      <c r="C199" s="46">
        <v>1526.9364841159484</v>
      </c>
      <c r="D199" s="46">
        <v>2234.9743433384488</v>
      </c>
      <c r="E199" s="123">
        <v>43161</v>
      </c>
      <c r="F199" s="36" t="s">
        <v>624</v>
      </c>
      <c r="G199" s="130" t="s">
        <v>441</v>
      </c>
    </row>
    <row r="200" spans="1:7">
      <c r="A200" s="14">
        <v>43132</v>
      </c>
      <c r="B200" s="46">
        <v>2663.6620111527727</v>
      </c>
      <c r="C200" s="46">
        <v>1619.777752508465</v>
      </c>
      <c r="D200" s="46">
        <v>2179.8272268448236</v>
      </c>
      <c r="E200" s="123">
        <v>43188</v>
      </c>
      <c r="F200" s="111"/>
      <c r="G200" s="130" t="s">
        <v>441</v>
      </c>
    </row>
    <row r="201" spans="1:7">
      <c r="A201" s="14">
        <v>43160</v>
      </c>
      <c r="B201" s="46">
        <v>2537.6441826599671</v>
      </c>
      <c r="C201" s="46">
        <v>1535.2042798554603</v>
      </c>
      <c r="D201" s="46">
        <v>2146.8321913305081</v>
      </c>
      <c r="E201" s="123">
        <v>43221</v>
      </c>
      <c r="F201" s="111"/>
      <c r="G201" s="130" t="s">
        <v>441</v>
      </c>
    </row>
    <row r="202" spans="1:7">
      <c r="A202" s="14">
        <v>43191</v>
      </c>
      <c r="B202" s="46">
        <v>2569.2455413331018</v>
      </c>
      <c r="C202" s="46">
        <v>1555.1560598811327</v>
      </c>
      <c r="D202" s="46">
        <v>2233.5371497087676</v>
      </c>
      <c r="E202" s="123">
        <v>43256</v>
      </c>
      <c r="F202" s="36" t="s">
        <v>631</v>
      </c>
      <c r="G202" s="130" t="s">
        <v>441</v>
      </c>
    </row>
    <row r="203" spans="1:7">
      <c r="A203" s="14">
        <v>43221</v>
      </c>
      <c r="B203" s="46">
        <v>2516.9446547192488</v>
      </c>
      <c r="C203" s="46">
        <v>1597.5191371370095</v>
      </c>
      <c r="D203" s="46">
        <v>2272.9744396827732</v>
      </c>
      <c r="E203" s="123">
        <v>43284</v>
      </c>
      <c r="G203" s="130" t="s">
        <v>441</v>
      </c>
    </row>
    <row r="204" spans="1:7">
      <c r="A204" s="14">
        <v>43252</v>
      </c>
      <c r="B204" s="46">
        <v>2715.8962310296583</v>
      </c>
      <c r="C204" s="46">
        <v>1494.4932536207943</v>
      </c>
      <c r="D204" s="46">
        <v>2277.2627238067384</v>
      </c>
      <c r="E204" s="123">
        <v>43312</v>
      </c>
      <c r="G204" s="130" t="s">
        <v>441</v>
      </c>
    </row>
    <row r="205" spans="1:7">
      <c r="A205" s="14">
        <v>43282</v>
      </c>
      <c r="B205" s="46">
        <v>2761.8911181021067</v>
      </c>
      <c r="C205" s="46">
        <v>1369.2600157103493</v>
      </c>
      <c r="D205" s="46">
        <v>2260.9967150450348</v>
      </c>
      <c r="E205" s="123">
        <v>43342</v>
      </c>
      <c r="F205" s="36" t="s">
        <v>638</v>
      </c>
      <c r="G205" s="130" t="s">
        <v>441</v>
      </c>
    </row>
    <row r="206" spans="1:7">
      <c r="A206" s="14">
        <v>43313</v>
      </c>
      <c r="B206" s="46">
        <v>2688.3775103313428</v>
      </c>
      <c r="C206" s="46">
        <v>1295.0552644366751</v>
      </c>
      <c r="D206" s="46">
        <v>2227.9773877879852</v>
      </c>
      <c r="E206" s="123">
        <v>43375</v>
      </c>
      <c r="G206" s="130" t="s">
        <v>441</v>
      </c>
    </row>
    <row r="207" spans="1:7">
      <c r="A207" s="14">
        <v>43344</v>
      </c>
      <c r="B207" s="46">
        <v>2666.9734155822157</v>
      </c>
      <c r="C207" s="46">
        <v>1296.6376765863022</v>
      </c>
      <c r="D207" s="46">
        <v>2214.2733208537416</v>
      </c>
      <c r="E207" s="123">
        <v>43404</v>
      </c>
      <c r="G207" s="130" t="s">
        <v>441</v>
      </c>
    </row>
    <row r="208" spans="1:7">
      <c r="A208" s="14">
        <v>43374</v>
      </c>
      <c r="B208" s="46">
        <v>2538.9942480041946</v>
      </c>
      <c r="C208" s="46">
        <v>1404.066486784727</v>
      </c>
      <c r="D208" s="46">
        <v>2221.0130256147831</v>
      </c>
      <c r="E208" s="123">
        <v>43439</v>
      </c>
      <c r="F208" s="36" t="s">
        <v>649</v>
      </c>
      <c r="G208" s="130" t="s">
        <v>441</v>
      </c>
    </row>
    <row r="209" spans="1:12">
      <c r="A209" s="14">
        <v>43405</v>
      </c>
      <c r="B209" s="46">
        <v>2641.3095514334177</v>
      </c>
      <c r="C209" s="46">
        <v>1589.5505295881239</v>
      </c>
      <c r="D209" s="46">
        <v>2243.2819870898365</v>
      </c>
      <c r="E209" s="123">
        <v>43490</v>
      </c>
      <c r="F209" s="130" t="s">
        <v>646</v>
      </c>
      <c r="G209" s="130" t="s">
        <v>441</v>
      </c>
      <c r="H209" s="111"/>
      <c r="I209" s="111"/>
    </row>
    <row r="210" spans="1:12">
      <c r="A210" s="14">
        <v>43435</v>
      </c>
      <c r="B210" s="46">
        <v>2747.4492475924403</v>
      </c>
      <c r="C210" s="46">
        <v>1672.5302768063693</v>
      </c>
      <c r="D210" s="46">
        <v>2203.21695765613</v>
      </c>
      <c r="E210" s="123">
        <v>43500</v>
      </c>
      <c r="F210" s="111" t="s">
        <v>452</v>
      </c>
      <c r="G210" s="130" t="s">
        <v>441</v>
      </c>
      <c r="H210" s="111"/>
      <c r="I210" s="111"/>
    </row>
    <row r="211" spans="1:12">
      <c r="A211" s="14">
        <v>43466</v>
      </c>
      <c r="B211" s="46">
        <v>2831.3764211174612</v>
      </c>
      <c r="C211" s="46">
        <v>1580.1382038131671</v>
      </c>
      <c r="D211" s="46">
        <v>2232.4195728410155</v>
      </c>
      <c r="E211" s="123">
        <v>43525</v>
      </c>
      <c r="F211" s="36" t="s">
        <v>657</v>
      </c>
      <c r="G211" s="130" t="s">
        <v>441</v>
      </c>
      <c r="H211" s="111"/>
      <c r="I211" s="111"/>
    </row>
    <row r="212" spans="1:12">
      <c r="A212" s="14">
        <v>43497</v>
      </c>
      <c r="B212" s="46">
        <v>2956.5444409607712</v>
      </c>
      <c r="C212" s="46">
        <v>1458.6639340152788</v>
      </c>
      <c r="D212" s="46">
        <v>2276.3203148562279</v>
      </c>
      <c r="E212" s="123">
        <v>43556</v>
      </c>
      <c r="F212" s="130" t="s">
        <v>646</v>
      </c>
      <c r="G212" s="130" t="s">
        <v>441</v>
      </c>
    </row>
    <row r="213" spans="1:12">
      <c r="A213" s="14">
        <v>43525</v>
      </c>
      <c r="B213" s="46">
        <v>2860.8299339897517</v>
      </c>
      <c r="C213" s="46">
        <v>1427.0412374181765</v>
      </c>
      <c r="D213" s="46">
        <v>2324.544581846113</v>
      </c>
      <c r="E213" s="123">
        <v>43587</v>
      </c>
      <c r="F213" s="111" t="s">
        <v>452</v>
      </c>
      <c r="G213" s="130" t="s">
        <v>441</v>
      </c>
    </row>
    <row r="214" spans="1:12">
      <c r="A214" s="14">
        <v>43556</v>
      </c>
      <c r="B214" s="46">
        <v>2902.4151272290769</v>
      </c>
      <c r="C214" s="46">
        <v>1662.7913026010974</v>
      </c>
      <c r="D214" s="46">
        <v>2342.3131693250762</v>
      </c>
      <c r="E214" s="123">
        <v>43620</v>
      </c>
      <c r="F214" s="36" t="s">
        <v>663</v>
      </c>
      <c r="G214" s="130" t="s">
        <v>441</v>
      </c>
      <c r="H214" s="36"/>
      <c r="I214" s="36"/>
      <c r="J214" s="36"/>
      <c r="K214" s="36"/>
      <c r="L214" s="36"/>
    </row>
    <row r="215" spans="1:12">
      <c r="A215" s="14">
        <v>43586</v>
      </c>
      <c r="B215" s="46">
        <v>2918.6210155912718</v>
      </c>
      <c r="C215" s="46">
        <v>1586.0161885662117</v>
      </c>
      <c r="D215" s="46">
        <v>2286.6145511873619</v>
      </c>
      <c r="E215" s="123">
        <v>43654</v>
      </c>
      <c r="F215" s="130" t="s">
        <v>646</v>
      </c>
      <c r="G215" s="130" t="s">
        <v>441</v>
      </c>
    </row>
    <row r="216" spans="1:12">
      <c r="A216" s="14">
        <v>43617</v>
      </c>
      <c r="B216" s="46">
        <v>2807.2713921574955</v>
      </c>
      <c r="C216" s="46">
        <v>1623.4864509505521</v>
      </c>
      <c r="D216" s="46">
        <v>2294.6850224818095</v>
      </c>
      <c r="E216" s="123">
        <v>43676</v>
      </c>
      <c r="F216" s="111" t="s">
        <v>452</v>
      </c>
      <c r="G216" s="130" t="s">
        <v>441</v>
      </c>
    </row>
    <row r="217" spans="1:12">
      <c r="A217" s="14">
        <v>43647</v>
      </c>
      <c r="B217" s="46">
        <v>2828.3726934258611</v>
      </c>
      <c r="C217" s="46">
        <v>1764.8763528429733</v>
      </c>
      <c r="D217" s="46">
        <v>2229.3938311796742</v>
      </c>
      <c r="E217" s="123">
        <v>43707</v>
      </c>
      <c r="F217" s="36" t="s">
        <v>685</v>
      </c>
    </row>
    <row r="218" spans="1:12">
      <c r="A218" s="14">
        <v>43678</v>
      </c>
      <c r="B218" s="46">
        <v>2757.8763548036486</v>
      </c>
      <c r="C218" s="46">
        <v>1745.7015458005696</v>
      </c>
      <c r="D218" s="46">
        <v>2250.4690786794808</v>
      </c>
      <c r="E218" s="123">
        <v>43738</v>
      </c>
      <c r="F218" s="130" t="s">
        <v>646</v>
      </c>
    </row>
    <row r="219" spans="1:12">
      <c r="A219" s="14">
        <v>43709</v>
      </c>
      <c r="B219" s="46">
        <v>2701.5883086263548</v>
      </c>
      <c r="C219" s="46">
        <v>1714.094124450758</v>
      </c>
      <c r="D219" s="46">
        <v>2377.701728665008</v>
      </c>
      <c r="E219" s="123">
        <v>43769</v>
      </c>
      <c r="F219" s="111" t="s">
        <v>452</v>
      </c>
    </row>
    <row r="220" spans="1:12">
      <c r="A220" s="14">
        <v>43739</v>
      </c>
      <c r="B220" s="46">
        <v>2715.9973318321881</v>
      </c>
      <c r="C220" s="46">
        <v>1610.1918525774172</v>
      </c>
      <c r="D220" s="46">
        <v>2378.7303419851164</v>
      </c>
      <c r="E220" s="123">
        <v>43803</v>
      </c>
      <c r="F220" s="36" t="s">
        <v>696</v>
      </c>
    </row>
    <row r="221" spans="1:12">
      <c r="A221" s="14">
        <v>43770</v>
      </c>
      <c r="B221" s="46">
        <v>2600.9453227250569</v>
      </c>
      <c r="C221" s="46">
        <v>1413.676214514112</v>
      </c>
      <c r="D221" s="46">
        <v>2458.2936970208866</v>
      </c>
      <c r="E221" s="123">
        <v>43846</v>
      </c>
      <c r="F221" s="130" t="s">
        <v>646</v>
      </c>
    </row>
    <row r="222" spans="1:12">
      <c r="A222" s="14">
        <v>43800</v>
      </c>
      <c r="B222" s="46">
        <v>2627.5725690432164</v>
      </c>
      <c r="C222" s="46">
        <v>1376.2441456774432</v>
      </c>
      <c r="D222" s="46">
        <v>2492.3595651155092</v>
      </c>
      <c r="E222" s="123">
        <v>43868</v>
      </c>
      <c r="F222" s="36" t="s">
        <v>701</v>
      </c>
    </row>
    <row r="223" spans="1:12">
      <c r="A223" s="14">
        <v>43831</v>
      </c>
      <c r="B223" s="46">
        <v>2517.7148682272814</v>
      </c>
      <c r="C223" s="46">
        <v>1362.8614570816169</v>
      </c>
      <c r="D223" s="46">
        <v>2576.2956506553082</v>
      </c>
      <c r="E223" s="123">
        <v>43894</v>
      </c>
      <c r="F223" s="130" t="s">
        <v>646</v>
      </c>
    </row>
    <row r="224" spans="1:12">
      <c r="A224" s="14">
        <v>43862</v>
      </c>
      <c r="B224" s="46">
        <v>2384.8171915584148</v>
      </c>
      <c r="C224" s="46">
        <v>1357.1799334346506</v>
      </c>
      <c r="D224" s="46">
        <v>2589.3096526598824</v>
      </c>
      <c r="E224" s="123">
        <v>43921</v>
      </c>
      <c r="F224" s="130" t="s">
        <v>441</v>
      </c>
    </row>
    <row r="225" spans="1:6">
      <c r="A225" s="14">
        <v>43891</v>
      </c>
      <c r="B225" s="46">
        <v>2279.5732166419625</v>
      </c>
      <c r="C225" s="46">
        <v>1309.7582184696148</v>
      </c>
      <c r="D225" s="46">
        <v>2491.121246303685</v>
      </c>
      <c r="E225" s="123">
        <v>43984</v>
      </c>
      <c r="F225" s="36" t="s">
        <v>709</v>
      </c>
    </row>
    <row r="226" spans="1:6">
      <c r="A226" s="14">
        <v>43922</v>
      </c>
      <c r="B226" s="46">
        <v>2148.7741721957145</v>
      </c>
      <c r="C226" s="46">
        <v>1004.3012371836921</v>
      </c>
      <c r="D226" s="46">
        <v>2398.0254029842808</v>
      </c>
      <c r="E226" s="123">
        <v>43984</v>
      </c>
      <c r="F226" s="130" t="s">
        <v>710</v>
      </c>
    </row>
    <row r="227" spans="1:6">
      <c r="A227" s="14">
        <v>43952</v>
      </c>
      <c r="B227" s="46">
        <v>2036.4854230871604</v>
      </c>
      <c r="C227" s="46">
        <v>979.91300384224508</v>
      </c>
      <c r="D227" s="46">
        <v>2476.5121467180934</v>
      </c>
      <c r="E227" s="123">
        <v>44014</v>
      </c>
      <c r="F227" s="130" t="s">
        <v>441</v>
      </c>
    </row>
    <row r="228" spans="1:6">
      <c r="A228" s="14">
        <v>43983</v>
      </c>
      <c r="B228" s="46">
        <v>2059.8337706587436</v>
      </c>
      <c r="C228" s="46">
        <v>937.37420530024451</v>
      </c>
      <c r="D228" s="46">
        <v>2780.3036555466001</v>
      </c>
      <c r="E228" s="123">
        <v>44042</v>
      </c>
      <c r="F228" s="111" t="s">
        <v>452</v>
      </c>
    </row>
    <row r="229" spans="1:6">
      <c r="A229" s="14">
        <v>44013</v>
      </c>
      <c r="B229" s="46">
        <v>1951.7770899360821</v>
      </c>
      <c r="C229" s="46">
        <v>792.34538902951385</v>
      </c>
      <c r="D229" s="46">
        <v>2962.8989393514462</v>
      </c>
      <c r="E229" s="123">
        <v>44075</v>
      </c>
      <c r="F229" s="36" t="s">
        <v>738</v>
      </c>
    </row>
    <row r="230" spans="1:6">
      <c r="A230" s="14">
        <v>44044</v>
      </c>
      <c r="B230" s="46">
        <v>2058.4448109469949</v>
      </c>
      <c r="C230" s="46">
        <v>781.27287282305235</v>
      </c>
      <c r="D230" s="46">
        <v>3020.4506804116709</v>
      </c>
      <c r="E230" s="123">
        <v>44104</v>
      </c>
      <c r="F230" s="130" t="s">
        <v>441</v>
      </c>
    </row>
    <row r="231" spans="1:6">
      <c r="A231" s="14">
        <v>44075</v>
      </c>
      <c r="B231" s="46">
        <v>2179.7390056216145</v>
      </c>
      <c r="C231" s="46">
        <v>720.86426097564947</v>
      </c>
      <c r="D231" s="46">
        <v>3077.9237094255709</v>
      </c>
      <c r="E231" s="123">
        <v>44137</v>
      </c>
      <c r="F231" s="111" t="s">
        <v>452</v>
      </c>
    </row>
    <row r="232" spans="1:6">
      <c r="A232" s="14">
        <v>44105</v>
      </c>
      <c r="B232" s="46">
        <v>2113.2919752811863</v>
      </c>
      <c r="C232" s="46">
        <v>734.86454282174645</v>
      </c>
      <c r="D232" s="46">
        <v>3055.2755576379168</v>
      </c>
      <c r="E232" s="123">
        <v>44168</v>
      </c>
      <c r="F232" s="36" t="s">
        <v>752</v>
      </c>
    </row>
    <row r="233" spans="1:6">
      <c r="A233" s="14">
        <v>44136</v>
      </c>
      <c r="B233" s="46">
        <v>2259.5785227086685</v>
      </c>
      <c r="C233" s="46">
        <v>690.5362574917641</v>
      </c>
      <c r="D233" s="46">
        <v>3028.1367908463271</v>
      </c>
      <c r="E233" s="123">
        <v>44216</v>
      </c>
      <c r="F233" s="130" t="s">
        <v>441</v>
      </c>
    </row>
    <row r="234" spans="1:6">
      <c r="A234" s="14">
        <v>44166</v>
      </c>
      <c r="B234" s="46">
        <v>2263.1694253236633</v>
      </c>
      <c r="C234" s="46">
        <v>700.12020598255799</v>
      </c>
      <c r="D234" s="46">
        <v>3120.2245222554598</v>
      </c>
      <c r="E234" s="123">
        <v>44256</v>
      </c>
      <c r="F234" s="36" t="s">
        <v>764</v>
      </c>
    </row>
    <row r="235" spans="1:6">
      <c r="A235" s="14">
        <v>44197</v>
      </c>
      <c r="B235" s="46">
        <v>2253.3630122623872</v>
      </c>
      <c r="C235" s="46">
        <v>683.83546088419291</v>
      </c>
      <c r="D235" s="46">
        <v>3083.4219902581408</v>
      </c>
      <c r="E235" s="123">
        <v>44285</v>
      </c>
      <c r="F235" s="191"/>
    </row>
    <row r="236" spans="1:6">
      <c r="A236" s="14">
        <v>44228</v>
      </c>
      <c r="B236" s="46">
        <v>2239.2880916801219</v>
      </c>
      <c r="C236" s="46">
        <v>731.48457102173904</v>
      </c>
      <c r="D236" s="46">
        <v>3197.6863134892496</v>
      </c>
      <c r="E236" s="123">
        <v>44285</v>
      </c>
    </row>
    <row r="237" spans="1:6">
      <c r="A237" s="14">
        <v>44256</v>
      </c>
      <c r="B237" s="46">
        <v>2285.1972199740167</v>
      </c>
      <c r="C237" s="46">
        <v>801.16812934323025</v>
      </c>
      <c r="D237" s="46">
        <v>3371.7769635559134</v>
      </c>
      <c r="E237" s="123">
        <v>44322</v>
      </c>
      <c r="F237" s="36" t="s">
        <v>771</v>
      </c>
    </row>
    <row r="238" spans="1:6">
      <c r="A238" s="14">
        <v>44287</v>
      </c>
      <c r="B238" s="46">
        <v>2337.716335203595</v>
      </c>
      <c r="C238" s="46">
        <v>866.45336637632261</v>
      </c>
      <c r="D238" s="46">
        <v>3458.8732490364637</v>
      </c>
      <c r="E238" s="123">
        <v>44348</v>
      </c>
    </row>
    <row r="239" spans="1:6">
      <c r="A239" s="14">
        <v>44317</v>
      </c>
      <c r="B239" s="46">
        <v>2589.0667675577465</v>
      </c>
      <c r="C239" s="46">
        <v>851.20586631665287</v>
      </c>
      <c r="D239" s="46">
        <v>3480.6690023417373</v>
      </c>
      <c r="E239" s="123">
        <v>44378</v>
      </c>
    </row>
    <row r="240" spans="1:6">
      <c r="A240" s="14">
        <v>44348</v>
      </c>
      <c r="B240" s="46">
        <v>2589.1021607156945</v>
      </c>
      <c r="C240" s="46">
        <v>821.86436561841572</v>
      </c>
      <c r="D240" s="46">
        <v>3268.6775250824217</v>
      </c>
      <c r="E240" s="123">
        <v>44410</v>
      </c>
    </row>
    <row r="241" spans="1:6">
      <c r="A241" s="14">
        <v>44378</v>
      </c>
      <c r="B241" s="46">
        <v>2712.4160622964955</v>
      </c>
      <c r="C241" s="46">
        <v>835.82594404788586</v>
      </c>
      <c r="D241" s="46">
        <v>3181.5317218703735</v>
      </c>
      <c r="E241" s="123">
        <v>44440</v>
      </c>
      <c r="F241" s="36" t="s">
        <v>783</v>
      </c>
    </row>
    <row r="242" spans="1:6">
      <c r="A242" s="14">
        <v>44409</v>
      </c>
      <c r="B242" s="46">
        <v>2782.3539001308741</v>
      </c>
      <c r="C242" s="46">
        <v>866.3059661157738</v>
      </c>
      <c r="D242" s="46">
        <v>3134.5497808816617</v>
      </c>
      <c r="E242" s="123">
        <v>44469</v>
      </c>
    </row>
    <row r="243" spans="1:6">
      <c r="A243" s="14">
        <v>44440</v>
      </c>
      <c r="B243" s="46">
        <v>2681.428878857429</v>
      </c>
      <c r="C243" s="46">
        <v>899.75260452281327</v>
      </c>
      <c r="D243" s="46">
        <v>3018.9343886628858</v>
      </c>
      <c r="E243" s="198">
        <v>44502</v>
      </c>
    </row>
    <row r="244" spans="1:6">
      <c r="A244" s="14">
        <v>44470</v>
      </c>
      <c r="B244" s="46">
        <v>2714.018757060996</v>
      </c>
      <c r="C244" s="46">
        <v>855.3826212070901</v>
      </c>
      <c r="D244" s="46">
        <v>3245.1148709163544</v>
      </c>
      <c r="E244" s="198">
        <v>44531</v>
      </c>
      <c r="F244" s="199" t="s">
        <v>794</v>
      </c>
    </row>
    <row r="245" spans="1:6">
      <c r="A245" s="14">
        <v>44501</v>
      </c>
      <c r="B245" s="46">
        <v>2544.2442774839865</v>
      </c>
      <c r="C245" s="46">
        <v>1001.32838896346</v>
      </c>
      <c r="D245" s="46">
        <v>3249.2542093257466</v>
      </c>
      <c r="E245" s="198">
        <v>44581</v>
      </c>
      <c r="F245" s="197"/>
    </row>
    <row r="246" spans="1:6">
      <c r="A246" s="14">
        <v>44531</v>
      </c>
      <c r="B246" s="46">
        <v>2525.2887052724222</v>
      </c>
      <c r="C246" s="46">
        <v>1019.9064690331404</v>
      </c>
      <c r="D246" s="46">
        <v>3278.5631444998189</v>
      </c>
      <c r="E246" s="123">
        <v>44622</v>
      </c>
    </row>
    <row r="247" spans="1:6">
      <c r="A247" s="14">
        <v>44562</v>
      </c>
      <c r="B247" s="46">
        <v>2528.7301636867091</v>
      </c>
      <c r="C247" s="46">
        <v>1033.2490892056558</v>
      </c>
      <c r="D247" s="46">
        <v>3260.7859869101976</v>
      </c>
      <c r="E247" s="123">
        <v>44622</v>
      </c>
      <c r="F247" s="199" t="s">
        <v>802</v>
      </c>
    </row>
    <row r="248" spans="1:6">
      <c r="A248" s="14">
        <v>44593</v>
      </c>
      <c r="B248" s="46">
        <v>2630.0205564002572</v>
      </c>
      <c r="C248" s="46">
        <v>960.71073138019517</v>
      </c>
      <c r="D248" s="46">
        <v>3220.6848441312045</v>
      </c>
      <c r="E248" s="123">
        <v>44650</v>
      </c>
    </row>
    <row r="249" spans="1:6">
      <c r="A249" s="14">
        <v>44621</v>
      </c>
      <c r="B249" s="46">
        <v>2803.0008548201822</v>
      </c>
      <c r="C249" s="46">
        <v>919.68895541126096</v>
      </c>
      <c r="D249" s="46">
        <v>3199.078750149416</v>
      </c>
      <c r="E249" s="123">
        <v>44684</v>
      </c>
    </row>
    <row r="250" spans="1:6">
      <c r="A250" s="14">
        <v>44652</v>
      </c>
      <c r="B250" s="46">
        <v>2752.0609794741727</v>
      </c>
      <c r="C250" s="46">
        <v>882.67596316380525</v>
      </c>
      <c r="D250" s="46">
        <v>3201.3845097787685</v>
      </c>
      <c r="E250" s="123">
        <v>44712</v>
      </c>
      <c r="F250" s="199" t="s">
        <v>823</v>
      </c>
    </row>
    <row r="251" spans="1:6">
      <c r="A251" s="14"/>
      <c r="E251" s="123">
        <v>44743</v>
      </c>
    </row>
    <row r="252" spans="1:6">
      <c r="A252" s="14"/>
      <c r="E252" s="123"/>
    </row>
    <row r="253" spans="1:6">
      <c r="A253" s="14"/>
      <c r="E253" s="123"/>
    </row>
    <row r="254" spans="1:6">
      <c r="A254" s="14"/>
      <c r="E254" s="123"/>
    </row>
    <row r="255" spans="1:6">
      <c r="A255" s="14"/>
      <c r="E255" s="123"/>
    </row>
    <row r="256" spans="1:6">
      <c r="A256" s="14"/>
      <c r="E256" s="123"/>
    </row>
    <row r="257" spans="5:5">
      <c r="E257" s="123"/>
    </row>
  </sheetData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24"/>
  <dimension ref="A1:L136"/>
  <sheetViews>
    <sheetView workbookViewId="0">
      <pane xSplit="1" ySplit="2" topLeftCell="B123" activePane="bottomRight" state="frozen"/>
      <selection pane="topRight" activeCell="B1" sqref="B1"/>
      <selection pane="bottomLeft" activeCell="A3" sqref="A3"/>
      <selection pane="bottomRight" activeCell="C134" sqref="C134"/>
    </sheetView>
  </sheetViews>
  <sheetFormatPr defaultRowHeight="14.5"/>
  <cols>
    <col min="1" max="1" width="15.54296875" customWidth="1"/>
    <col min="2" max="2" width="30" customWidth="1"/>
    <col min="3" max="3" width="10.7265625" bestFit="1" customWidth="1"/>
    <col min="9" max="9" width="15.26953125" bestFit="1" customWidth="1"/>
    <col min="10" max="10" width="12.54296875" bestFit="1" customWidth="1"/>
    <col min="11" max="11" width="15.26953125" bestFit="1" customWidth="1"/>
    <col min="12" max="12" width="14.26953125" customWidth="1"/>
  </cols>
  <sheetData>
    <row r="1" spans="1:12">
      <c r="A1" s="129" t="s">
        <v>208</v>
      </c>
      <c r="B1" s="129"/>
    </row>
    <row r="2" spans="1:12">
      <c r="A2" s="45"/>
      <c r="B2" s="38" t="s">
        <v>209</v>
      </c>
      <c r="L2" s="25"/>
    </row>
    <row r="3" spans="1:12">
      <c r="A3" s="35" t="s">
        <v>210</v>
      </c>
      <c r="B3" s="46">
        <v>904.97737600000005</v>
      </c>
      <c r="F3" s="27"/>
      <c r="G3" s="46"/>
      <c r="H3" s="46"/>
    </row>
    <row r="4" spans="1:12">
      <c r="A4" s="35" t="s">
        <v>211</v>
      </c>
      <c r="B4" s="46">
        <v>908.59728500000006</v>
      </c>
      <c r="F4" s="27"/>
      <c r="G4" s="46"/>
      <c r="H4" s="46"/>
    </row>
    <row r="5" spans="1:12">
      <c r="A5" s="35" t="s">
        <v>212</v>
      </c>
      <c r="B5" s="46">
        <v>918.55203600000004</v>
      </c>
      <c r="F5" s="27"/>
      <c r="G5" s="46"/>
      <c r="H5" s="46"/>
    </row>
    <row r="6" spans="1:12">
      <c r="A6" s="35" t="s">
        <v>213</v>
      </c>
      <c r="B6" s="46">
        <v>913.12217199999998</v>
      </c>
      <c r="F6" s="27"/>
      <c r="G6" s="46"/>
      <c r="H6" s="46"/>
    </row>
    <row r="7" spans="1:12">
      <c r="A7" s="35" t="s">
        <v>214</v>
      </c>
      <c r="B7" s="46">
        <v>923.98190099999999</v>
      </c>
      <c r="F7" s="27"/>
      <c r="G7" s="46"/>
      <c r="H7" s="46"/>
    </row>
    <row r="8" spans="1:12">
      <c r="A8" s="35" t="s">
        <v>215</v>
      </c>
      <c r="B8" s="46">
        <v>923.98190099999999</v>
      </c>
      <c r="F8" s="27"/>
      <c r="G8" s="46"/>
      <c r="H8" s="46"/>
    </row>
    <row r="9" spans="1:12">
      <c r="A9" s="35" t="s">
        <v>216</v>
      </c>
      <c r="B9" s="46">
        <v>927.60181</v>
      </c>
      <c r="F9" s="27"/>
      <c r="G9" s="46"/>
      <c r="H9" s="46"/>
    </row>
    <row r="10" spans="1:12">
      <c r="A10" s="35" t="s">
        <v>217</v>
      </c>
      <c r="B10" s="46">
        <v>928.50678700000003</v>
      </c>
      <c r="F10" s="27"/>
      <c r="G10" s="46"/>
      <c r="H10" s="46"/>
    </row>
    <row r="11" spans="1:12">
      <c r="A11" s="35" t="s">
        <v>218</v>
      </c>
      <c r="B11" s="46">
        <v>927.60181</v>
      </c>
      <c r="F11" s="27"/>
      <c r="G11" s="46"/>
      <c r="H11" s="46"/>
    </row>
    <row r="12" spans="1:12">
      <c r="A12" s="35" t="s">
        <v>219</v>
      </c>
      <c r="B12" s="46">
        <v>922.17194600000005</v>
      </c>
      <c r="F12" s="27"/>
      <c r="G12" s="46"/>
      <c r="H12" s="46"/>
    </row>
    <row r="13" spans="1:12">
      <c r="A13" s="35" t="s">
        <v>220</v>
      </c>
      <c r="B13" s="46">
        <v>914.02714900000001</v>
      </c>
      <c r="F13" s="27"/>
      <c r="G13" s="46"/>
      <c r="H13" s="46"/>
    </row>
    <row r="14" spans="1:12">
      <c r="A14" s="35" t="s">
        <v>221</v>
      </c>
      <c r="B14" s="46">
        <v>914.93212700000004</v>
      </c>
      <c r="F14" s="27"/>
      <c r="G14" s="46"/>
      <c r="H14" s="46"/>
    </row>
    <row r="15" spans="1:12">
      <c r="A15" s="35" t="s">
        <v>222</v>
      </c>
      <c r="B15" s="46">
        <v>914.93212700000004</v>
      </c>
      <c r="F15" s="27"/>
      <c r="G15" s="46"/>
      <c r="H15" s="46"/>
    </row>
    <row r="16" spans="1:12">
      <c r="A16" s="35" t="s">
        <v>223</v>
      </c>
      <c r="B16" s="46">
        <v>912.21719499999995</v>
      </c>
      <c r="F16" s="27"/>
      <c r="G16" s="46"/>
      <c r="H16" s="46"/>
    </row>
    <row r="17" spans="1:8">
      <c r="A17" s="35" t="s">
        <v>224</v>
      </c>
      <c r="B17" s="46">
        <v>916.74208099999998</v>
      </c>
      <c r="F17" s="27"/>
      <c r="G17" s="46"/>
      <c r="H17" s="46"/>
    </row>
    <row r="18" spans="1:8">
      <c r="A18" s="35" t="s">
        <v>225</v>
      </c>
      <c r="B18" s="46">
        <v>928.50678700000003</v>
      </c>
      <c r="F18" s="27"/>
      <c r="G18" s="46"/>
      <c r="H18" s="46"/>
    </row>
    <row r="19" spans="1:8">
      <c r="A19" s="35" t="s">
        <v>226</v>
      </c>
      <c r="B19" s="46">
        <v>942.08144800000002</v>
      </c>
      <c r="F19" s="27"/>
      <c r="G19" s="46"/>
      <c r="H19" s="46"/>
    </row>
    <row r="20" spans="1:8">
      <c r="A20" s="35" t="s">
        <v>227</v>
      </c>
      <c r="B20" s="46">
        <v>942.08144800000002</v>
      </c>
      <c r="F20" s="27"/>
      <c r="G20" s="46"/>
      <c r="H20" s="46"/>
    </row>
    <row r="21" spans="1:8">
      <c r="A21" s="35" t="s">
        <v>228</v>
      </c>
      <c r="B21" s="46">
        <v>945.70135800000003</v>
      </c>
      <c r="F21" s="27"/>
      <c r="G21" s="46"/>
      <c r="H21" s="46"/>
    </row>
    <row r="22" spans="1:8">
      <c r="A22" s="35" t="s">
        <v>229</v>
      </c>
      <c r="B22" s="46">
        <v>946.60633499999994</v>
      </c>
      <c r="F22" s="27"/>
      <c r="G22" s="46"/>
      <c r="H22" s="46"/>
    </row>
    <row r="23" spans="1:8">
      <c r="A23" s="35" t="s">
        <v>230</v>
      </c>
      <c r="B23" s="46">
        <v>961.99095</v>
      </c>
      <c r="F23" s="27"/>
      <c r="G23" s="46"/>
      <c r="H23" s="46"/>
    </row>
    <row r="24" spans="1:8">
      <c r="A24" s="35" t="s">
        <v>231</v>
      </c>
      <c r="B24" s="46">
        <v>975.56561099999999</v>
      </c>
      <c r="F24" s="27"/>
      <c r="G24" s="46"/>
      <c r="H24" s="46"/>
    </row>
    <row r="25" spans="1:8">
      <c r="A25" s="35" t="s">
        <v>232</v>
      </c>
      <c r="B25" s="46">
        <v>977.37556600000005</v>
      </c>
      <c r="F25" s="27"/>
      <c r="G25" s="46"/>
      <c r="H25" s="46"/>
    </row>
    <row r="26" spans="1:8">
      <c r="A26" s="35" t="s">
        <v>233</v>
      </c>
      <c r="B26" s="46">
        <v>985.52036199999998</v>
      </c>
      <c r="F26" s="27"/>
      <c r="G26" s="46"/>
      <c r="H26" s="46"/>
    </row>
    <row r="27" spans="1:8">
      <c r="A27" s="35" t="s">
        <v>234</v>
      </c>
      <c r="B27" s="46">
        <v>992.76018099999999</v>
      </c>
      <c r="F27" s="27"/>
      <c r="G27" s="46"/>
      <c r="H27" s="46"/>
    </row>
    <row r="28" spans="1:8">
      <c r="A28" s="35" t="s">
        <v>235</v>
      </c>
      <c r="B28" s="46">
        <v>996.38009099999999</v>
      </c>
      <c r="F28" s="27"/>
      <c r="G28" s="46"/>
      <c r="H28" s="46"/>
    </row>
    <row r="29" spans="1:8">
      <c r="A29" s="35" t="s">
        <v>236</v>
      </c>
      <c r="B29" s="46">
        <v>995.47511299999996</v>
      </c>
      <c r="F29" s="27"/>
      <c r="G29" s="46"/>
      <c r="H29" s="46"/>
    </row>
    <row r="30" spans="1:8">
      <c r="A30" s="35" t="s">
        <v>237</v>
      </c>
      <c r="B30" s="46">
        <v>996.38009099999999</v>
      </c>
      <c r="F30" s="27"/>
      <c r="G30" s="46"/>
      <c r="H30" s="46"/>
    </row>
    <row r="31" spans="1:8">
      <c r="A31" s="35" t="s">
        <v>238</v>
      </c>
      <c r="B31" s="46">
        <v>999.09502299999997</v>
      </c>
      <c r="F31" s="27"/>
      <c r="G31" s="46"/>
      <c r="H31" s="46"/>
    </row>
    <row r="32" spans="1:8">
      <c r="A32" s="35" t="s">
        <v>239</v>
      </c>
      <c r="B32" s="46">
        <v>1001.8099549999999</v>
      </c>
      <c r="F32" s="27"/>
      <c r="G32" s="46"/>
      <c r="H32" s="46"/>
    </row>
    <row r="33" spans="1:8">
      <c r="A33" s="35" t="s">
        <v>240</v>
      </c>
      <c r="B33" s="46">
        <v>998.19004500000005</v>
      </c>
      <c r="F33" s="27"/>
      <c r="G33" s="46"/>
      <c r="H33" s="46"/>
    </row>
    <row r="34" spans="1:8">
      <c r="A34" s="35" t="s">
        <v>241</v>
      </c>
      <c r="B34" s="46">
        <v>994.57013600000005</v>
      </c>
      <c r="F34" s="27"/>
      <c r="G34" s="46"/>
      <c r="H34" s="46"/>
    </row>
    <row r="35" spans="1:8">
      <c r="A35" s="35" t="s">
        <v>242</v>
      </c>
      <c r="B35" s="46">
        <v>999.09502299999997</v>
      </c>
      <c r="F35" s="27"/>
      <c r="G35" s="46"/>
      <c r="H35" s="46"/>
    </row>
    <row r="36" spans="1:8">
      <c r="A36" s="35" t="s">
        <v>243</v>
      </c>
      <c r="B36" s="46">
        <v>999.09502299999997</v>
      </c>
      <c r="F36" s="27"/>
      <c r="G36" s="46"/>
      <c r="H36" s="46"/>
    </row>
    <row r="37" spans="1:8">
      <c r="A37" s="35" t="s">
        <v>244</v>
      </c>
      <c r="B37" s="46">
        <v>994.57013600000005</v>
      </c>
      <c r="F37" s="27"/>
      <c r="G37" s="46"/>
      <c r="H37" s="46"/>
    </row>
    <row r="38" spans="1:8">
      <c r="A38" s="35" t="s">
        <v>245</v>
      </c>
      <c r="B38" s="46">
        <v>994.57013600000005</v>
      </c>
      <c r="F38" s="27"/>
      <c r="G38" s="46"/>
      <c r="H38" s="46"/>
    </row>
    <row r="39" spans="1:8">
      <c r="A39" s="35" t="s">
        <v>246</v>
      </c>
      <c r="B39" s="46">
        <v>995.47511299999996</v>
      </c>
      <c r="F39" s="27"/>
      <c r="G39" s="46"/>
      <c r="H39" s="46"/>
    </row>
    <row r="40" spans="1:8">
      <c r="A40" s="35" t="s">
        <v>247</v>
      </c>
      <c r="B40" s="46">
        <v>994.57013600000005</v>
      </c>
      <c r="F40" s="27"/>
      <c r="G40" s="46"/>
      <c r="H40" s="46"/>
    </row>
    <row r="41" spans="1:8">
      <c r="A41" s="35" t="s">
        <v>248</v>
      </c>
      <c r="B41" s="46">
        <v>998.19004500000005</v>
      </c>
      <c r="F41" s="27"/>
      <c r="G41" s="46"/>
      <c r="H41" s="46"/>
    </row>
    <row r="42" spans="1:8">
      <c r="A42" s="35" t="s">
        <v>249</v>
      </c>
      <c r="B42" s="46">
        <v>1000</v>
      </c>
      <c r="F42" s="27"/>
      <c r="G42" s="46"/>
      <c r="H42" s="46"/>
    </row>
    <row r="43" spans="1:8">
      <c r="A43" s="35" t="s">
        <v>250</v>
      </c>
      <c r="B43" s="46">
        <v>1001</v>
      </c>
      <c r="F43" s="27"/>
      <c r="G43" s="46"/>
      <c r="H43" s="46"/>
    </row>
    <row r="44" spans="1:8">
      <c r="A44" s="35" t="s">
        <v>251</v>
      </c>
      <c r="B44" s="46">
        <v>1004</v>
      </c>
      <c r="F44" s="27"/>
      <c r="G44" s="46"/>
      <c r="H44" s="46"/>
    </row>
    <row r="45" spans="1:8">
      <c r="A45" s="35" t="s">
        <v>252</v>
      </c>
      <c r="B45" s="46">
        <v>1003</v>
      </c>
      <c r="F45" s="27"/>
      <c r="G45" s="46"/>
      <c r="H45" s="46"/>
    </row>
    <row r="46" spans="1:8">
      <c r="A46" s="35" t="s">
        <v>253</v>
      </c>
      <c r="B46" s="46">
        <v>1004</v>
      </c>
      <c r="F46" s="27"/>
      <c r="G46" s="46"/>
      <c r="H46" s="46"/>
    </row>
    <row r="47" spans="1:8">
      <c r="A47" s="35" t="s">
        <v>254</v>
      </c>
      <c r="B47" s="46">
        <v>1010</v>
      </c>
      <c r="F47" s="27"/>
      <c r="G47" s="46"/>
      <c r="H47" s="46"/>
    </row>
    <row r="48" spans="1:8">
      <c r="A48" s="35" t="s">
        <v>255</v>
      </c>
      <c r="B48" s="46">
        <v>1013</v>
      </c>
      <c r="F48" s="27"/>
      <c r="G48" s="46"/>
      <c r="H48" s="46"/>
    </row>
    <row r="49" spans="1:8">
      <c r="A49" s="35" t="s">
        <v>256</v>
      </c>
      <c r="B49" s="46">
        <v>1020</v>
      </c>
      <c r="F49" s="27"/>
      <c r="G49" s="46"/>
      <c r="H49" s="46"/>
    </row>
    <row r="50" spans="1:8">
      <c r="A50" s="35" t="s">
        <v>257</v>
      </c>
      <c r="B50" s="46">
        <v>1023</v>
      </c>
      <c r="F50" s="27"/>
      <c r="G50" s="46"/>
      <c r="H50" s="46"/>
    </row>
    <row r="51" spans="1:8">
      <c r="A51" s="35" t="s">
        <v>258</v>
      </c>
      <c r="B51" s="46">
        <v>1031</v>
      </c>
      <c r="F51" s="27"/>
      <c r="G51" s="46"/>
      <c r="H51" s="46"/>
    </row>
    <row r="52" spans="1:8">
      <c r="A52" s="35" t="s">
        <v>259</v>
      </c>
      <c r="B52" s="46">
        <v>1036</v>
      </c>
      <c r="F52" s="27"/>
      <c r="G52" s="46"/>
      <c r="H52" s="46"/>
    </row>
    <row r="53" spans="1:8">
      <c r="A53" s="35" t="s">
        <v>260</v>
      </c>
      <c r="B53" s="46">
        <v>1041</v>
      </c>
      <c r="F53" s="27"/>
      <c r="G53" s="46"/>
      <c r="H53" s="46"/>
    </row>
    <row r="54" spans="1:8">
      <c r="A54" s="35" t="s">
        <v>261</v>
      </c>
      <c r="B54" s="46">
        <v>1044</v>
      </c>
      <c r="F54" s="27"/>
      <c r="G54" s="46"/>
      <c r="H54" s="46"/>
    </row>
    <row r="55" spans="1:8">
      <c r="A55" s="35" t="s">
        <v>262</v>
      </c>
      <c r="B55" s="46">
        <v>1047</v>
      </c>
      <c r="F55" s="27"/>
      <c r="G55" s="46"/>
      <c r="H55" s="46"/>
    </row>
    <row r="56" spans="1:8">
      <c r="A56" s="35" t="s">
        <v>263</v>
      </c>
      <c r="B56" s="46">
        <v>1060</v>
      </c>
      <c r="F56" s="27"/>
      <c r="G56" s="46"/>
      <c r="H56" s="46"/>
    </row>
    <row r="57" spans="1:8">
      <c r="A57" s="35" t="s">
        <v>264</v>
      </c>
      <c r="B57" s="46">
        <v>1079</v>
      </c>
      <c r="F57" s="27"/>
      <c r="G57" s="46"/>
      <c r="H57" s="46"/>
    </row>
    <row r="58" spans="1:8">
      <c r="A58" s="35" t="s">
        <v>265</v>
      </c>
      <c r="B58" s="46">
        <v>1084</v>
      </c>
      <c r="F58" s="27"/>
      <c r="G58" s="46"/>
      <c r="H58" s="46"/>
    </row>
    <row r="59" spans="1:8">
      <c r="A59" s="35" t="s">
        <v>266</v>
      </c>
      <c r="B59" s="46">
        <v>1101</v>
      </c>
      <c r="F59" s="27"/>
      <c r="G59" s="46"/>
      <c r="H59" s="46"/>
    </row>
    <row r="60" spans="1:8">
      <c r="A60" s="35" t="s">
        <v>267</v>
      </c>
      <c r="B60" s="46">
        <v>1126</v>
      </c>
      <c r="F60" s="27"/>
      <c r="G60" s="46"/>
      <c r="H60" s="46"/>
    </row>
    <row r="61" spans="1:8">
      <c r="A61" s="35" t="s">
        <v>268</v>
      </c>
      <c r="B61" s="46">
        <v>1172</v>
      </c>
      <c r="F61" s="27"/>
      <c r="G61" s="46"/>
      <c r="H61" s="46"/>
    </row>
    <row r="62" spans="1:8">
      <c r="A62" s="35" t="s">
        <v>269</v>
      </c>
      <c r="B62" s="46">
        <v>1190</v>
      </c>
      <c r="F62" s="27"/>
      <c r="G62" s="46"/>
      <c r="H62" s="46"/>
    </row>
    <row r="63" spans="1:8">
      <c r="A63" s="35" t="s">
        <v>270</v>
      </c>
      <c r="B63" s="46">
        <v>1211</v>
      </c>
      <c r="F63" s="27"/>
      <c r="G63" s="46"/>
      <c r="H63" s="46"/>
    </row>
    <row r="64" spans="1:8">
      <c r="A64" s="35" t="s">
        <v>271</v>
      </c>
      <c r="B64" s="46">
        <v>1214</v>
      </c>
      <c r="F64" s="27"/>
      <c r="G64" s="46"/>
      <c r="H64" s="46"/>
    </row>
    <row r="65" spans="1:8">
      <c r="A65" s="35" t="s">
        <v>272</v>
      </c>
      <c r="B65" s="46">
        <v>1228</v>
      </c>
      <c r="F65" s="27"/>
      <c r="G65" s="46"/>
      <c r="H65" s="46"/>
    </row>
    <row r="66" spans="1:8">
      <c r="A66" s="35" t="s">
        <v>273</v>
      </c>
      <c r="B66" s="46">
        <v>1243</v>
      </c>
      <c r="F66" s="27"/>
      <c r="G66" s="46"/>
      <c r="H66" s="46"/>
    </row>
    <row r="67" spans="1:8">
      <c r="A67" s="35" t="s">
        <v>274</v>
      </c>
      <c r="B67" s="46">
        <v>1248</v>
      </c>
      <c r="F67" s="27"/>
      <c r="G67" s="46"/>
      <c r="H67" s="46"/>
    </row>
    <row r="68" spans="1:8">
      <c r="A68" s="35" t="s">
        <v>275</v>
      </c>
      <c r="B68" s="46">
        <v>1269</v>
      </c>
      <c r="F68" s="27"/>
      <c r="G68" s="46"/>
      <c r="H68" s="46"/>
    </row>
    <row r="69" spans="1:8">
      <c r="A69" s="35" t="s">
        <v>276</v>
      </c>
      <c r="B69" s="46">
        <v>1294</v>
      </c>
      <c r="F69" s="27"/>
      <c r="G69" s="46"/>
      <c r="H69" s="46"/>
    </row>
    <row r="70" spans="1:8">
      <c r="A70" s="35" t="s">
        <v>277</v>
      </c>
      <c r="B70" s="46">
        <v>1318</v>
      </c>
      <c r="F70" s="27"/>
      <c r="G70" s="46"/>
      <c r="H70" s="46"/>
    </row>
    <row r="71" spans="1:8">
      <c r="A71" s="35" t="s">
        <v>278</v>
      </c>
      <c r="B71" s="46">
        <v>1330</v>
      </c>
      <c r="F71" s="27"/>
      <c r="G71" s="46"/>
      <c r="H71" s="46"/>
    </row>
    <row r="72" spans="1:8">
      <c r="A72" s="35" t="s">
        <v>279</v>
      </c>
      <c r="B72" s="46">
        <v>1332</v>
      </c>
      <c r="F72" s="27"/>
      <c r="G72" s="46"/>
      <c r="H72" s="46"/>
    </row>
    <row r="73" spans="1:8">
      <c r="A73" s="35" t="s">
        <v>280</v>
      </c>
      <c r="B73" s="46">
        <v>1334</v>
      </c>
      <c r="F73" s="27"/>
      <c r="G73" s="46"/>
      <c r="H73" s="46"/>
    </row>
    <row r="74" spans="1:8">
      <c r="A74" s="35" t="s">
        <v>281</v>
      </c>
      <c r="B74" s="46">
        <v>1340</v>
      </c>
      <c r="F74" s="27"/>
      <c r="G74" s="46"/>
      <c r="H74" s="46"/>
    </row>
    <row r="75" spans="1:8">
      <c r="A75" s="35" t="s">
        <v>282</v>
      </c>
      <c r="B75" s="46">
        <v>1351</v>
      </c>
      <c r="F75" s="27"/>
      <c r="G75" s="46"/>
      <c r="H75" s="46"/>
    </row>
    <row r="76" spans="1:8">
      <c r="A76" s="35" t="s">
        <v>283</v>
      </c>
      <c r="B76" s="46">
        <v>1363</v>
      </c>
      <c r="F76" s="27"/>
      <c r="G76" s="46"/>
      <c r="H76" s="46"/>
    </row>
    <row r="77" spans="1:8">
      <c r="A77" s="35" t="s">
        <v>284</v>
      </c>
      <c r="B77" s="46">
        <v>1372</v>
      </c>
      <c r="F77" s="27"/>
      <c r="G77" s="46"/>
      <c r="H77" s="46"/>
    </row>
    <row r="78" spans="1:8">
      <c r="A78" s="35" t="s">
        <v>285</v>
      </c>
      <c r="B78" s="46">
        <v>1394</v>
      </c>
      <c r="F78" s="27"/>
      <c r="G78" s="46"/>
      <c r="H78" s="46"/>
    </row>
    <row r="79" spans="1:8">
      <c r="A79" s="35" t="s">
        <v>286</v>
      </c>
      <c r="B79" s="46">
        <v>1393</v>
      </c>
      <c r="F79" s="27"/>
      <c r="G79" s="46"/>
      <c r="H79" s="46"/>
    </row>
    <row r="80" spans="1:8">
      <c r="A80" s="35" t="s">
        <v>287</v>
      </c>
      <c r="B80" s="46">
        <v>1387</v>
      </c>
      <c r="F80" s="27"/>
      <c r="G80" s="46"/>
      <c r="H80" s="46"/>
    </row>
    <row r="81" spans="1:8">
      <c r="A81" s="35" t="s">
        <v>288</v>
      </c>
      <c r="B81" s="46">
        <v>1371</v>
      </c>
      <c r="F81" s="27"/>
      <c r="G81" s="46"/>
      <c r="H81" s="46"/>
    </row>
    <row r="82" spans="1:8">
      <c r="A82" s="35" t="s">
        <v>289</v>
      </c>
      <c r="B82" s="46">
        <v>1351</v>
      </c>
      <c r="F82" s="27"/>
      <c r="G82" s="46"/>
      <c r="H82" s="46"/>
    </row>
    <row r="83" spans="1:8">
      <c r="A83" s="35" t="s">
        <v>290</v>
      </c>
      <c r="B83" s="46">
        <v>1338</v>
      </c>
      <c r="F83" s="27"/>
      <c r="G83" s="46"/>
      <c r="H83" s="46"/>
    </row>
    <row r="84" spans="1:8">
      <c r="A84" s="35" t="s">
        <v>291</v>
      </c>
      <c r="B84" s="46">
        <v>1336</v>
      </c>
      <c r="F84" s="27"/>
      <c r="G84" s="46"/>
      <c r="H84" s="46"/>
    </row>
    <row r="85" spans="1:8">
      <c r="A85" s="35" t="s">
        <v>292</v>
      </c>
      <c r="B85" s="46">
        <v>1337</v>
      </c>
      <c r="F85" s="27"/>
      <c r="G85" s="46"/>
      <c r="H85" s="46"/>
    </row>
    <row r="86" spans="1:8">
      <c r="A86" s="35" t="s">
        <v>293</v>
      </c>
      <c r="B86" s="46">
        <v>1337</v>
      </c>
      <c r="F86" s="27"/>
      <c r="G86" s="46"/>
      <c r="H86" s="46"/>
    </row>
    <row r="87" spans="1:8">
      <c r="A87" s="35" t="s">
        <v>294</v>
      </c>
      <c r="B87" s="46">
        <v>1333</v>
      </c>
      <c r="F87" s="27"/>
      <c r="G87" s="46"/>
      <c r="H87" s="46"/>
    </row>
    <row r="88" spans="1:8">
      <c r="A88" s="35" t="s">
        <v>295</v>
      </c>
      <c r="B88" s="46">
        <v>1334</v>
      </c>
      <c r="F88" s="27"/>
      <c r="G88" s="46"/>
      <c r="H88" s="46"/>
    </row>
    <row r="89" spans="1:8">
      <c r="A89" s="35" t="s">
        <v>296</v>
      </c>
      <c r="B89" s="46">
        <v>1342</v>
      </c>
      <c r="F89" s="27"/>
      <c r="G89" s="46"/>
      <c r="H89" s="46"/>
    </row>
    <row r="90" spans="1:8">
      <c r="A90" s="35" t="s">
        <v>297</v>
      </c>
      <c r="B90" s="46">
        <v>1347</v>
      </c>
      <c r="F90" s="27"/>
      <c r="G90" s="46"/>
      <c r="H90" s="46"/>
    </row>
    <row r="91" spans="1:8">
      <c r="A91" s="35" t="s">
        <v>298</v>
      </c>
      <c r="B91" s="46">
        <v>1349</v>
      </c>
      <c r="F91" s="27"/>
      <c r="G91" s="46"/>
      <c r="H91" s="46"/>
    </row>
    <row r="92" spans="1:8">
      <c r="A92" s="35" t="s">
        <v>299</v>
      </c>
      <c r="B92" s="46">
        <v>1351</v>
      </c>
      <c r="F92" s="27"/>
      <c r="G92" s="46"/>
      <c r="H92" s="46"/>
    </row>
    <row r="93" spans="1:8">
      <c r="A93" s="35" t="s">
        <v>300</v>
      </c>
      <c r="B93" s="46">
        <v>1352</v>
      </c>
      <c r="F93" s="27"/>
      <c r="G93" s="46"/>
      <c r="H93" s="46"/>
    </row>
    <row r="94" spans="1:8">
      <c r="A94" s="35" t="s">
        <v>301</v>
      </c>
      <c r="B94" s="46">
        <v>1354</v>
      </c>
      <c r="F94" s="27"/>
      <c r="G94" s="46"/>
      <c r="H94" s="46"/>
    </row>
    <row r="95" spans="1:8">
      <c r="A95" s="35" t="s">
        <v>302</v>
      </c>
      <c r="B95" s="46">
        <v>1359</v>
      </c>
      <c r="F95" s="27"/>
      <c r="G95" s="46"/>
      <c r="H95" s="46"/>
    </row>
    <row r="96" spans="1:8">
      <c r="A96" s="35" t="s">
        <v>303</v>
      </c>
      <c r="B96" s="46">
        <v>1365</v>
      </c>
      <c r="F96" s="27"/>
      <c r="G96" s="46"/>
      <c r="H96" s="46"/>
    </row>
    <row r="97" spans="1:8">
      <c r="A97" s="35" t="s">
        <v>304</v>
      </c>
      <c r="B97" s="46">
        <v>1372</v>
      </c>
      <c r="F97" s="27"/>
      <c r="G97" s="46"/>
      <c r="H97" s="46"/>
    </row>
    <row r="98" spans="1:8">
      <c r="A98" s="35" t="s">
        <v>329</v>
      </c>
      <c r="B98" s="101">
        <v>1384</v>
      </c>
      <c r="F98" s="27"/>
      <c r="G98" s="46"/>
      <c r="H98" s="46"/>
    </row>
    <row r="99" spans="1:8">
      <c r="A99" s="35" t="s">
        <v>365</v>
      </c>
      <c r="B99" s="101">
        <v>1404</v>
      </c>
      <c r="F99" s="27"/>
      <c r="G99" s="46"/>
      <c r="H99" s="46"/>
    </row>
    <row r="100" spans="1:8">
      <c r="A100" s="35" t="s">
        <v>366</v>
      </c>
      <c r="B100" s="101">
        <v>1415</v>
      </c>
      <c r="F100" s="27"/>
      <c r="G100" s="46"/>
      <c r="H100" s="46"/>
    </row>
    <row r="101" spans="1:8">
      <c r="A101" s="35" t="s">
        <v>368</v>
      </c>
      <c r="B101" s="101">
        <v>1432</v>
      </c>
      <c r="F101" s="27"/>
      <c r="G101" s="46"/>
      <c r="H101" s="46"/>
    </row>
    <row r="102" spans="1:8">
      <c r="A102" s="35" t="s">
        <v>385</v>
      </c>
      <c r="B102" s="101">
        <v>1444</v>
      </c>
      <c r="F102" s="27"/>
      <c r="G102" s="46"/>
      <c r="H102" s="46"/>
    </row>
    <row r="103" spans="1:8">
      <c r="A103" s="35" t="s">
        <v>393</v>
      </c>
      <c r="B103" s="101">
        <v>1460</v>
      </c>
      <c r="F103" s="27"/>
      <c r="G103" s="46"/>
      <c r="H103" s="46"/>
    </row>
    <row r="104" spans="1:8">
      <c r="A104" s="35" t="s">
        <v>402</v>
      </c>
      <c r="B104" s="101">
        <v>1474</v>
      </c>
      <c r="C104" s="123">
        <v>42143</v>
      </c>
      <c r="F104" s="27"/>
      <c r="G104" s="46"/>
      <c r="H104" s="46"/>
    </row>
    <row r="105" spans="1:8">
      <c r="A105" s="35" t="s">
        <v>419</v>
      </c>
      <c r="B105" s="101">
        <v>1484</v>
      </c>
      <c r="C105" s="123">
        <v>42249</v>
      </c>
      <c r="F105" s="27"/>
      <c r="G105" s="46"/>
      <c r="H105" s="46"/>
    </row>
    <row r="106" spans="1:8">
      <c r="A106" s="35" t="s">
        <v>427</v>
      </c>
      <c r="B106" s="101">
        <v>1498</v>
      </c>
      <c r="C106" s="123">
        <v>42340</v>
      </c>
      <c r="F106" s="27"/>
      <c r="G106" s="46"/>
      <c r="H106" s="46"/>
    </row>
    <row r="107" spans="1:8">
      <c r="A107" s="35" t="s">
        <v>432</v>
      </c>
      <c r="B107" s="101">
        <v>1507</v>
      </c>
      <c r="C107" s="123">
        <v>42430</v>
      </c>
      <c r="F107" s="27"/>
      <c r="G107" s="46"/>
      <c r="H107" s="46"/>
    </row>
    <row r="108" spans="1:8">
      <c r="A108" s="35" t="s">
        <v>439</v>
      </c>
      <c r="B108" s="101">
        <v>1519</v>
      </c>
      <c r="C108" s="123">
        <v>42530</v>
      </c>
      <c r="F108" s="27"/>
      <c r="G108" s="46"/>
      <c r="H108" s="46"/>
    </row>
    <row r="109" spans="1:8">
      <c r="A109" s="35" t="s">
        <v>464</v>
      </c>
      <c r="B109" s="101">
        <v>1533</v>
      </c>
      <c r="C109" s="123">
        <v>42614</v>
      </c>
      <c r="F109" s="27"/>
      <c r="G109" s="46"/>
      <c r="H109" s="46"/>
    </row>
    <row r="110" spans="1:8">
      <c r="A110" s="35" t="s">
        <v>562</v>
      </c>
      <c r="B110" s="101">
        <v>1553</v>
      </c>
      <c r="C110" s="123">
        <v>42724</v>
      </c>
      <c r="D110" s="113" t="s">
        <v>477</v>
      </c>
      <c r="F110" s="27"/>
      <c r="G110" s="46"/>
      <c r="H110" s="46"/>
    </row>
    <row r="111" spans="1:8">
      <c r="A111" s="35" t="s">
        <v>569</v>
      </c>
      <c r="B111" s="101">
        <v>1591</v>
      </c>
      <c r="C111" s="123">
        <v>42786</v>
      </c>
      <c r="F111" s="27"/>
      <c r="G111" s="46"/>
      <c r="H111" s="46"/>
    </row>
    <row r="112" spans="1:8">
      <c r="A112" s="35" t="s">
        <v>589</v>
      </c>
      <c r="B112" s="101">
        <v>1601</v>
      </c>
      <c r="C112" s="123">
        <v>42885</v>
      </c>
      <c r="F112" s="27"/>
      <c r="G112" s="46"/>
      <c r="H112" s="46"/>
    </row>
    <row r="113" spans="1:12">
      <c r="A113" s="35" t="s">
        <v>607</v>
      </c>
      <c r="B113" s="101">
        <v>1618</v>
      </c>
      <c r="C113" s="123">
        <v>42965</v>
      </c>
      <c r="F113" s="27"/>
      <c r="G113" s="46"/>
      <c r="H113" s="46"/>
    </row>
    <row r="114" spans="1:12">
      <c r="A114" s="35" t="s">
        <v>618</v>
      </c>
      <c r="B114" s="101">
        <v>1635</v>
      </c>
      <c r="C114" s="123">
        <v>43062</v>
      </c>
      <c r="F114" s="27"/>
      <c r="G114" s="46"/>
      <c r="H114" s="46"/>
    </row>
    <row r="115" spans="1:12">
      <c r="A115" s="35" t="s">
        <v>625</v>
      </c>
      <c r="B115" s="101">
        <v>1656</v>
      </c>
      <c r="C115" s="123">
        <v>43161</v>
      </c>
      <c r="D115" s="123"/>
      <c r="E115" s="123"/>
      <c r="F115" s="27"/>
      <c r="G115" s="46"/>
      <c r="H115" s="46"/>
    </row>
    <row r="116" spans="1:12">
      <c r="A116" s="35" t="s">
        <v>632</v>
      </c>
      <c r="B116" s="101">
        <v>1670</v>
      </c>
      <c r="C116" s="123">
        <v>43256</v>
      </c>
      <c r="D116" s="123"/>
      <c r="E116" s="123"/>
      <c r="F116" s="27"/>
      <c r="G116" s="46"/>
      <c r="H116" s="46"/>
    </row>
    <row r="117" spans="1:12">
      <c r="A117" s="35" t="s">
        <v>639</v>
      </c>
      <c r="B117" s="101">
        <v>1689</v>
      </c>
      <c r="C117" s="123">
        <v>43342</v>
      </c>
      <c r="D117" s="123"/>
      <c r="E117" s="123"/>
      <c r="F117" s="27"/>
      <c r="G117" s="46"/>
      <c r="H117" s="46"/>
    </row>
    <row r="118" spans="1:12">
      <c r="A118" s="35" t="s">
        <v>650</v>
      </c>
      <c r="B118" s="101">
        <v>1711</v>
      </c>
      <c r="C118" s="123">
        <v>43439</v>
      </c>
      <c r="D118" s="130" t="s">
        <v>651</v>
      </c>
      <c r="E118" s="123"/>
      <c r="F118" s="27"/>
      <c r="G118" s="46"/>
      <c r="H118" s="46"/>
    </row>
    <row r="119" spans="1:12">
      <c r="A119" s="35" t="s">
        <v>658</v>
      </c>
      <c r="B119" s="101">
        <v>1731</v>
      </c>
      <c r="C119" s="123">
        <v>43518</v>
      </c>
      <c r="D119" s="130" t="s">
        <v>651</v>
      </c>
      <c r="E119" s="123"/>
      <c r="F119" s="27"/>
      <c r="G119" s="46"/>
      <c r="H119" s="46"/>
    </row>
    <row r="120" spans="1:12">
      <c r="A120" s="35" t="s">
        <v>664</v>
      </c>
      <c r="B120" s="101">
        <v>1747</v>
      </c>
      <c r="C120" s="123">
        <v>43620</v>
      </c>
      <c r="D120" s="130" t="s">
        <v>651</v>
      </c>
      <c r="E120" s="123"/>
      <c r="F120" s="27"/>
      <c r="G120" s="46"/>
      <c r="H120" s="46"/>
    </row>
    <row r="121" spans="1:12">
      <c r="A121" s="35" t="s">
        <v>684</v>
      </c>
      <c r="B121" s="101">
        <v>1762</v>
      </c>
      <c r="C121" s="123">
        <v>43696</v>
      </c>
      <c r="D121" s="130" t="s">
        <v>651</v>
      </c>
      <c r="E121" s="123"/>
      <c r="F121" s="27"/>
      <c r="G121" s="46"/>
      <c r="H121" s="46"/>
      <c r="I121" s="6"/>
      <c r="J121" s="6"/>
      <c r="K121" s="6"/>
      <c r="L121" s="47"/>
    </row>
    <row r="122" spans="1:12">
      <c r="A122" s="35" t="s">
        <v>695</v>
      </c>
      <c r="B122" s="101">
        <v>1799</v>
      </c>
      <c r="C122" s="123">
        <v>43803</v>
      </c>
      <c r="D122" s="130" t="s">
        <v>651</v>
      </c>
      <c r="E122" s="123"/>
      <c r="F122" s="27"/>
      <c r="G122" s="46"/>
      <c r="H122" s="46"/>
      <c r="I122" s="6"/>
      <c r="J122" s="6"/>
      <c r="K122" s="6"/>
      <c r="L122" s="47"/>
    </row>
    <row r="123" spans="1:12">
      <c r="A123" s="35" t="s">
        <v>702</v>
      </c>
      <c r="B123" s="101">
        <v>1825</v>
      </c>
      <c r="C123" s="123">
        <v>43885</v>
      </c>
      <c r="D123" s="130" t="s">
        <v>651</v>
      </c>
      <c r="E123" s="123"/>
      <c r="F123" s="27"/>
      <c r="G123" s="46"/>
      <c r="H123" s="46"/>
      <c r="I123" s="6"/>
      <c r="J123" s="6"/>
      <c r="K123" s="6"/>
      <c r="L123" s="47"/>
    </row>
    <row r="124" spans="1:12">
      <c r="A124" s="35" t="s">
        <v>711</v>
      </c>
      <c r="B124" s="101">
        <v>1838</v>
      </c>
      <c r="C124" s="123">
        <v>43976</v>
      </c>
      <c r="D124" s="130" t="s">
        <v>651</v>
      </c>
      <c r="E124" s="123"/>
      <c r="F124" s="27"/>
      <c r="G124" s="46"/>
      <c r="H124" s="46"/>
      <c r="I124" s="6"/>
      <c r="J124" s="6"/>
      <c r="K124" s="6"/>
      <c r="L124" s="47"/>
    </row>
    <row r="125" spans="1:12">
      <c r="A125" s="35" t="s">
        <v>740</v>
      </c>
      <c r="B125" s="101">
        <v>1841</v>
      </c>
      <c r="C125" s="123">
        <v>44075</v>
      </c>
      <c r="D125" s="130"/>
      <c r="E125" s="123"/>
      <c r="F125" s="27"/>
      <c r="G125" s="46"/>
      <c r="H125" s="46"/>
      <c r="I125" s="6"/>
      <c r="J125" s="6"/>
      <c r="K125" s="6"/>
      <c r="L125" s="47"/>
    </row>
    <row r="126" spans="1:12">
      <c r="A126" s="35" t="s">
        <v>753</v>
      </c>
      <c r="B126" s="101">
        <v>1843</v>
      </c>
      <c r="C126" s="123">
        <v>44168</v>
      </c>
      <c r="D126" s="130"/>
      <c r="E126" s="123"/>
      <c r="F126" s="27"/>
      <c r="G126" s="46"/>
      <c r="I126" s="6"/>
      <c r="J126" s="6"/>
      <c r="K126" s="6"/>
      <c r="L126" s="47"/>
    </row>
    <row r="127" spans="1:12">
      <c r="A127" s="35" t="s">
        <v>763</v>
      </c>
      <c r="B127" s="101">
        <v>1860</v>
      </c>
      <c r="C127" s="123">
        <v>44256</v>
      </c>
      <c r="D127" s="123"/>
      <c r="E127" s="123"/>
      <c r="F127" s="27"/>
      <c r="G127" s="46"/>
      <c r="I127" s="6"/>
      <c r="J127" s="6"/>
      <c r="K127" s="6"/>
      <c r="L127" s="47"/>
    </row>
    <row r="128" spans="1:12">
      <c r="A128" s="35" t="s">
        <v>772</v>
      </c>
      <c r="B128" s="101">
        <v>1867</v>
      </c>
      <c r="C128" s="123">
        <v>44348</v>
      </c>
      <c r="D128" s="123"/>
      <c r="E128" s="123"/>
      <c r="F128" s="27"/>
      <c r="G128" s="46"/>
      <c r="I128" s="6"/>
      <c r="J128" s="6"/>
      <c r="K128" s="6"/>
      <c r="L128" s="47"/>
    </row>
    <row r="129" spans="1:12">
      <c r="A129" s="35" t="s">
        <v>784</v>
      </c>
      <c r="B129" s="101">
        <v>1925</v>
      </c>
      <c r="C129" s="123">
        <v>44440</v>
      </c>
      <c r="D129" s="123"/>
      <c r="E129" s="123"/>
      <c r="J129" s="6"/>
    </row>
    <row r="130" spans="1:12">
      <c r="A130" s="35" t="s">
        <v>793</v>
      </c>
      <c r="B130" s="101">
        <v>1960</v>
      </c>
      <c r="C130" s="123">
        <v>44531</v>
      </c>
      <c r="D130" s="123"/>
      <c r="E130" s="123"/>
      <c r="F130" s="123"/>
      <c r="H130" s="123"/>
      <c r="J130" s="123"/>
      <c r="K130" s="111"/>
      <c r="L130" s="123"/>
    </row>
    <row r="131" spans="1:12">
      <c r="A131" s="35" t="s">
        <v>805</v>
      </c>
      <c r="B131" s="101">
        <v>2003</v>
      </c>
      <c r="C131" s="123">
        <v>44622</v>
      </c>
      <c r="D131" s="123"/>
      <c r="E131" s="123"/>
    </row>
    <row r="132" spans="1:12">
      <c r="A132" s="35" t="s">
        <v>824</v>
      </c>
      <c r="B132" s="101">
        <v>2060</v>
      </c>
      <c r="C132" s="123">
        <v>44712</v>
      </c>
      <c r="D132" s="123"/>
      <c r="E132" s="123"/>
    </row>
    <row r="133" spans="1:12">
      <c r="A133" s="35"/>
      <c r="B133" s="101"/>
      <c r="C133" s="123">
        <v>44791</v>
      </c>
    </row>
    <row r="134" spans="1:12">
      <c r="A134" s="35"/>
      <c r="B134" s="101"/>
    </row>
    <row r="135" spans="1:12">
      <c r="A135" s="35"/>
      <c r="B135" s="101"/>
    </row>
    <row r="136" spans="1:12">
      <c r="A136" s="35"/>
      <c r="B136" s="10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0">
    <tabColor rgb="FF7030A0"/>
  </sheetPr>
  <dimension ref="A1:AD90"/>
  <sheetViews>
    <sheetView zoomScaleNormal="100" workbookViewId="0">
      <pane xSplit="1" ySplit="4" topLeftCell="C86" activePane="bottomRight" state="frozen"/>
      <selection pane="topRight" activeCell="B1" sqref="B1"/>
      <selection pane="bottomLeft" activeCell="A5" sqref="A5"/>
      <selection pane="bottomRight" activeCell="E88" sqref="E88:E90"/>
    </sheetView>
  </sheetViews>
  <sheetFormatPr defaultRowHeight="14.5"/>
  <cols>
    <col min="4" max="5" width="11.54296875" customWidth="1"/>
  </cols>
  <sheetData>
    <row r="1" spans="1:30">
      <c r="A1" s="26" t="s">
        <v>308</v>
      </c>
      <c r="B1" s="26"/>
      <c r="C1" s="26"/>
      <c r="G1" s="130" t="s">
        <v>405</v>
      </c>
    </row>
    <row r="2" spans="1:30">
      <c r="A2" s="5" t="s">
        <v>5</v>
      </c>
      <c r="B2" s="5"/>
      <c r="C2" s="5"/>
    </row>
    <row r="3" spans="1:30">
      <c r="A3" s="25"/>
      <c r="B3" s="25"/>
      <c r="C3" s="25"/>
      <c r="E3" s="111" t="s">
        <v>401</v>
      </c>
      <c r="X3" t="s">
        <v>757</v>
      </c>
      <c r="AA3" t="s">
        <v>758</v>
      </c>
    </row>
    <row r="4" spans="1:30">
      <c r="A4" s="15"/>
      <c r="B4" s="26" t="s">
        <v>1</v>
      </c>
      <c r="C4" s="26" t="s">
        <v>307</v>
      </c>
      <c r="E4" s="111" t="s">
        <v>405</v>
      </c>
      <c r="W4" s="15"/>
      <c r="X4" s="26" t="s">
        <v>756</v>
      </c>
      <c r="Z4" s="15"/>
      <c r="AA4" s="26" t="s">
        <v>1</v>
      </c>
    </row>
    <row r="5" spans="1:30">
      <c r="A5" s="27">
        <v>36951</v>
      </c>
      <c r="B5" s="197">
        <v>574.9</v>
      </c>
      <c r="D5" s="111"/>
      <c r="W5" s="27">
        <v>36951</v>
      </c>
      <c r="X5" s="66">
        <v>572.5</v>
      </c>
      <c r="Z5" s="27">
        <v>36951</v>
      </c>
      <c r="AA5" s="66">
        <v>574.9</v>
      </c>
      <c r="AC5" s="66">
        <f>+AA5-X5</f>
        <v>2.3999999999999773</v>
      </c>
      <c r="AD5" s="72">
        <f>+AC5/AA5</f>
        <v>4.1746390676639022E-3</v>
      </c>
    </row>
    <row r="6" spans="1:30">
      <c r="A6" s="27">
        <v>37043</v>
      </c>
      <c r="B6" s="197">
        <v>576.29999999999995</v>
      </c>
      <c r="D6" s="111"/>
      <c r="W6" s="27">
        <v>37043</v>
      </c>
      <c r="X6" s="66">
        <v>573.79999999999995</v>
      </c>
      <c r="Z6" s="27">
        <v>37043</v>
      </c>
      <c r="AA6" s="66">
        <v>576.29999999999995</v>
      </c>
      <c r="AC6" s="66">
        <f t="shared" ref="AC6:AC69" si="0">+AA6-X6</f>
        <v>2.5</v>
      </c>
      <c r="AD6" s="72">
        <f t="shared" ref="AD6:AD69" si="1">+AC6/AA6</f>
        <v>4.3380183931979871E-3</v>
      </c>
    </row>
    <row r="7" spans="1:30">
      <c r="A7" s="27">
        <v>37135</v>
      </c>
      <c r="B7" s="197">
        <v>581.4</v>
      </c>
      <c r="D7" s="111"/>
      <c r="W7" s="27">
        <v>37135</v>
      </c>
      <c r="X7" s="66">
        <v>578.20000000000005</v>
      </c>
      <c r="Z7" s="27">
        <v>37135</v>
      </c>
      <c r="AA7" s="66">
        <v>581.4</v>
      </c>
      <c r="AC7" s="66">
        <f t="shared" si="0"/>
        <v>3.1999999999999318</v>
      </c>
      <c r="AD7" s="72">
        <f t="shared" si="1"/>
        <v>5.5039559683521359E-3</v>
      </c>
    </row>
    <row r="8" spans="1:30">
      <c r="A8" s="27">
        <v>37226</v>
      </c>
      <c r="B8" s="197">
        <v>595.5</v>
      </c>
      <c r="D8" s="111"/>
      <c r="W8" s="27">
        <v>37226</v>
      </c>
      <c r="X8" s="66">
        <v>592.4</v>
      </c>
      <c r="Z8" s="27">
        <v>37226</v>
      </c>
      <c r="AA8" s="66">
        <v>595.5</v>
      </c>
      <c r="AC8" s="66">
        <f t="shared" si="0"/>
        <v>3.1000000000000227</v>
      </c>
      <c r="AD8" s="72">
        <f t="shared" si="1"/>
        <v>5.2057094878253949E-3</v>
      </c>
    </row>
    <row r="9" spans="1:30">
      <c r="A9" s="27">
        <v>37316</v>
      </c>
      <c r="B9" s="197">
        <v>602.5</v>
      </c>
      <c r="C9" s="29">
        <f>B9/B5-1</f>
        <v>4.8008349278135354E-2</v>
      </c>
      <c r="D9" s="111"/>
      <c r="W9" s="27">
        <v>37316</v>
      </c>
      <c r="X9" s="66">
        <v>598.4</v>
      </c>
      <c r="Z9" s="27">
        <v>37316</v>
      </c>
      <c r="AA9" s="66">
        <v>602.5</v>
      </c>
      <c r="AC9" s="66">
        <f t="shared" si="0"/>
        <v>4.1000000000000227</v>
      </c>
      <c r="AD9" s="72">
        <f t="shared" si="1"/>
        <v>6.8049792531120713E-3</v>
      </c>
    </row>
    <row r="10" spans="1:30">
      <c r="A10" s="27">
        <v>37408</v>
      </c>
      <c r="B10" s="197">
        <v>604.70000000000005</v>
      </c>
      <c r="C10" s="72">
        <f t="shared" ref="C10:C62" si="2">B10/B6-1</f>
        <v>4.9279888946729189E-2</v>
      </c>
      <c r="D10" s="111"/>
      <c r="W10" s="27">
        <v>37408</v>
      </c>
      <c r="X10" s="66">
        <v>600.29999999999995</v>
      </c>
      <c r="Z10" s="27">
        <v>37408</v>
      </c>
      <c r="AA10" s="66">
        <v>604.70000000000005</v>
      </c>
      <c r="AC10" s="66">
        <f t="shared" si="0"/>
        <v>4.4000000000000909</v>
      </c>
      <c r="AD10" s="72">
        <f t="shared" si="1"/>
        <v>7.2763353729123374E-3</v>
      </c>
    </row>
    <row r="11" spans="1:30">
      <c r="A11" s="27">
        <v>37500</v>
      </c>
      <c r="B11" s="197">
        <v>598.29999999999995</v>
      </c>
      <c r="C11" s="72">
        <f t="shared" si="2"/>
        <v>2.9067767457860327E-2</v>
      </c>
      <c r="D11" s="111"/>
      <c r="W11" s="27">
        <v>37500</v>
      </c>
      <c r="X11" s="66">
        <v>594.29999999999995</v>
      </c>
      <c r="Z11" s="27">
        <v>37500</v>
      </c>
      <c r="AA11" s="66">
        <v>598.29999999999995</v>
      </c>
      <c r="AC11" s="66">
        <f t="shared" si="0"/>
        <v>4</v>
      </c>
      <c r="AD11" s="72">
        <f t="shared" si="1"/>
        <v>6.6856092261407324E-3</v>
      </c>
    </row>
    <row r="12" spans="1:30">
      <c r="A12" s="27">
        <v>37591</v>
      </c>
      <c r="B12" s="197">
        <v>617.20000000000005</v>
      </c>
      <c r="C12" s="72">
        <f t="shared" si="2"/>
        <v>3.6439966414777647E-2</v>
      </c>
      <c r="D12" s="111"/>
      <c r="W12" s="27">
        <v>37591</v>
      </c>
      <c r="X12" s="66">
        <v>613.29999999999995</v>
      </c>
      <c r="Z12" s="27">
        <v>37591</v>
      </c>
      <c r="AA12" s="66">
        <v>617.20000000000005</v>
      </c>
      <c r="AC12" s="66">
        <f t="shared" si="0"/>
        <v>3.9000000000000909</v>
      </c>
      <c r="AD12" s="72">
        <f t="shared" si="1"/>
        <v>6.3188593648737697E-3</v>
      </c>
    </row>
    <row r="13" spans="1:30">
      <c r="A13" s="27">
        <v>37681</v>
      </c>
      <c r="B13" s="197">
        <v>610.6</v>
      </c>
      <c r="C13" s="72">
        <f t="shared" si="2"/>
        <v>1.3443983402489756E-2</v>
      </c>
      <c r="D13" s="111"/>
      <c r="W13" s="27">
        <v>37681</v>
      </c>
      <c r="X13" s="66">
        <v>607.20000000000005</v>
      </c>
      <c r="Z13" s="27">
        <v>37681</v>
      </c>
      <c r="AA13" s="66">
        <v>610.6</v>
      </c>
      <c r="AC13" s="66">
        <f t="shared" si="0"/>
        <v>3.3999999999999773</v>
      </c>
      <c r="AD13" s="72">
        <f t="shared" si="1"/>
        <v>5.5682934818211223E-3</v>
      </c>
    </row>
    <row r="14" spans="1:30">
      <c r="A14" s="27">
        <v>37773</v>
      </c>
      <c r="B14" s="197">
        <v>617.6</v>
      </c>
      <c r="C14" s="72">
        <f t="shared" si="2"/>
        <v>2.1332892343310705E-2</v>
      </c>
      <c r="D14" s="111"/>
      <c r="W14" s="27">
        <v>37773</v>
      </c>
      <c r="X14" s="66">
        <v>614</v>
      </c>
      <c r="Z14" s="27">
        <v>37773</v>
      </c>
      <c r="AA14" s="66">
        <v>617.6</v>
      </c>
      <c r="AC14" s="66">
        <f t="shared" si="0"/>
        <v>3.6000000000000227</v>
      </c>
      <c r="AD14" s="72">
        <f t="shared" si="1"/>
        <v>5.8290155440414871E-3</v>
      </c>
    </row>
    <row r="15" spans="1:30">
      <c r="A15" s="27">
        <v>37865</v>
      </c>
      <c r="B15" s="197">
        <v>638.9</v>
      </c>
      <c r="C15" s="72">
        <f t="shared" si="2"/>
        <v>6.7858933645328579E-2</v>
      </c>
      <c r="D15" s="111"/>
      <c r="W15" s="27">
        <v>37865</v>
      </c>
      <c r="X15" s="66">
        <v>636</v>
      </c>
      <c r="Z15" s="27">
        <v>37865</v>
      </c>
      <c r="AA15" s="66">
        <v>638.9</v>
      </c>
      <c r="AC15" s="66">
        <f t="shared" si="0"/>
        <v>2.8999999999999773</v>
      </c>
      <c r="AD15" s="72">
        <f t="shared" si="1"/>
        <v>4.5390514947565774E-3</v>
      </c>
    </row>
    <row r="16" spans="1:30">
      <c r="A16" s="27">
        <v>37956</v>
      </c>
      <c r="B16" s="197">
        <v>644.4</v>
      </c>
      <c r="C16" s="72">
        <f t="shared" si="2"/>
        <v>4.4069993519118444E-2</v>
      </c>
      <c r="D16" s="111"/>
      <c r="W16" s="27">
        <v>37956</v>
      </c>
      <c r="X16" s="66">
        <v>642.70000000000005</v>
      </c>
      <c r="Z16" s="27">
        <v>37956</v>
      </c>
      <c r="AA16" s="66">
        <v>644.4</v>
      </c>
      <c r="AC16" s="66">
        <f t="shared" si="0"/>
        <v>1.6999999999999318</v>
      </c>
      <c r="AD16" s="72">
        <f t="shared" si="1"/>
        <v>2.6381129733083985E-3</v>
      </c>
    </row>
    <row r="17" spans="1:30">
      <c r="A17" s="27">
        <v>38047</v>
      </c>
      <c r="B17" s="197">
        <v>647.4</v>
      </c>
      <c r="C17" s="72">
        <f t="shared" si="2"/>
        <v>6.0268588273828971E-2</v>
      </c>
      <c r="D17" s="111"/>
      <c r="W17" s="27">
        <v>38047</v>
      </c>
      <c r="X17" s="66">
        <v>641.79999999999995</v>
      </c>
      <c r="Z17" s="27">
        <v>38047</v>
      </c>
      <c r="AA17" s="66">
        <v>647.4</v>
      </c>
      <c r="AC17" s="66">
        <f t="shared" si="0"/>
        <v>5.6000000000000227</v>
      </c>
      <c r="AD17" s="72">
        <f t="shared" si="1"/>
        <v>8.6499845535990463E-3</v>
      </c>
    </row>
    <row r="18" spans="1:30">
      <c r="A18" s="27">
        <v>38139</v>
      </c>
      <c r="B18" s="197">
        <v>650.4</v>
      </c>
      <c r="C18" s="72">
        <f t="shared" si="2"/>
        <v>5.3108808290155407E-2</v>
      </c>
      <c r="D18" s="111"/>
      <c r="W18" s="27">
        <v>38139</v>
      </c>
      <c r="X18" s="66">
        <v>644.79999999999995</v>
      </c>
      <c r="Z18" s="27">
        <v>38139</v>
      </c>
      <c r="AA18" s="66">
        <v>650.4</v>
      </c>
      <c r="AC18" s="66">
        <f t="shared" si="0"/>
        <v>5.6000000000000227</v>
      </c>
      <c r="AD18" s="72">
        <f t="shared" si="1"/>
        <v>8.6100861008610446E-3</v>
      </c>
    </row>
    <row r="19" spans="1:30">
      <c r="A19" s="27">
        <v>38231</v>
      </c>
      <c r="B19" s="197">
        <v>662.1</v>
      </c>
      <c r="C19" s="72">
        <f t="shared" si="2"/>
        <v>3.6312411958052904E-2</v>
      </c>
      <c r="D19" s="111"/>
      <c r="W19" s="27">
        <v>38231</v>
      </c>
      <c r="X19" s="66">
        <v>655</v>
      </c>
      <c r="Z19" s="27">
        <v>38231</v>
      </c>
      <c r="AA19" s="66">
        <v>662.1</v>
      </c>
      <c r="AC19" s="66">
        <f t="shared" si="0"/>
        <v>7.1000000000000227</v>
      </c>
      <c r="AD19" s="72">
        <f t="shared" si="1"/>
        <v>1.0723455671348773E-2</v>
      </c>
    </row>
    <row r="20" spans="1:30">
      <c r="A20" s="27">
        <v>38322</v>
      </c>
      <c r="B20" s="197">
        <v>677.2</v>
      </c>
      <c r="C20" s="72">
        <f t="shared" si="2"/>
        <v>5.0900062073246488E-2</v>
      </c>
      <c r="D20" s="111"/>
      <c r="W20" s="27">
        <v>38322</v>
      </c>
      <c r="X20" s="66">
        <v>671.7</v>
      </c>
      <c r="Z20" s="27">
        <v>38322</v>
      </c>
      <c r="AA20" s="66">
        <v>677.2</v>
      </c>
      <c r="AC20" s="66">
        <f t="shared" si="0"/>
        <v>5.5</v>
      </c>
      <c r="AD20" s="72">
        <f t="shared" si="1"/>
        <v>8.1216774955699938E-3</v>
      </c>
    </row>
    <row r="21" spans="1:30">
      <c r="A21" s="27">
        <v>38412</v>
      </c>
      <c r="B21" s="197">
        <v>659.6</v>
      </c>
      <c r="C21" s="72">
        <f t="shared" si="2"/>
        <v>1.8844609206055019E-2</v>
      </c>
      <c r="D21" s="111"/>
      <c r="W21" s="27">
        <v>38412</v>
      </c>
      <c r="X21" s="66">
        <v>653.5</v>
      </c>
      <c r="Z21" s="27">
        <v>38412</v>
      </c>
      <c r="AA21" s="66">
        <v>659.6</v>
      </c>
      <c r="AC21" s="66">
        <f t="shared" si="0"/>
        <v>6.1000000000000227</v>
      </c>
      <c r="AD21" s="72">
        <f t="shared" si="1"/>
        <v>9.2480291085506715E-3</v>
      </c>
    </row>
    <row r="22" spans="1:30">
      <c r="A22" s="27">
        <v>38504</v>
      </c>
      <c r="B22" s="197">
        <v>662.3</v>
      </c>
      <c r="C22" s="72">
        <f t="shared" si="2"/>
        <v>1.829643296432959E-2</v>
      </c>
      <c r="D22" s="111"/>
      <c r="W22" s="27">
        <v>38504</v>
      </c>
      <c r="X22" s="66">
        <v>657.3</v>
      </c>
      <c r="Z22" s="27">
        <v>38504</v>
      </c>
      <c r="AA22" s="66">
        <v>662.3</v>
      </c>
      <c r="AC22" s="66">
        <f t="shared" si="0"/>
        <v>5</v>
      </c>
      <c r="AD22" s="72">
        <f t="shared" si="1"/>
        <v>7.5494488902310133E-3</v>
      </c>
    </row>
    <row r="23" spans="1:30">
      <c r="A23" s="27">
        <v>38596</v>
      </c>
      <c r="B23" s="197">
        <v>674.3</v>
      </c>
      <c r="C23" s="72">
        <f t="shared" si="2"/>
        <v>1.8426219604289251E-2</v>
      </c>
      <c r="D23" s="111"/>
      <c r="W23" s="27">
        <v>38596</v>
      </c>
      <c r="X23" s="66">
        <v>668.9</v>
      </c>
      <c r="Z23" s="27">
        <v>38596</v>
      </c>
      <c r="AA23" s="66">
        <v>674.3</v>
      </c>
      <c r="AC23" s="66">
        <f t="shared" si="0"/>
        <v>5.3999999999999773</v>
      </c>
      <c r="AD23" s="72">
        <f t="shared" si="1"/>
        <v>8.0083049087942716E-3</v>
      </c>
    </row>
    <row r="24" spans="1:30">
      <c r="A24" s="27">
        <v>38687</v>
      </c>
      <c r="B24" s="197">
        <v>683.7</v>
      </c>
      <c r="C24" s="72">
        <f t="shared" si="2"/>
        <v>9.5983461311281992E-3</v>
      </c>
      <c r="D24" s="111"/>
      <c r="G24" s="111"/>
      <c r="W24" s="27">
        <v>38687</v>
      </c>
      <c r="X24" s="66">
        <v>680.4</v>
      </c>
      <c r="Z24" s="27">
        <v>38687</v>
      </c>
      <c r="AA24" s="66">
        <v>683.7</v>
      </c>
      <c r="AC24" s="66">
        <f t="shared" si="0"/>
        <v>3.3000000000000682</v>
      </c>
      <c r="AD24" s="72">
        <f t="shared" si="1"/>
        <v>4.8266783677052335E-3</v>
      </c>
    </row>
    <row r="25" spans="1:30">
      <c r="A25" s="27">
        <v>38777</v>
      </c>
      <c r="B25" s="197">
        <v>687.8</v>
      </c>
      <c r="C25" s="72">
        <f t="shared" si="2"/>
        <v>4.2753183747725743E-2</v>
      </c>
      <c r="D25" s="111"/>
      <c r="G25" s="137" t="s">
        <v>630</v>
      </c>
      <c r="M25" t="s">
        <v>629</v>
      </c>
      <c r="W25" s="27">
        <v>38777</v>
      </c>
      <c r="X25" s="66">
        <v>687.2</v>
      </c>
      <c r="Z25" s="27">
        <v>38777</v>
      </c>
      <c r="AA25" s="66">
        <v>687.8</v>
      </c>
      <c r="AC25" s="66">
        <f t="shared" si="0"/>
        <v>0.59999999999990905</v>
      </c>
      <c r="AD25" s="72">
        <f t="shared" si="1"/>
        <v>8.7234661238718976E-4</v>
      </c>
    </row>
    <row r="26" spans="1:30">
      <c r="A26" s="27">
        <v>38869</v>
      </c>
      <c r="B26" s="197">
        <v>688.5</v>
      </c>
      <c r="C26" s="72">
        <f t="shared" si="2"/>
        <v>3.9559112184810674E-2</v>
      </c>
      <c r="D26" s="111"/>
      <c r="W26" s="27">
        <v>38869</v>
      </c>
      <c r="X26" s="66">
        <v>686.7</v>
      </c>
      <c r="Z26" s="27">
        <v>38869</v>
      </c>
      <c r="AA26" s="66">
        <v>688.5</v>
      </c>
      <c r="AC26" s="66">
        <f t="shared" si="0"/>
        <v>1.7999999999999545</v>
      </c>
      <c r="AD26" s="72">
        <f t="shared" si="1"/>
        <v>2.6143790849672542E-3</v>
      </c>
    </row>
    <row r="27" spans="1:30">
      <c r="A27" s="27">
        <v>38961</v>
      </c>
      <c r="B27" s="197">
        <v>683.7</v>
      </c>
      <c r="C27" s="72">
        <f t="shared" si="2"/>
        <v>1.3940382619012537E-2</v>
      </c>
      <c r="D27" s="111"/>
      <c r="G27" s="111"/>
      <c r="W27" s="27">
        <v>38961</v>
      </c>
      <c r="X27" s="66">
        <v>681.5</v>
      </c>
      <c r="Z27" s="27">
        <v>38961</v>
      </c>
      <c r="AA27" s="66">
        <v>683.7</v>
      </c>
      <c r="AC27" s="66">
        <f t="shared" si="0"/>
        <v>2.2000000000000455</v>
      </c>
      <c r="AD27" s="72">
        <f t="shared" si="1"/>
        <v>3.2177855784701554E-3</v>
      </c>
    </row>
    <row r="28" spans="1:30">
      <c r="A28" s="27">
        <v>39052</v>
      </c>
      <c r="B28" s="197">
        <v>688.5</v>
      </c>
      <c r="C28" s="72">
        <f t="shared" si="2"/>
        <v>7.0206230802982716E-3</v>
      </c>
      <c r="D28" s="111"/>
      <c r="G28" s="111" t="s">
        <v>451</v>
      </c>
      <c r="W28" s="27">
        <v>39052</v>
      </c>
      <c r="X28" s="66">
        <v>687.7</v>
      </c>
      <c r="Z28" s="27">
        <v>39052</v>
      </c>
      <c r="AA28" s="66">
        <v>688.5</v>
      </c>
      <c r="AC28" s="66">
        <f t="shared" si="0"/>
        <v>0.79999999999995453</v>
      </c>
      <c r="AD28" s="72">
        <f t="shared" si="1"/>
        <v>1.1619462599854096E-3</v>
      </c>
    </row>
    <row r="29" spans="1:30">
      <c r="A29" s="27">
        <v>39142</v>
      </c>
      <c r="B29" s="197">
        <v>697</v>
      </c>
      <c r="C29" s="72">
        <f t="shared" si="2"/>
        <v>1.3375981389939007E-2</v>
      </c>
      <c r="D29" s="111"/>
      <c r="G29" s="111" t="s">
        <v>451</v>
      </c>
      <c r="W29" s="27">
        <v>39142</v>
      </c>
      <c r="X29" s="66">
        <v>696.2</v>
      </c>
      <c r="Z29" s="27">
        <v>39142</v>
      </c>
      <c r="AA29" s="66">
        <v>697</v>
      </c>
      <c r="AC29" s="66">
        <f t="shared" si="0"/>
        <v>0.79999999999995453</v>
      </c>
      <c r="AD29" s="72">
        <f t="shared" si="1"/>
        <v>1.1477761836441241E-3</v>
      </c>
    </row>
    <row r="30" spans="1:30">
      <c r="A30" s="27">
        <v>39234</v>
      </c>
      <c r="B30" s="197">
        <v>700.2</v>
      </c>
      <c r="C30" s="72">
        <f t="shared" si="2"/>
        <v>1.6993464052287743E-2</v>
      </c>
      <c r="D30" s="111"/>
      <c r="G30" s="111" t="s">
        <v>451</v>
      </c>
      <c r="H30" s="111"/>
      <c r="W30" s="27">
        <v>39234</v>
      </c>
      <c r="X30" s="66">
        <v>697.8</v>
      </c>
      <c r="Z30" s="27">
        <v>39234</v>
      </c>
      <c r="AA30" s="66">
        <v>700.2</v>
      </c>
      <c r="AC30" s="66">
        <f t="shared" si="0"/>
        <v>2.4000000000000909</v>
      </c>
      <c r="AD30" s="72">
        <f t="shared" si="1"/>
        <v>3.4275921165382618E-3</v>
      </c>
    </row>
    <row r="31" spans="1:30">
      <c r="A31" s="27">
        <v>39326</v>
      </c>
      <c r="B31" s="197">
        <v>706.2</v>
      </c>
      <c r="C31" s="72">
        <f t="shared" si="2"/>
        <v>3.2909170688898648E-2</v>
      </c>
      <c r="D31" s="111"/>
      <c r="G31" s="111" t="s">
        <v>451</v>
      </c>
      <c r="H31" s="111"/>
      <c r="W31" s="27">
        <v>39326</v>
      </c>
      <c r="X31" s="66">
        <v>704.5</v>
      </c>
      <c r="Z31" s="27">
        <v>39326</v>
      </c>
      <c r="AA31" s="66">
        <v>706.2</v>
      </c>
      <c r="AC31" s="66">
        <f t="shared" si="0"/>
        <v>1.7000000000000455</v>
      </c>
      <c r="AD31" s="72">
        <f t="shared" si="1"/>
        <v>2.407250070801537E-3</v>
      </c>
    </row>
    <row r="32" spans="1:30">
      <c r="A32" s="27">
        <v>39417</v>
      </c>
      <c r="B32" s="197">
        <v>717.5</v>
      </c>
      <c r="C32" s="72">
        <f t="shared" si="2"/>
        <v>4.2120551924473393E-2</v>
      </c>
      <c r="D32" s="111"/>
      <c r="G32" s="111" t="s">
        <v>451</v>
      </c>
      <c r="H32" s="111"/>
      <c r="W32" s="27">
        <v>39417</v>
      </c>
      <c r="X32" s="66">
        <v>716</v>
      </c>
      <c r="Z32" s="27">
        <v>39417</v>
      </c>
      <c r="AA32" s="66">
        <v>717.5</v>
      </c>
      <c r="AC32" s="66">
        <f t="shared" si="0"/>
        <v>1.5</v>
      </c>
      <c r="AD32" s="72">
        <f t="shared" si="1"/>
        <v>2.0905923344947735E-3</v>
      </c>
    </row>
    <row r="33" spans="1:30">
      <c r="A33" s="27">
        <v>39508</v>
      </c>
      <c r="B33" s="197">
        <v>709</v>
      </c>
      <c r="C33" s="72">
        <f t="shared" si="2"/>
        <v>1.7216642754662947E-2</v>
      </c>
      <c r="D33" s="111"/>
      <c r="G33" s="111" t="s">
        <v>451</v>
      </c>
      <c r="H33" s="111"/>
      <c r="W33" s="27">
        <v>39508</v>
      </c>
      <c r="X33" s="66">
        <v>708.1</v>
      </c>
      <c r="Z33" s="27">
        <v>39508</v>
      </c>
      <c r="AA33" s="66">
        <v>709</v>
      </c>
      <c r="AC33" s="66">
        <f t="shared" si="0"/>
        <v>0.89999999999997726</v>
      </c>
      <c r="AD33" s="72">
        <f t="shared" si="1"/>
        <v>1.2693935119886845E-3</v>
      </c>
    </row>
    <row r="34" spans="1:30">
      <c r="A34" s="27">
        <v>39600</v>
      </c>
      <c r="B34" s="197">
        <v>715.3</v>
      </c>
      <c r="C34" s="72">
        <f t="shared" si="2"/>
        <v>2.1565267066552263E-2</v>
      </c>
      <c r="D34" s="111"/>
      <c r="G34" s="111" t="s">
        <v>451</v>
      </c>
      <c r="H34" s="111"/>
      <c r="W34" s="27">
        <v>39600</v>
      </c>
      <c r="X34" s="66">
        <v>713.1</v>
      </c>
      <c r="Z34" s="27">
        <v>39600</v>
      </c>
      <c r="AA34" s="66">
        <v>715.3</v>
      </c>
      <c r="AC34" s="66">
        <f t="shared" si="0"/>
        <v>2.1999999999999318</v>
      </c>
      <c r="AD34" s="72">
        <f t="shared" si="1"/>
        <v>3.0756326017054828E-3</v>
      </c>
    </row>
    <row r="35" spans="1:30">
      <c r="A35" s="27">
        <v>39692</v>
      </c>
      <c r="B35" s="197">
        <v>709.2</v>
      </c>
      <c r="C35" s="72">
        <f t="shared" si="2"/>
        <v>4.2480883602378228E-3</v>
      </c>
      <c r="D35" s="111"/>
      <c r="G35" s="111" t="s">
        <v>451</v>
      </c>
      <c r="H35" s="111"/>
      <c r="W35" s="27">
        <v>39692</v>
      </c>
      <c r="X35" s="66">
        <v>707.4</v>
      </c>
      <c r="Z35" s="27">
        <v>39692</v>
      </c>
      <c r="AA35" s="66">
        <v>709.2</v>
      </c>
      <c r="AC35" s="66">
        <f t="shared" si="0"/>
        <v>1.8000000000000682</v>
      </c>
      <c r="AD35" s="72">
        <f t="shared" si="1"/>
        <v>2.5380710659899438E-3</v>
      </c>
    </row>
    <row r="36" spans="1:30">
      <c r="A36" s="27">
        <v>39783</v>
      </c>
      <c r="B36" s="197">
        <v>732.4</v>
      </c>
      <c r="C36" s="72">
        <f t="shared" si="2"/>
        <v>2.0766550522647975E-2</v>
      </c>
      <c r="D36" s="111"/>
      <c r="G36" s="111" t="s">
        <v>451</v>
      </c>
      <c r="H36" s="111"/>
      <c r="W36" s="27">
        <v>39783</v>
      </c>
      <c r="X36" s="66">
        <v>730.4</v>
      </c>
      <c r="Z36" s="27">
        <v>39783</v>
      </c>
      <c r="AA36" s="66">
        <v>732.4</v>
      </c>
      <c r="AC36" s="66">
        <f t="shared" si="0"/>
        <v>2</v>
      </c>
      <c r="AD36" s="72">
        <f t="shared" si="1"/>
        <v>2.7307482250136538E-3</v>
      </c>
    </row>
    <row r="37" spans="1:30">
      <c r="A37" s="27">
        <v>39873</v>
      </c>
      <c r="B37" s="197">
        <v>702.8</v>
      </c>
      <c r="C37" s="72">
        <f t="shared" si="2"/>
        <v>-8.7447108603667667E-3</v>
      </c>
      <c r="D37" s="111"/>
      <c r="G37" s="111" t="s">
        <v>451</v>
      </c>
      <c r="H37" s="111"/>
      <c r="W37" s="27">
        <v>39873</v>
      </c>
      <c r="X37" s="66">
        <v>698.5</v>
      </c>
      <c r="Z37" s="27">
        <v>39873</v>
      </c>
      <c r="AA37" s="66">
        <v>702.8</v>
      </c>
      <c r="AC37" s="66">
        <f t="shared" si="0"/>
        <v>4.2999999999999545</v>
      </c>
      <c r="AD37" s="72">
        <f t="shared" si="1"/>
        <v>6.1183836084233844E-3</v>
      </c>
    </row>
    <row r="38" spans="1:30">
      <c r="A38" s="27">
        <v>39965</v>
      </c>
      <c r="B38" s="197">
        <v>696.8</v>
      </c>
      <c r="C38" s="72">
        <f t="shared" si="2"/>
        <v>-2.5863274150705995E-2</v>
      </c>
      <c r="D38" s="111"/>
      <c r="G38" s="111" t="s">
        <v>451</v>
      </c>
      <c r="H38" s="111"/>
      <c r="W38" s="27">
        <v>39965</v>
      </c>
      <c r="X38" s="66">
        <v>697.3</v>
      </c>
      <c r="Z38" s="27">
        <v>39965</v>
      </c>
      <c r="AA38" s="66">
        <v>701.3</v>
      </c>
      <c r="AC38" s="66">
        <f t="shared" si="0"/>
        <v>4</v>
      </c>
      <c r="AD38" s="72">
        <f t="shared" si="1"/>
        <v>5.7036931413089976E-3</v>
      </c>
    </row>
    <row r="39" spans="1:30">
      <c r="A39" s="27">
        <v>40057</v>
      </c>
      <c r="B39" s="197">
        <v>691</v>
      </c>
      <c r="C39" s="72">
        <f t="shared" si="2"/>
        <v>-2.5662718556119679E-2</v>
      </c>
      <c r="D39" s="111"/>
      <c r="G39" s="111" t="s">
        <v>451</v>
      </c>
      <c r="H39" s="111"/>
      <c r="W39" s="27">
        <v>40057</v>
      </c>
      <c r="X39" s="66">
        <v>691.4</v>
      </c>
      <c r="Z39" s="27">
        <v>40057</v>
      </c>
      <c r="AA39" s="66">
        <v>695.4</v>
      </c>
      <c r="AC39" s="66">
        <f t="shared" si="0"/>
        <v>4</v>
      </c>
      <c r="AD39" s="72">
        <f t="shared" si="1"/>
        <v>5.7520851308599371E-3</v>
      </c>
    </row>
    <row r="40" spans="1:30">
      <c r="A40" s="27">
        <v>40148</v>
      </c>
      <c r="B40" s="197">
        <v>698.1</v>
      </c>
      <c r="C40" s="72">
        <f t="shared" si="2"/>
        <v>-4.6832332058984072E-2</v>
      </c>
      <c r="D40" s="111"/>
      <c r="G40" s="111" t="s">
        <v>451</v>
      </c>
      <c r="H40" s="111"/>
      <c r="W40" s="27">
        <v>40148</v>
      </c>
      <c r="X40" s="66">
        <v>698.6</v>
      </c>
      <c r="Z40" s="27">
        <v>40148</v>
      </c>
      <c r="AA40" s="66">
        <v>702.2</v>
      </c>
      <c r="AC40" s="66">
        <f t="shared" si="0"/>
        <v>3.6000000000000227</v>
      </c>
      <c r="AD40" s="72">
        <f t="shared" si="1"/>
        <v>5.1267445172315899E-3</v>
      </c>
    </row>
    <row r="41" spans="1:30">
      <c r="A41" s="27">
        <v>40238</v>
      </c>
      <c r="B41" s="197">
        <v>689.3</v>
      </c>
      <c r="C41" s="72">
        <f t="shared" si="2"/>
        <v>-1.920887877063171E-2</v>
      </c>
      <c r="D41" s="111"/>
      <c r="G41" s="111" t="s">
        <v>451</v>
      </c>
      <c r="W41" s="27">
        <v>40238</v>
      </c>
      <c r="X41" s="66">
        <v>693.9</v>
      </c>
      <c r="Z41" s="27">
        <v>40238</v>
      </c>
      <c r="AA41" s="66">
        <v>693.9</v>
      </c>
      <c r="AC41" s="66">
        <f t="shared" si="0"/>
        <v>0</v>
      </c>
      <c r="AD41" s="72">
        <f t="shared" si="1"/>
        <v>0</v>
      </c>
    </row>
    <row r="42" spans="1:30">
      <c r="A42" s="27">
        <v>40330</v>
      </c>
      <c r="B42" s="197">
        <v>685.5</v>
      </c>
      <c r="C42" s="72">
        <f t="shared" si="2"/>
        <v>-1.6216991963260541E-2</v>
      </c>
      <c r="D42" s="111"/>
      <c r="G42" s="111" t="s">
        <v>451</v>
      </c>
      <c r="W42" s="27">
        <v>40330</v>
      </c>
      <c r="X42" s="66">
        <v>689.2</v>
      </c>
      <c r="Z42" s="27">
        <v>40330</v>
      </c>
      <c r="AA42" s="66">
        <v>689.2</v>
      </c>
      <c r="AC42" s="66">
        <f t="shared" si="0"/>
        <v>0</v>
      </c>
      <c r="AD42" s="72">
        <f t="shared" si="1"/>
        <v>0</v>
      </c>
    </row>
    <row r="43" spans="1:30">
      <c r="A43" s="27">
        <v>40422</v>
      </c>
      <c r="B43" s="197">
        <v>694.5</v>
      </c>
      <c r="C43" s="72">
        <f t="shared" si="2"/>
        <v>5.0651230101301792E-3</v>
      </c>
      <c r="D43" s="111"/>
      <c r="G43" s="111" t="s">
        <v>451</v>
      </c>
      <c r="W43" s="27">
        <v>40422</v>
      </c>
      <c r="X43" s="66">
        <v>698.4</v>
      </c>
      <c r="Z43" s="27">
        <v>40422</v>
      </c>
      <c r="AA43" s="66">
        <v>698.4</v>
      </c>
      <c r="AC43" s="66">
        <f t="shared" si="0"/>
        <v>0</v>
      </c>
      <c r="AD43" s="72">
        <f t="shared" si="1"/>
        <v>0</v>
      </c>
    </row>
    <row r="44" spans="1:30">
      <c r="A44" s="27">
        <v>40513</v>
      </c>
      <c r="B44" s="197">
        <v>696</v>
      </c>
      <c r="C44" s="72">
        <f t="shared" si="2"/>
        <v>-3.0081650193382048E-3</v>
      </c>
      <c r="D44" s="111"/>
      <c r="G44" s="111" t="s">
        <v>451</v>
      </c>
      <c r="W44" s="27">
        <v>40513</v>
      </c>
      <c r="X44" s="66">
        <v>700.6</v>
      </c>
      <c r="Z44" s="27">
        <v>40513</v>
      </c>
      <c r="AA44" s="66">
        <v>700.6</v>
      </c>
      <c r="AC44" s="66">
        <f t="shared" si="0"/>
        <v>0</v>
      </c>
      <c r="AD44" s="72">
        <f t="shared" si="1"/>
        <v>0</v>
      </c>
    </row>
    <row r="45" spans="1:30">
      <c r="A45" s="27">
        <v>40603</v>
      </c>
      <c r="B45" s="197">
        <v>707.9</v>
      </c>
      <c r="C45" s="72">
        <f t="shared" si="2"/>
        <v>2.6983896706804122E-2</v>
      </c>
      <c r="D45" s="111"/>
      <c r="G45" s="111" t="s">
        <v>451</v>
      </c>
      <c r="W45" s="27">
        <v>40603</v>
      </c>
      <c r="X45" s="66">
        <v>707.9</v>
      </c>
      <c r="Z45" s="27">
        <v>40603</v>
      </c>
      <c r="AA45" s="66">
        <v>707.9</v>
      </c>
      <c r="AC45" s="66">
        <f t="shared" si="0"/>
        <v>0</v>
      </c>
      <c r="AD45" s="72">
        <f t="shared" si="1"/>
        <v>0</v>
      </c>
    </row>
    <row r="46" spans="1:30">
      <c r="A46" s="27">
        <v>40695</v>
      </c>
      <c r="B46" s="197">
        <v>709.7</v>
      </c>
      <c r="C46" s="72">
        <f t="shared" si="2"/>
        <v>3.5302698760029338E-2</v>
      </c>
      <c r="D46" s="111"/>
      <c r="G46" s="111" t="s">
        <v>451</v>
      </c>
      <c r="W46" s="27">
        <v>40695</v>
      </c>
      <c r="X46" s="66">
        <v>709.7</v>
      </c>
      <c r="Z46" s="27">
        <v>40695</v>
      </c>
      <c r="AA46" s="66">
        <v>709.7</v>
      </c>
      <c r="AC46" s="66">
        <f t="shared" si="0"/>
        <v>0</v>
      </c>
      <c r="AD46" s="72">
        <f t="shared" si="1"/>
        <v>0</v>
      </c>
    </row>
    <row r="47" spans="1:30">
      <c r="A47" s="27">
        <v>40787</v>
      </c>
      <c r="B47" s="197">
        <v>721.6</v>
      </c>
      <c r="C47" s="72">
        <f t="shared" si="2"/>
        <v>3.9020878329733666E-2</v>
      </c>
      <c r="D47" s="111"/>
      <c r="G47" s="111" t="s">
        <v>451</v>
      </c>
      <c r="W47" s="27">
        <v>40787</v>
      </c>
      <c r="X47" s="66">
        <v>721.6</v>
      </c>
      <c r="Z47" s="27">
        <v>40787</v>
      </c>
      <c r="AA47" s="66">
        <v>721.6</v>
      </c>
      <c r="AC47" s="66">
        <f t="shared" si="0"/>
        <v>0</v>
      </c>
      <c r="AD47" s="72">
        <f t="shared" si="1"/>
        <v>0</v>
      </c>
    </row>
    <row r="48" spans="1:30">
      <c r="A48" s="27">
        <v>40878</v>
      </c>
      <c r="B48" s="197">
        <v>730.3</v>
      </c>
      <c r="C48" s="72">
        <f t="shared" si="2"/>
        <v>4.9281609195402254E-2</v>
      </c>
      <c r="D48" s="111"/>
      <c r="E48" s="64"/>
      <c r="G48" s="111" t="s">
        <v>451</v>
      </c>
      <c r="W48" s="27">
        <v>40878</v>
      </c>
      <c r="X48" s="66">
        <v>730.3</v>
      </c>
      <c r="Z48" s="27">
        <v>40878</v>
      </c>
      <c r="AA48" s="66">
        <v>730.3</v>
      </c>
      <c r="AC48" s="66">
        <f t="shared" si="0"/>
        <v>0</v>
      </c>
      <c r="AD48" s="72">
        <f t="shared" si="1"/>
        <v>0</v>
      </c>
    </row>
    <row r="49" spans="1:30">
      <c r="A49" s="27">
        <v>40969</v>
      </c>
      <c r="B49" s="197">
        <v>727.5</v>
      </c>
      <c r="C49" s="72">
        <f t="shared" si="2"/>
        <v>2.7687526486791958E-2</v>
      </c>
      <c r="D49" s="111"/>
      <c r="E49" s="64"/>
      <c r="G49" s="111" t="s">
        <v>451</v>
      </c>
      <c r="W49" s="27">
        <v>40969</v>
      </c>
      <c r="X49" s="66">
        <v>727.5</v>
      </c>
      <c r="Z49" s="27">
        <v>40969</v>
      </c>
      <c r="AA49" s="66">
        <v>727.5</v>
      </c>
      <c r="AC49" s="66">
        <f t="shared" si="0"/>
        <v>0</v>
      </c>
      <c r="AD49" s="72">
        <f t="shared" si="1"/>
        <v>0</v>
      </c>
    </row>
    <row r="50" spans="1:30">
      <c r="A50" s="27">
        <v>41061</v>
      </c>
      <c r="B50" s="197">
        <v>725.8</v>
      </c>
      <c r="C50" s="72">
        <f t="shared" si="2"/>
        <v>2.268564182048749E-2</v>
      </c>
      <c r="D50" s="111"/>
      <c r="E50" s="64"/>
      <c r="G50" s="111" t="s">
        <v>451</v>
      </c>
      <c r="W50" s="27">
        <v>41061</v>
      </c>
      <c r="X50" s="66">
        <v>725.8</v>
      </c>
      <c r="Z50" s="27">
        <v>41061</v>
      </c>
      <c r="AA50" s="66">
        <v>725.8</v>
      </c>
      <c r="AC50" s="66">
        <f t="shared" si="0"/>
        <v>0</v>
      </c>
      <c r="AD50" s="72">
        <f t="shared" si="1"/>
        <v>0</v>
      </c>
    </row>
    <row r="51" spans="1:30">
      <c r="A51" s="27">
        <v>41153</v>
      </c>
      <c r="B51" s="197">
        <v>717.4</v>
      </c>
      <c r="C51" s="72">
        <f t="shared" si="2"/>
        <v>-5.8203991130820754E-3</v>
      </c>
      <c r="D51" s="111"/>
      <c r="E51" s="64"/>
      <c r="G51" s="111" t="s">
        <v>451</v>
      </c>
      <c r="W51" s="27">
        <v>41153</v>
      </c>
      <c r="X51" s="66">
        <v>717.4</v>
      </c>
      <c r="Z51" s="27">
        <v>41153</v>
      </c>
      <c r="AA51" s="66">
        <v>717.4</v>
      </c>
      <c r="AC51" s="66">
        <f t="shared" si="0"/>
        <v>0</v>
      </c>
      <c r="AD51" s="72">
        <f t="shared" si="1"/>
        <v>0</v>
      </c>
    </row>
    <row r="52" spans="1:30">
      <c r="A52" s="27">
        <v>41244</v>
      </c>
      <c r="B52" s="197">
        <v>726.3</v>
      </c>
      <c r="C52" s="72">
        <f t="shared" si="2"/>
        <v>-5.4772011502122186E-3</v>
      </c>
      <c r="D52" s="111"/>
      <c r="E52" s="64"/>
      <c r="G52" s="111" t="s">
        <v>451</v>
      </c>
      <c r="W52" s="27">
        <v>41244</v>
      </c>
      <c r="X52" s="66">
        <v>726.3</v>
      </c>
      <c r="Z52" s="27">
        <v>41244</v>
      </c>
      <c r="AA52" s="66">
        <v>726.3</v>
      </c>
      <c r="AC52" s="66">
        <f t="shared" si="0"/>
        <v>0</v>
      </c>
      <c r="AD52" s="72">
        <f t="shared" si="1"/>
        <v>0</v>
      </c>
    </row>
    <row r="53" spans="1:30">
      <c r="A53" s="27">
        <v>41334</v>
      </c>
      <c r="B53" s="197">
        <v>722.3</v>
      </c>
      <c r="C53" s="72">
        <f t="shared" si="2"/>
        <v>-7.1477663230241628E-3</v>
      </c>
      <c r="D53" s="111"/>
      <c r="E53" s="64"/>
      <c r="F53" s="111"/>
      <c r="G53" s="111" t="s">
        <v>451</v>
      </c>
      <c r="W53" s="27">
        <v>41334</v>
      </c>
      <c r="X53" s="66">
        <v>722.3</v>
      </c>
      <c r="Z53" s="27">
        <v>41334</v>
      </c>
      <c r="AA53" s="66">
        <v>722.3</v>
      </c>
      <c r="AC53" s="66">
        <f t="shared" si="0"/>
        <v>0</v>
      </c>
      <c r="AD53" s="72">
        <f t="shared" si="1"/>
        <v>0</v>
      </c>
    </row>
    <row r="54" spans="1:30">
      <c r="A54" s="27">
        <v>41426</v>
      </c>
      <c r="B54" s="197">
        <v>722.5</v>
      </c>
      <c r="C54" s="72">
        <f t="shared" si="2"/>
        <v>-4.5467070818406841E-3</v>
      </c>
      <c r="D54" s="111"/>
      <c r="E54" s="64"/>
      <c r="F54" s="111"/>
      <c r="G54" s="111" t="s">
        <v>451</v>
      </c>
      <c r="H54" s="111"/>
      <c r="W54" s="27">
        <v>41426</v>
      </c>
      <c r="X54" s="66">
        <v>722.5</v>
      </c>
      <c r="Z54" s="27">
        <v>41426</v>
      </c>
      <c r="AA54" s="66">
        <v>722.5</v>
      </c>
      <c r="AC54" s="66">
        <f t="shared" si="0"/>
        <v>0</v>
      </c>
      <c r="AD54" s="72">
        <f t="shared" si="1"/>
        <v>0</v>
      </c>
    </row>
    <row r="55" spans="1:30">
      <c r="A55" s="27">
        <v>41518</v>
      </c>
      <c r="B55" s="197">
        <v>739.2</v>
      </c>
      <c r="C55" s="72">
        <f t="shared" si="2"/>
        <v>3.0387510454418898E-2</v>
      </c>
      <c r="D55" s="111"/>
      <c r="E55" s="64"/>
      <c r="F55" s="111"/>
      <c r="G55" s="111" t="s">
        <v>451</v>
      </c>
      <c r="H55" s="111"/>
      <c r="W55" s="27">
        <v>41518</v>
      </c>
      <c r="X55" s="66">
        <v>739.2</v>
      </c>
      <c r="Z55" s="27">
        <v>41518</v>
      </c>
      <c r="AA55" s="66">
        <v>739.2</v>
      </c>
      <c r="AC55" s="66">
        <f t="shared" si="0"/>
        <v>0</v>
      </c>
      <c r="AD55" s="72">
        <f t="shared" si="1"/>
        <v>0</v>
      </c>
    </row>
    <row r="56" spans="1:30">
      <c r="A56" s="27">
        <v>41609</v>
      </c>
      <c r="B56" s="197">
        <v>759.5</v>
      </c>
      <c r="C56" s="72">
        <f t="shared" si="2"/>
        <v>4.5711138647941629E-2</v>
      </c>
      <c r="D56" s="111"/>
      <c r="E56" s="72"/>
      <c r="F56" s="111"/>
      <c r="G56" s="111" t="s">
        <v>451</v>
      </c>
      <c r="H56" s="111"/>
      <c r="W56" s="27">
        <v>41609</v>
      </c>
      <c r="X56" s="66">
        <v>759.5</v>
      </c>
      <c r="Z56" s="27">
        <v>41609</v>
      </c>
      <c r="AA56" s="66">
        <v>759.5</v>
      </c>
      <c r="AC56" s="66">
        <f t="shared" si="0"/>
        <v>0</v>
      </c>
      <c r="AD56" s="72">
        <f t="shared" si="1"/>
        <v>0</v>
      </c>
    </row>
    <row r="57" spans="1:30">
      <c r="A57" s="27">
        <v>41699</v>
      </c>
      <c r="B57" s="197">
        <v>758.6</v>
      </c>
      <c r="C57" s="72">
        <f t="shared" si="2"/>
        <v>5.0256126263325651E-2</v>
      </c>
      <c r="D57" s="111"/>
      <c r="E57" s="72"/>
      <c r="F57" s="111"/>
      <c r="G57" s="111" t="s">
        <v>451</v>
      </c>
      <c r="H57" s="111"/>
      <c r="W57" s="27">
        <v>41699</v>
      </c>
      <c r="X57" s="66">
        <v>758.6</v>
      </c>
      <c r="Z57" s="27">
        <v>41699</v>
      </c>
      <c r="AA57" s="66">
        <v>758.6</v>
      </c>
      <c r="AC57" s="66">
        <f t="shared" si="0"/>
        <v>0</v>
      </c>
      <c r="AD57" s="72">
        <f t="shared" si="1"/>
        <v>0</v>
      </c>
    </row>
    <row r="58" spans="1:30">
      <c r="A58" s="27">
        <v>41791</v>
      </c>
      <c r="B58" s="197">
        <v>758.9</v>
      </c>
      <c r="C58" s="72">
        <f t="shared" si="2"/>
        <v>5.0380622837370215E-2</v>
      </c>
      <c r="D58" s="111"/>
      <c r="E58" s="72"/>
      <c r="F58" s="111"/>
      <c r="G58" s="111" t="s">
        <v>451</v>
      </c>
      <c r="H58" s="111"/>
      <c r="W58" s="27">
        <v>41791</v>
      </c>
      <c r="X58" s="66">
        <v>758.9</v>
      </c>
      <c r="Z58" s="27">
        <v>41791</v>
      </c>
      <c r="AA58" s="66">
        <v>758.9</v>
      </c>
      <c r="AC58" s="66">
        <f t="shared" si="0"/>
        <v>0</v>
      </c>
      <c r="AD58" s="72">
        <f t="shared" si="1"/>
        <v>0</v>
      </c>
    </row>
    <row r="59" spans="1:30">
      <c r="A59" s="27">
        <v>41883</v>
      </c>
      <c r="B59" s="197">
        <v>766.8</v>
      </c>
      <c r="C59" s="72">
        <f t="shared" si="2"/>
        <v>3.7337662337662225E-2</v>
      </c>
      <c r="D59" s="111"/>
      <c r="E59" s="72"/>
      <c r="F59" s="111"/>
      <c r="G59" s="111" t="s">
        <v>451</v>
      </c>
      <c r="H59" s="111"/>
      <c r="W59" s="27">
        <v>41883</v>
      </c>
      <c r="X59" s="66">
        <v>766.8</v>
      </c>
      <c r="Z59" s="27">
        <v>41883</v>
      </c>
      <c r="AA59" s="66">
        <v>766.8</v>
      </c>
      <c r="AC59" s="66">
        <f t="shared" si="0"/>
        <v>0</v>
      </c>
      <c r="AD59" s="72">
        <f t="shared" si="1"/>
        <v>0</v>
      </c>
    </row>
    <row r="60" spans="1:30">
      <c r="A60" s="27">
        <v>41974</v>
      </c>
      <c r="B60" s="197">
        <v>789.5</v>
      </c>
      <c r="C60" s="72">
        <f t="shared" si="2"/>
        <v>3.9499670836076417E-2</v>
      </c>
      <c r="D60" s="111" t="s">
        <v>401</v>
      </c>
      <c r="E60" s="111"/>
      <c r="F60" s="111"/>
      <c r="G60" s="111" t="s">
        <v>451</v>
      </c>
      <c r="H60" s="111"/>
      <c r="W60" s="27">
        <v>41974</v>
      </c>
      <c r="X60" s="66">
        <v>789.5</v>
      </c>
      <c r="Z60" s="27">
        <v>41974</v>
      </c>
      <c r="AA60" s="66">
        <v>789.5</v>
      </c>
      <c r="AC60" s="66">
        <f t="shared" si="0"/>
        <v>0</v>
      </c>
      <c r="AD60" s="72">
        <f t="shared" si="1"/>
        <v>0</v>
      </c>
    </row>
    <row r="61" spans="1:30">
      <c r="A61" s="27">
        <v>42064</v>
      </c>
      <c r="B61" s="197">
        <v>790.9</v>
      </c>
      <c r="C61" s="72">
        <f t="shared" si="2"/>
        <v>4.2578433957289663E-2</v>
      </c>
      <c r="D61" s="123">
        <v>42157</v>
      </c>
      <c r="E61" s="123" t="s">
        <v>413</v>
      </c>
      <c r="F61" s="111"/>
      <c r="G61" s="111" t="s">
        <v>451</v>
      </c>
      <c r="H61" s="111"/>
      <c r="W61" s="27">
        <v>42064</v>
      </c>
      <c r="X61" s="66">
        <v>790.9</v>
      </c>
      <c r="Z61" s="27">
        <v>42064</v>
      </c>
      <c r="AA61" s="66">
        <v>790.9</v>
      </c>
      <c r="AC61" s="66">
        <f t="shared" si="0"/>
        <v>0</v>
      </c>
      <c r="AD61" s="72">
        <f t="shared" si="1"/>
        <v>0</v>
      </c>
    </row>
    <row r="62" spans="1:30">
      <c r="A62" s="27">
        <v>42156</v>
      </c>
      <c r="B62" s="197">
        <v>784</v>
      </c>
      <c r="C62" s="72">
        <f t="shared" si="2"/>
        <v>3.3074186322308741E-2</v>
      </c>
      <c r="D62" s="123">
        <v>42223</v>
      </c>
      <c r="E62" s="123"/>
      <c r="F62" s="111"/>
      <c r="G62" s="111" t="s">
        <v>451</v>
      </c>
      <c r="H62" s="111"/>
      <c r="W62" s="27">
        <v>42156</v>
      </c>
      <c r="X62" s="66">
        <v>784</v>
      </c>
      <c r="Z62" s="27">
        <v>42156</v>
      </c>
      <c r="AA62" s="66">
        <v>784</v>
      </c>
      <c r="AC62" s="66">
        <f t="shared" si="0"/>
        <v>0</v>
      </c>
      <c r="AD62" s="72">
        <f t="shared" si="1"/>
        <v>0</v>
      </c>
    </row>
    <row r="63" spans="1:30">
      <c r="A63" s="27">
        <v>42248</v>
      </c>
      <c r="B63" s="197">
        <v>775.6</v>
      </c>
      <c r="C63" s="72">
        <f t="shared" ref="C63:C66" si="3">B63/B59-1</f>
        <v>1.147626499739185E-2</v>
      </c>
      <c r="D63" s="123">
        <v>42326</v>
      </c>
      <c r="E63" s="123"/>
      <c r="F63" s="111"/>
      <c r="G63" s="111" t="s">
        <v>451</v>
      </c>
      <c r="H63" s="111"/>
      <c r="W63" s="27">
        <v>42248</v>
      </c>
      <c r="X63" s="66">
        <v>775.6</v>
      </c>
      <c r="Z63" s="27">
        <v>42248</v>
      </c>
      <c r="AA63" s="66">
        <v>775.6</v>
      </c>
      <c r="AC63" s="66">
        <f t="shared" si="0"/>
        <v>0</v>
      </c>
      <c r="AD63" s="72">
        <f t="shared" si="1"/>
        <v>0</v>
      </c>
    </row>
    <row r="64" spans="1:30">
      <c r="A64" s="27">
        <v>42339</v>
      </c>
      <c r="B64" s="197">
        <v>806.5</v>
      </c>
      <c r="C64" s="72">
        <f t="shared" si="3"/>
        <v>2.1532615579480607E-2</v>
      </c>
      <c r="D64" s="123">
        <v>42409</v>
      </c>
      <c r="F64" s="111"/>
      <c r="G64" s="111" t="s">
        <v>451</v>
      </c>
      <c r="H64" s="111"/>
      <c r="W64" s="27">
        <v>42339</v>
      </c>
      <c r="X64" s="66">
        <v>806.5</v>
      </c>
      <c r="Z64" s="27">
        <v>42339</v>
      </c>
      <c r="AA64" s="66">
        <v>806.5</v>
      </c>
      <c r="AC64" s="66">
        <f t="shared" si="0"/>
        <v>0</v>
      </c>
      <c r="AD64" s="72">
        <f t="shared" si="1"/>
        <v>0</v>
      </c>
    </row>
    <row r="65" spans="1:30">
      <c r="A65" s="27">
        <v>42430</v>
      </c>
      <c r="B65" s="197">
        <v>806.3</v>
      </c>
      <c r="C65" s="72">
        <f t="shared" si="3"/>
        <v>1.9471488178024909E-2</v>
      </c>
      <c r="D65" s="123">
        <v>42530</v>
      </c>
      <c r="E65" s="36" t="s">
        <v>602</v>
      </c>
      <c r="F65" s="111"/>
      <c r="G65" s="36" t="s">
        <v>602</v>
      </c>
      <c r="W65" s="27">
        <v>42430</v>
      </c>
      <c r="X65" s="66">
        <v>806.3</v>
      </c>
      <c r="Z65" s="27">
        <v>42430</v>
      </c>
      <c r="AA65" s="66">
        <v>806.3</v>
      </c>
      <c r="AC65" s="66">
        <f t="shared" si="0"/>
        <v>0</v>
      </c>
      <c r="AD65" s="72">
        <f t="shared" si="1"/>
        <v>0</v>
      </c>
    </row>
    <row r="66" spans="1:30">
      <c r="A66" s="27">
        <v>42522</v>
      </c>
      <c r="B66" s="197">
        <v>827.7</v>
      </c>
      <c r="C66" s="157">
        <f t="shared" si="3"/>
        <v>5.5739795918367419E-2</v>
      </c>
      <c r="D66" s="123">
        <v>42613</v>
      </c>
      <c r="E66" s="36" t="s">
        <v>476</v>
      </c>
      <c r="F66" s="111"/>
      <c r="G66" s="36" t="s">
        <v>476</v>
      </c>
      <c r="W66" s="27">
        <v>42522</v>
      </c>
      <c r="X66" s="66">
        <v>827.7</v>
      </c>
      <c r="Z66" s="27">
        <v>42522</v>
      </c>
      <c r="AA66" s="66">
        <v>827.7</v>
      </c>
      <c r="AC66" s="66">
        <f t="shared" si="0"/>
        <v>0</v>
      </c>
      <c r="AD66" s="72">
        <f t="shared" si="1"/>
        <v>0</v>
      </c>
    </row>
    <row r="67" spans="1:30">
      <c r="A67" s="27">
        <v>42614</v>
      </c>
      <c r="B67" s="197">
        <v>835.5</v>
      </c>
      <c r="C67" s="157">
        <f t="shared" ref="C67:C89" si="4">B67/B63-1</f>
        <v>7.7230531201650354E-2</v>
      </c>
      <c r="D67" s="123">
        <v>42676</v>
      </c>
      <c r="E67" s="111" t="s">
        <v>603</v>
      </c>
      <c r="G67" s="36" t="s">
        <v>603</v>
      </c>
      <c r="W67" s="27">
        <v>42614</v>
      </c>
      <c r="X67" s="66">
        <v>835.5</v>
      </c>
      <c r="Z67" s="27">
        <v>42614</v>
      </c>
      <c r="AA67" s="66">
        <v>835.5</v>
      </c>
      <c r="AC67" s="66">
        <f t="shared" si="0"/>
        <v>0</v>
      </c>
      <c r="AD67" s="72">
        <f t="shared" si="1"/>
        <v>0</v>
      </c>
    </row>
    <row r="68" spans="1:30">
      <c r="A68" s="27">
        <v>42705</v>
      </c>
      <c r="B68" s="197">
        <v>861.9</v>
      </c>
      <c r="C68" s="157">
        <f t="shared" si="4"/>
        <v>6.8691878487290747E-2</v>
      </c>
      <c r="D68" s="123">
        <v>42767</v>
      </c>
      <c r="G68" s="111" t="s">
        <v>451</v>
      </c>
      <c r="J68" t="s">
        <v>604</v>
      </c>
      <c r="W68" s="27">
        <v>42705</v>
      </c>
      <c r="X68" s="66">
        <v>861.9</v>
      </c>
      <c r="Z68" s="27">
        <v>42705</v>
      </c>
      <c r="AA68" s="66">
        <v>861.9</v>
      </c>
      <c r="AC68" s="66">
        <f t="shared" si="0"/>
        <v>0</v>
      </c>
      <c r="AD68" s="72">
        <f t="shared" si="1"/>
        <v>0</v>
      </c>
    </row>
    <row r="69" spans="1:30">
      <c r="A69" s="27">
        <v>42795</v>
      </c>
      <c r="B69" s="197">
        <v>861.9</v>
      </c>
      <c r="C69" s="157">
        <f t="shared" si="4"/>
        <v>6.8956963909214908E-2</v>
      </c>
      <c r="D69" s="123">
        <v>42863</v>
      </c>
      <c r="G69" s="111" t="s">
        <v>451</v>
      </c>
      <c r="W69" s="27">
        <v>42795</v>
      </c>
      <c r="X69" s="66">
        <v>861.9</v>
      </c>
      <c r="Z69" s="27">
        <v>42795</v>
      </c>
      <c r="AA69" s="66">
        <v>861.9</v>
      </c>
      <c r="AC69" s="66">
        <f t="shared" si="0"/>
        <v>0</v>
      </c>
      <c r="AD69" s="72">
        <f t="shared" si="1"/>
        <v>0</v>
      </c>
    </row>
    <row r="70" spans="1:30">
      <c r="A70" s="27">
        <v>42887</v>
      </c>
      <c r="B70" s="197">
        <v>858.1</v>
      </c>
      <c r="C70" s="157">
        <f t="shared" si="4"/>
        <v>3.6728283194394029E-2</v>
      </c>
      <c r="D70" s="123">
        <v>42954</v>
      </c>
      <c r="G70" s="111" t="s">
        <v>451</v>
      </c>
      <c r="W70" s="27">
        <v>42887</v>
      </c>
      <c r="X70" s="66">
        <v>858.1</v>
      </c>
      <c r="Z70" s="27">
        <v>42887</v>
      </c>
      <c r="AA70" s="66">
        <v>858.1</v>
      </c>
      <c r="AC70" s="66">
        <f t="shared" ref="AC70:AC83" si="5">+AA70-X70</f>
        <v>0</v>
      </c>
      <c r="AD70" s="72">
        <f t="shared" ref="AD70:AD83" si="6">+AC70/AA70</f>
        <v>0</v>
      </c>
    </row>
    <row r="71" spans="1:30">
      <c r="A71" s="27">
        <v>42979</v>
      </c>
      <c r="B71" s="197">
        <v>876.5</v>
      </c>
      <c r="C71" s="72">
        <f t="shared" si="4"/>
        <v>4.9072411729503385E-2</v>
      </c>
      <c r="D71" s="123">
        <v>43040</v>
      </c>
      <c r="G71" s="111" t="s">
        <v>451</v>
      </c>
      <c r="W71" s="27">
        <v>42979</v>
      </c>
      <c r="X71" s="66">
        <v>876.5</v>
      </c>
      <c r="Z71" s="27">
        <v>42979</v>
      </c>
      <c r="AA71" s="66">
        <v>876.5</v>
      </c>
      <c r="AC71" s="66">
        <f t="shared" si="5"/>
        <v>0</v>
      </c>
      <c r="AD71" s="72">
        <f t="shared" si="6"/>
        <v>0</v>
      </c>
    </row>
    <row r="72" spans="1:30">
      <c r="A72" s="27">
        <v>43070</v>
      </c>
      <c r="B72" s="197">
        <v>889.3</v>
      </c>
      <c r="C72" s="72">
        <f t="shared" si="4"/>
        <v>3.1790230885253568E-2</v>
      </c>
      <c r="D72" s="123">
        <v>43144</v>
      </c>
      <c r="G72" s="111" t="s">
        <v>451</v>
      </c>
      <c r="W72" s="27">
        <v>43070</v>
      </c>
      <c r="X72" s="66">
        <v>889.3</v>
      </c>
      <c r="Z72" s="27">
        <v>43070</v>
      </c>
      <c r="AA72" s="66">
        <v>889.3</v>
      </c>
      <c r="AC72" s="66">
        <f t="shared" si="5"/>
        <v>0</v>
      </c>
      <c r="AD72" s="72">
        <f t="shared" si="6"/>
        <v>0</v>
      </c>
    </row>
    <row r="73" spans="1:30">
      <c r="A73" s="27">
        <v>43160</v>
      </c>
      <c r="B73" s="197">
        <v>890.9</v>
      </c>
      <c r="C73" s="72">
        <f t="shared" si="4"/>
        <v>3.3646594732567481E-2</v>
      </c>
      <c r="D73" s="123">
        <v>43223</v>
      </c>
      <c r="G73" s="111" t="s">
        <v>451</v>
      </c>
      <c r="O73" s="191"/>
      <c r="W73" s="27">
        <v>43160</v>
      </c>
      <c r="X73" s="66">
        <v>890.9</v>
      </c>
      <c r="Z73" s="27">
        <v>43160</v>
      </c>
      <c r="AA73" s="66">
        <v>890.9</v>
      </c>
      <c r="AC73" s="66">
        <f t="shared" si="5"/>
        <v>0</v>
      </c>
      <c r="AD73" s="72">
        <f t="shared" si="6"/>
        <v>0</v>
      </c>
    </row>
    <row r="74" spans="1:30">
      <c r="A74" s="27">
        <v>43252</v>
      </c>
      <c r="B74" s="197">
        <v>892.5</v>
      </c>
      <c r="C74" s="72">
        <f t="shared" si="4"/>
        <v>4.0088567765994565E-2</v>
      </c>
      <c r="D74" s="123">
        <v>43315</v>
      </c>
      <c r="G74" s="111" t="s">
        <v>451</v>
      </c>
      <c r="O74" s="191"/>
      <c r="P74" s="191"/>
      <c r="W74" s="27">
        <v>43252</v>
      </c>
      <c r="X74" s="66">
        <v>892.5</v>
      </c>
      <c r="Z74" s="27">
        <v>43252</v>
      </c>
      <c r="AA74" s="66">
        <v>892.5</v>
      </c>
      <c r="AC74" s="66">
        <f t="shared" si="5"/>
        <v>0</v>
      </c>
      <c r="AD74" s="72">
        <f t="shared" si="6"/>
        <v>0</v>
      </c>
    </row>
    <row r="75" spans="1:30">
      <c r="A75" s="27">
        <v>43344</v>
      </c>
      <c r="B75" s="197">
        <v>907.3</v>
      </c>
      <c r="C75" s="72">
        <f t="shared" si="4"/>
        <v>3.5139760410724419E-2</v>
      </c>
      <c r="D75" s="123">
        <v>43412</v>
      </c>
      <c r="G75" s="130" t="s">
        <v>653</v>
      </c>
      <c r="O75" s="191"/>
      <c r="P75" s="191"/>
      <c r="W75" s="27">
        <v>43344</v>
      </c>
      <c r="X75" s="66">
        <v>907.1</v>
      </c>
      <c r="Z75" s="27">
        <v>43344</v>
      </c>
      <c r="AA75" s="66">
        <v>907.3</v>
      </c>
      <c r="AC75" s="66">
        <f t="shared" si="5"/>
        <v>0.19999999999993179</v>
      </c>
      <c r="AD75" s="72">
        <f t="shared" si="6"/>
        <v>2.2043425548322692E-4</v>
      </c>
    </row>
    <row r="76" spans="1:30">
      <c r="A76" s="27">
        <v>43435</v>
      </c>
      <c r="B76" s="197">
        <v>900.3</v>
      </c>
      <c r="C76" s="72">
        <f t="shared" si="4"/>
        <v>1.2369279208366057E-2</v>
      </c>
      <c r="D76" s="123">
        <v>43513</v>
      </c>
      <c r="G76" s="130" t="s">
        <v>653</v>
      </c>
      <c r="O76" s="191"/>
      <c r="P76" s="191"/>
      <c r="W76" s="27">
        <v>43435</v>
      </c>
      <c r="X76" s="66">
        <v>900.3</v>
      </c>
      <c r="Z76" s="27">
        <v>43435</v>
      </c>
      <c r="AA76" s="66">
        <v>900.2</v>
      </c>
      <c r="AC76" s="66">
        <f t="shared" si="5"/>
        <v>-9.9999999999909051E-2</v>
      </c>
      <c r="AD76" s="72">
        <f t="shared" si="6"/>
        <v>-1.1108642523873478E-4</v>
      </c>
    </row>
    <row r="77" spans="1:30">
      <c r="A77" s="27">
        <v>43525</v>
      </c>
      <c r="B77" s="197">
        <v>911.4</v>
      </c>
      <c r="C77" s="72">
        <f t="shared" si="4"/>
        <v>2.301043888202936E-2</v>
      </c>
      <c r="D77" s="123">
        <v>43586</v>
      </c>
      <c r="G77" s="111" t="s">
        <v>451</v>
      </c>
      <c r="O77" s="191"/>
      <c r="P77" s="191"/>
      <c r="W77" s="27">
        <v>43525</v>
      </c>
      <c r="X77" s="66">
        <v>912</v>
      </c>
      <c r="Z77" s="27">
        <v>43525</v>
      </c>
      <c r="AA77" s="66">
        <v>911.3</v>
      </c>
      <c r="AC77" s="66">
        <f t="shared" si="5"/>
        <v>-0.70000000000004547</v>
      </c>
      <c r="AD77" s="72">
        <f t="shared" si="6"/>
        <v>-7.6813343575117467E-4</v>
      </c>
    </row>
    <row r="78" spans="1:30">
      <c r="A78" s="27">
        <v>43617</v>
      </c>
      <c r="B78" s="197">
        <v>911.3</v>
      </c>
      <c r="C78" s="72">
        <f t="shared" si="4"/>
        <v>2.1064425770308093E-2</v>
      </c>
      <c r="D78" s="123">
        <v>43689</v>
      </c>
      <c r="G78" s="130" t="s">
        <v>653</v>
      </c>
      <c r="O78" s="191"/>
      <c r="P78" s="191"/>
      <c r="W78" s="27">
        <v>43617</v>
      </c>
      <c r="X78" s="66">
        <v>910.8</v>
      </c>
      <c r="Z78" s="27">
        <v>43617</v>
      </c>
      <c r="AA78" s="66">
        <v>911.2</v>
      </c>
      <c r="AC78" s="66">
        <f t="shared" si="5"/>
        <v>0.40000000000009095</v>
      </c>
      <c r="AD78" s="72">
        <f t="shared" si="6"/>
        <v>4.3898156277446328E-4</v>
      </c>
    </row>
    <row r="79" spans="1:30">
      <c r="A79" s="27">
        <v>43709</v>
      </c>
      <c r="B79" s="197">
        <v>907.2</v>
      </c>
      <c r="C79" s="72">
        <f t="shared" si="4"/>
        <v>-1.102171277415076E-4</v>
      </c>
      <c r="D79" s="123">
        <v>43784</v>
      </c>
      <c r="E79" s="173" t="s">
        <v>692</v>
      </c>
      <c r="G79" s="111"/>
      <c r="O79" s="191"/>
      <c r="P79" s="191"/>
      <c r="W79" s="27">
        <v>43709</v>
      </c>
      <c r="X79" s="66">
        <v>905.2</v>
      </c>
      <c r="Z79" s="27">
        <v>43709</v>
      </c>
      <c r="AA79" s="66">
        <v>907.5</v>
      </c>
      <c r="AC79" s="66">
        <f t="shared" si="5"/>
        <v>2.2999999999999545</v>
      </c>
      <c r="AD79" s="72">
        <f t="shared" si="6"/>
        <v>2.534435261707939E-3</v>
      </c>
    </row>
    <row r="80" spans="1:30">
      <c r="A80" s="27">
        <v>43800</v>
      </c>
      <c r="B80" s="197">
        <v>917.3</v>
      </c>
      <c r="C80" s="72">
        <f t="shared" si="4"/>
        <v>1.8882594690658561E-2</v>
      </c>
      <c r="D80" s="123">
        <v>43872</v>
      </c>
      <c r="E80" s="173" t="s">
        <v>699</v>
      </c>
      <c r="G80" s="130" t="s">
        <v>653</v>
      </c>
      <c r="O80" s="191"/>
      <c r="P80" s="191"/>
      <c r="W80" s="27">
        <v>43800</v>
      </c>
      <c r="X80" s="66">
        <v>914.9</v>
      </c>
      <c r="Z80" s="27">
        <v>43800</v>
      </c>
      <c r="AA80" s="66">
        <v>918.4</v>
      </c>
      <c r="AC80" s="66">
        <f t="shared" si="5"/>
        <v>3.5</v>
      </c>
      <c r="AD80" s="72">
        <f t="shared" si="6"/>
        <v>3.8109756097560975E-3</v>
      </c>
    </row>
    <row r="81" spans="1:30">
      <c r="A81" s="27">
        <v>43891</v>
      </c>
      <c r="B81" s="197">
        <v>923</v>
      </c>
      <c r="C81" s="72">
        <f t="shared" si="4"/>
        <v>1.2727671713846922E-2</v>
      </c>
      <c r="D81" s="123">
        <v>43970</v>
      </c>
      <c r="E81" s="173" t="s">
        <v>699</v>
      </c>
      <c r="G81" s="130"/>
      <c r="O81" s="191"/>
      <c r="P81" s="191"/>
      <c r="W81" s="27">
        <v>43891</v>
      </c>
      <c r="X81" s="66">
        <v>920.1</v>
      </c>
      <c r="Z81" s="27">
        <v>43891</v>
      </c>
      <c r="AA81" s="66">
        <v>925.3</v>
      </c>
      <c r="AC81" s="66">
        <f t="shared" si="5"/>
        <v>5.1999999999999318</v>
      </c>
      <c r="AD81" s="72">
        <f t="shared" si="6"/>
        <v>5.6197989841131873E-3</v>
      </c>
    </row>
    <row r="82" spans="1:30">
      <c r="A82" s="27">
        <v>43983</v>
      </c>
      <c r="B82" s="197">
        <v>914.5</v>
      </c>
      <c r="C82" s="72">
        <f t="shared" si="4"/>
        <v>3.5114671348623894E-3</v>
      </c>
      <c r="D82" s="123">
        <v>44057</v>
      </c>
      <c r="E82" s="173" t="s">
        <v>737</v>
      </c>
      <c r="G82" s="130"/>
      <c r="O82" s="191"/>
      <c r="P82" s="191"/>
      <c r="W82" s="27">
        <v>43983</v>
      </c>
      <c r="X82" s="66">
        <v>911.2</v>
      </c>
      <c r="Z82" s="27">
        <v>43983</v>
      </c>
      <c r="AA82" s="66">
        <v>917.6</v>
      </c>
      <c r="AC82" s="66">
        <f t="shared" si="5"/>
        <v>6.3999999999999773</v>
      </c>
      <c r="AD82" s="72">
        <f t="shared" si="6"/>
        <v>6.9747166521359821E-3</v>
      </c>
    </row>
    <row r="83" spans="1:30">
      <c r="A83" s="27">
        <v>44075</v>
      </c>
      <c r="B83" s="197">
        <v>895.7</v>
      </c>
      <c r="C83" s="72">
        <f t="shared" si="4"/>
        <v>-1.2676366843033526E-2</v>
      </c>
      <c r="D83" s="123">
        <v>44158</v>
      </c>
      <c r="E83" s="173" t="s">
        <v>750</v>
      </c>
      <c r="O83" s="191"/>
      <c r="P83" s="191"/>
      <c r="W83" s="27">
        <v>44075</v>
      </c>
      <c r="X83" s="66">
        <v>893.2</v>
      </c>
      <c r="Z83" s="27">
        <v>44075</v>
      </c>
      <c r="AA83" s="66">
        <v>900.2</v>
      </c>
      <c r="AC83" s="66">
        <f t="shared" si="5"/>
        <v>7</v>
      </c>
      <c r="AD83" s="72">
        <f t="shared" si="6"/>
        <v>7.7760497667185065E-3</v>
      </c>
    </row>
    <row r="84" spans="1:30">
      <c r="A84" s="27">
        <v>44166</v>
      </c>
      <c r="B84" s="197">
        <v>911.6</v>
      </c>
      <c r="C84" s="72">
        <f t="shared" si="4"/>
        <v>-6.2138885860677506E-3</v>
      </c>
      <c r="D84" s="123">
        <v>44245</v>
      </c>
      <c r="E84" s="173" t="s">
        <v>782</v>
      </c>
      <c r="O84" s="191"/>
      <c r="P84" s="191"/>
      <c r="Z84" s="27">
        <v>44166</v>
      </c>
      <c r="AA84" s="66">
        <v>918.5</v>
      </c>
    </row>
    <row r="85" spans="1:30">
      <c r="A85" s="27">
        <v>44256</v>
      </c>
      <c r="B85" s="197">
        <v>919</v>
      </c>
      <c r="C85" s="72">
        <f t="shared" si="4"/>
        <v>-4.3336944745395733E-3</v>
      </c>
      <c r="D85" s="123">
        <v>44342</v>
      </c>
      <c r="E85" s="173" t="s">
        <v>782</v>
      </c>
      <c r="O85" s="191"/>
      <c r="P85" s="191"/>
    </row>
    <row r="86" spans="1:30">
      <c r="A86" s="27">
        <v>44348</v>
      </c>
      <c r="B86" s="197">
        <v>933.5</v>
      </c>
      <c r="C86" s="72">
        <f t="shared" si="4"/>
        <v>2.0776380535811878E-2</v>
      </c>
      <c r="D86" s="123">
        <v>44424</v>
      </c>
      <c r="E86" s="173" t="s">
        <v>782</v>
      </c>
    </row>
    <row r="87" spans="1:30">
      <c r="A87" s="27">
        <v>44440</v>
      </c>
      <c r="B87" s="197">
        <v>956.9</v>
      </c>
      <c r="C87" s="72">
        <f t="shared" si="4"/>
        <v>6.8326448587696653E-2</v>
      </c>
      <c r="D87" s="123">
        <v>44511</v>
      </c>
      <c r="E87" s="173" t="s">
        <v>782</v>
      </c>
    </row>
    <row r="88" spans="1:30">
      <c r="A88" s="27">
        <v>44531</v>
      </c>
      <c r="B88" s="197">
        <v>954.2</v>
      </c>
      <c r="C88" s="72">
        <f t="shared" si="4"/>
        <v>4.6731022378236009E-2</v>
      </c>
      <c r="D88" s="123">
        <v>44600</v>
      </c>
      <c r="E88" s="173" t="s">
        <v>782</v>
      </c>
    </row>
    <row r="89" spans="1:30">
      <c r="A89" s="27">
        <v>44621</v>
      </c>
      <c r="B89" s="197">
        <v>945.9</v>
      </c>
      <c r="C89" s="72">
        <f t="shared" si="4"/>
        <v>2.9270946681175136E-2</v>
      </c>
      <c r="D89" s="123">
        <v>44705</v>
      </c>
      <c r="E89" s="173" t="s">
        <v>782</v>
      </c>
    </row>
    <row r="90" spans="1:30">
      <c r="D90" s="123">
        <v>44777</v>
      </c>
      <c r="E90" s="173" t="s">
        <v>782</v>
      </c>
    </row>
  </sheetData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5"/>
  <dimension ref="A1:W91"/>
  <sheetViews>
    <sheetView zoomScaleNormal="100" workbookViewId="0">
      <pane xSplit="1" ySplit="4" topLeftCell="B40" activePane="bottomRight" state="frozen"/>
      <selection pane="topRight" activeCell="B1" sqref="B1"/>
      <selection pane="bottomLeft" activeCell="A5" sqref="A5"/>
      <selection pane="bottomRight" activeCell="G88" sqref="G88:G90"/>
    </sheetView>
  </sheetViews>
  <sheetFormatPr defaultRowHeight="14.5"/>
  <cols>
    <col min="1" max="1" width="15.81640625" customWidth="1"/>
    <col min="2" max="2" width="16" customWidth="1"/>
    <col min="3" max="3" width="20.453125" customWidth="1"/>
    <col min="4" max="4" width="10.7265625" bestFit="1" customWidth="1"/>
    <col min="14" max="17" width="9.1796875" style="111"/>
  </cols>
  <sheetData>
    <row r="1" spans="1:17" s="26" customFormat="1">
      <c r="A1" s="26" t="s">
        <v>4</v>
      </c>
    </row>
    <row r="2" spans="1:17" s="26" customFormat="1">
      <c r="A2" s="5" t="s">
        <v>5</v>
      </c>
      <c r="B2" s="5"/>
      <c r="C2" s="5"/>
      <c r="N2" s="26" t="s">
        <v>455</v>
      </c>
    </row>
    <row r="3" spans="1:17">
      <c r="E3" s="111" t="s">
        <v>401</v>
      </c>
      <c r="O3" s="111" t="s">
        <v>456</v>
      </c>
      <c r="P3" s="111" t="s">
        <v>457</v>
      </c>
      <c r="Q3" s="111" t="s">
        <v>458</v>
      </c>
    </row>
    <row r="4" spans="1:17">
      <c r="A4" s="15"/>
      <c r="B4" s="26" t="s">
        <v>1</v>
      </c>
      <c r="C4" s="26" t="s">
        <v>2</v>
      </c>
      <c r="N4" s="15"/>
      <c r="O4" s="26" t="s">
        <v>1</v>
      </c>
      <c r="P4" s="26" t="s">
        <v>1</v>
      </c>
      <c r="Q4" s="26" t="s">
        <v>1</v>
      </c>
    </row>
    <row r="5" spans="1:17">
      <c r="A5" s="14">
        <v>36951</v>
      </c>
      <c r="B5" s="174">
        <v>5.4000000000000006E-2</v>
      </c>
      <c r="C5" s="175">
        <v>5.9631993991738644E-2</v>
      </c>
      <c r="N5" s="14">
        <v>36951</v>
      </c>
      <c r="O5" s="72">
        <v>5.4000000000000006E-2</v>
      </c>
      <c r="P5" s="111">
        <v>5.4</v>
      </c>
      <c r="Q5" s="30">
        <f>+P5/100-O5</f>
        <v>0</v>
      </c>
    </row>
    <row r="6" spans="1:17">
      <c r="A6" s="14">
        <v>37043</v>
      </c>
      <c r="B6" s="174">
        <v>5.5999999999999994E-2</v>
      </c>
      <c r="C6" s="175">
        <v>5.2540066525551862E-2</v>
      </c>
      <c r="E6" s="111" t="s">
        <v>401</v>
      </c>
      <c r="N6" s="14">
        <v>37043</v>
      </c>
      <c r="O6" s="72">
        <v>5.5999999999999994E-2</v>
      </c>
      <c r="P6" s="111">
        <v>5.7</v>
      </c>
      <c r="Q6" s="30">
        <f t="shared" ref="Q6:Q65" si="0">+P6/100-O6</f>
        <v>1.0000000000000078E-3</v>
      </c>
    </row>
    <row r="7" spans="1:17">
      <c r="A7" s="14">
        <v>37135</v>
      </c>
      <c r="B7" s="174">
        <v>4.2999999999999997E-2</v>
      </c>
      <c r="C7" s="175">
        <v>5.6460695247390939E-2</v>
      </c>
      <c r="N7" s="14">
        <v>37135</v>
      </c>
      <c r="O7" s="72">
        <v>4.2999999999999997E-2</v>
      </c>
      <c r="P7" s="111">
        <v>4.3</v>
      </c>
      <c r="Q7" s="30">
        <f t="shared" si="0"/>
        <v>0</v>
      </c>
    </row>
    <row r="8" spans="1:17">
      <c r="A8" s="14">
        <v>37226</v>
      </c>
      <c r="B8" s="174">
        <v>4.5999999999999999E-2</v>
      </c>
      <c r="C8" s="175">
        <v>5.7356061160289705E-2</v>
      </c>
      <c r="N8" s="14">
        <v>37226</v>
      </c>
      <c r="O8" s="72">
        <v>4.5999999999999999E-2</v>
      </c>
      <c r="P8" s="111">
        <v>4.7</v>
      </c>
      <c r="Q8" s="30">
        <f t="shared" si="0"/>
        <v>1.0000000000000009E-3</v>
      </c>
    </row>
    <row r="9" spans="1:17">
      <c r="A9" s="14">
        <v>37316</v>
      </c>
      <c r="B9" s="174">
        <v>4.9000000000000002E-2</v>
      </c>
      <c r="C9" s="175">
        <v>6.0042160354728515E-2</v>
      </c>
      <c r="N9" s="14">
        <v>37316</v>
      </c>
      <c r="O9" s="72">
        <v>4.9000000000000002E-2</v>
      </c>
      <c r="P9" s="111">
        <v>5</v>
      </c>
      <c r="Q9" s="30">
        <f t="shared" si="0"/>
        <v>1.0000000000000009E-3</v>
      </c>
    </row>
    <row r="10" spans="1:17">
      <c r="A10" s="14">
        <v>37408</v>
      </c>
      <c r="B10" s="174">
        <v>5.0999999999999997E-2</v>
      </c>
      <c r="C10" s="175">
        <v>5.2592865023905845E-2</v>
      </c>
      <c r="N10" s="14">
        <v>37408</v>
      </c>
      <c r="O10" s="72">
        <v>5.0999999999999997E-2</v>
      </c>
      <c r="P10" s="111">
        <v>5.0999999999999996</v>
      </c>
      <c r="Q10" s="30">
        <f t="shared" si="0"/>
        <v>0</v>
      </c>
    </row>
    <row r="11" spans="1:17">
      <c r="A11" s="14">
        <v>37500</v>
      </c>
      <c r="B11" s="174">
        <v>0.05</v>
      </c>
      <c r="C11" s="175">
        <v>5.5470626774404883E-2</v>
      </c>
      <c r="N11" s="14">
        <v>37500</v>
      </c>
      <c r="O11" s="72">
        <v>0.05</v>
      </c>
      <c r="P11" s="111">
        <v>5</v>
      </c>
      <c r="Q11" s="30">
        <f t="shared" si="0"/>
        <v>0</v>
      </c>
    </row>
    <row r="12" spans="1:17">
      <c r="A12" s="14">
        <v>37591</v>
      </c>
      <c r="B12" s="174">
        <v>4.0999999999999995E-2</v>
      </c>
      <c r="C12" s="175">
        <v>5.2317213586643631E-2</v>
      </c>
      <c r="N12" s="14">
        <v>37591</v>
      </c>
      <c r="O12" s="72">
        <v>4.0999999999999995E-2</v>
      </c>
      <c r="P12" s="111">
        <v>4.0999999999999996</v>
      </c>
      <c r="Q12" s="30">
        <f t="shared" si="0"/>
        <v>0</v>
      </c>
    </row>
    <row r="13" spans="1:17">
      <c r="A13" s="14">
        <v>37681</v>
      </c>
      <c r="B13" s="174">
        <v>4.5999999999999999E-2</v>
      </c>
      <c r="C13" s="175">
        <v>5.689544120804408E-2</v>
      </c>
      <c r="N13" s="14">
        <v>37681</v>
      </c>
      <c r="O13" s="72">
        <v>4.5999999999999999E-2</v>
      </c>
      <c r="P13" s="111">
        <v>4.5999999999999996</v>
      </c>
      <c r="Q13" s="30">
        <f t="shared" si="0"/>
        <v>0</v>
      </c>
    </row>
    <row r="14" spans="1:17">
      <c r="A14" s="14">
        <v>37773</v>
      </c>
      <c r="B14" s="174">
        <v>4.0999999999999995E-2</v>
      </c>
      <c r="C14" s="175">
        <v>5.0390399074609599E-2</v>
      </c>
      <c r="N14" s="14">
        <v>37773</v>
      </c>
      <c r="O14" s="72">
        <v>4.0999999999999995E-2</v>
      </c>
      <c r="P14" s="111">
        <v>4.0999999999999996</v>
      </c>
      <c r="Q14" s="30">
        <f t="shared" si="0"/>
        <v>0</v>
      </c>
    </row>
    <row r="15" spans="1:17">
      <c r="A15" s="14">
        <v>37865</v>
      </c>
      <c r="B15" s="174">
        <v>3.4000000000000002E-2</v>
      </c>
      <c r="C15" s="175">
        <v>4.7889552024160495E-2</v>
      </c>
      <c r="N15" s="14">
        <v>37865</v>
      </c>
      <c r="O15" s="72">
        <v>3.4000000000000002E-2</v>
      </c>
      <c r="P15" s="111">
        <v>3.4</v>
      </c>
      <c r="Q15" s="30">
        <f t="shared" si="0"/>
        <v>0</v>
      </c>
    </row>
    <row r="16" spans="1:17">
      <c r="A16" s="14">
        <v>37956</v>
      </c>
      <c r="B16" s="174">
        <v>3.9E-2</v>
      </c>
      <c r="C16" s="175">
        <v>4.8554668174429293E-2</v>
      </c>
      <c r="N16" s="14">
        <v>37956</v>
      </c>
      <c r="O16" s="72">
        <v>3.9E-2</v>
      </c>
      <c r="P16" s="111">
        <v>3.9</v>
      </c>
      <c r="Q16" s="30">
        <f t="shared" si="0"/>
        <v>0</v>
      </c>
    </row>
    <row r="17" spans="1:17">
      <c r="A17" s="14">
        <v>38047</v>
      </c>
      <c r="B17" s="174">
        <v>4.4999999999999998E-2</v>
      </c>
      <c r="C17" s="175">
        <v>4.7534712383111362E-2</v>
      </c>
      <c r="N17" s="14">
        <v>38047</v>
      </c>
      <c r="O17" s="72">
        <v>4.4999999999999998E-2</v>
      </c>
      <c r="P17" s="111">
        <v>4.5</v>
      </c>
      <c r="Q17" s="30">
        <f t="shared" si="0"/>
        <v>0</v>
      </c>
    </row>
    <row r="18" spans="1:17">
      <c r="A18" s="14">
        <v>38139</v>
      </c>
      <c r="B18" s="174">
        <v>3.9E-2</v>
      </c>
      <c r="C18" s="175">
        <v>4.1357672561323451E-2</v>
      </c>
      <c r="N18" s="14">
        <v>38139</v>
      </c>
      <c r="O18" s="72">
        <v>3.9E-2</v>
      </c>
      <c r="P18" s="111">
        <v>3.9</v>
      </c>
      <c r="Q18" s="30">
        <f t="shared" si="0"/>
        <v>0</v>
      </c>
    </row>
    <row r="19" spans="1:17">
      <c r="A19" s="14">
        <v>38231</v>
      </c>
      <c r="B19" s="174">
        <v>3.7999999999999999E-2</v>
      </c>
      <c r="C19" s="175">
        <v>3.7162879592270125E-2</v>
      </c>
      <c r="N19" s="14">
        <v>38231</v>
      </c>
      <c r="O19" s="72">
        <v>3.7999999999999999E-2</v>
      </c>
      <c r="P19" s="111">
        <v>3.9</v>
      </c>
      <c r="Q19" s="30">
        <f t="shared" si="0"/>
        <v>1.0000000000000009E-3</v>
      </c>
    </row>
    <row r="20" spans="1:17">
      <c r="A20" s="14">
        <v>38322</v>
      </c>
      <c r="B20" s="174">
        <v>3.4000000000000002E-2</v>
      </c>
      <c r="C20" s="175">
        <v>3.7011651816312552E-2</v>
      </c>
      <c r="N20" s="14">
        <v>38322</v>
      </c>
      <c r="O20" s="72">
        <v>3.4000000000000002E-2</v>
      </c>
      <c r="P20" s="111">
        <v>3.4</v>
      </c>
      <c r="Q20" s="30">
        <f t="shared" si="0"/>
        <v>0</v>
      </c>
    </row>
    <row r="21" spans="1:17">
      <c r="A21" s="14">
        <v>38412</v>
      </c>
      <c r="B21" s="174">
        <v>4.2000000000000003E-2</v>
      </c>
      <c r="C21" s="175">
        <v>4.2866894197952213E-2</v>
      </c>
      <c r="N21" s="14">
        <v>38412</v>
      </c>
      <c r="O21" s="72">
        <v>4.2000000000000003E-2</v>
      </c>
      <c r="P21" s="111">
        <v>4.3</v>
      </c>
      <c r="Q21" s="30">
        <f t="shared" si="0"/>
        <v>9.9999999999999395E-4</v>
      </c>
    </row>
    <row r="22" spans="1:17">
      <c r="A22" s="14">
        <v>38504</v>
      </c>
      <c r="B22" s="174">
        <v>3.5000000000000003E-2</v>
      </c>
      <c r="C22" s="175">
        <v>3.8445667125171924E-2</v>
      </c>
      <c r="N22" s="14">
        <v>38504</v>
      </c>
      <c r="O22" s="72">
        <v>3.5000000000000003E-2</v>
      </c>
      <c r="P22" s="111">
        <v>3.4</v>
      </c>
      <c r="Q22" s="30">
        <f t="shared" si="0"/>
        <v>-1.0000000000000009E-3</v>
      </c>
    </row>
    <row r="23" spans="1:17">
      <c r="A23" s="14">
        <v>38596</v>
      </c>
      <c r="B23" s="174">
        <v>3.5000000000000003E-2</v>
      </c>
      <c r="C23" s="175">
        <v>3.7430243636858589E-2</v>
      </c>
      <c r="E23" s="111" t="s">
        <v>401</v>
      </c>
      <c r="N23" s="14">
        <v>38596</v>
      </c>
      <c r="O23" s="72">
        <v>3.5000000000000003E-2</v>
      </c>
      <c r="P23" s="111">
        <v>3.5</v>
      </c>
      <c r="Q23" s="30">
        <f t="shared" si="0"/>
        <v>0</v>
      </c>
    </row>
    <row r="24" spans="1:17">
      <c r="A24" s="14">
        <v>38687</v>
      </c>
      <c r="B24" s="174">
        <v>3.7000000000000005E-2</v>
      </c>
      <c r="C24" s="175">
        <v>3.5495798319327726E-2</v>
      </c>
      <c r="N24" s="14">
        <v>38687</v>
      </c>
      <c r="O24" s="72">
        <v>3.7000000000000005E-2</v>
      </c>
      <c r="P24" s="111">
        <v>3.7</v>
      </c>
      <c r="Q24" s="30">
        <f t="shared" si="0"/>
        <v>0</v>
      </c>
    </row>
    <row r="25" spans="1:17">
      <c r="A25" s="14">
        <v>38777</v>
      </c>
      <c r="B25" s="174">
        <v>3.9E-2</v>
      </c>
      <c r="C25" s="175">
        <v>4.7435300379216297E-2</v>
      </c>
      <c r="N25" s="14">
        <v>38777</v>
      </c>
      <c r="O25" s="72">
        <v>3.9E-2</v>
      </c>
      <c r="P25" s="111">
        <v>3.9</v>
      </c>
      <c r="Q25" s="30">
        <f t="shared" si="0"/>
        <v>0</v>
      </c>
    </row>
    <row r="26" spans="1:17">
      <c r="A26" s="14">
        <v>38869</v>
      </c>
      <c r="B26" s="174">
        <v>3.2000000000000001E-2</v>
      </c>
      <c r="C26" s="175">
        <v>3.751418463386956E-2</v>
      </c>
      <c r="N26" s="14">
        <v>38869</v>
      </c>
      <c r="O26" s="72">
        <v>3.2000000000000001E-2</v>
      </c>
      <c r="P26" s="111">
        <v>3.2</v>
      </c>
      <c r="Q26" s="30">
        <f t="shared" si="0"/>
        <v>0</v>
      </c>
    </row>
    <row r="27" spans="1:17">
      <c r="A27" s="14">
        <v>38961</v>
      </c>
      <c r="B27" s="174">
        <v>3.9E-2</v>
      </c>
      <c r="C27" s="175">
        <v>3.6856187290969906E-2</v>
      </c>
      <c r="N27" s="14">
        <v>38961</v>
      </c>
      <c r="O27" s="72">
        <v>3.9E-2</v>
      </c>
      <c r="P27" s="111">
        <v>3.8</v>
      </c>
      <c r="Q27" s="30">
        <f t="shared" si="0"/>
        <v>-1.0000000000000009E-3</v>
      </c>
    </row>
    <row r="28" spans="1:17">
      <c r="A28" s="14">
        <v>39052</v>
      </c>
      <c r="B28" s="174">
        <v>3.9E-2</v>
      </c>
      <c r="C28" s="175">
        <v>3.520105471324983E-2</v>
      </c>
      <c r="N28" s="14">
        <v>39052</v>
      </c>
      <c r="O28" s="72">
        <v>3.9E-2</v>
      </c>
      <c r="P28" s="111">
        <v>3.9</v>
      </c>
      <c r="Q28" s="30">
        <f t="shared" si="0"/>
        <v>0</v>
      </c>
    </row>
    <row r="29" spans="1:17">
      <c r="A29" s="14">
        <v>39142</v>
      </c>
      <c r="B29" s="174">
        <v>4.7E-2</v>
      </c>
      <c r="C29" s="175">
        <v>4.0336355275259486E-2</v>
      </c>
      <c r="N29" s="14">
        <v>39142</v>
      </c>
      <c r="O29" s="72">
        <v>4.7E-2</v>
      </c>
      <c r="P29" s="111">
        <v>4.5999999999999996</v>
      </c>
      <c r="Q29" s="30">
        <f t="shared" si="0"/>
        <v>-1.0000000000000009E-3</v>
      </c>
    </row>
    <row r="30" spans="1:17">
      <c r="A30" s="14">
        <v>39234</v>
      </c>
      <c r="B30" s="174">
        <v>3.4000000000000002E-2</v>
      </c>
      <c r="C30" s="175">
        <v>3.5341524639978861E-2</v>
      </c>
      <c r="N30" s="14">
        <v>39234</v>
      </c>
      <c r="O30" s="72">
        <v>3.4000000000000002E-2</v>
      </c>
      <c r="P30" s="111">
        <v>3.3</v>
      </c>
      <c r="Q30" s="30">
        <f t="shared" si="0"/>
        <v>-1.0000000000000009E-3</v>
      </c>
    </row>
    <row r="31" spans="1:17">
      <c r="A31" s="14">
        <v>39326</v>
      </c>
      <c r="B31" s="174">
        <v>3.7000000000000005E-2</v>
      </c>
      <c r="C31" s="175">
        <v>3.3175355450236969E-2</v>
      </c>
      <c r="N31" s="14">
        <v>39326</v>
      </c>
      <c r="O31" s="72">
        <v>3.7000000000000005E-2</v>
      </c>
      <c r="P31" s="111">
        <v>3.6</v>
      </c>
      <c r="Q31" s="30">
        <f t="shared" si="0"/>
        <v>-1.0000000000000009E-3</v>
      </c>
    </row>
    <row r="32" spans="1:17">
      <c r="A32" s="14">
        <v>39417</v>
      </c>
      <c r="B32" s="174">
        <v>3.6000000000000004E-2</v>
      </c>
      <c r="C32" s="175">
        <v>3.0767216548834776E-2</v>
      </c>
      <c r="N32" s="14">
        <v>39417</v>
      </c>
      <c r="O32" s="72">
        <v>3.6000000000000004E-2</v>
      </c>
      <c r="P32" s="111">
        <v>3.6</v>
      </c>
      <c r="Q32" s="30">
        <f t="shared" si="0"/>
        <v>0</v>
      </c>
    </row>
    <row r="33" spans="1:17">
      <c r="A33" s="14">
        <v>39508</v>
      </c>
      <c r="B33" s="174">
        <v>4.7E-2</v>
      </c>
      <c r="C33" s="175">
        <v>3.963638794198248E-2</v>
      </c>
      <c r="N33" s="14">
        <v>39508</v>
      </c>
      <c r="O33" s="72">
        <v>4.7E-2</v>
      </c>
      <c r="P33" s="111">
        <v>4.5999999999999996</v>
      </c>
      <c r="Q33" s="30">
        <f t="shared" si="0"/>
        <v>-1.0000000000000009E-3</v>
      </c>
    </row>
    <row r="34" spans="1:17">
      <c r="A34" s="14">
        <v>39600</v>
      </c>
      <c r="B34" s="174">
        <v>4.2999999999999997E-2</v>
      </c>
      <c r="C34" s="175">
        <v>3.4148929116106362E-2</v>
      </c>
      <c r="N34" s="14">
        <v>39600</v>
      </c>
      <c r="O34" s="72">
        <v>4.2999999999999997E-2</v>
      </c>
      <c r="P34" s="111">
        <v>4.0999999999999996</v>
      </c>
      <c r="Q34" s="30">
        <f t="shared" si="0"/>
        <v>-2.0000000000000018E-3</v>
      </c>
    </row>
    <row r="35" spans="1:17">
      <c r="A35" s="14">
        <v>39692</v>
      </c>
      <c r="B35" s="174">
        <v>4.4000000000000004E-2</v>
      </c>
      <c r="C35" s="175">
        <v>3.7124958786679853E-2</v>
      </c>
      <c r="N35" s="14">
        <v>39692</v>
      </c>
      <c r="O35" s="72">
        <v>4.4000000000000004E-2</v>
      </c>
      <c r="P35" s="111">
        <v>4.0999999999999996</v>
      </c>
      <c r="Q35" s="30">
        <f t="shared" si="0"/>
        <v>-3.0000000000000096E-3</v>
      </c>
    </row>
    <row r="36" spans="1:17">
      <c r="A36" s="14">
        <v>39783</v>
      </c>
      <c r="B36" s="174">
        <v>5.2999999999999999E-2</v>
      </c>
      <c r="C36" s="175">
        <v>3.8043831696689859E-2</v>
      </c>
      <c r="N36" s="14">
        <v>39783</v>
      </c>
      <c r="O36" s="72">
        <v>5.2999999999999999E-2</v>
      </c>
      <c r="P36" s="111">
        <v>5</v>
      </c>
      <c r="Q36" s="30">
        <f t="shared" si="0"/>
        <v>-2.9999999999999957E-3</v>
      </c>
    </row>
    <row r="37" spans="1:17">
      <c r="A37" s="14">
        <v>39873</v>
      </c>
      <c r="B37" s="174">
        <v>6.3E-2</v>
      </c>
      <c r="C37" s="175">
        <v>4.9535401125507125E-2</v>
      </c>
      <c r="N37" s="14">
        <v>39873</v>
      </c>
      <c r="O37" s="72">
        <v>6.5000000000000002E-2</v>
      </c>
      <c r="P37" s="111">
        <v>6.3</v>
      </c>
      <c r="Q37" s="30">
        <f t="shared" si="0"/>
        <v>-2.0000000000000018E-3</v>
      </c>
    </row>
    <row r="38" spans="1:17">
      <c r="A38" s="14">
        <v>39965</v>
      </c>
      <c r="B38" s="174">
        <v>6.0999999999999999E-2</v>
      </c>
      <c r="C38" s="175">
        <v>5.3657582474898935E-2</v>
      </c>
      <c r="G38" s="111"/>
      <c r="N38" s="14">
        <v>39965</v>
      </c>
      <c r="O38" s="72">
        <v>6.6000000000000003E-2</v>
      </c>
      <c r="P38" s="111">
        <v>6.1</v>
      </c>
      <c r="Q38" s="30">
        <f t="shared" si="0"/>
        <v>-5.0000000000000044E-3</v>
      </c>
    </row>
    <row r="39" spans="1:17">
      <c r="A39" s="14">
        <v>40057</v>
      </c>
      <c r="B39" s="174">
        <v>6.2E-2</v>
      </c>
      <c r="C39" s="175">
        <v>5.9730882835575975E-2</v>
      </c>
      <c r="G39" s="111"/>
      <c r="N39" s="14">
        <v>40057</v>
      </c>
      <c r="O39" s="72">
        <v>6.4000000000000001E-2</v>
      </c>
      <c r="P39" s="111">
        <v>6.2</v>
      </c>
      <c r="Q39" s="30">
        <f t="shared" si="0"/>
        <v>-2.0000000000000018E-3</v>
      </c>
    </row>
    <row r="40" spans="1:17">
      <c r="A40" s="14">
        <v>40148</v>
      </c>
      <c r="B40" s="174">
        <v>7.2000000000000008E-2</v>
      </c>
      <c r="C40" s="175">
        <v>6.0218388576597524E-2</v>
      </c>
      <c r="E40" s="111" t="s">
        <v>401</v>
      </c>
      <c r="G40" s="111"/>
      <c r="N40" s="14">
        <v>40148</v>
      </c>
      <c r="O40" s="72">
        <v>7.9000000000000001E-2</v>
      </c>
      <c r="P40" s="111">
        <v>7.2</v>
      </c>
      <c r="Q40" s="30">
        <f t="shared" si="0"/>
        <v>-6.9999999999999923E-3</v>
      </c>
    </row>
    <row r="41" spans="1:17">
      <c r="A41" s="14">
        <v>40238</v>
      </c>
      <c r="B41" s="174">
        <v>7.4999999999999997E-2</v>
      </c>
      <c r="C41" s="175">
        <v>5.7971951140696684E-2</v>
      </c>
      <c r="G41" s="111" t="s">
        <v>448</v>
      </c>
      <c r="N41" s="14">
        <v>40238</v>
      </c>
      <c r="O41" s="72">
        <v>7.8E-2</v>
      </c>
      <c r="P41" s="111">
        <v>7.5</v>
      </c>
      <c r="Q41" s="30">
        <f t="shared" si="0"/>
        <v>-3.0000000000000027E-3</v>
      </c>
    </row>
    <row r="42" spans="1:17">
      <c r="A42" s="14">
        <v>40330</v>
      </c>
      <c r="B42" s="174">
        <v>8.1000000000000003E-2</v>
      </c>
      <c r="C42" s="175">
        <v>5.6106894986054361E-2</v>
      </c>
      <c r="G42" s="111" t="s">
        <v>448</v>
      </c>
      <c r="N42" s="14">
        <v>40330</v>
      </c>
      <c r="O42" s="72">
        <v>8.5000000000000006E-2</v>
      </c>
      <c r="P42" s="111">
        <v>8.1</v>
      </c>
      <c r="Q42" s="30">
        <f t="shared" si="0"/>
        <v>-4.0000000000000036E-3</v>
      </c>
    </row>
    <row r="43" spans="1:17">
      <c r="A43" s="14">
        <v>40422</v>
      </c>
      <c r="B43" s="174">
        <v>6.8000000000000005E-2</v>
      </c>
      <c r="C43" s="175">
        <v>5.5706521739130446E-2</v>
      </c>
      <c r="G43" s="111" t="s">
        <v>448</v>
      </c>
      <c r="N43" s="14">
        <v>40422</v>
      </c>
      <c r="O43" s="72">
        <v>7.2000000000000008E-2</v>
      </c>
      <c r="P43" s="111">
        <v>6.7</v>
      </c>
      <c r="Q43" s="30">
        <f t="shared" si="0"/>
        <v>-5.0000000000000044E-3</v>
      </c>
    </row>
    <row r="44" spans="1:17">
      <c r="A44" s="14">
        <v>40513</v>
      </c>
      <c r="B44" s="174">
        <v>7.0000000000000007E-2</v>
      </c>
      <c r="C44" s="175">
        <v>5.6942227896584749E-2</v>
      </c>
      <c r="G44" s="111" t="s">
        <v>448</v>
      </c>
      <c r="N44" s="14">
        <v>40513</v>
      </c>
      <c r="O44" s="72">
        <v>7.6999999999999999E-2</v>
      </c>
      <c r="P44" s="111">
        <v>6.9</v>
      </c>
      <c r="Q44" s="30">
        <f t="shared" si="0"/>
        <v>-7.9999999999999932E-3</v>
      </c>
    </row>
    <row r="45" spans="1:17">
      <c r="A45" s="14">
        <v>40603</v>
      </c>
      <c r="B45" s="174">
        <v>7.0000000000000007E-2</v>
      </c>
      <c r="C45" s="175">
        <v>6.1150391744697108E-2</v>
      </c>
      <c r="G45" s="111" t="s">
        <v>448</v>
      </c>
      <c r="N45" s="14">
        <v>40603</v>
      </c>
      <c r="O45" s="72">
        <v>7.8E-2</v>
      </c>
      <c r="P45" s="111">
        <v>7</v>
      </c>
      <c r="Q45" s="30">
        <f t="shared" si="0"/>
        <v>-7.9999999999999932E-3</v>
      </c>
    </row>
    <row r="46" spans="1:17">
      <c r="A46" s="14">
        <v>40695</v>
      </c>
      <c r="B46" s="174">
        <v>6.6000000000000003E-2</v>
      </c>
      <c r="C46" s="175">
        <v>5.5273148446045944E-2</v>
      </c>
      <c r="G46" s="111" t="s">
        <v>448</v>
      </c>
      <c r="H46" s="111"/>
      <c r="N46" s="14">
        <v>40695</v>
      </c>
      <c r="O46" s="72">
        <v>7.2999999999999995E-2</v>
      </c>
      <c r="P46" s="111">
        <v>6.6</v>
      </c>
      <c r="Q46" s="30">
        <f t="shared" si="0"/>
        <v>-6.9999999999999923E-3</v>
      </c>
    </row>
    <row r="47" spans="1:17">
      <c r="A47" s="14">
        <v>40787</v>
      </c>
      <c r="B47" s="174">
        <v>6.2E-2</v>
      </c>
      <c r="C47" s="175">
        <v>5.7198443579766542E-2</v>
      </c>
      <c r="E47" s="30"/>
      <c r="F47" s="30"/>
      <c r="G47" s="111" t="s">
        <v>448</v>
      </c>
      <c r="H47" s="111"/>
      <c r="N47" s="14">
        <v>40787</v>
      </c>
      <c r="O47" s="72">
        <v>6.8000000000000005E-2</v>
      </c>
      <c r="P47" s="111">
        <v>6.2</v>
      </c>
      <c r="Q47" s="30">
        <f t="shared" si="0"/>
        <v>-6.0000000000000053E-3</v>
      </c>
    </row>
    <row r="48" spans="1:17">
      <c r="A48" s="14">
        <v>40878</v>
      </c>
      <c r="B48" s="174">
        <v>6.2E-2</v>
      </c>
      <c r="C48" s="175">
        <v>5.8222023391065372E-2</v>
      </c>
      <c r="E48" s="30"/>
      <c r="F48" s="30"/>
      <c r="G48" s="111" t="s">
        <v>448</v>
      </c>
      <c r="H48" s="111"/>
      <c r="N48" s="14">
        <v>40878</v>
      </c>
      <c r="O48" s="72">
        <v>6.6000000000000003E-2</v>
      </c>
      <c r="P48" s="111">
        <v>6.1</v>
      </c>
      <c r="Q48" s="30">
        <f t="shared" si="0"/>
        <v>-5.0000000000000044E-3</v>
      </c>
    </row>
    <row r="49" spans="1:23">
      <c r="A49" s="14">
        <v>40969</v>
      </c>
      <c r="B49" s="174">
        <v>7.2999999999999995E-2</v>
      </c>
      <c r="C49" s="175">
        <v>6.4390803133558369E-2</v>
      </c>
      <c r="E49" s="30"/>
      <c r="F49" s="30"/>
      <c r="G49" s="111" t="s">
        <v>448</v>
      </c>
      <c r="H49" s="111"/>
      <c r="N49" s="14">
        <v>40969</v>
      </c>
      <c r="O49" s="72">
        <v>7.8E-2</v>
      </c>
      <c r="P49" s="111">
        <v>7.2</v>
      </c>
      <c r="Q49" s="30">
        <f t="shared" si="0"/>
        <v>-5.9999999999999915E-3</v>
      </c>
    </row>
    <row r="50" spans="1:23">
      <c r="A50" s="14">
        <v>41061</v>
      </c>
      <c r="B50" s="174">
        <v>6.9000000000000006E-2</v>
      </c>
      <c r="C50" s="175">
        <v>5.9092666580744926E-2</v>
      </c>
      <c r="E50" s="30"/>
      <c r="F50" s="30"/>
      <c r="G50" s="111" t="s">
        <v>448</v>
      </c>
      <c r="H50" s="111"/>
      <c r="N50" s="14">
        <v>41061</v>
      </c>
      <c r="O50" s="72">
        <v>7.2999999999999995E-2</v>
      </c>
      <c r="P50" s="111">
        <v>6.8</v>
      </c>
      <c r="Q50" s="30">
        <f t="shared" si="0"/>
        <v>-4.9999999999999906E-3</v>
      </c>
    </row>
    <row r="51" spans="1:23">
      <c r="A51" s="14">
        <v>41153</v>
      </c>
      <c r="B51" s="174">
        <v>7.6999999999999999E-2</v>
      </c>
      <c r="C51" s="175">
        <v>6.1414271876009049E-2</v>
      </c>
      <c r="E51" s="30"/>
      <c r="F51" s="30"/>
      <c r="G51" s="111" t="s">
        <v>448</v>
      </c>
      <c r="H51" s="111"/>
      <c r="N51" s="14">
        <v>41153</v>
      </c>
      <c r="O51" s="72">
        <v>8.5999999999999993E-2</v>
      </c>
      <c r="P51" s="111">
        <v>7.7</v>
      </c>
      <c r="Q51" s="30">
        <f t="shared" si="0"/>
        <v>-8.9999999999999941E-3</v>
      </c>
    </row>
    <row r="52" spans="1:23">
      <c r="A52" s="14">
        <v>41244</v>
      </c>
      <c r="B52" s="174">
        <v>6.4000000000000001E-2</v>
      </c>
      <c r="C52" s="175">
        <v>6.2674910510901405E-2</v>
      </c>
      <c r="E52" s="30"/>
      <c r="F52" s="30"/>
      <c r="G52" s="111" t="s">
        <v>448</v>
      </c>
      <c r="H52" s="111"/>
      <c r="N52" s="14">
        <v>41244</v>
      </c>
      <c r="O52" s="72">
        <v>7.2000000000000008E-2</v>
      </c>
      <c r="P52" s="111">
        <v>6.4</v>
      </c>
      <c r="Q52" s="30">
        <f t="shared" si="0"/>
        <v>-8.0000000000000071E-3</v>
      </c>
    </row>
    <row r="53" spans="1:23">
      <c r="A53" s="14">
        <v>41334</v>
      </c>
      <c r="B53" s="174">
        <v>6.8000000000000005E-2</v>
      </c>
      <c r="C53" s="175">
        <v>5.8032013264460162E-2</v>
      </c>
      <c r="E53" s="30"/>
      <c r="F53" s="30"/>
      <c r="G53" s="111" t="s">
        <v>448</v>
      </c>
      <c r="H53" s="111"/>
      <c r="N53" s="14">
        <v>41334</v>
      </c>
      <c r="O53" s="75">
        <v>7.2999999999999995E-2</v>
      </c>
      <c r="P53" s="111">
        <v>6.7</v>
      </c>
      <c r="Q53" s="30">
        <f t="shared" si="0"/>
        <v>-5.9999999999999915E-3</v>
      </c>
    </row>
    <row r="54" spans="1:23">
      <c r="A54" s="14">
        <v>41426</v>
      </c>
      <c r="B54" s="174">
        <v>6.4000000000000001E-2</v>
      </c>
      <c r="C54" s="175">
        <v>5.6113634909463181E-2</v>
      </c>
      <c r="E54" s="30"/>
      <c r="F54" s="30"/>
      <c r="G54" s="111" t="s">
        <v>448</v>
      </c>
      <c r="H54" s="111"/>
      <c r="N54" s="14">
        <v>41426</v>
      </c>
      <c r="O54" s="75">
        <v>6.7000000000000004E-2</v>
      </c>
      <c r="P54" s="111">
        <v>6.3</v>
      </c>
      <c r="Q54" s="30">
        <f t="shared" si="0"/>
        <v>-4.0000000000000036E-3</v>
      </c>
    </row>
    <row r="55" spans="1:23">
      <c r="A55" s="14">
        <v>41518</v>
      </c>
      <c r="B55" s="174">
        <v>0.06</v>
      </c>
      <c r="C55" s="175">
        <v>5.6589393458240718E-2</v>
      </c>
      <c r="E55" s="30"/>
      <c r="F55" s="30"/>
      <c r="G55" s="111" t="s">
        <v>448</v>
      </c>
      <c r="H55" s="111"/>
      <c r="N55" s="14">
        <v>41518</v>
      </c>
      <c r="O55" s="75">
        <v>6.7000000000000004E-2</v>
      </c>
      <c r="P55" s="111">
        <v>5.9</v>
      </c>
      <c r="Q55" s="30">
        <f t="shared" si="0"/>
        <v>-8.0000000000000002E-3</v>
      </c>
    </row>
    <row r="56" spans="1:23">
      <c r="A56" s="14">
        <v>41609</v>
      </c>
      <c r="B56" s="174">
        <v>5.5999999999999994E-2</v>
      </c>
      <c r="C56" s="175">
        <v>5.6023457483311501E-2</v>
      </c>
      <c r="E56" s="50"/>
      <c r="F56" s="50"/>
      <c r="G56" s="111" t="s">
        <v>448</v>
      </c>
      <c r="H56" s="111"/>
      <c r="N56" s="14">
        <v>41609</v>
      </c>
      <c r="O56" s="75">
        <v>6.4000000000000001E-2</v>
      </c>
      <c r="P56" s="111">
        <v>5.6</v>
      </c>
      <c r="Q56" s="30">
        <f t="shared" si="0"/>
        <v>-8.0000000000000071E-3</v>
      </c>
    </row>
    <row r="57" spans="1:23">
      <c r="A57" s="14">
        <v>41699</v>
      </c>
      <c r="B57" s="174">
        <v>6.7000000000000004E-2</v>
      </c>
      <c r="C57" s="175">
        <v>5.4947771802954438E-2</v>
      </c>
      <c r="E57" s="50"/>
      <c r="F57" s="50"/>
      <c r="G57" s="111" t="s">
        <v>448</v>
      </c>
      <c r="H57" s="111"/>
      <c r="N57" s="14">
        <v>41699</v>
      </c>
      <c r="O57" s="75">
        <v>7.2999999999999995E-2</v>
      </c>
      <c r="P57" s="111">
        <v>6.6</v>
      </c>
      <c r="Q57" s="30">
        <f t="shared" si="0"/>
        <v>-6.9999999999999923E-3</v>
      </c>
      <c r="S57" s="174"/>
      <c r="T57" s="175"/>
      <c r="V57" s="30"/>
      <c r="W57" s="30"/>
    </row>
    <row r="58" spans="1:23">
      <c r="A58" s="14">
        <v>41791</v>
      </c>
      <c r="B58" s="174">
        <v>5.7999999999999996E-2</v>
      </c>
      <c r="C58" s="175">
        <v>4.8305560756412652E-2</v>
      </c>
      <c r="E58" s="50"/>
      <c r="F58" s="50"/>
      <c r="G58" s="111" t="s">
        <v>448</v>
      </c>
      <c r="H58" s="111"/>
      <c r="N58" s="14">
        <v>41791</v>
      </c>
      <c r="O58" s="75">
        <v>6.3E-2</v>
      </c>
      <c r="P58" s="111">
        <v>5.8</v>
      </c>
      <c r="Q58" s="30">
        <f t="shared" si="0"/>
        <v>-5.0000000000000044E-3</v>
      </c>
      <c r="S58" s="174"/>
      <c r="T58" s="175"/>
      <c r="V58" s="30"/>
      <c r="W58" s="30"/>
    </row>
    <row r="59" spans="1:23">
      <c r="A59" s="14">
        <v>41883</v>
      </c>
      <c r="B59" s="174">
        <v>5.7000000000000002E-2</v>
      </c>
      <c r="C59" s="175">
        <v>4.9811040208165541E-2</v>
      </c>
      <c r="G59" s="111" t="s">
        <v>448</v>
      </c>
      <c r="H59" s="111"/>
      <c r="N59" s="14">
        <v>41883</v>
      </c>
      <c r="O59" s="75">
        <v>6.0999999999999999E-2</v>
      </c>
      <c r="P59" s="111">
        <v>5.7</v>
      </c>
      <c r="Q59" s="30">
        <f t="shared" si="0"/>
        <v>-3.9999999999999966E-3</v>
      </c>
      <c r="S59" s="174"/>
      <c r="T59" s="175"/>
      <c r="V59" s="30"/>
      <c r="W59" s="30"/>
    </row>
    <row r="60" spans="1:23">
      <c r="A60" s="14">
        <v>41974</v>
      </c>
      <c r="B60" s="174">
        <v>5.5999999999999994E-2</v>
      </c>
      <c r="C60" s="175">
        <v>5.4091456077015647E-2</v>
      </c>
      <c r="E60" s="111" t="s">
        <v>401</v>
      </c>
      <c r="G60" s="111" t="s">
        <v>448</v>
      </c>
      <c r="H60" s="111" t="s">
        <v>401</v>
      </c>
      <c r="N60" s="14">
        <v>41974</v>
      </c>
      <c r="O60" s="75">
        <v>5.7999999999999996E-2</v>
      </c>
      <c r="P60" s="111">
        <v>5.6</v>
      </c>
      <c r="Q60" s="30">
        <f t="shared" si="0"/>
        <v>-2.0000000000000018E-3</v>
      </c>
      <c r="S60" s="174"/>
      <c r="T60" s="175"/>
      <c r="V60" s="30"/>
      <c r="W60" s="30"/>
    </row>
    <row r="61" spans="1:23">
      <c r="A61" s="14">
        <v>42064</v>
      </c>
      <c r="B61" s="174">
        <v>6.5000000000000002E-2</v>
      </c>
      <c r="C61" s="175">
        <v>5.4188371953775225E-2</v>
      </c>
      <c r="D61" s="123">
        <v>42157</v>
      </c>
      <c r="G61" s="111" t="s">
        <v>448</v>
      </c>
      <c r="H61" s="111"/>
      <c r="N61" s="14">
        <v>42064</v>
      </c>
      <c r="O61" s="75">
        <v>6.9000000000000006E-2</v>
      </c>
      <c r="P61" s="111">
        <v>6.5</v>
      </c>
      <c r="Q61" s="30">
        <f t="shared" si="0"/>
        <v>-4.0000000000000036E-3</v>
      </c>
      <c r="S61" s="174"/>
      <c r="T61" s="175"/>
      <c r="V61" s="30"/>
      <c r="W61" s="30"/>
    </row>
    <row r="62" spans="1:23">
      <c r="A62" s="14">
        <v>42156</v>
      </c>
      <c r="B62" s="174">
        <v>5.9000000000000004E-2</v>
      </c>
      <c r="C62" s="175">
        <v>5.130057803468209E-2</v>
      </c>
      <c r="D62" s="123">
        <v>42223</v>
      </c>
      <c r="G62" s="111" t="s">
        <v>448</v>
      </c>
      <c r="H62" s="111"/>
      <c r="N62" s="14">
        <v>42156</v>
      </c>
      <c r="O62" s="72">
        <v>6.3E-2</v>
      </c>
      <c r="P62" s="111">
        <v>5.9</v>
      </c>
      <c r="Q62" s="30">
        <f t="shared" si="0"/>
        <v>-3.9999999999999966E-3</v>
      </c>
      <c r="S62" s="174"/>
      <c r="T62" s="175"/>
      <c r="V62" s="30"/>
      <c r="W62" s="30"/>
    </row>
    <row r="63" spans="1:23">
      <c r="A63" s="14">
        <v>42248</v>
      </c>
      <c r="B63" s="174">
        <v>5.5999999999999994E-2</v>
      </c>
      <c r="C63" s="175">
        <v>5.5006031363088063E-2</v>
      </c>
      <c r="D63" s="123">
        <v>42326</v>
      </c>
      <c r="G63" s="111" t="s">
        <v>448</v>
      </c>
      <c r="N63" s="14">
        <v>42248</v>
      </c>
      <c r="O63" s="72">
        <v>6.2E-2</v>
      </c>
      <c r="P63" s="111">
        <v>5.6</v>
      </c>
      <c r="Q63" s="30">
        <f t="shared" si="0"/>
        <v>-6.0000000000000053E-3</v>
      </c>
      <c r="S63" s="174"/>
      <c r="T63" s="175"/>
      <c r="V63" s="30"/>
      <c r="W63" s="30"/>
    </row>
    <row r="64" spans="1:23">
      <c r="A64" s="14">
        <v>42339</v>
      </c>
      <c r="B64" s="174">
        <v>5.0999999999999997E-2</v>
      </c>
      <c r="C64" s="175">
        <v>4.8604484732824423E-2</v>
      </c>
      <c r="D64" s="123">
        <v>42409</v>
      </c>
      <c r="G64" s="111" t="s">
        <v>448</v>
      </c>
      <c r="N64" s="14">
        <v>42339</v>
      </c>
      <c r="O64" s="72">
        <v>5.3999999999999999E-2</v>
      </c>
      <c r="P64" s="111">
        <v>5.0999999999999996</v>
      </c>
      <c r="Q64" s="30">
        <f t="shared" si="0"/>
        <v>-3.0000000000000027E-3</v>
      </c>
      <c r="S64" s="174"/>
      <c r="T64" s="175"/>
      <c r="V64" s="30"/>
      <c r="W64" s="30"/>
    </row>
    <row r="65" spans="1:23">
      <c r="A65" s="14">
        <v>42430</v>
      </c>
      <c r="B65" s="174">
        <v>6.0999999999999999E-2</v>
      </c>
      <c r="C65" s="175">
        <v>5.2757934184330724E-2</v>
      </c>
      <c r="D65" s="123">
        <v>42529</v>
      </c>
      <c r="E65" s="36" t="s">
        <v>475</v>
      </c>
      <c r="F65" s="36"/>
      <c r="G65" s="111" t="s">
        <v>448</v>
      </c>
      <c r="H65" s="36" t="s">
        <v>475</v>
      </c>
      <c r="N65" s="140">
        <v>42430</v>
      </c>
      <c r="O65" s="141">
        <v>6.6000000000000003E-2</v>
      </c>
      <c r="P65" s="142">
        <v>6.1</v>
      </c>
      <c r="Q65" s="30">
        <f t="shared" si="0"/>
        <v>-5.0000000000000044E-3</v>
      </c>
      <c r="S65" s="174"/>
      <c r="T65" s="175"/>
      <c r="V65" s="30"/>
      <c r="W65" s="30"/>
    </row>
    <row r="66" spans="1:23">
      <c r="A66" s="14">
        <v>42522</v>
      </c>
      <c r="B66" s="174">
        <v>4.7E-2</v>
      </c>
      <c r="C66" s="175">
        <v>5.0698694999422561E-2</v>
      </c>
      <c r="D66" s="123">
        <v>42613</v>
      </c>
      <c r="E66" s="36" t="s">
        <v>476</v>
      </c>
      <c r="F66" s="36"/>
      <c r="G66" s="111" t="s">
        <v>448</v>
      </c>
      <c r="H66" s="36" t="s">
        <v>476</v>
      </c>
      <c r="N66" s="140">
        <v>42522</v>
      </c>
      <c r="O66" s="143" t="s">
        <v>466</v>
      </c>
      <c r="P66" s="142">
        <v>4.7</v>
      </c>
      <c r="Q66" s="99" t="s">
        <v>466</v>
      </c>
      <c r="S66" s="174"/>
      <c r="T66" s="175"/>
      <c r="V66" s="30"/>
      <c r="W66" s="30"/>
    </row>
    <row r="67" spans="1:23">
      <c r="A67" s="14">
        <v>42614</v>
      </c>
      <c r="B67" s="174">
        <v>5.2999999999999999E-2</v>
      </c>
      <c r="C67" s="175">
        <v>4.6614808412561215E-2</v>
      </c>
      <c r="D67" s="123">
        <v>42703</v>
      </c>
      <c r="E67" t="s">
        <v>481</v>
      </c>
      <c r="G67" s="111" t="s">
        <v>448</v>
      </c>
      <c r="H67" s="111" t="s">
        <v>481</v>
      </c>
      <c r="S67" s="174"/>
      <c r="T67" s="175"/>
      <c r="V67" s="30"/>
      <c r="W67" s="30"/>
    </row>
    <row r="68" spans="1:23">
      <c r="A68" s="14">
        <v>42705</v>
      </c>
      <c r="B68" s="174">
        <v>5.0999999999999997E-2</v>
      </c>
      <c r="C68" s="175">
        <v>5.2898142937535163E-2</v>
      </c>
      <c r="D68" s="123">
        <v>42767</v>
      </c>
      <c r="E68" t="s">
        <v>587</v>
      </c>
      <c r="G68" s="111" t="s">
        <v>448</v>
      </c>
      <c r="H68" s="111" t="s">
        <v>587</v>
      </c>
      <c r="S68" s="174"/>
      <c r="T68" s="175"/>
      <c r="V68" s="30"/>
      <c r="W68" s="30"/>
    </row>
    <row r="69" spans="1:23">
      <c r="A69" s="14">
        <v>42795</v>
      </c>
      <c r="B69" s="174">
        <v>0.05</v>
      </c>
      <c r="C69" s="175">
        <v>5.3213353330000566E-2</v>
      </c>
      <c r="D69" s="123">
        <v>42863</v>
      </c>
      <c r="G69" s="111" t="s">
        <v>448</v>
      </c>
      <c r="S69" s="174"/>
      <c r="T69" s="175"/>
      <c r="V69" s="30"/>
      <c r="W69" s="30"/>
    </row>
    <row r="70" spans="1:23">
      <c r="A70" s="14">
        <v>42887</v>
      </c>
      <c r="B70" s="174">
        <v>4.4999999999999998E-2</v>
      </c>
      <c r="C70" s="175">
        <v>4.8195484488486019E-2</v>
      </c>
      <c r="D70" s="123">
        <v>42954</v>
      </c>
      <c r="G70" s="111" t="s">
        <v>448</v>
      </c>
      <c r="S70" s="174"/>
      <c r="T70" s="175"/>
      <c r="V70" s="30"/>
      <c r="W70" s="30"/>
    </row>
    <row r="71" spans="1:23">
      <c r="A71" s="14">
        <v>42979</v>
      </c>
      <c r="B71" s="174">
        <v>4.5999999999999999E-2</v>
      </c>
      <c r="C71" s="175">
        <v>4.6161537606932562E-2</v>
      </c>
      <c r="D71" s="123">
        <v>43040</v>
      </c>
      <c r="G71" s="111" t="s">
        <v>448</v>
      </c>
      <c r="S71" s="174"/>
      <c r="T71" s="175"/>
      <c r="V71" s="30"/>
      <c r="W71" s="30"/>
    </row>
    <row r="72" spans="1:23">
      <c r="A72" s="14">
        <v>43070</v>
      </c>
      <c r="B72" s="174">
        <v>4.0999999999999995E-2</v>
      </c>
      <c r="C72" s="175">
        <v>4.6171478469682913E-2</v>
      </c>
      <c r="D72" s="123">
        <v>43144</v>
      </c>
      <c r="G72" s="111" t="s">
        <v>448</v>
      </c>
      <c r="S72" s="174"/>
      <c r="T72" s="175"/>
      <c r="V72" s="30"/>
      <c r="W72" s="30"/>
    </row>
    <row r="73" spans="1:23">
      <c r="A73" s="14">
        <v>43160</v>
      </c>
      <c r="B73" s="174">
        <v>4.4999999999999998E-2</v>
      </c>
      <c r="C73" s="175">
        <v>4.7383309759547382E-2</v>
      </c>
      <c r="D73" s="123">
        <v>43223</v>
      </c>
      <c r="G73" s="111" t="s">
        <v>448</v>
      </c>
      <c r="S73" s="174"/>
      <c r="T73" s="175"/>
      <c r="V73" s="30"/>
      <c r="W73" s="30"/>
    </row>
    <row r="74" spans="1:23">
      <c r="A74" s="14">
        <v>43252</v>
      </c>
      <c r="B74" s="174">
        <v>4.2000000000000003E-2</v>
      </c>
      <c r="C74" s="175">
        <v>4.5496699579946544E-2</v>
      </c>
      <c r="D74" s="123">
        <v>43315</v>
      </c>
      <c r="G74" s="111" t="s">
        <v>448</v>
      </c>
      <c r="S74" s="174"/>
      <c r="T74" s="175"/>
      <c r="V74" s="30"/>
      <c r="W74" s="30"/>
    </row>
    <row r="75" spans="1:23">
      <c r="A75" s="14">
        <v>43344</v>
      </c>
      <c r="B75" s="174">
        <v>3.7000000000000005E-2</v>
      </c>
      <c r="C75" s="175">
        <v>3.9860216228022279E-2</v>
      </c>
      <c r="D75" s="123">
        <v>43412</v>
      </c>
      <c r="G75" s="130" t="s">
        <v>653</v>
      </c>
      <c r="S75" s="174"/>
      <c r="T75" s="175"/>
      <c r="V75" s="30"/>
      <c r="W75" s="30"/>
    </row>
    <row r="76" spans="1:23">
      <c r="A76" s="14">
        <v>43435</v>
      </c>
      <c r="B76" s="174">
        <v>4.2999999999999997E-2</v>
      </c>
      <c r="C76" s="175">
        <v>4.4019346774631811E-2</v>
      </c>
      <c r="D76" s="123">
        <v>43508</v>
      </c>
      <c r="G76" s="130" t="s">
        <v>653</v>
      </c>
      <c r="S76" s="174"/>
      <c r="T76" s="175"/>
      <c r="V76" s="30"/>
      <c r="W76" s="30"/>
    </row>
    <row r="77" spans="1:23">
      <c r="A77" s="14">
        <v>43525</v>
      </c>
      <c r="B77" s="174">
        <v>4.4000000000000004E-2</v>
      </c>
      <c r="C77" s="175">
        <v>4.4511668107173726E-2</v>
      </c>
      <c r="D77" s="123">
        <v>43586</v>
      </c>
      <c r="G77" s="130" t="s">
        <v>653</v>
      </c>
      <c r="S77" s="174"/>
      <c r="T77" s="175"/>
      <c r="V77" s="30"/>
      <c r="W77" s="30"/>
    </row>
    <row r="78" spans="1:23">
      <c r="A78" s="14">
        <v>43617</v>
      </c>
      <c r="B78" s="174">
        <v>4.2000000000000003E-2</v>
      </c>
      <c r="C78" s="175">
        <v>3.7595212187159957E-2</v>
      </c>
      <c r="D78" s="123">
        <v>43689</v>
      </c>
      <c r="G78" s="130" t="s">
        <v>653</v>
      </c>
      <c r="S78" s="174"/>
      <c r="T78" s="175"/>
      <c r="V78" s="30"/>
      <c r="W78" s="30"/>
    </row>
    <row r="79" spans="1:23">
      <c r="A79" s="14">
        <v>43709</v>
      </c>
      <c r="B79" s="174">
        <v>4.2000000000000003E-2</v>
      </c>
      <c r="C79" s="175">
        <v>3.9363303936330397E-2</v>
      </c>
      <c r="D79" s="123">
        <v>43784</v>
      </c>
      <c r="G79" s="111" t="s">
        <v>448</v>
      </c>
      <c r="S79" s="174"/>
      <c r="T79" s="175"/>
      <c r="V79" s="30"/>
      <c r="W79" s="30"/>
    </row>
    <row r="80" spans="1:23">
      <c r="A80" s="14">
        <v>43800</v>
      </c>
      <c r="B80" s="174">
        <v>4.0999999999999995E-2</v>
      </c>
      <c r="C80" s="175">
        <v>4.0540540540540536E-2</v>
      </c>
      <c r="D80" s="123">
        <v>43872</v>
      </c>
      <c r="G80" s="130" t="s">
        <v>653</v>
      </c>
      <c r="S80" s="174"/>
      <c r="T80" s="175"/>
    </row>
    <row r="81" spans="1:7">
      <c r="A81" s="14">
        <v>43891</v>
      </c>
      <c r="B81" s="174">
        <v>4.8000000000000001E-2</v>
      </c>
      <c r="C81" s="175">
        <v>4.304514234782153E-2</v>
      </c>
      <c r="D81" s="123">
        <v>43970</v>
      </c>
      <c r="G81" s="111" t="s">
        <v>448</v>
      </c>
    </row>
    <row r="82" spans="1:7">
      <c r="A82" s="14">
        <v>43983</v>
      </c>
      <c r="B82" s="174">
        <v>0.04</v>
      </c>
      <c r="C82" s="175">
        <v>3.9298990971853423E-2</v>
      </c>
      <c r="D82" s="123">
        <v>44057</v>
      </c>
      <c r="G82" s="130" t="s">
        <v>653</v>
      </c>
    </row>
    <row r="83" spans="1:7">
      <c r="A83" s="14">
        <v>44075</v>
      </c>
      <c r="B83" s="174">
        <v>5.5999999999999994E-2</v>
      </c>
      <c r="C83" s="175">
        <v>4.7954940253724265E-2</v>
      </c>
      <c r="D83" s="123">
        <v>44158</v>
      </c>
      <c r="G83" s="191" t="s">
        <v>448</v>
      </c>
    </row>
    <row r="84" spans="1:7">
      <c r="A84" s="14">
        <v>44166</v>
      </c>
      <c r="B84" s="174">
        <v>5.2999999999999999E-2</v>
      </c>
      <c r="C84" s="175">
        <v>4.672945829213717E-2</v>
      </c>
      <c r="D84" s="123">
        <v>44245</v>
      </c>
      <c r="G84" s="191" t="s">
        <v>448</v>
      </c>
    </row>
    <row r="85" spans="1:7">
      <c r="A85" s="14">
        <v>44256</v>
      </c>
      <c r="B85" s="174">
        <v>5.2999999999999999E-2</v>
      </c>
      <c r="C85" s="175">
        <v>4.6863622178300222E-2</v>
      </c>
      <c r="D85" s="123">
        <v>44342</v>
      </c>
      <c r="G85" s="191" t="s">
        <v>448</v>
      </c>
    </row>
    <row r="86" spans="1:7">
      <c r="A86" s="14">
        <v>44348</v>
      </c>
      <c r="B86" s="174">
        <v>4.0999999999999995E-2</v>
      </c>
      <c r="C86" s="175">
        <v>3.7580153474193211E-2</v>
      </c>
      <c r="D86" s="123">
        <v>44424</v>
      </c>
      <c r="G86" s="191" t="s">
        <v>448</v>
      </c>
    </row>
    <row r="87" spans="1:7">
      <c r="A87" s="14">
        <v>44440</v>
      </c>
      <c r="B87" s="174">
        <v>3.1E-2</v>
      </c>
      <c r="C87" s="175">
        <v>3.2663054803083971E-2</v>
      </c>
      <c r="D87" s="123">
        <v>44511</v>
      </c>
      <c r="G87" s="191" t="s">
        <v>448</v>
      </c>
    </row>
    <row r="88" spans="1:7">
      <c r="A88" s="14">
        <v>44531</v>
      </c>
      <c r="B88" s="174">
        <v>0.03</v>
      </c>
      <c r="C88" s="175">
        <v>3.2476527628136062E-2</v>
      </c>
      <c r="D88" s="198">
        <v>44600</v>
      </c>
      <c r="G88" s="197" t="s">
        <v>448</v>
      </c>
    </row>
    <row r="89" spans="1:7">
      <c r="A89" s="14">
        <v>44621</v>
      </c>
      <c r="B89" s="174">
        <v>3.6000000000000004E-2</v>
      </c>
      <c r="C89" s="175">
        <v>3.3398317258362405E-2</v>
      </c>
      <c r="D89" s="198">
        <v>44705</v>
      </c>
      <c r="G89" s="197" t="s">
        <v>448</v>
      </c>
    </row>
    <row r="90" spans="1:7">
      <c r="D90" s="123">
        <v>44777</v>
      </c>
      <c r="G90" s="197" t="s">
        <v>448</v>
      </c>
    </row>
    <row r="91" spans="1:7">
      <c r="D91" s="123"/>
    </row>
  </sheetData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6"/>
  <dimension ref="A1:J87"/>
  <sheetViews>
    <sheetView workbookViewId="0">
      <pane xSplit="1" ySplit="4" topLeftCell="B53" activePane="bottomRight" state="frozen"/>
      <selection pane="topRight" activeCell="B1" sqref="B1"/>
      <selection pane="bottomLeft" activeCell="A5" sqref="A5"/>
      <selection pane="bottomRight" activeCell="D88" sqref="D88"/>
    </sheetView>
  </sheetViews>
  <sheetFormatPr defaultRowHeight="14.5"/>
  <cols>
    <col min="1" max="1" width="16.26953125" customWidth="1"/>
    <col min="2" max="2" width="16.81640625" customWidth="1"/>
    <col min="3" max="3" width="19.54296875" customWidth="1"/>
    <col min="4" max="4" width="10.7265625" bestFit="1" customWidth="1"/>
  </cols>
  <sheetData>
    <row r="1" spans="1:10">
      <c r="A1" s="26" t="s">
        <v>11</v>
      </c>
      <c r="B1" s="25"/>
      <c r="C1" s="25"/>
      <c r="E1" t="s">
        <v>680</v>
      </c>
    </row>
    <row r="2" spans="1:10">
      <c r="A2" s="5" t="s">
        <v>5</v>
      </c>
      <c r="B2" s="28"/>
      <c r="C2" s="28"/>
      <c r="E2" s="111" t="s">
        <v>401</v>
      </c>
    </row>
    <row r="3" spans="1:10">
      <c r="A3" s="25"/>
      <c r="B3" s="25"/>
      <c r="C3" s="25"/>
      <c r="E3" s="173" t="s">
        <v>798</v>
      </c>
      <c r="F3" s="173"/>
      <c r="G3" s="173"/>
      <c r="H3" s="173"/>
      <c r="I3" s="173"/>
    </row>
    <row r="4" spans="1:10">
      <c r="A4" s="26"/>
      <c r="B4" s="26" t="s">
        <v>1</v>
      </c>
      <c r="C4" s="26" t="s">
        <v>2</v>
      </c>
    </row>
    <row r="5" spans="1:10">
      <c r="A5" s="14">
        <v>37226</v>
      </c>
      <c r="B5" s="29">
        <f>AVERAGE(Unemployment!B5:B8)</f>
        <v>4.9750000000000003E-2</v>
      </c>
      <c r="C5" s="72">
        <f>AVERAGE(Unemployment!C5:C8)</f>
        <v>5.6497204231242791E-2</v>
      </c>
      <c r="D5" s="30"/>
      <c r="E5" s="30"/>
    </row>
    <row r="6" spans="1:10">
      <c r="A6" s="14">
        <v>37316</v>
      </c>
      <c r="B6" s="72">
        <f>AVERAGE(Unemployment!B6:B9)</f>
        <v>4.8500000000000001E-2</v>
      </c>
      <c r="C6" s="72">
        <f>AVERAGE(Unemployment!C6:C9)</f>
        <v>5.6599745821990254E-2</v>
      </c>
      <c r="D6" s="30"/>
      <c r="E6" s="30"/>
      <c r="I6" s="25"/>
      <c r="J6" s="25"/>
    </row>
    <row r="7" spans="1:10">
      <c r="A7" s="14">
        <v>37408</v>
      </c>
      <c r="B7" s="72">
        <f>AVERAGE(Unemployment!B7:B10)</f>
        <v>4.725E-2</v>
      </c>
      <c r="C7" s="72">
        <f>AVERAGE(Unemployment!C7:C10)</f>
        <v>5.6612945446578751E-2</v>
      </c>
      <c r="D7" s="30"/>
      <c r="E7" s="30"/>
    </row>
    <row r="8" spans="1:10">
      <c r="A8" s="14">
        <v>37500</v>
      </c>
      <c r="B8" s="72">
        <f>AVERAGE(Unemployment!B8:B11)</f>
        <v>4.9000000000000002E-2</v>
      </c>
      <c r="C8" s="72">
        <f>AVERAGE(Unemployment!C8:C11)</f>
        <v>5.6365428328332232E-2</v>
      </c>
      <c r="D8" s="30"/>
      <c r="E8" s="30"/>
      <c r="H8" s="25"/>
      <c r="I8" s="25"/>
      <c r="J8" s="25"/>
    </row>
    <row r="9" spans="1:10">
      <c r="A9" s="14">
        <v>37591</v>
      </c>
      <c r="B9" s="72">
        <f>AVERAGE(Unemployment!B9:B12)</f>
        <v>4.7750000000000001E-2</v>
      </c>
      <c r="C9" s="72">
        <f>AVERAGE(Unemployment!C9:C12)</f>
        <v>5.5105716434920717E-2</v>
      </c>
      <c r="D9" s="30"/>
      <c r="E9" s="30"/>
      <c r="H9" s="20"/>
    </row>
    <row r="10" spans="1:10">
      <c r="A10" s="14">
        <v>37681</v>
      </c>
      <c r="B10" s="72">
        <f>AVERAGE(Unemployment!B10:B13)</f>
        <v>4.7E-2</v>
      </c>
      <c r="C10" s="72">
        <f>AVERAGE(Unemployment!C10:C13)</f>
        <v>5.4319036648249608E-2</v>
      </c>
      <c r="D10" s="30"/>
      <c r="E10" s="30"/>
    </row>
    <row r="11" spans="1:10">
      <c r="A11" s="14">
        <v>37773</v>
      </c>
      <c r="B11" s="72">
        <f>AVERAGE(Unemployment!B11:B14)</f>
        <v>4.4499999999999998E-2</v>
      </c>
      <c r="C11" s="72">
        <f>AVERAGE(Unemployment!C11:C14)</f>
        <v>5.3768420160925548E-2</v>
      </c>
      <c r="D11" s="30"/>
      <c r="E11" s="30"/>
    </row>
    <row r="12" spans="1:10">
      <c r="A12" s="14">
        <v>37865</v>
      </c>
      <c r="B12" s="72">
        <f>AVERAGE(Unemployment!B12:B15)</f>
        <v>4.0500000000000001E-2</v>
      </c>
      <c r="C12" s="72">
        <f>AVERAGE(Unemployment!C12:C15)</f>
        <v>5.1873151473364451E-2</v>
      </c>
      <c r="D12" s="30"/>
      <c r="E12" s="30"/>
    </row>
    <row r="13" spans="1:10">
      <c r="A13" s="14">
        <v>37956</v>
      </c>
      <c r="B13" s="72">
        <f>AVERAGE(Unemployment!B13:B16)</f>
        <v>0.04</v>
      </c>
      <c r="C13" s="72">
        <f>AVERAGE(Unemployment!C13:C16)</f>
        <v>5.0932515120310863E-2</v>
      </c>
      <c r="D13" s="30"/>
      <c r="E13" s="30"/>
    </row>
    <row r="14" spans="1:10">
      <c r="A14" s="14">
        <v>38047</v>
      </c>
      <c r="B14" s="72">
        <f>AVERAGE(Unemployment!B14:B17)</f>
        <v>3.9749999999999994E-2</v>
      </c>
      <c r="C14" s="72">
        <f>AVERAGE(Unemployment!C14:C17)</f>
        <v>4.8592332914077684E-2</v>
      </c>
      <c r="D14" s="30"/>
      <c r="E14" s="30"/>
    </row>
    <row r="15" spans="1:10">
      <c r="A15" s="14">
        <v>38139</v>
      </c>
      <c r="B15" s="72">
        <f>AVERAGE(Unemployment!B15:B18)</f>
        <v>3.925E-2</v>
      </c>
      <c r="C15" s="72">
        <f>AVERAGE(Unemployment!C15:C18)</f>
        <v>4.6334151285756145E-2</v>
      </c>
      <c r="D15" s="30"/>
      <c r="E15" s="30"/>
    </row>
    <row r="16" spans="1:10">
      <c r="A16" s="14">
        <v>38231</v>
      </c>
      <c r="B16" s="72">
        <f>AVERAGE(Unemployment!B16:B19)</f>
        <v>4.0250000000000001E-2</v>
      </c>
      <c r="C16" s="72">
        <f>AVERAGE(Unemployment!C16:C19)</f>
        <v>4.3652483177783558E-2</v>
      </c>
      <c r="D16" s="30"/>
      <c r="E16" s="30"/>
    </row>
    <row r="17" spans="1:5">
      <c r="A17" s="14">
        <v>38322</v>
      </c>
      <c r="B17" s="72">
        <f>AVERAGE(Unemployment!B17:B20)</f>
        <v>3.9E-2</v>
      </c>
      <c r="C17" s="72">
        <f>AVERAGE(Unemployment!C17:C20)</f>
        <v>4.0766729088254371E-2</v>
      </c>
      <c r="D17" s="30"/>
      <c r="E17" s="30"/>
    </row>
    <row r="18" spans="1:5">
      <c r="A18" s="14">
        <v>38412</v>
      </c>
      <c r="B18" s="72">
        <f>AVERAGE(Unemployment!B18:B21)</f>
        <v>3.8249999999999999E-2</v>
      </c>
      <c r="C18" s="72">
        <f>AVERAGE(Unemployment!C18:C21)</f>
        <v>3.9599774541964589E-2</v>
      </c>
      <c r="D18" s="30"/>
      <c r="E18" s="30"/>
    </row>
    <row r="19" spans="1:5">
      <c r="A19" s="14">
        <v>38504</v>
      </c>
      <c r="B19" s="72">
        <f>AVERAGE(Unemployment!B19:B22)</f>
        <v>3.7250000000000005E-2</v>
      </c>
      <c r="C19" s="72">
        <f>AVERAGE(Unemployment!C19:C22)</f>
        <v>3.8871773182926707E-2</v>
      </c>
      <c r="D19" s="30"/>
      <c r="E19" s="30"/>
    </row>
    <row r="20" spans="1:5">
      <c r="A20" s="14">
        <v>38596</v>
      </c>
      <c r="B20" s="72">
        <f>AVERAGE(Unemployment!B20:B23)</f>
        <v>3.6500000000000005E-2</v>
      </c>
      <c r="C20" s="72">
        <f>AVERAGE(Unemployment!C20:C23)</f>
        <v>3.8938614194073823E-2</v>
      </c>
      <c r="D20" s="30"/>
    </row>
    <row r="21" spans="1:5">
      <c r="A21" s="14">
        <v>38687</v>
      </c>
      <c r="B21" s="72">
        <f>AVERAGE(Unemployment!B21:B24)</f>
        <v>3.7250000000000005E-2</v>
      </c>
      <c r="C21" s="72">
        <f>AVERAGE(Unemployment!C21:C24)</f>
        <v>3.8559650819827616E-2</v>
      </c>
      <c r="D21" s="30"/>
      <c r="E21" s="111" t="s">
        <v>401</v>
      </c>
    </row>
    <row r="22" spans="1:5">
      <c r="A22" s="14">
        <v>38777</v>
      </c>
      <c r="B22" s="72">
        <f>AVERAGE(Unemployment!B22:B25)</f>
        <v>3.6500000000000005E-2</v>
      </c>
      <c r="C22" s="72">
        <f>AVERAGE(Unemployment!C22:C25)</f>
        <v>3.970175236514363E-2</v>
      </c>
      <c r="D22" s="30"/>
      <c r="E22" s="30"/>
    </row>
    <row r="23" spans="1:5">
      <c r="A23" s="14">
        <v>38869</v>
      </c>
      <c r="B23" s="72">
        <f>AVERAGE(Unemployment!B23:B26)</f>
        <v>3.5750000000000004E-2</v>
      </c>
      <c r="C23" s="72">
        <f>AVERAGE(Unemployment!C23:C26)</f>
        <v>3.9468881742318045E-2</v>
      </c>
      <c r="D23" s="30"/>
      <c r="E23" s="30"/>
    </row>
    <row r="24" spans="1:5">
      <c r="A24" s="14">
        <v>38961</v>
      </c>
      <c r="B24" s="72">
        <f>AVERAGE(Unemployment!B24:B27)</f>
        <v>3.6750000000000005E-2</v>
      </c>
      <c r="C24" s="72">
        <f>AVERAGE(Unemployment!C24:C27)</f>
        <v>3.9325367655845871E-2</v>
      </c>
      <c r="D24" s="30"/>
      <c r="E24" s="30"/>
    </row>
    <row r="25" spans="1:5">
      <c r="A25" s="14">
        <v>39052</v>
      </c>
      <c r="B25" s="72">
        <f>AVERAGE(Unemployment!B25:B28)</f>
        <v>3.7250000000000005E-2</v>
      </c>
      <c r="C25" s="72">
        <f>AVERAGE(Unemployment!C25:C28)</f>
        <v>3.9251681754326397E-2</v>
      </c>
      <c r="D25" s="30"/>
      <c r="E25" s="30"/>
    </row>
    <row r="26" spans="1:5">
      <c r="A26" s="14">
        <v>39142</v>
      </c>
      <c r="B26" s="72">
        <f>AVERAGE(Unemployment!B26:B29)</f>
        <v>3.9250000000000007E-2</v>
      </c>
      <c r="C26" s="72">
        <f>AVERAGE(Unemployment!C26:C29)</f>
        <v>3.7476945478337201E-2</v>
      </c>
      <c r="D26" s="30"/>
      <c r="E26" s="30"/>
    </row>
    <row r="27" spans="1:5">
      <c r="A27" s="14">
        <v>39234</v>
      </c>
      <c r="B27" s="72">
        <f>AVERAGE(Unemployment!B27:B30)</f>
        <v>3.9750000000000001E-2</v>
      </c>
      <c r="C27" s="72">
        <f>AVERAGE(Unemployment!C27:C30)</f>
        <v>3.6933780479864523E-2</v>
      </c>
      <c r="D27" s="30"/>
      <c r="E27" s="30"/>
    </row>
    <row r="28" spans="1:5">
      <c r="A28" s="14">
        <v>39326</v>
      </c>
      <c r="B28" s="72">
        <f>AVERAGE(Unemployment!B28:B31)</f>
        <v>3.925E-2</v>
      </c>
      <c r="C28" s="72">
        <f>AVERAGE(Unemployment!C28:C31)</f>
        <v>3.6013572519681285E-2</v>
      </c>
      <c r="D28" s="30"/>
      <c r="E28" s="30"/>
    </row>
    <row r="29" spans="1:5">
      <c r="A29" s="14">
        <v>39417</v>
      </c>
      <c r="B29" s="72">
        <f>AVERAGE(Unemployment!B29:B32)</f>
        <v>3.8500000000000006E-2</v>
      </c>
      <c r="C29" s="72">
        <f>AVERAGE(Unemployment!C29:C32)</f>
        <v>3.490511297857752E-2</v>
      </c>
      <c r="D29" s="30"/>
      <c r="E29" s="30"/>
    </row>
    <row r="30" spans="1:5">
      <c r="A30" s="14">
        <v>39508</v>
      </c>
      <c r="B30" s="72">
        <f>AVERAGE(Unemployment!B30:B33)</f>
        <v>3.8500000000000006E-2</v>
      </c>
      <c r="C30" s="72">
        <f>AVERAGE(Unemployment!C30:C33)</f>
        <v>3.4730121145258273E-2</v>
      </c>
      <c r="D30" s="30"/>
      <c r="E30" s="30"/>
    </row>
    <row r="31" spans="1:5">
      <c r="A31" s="14">
        <v>39600</v>
      </c>
      <c r="B31" s="72">
        <f>AVERAGE(Unemployment!B31:B34)</f>
        <v>4.0750000000000001E-2</v>
      </c>
      <c r="C31" s="72">
        <f>AVERAGE(Unemployment!C31:C34)</f>
        <v>3.443197226429015E-2</v>
      </c>
      <c r="D31" s="30"/>
      <c r="E31" s="30"/>
    </row>
    <row r="32" spans="1:5">
      <c r="A32" s="14">
        <v>39692</v>
      </c>
      <c r="B32" s="72">
        <f>AVERAGE(Unemployment!B32:B35)</f>
        <v>4.2500000000000003E-2</v>
      </c>
      <c r="C32" s="72">
        <f>AVERAGE(Unemployment!C32:C35)</f>
        <v>3.5419373098400868E-2</v>
      </c>
      <c r="D32" s="30"/>
      <c r="E32" s="30"/>
    </row>
    <row r="33" spans="1:8">
      <c r="A33" s="14">
        <v>39783</v>
      </c>
      <c r="B33" s="72">
        <f>AVERAGE(Unemployment!B33:B36)</f>
        <v>4.675E-2</v>
      </c>
      <c r="C33" s="72">
        <f>AVERAGE(Unemployment!C33:C36)</f>
        <v>3.7238526885364637E-2</v>
      </c>
      <c r="D33" s="30"/>
      <c r="E33" s="30"/>
    </row>
    <row r="34" spans="1:8">
      <c r="A34" s="14">
        <v>39873</v>
      </c>
      <c r="B34" s="72">
        <f>AVERAGE(Unemployment!B34:B37)</f>
        <v>5.0749999999999997E-2</v>
      </c>
      <c r="C34" s="72">
        <f>AVERAGE(Unemployment!C34:C37)</f>
        <v>3.97132801812458E-2</v>
      </c>
      <c r="D34" s="30"/>
      <c r="E34" s="30"/>
    </row>
    <row r="35" spans="1:8">
      <c r="A35" s="14">
        <v>39965</v>
      </c>
      <c r="B35" s="72">
        <f>AVERAGE(Unemployment!B35:B38)</f>
        <v>5.525E-2</v>
      </c>
      <c r="C35" s="72">
        <f>AVERAGE(Unemployment!C35:C38)</f>
        <v>4.4590443520943948E-2</v>
      </c>
      <c r="D35" s="30"/>
      <c r="E35" s="30"/>
    </row>
    <row r="36" spans="1:8">
      <c r="A36" s="14">
        <v>40057</v>
      </c>
      <c r="B36" s="72">
        <f>AVERAGE(Unemployment!B36:B39)</f>
        <v>5.9749999999999998E-2</v>
      </c>
      <c r="C36" s="72">
        <f>AVERAGE(Unemployment!C36:C39)</f>
        <v>5.0241924533167975E-2</v>
      </c>
      <c r="D36" s="30"/>
    </row>
    <row r="37" spans="1:8">
      <c r="A37" s="14">
        <v>40148</v>
      </c>
      <c r="B37" s="72">
        <f>AVERAGE(Unemployment!B37:B40)</f>
        <v>6.4500000000000002E-2</v>
      </c>
      <c r="C37" s="72">
        <f>AVERAGE(Unemployment!C37:C40)</f>
        <v>5.578556375314489E-2</v>
      </c>
      <c r="D37" s="30"/>
      <c r="E37" s="30"/>
      <c r="H37" s="111"/>
    </row>
    <row r="38" spans="1:8">
      <c r="A38" s="14">
        <v>40238</v>
      </c>
      <c r="B38" s="72">
        <f>AVERAGE(Unemployment!B38:B41)</f>
        <v>6.7500000000000004E-2</v>
      </c>
      <c r="C38" s="72">
        <f>AVERAGE(Unemployment!C38:C41)</f>
        <v>5.789470125694228E-2</v>
      </c>
      <c r="D38" s="30"/>
      <c r="H38" s="111"/>
    </row>
    <row r="39" spans="1:8">
      <c r="A39" s="14">
        <v>40330</v>
      </c>
      <c r="B39" s="72">
        <f>AVERAGE(Unemployment!B39:B42)</f>
        <v>7.2500000000000009E-2</v>
      </c>
      <c r="C39" s="72">
        <f>AVERAGE(Unemployment!C39:C42)</f>
        <v>5.8507029384731138E-2</v>
      </c>
      <c r="D39" s="30"/>
      <c r="E39" s="111" t="s">
        <v>401</v>
      </c>
      <c r="H39" s="111"/>
    </row>
    <row r="40" spans="1:8">
      <c r="A40" s="14">
        <v>40422</v>
      </c>
      <c r="B40" s="72">
        <f>AVERAGE(Unemployment!B40:B43)</f>
        <v>7.400000000000001E-2</v>
      </c>
      <c r="C40" s="72">
        <f>AVERAGE(Unemployment!C40:C43)</f>
        <v>5.750093911061975E-2</v>
      </c>
      <c r="D40" s="30"/>
      <c r="E40" s="30"/>
      <c r="H40" s="111"/>
    </row>
    <row r="41" spans="1:8">
      <c r="A41" s="14">
        <v>40513</v>
      </c>
      <c r="B41" s="72">
        <f>AVERAGE(Unemployment!B41:B44)</f>
        <v>7.350000000000001E-2</v>
      </c>
      <c r="C41" s="72">
        <f>AVERAGE(Unemployment!C41:C44)</f>
        <v>5.6681898940616565E-2</v>
      </c>
      <c r="D41" s="30"/>
      <c r="E41" s="30"/>
      <c r="H41" s="111" t="s">
        <v>448</v>
      </c>
    </row>
    <row r="42" spans="1:8">
      <c r="A42" s="14">
        <v>40603</v>
      </c>
      <c r="B42" s="72">
        <f>AVERAGE(Unemployment!B42:B45)</f>
        <v>7.2250000000000009E-2</v>
      </c>
      <c r="C42" s="72">
        <f>AVERAGE(Unemployment!C42:C45)</f>
        <v>5.7476509091616668E-2</v>
      </c>
      <c r="D42" s="30"/>
      <c r="E42" s="92"/>
      <c r="F42" s="92"/>
      <c r="G42" s="30"/>
      <c r="H42" s="111" t="s">
        <v>448</v>
      </c>
    </row>
    <row r="43" spans="1:8">
      <c r="A43" s="14">
        <v>40695</v>
      </c>
      <c r="B43" s="72">
        <f>AVERAGE(Unemployment!B43:B46)</f>
        <v>6.8500000000000005E-2</v>
      </c>
      <c r="C43" s="72">
        <f>AVERAGE(Unemployment!C43:C46)</f>
        <v>5.7268072456614562E-2</v>
      </c>
      <c r="D43" s="30"/>
      <c r="E43" s="92"/>
      <c r="F43" s="92"/>
      <c r="G43" s="30"/>
      <c r="H43" s="111" t="s">
        <v>448</v>
      </c>
    </row>
    <row r="44" spans="1:8">
      <c r="A44" s="14">
        <v>40787</v>
      </c>
      <c r="B44" s="72">
        <f>AVERAGE(Unemployment!B44:B47)</f>
        <v>6.7000000000000004E-2</v>
      </c>
      <c r="C44" s="72">
        <f>AVERAGE(Unemployment!C44:C47)</f>
        <v>5.7641052916773586E-2</v>
      </c>
      <c r="D44" s="30"/>
      <c r="E44" s="92"/>
      <c r="F44" s="92"/>
      <c r="G44" s="30"/>
      <c r="H44" s="111" t="s">
        <v>448</v>
      </c>
    </row>
    <row r="45" spans="1:8">
      <c r="A45" s="14">
        <v>40878</v>
      </c>
      <c r="B45" s="72">
        <f>AVERAGE(Unemployment!B45:B48)</f>
        <v>6.5000000000000002E-2</v>
      </c>
      <c r="C45" s="72">
        <f>AVERAGE(Unemployment!C45:C48)</f>
        <v>5.7961001790393735E-2</v>
      </c>
      <c r="D45" s="30"/>
      <c r="E45" s="92"/>
      <c r="F45" s="92"/>
      <c r="G45" s="30"/>
      <c r="H45" s="111" t="s">
        <v>448</v>
      </c>
    </row>
    <row r="46" spans="1:8">
      <c r="A46" s="14">
        <v>40969</v>
      </c>
      <c r="B46" s="72">
        <f>AVERAGE(Unemployment!B46:B49)</f>
        <v>6.5750000000000003E-2</v>
      </c>
      <c r="C46" s="72">
        <f>AVERAGE(Unemployment!C46:C49)</f>
        <v>5.8771104637609053E-2</v>
      </c>
      <c r="D46" s="30"/>
      <c r="E46" s="92"/>
      <c r="F46" s="92"/>
      <c r="G46" s="30"/>
      <c r="H46" s="111" t="s">
        <v>448</v>
      </c>
    </row>
    <row r="47" spans="1:8">
      <c r="A47" s="14">
        <v>41061</v>
      </c>
      <c r="B47" s="72">
        <f>AVERAGE(Unemployment!B47:B50)</f>
        <v>6.6500000000000004E-2</v>
      </c>
      <c r="C47" s="72">
        <f>AVERAGE(Unemployment!C47:C50)</f>
        <v>5.9725984171283802E-2</v>
      </c>
      <c r="D47" s="30"/>
      <c r="E47" s="92"/>
      <c r="F47" s="92"/>
      <c r="G47" s="30"/>
      <c r="H47" s="111" t="s">
        <v>448</v>
      </c>
    </row>
    <row r="48" spans="1:8">
      <c r="A48" s="14">
        <v>41153</v>
      </c>
      <c r="B48" s="72">
        <f>AVERAGE(Unemployment!B48:B51)</f>
        <v>7.0250000000000007E-2</v>
      </c>
      <c r="C48" s="72">
        <f>AVERAGE(Unemployment!C48:C51)</f>
        <v>6.0779941245344429E-2</v>
      </c>
      <c r="D48" s="30"/>
      <c r="E48" s="92"/>
      <c r="F48" s="92"/>
      <c r="G48" s="30"/>
      <c r="H48" s="111" t="s">
        <v>448</v>
      </c>
    </row>
    <row r="49" spans="1:8">
      <c r="A49" s="14">
        <v>41244</v>
      </c>
      <c r="B49" s="72">
        <f>AVERAGE(Unemployment!B49:B52)</f>
        <v>7.0750000000000007E-2</v>
      </c>
      <c r="C49" s="72">
        <f>AVERAGE(Unemployment!C49:C52)</f>
        <v>6.1893163025303441E-2</v>
      </c>
      <c r="D49" s="30"/>
      <c r="E49" s="92"/>
      <c r="F49" s="92"/>
      <c r="G49" s="30"/>
      <c r="H49" s="111" t="s">
        <v>448</v>
      </c>
    </row>
    <row r="50" spans="1:8">
      <c r="A50" s="14">
        <v>41334</v>
      </c>
      <c r="B50" s="72">
        <f>AVERAGE(Unemployment!B50:B53)</f>
        <v>6.9500000000000006E-2</v>
      </c>
      <c r="C50" s="72">
        <f>AVERAGE(Unemployment!C50:C53)</f>
        <v>6.0303465558028888E-2</v>
      </c>
      <c r="D50" s="30"/>
      <c r="E50" s="92"/>
      <c r="F50" s="92"/>
      <c r="G50" s="30"/>
      <c r="H50" s="111" t="s">
        <v>448</v>
      </c>
    </row>
    <row r="51" spans="1:8">
      <c r="A51" s="14">
        <v>41426</v>
      </c>
      <c r="B51" s="72">
        <f>AVERAGE(Unemployment!B51:B54)</f>
        <v>6.8250000000000005E-2</v>
      </c>
      <c r="C51" s="72">
        <f>AVERAGE(Unemployment!C51:C54)</f>
        <v>5.9558707640208444E-2</v>
      </c>
      <c r="D51" s="30"/>
      <c r="E51" s="92"/>
      <c r="F51" s="92"/>
      <c r="G51" s="30"/>
      <c r="H51" s="111" t="s">
        <v>448</v>
      </c>
    </row>
    <row r="52" spans="1:8">
      <c r="A52" s="14">
        <v>41518</v>
      </c>
      <c r="B52" s="72">
        <f>AVERAGE(Unemployment!B52:B55)</f>
        <v>6.4000000000000001E-2</v>
      </c>
      <c r="C52" s="72">
        <f>AVERAGE(Unemployment!C52:C55)</f>
        <v>5.835248803576637E-2</v>
      </c>
      <c r="E52" s="92"/>
      <c r="F52" s="92"/>
      <c r="G52" s="30"/>
      <c r="H52" s="111" t="s">
        <v>448</v>
      </c>
    </row>
    <row r="53" spans="1:8">
      <c r="A53" s="14">
        <v>41609</v>
      </c>
      <c r="B53" s="72">
        <f>AVERAGE(Unemployment!B53:B56)</f>
        <v>6.2E-2</v>
      </c>
      <c r="C53" s="72">
        <f>AVERAGE(Unemployment!C53:C56)</f>
        <v>5.6689624778868887E-2</v>
      </c>
      <c r="E53" s="92"/>
      <c r="F53" s="92"/>
      <c r="G53" s="30"/>
      <c r="H53" s="111" t="s">
        <v>448</v>
      </c>
    </row>
    <row r="54" spans="1:8">
      <c r="A54" s="14">
        <v>41699</v>
      </c>
      <c r="B54" s="72">
        <f>AVERAGE(Unemployment!B54:B57)</f>
        <v>6.1749999999999999E-2</v>
      </c>
      <c r="C54" s="72">
        <f>AVERAGE(Unemployment!C54:C57)</f>
        <v>5.5918564413492459E-2</v>
      </c>
      <c r="E54" s="92"/>
      <c r="F54" s="92"/>
      <c r="G54" s="30"/>
      <c r="H54" s="111" t="s">
        <v>448</v>
      </c>
    </row>
    <row r="55" spans="1:8">
      <c r="A55" s="14">
        <v>41791</v>
      </c>
      <c r="B55" s="72">
        <f>AVERAGE(Unemployment!B55:B58)</f>
        <v>6.0249999999999998E-2</v>
      </c>
      <c r="C55" s="72">
        <f>AVERAGE(Unemployment!C55:C58)</f>
        <v>5.3966545875229824E-2</v>
      </c>
      <c r="E55" s="92"/>
      <c r="F55" s="92"/>
      <c r="G55" s="30"/>
      <c r="H55" s="111" t="s">
        <v>448</v>
      </c>
    </row>
    <row r="56" spans="1:8">
      <c r="A56" s="14">
        <v>41883</v>
      </c>
      <c r="B56" s="72">
        <f>AVERAGE(Unemployment!B56:B59)</f>
        <v>5.9499999999999997E-2</v>
      </c>
      <c r="C56" s="72">
        <f>AVERAGE(Unemployment!C56:C59)</f>
        <v>5.2271957562711031E-2</v>
      </c>
      <c r="F56" s="92"/>
      <c r="G56" s="30"/>
      <c r="H56" s="111" t="s">
        <v>448</v>
      </c>
    </row>
    <row r="57" spans="1:8">
      <c r="A57" s="14">
        <v>41974</v>
      </c>
      <c r="B57" s="72">
        <f>AVERAGE(Unemployment!B57:B60)</f>
        <v>5.9499999999999997E-2</v>
      </c>
      <c r="C57" s="72">
        <f>AVERAGE(Unemployment!C57:C60)</f>
        <v>5.178895721113707E-2</v>
      </c>
      <c r="E57" s="111" t="s">
        <v>401</v>
      </c>
    </row>
    <row r="58" spans="1:8">
      <c r="A58" s="14">
        <v>42064</v>
      </c>
      <c r="B58" s="72">
        <f>AVERAGE(Unemployment!B58:B61)</f>
        <v>5.8999999999999997E-2</v>
      </c>
      <c r="C58" s="72">
        <f>AVERAGE(Unemployment!C58:C61)</f>
        <v>5.1599107248842271E-2</v>
      </c>
      <c r="D58" s="123">
        <v>42157</v>
      </c>
      <c r="H58" s="111" t="s">
        <v>448</v>
      </c>
    </row>
    <row r="59" spans="1:8">
      <c r="A59" s="14">
        <v>42156</v>
      </c>
      <c r="B59" s="72">
        <f>AVERAGE(Unemployment!B59:B62)</f>
        <v>5.9249999999999997E-2</v>
      </c>
      <c r="C59" s="72">
        <f>AVERAGE(Unemployment!C59:C62)</f>
        <v>5.234786156840962E-2</v>
      </c>
      <c r="D59" s="123">
        <f>+Unemployment!D62</f>
        <v>42223</v>
      </c>
      <c r="H59" s="111" t="s">
        <v>448</v>
      </c>
    </row>
    <row r="60" spans="1:8">
      <c r="A60" s="14">
        <v>42248</v>
      </c>
      <c r="B60" s="72">
        <f>AVERAGE(Unemployment!B60:B63)</f>
        <v>5.8999999999999997E-2</v>
      </c>
      <c r="C60" s="72">
        <f>AVERAGE(Unemployment!C60:C63)</f>
        <v>5.364660935714026E-2</v>
      </c>
      <c r="D60" s="123">
        <f>+Unemployment!D63</f>
        <v>42326</v>
      </c>
      <c r="H60" s="111" t="s">
        <v>448</v>
      </c>
    </row>
    <row r="61" spans="1:8">
      <c r="A61" s="14">
        <v>42339</v>
      </c>
      <c r="B61" s="72">
        <f>AVERAGE(Unemployment!B61:B64)</f>
        <v>5.7749999999999996E-2</v>
      </c>
      <c r="C61" s="72">
        <f>AVERAGE(Unemployment!C61:C64)</f>
        <v>5.227486652109245E-2</v>
      </c>
      <c r="D61" s="123">
        <v>42409</v>
      </c>
      <c r="H61" s="111" t="s">
        <v>448</v>
      </c>
    </row>
    <row r="62" spans="1:8">
      <c r="A62" s="14">
        <v>42430</v>
      </c>
      <c r="B62" s="72">
        <f>AVERAGE(Unemployment!B62:B65)</f>
        <v>5.6749999999999995E-2</v>
      </c>
      <c r="C62" s="72">
        <f>AVERAGE(Unemployment!C62:C65)</f>
        <v>5.1917257078731321E-2</v>
      </c>
      <c r="D62" s="123">
        <f>+Unemployment!D65</f>
        <v>42529</v>
      </c>
      <c r="E62" s="36" t="s">
        <v>459</v>
      </c>
    </row>
    <row r="63" spans="1:8">
      <c r="A63" s="14">
        <v>42522</v>
      </c>
      <c r="B63" s="72">
        <f>AVERAGE(Unemployment!B63:B66)</f>
        <v>5.3749999999999992E-2</v>
      </c>
      <c r="C63" s="72">
        <f>AVERAGE(Unemployment!C63:C66)</f>
        <v>5.1766786319916443E-2</v>
      </c>
      <c r="D63" s="123">
        <v>42613</v>
      </c>
      <c r="E63" s="36" t="s">
        <v>476</v>
      </c>
      <c r="F63" s="111"/>
    </row>
    <row r="64" spans="1:8">
      <c r="A64" s="14">
        <v>42614</v>
      </c>
      <c r="B64" s="72">
        <f>AVERAGE(Unemployment!B64:B67)</f>
        <v>5.2999999999999992E-2</v>
      </c>
      <c r="C64" s="72">
        <f>AVERAGE(Unemployment!C64:C67)</f>
        <v>4.9668980582284729E-2</v>
      </c>
      <c r="D64" s="123">
        <v>42703</v>
      </c>
      <c r="E64" s="111"/>
      <c r="F64" s="111"/>
      <c r="H64" s="111" t="s">
        <v>448</v>
      </c>
    </row>
    <row r="65" spans="1:8">
      <c r="A65" s="14">
        <v>42705</v>
      </c>
      <c r="B65" s="72">
        <f>AVERAGE(Unemployment!B65:B68)</f>
        <v>5.2999999999999999E-2</v>
      </c>
      <c r="C65" s="72">
        <f>AVERAGE(Unemployment!C65:C68)</f>
        <v>5.0742395133462417E-2</v>
      </c>
      <c r="D65" s="123">
        <v>42767</v>
      </c>
      <c r="E65" s="111" t="s">
        <v>586</v>
      </c>
      <c r="H65" s="111" t="s">
        <v>448</v>
      </c>
    </row>
    <row r="66" spans="1:8">
      <c r="A66" s="14">
        <v>42795</v>
      </c>
      <c r="B66" s="72">
        <f>AVERAGE(Unemployment!B66:B69)</f>
        <v>5.0250000000000003E-2</v>
      </c>
      <c r="C66" s="72">
        <f>AVERAGE(Unemployment!C66:C69)</f>
        <v>5.085624991987988E-2</v>
      </c>
      <c r="D66" s="123">
        <v>42863</v>
      </c>
      <c r="H66" s="111" t="s">
        <v>448</v>
      </c>
    </row>
    <row r="67" spans="1:8">
      <c r="A67" s="14">
        <v>42887</v>
      </c>
      <c r="B67" s="72">
        <f>AVERAGE(Unemployment!B67:B70)</f>
        <v>4.9750000000000003E-2</v>
      </c>
      <c r="C67" s="72">
        <f>AVERAGE(Unemployment!C67:C70)</f>
        <v>5.0230447292145743E-2</v>
      </c>
      <c r="D67" s="123">
        <v>42954</v>
      </c>
      <c r="H67" s="111" t="s">
        <v>448</v>
      </c>
    </row>
    <row r="68" spans="1:8">
      <c r="A68" s="14">
        <v>42979</v>
      </c>
      <c r="B68" s="72">
        <f>AVERAGE(Unemployment!B68:B71)</f>
        <v>4.8000000000000001E-2</v>
      </c>
      <c r="C68" s="72">
        <f>AVERAGE(Unemployment!C68:C71)</f>
        <v>5.0117129590738579E-2</v>
      </c>
      <c r="D68" s="123">
        <v>43040</v>
      </c>
      <c r="H68" s="111" t="s">
        <v>448</v>
      </c>
    </row>
    <row r="69" spans="1:8">
      <c r="A69" s="14">
        <v>43070</v>
      </c>
      <c r="B69" s="72">
        <f>AVERAGE(Unemployment!B69:B72)</f>
        <v>4.5499999999999999E-2</v>
      </c>
      <c r="C69" s="72">
        <f>AVERAGE(Unemployment!C69:C72)</f>
        <v>4.8435463473775517E-2</v>
      </c>
      <c r="D69" s="123">
        <v>43144</v>
      </c>
      <c r="H69" s="111" t="s">
        <v>448</v>
      </c>
    </row>
    <row r="70" spans="1:8">
      <c r="A70" s="14">
        <v>43160</v>
      </c>
      <c r="B70" s="72">
        <f>AVERAGE(Unemployment!B70:B73)</f>
        <v>4.4249999999999998E-2</v>
      </c>
      <c r="C70" s="72">
        <f>AVERAGE(Unemployment!C70:C73)</f>
        <v>4.6977952581162219E-2</v>
      </c>
      <c r="D70" s="123">
        <v>43223</v>
      </c>
      <c r="H70" s="111" t="s">
        <v>448</v>
      </c>
    </row>
    <row r="71" spans="1:8">
      <c r="A71" s="14">
        <v>43252</v>
      </c>
      <c r="B71" s="72">
        <f>AVERAGE(Unemployment!B71:B74)</f>
        <v>4.3500000000000004E-2</v>
      </c>
      <c r="C71" s="72">
        <f>AVERAGE(Unemployment!C71:C74)</f>
        <v>4.630325635402735E-2</v>
      </c>
      <c r="D71" s="123">
        <v>43315</v>
      </c>
      <c r="H71" s="111" t="s">
        <v>448</v>
      </c>
    </row>
    <row r="72" spans="1:8">
      <c r="A72" s="14">
        <v>43344</v>
      </c>
      <c r="B72" s="72">
        <f>AVERAGE(Unemployment!B72:B75)</f>
        <v>4.1250000000000002E-2</v>
      </c>
      <c r="C72" s="72">
        <f>AVERAGE(Unemployment!C72:C75)</f>
        <v>4.4727926009299777E-2</v>
      </c>
      <c r="D72" s="123">
        <v>43412</v>
      </c>
      <c r="E72" s="130" t="s">
        <v>653</v>
      </c>
      <c r="H72" s="130" t="s">
        <v>653</v>
      </c>
    </row>
    <row r="73" spans="1:8">
      <c r="A73" s="14">
        <v>43435</v>
      </c>
      <c r="B73" s="72">
        <f>AVERAGE(Unemployment!B73:B76)</f>
        <v>4.1749999999999995E-2</v>
      </c>
      <c r="C73" s="72">
        <f>AVERAGE(Unemployment!C73:C76)</f>
        <v>4.4189893085537002E-2</v>
      </c>
      <c r="D73" s="123">
        <v>43508</v>
      </c>
      <c r="E73" s="130" t="s">
        <v>653</v>
      </c>
      <c r="H73" s="130" t="s">
        <v>653</v>
      </c>
    </row>
    <row r="74" spans="1:8">
      <c r="A74" s="14">
        <v>43525</v>
      </c>
      <c r="B74" s="72">
        <f>AVERAGE(Unemployment!B74:B77)</f>
        <v>4.1500000000000002E-2</v>
      </c>
      <c r="C74" s="72">
        <f>AVERAGE(Unemployment!C74:C77)</f>
        <v>4.3471982672443586E-2</v>
      </c>
      <c r="D74" s="123">
        <v>43586</v>
      </c>
      <c r="E74" s="130" t="s">
        <v>653</v>
      </c>
      <c r="H74" s="130" t="s">
        <v>653</v>
      </c>
    </row>
    <row r="75" spans="1:8">
      <c r="A75" s="14">
        <v>43617</v>
      </c>
      <c r="B75" s="72">
        <f>AVERAGE(Unemployment!B75:B78)</f>
        <v>4.1500000000000002E-2</v>
      </c>
      <c r="C75" s="72">
        <f>AVERAGE(Unemployment!C75:C78)</f>
        <v>4.1496610824246938E-2</v>
      </c>
      <c r="D75" s="123">
        <v>43689</v>
      </c>
      <c r="H75" s="111" t="s">
        <v>448</v>
      </c>
    </row>
    <row r="76" spans="1:8">
      <c r="A76" s="14">
        <v>43709</v>
      </c>
      <c r="B76" s="72">
        <f>AVERAGE(Unemployment!B76:B79)</f>
        <v>4.2750000000000003E-2</v>
      </c>
      <c r="C76" s="72">
        <f>AVERAGE(Unemployment!C76:C79)</f>
        <v>4.1372382751323968E-2</v>
      </c>
      <c r="D76" s="123">
        <v>43784</v>
      </c>
      <c r="H76" s="111" t="s">
        <v>448</v>
      </c>
    </row>
    <row r="77" spans="1:8">
      <c r="A77" s="14">
        <v>43800</v>
      </c>
      <c r="B77" s="72">
        <f>AVERAGE(Unemployment!B77:B80)</f>
        <v>4.2249999999999996E-2</v>
      </c>
      <c r="C77" s="72">
        <f>AVERAGE(Unemployment!C77:C80)</f>
        <v>4.0502681192801156E-2</v>
      </c>
      <c r="D77" s="123">
        <v>43872</v>
      </c>
      <c r="H77" s="111" t="s">
        <v>448</v>
      </c>
    </row>
    <row r="78" spans="1:8">
      <c r="A78" s="14">
        <v>43891</v>
      </c>
      <c r="B78" s="72">
        <f>AVERAGE(Unemployment!B78:B81)</f>
        <v>4.3249999999999997E-2</v>
      </c>
      <c r="C78" s="72">
        <f>AVERAGE(Unemployment!C78:C81)</f>
        <v>4.0136049752963109E-2</v>
      </c>
      <c r="D78" s="123">
        <v>43970</v>
      </c>
      <c r="H78" s="111" t="s">
        <v>448</v>
      </c>
    </row>
    <row r="79" spans="1:8">
      <c r="A79" s="14">
        <v>43983</v>
      </c>
      <c r="B79" s="72">
        <f>AVERAGE(Unemployment!B79:B82)</f>
        <v>4.2750000000000003E-2</v>
      </c>
      <c r="C79" s="72">
        <f>AVERAGE(Unemployment!C79:C82)</f>
        <v>4.0561994449136468E-2</v>
      </c>
      <c r="D79" s="123">
        <v>44057</v>
      </c>
      <c r="H79" s="111" t="s">
        <v>448</v>
      </c>
    </row>
    <row r="80" spans="1:8">
      <c r="A80" s="14">
        <v>44075</v>
      </c>
      <c r="B80" s="72">
        <f>AVERAGE(Unemployment!B80:B83)</f>
        <v>4.6249999999999999E-2</v>
      </c>
      <c r="C80" s="72">
        <f>AVERAGE(Unemployment!C80:C83)</f>
        <v>4.2709903528484944E-2</v>
      </c>
      <c r="D80" s="123">
        <v>44158</v>
      </c>
      <c r="H80" s="191" t="s">
        <v>448</v>
      </c>
    </row>
    <row r="81" spans="1:8">
      <c r="A81" s="14">
        <v>44166</v>
      </c>
      <c r="B81" s="72">
        <f>AVERAGE(Unemployment!B81:B84)</f>
        <v>4.9249999999999995E-2</v>
      </c>
      <c r="C81" s="72">
        <f>AVERAGE(Unemployment!C81:C84)</f>
        <v>4.4257132966384095E-2</v>
      </c>
      <c r="D81" s="123">
        <v>44245</v>
      </c>
      <c r="H81" s="191" t="s">
        <v>448</v>
      </c>
    </row>
    <row r="82" spans="1:8">
      <c r="A82" s="14">
        <v>44256</v>
      </c>
      <c r="B82" s="72">
        <f>AVERAGE(Unemployment!B82:B85)</f>
        <v>5.0499999999999996E-2</v>
      </c>
      <c r="C82" s="72">
        <f>AVERAGE(Unemployment!C82:C85)</f>
        <v>4.521175292400377E-2</v>
      </c>
      <c r="D82" s="123">
        <v>44342</v>
      </c>
      <c r="H82" s="191" t="s">
        <v>448</v>
      </c>
    </row>
    <row r="83" spans="1:8">
      <c r="A83" s="14">
        <v>44348</v>
      </c>
      <c r="B83" s="72">
        <f>AVERAGE(Unemployment!B83:B86)</f>
        <v>5.074999999999999E-2</v>
      </c>
      <c r="C83" s="72">
        <f>AVERAGE(Unemployment!C83:C86)</f>
        <v>4.4782043549588722E-2</v>
      </c>
      <c r="D83" s="123">
        <v>44424</v>
      </c>
      <c r="H83" s="191" t="s">
        <v>448</v>
      </c>
    </row>
    <row r="84" spans="1:8">
      <c r="A84" s="14">
        <v>44440</v>
      </c>
      <c r="B84" s="72">
        <f>AVERAGE(Unemployment!B84:B87)</f>
        <v>4.4499999999999998E-2</v>
      </c>
      <c r="C84" s="72">
        <f>AVERAGE(Unemployment!C84:C87)</f>
        <v>4.0959072186928638E-2</v>
      </c>
      <c r="D84" s="123">
        <v>44511</v>
      </c>
      <c r="H84" s="191" t="s">
        <v>448</v>
      </c>
    </row>
    <row r="85" spans="1:8">
      <c r="A85" s="14">
        <v>44531</v>
      </c>
      <c r="B85" s="72">
        <f>AVERAGE(Unemployment!B85:B88)</f>
        <v>3.875E-2</v>
      </c>
      <c r="C85" s="72">
        <f>AVERAGE(Unemployment!C85:C88)</f>
        <v>3.739583952092837E-2</v>
      </c>
      <c r="D85" s="198">
        <v>44600</v>
      </c>
      <c r="H85" s="191" t="s">
        <v>448</v>
      </c>
    </row>
    <row r="86" spans="1:8">
      <c r="A86" s="14">
        <v>44621</v>
      </c>
      <c r="B86" s="72">
        <f>AVERAGE(Unemployment!B86:B89)</f>
        <v>3.4500000000000003E-2</v>
      </c>
      <c r="C86" s="72">
        <f>AVERAGE(Unemployment!C86:C89)</f>
        <v>3.4029513290943912E-2</v>
      </c>
      <c r="D86" s="198">
        <v>44705</v>
      </c>
    </row>
    <row r="87" spans="1:8">
      <c r="D87" s="198">
        <v>44777</v>
      </c>
    </row>
  </sheetData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7"/>
  <dimension ref="A1:BM97"/>
  <sheetViews>
    <sheetView workbookViewId="0">
      <pane xSplit="1" ySplit="4" topLeftCell="B80" activePane="bottomRight" state="frozen"/>
      <selection pane="topRight" activeCell="B1" sqref="B1"/>
      <selection pane="bottomLeft" activeCell="A5" sqref="A5"/>
      <selection pane="bottomRight" activeCell="K88" sqref="K88:K90"/>
    </sheetView>
  </sheetViews>
  <sheetFormatPr defaultRowHeight="14.5"/>
  <cols>
    <col min="2" max="2" width="15.7265625" customWidth="1"/>
    <col min="3" max="3" width="16.453125" customWidth="1"/>
    <col min="7" max="7" width="11.1796875" customWidth="1"/>
  </cols>
  <sheetData>
    <row r="1" spans="1:7" s="17" customFormat="1">
      <c r="A1" s="26" t="s">
        <v>13</v>
      </c>
      <c r="G1" s="111" t="s">
        <v>791</v>
      </c>
    </row>
    <row r="2" spans="1:7" s="17" customFormat="1">
      <c r="A2" s="5" t="s">
        <v>5</v>
      </c>
      <c r="B2" s="18"/>
      <c r="C2" s="18"/>
      <c r="F2" s="113" t="s">
        <v>401</v>
      </c>
    </row>
    <row r="3" spans="1:7">
      <c r="F3" s="113" t="s">
        <v>597</v>
      </c>
    </row>
    <row r="4" spans="1:7">
      <c r="A4" s="26"/>
      <c r="B4" s="26" t="s">
        <v>23</v>
      </c>
      <c r="C4" s="26" t="s">
        <v>24</v>
      </c>
      <c r="E4" t="s">
        <v>681</v>
      </c>
      <c r="F4" s="111" t="s">
        <v>682</v>
      </c>
    </row>
    <row r="5" spans="1:7">
      <c r="A5" s="14">
        <v>36951</v>
      </c>
      <c r="B5" s="176">
        <v>0.18600000000000003</v>
      </c>
      <c r="C5" s="176">
        <v>0.09</v>
      </c>
    </row>
    <row r="6" spans="1:7">
      <c r="A6" s="14">
        <v>37043</v>
      </c>
      <c r="B6" s="176">
        <v>0.16399999999999998</v>
      </c>
      <c r="C6" s="176">
        <v>7.2000000000000008E-2</v>
      </c>
    </row>
    <row r="7" spans="1:7">
      <c r="A7" s="14">
        <v>37135</v>
      </c>
      <c r="B7" s="176">
        <v>0.109</v>
      </c>
      <c r="C7" s="176">
        <v>4.8000000000000001E-2</v>
      </c>
      <c r="F7" s="1"/>
    </row>
    <row r="8" spans="1:7">
      <c r="A8" s="14">
        <v>37226</v>
      </c>
      <c r="B8" s="176">
        <v>0.14400000000000002</v>
      </c>
      <c r="C8" s="176">
        <v>6.3E-2</v>
      </c>
      <c r="F8" s="1"/>
    </row>
    <row r="9" spans="1:7">
      <c r="A9" s="14">
        <v>37316</v>
      </c>
      <c r="B9" s="176">
        <v>0.126</v>
      </c>
      <c r="C9" s="176">
        <v>5.9000000000000004E-2</v>
      </c>
    </row>
    <row r="10" spans="1:7">
      <c r="A10" s="14">
        <v>37408</v>
      </c>
      <c r="B10" s="176">
        <v>0.157</v>
      </c>
      <c r="C10" s="176">
        <v>6.6000000000000003E-2</v>
      </c>
    </row>
    <row r="11" spans="1:7">
      <c r="A11" s="14">
        <v>37500</v>
      </c>
      <c r="B11" s="176">
        <v>0.115</v>
      </c>
      <c r="C11" s="176">
        <v>9.3000000000000013E-2</v>
      </c>
      <c r="F11" s="1"/>
      <c r="G11" s="1"/>
    </row>
    <row r="12" spans="1:7">
      <c r="A12" s="14">
        <v>37591</v>
      </c>
      <c r="B12" s="176">
        <v>0.16899999999999998</v>
      </c>
      <c r="C12" s="176">
        <v>6.5000000000000002E-2</v>
      </c>
    </row>
    <row r="13" spans="1:7">
      <c r="A13" s="14">
        <v>37681</v>
      </c>
      <c r="B13" s="176">
        <v>0.19500000000000001</v>
      </c>
      <c r="C13" s="176">
        <v>7.5999999999999998E-2</v>
      </c>
    </row>
    <row r="14" spans="1:7">
      <c r="A14" s="13">
        <v>37773</v>
      </c>
      <c r="B14" s="176">
        <v>0.109</v>
      </c>
      <c r="C14" s="176">
        <v>6.7000000000000004E-2</v>
      </c>
    </row>
    <row r="15" spans="1:7">
      <c r="A15" s="14">
        <v>37865</v>
      </c>
      <c r="B15" s="176">
        <v>0.106</v>
      </c>
      <c r="C15" s="176">
        <v>3.3000000000000002E-2</v>
      </c>
    </row>
    <row r="16" spans="1:7">
      <c r="A16" s="14">
        <v>37956</v>
      </c>
      <c r="B16" s="176">
        <v>0.161</v>
      </c>
      <c r="C16" s="176">
        <v>0.05</v>
      </c>
    </row>
    <row r="17" spans="1:65">
      <c r="A17" s="14">
        <v>38047</v>
      </c>
      <c r="B17" s="176">
        <v>0.13200000000000001</v>
      </c>
      <c r="C17" s="176">
        <v>6.6000000000000003E-2</v>
      </c>
    </row>
    <row r="18" spans="1:65">
      <c r="A18" s="14">
        <v>38139</v>
      </c>
      <c r="B18" s="176">
        <v>0.13800000000000001</v>
      </c>
      <c r="C18" s="176">
        <v>6.5000000000000002E-2</v>
      </c>
    </row>
    <row r="19" spans="1:65">
      <c r="A19" s="14">
        <v>38231</v>
      </c>
      <c r="B19" s="176">
        <v>0.12</v>
      </c>
      <c r="C19" s="176">
        <v>7.5999999999999998E-2</v>
      </c>
    </row>
    <row r="20" spans="1:65">
      <c r="A20" s="14">
        <v>38322</v>
      </c>
      <c r="B20" s="176">
        <v>0.106</v>
      </c>
      <c r="C20" s="176">
        <v>7.0000000000000007E-2</v>
      </c>
      <c r="E20" t="s">
        <v>374</v>
      </c>
      <c r="F20" t="s">
        <v>374</v>
      </c>
    </row>
    <row r="21" spans="1:65">
      <c r="A21" s="14">
        <v>38412</v>
      </c>
      <c r="B21" s="176">
        <v>0.16</v>
      </c>
      <c r="C21" s="176">
        <v>7.2999999999999995E-2</v>
      </c>
      <c r="E21" s="30">
        <f>AVERAGE(B18:B21)</f>
        <v>0.13100000000000001</v>
      </c>
      <c r="F21" s="30">
        <f>AVERAGE(C18:C21)</f>
        <v>7.1000000000000008E-2</v>
      </c>
      <c r="H21" s="3"/>
      <c r="I21" s="116"/>
      <c r="J21" s="116"/>
      <c r="K21" s="116"/>
      <c r="L21" s="116"/>
      <c r="M21" s="116"/>
      <c r="N21" s="116"/>
      <c r="O21" s="116"/>
      <c r="P21" s="116"/>
      <c r="Q21" s="116"/>
      <c r="R21" s="116"/>
      <c r="S21" s="116"/>
      <c r="T21" s="116"/>
      <c r="U21" s="116"/>
      <c r="V21" s="116"/>
      <c r="W21" s="116"/>
      <c r="X21" s="116"/>
      <c r="Y21" s="116"/>
      <c r="Z21" s="116"/>
      <c r="AA21" s="116"/>
      <c r="AB21" s="116"/>
      <c r="AC21" s="116"/>
      <c r="AD21" s="116"/>
      <c r="AE21" s="116"/>
      <c r="AF21" s="116"/>
      <c r="AG21" s="116"/>
      <c r="AH21" s="116"/>
      <c r="AI21" s="116"/>
      <c r="AJ21" s="116"/>
      <c r="AK21" s="116"/>
      <c r="AL21" s="116"/>
      <c r="AM21" s="116"/>
      <c r="AN21" s="117"/>
      <c r="AO21" s="118"/>
      <c r="AP21" s="119"/>
      <c r="AQ21" s="120"/>
      <c r="AR21" s="120"/>
      <c r="AS21" s="120"/>
      <c r="AT21" s="120"/>
      <c r="AU21" s="120"/>
      <c r="AV21" s="120"/>
      <c r="AW21" s="120"/>
      <c r="AX21" s="120"/>
      <c r="AY21" s="120"/>
      <c r="AZ21" s="120"/>
      <c r="BA21" s="120"/>
      <c r="BB21" s="120"/>
      <c r="BC21" s="120"/>
      <c r="BD21" s="120"/>
      <c r="BE21" s="120"/>
      <c r="BF21" s="120"/>
      <c r="BG21" s="120"/>
      <c r="BH21" s="120"/>
      <c r="BI21" s="120"/>
      <c r="BJ21" s="120"/>
      <c r="BK21" s="120"/>
      <c r="BL21" s="120"/>
      <c r="BM21" s="120"/>
    </row>
    <row r="22" spans="1:65">
      <c r="A22" s="14">
        <v>38504</v>
      </c>
      <c r="B22" s="176">
        <v>0.10800000000000001</v>
      </c>
      <c r="C22" s="176">
        <v>0.06</v>
      </c>
      <c r="E22" s="30">
        <f>AVERAGE(B19:B22)</f>
        <v>0.1235</v>
      </c>
      <c r="F22" s="30">
        <f t="shared" ref="F22:F27" si="0">AVERAGE(C19:C22)</f>
        <v>6.9750000000000006E-2</v>
      </c>
      <c r="H22" s="115"/>
      <c r="I22" s="111"/>
    </row>
    <row r="23" spans="1:65">
      <c r="A23" s="14">
        <v>38596</v>
      </c>
      <c r="B23" s="176">
        <v>0.152</v>
      </c>
      <c r="C23" s="176">
        <v>5.7999999999999996E-2</v>
      </c>
      <c r="E23" s="30">
        <f>AVERAGE(B20:B23)</f>
        <v>0.13150000000000001</v>
      </c>
      <c r="F23" s="30">
        <f t="shared" si="0"/>
        <v>6.5250000000000002E-2</v>
      </c>
      <c r="H23" s="111" t="s">
        <v>401</v>
      </c>
      <c r="I23" s="111"/>
    </row>
    <row r="24" spans="1:65">
      <c r="A24" s="14">
        <v>38687</v>
      </c>
      <c r="B24" s="176">
        <v>0.14499999999999999</v>
      </c>
      <c r="C24" s="176">
        <v>6.3E-2</v>
      </c>
      <c r="E24" s="30">
        <f>AVERAGE(B21:B24)</f>
        <v>0.14125000000000001</v>
      </c>
      <c r="F24" s="30">
        <f t="shared" si="0"/>
        <v>6.3500000000000001E-2</v>
      </c>
      <c r="H24" s="3"/>
      <c r="I24" s="3"/>
    </row>
    <row r="25" spans="1:65">
      <c r="A25" s="14">
        <v>38777</v>
      </c>
      <c r="B25" s="176">
        <v>0.14599999999999999</v>
      </c>
      <c r="C25" s="176">
        <v>6.5000000000000002E-2</v>
      </c>
      <c r="E25" s="30">
        <f>AVERAGE(B22:B25)</f>
        <v>0.13775000000000001</v>
      </c>
      <c r="F25" s="30">
        <f t="shared" si="0"/>
        <v>6.1499999999999999E-2</v>
      </c>
      <c r="H25" s="115"/>
      <c r="I25" s="3"/>
      <c r="J25" s="75"/>
      <c r="K25" s="191" t="s">
        <v>448</v>
      </c>
      <c r="L25" s="75"/>
      <c r="M25" s="75"/>
      <c r="N25" s="75"/>
      <c r="O25" s="75"/>
      <c r="P25" s="75"/>
      <c r="Q25" s="75"/>
      <c r="R25" s="75"/>
      <c r="S25" s="75"/>
      <c r="T25" s="75"/>
      <c r="U25" s="75"/>
      <c r="V25" s="75"/>
      <c r="W25" s="75"/>
      <c r="X25" s="75"/>
      <c r="Y25" s="75"/>
      <c r="Z25" s="75"/>
      <c r="AA25" s="75"/>
      <c r="AB25" s="75"/>
      <c r="AC25" s="75"/>
      <c r="AD25" s="75"/>
      <c r="AE25" s="75"/>
      <c r="AF25" s="75"/>
      <c r="AG25" s="75"/>
      <c r="AH25" s="75"/>
      <c r="AI25" s="75"/>
      <c r="AJ25" s="75"/>
      <c r="AK25" s="75"/>
      <c r="AL25" s="75"/>
      <c r="AM25" s="75"/>
      <c r="AN25" s="75"/>
      <c r="AO25" s="75"/>
      <c r="AP25" s="75"/>
      <c r="AQ25" s="75"/>
      <c r="AR25" s="75"/>
      <c r="AS25" s="75"/>
      <c r="AT25" s="75"/>
      <c r="AU25" s="75"/>
      <c r="AV25" s="75"/>
      <c r="AW25" s="75"/>
      <c r="AX25" s="75"/>
      <c r="AY25" s="75"/>
      <c r="AZ25" s="75"/>
      <c r="BA25" s="75"/>
      <c r="BB25" s="75"/>
      <c r="BC25" s="75"/>
      <c r="BD25" s="75"/>
      <c r="BE25" s="75"/>
      <c r="BF25" s="75"/>
      <c r="BG25" s="75"/>
      <c r="BH25" s="75"/>
      <c r="BI25" s="75"/>
      <c r="BJ25" s="75"/>
      <c r="BK25" s="75"/>
      <c r="BL25" s="75"/>
      <c r="BM25" s="75"/>
    </row>
    <row r="26" spans="1:65">
      <c r="A26" s="14">
        <v>38869</v>
      </c>
      <c r="B26" s="176">
        <v>0.15</v>
      </c>
      <c r="C26" s="176">
        <v>2.3E-2</v>
      </c>
      <c r="E26" s="30">
        <f>AVERAGE(B23:B26)</f>
        <v>0.14824999999999999</v>
      </c>
      <c r="F26" s="30">
        <f t="shared" si="0"/>
        <v>5.2249999999999998E-2</v>
      </c>
      <c r="H26" s="115"/>
      <c r="I26" s="75"/>
      <c r="J26" s="75"/>
      <c r="K26" s="191" t="s">
        <v>448</v>
      </c>
      <c r="L26" s="75"/>
      <c r="M26" s="75"/>
      <c r="N26" s="75"/>
      <c r="O26" s="75"/>
      <c r="P26" s="75"/>
      <c r="Q26" s="75"/>
      <c r="R26" s="75"/>
      <c r="S26" s="75"/>
      <c r="T26" s="75"/>
      <c r="U26" s="75"/>
      <c r="V26" s="75"/>
      <c r="W26" s="75"/>
      <c r="X26" s="75"/>
      <c r="Y26" s="75"/>
      <c r="Z26" s="75"/>
      <c r="AA26" s="75"/>
      <c r="AB26" s="75"/>
      <c r="AC26" s="75"/>
      <c r="AD26" s="75"/>
      <c r="AE26" s="75"/>
      <c r="AF26" s="75"/>
      <c r="AG26" s="75"/>
      <c r="AH26" s="75"/>
      <c r="AI26" s="75"/>
      <c r="AJ26" s="75"/>
      <c r="AK26" s="75"/>
      <c r="AL26" s="75"/>
      <c r="AM26" s="75"/>
      <c r="AN26" s="75"/>
      <c r="AO26" s="75"/>
      <c r="AP26" s="75"/>
      <c r="AQ26" s="75"/>
      <c r="AR26" s="75"/>
      <c r="AS26" s="75"/>
      <c r="AT26" s="75"/>
      <c r="AU26" s="75"/>
      <c r="AV26" s="75"/>
      <c r="AW26" s="75"/>
      <c r="AX26" s="75"/>
      <c r="AY26" s="75"/>
      <c r="AZ26" s="75"/>
      <c r="BA26" s="75"/>
      <c r="BB26" s="75"/>
      <c r="BC26" s="75"/>
      <c r="BD26" s="75"/>
      <c r="BE26" s="75"/>
      <c r="BF26" s="75"/>
      <c r="BG26" s="75"/>
      <c r="BH26" s="75"/>
      <c r="BI26" s="75"/>
      <c r="BJ26" s="75"/>
      <c r="BK26" s="75"/>
      <c r="BL26" s="75"/>
      <c r="BM26" s="75"/>
    </row>
    <row r="27" spans="1:65">
      <c r="A27" s="14">
        <v>38961</v>
      </c>
      <c r="B27" s="176">
        <v>0.151</v>
      </c>
      <c r="C27" s="176">
        <v>0.06</v>
      </c>
      <c r="E27" s="30">
        <f t="shared" ref="E27:E56" si="1">AVERAGE(B24:B27)</f>
        <v>0.14799999999999999</v>
      </c>
      <c r="F27" s="30">
        <f t="shared" si="0"/>
        <v>5.2749999999999998E-2</v>
      </c>
      <c r="H27" s="3"/>
      <c r="I27" s="3"/>
      <c r="K27" s="191" t="s">
        <v>448</v>
      </c>
    </row>
    <row r="28" spans="1:65">
      <c r="A28" s="14">
        <v>39052</v>
      </c>
      <c r="B28" s="176">
        <v>0.17600000000000002</v>
      </c>
      <c r="C28" s="176">
        <v>7.0999999999999994E-2</v>
      </c>
      <c r="E28" s="30">
        <f t="shared" si="1"/>
        <v>0.15575</v>
      </c>
      <c r="F28" s="30">
        <f t="shared" ref="F28:F56" si="2">AVERAGE(C25:C28)</f>
        <v>5.4749999999999993E-2</v>
      </c>
      <c r="H28" s="3"/>
      <c r="I28" s="75"/>
      <c r="J28" s="72"/>
      <c r="K28" s="191" t="s">
        <v>448</v>
      </c>
      <c r="L28" s="72"/>
      <c r="M28" s="72"/>
      <c r="N28" s="72"/>
      <c r="O28" s="72"/>
      <c r="P28" s="72"/>
      <c r="Q28" s="72"/>
      <c r="R28" s="72"/>
      <c r="S28" s="72"/>
      <c r="T28" s="72"/>
      <c r="U28" s="72"/>
      <c r="V28" s="72"/>
      <c r="W28" s="72"/>
      <c r="X28" s="72"/>
      <c r="Y28" s="72"/>
      <c r="Z28" s="72"/>
      <c r="AA28" s="72"/>
      <c r="AB28" s="72"/>
      <c r="AC28" s="72"/>
      <c r="AD28" s="72"/>
      <c r="AE28" s="72"/>
      <c r="AF28" s="72"/>
      <c r="AG28" s="72"/>
      <c r="AH28" s="72"/>
      <c r="AI28" s="72"/>
      <c r="AJ28" s="72"/>
      <c r="AK28" s="72"/>
      <c r="AL28" s="72"/>
      <c r="AM28" s="72"/>
      <c r="AN28" s="72"/>
      <c r="AO28" s="72"/>
      <c r="AP28" s="72"/>
      <c r="AQ28" s="72"/>
      <c r="AR28" s="72"/>
      <c r="AS28" s="72"/>
      <c r="AT28" s="72"/>
      <c r="AU28" s="72"/>
      <c r="AV28" s="72"/>
      <c r="AW28" s="72"/>
      <c r="AX28" s="72"/>
      <c r="AY28" s="72"/>
      <c r="AZ28" s="72"/>
      <c r="BA28" s="72"/>
      <c r="BB28" s="72"/>
      <c r="BC28" s="72"/>
      <c r="BD28" s="72"/>
      <c r="BE28" s="72"/>
      <c r="BF28" s="72"/>
      <c r="BG28" s="72"/>
      <c r="BH28" s="72"/>
      <c r="BI28" s="72"/>
      <c r="BJ28" s="72"/>
      <c r="BK28" s="72"/>
      <c r="BL28" s="72"/>
      <c r="BM28" s="72"/>
    </row>
    <row r="29" spans="1:65">
      <c r="A29" s="14">
        <v>39142</v>
      </c>
      <c r="B29" s="176">
        <v>0.157</v>
      </c>
      <c r="C29" s="176">
        <v>0.105</v>
      </c>
      <c r="E29" s="30">
        <f t="shared" si="1"/>
        <v>0.1585</v>
      </c>
      <c r="F29" s="30">
        <f t="shared" si="2"/>
        <v>6.4749999999999988E-2</v>
      </c>
      <c r="H29" s="3"/>
      <c r="I29" s="75"/>
      <c r="J29" s="72"/>
      <c r="K29" s="191" t="s">
        <v>448</v>
      </c>
      <c r="L29" s="72"/>
      <c r="M29" s="72"/>
      <c r="N29" s="72"/>
      <c r="O29" s="72"/>
      <c r="P29" s="72"/>
      <c r="Q29" s="72"/>
      <c r="R29" s="72"/>
      <c r="S29" s="72"/>
      <c r="T29" s="72"/>
      <c r="U29" s="72"/>
      <c r="V29" s="72"/>
      <c r="W29" s="72"/>
      <c r="X29" s="72"/>
      <c r="Y29" s="72"/>
      <c r="Z29" s="72"/>
      <c r="AA29" s="72"/>
      <c r="AB29" s="72"/>
      <c r="AC29" s="72"/>
      <c r="AD29" s="72"/>
      <c r="AE29" s="72"/>
      <c r="AF29" s="72"/>
      <c r="AG29" s="72"/>
      <c r="AH29" s="72"/>
      <c r="AI29" s="72"/>
      <c r="AJ29" s="72"/>
      <c r="AK29" s="72"/>
      <c r="AL29" s="72"/>
      <c r="AM29" s="72"/>
      <c r="AN29" s="72"/>
      <c r="AO29" s="72"/>
      <c r="AP29" s="72"/>
      <c r="AQ29" s="72"/>
      <c r="AR29" s="72"/>
      <c r="AS29" s="72"/>
      <c r="AT29" s="72"/>
      <c r="AU29" s="72"/>
      <c r="AV29" s="72"/>
      <c r="AW29" s="72"/>
      <c r="AX29" s="72"/>
      <c r="AY29" s="72"/>
      <c r="AZ29" s="72"/>
      <c r="BA29" s="72"/>
      <c r="BB29" s="72"/>
      <c r="BC29" s="72"/>
      <c r="BD29" s="72"/>
      <c r="BE29" s="72"/>
      <c r="BF29" s="72"/>
      <c r="BG29" s="72"/>
      <c r="BH29" s="72"/>
      <c r="BI29" s="72"/>
      <c r="BJ29" s="72"/>
      <c r="BK29" s="72"/>
      <c r="BL29" s="72"/>
      <c r="BM29" s="72"/>
    </row>
    <row r="30" spans="1:65">
      <c r="A30" s="14">
        <v>39234</v>
      </c>
      <c r="B30" s="176">
        <v>0.14800000000000002</v>
      </c>
      <c r="C30" s="176">
        <v>5.7000000000000002E-2</v>
      </c>
      <c r="E30" s="30">
        <f t="shared" si="1"/>
        <v>0.158</v>
      </c>
      <c r="F30" s="30">
        <f t="shared" si="2"/>
        <v>7.3249999999999996E-2</v>
      </c>
      <c r="H30" s="3"/>
      <c r="I30" s="3"/>
      <c r="K30" s="191" t="s">
        <v>448</v>
      </c>
    </row>
    <row r="31" spans="1:65">
      <c r="A31" s="14">
        <v>39326</v>
      </c>
      <c r="B31" s="176">
        <v>0.183</v>
      </c>
      <c r="C31" s="176">
        <v>5.5E-2</v>
      </c>
      <c r="E31" s="30">
        <f t="shared" si="1"/>
        <v>0.16600000000000001</v>
      </c>
      <c r="F31" s="30">
        <f t="shared" si="2"/>
        <v>7.1999999999999995E-2</v>
      </c>
      <c r="H31" s="3"/>
      <c r="I31" s="3"/>
      <c r="K31" s="191" t="s">
        <v>448</v>
      </c>
    </row>
    <row r="32" spans="1:65">
      <c r="A32" s="14">
        <v>39417</v>
      </c>
      <c r="B32" s="176">
        <v>0.151</v>
      </c>
      <c r="C32" s="176">
        <v>4.0999999999999995E-2</v>
      </c>
      <c r="E32" s="30">
        <f t="shared" si="1"/>
        <v>0.15975</v>
      </c>
      <c r="F32" s="30">
        <f t="shared" si="2"/>
        <v>6.4500000000000002E-2</v>
      </c>
      <c r="H32" s="3"/>
      <c r="I32" s="3"/>
      <c r="K32" s="191" t="s">
        <v>448</v>
      </c>
    </row>
    <row r="33" spans="1:11">
      <c r="A33" s="14">
        <v>39508</v>
      </c>
      <c r="B33" s="176">
        <v>0.13699999999999998</v>
      </c>
      <c r="C33" s="176">
        <v>0.106</v>
      </c>
      <c r="E33" s="30">
        <f t="shared" si="1"/>
        <v>0.15475</v>
      </c>
      <c r="F33" s="30">
        <f t="shared" si="2"/>
        <v>6.4750000000000002E-2</v>
      </c>
      <c r="H33" s="3"/>
      <c r="I33" s="3"/>
      <c r="K33" s="191" t="s">
        <v>448</v>
      </c>
    </row>
    <row r="34" spans="1:11">
      <c r="A34" s="14">
        <v>39600</v>
      </c>
      <c r="B34" s="176">
        <v>0.20800000000000002</v>
      </c>
      <c r="C34" s="176">
        <v>8.1000000000000003E-2</v>
      </c>
      <c r="E34" s="30">
        <f t="shared" si="1"/>
        <v>0.16975000000000001</v>
      </c>
      <c r="F34" s="30">
        <f t="shared" si="2"/>
        <v>7.0750000000000007E-2</v>
      </c>
      <c r="H34" s="3"/>
      <c r="I34" s="3"/>
      <c r="K34" s="191" t="s">
        <v>448</v>
      </c>
    </row>
    <row r="35" spans="1:11">
      <c r="A35" s="14">
        <v>39692</v>
      </c>
      <c r="B35" s="176">
        <v>0.184</v>
      </c>
      <c r="C35" s="176">
        <v>7.0000000000000007E-2</v>
      </c>
      <c r="E35" s="30">
        <f t="shared" si="1"/>
        <v>0.16999999999999998</v>
      </c>
      <c r="F35" s="30">
        <f t="shared" si="2"/>
        <v>7.4499999999999997E-2</v>
      </c>
      <c r="H35" s="3"/>
      <c r="I35" s="3"/>
      <c r="K35" s="191" t="s">
        <v>448</v>
      </c>
    </row>
    <row r="36" spans="1:11">
      <c r="A36" s="14">
        <v>39783</v>
      </c>
      <c r="B36" s="176">
        <v>0.21100000000000002</v>
      </c>
      <c r="C36" s="176">
        <v>7.5999999999999998E-2</v>
      </c>
      <c r="E36" s="30">
        <f t="shared" si="1"/>
        <v>0.185</v>
      </c>
      <c r="F36" s="30">
        <f t="shared" si="2"/>
        <v>8.3250000000000005E-2</v>
      </c>
      <c r="H36" s="3"/>
      <c r="I36" s="3"/>
      <c r="K36" s="191" t="s">
        <v>448</v>
      </c>
    </row>
    <row r="37" spans="1:11">
      <c r="A37" s="14">
        <v>39873</v>
      </c>
      <c r="B37" s="176">
        <v>0.192</v>
      </c>
      <c r="C37" s="176">
        <v>0.13699999999999998</v>
      </c>
      <c r="E37" s="30">
        <f t="shared" si="1"/>
        <v>0.19874999999999998</v>
      </c>
      <c r="F37" s="30">
        <f t="shared" si="2"/>
        <v>9.0999999999999998E-2</v>
      </c>
      <c r="H37" s="3"/>
      <c r="I37" s="3"/>
      <c r="K37" s="191" t="s">
        <v>448</v>
      </c>
    </row>
    <row r="38" spans="1:11">
      <c r="A38" s="14">
        <v>39965</v>
      </c>
      <c r="B38" s="176">
        <v>0.192</v>
      </c>
      <c r="C38" s="176">
        <v>0.14400000000000002</v>
      </c>
      <c r="E38" s="30">
        <f t="shared" si="1"/>
        <v>0.19474999999999998</v>
      </c>
      <c r="F38" s="30">
        <f t="shared" si="2"/>
        <v>0.10675000000000001</v>
      </c>
      <c r="H38" s="3"/>
      <c r="I38" s="3"/>
      <c r="K38" s="191" t="s">
        <v>448</v>
      </c>
    </row>
    <row r="39" spans="1:11">
      <c r="A39" s="14">
        <v>40057</v>
      </c>
      <c r="B39" s="176">
        <v>0.22899999999999998</v>
      </c>
      <c r="C39" s="176">
        <v>0.10800000000000001</v>
      </c>
      <c r="E39" s="30">
        <f t="shared" si="1"/>
        <v>0.20599999999999999</v>
      </c>
      <c r="F39" s="30">
        <f t="shared" si="2"/>
        <v>0.11624999999999999</v>
      </c>
      <c r="H39" s="3"/>
      <c r="I39" s="3"/>
      <c r="K39" s="191" t="s">
        <v>448</v>
      </c>
    </row>
    <row r="40" spans="1:11">
      <c r="A40" s="14">
        <v>40148</v>
      </c>
      <c r="B40" s="176">
        <v>0.28100000000000003</v>
      </c>
      <c r="C40" s="176">
        <v>0.13800000000000001</v>
      </c>
      <c r="E40" s="30">
        <f t="shared" si="1"/>
        <v>0.2235</v>
      </c>
      <c r="F40" s="30">
        <f t="shared" si="2"/>
        <v>0.13175000000000001</v>
      </c>
      <c r="H40" s="3"/>
      <c r="I40" s="3"/>
      <c r="K40" s="191" t="s">
        <v>448</v>
      </c>
    </row>
    <row r="41" spans="1:11">
      <c r="A41" s="14">
        <v>40238</v>
      </c>
      <c r="B41" s="176">
        <v>0.29799999999999999</v>
      </c>
      <c r="C41" s="176">
        <v>0.11599999999999999</v>
      </c>
      <c r="E41" s="30">
        <f t="shared" si="1"/>
        <v>0.25</v>
      </c>
      <c r="F41" s="30">
        <f t="shared" si="2"/>
        <v>0.1265</v>
      </c>
      <c r="H41" s="3"/>
      <c r="I41" s="3"/>
      <c r="K41" s="191" t="s">
        <v>448</v>
      </c>
    </row>
    <row r="42" spans="1:11">
      <c r="A42" s="14">
        <v>40330</v>
      </c>
      <c r="B42" s="176">
        <v>0.307</v>
      </c>
      <c r="C42" s="176">
        <v>0.155</v>
      </c>
      <c r="E42" s="30">
        <f t="shared" si="1"/>
        <v>0.27875</v>
      </c>
      <c r="F42" s="30">
        <f t="shared" si="2"/>
        <v>0.12925</v>
      </c>
      <c r="H42" s="3"/>
      <c r="I42" s="3"/>
      <c r="K42" s="191" t="s">
        <v>448</v>
      </c>
    </row>
    <row r="43" spans="1:11">
      <c r="A43" s="14">
        <v>40422</v>
      </c>
      <c r="B43" s="176">
        <v>0.312</v>
      </c>
      <c r="C43" s="176">
        <v>0.125</v>
      </c>
      <c r="E43" s="30">
        <f t="shared" si="1"/>
        <v>0.29949999999999999</v>
      </c>
      <c r="F43" s="30">
        <f t="shared" si="2"/>
        <v>0.13350000000000001</v>
      </c>
      <c r="H43" s="3"/>
      <c r="I43" s="3"/>
      <c r="K43" s="191" t="s">
        <v>448</v>
      </c>
    </row>
    <row r="44" spans="1:11">
      <c r="A44" s="14">
        <v>40513</v>
      </c>
      <c r="B44" s="176">
        <v>0.32200000000000001</v>
      </c>
      <c r="C44" s="176">
        <v>0.11199999999999999</v>
      </c>
      <c r="E44" s="30">
        <f t="shared" si="1"/>
        <v>0.30975000000000003</v>
      </c>
      <c r="F44" s="30">
        <f t="shared" si="2"/>
        <v>0.127</v>
      </c>
      <c r="H44" s="3"/>
      <c r="I44" s="3"/>
      <c r="K44" s="191" t="s">
        <v>448</v>
      </c>
    </row>
    <row r="45" spans="1:11">
      <c r="A45" s="14">
        <v>40603</v>
      </c>
      <c r="B45" s="176">
        <v>0.29100000000000004</v>
      </c>
      <c r="C45" s="176">
        <v>9.9000000000000005E-2</v>
      </c>
      <c r="E45" s="30">
        <f t="shared" si="1"/>
        <v>0.30800000000000005</v>
      </c>
      <c r="F45" s="30">
        <f t="shared" si="2"/>
        <v>0.12275</v>
      </c>
      <c r="H45" s="3"/>
      <c r="I45" s="3"/>
      <c r="K45" s="191" t="s">
        <v>448</v>
      </c>
    </row>
    <row r="46" spans="1:11">
      <c r="A46" s="14">
        <v>40695</v>
      </c>
      <c r="B46" s="176">
        <v>0.32100000000000001</v>
      </c>
      <c r="C46" s="176">
        <v>0.105</v>
      </c>
      <c r="E46" s="30">
        <f t="shared" si="1"/>
        <v>0.3115</v>
      </c>
      <c r="F46" s="30">
        <f t="shared" si="2"/>
        <v>0.11024999999999999</v>
      </c>
      <c r="H46" s="3"/>
      <c r="I46" s="3"/>
      <c r="K46" s="191" t="s">
        <v>448</v>
      </c>
    </row>
    <row r="47" spans="1:11">
      <c r="A47" s="14">
        <v>40787</v>
      </c>
      <c r="B47" s="176">
        <v>0.22399999999999998</v>
      </c>
      <c r="C47" s="176">
        <v>0.126</v>
      </c>
      <c r="E47" s="30">
        <f t="shared" si="1"/>
        <v>0.28949999999999998</v>
      </c>
      <c r="F47" s="30">
        <f t="shared" si="2"/>
        <v>0.1105</v>
      </c>
      <c r="H47" s="3"/>
      <c r="I47" s="3"/>
      <c r="K47" s="191" t="s">
        <v>448</v>
      </c>
    </row>
    <row r="48" spans="1:11">
      <c r="A48" s="14">
        <v>40878</v>
      </c>
      <c r="B48" s="176">
        <v>0.24399999999999999</v>
      </c>
      <c r="C48" s="176">
        <v>0.13300000000000001</v>
      </c>
      <c r="E48" s="30">
        <f t="shared" si="1"/>
        <v>0.27</v>
      </c>
      <c r="F48" s="30">
        <f t="shared" si="2"/>
        <v>0.11575000000000001</v>
      </c>
      <c r="H48" s="3"/>
      <c r="I48" s="3"/>
      <c r="K48" s="191" t="s">
        <v>448</v>
      </c>
    </row>
    <row r="49" spans="1:11">
      <c r="A49" s="14">
        <v>40969</v>
      </c>
      <c r="B49" s="176">
        <v>0.26500000000000001</v>
      </c>
      <c r="C49" s="176">
        <v>0.13699999999999998</v>
      </c>
      <c r="E49" s="30">
        <f t="shared" si="1"/>
        <v>0.26349999999999996</v>
      </c>
      <c r="F49" s="30">
        <f t="shared" si="2"/>
        <v>0.12525</v>
      </c>
      <c r="H49" s="3"/>
      <c r="I49" s="3"/>
      <c r="K49" s="191" t="s">
        <v>448</v>
      </c>
    </row>
    <row r="50" spans="1:11">
      <c r="A50" s="14">
        <v>41061</v>
      </c>
      <c r="B50" s="176">
        <v>0.29799999999999999</v>
      </c>
      <c r="C50" s="176">
        <v>0.10199999999999999</v>
      </c>
      <c r="E50" s="30">
        <f t="shared" si="1"/>
        <v>0.25774999999999998</v>
      </c>
      <c r="F50" s="30">
        <f t="shared" si="2"/>
        <v>0.1245</v>
      </c>
      <c r="H50" s="3"/>
      <c r="I50" s="3"/>
      <c r="K50" s="191" t="s">
        <v>448</v>
      </c>
    </row>
    <row r="51" spans="1:11">
      <c r="A51" s="14">
        <v>41153</v>
      </c>
      <c r="B51" s="176">
        <v>0.252</v>
      </c>
      <c r="C51" s="176">
        <v>0.14099999999999999</v>
      </c>
      <c r="E51" s="30">
        <f t="shared" si="1"/>
        <v>0.26474999999999999</v>
      </c>
      <c r="F51" s="30">
        <f t="shared" si="2"/>
        <v>0.12825</v>
      </c>
      <c r="H51" s="3"/>
      <c r="I51" s="3"/>
      <c r="K51" s="191" t="s">
        <v>448</v>
      </c>
    </row>
    <row r="52" spans="1:11">
      <c r="A52" s="14">
        <v>41244</v>
      </c>
      <c r="B52" s="176">
        <v>0.30199999999999999</v>
      </c>
      <c r="C52" s="176">
        <v>0.11800000000000001</v>
      </c>
      <c r="E52" s="30">
        <f t="shared" si="1"/>
        <v>0.27925</v>
      </c>
      <c r="F52" s="30">
        <f t="shared" si="2"/>
        <v>0.1245</v>
      </c>
      <c r="H52" s="3"/>
      <c r="I52" s="3"/>
      <c r="K52" s="191" t="s">
        <v>448</v>
      </c>
    </row>
    <row r="53" spans="1:11">
      <c r="A53" s="14">
        <v>41334</v>
      </c>
      <c r="B53" s="30">
        <v>0.26600000000000001</v>
      </c>
      <c r="C53" s="30">
        <v>0.107</v>
      </c>
      <c r="E53" s="30">
        <f t="shared" si="1"/>
        <v>0.27950000000000003</v>
      </c>
      <c r="F53" s="30">
        <f t="shared" si="2"/>
        <v>0.11699999999999999</v>
      </c>
      <c r="H53" s="3"/>
      <c r="I53" s="3"/>
      <c r="K53" s="191" t="s">
        <v>448</v>
      </c>
    </row>
    <row r="54" spans="1:11">
      <c r="A54" s="14">
        <v>41426</v>
      </c>
      <c r="B54" s="30">
        <v>0.21199999999999999</v>
      </c>
      <c r="C54" s="30">
        <v>0.10800000000000001</v>
      </c>
      <c r="E54" s="30">
        <f t="shared" si="1"/>
        <v>0.25800000000000001</v>
      </c>
      <c r="F54" s="30">
        <f t="shared" si="2"/>
        <v>0.11849999999999999</v>
      </c>
      <c r="G54" s="30"/>
      <c r="H54" s="3"/>
      <c r="I54" s="3"/>
      <c r="K54" s="191" t="s">
        <v>448</v>
      </c>
    </row>
    <row r="55" spans="1:11">
      <c r="A55" s="14">
        <v>41518</v>
      </c>
      <c r="B55" s="30">
        <v>0.19699999999999998</v>
      </c>
      <c r="C55" s="30">
        <v>0.13900000000000001</v>
      </c>
      <c r="E55" s="30">
        <f t="shared" si="1"/>
        <v>0.24424999999999999</v>
      </c>
      <c r="F55" s="30">
        <f t="shared" si="2"/>
        <v>0.11800000000000001</v>
      </c>
      <c r="G55" s="30"/>
      <c r="H55" s="3"/>
      <c r="I55" s="3"/>
      <c r="K55" s="191" t="s">
        <v>448</v>
      </c>
    </row>
    <row r="56" spans="1:11">
      <c r="A56" s="14">
        <v>41609</v>
      </c>
      <c r="B56" s="30">
        <v>0.26</v>
      </c>
      <c r="C56" s="30">
        <v>9.6000000000000002E-2</v>
      </c>
      <c r="E56" s="30">
        <f t="shared" si="1"/>
        <v>0.23374999999999999</v>
      </c>
      <c r="F56" s="30">
        <f t="shared" si="2"/>
        <v>0.11250000000000002</v>
      </c>
      <c r="H56" s="3"/>
      <c r="I56" s="3"/>
      <c r="K56" s="191" t="s">
        <v>448</v>
      </c>
    </row>
    <row r="57" spans="1:11">
      <c r="A57" s="14">
        <v>41699</v>
      </c>
      <c r="B57" s="30">
        <v>0.27200000000000002</v>
      </c>
      <c r="C57" s="30">
        <v>0.125</v>
      </c>
      <c r="E57" s="30">
        <f t="shared" ref="E57" si="3">AVERAGE(B54:B57)</f>
        <v>0.23525000000000001</v>
      </c>
      <c r="F57" s="30">
        <f t="shared" ref="F57" si="4">AVERAGE(C54:C57)</f>
        <v>0.11700000000000001</v>
      </c>
      <c r="K57" s="191" t="s">
        <v>448</v>
      </c>
    </row>
    <row r="58" spans="1:11">
      <c r="A58" s="14">
        <v>41791</v>
      </c>
      <c r="B58" s="30">
        <v>0.20899999999999999</v>
      </c>
      <c r="C58" s="30">
        <v>0.11599999999999999</v>
      </c>
      <c r="E58" s="30">
        <f t="shared" ref="E58" si="5">AVERAGE(B55:B58)</f>
        <v>0.23449999999999999</v>
      </c>
      <c r="F58" s="30">
        <f t="shared" ref="F58" si="6">AVERAGE(C55:C58)</f>
        <v>0.11899999999999999</v>
      </c>
      <c r="K58" s="191" t="s">
        <v>448</v>
      </c>
    </row>
    <row r="59" spans="1:11">
      <c r="A59" s="14">
        <v>41883</v>
      </c>
      <c r="B59" s="30">
        <v>0.223</v>
      </c>
      <c r="C59" s="30">
        <v>0.106</v>
      </c>
      <c r="E59" s="30">
        <f t="shared" ref="E59" si="7">AVERAGE(B56:B59)</f>
        <v>0.24099999999999999</v>
      </c>
      <c r="F59" s="30">
        <f t="shared" ref="F59" si="8">AVERAGE(C56:C59)</f>
        <v>0.11074999999999999</v>
      </c>
      <c r="K59" s="191" t="s">
        <v>448</v>
      </c>
    </row>
    <row r="60" spans="1:11">
      <c r="A60" s="14">
        <v>41974</v>
      </c>
      <c r="B60" s="30">
        <v>0.23499999999999999</v>
      </c>
      <c r="C60" s="30">
        <v>0.106</v>
      </c>
      <c r="E60" s="30">
        <f t="shared" ref="E60" si="9">AVERAGE(B57:B60)</f>
        <v>0.23474999999999999</v>
      </c>
      <c r="F60" s="30">
        <f t="shared" ref="F60" si="10">AVERAGE(C57:C60)</f>
        <v>0.11324999999999999</v>
      </c>
      <c r="G60" s="111" t="s">
        <v>401</v>
      </c>
      <c r="K60" s="191" t="s">
        <v>448</v>
      </c>
    </row>
    <row r="61" spans="1:11">
      <c r="A61" s="14">
        <v>42064</v>
      </c>
      <c r="B61" s="30">
        <v>0.23399999999999999</v>
      </c>
      <c r="C61" s="30">
        <v>0.11800000000000001</v>
      </c>
      <c r="E61" s="30">
        <f t="shared" ref="E61" si="11">AVERAGE(B58:B61)</f>
        <v>0.22525000000000001</v>
      </c>
      <c r="F61" s="30">
        <f t="shared" ref="F61" si="12">AVERAGE(C58:C61)</f>
        <v>0.11149999999999999</v>
      </c>
      <c r="G61" s="123">
        <v>42157</v>
      </c>
      <c r="K61" s="191" t="s">
        <v>448</v>
      </c>
    </row>
    <row r="62" spans="1:11">
      <c r="A62" s="14">
        <v>42156</v>
      </c>
      <c r="B62" s="30">
        <v>0.22600000000000001</v>
      </c>
      <c r="C62" s="30">
        <v>8.1000000000000003E-2</v>
      </c>
      <c r="D62" s="72"/>
      <c r="E62" s="30">
        <f t="shared" ref="E62" si="13">AVERAGE(B59:B62)</f>
        <v>0.22949999999999998</v>
      </c>
      <c r="F62" s="30">
        <f t="shared" ref="F62" si="14">AVERAGE(C59:C62)</f>
        <v>0.10275000000000001</v>
      </c>
      <c r="G62" s="123">
        <v>42223</v>
      </c>
      <c r="K62" s="191" t="s">
        <v>448</v>
      </c>
    </row>
    <row r="63" spans="1:11">
      <c r="A63" s="14">
        <v>42248</v>
      </c>
      <c r="B63" s="30">
        <v>0.245</v>
      </c>
      <c r="C63" s="30">
        <v>0.115</v>
      </c>
      <c r="E63" s="30">
        <f t="shared" ref="E63" si="15">AVERAGE(B60:B63)</f>
        <v>0.23499999999999999</v>
      </c>
      <c r="F63" s="30">
        <f t="shared" ref="F63" si="16">AVERAGE(C60:C63)</f>
        <v>0.105</v>
      </c>
      <c r="G63" s="123">
        <v>42326</v>
      </c>
      <c r="K63" s="191" t="s">
        <v>448</v>
      </c>
    </row>
    <row r="64" spans="1:11">
      <c r="A64" s="14">
        <v>42339</v>
      </c>
      <c r="B64" s="30">
        <v>0.222</v>
      </c>
      <c r="C64" s="30">
        <v>7.400000000000001E-2</v>
      </c>
      <c r="D64" s="111"/>
      <c r="E64" s="30">
        <f t="shared" ref="E64" si="17">AVERAGE(B61:B64)</f>
        <v>0.23174999999999998</v>
      </c>
      <c r="F64" s="30">
        <f t="shared" ref="F64" si="18">AVERAGE(C61:C64)</f>
        <v>9.7000000000000003E-2</v>
      </c>
      <c r="G64" s="123">
        <v>42409</v>
      </c>
      <c r="J64" s="68"/>
      <c r="K64" s="191" t="s">
        <v>448</v>
      </c>
    </row>
    <row r="65" spans="1:11">
      <c r="A65" s="14">
        <v>42430</v>
      </c>
      <c r="B65" s="30">
        <v>0.23800000000000002</v>
      </c>
      <c r="C65" s="30">
        <v>0.10099999999999999</v>
      </c>
      <c r="D65" s="72"/>
      <c r="E65" s="30">
        <f t="shared" ref="E65" si="19">AVERAGE(B62:B65)</f>
        <v>0.23274999999999998</v>
      </c>
      <c r="F65" s="30">
        <f t="shared" ref="F65" si="20">AVERAGE(C62:C65)</f>
        <v>9.2749999999999999E-2</v>
      </c>
      <c r="G65" s="123">
        <v>42529</v>
      </c>
      <c r="H65" s="113" t="s">
        <v>598</v>
      </c>
      <c r="J65" s="68"/>
      <c r="K65" s="191" t="s">
        <v>448</v>
      </c>
    </row>
    <row r="66" spans="1:11">
      <c r="A66" s="14">
        <v>42522</v>
      </c>
      <c r="B66" s="30">
        <v>0.17899999999999999</v>
      </c>
      <c r="C66" s="30">
        <v>0.10300000000000001</v>
      </c>
      <c r="D66" s="72"/>
      <c r="E66" s="30">
        <f t="shared" ref="E66:E70" si="21">AVERAGE(B63:B66)</f>
        <v>0.22099999999999997</v>
      </c>
      <c r="F66" s="30">
        <f t="shared" ref="F66:F70" si="22">AVERAGE(C63:C66)</f>
        <v>9.8250000000000004E-2</v>
      </c>
      <c r="G66" s="123">
        <v>42594</v>
      </c>
      <c r="H66" s="113"/>
      <c r="K66" s="191" t="s">
        <v>448</v>
      </c>
    </row>
    <row r="67" spans="1:11">
      <c r="A67" s="14">
        <v>42614</v>
      </c>
      <c r="B67" s="30">
        <v>0.23600000000000002</v>
      </c>
      <c r="C67" s="30">
        <v>9.1999999999999998E-2</v>
      </c>
      <c r="D67" s="72"/>
      <c r="E67" s="30">
        <f t="shared" si="21"/>
        <v>0.21875</v>
      </c>
      <c r="F67" s="30">
        <f t="shared" si="22"/>
        <v>9.2499999999999999E-2</v>
      </c>
      <c r="G67" s="126">
        <v>42968</v>
      </c>
      <c r="H67" s="113" t="s">
        <v>477</v>
      </c>
      <c r="K67" s="191" t="s">
        <v>448</v>
      </c>
    </row>
    <row r="68" spans="1:11">
      <c r="A68" s="14">
        <v>42705</v>
      </c>
      <c r="B68" s="30">
        <v>0.19600000000000001</v>
      </c>
      <c r="C68" s="30">
        <v>9.1999999999999998E-2</v>
      </c>
      <c r="D68" s="72"/>
      <c r="E68" s="30">
        <f t="shared" si="21"/>
        <v>0.21224999999999999</v>
      </c>
      <c r="F68" s="30">
        <f t="shared" si="22"/>
        <v>9.7000000000000003E-2</v>
      </c>
      <c r="G68" s="126">
        <v>42968</v>
      </c>
      <c r="H68" s="113"/>
      <c r="K68" s="191" t="s">
        <v>448</v>
      </c>
    </row>
    <row r="69" spans="1:11">
      <c r="A69" s="14">
        <v>42795</v>
      </c>
      <c r="B69" s="30">
        <v>0.254</v>
      </c>
      <c r="C69" s="30">
        <v>9.6999999999999989E-2</v>
      </c>
      <c r="D69" s="72"/>
      <c r="E69" s="30">
        <f t="shared" si="21"/>
        <v>0.21625</v>
      </c>
      <c r="F69" s="30">
        <f t="shared" si="22"/>
        <v>9.6000000000000002E-2</v>
      </c>
      <c r="G69" s="126">
        <v>42968</v>
      </c>
      <c r="K69" s="191" t="s">
        <v>448</v>
      </c>
    </row>
    <row r="70" spans="1:11">
      <c r="A70" s="14">
        <v>42887</v>
      </c>
      <c r="B70" s="30">
        <v>0.19</v>
      </c>
      <c r="C70" s="30">
        <v>9.8000000000000004E-2</v>
      </c>
      <c r="D70" s="72"/>
      <c r="E70" s="30">
        <f t="shared" si="21"/>
        <v>0.21900000000000003</v>
      </c>
      <c r="F70" s="30">
        <f t="shared" si="22"/>
        <v>9.4750000000000001E-2</v>
      </c>
      <c r="G70" s="126">
        <v>42968</v>
      </c>
      <c r="H70" s="113" t="s">
        <v>598</v>
      </c>
      <c r="K70" s="191" t="s">
        <v>448</v>
      </c>
    </row>
    <row r="71" spans="1:11">
      <c r="A71" s="14">
        <v>42979</v>
      </c>
      <c r="B71" s="30">
        <v>0.21600000000000003</v>
      </c>
      <c r="C71" s="30">
        <v>9.6000000000000002E-2</v>
      </c>
      <c r="D71" s="72"/>
      <c r="E71" s="30">
        <f t="shared" ref="E71" si="23">AVERAGE(B68:B71)</f>
        <v>0.21400000000000002</v>
      </c>
      <c r="F71" s="30">
        <f t="shared" ref="F71" si="24">AVERAGE(C68:C71)</f>
        <v>9.5750000000000002E-2</v>
      </c>
      <c r="G71" s="123">
        <v>43040</v>
      </c>
      <c r="K71" s="191" t="s">
        <v>448</v>
      </c>
    </row>
    <row r="72" spans="1:11">
      <c r="A72" s="14">
        <v>43070</v>
      </c>
      <c r="B72" s="30">
        <v>0.17499999999999999</v>
      </c>
      <c r="C72" s="30">
        <v>9.0999999999999998E-2</v>
      </c>
      <c r="D72" s="72"/>
      <c r="E72" s="30">
        <f t="shared" ref="E72" si="25">AVERAGE(B69:B72)</f>
        <v>0.20874999999999999</v>
      </c>
      <c r="F72" s="30">
        <f t="shared" ref="F72" si="26">AVERAGE(C69:C72)</f>
        <v>9.5500000000000002E-2</v>
      </c>
      <c r="G72" s="123">
        <v>43144</v>
      </c>
      <c r="K72" s="191" t="s">
        <v>448</v>
      </c>
    </row>
    <row r="73" spans="1:11">
      <c r="A73" s="14">
        <v>43160</v>
      </c>
      <c r="B73" s="30">
        <v>0.20199999999999999</v>
      </c>
      <c r="C73" s="30">
        <v>9.3000000000000013E-2</v>
      </c>
      <c r="D73" s="72"/>
      <c r="E73" s="30">
        <f t="shared" ref="E73" si="27">AVERAGE(B70:B73)</f>
        <v>0.19574999999999998</v>
      </c>
      <c r="F73" s="30">
        <f t="shared" ref="F73" si="28">AVERAGE(C70:C73)</f>
        <v>9.4500000000000015E-2</v>
      </c>
      <c r="G73" s="123">
        <v>43223</v>
      </c>
      <c r="K73" s="191" t="s">
        <v>448</v>
      </c>
    </row>
    <row r="74" spans="1:11">
      <c r="A74" s="14">
        <v>43252</v>
      </c>
      <c r="B74" s="30">
        <v>0.20800000000000002</v>
      </c>
      <c r="C74" s="30">
        <v>8.1000000000000003E-2</v>
      </c>
      <c r="D74" s="72"/>
      <c r="E74" s="30">
        <f t="shared" ref="E74" si="29">AVERAGE(B71:B74)</f>
        <v>0.20024999999999998</v>
      </c>
      <c r="F74" s="30">
        <f t="shared" ref="F74" si="30">AVERAGE(C71:C74)</f>
        <v>9.0250000000000011E-2</v>
      </c>
      <c r="G74" s="123">
        <v>43315</v>
      </c>
      <c r="K74" s="191" t="s">
        <v>448</v>
      </c>
    </row>
    <row r="75" spans="1:11">
      <c r="A75" s="14">
        <v>43344</v>
      </c>
      <c r="B75" s="30">
        <v>0.16300000000000001</v>
      </c>
      <c r="C75" s="30">
        <v>6.5000000000000002E-2</v>
      </c>
      <c r="D75" s="72"/>
      <c r="E75" s="30">
        <f t="shared" ref="E75" si="31">AVERAGE(B72:B75)</f>
        <v>0.187</v>
      </c>
      <c r="F75" s="30">
        <f t="shared" ref="F75" si="32">AVERAGE(C72:C75)</f>
        <v>8.2500000000000004E-2</v>
      </c>
      <c r="G75" s="123">
        <v>43412</v>
      </c>
      <c r="H75" s="130" t="s">
        <v>653</v>
      </c>
      <c r="K75" s="191" t="s">
        <v>448</v>
      </c>
    </row>
    <row r="76" spans="1:11">
      <c r="A76" s="14">
        <v>43435</v>
      </c>
      <c r="B76" s="30">
        <v>0.215</v>
      </c>
      <c r="C76" s="30">
        <v>9.9000000000000005E-2</v>
      </c>
      <c r="D76" s="72"/>
      <c r="E76" s="30">
        <f t="shared" ref="E76" si="33">AVERAGE(B73:B76)</f>
        <v>0.19700000000000001</v>
      </c>
      <c r="F76" s="30">
        <f t="shared" ref="F76" si="34">AVERAGE(C73:C76)</f>
        <v>8.4500000000000006E-2</v>
      </c>
      <c r="G76" s="123">
        <v>43508</v>
      </c>
      <c r="H76" s="130" t="s">
        <v>653</v>
      </c>
      <c r="K76" s="191" t="s">
        <v>448</v>
      </c>
    </row>
    <row r="77" spans="1:11">
      <c r="A77" s="14">
        <v>43525</v>
      </c>
      <c r="B77" s="30">
        <v>0.21299999999999999</v>
      </c>
      <c r="C77" s="30">
        <v>8.6999999999999994E-2</v>
      </c>
      <c r="D77" s="72"/>
      <c r="E77" s="30">
        <f t="shared" ref="E77" si="35">AVERAGE(B74:B77)</f>
        <v>0.19974999999999998</v>
      </c>
      <c r="F77" s="30">
        <f t="shared" ref="F77" si="36">AVERAGE(C74:C77)</f>
        <v>8.3000000000000004E-2</v>
      </c>
      <c r="G77" s="123">
        <v>43586</v>
      </c>
      <c r="H77" s="130" t="s">
        <v>653</v>
      </c>
      <c r="K77" s="191" t="s">
        <v>448</v>
      </c>
    </row>
    <row r="78" spans="1:11">
      <c r="A78" s="14">
        <v>43617</v>
      </c>
      <c r="B78" s="30">
        <v>0.16300000000000001</v>
      </c>
      <c r="C78" s="30">
        <v>7.4999999999999997E-2</v>
      </c>
      <c r="D78" s="72"/>
      <c r="E78" s="30">
        <f t="shared" ref="E78" si="37">AVERAGE(B75:B78)</f>
        <v>0.1885</v>
      </c>
      <c r="F78" s="30">
        <f t="shared" ref="F78" si="38">AVERAGE(C75:C78)</f>
        <v>8.1500000000000003E-2</v>
      </c>
      <c r="G78" s="123">
        <v>43689</v>
      </c>
      <c r="H78" s="130"/>
      <c r="K78" s="191" t="s">
        <v>448</v>
      </c>
    </row>
    <row r="79" spans="1:11">
      <c r="A79" s="14">
        <v>43709</v>
      </c>
      <c r="B79" s="30">
        <v>0.17100000000000001</v>
      </c>
      <c r="C79" s="30">
        <v>9.5000000000000001E-2</v>
      </c>
      <c r="D79" s="72"/>
      <c r="E79" s="30">
        <f t="shared" ref="E79" si="39">AVERAGE(B76:B79)</f>
        <v>0.1905</v>
      </c>
      <c r="F79" s="30">
        <f t="shared" ref="F79" si="40">AVERAGE(C76:C79)</f>
        <v>8.8999999999999996E-2</v>
      </c>
      <c r="G79" s="123">
        <v>43784</v>
      </c>
      <c r="K79" s="191" t="s">
        <v>448</v>
      </c>
    </row>
    <row r="80" spans="1:11">
      <c r="A80" s="14">
        <v>43800</v>
      </c>
      <c r="B80" s="30">
        <v>0.17600000000000002</v>
      </c>
      <c r="C80" s="30">
        <v>9.5000000000000001E-2</v>
      </c>
      <c r="D80" s="72"/>
      <c r="E80" s="30">
        <f t="shared" ref="E80" si="41">AVERAGE(B77:B80)</f>
        <v>0.18075000000000002</v>
      </c>
      <c r="F80" s="30">
        <f t="shared" ref="F80" si="42">AVERAGE(C77:C80)</f>
        <v>8.7999999999999995E-2</v>
      </c>
      <c r="G80" s="123">
        <v>43872</v>
      </c>
      <c r="K80" s="191" t="s">
        <v>448</v>
      </c>
    </row>
    <row r="81" spans="1:11">
      <c r="A81" s="14">
        <v>43891</v>
      </c>
      <c r="B81" s="30">
        <v>0.16800000000000001</v>
      </c>
      <c r="C81" s="30">
        <v>0.11199999999999999</v>
      </c>
      <c r="D81" s="72"/>
      <c r="E81" s="30">
        <f t="shared" ref="E81" si="43">AVERAGE(B78:B81)</f>
        <v>0.16950000000000001</v>
      </c>
      <c r="F81" s="30">
        <f t="shared" ref="F81" si="44">AVERAGE(C78:C81)</f>
        <v>9.425E-2</v>
      </c>
      <c r="G81" s="123">
        <v>43970</v>
      </c>
      <c r="K81" s="191" t="s">
        <v>448</v>
      </c>
    </row>
    <row r="82" spans="1:11">
      <c r="A82" s="14">
        <v>43983</v>
      </c>
      <c r="B82" s="30">
        <v>0.13500000000000001</v>
      </c>
      <c r="C82" s="30">
        <v>8.5000000000000006E-2</v>
      </c>
      <c r="D82" s="72"/>
      <c r="E82" s="30">
        <f t="shared" ref="E82" si="45">AVERAGE(B79:B82)</f>
        <v>0.16250000000000001</v>
      </c>
      <c r="F82" s="30">
        <f t="shared" ref="F82" si="46">AVERAGE(C79:C82)</f>
        <v>9.6750000000000003E-2</v>
      </c>
      <c r="G82" s="123">
        <v>44057</v>
      </c>
      <c r="K82" s="191" t="s">
        <v>448</v>
      </c>
    </row>
    <row r="83" spans="1:11">
      <c r="A83" s="14">
        <v>44075</v>
      </c>
      <c r="B83" s="30">
        <v>0.17600000000000002</v>
      </c>
      <c r="C83" s="30">
        <v>0.10400000000000001</v>
      </c>
      <c r="D83" s="72"/>
      <c r="E83" s="30">
        <f t="shared" ref="E83" si="47">AVERAGE(B80:B83)</f>
        <v>0.16375000000000001</v>
      </c>
      <c r="F83" s="30">
        <f t="shared" ref="F83" si="48">AVERAGE(C80:C83)</f>
        <v>9.9000000000000005E-2</v>
      </c>
      <c r="G83" s="123">
        <v>44158</v>
      </c>
      <c r="K83" s="191" t="s">
        <v>448</v>
      </c>
    </row>
    <row r="84" spans="1:11">
      <c r="A84" s="14">
        <v>44166</v>
      </c>
      <c r="B84" s="30">
        <v>0.21</v>
      </c>
      <c r="C84" s="30">
        <v>0.11599999999999999</v>
      </c>
      <c r="D84" s="72"/>
      <c r="E84" s="30">
        <f t="shared" ref="E84" si="49">AVERAGE(B81:B84)</f>
        <v>0.17225000000000001</v>
      </c>
      <c r="F84" s="30">
        <f t="shared" ref="F84" si="50">AVERAGE(C81:C84)</f>
        <v>0.10425000000000001</v>
      </c>
      <c r="G84" s="123">
        <v>44245</v>
      </c>
      <c r="K84" s="191" t="s">
        <v>448</v>
      </c>
    </row>
    <row r="85" spans="1:11">
      <c r="A85" s="14">
        <v>44256</v>
      </c>
      <c r="B85" s="30">
        <v>0.20800000000000002</v>
      </c>
      <c r="C85" s="30">
        <v>0.111</v>
      </c>
      <c r="D85" s="72"/>
      <c r="E85" s="30">
        <f t="shared" ref="E85" si="51">AVERAGE(B82:B85)</f>
        <v>0.18225000000000002</v>
      </c>
      <c r="F85" s="30">
        <f t="shared" ref="F85" si="52">AVERAGE(C82:C85)</f>
        <v>0.104</v>
      </c>
      <c r="G85" s="123">
        <v>44342</v>
      </c>
      <c r="K85" s="191" t="s">
        <v>448</v>
      </c>
    </row>
    <row r="86" spans="1:11">
      <c r="A86" s="14">
        <v>44348</v>
      </c>
      <c r="B86" s="30">
        <v>0.17499999999999999</v>
      </c>
      <c r="C86" s="30">
        <v>7.400000000000001E-2</v>
      </c>
      <c r="D86" s="72"/>
      <c r="E86" s="30">
        <f t="shared" ref="E86" si="53">AVERAGE(B83:B86)</f>
        <v>0.19225000000000003</v>
      </c>
      <c r="F86" s="30">
        <f t="shared" ref="F86" si="54">AVERAGE(C83:C86)</f>
        <v>0.10125000000000001</v>
      </c>
      <c r="G86" s="123">
        <v>44424</v>
      </c>
      <c r="K86" s="191" t="s">
        <v>448</v>
      </c>
    </row>
    <row r="87" spans="1:11">
      <c r="A87" s="14">
        <v>44440</v>
      </c>
      <c r="B87" s="30">
        <v>0.13200000000000001</v>
      </c>
      <c r="C87" s="30">
        <v>7.0000000000000007E-2</v>
      </c>
      <c r="D87" s="72"/>
      <c r="E87" s="30">
        <f t="shared" ref="E87" si="55">AVERAGE(B84:B87)</f>
        <v>0.18124999999999999</v>
      </c>
      <c r="F87" s="30">
        <f t="shared" ref="F87" si="56">AVERAGE(C84:C87)</f>
        <v>9.2749999999999999E-2</v>
      </c>
      <c r="G87" s="123">
        <v>44511</v>
      </c>
      <c r="K87" s="191" t="s">
        <v>448</v>
      </c>
    </row>
    <row r="88" spans="1:11">
      <c r="A88" s="14">
        <v>44531</v>
      </c>
      <c r="B88" s="30">
        <v>0.14300000000000002</v>
      </c>
      <c r="C88" s="30">
        <v>4.9000000000000002E-2</v>
      </c>
      <c r="D88" s="72"/>
      <c r="E88" s="30">
        <f t="shared" ref="E88" si="57">AVERAGE(B85:B88)</f>
        <v>0.16450000000000001</v>
      </c>
      <c r="F88" s="30">
        <f t="shared" ref="F88" si="58">AVERAGE(C85:C88)</f>
        <v>7.5999999999999998E-2</v>
      </c>
      <c r="G88" s="198">
        <v>44600</v>
      </c>
      <c r="K88" s="197" t="s">
        <v>448</v>
      </c>
    </row>
    <row r="89" spans="1:11">
      <c r="A89" s="14">
        <v>44621</v>
      </c>
      <c r="B89" s="30">
        <v>0.192</v>
      </c>
      <c r="C89" s="30">
        <v>8.8000000000000009E-2</v>
      </c>
      <c r="D89" s="72"/>
      <c r="E89" s="30">
        <f t="shared" ref="E89" si="59">AVERAGE(B86:B89)</f>
        <v>0.1605</v>
      </c>
      <c r="F89" s="30">
        <f t="shared" ref="F89" si="60">AVERAGE(C86:C89)</f>
        <v>7.0250000000000007E-2</v>
      </c>
      <c r="G89" s="198">
        <v>44705</v>
      </c>
      <c r="K89" s="197" t="s">
        <v>448</v>
      </c>
    </row>
    <row r="90" spans="1:11">
      <c r="G90" s="198">
        <v>44777</v>
      </c>
      <c r="K90" s="197" t="s">
        <v>448</v>
      </c>
    </row>
    <row r="91" spans="1:11">
      <c r="G91" s="198"/>
    </row>
    <row r="92" spans="1:11">
      <c r="G92" s="198"/>
    </row>
    <row r="93" spans="1:11">
      <c r="G93" s="198"/>
    </row>
    <row r="94" spans="1:11">
      <c r="G94" s="198"/>
    </row>
    <row r="95" spans="1:11">
      <c r="G95" s="198"/>
    </row>
    <row r="96" spans="1:11">
      <c r="G96" s="198"/>
    </row>
    <row r="97" spans="7:7">
      <c r="G97" s="198"/>
    </row>
  </sheetData>
  <pageMargins left="0.7" right="0.7" top="0.75" bottom="0.75" header="0.3" footer="0.3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8"/>
  <dimension ref="A1:N93"/>
  <sheetViews>
    <sheetView workbookViewId="0">
      <pane xSplit="1" ySplit="4" topLeftCell="B80" activePane="bottomRight" state="frozen"/>
      <selection pane="topRight" activeCell="B1" sqref="B1"/>
      <selection pane="bottomLeft" activeCell="A5" sqref="A5"/>
      <selection pane="bottomRight" activeCell="D88" sqref="D88:D93"/>
    </sheetView>
  </sheetViews>
  <sheetFormatPr defaultRowHeight="14.5"/>
  <cols>
    <col min="1" max="1" width="9.1796875" style="25"/>
    <col min="2" max="2" width="15.7265625" style="25" customWidth="1"/>
    <col min="3" max="3" width="16.453125" style="25" customWidth="1"/>
    <col min="4" max="4" width="12.453125" customWidth="1"/>
  </cols>
  <sheetData>
    <row r="1" spans="1:6">
      <c r="A1" s="26" t="s">
        <v>12</v>
      </c>
    </row>
    <row r="2" spans="1:6">
      <c r="A2" s="5" t="s">
        <v>5</v>
      </c>
      <c r="B2" s="28"/>
      <c r="C2" s="28"/>
      <c r="F2" s="111" t="s">
        <v>401</v>
      </c>
    </row>
    <row r="4" spans="1:6">
      <c r="A4" s="15"/>
      <c r="B4" s="26" t="s">
        <v>23</v>
      </c>
      <c r="C4" s="26" t="s">
        <v>24</v>
      </c>
    </row>
    <row r="5" spans="1:6">
      <c r="A5" s="14">
        <v>37226</v>
      </c>
      <c r="B5" s="29">
        <f>AVERAGE(YouthUE!B5:B8)</f>
        <v>0.15075</v>
      </c>
      <c r="C5" s="72">
        <f>AVERAGE(YouthUE!C5:C8)</f>
        <v>6.8250000000000005E-2</v>
      </c>
    </row>
    <row r="6" spans="1:6">
      <c r="A6" s="14">
        <v>37316</v>
      </c>
      <c r="B6" s="72">
        <f>AVERAGE(YouthUE!B6:B9)</f>
        <v>0.13574999999999998</v>
      </c>
      <c r="C6" s="72">
        <f>AVERAGE(YouthUE!C6:C9)</f>
        <v>6.0499999999999998E-2</v>
      </c>
    </row>
    <row r="7" spans="1:6">
      <c r="A7" s="14">
        <v>37408</v>
      </c>
      <c r="B7" s="72">
        <f>AVERAGE(YouthUE!B7:B10)</f>
        <v>0.13400000000000001</v>
      </c>
      <c r="C7" s="72">
        <f>AVERAGE(YouthUE!C7:C10)</f>
        <v>5.9000000000000004E-2</v>
      </c>
    </row>
    <row r="8" spans="1:6">
      <c r="A8" s="14">
        <v>37500</v>
      </c>
      <c r="B8" s="72">
        <f>AVERAGE(YouthUE!B8:B11)</f>
        <v>0.13550000000000001</v>
      </c>
      <c r="C8" s="72">
        <f>AVERAGE(YouthUE!C8:C11)</f>
        <v>7.0250000000000007E-2</v>
      </c>
      <c r="F8" s="25"/>
    </row>
    <row r="9" spans="1:6">
      <c r="A9" s="14">
        <v>37591</v>
      </c>
      <c r="B9" s="72">
        <f>AVERAGE(YouthUE!B9:B12)</f>
        <v>0.14174999999999999</v>
      </c>
      <c r="C9" s="72">
        <f>AVERAGE(YouthUE!C9:C12)</f>
        <v>7.0750000000000007E-2</v>
      </c>
      <c r="D9" s="30"/>
      <c r="E9" s="30"/>
    </row>
    <row r="10" spans="1:6">
      <c r="A10" s="14">
        <v>37681</v>
      </c>
      <c r="B10" s="72">
        <f>AVERAGE(YouthUE!B10:B13)</f>
        <v>0.159</v>
      </c>
      <c r="C10" s="72">
        <f>AVERAGE(YouthUE!C10:C13)</f>
        <v>7.5000000000000011E-2</v>
      </c>
      <c r="D10" s="30"/>
      <c r="E10" s="30"/>
    </row>
    <row r="11" spans="1:6">
      <c r="A11" s="13">
        <v>37773</v>
      </c>
      <c r="B11" s="72">
        <f>AVERAGE(YouthUE!B11:B14)</f>
        <v>0.14699999999999999</v>
      </c>
      <c r="C11" s="72">
        <f>AVERAGE(YouthUE!C11:C14)</f>
        <v>7.5250000000000011E-2</v>
      </c>
      <c r="D11" s="30"/>
      <c r="E11" s="30"/>
    </row>
    <row r="12" spans="1:6">
      <c r="A12" s="14">
        <v>37865</v>
      </c>
      <c r="B12" s="72">
        <f>AVERAGE(YouthUE!B12:B15)</f>
        <v>0.14474999999999999</v>
      </c>
      <c r="C12" s="72">
        <f>AVERAGE(YouthUE!C12:C15)</f>
        <v>6.0250000000000005E-2</v>
      </c>
      <c r="D12" s="30"/>
      <c r="E12" s="30"/>
    </row>
    <row r="13" spans="1:6">
      <c r="A13" s="14">
        <v>37956</v>
      </c>
      <c r="B13" s="72">
        <f>AVERAGE(YouthUE!B13:B16)</f>
        <v>0.14274999999999999</v>
      </c>
      <c r="C13" s="72">
        <f>AVERAGE(YouthUE!C13:C16)</f>
        <v>5.6500000000000009E-2</v>
      </c>
      <c r="D13" s="30"/>
      <c r="E13" s="30"/>
    </row>
    <row r="14" spans="1:6">
      <c r="A14" s="14">
        <v>38047</v>
      </c>
      <c r="B14" s="72">
        <f>AVERAGE(YouthUE!B14:B17)</f>
        <v>0.127</v>
      </c>
      <c r="C14" s="72">
        <f>AVERAGE(YouthUE!C14:C17)</f>
        <v>5.4000000000000006E-2</v>
      </c>
      <c r="D14" s="30"/>
      <c r="E14" s="30"/>
    </row>
    <row r="15" spans="1:6">
      <c r="A15" s="14">
        <v>38139</v>
      </c>
      <c r="B15" s="72">
        <f>AVERAGE(YouthUE!B15:B18)</f>
        <v>0.13425000000000001</v>
      </c>
      <c r="C15" s="72">
        <f>AVERAGE(YouthUE!C15:C18)</f>
        <v>5.3500000000000006E-2</v>
      </c>
      <c r="D15" s="30"/>
      <c r="E15" s="30"/>
    </row>
    <row r="16" spans="1:6">
      <c r="A16" s="14">
        <v>38231</v>
      </c>
      <c r="B16" s="72">
        <f>AVERAGE(YouthUE!B16:B19)</f>
        <v>0.13775000000000001</v>
      </c>
      <c r="C16" s="72">
        <f>AVERAGE(YouthUE!C16:C19)</f>
        <v>6.4250000000000002E-2</v>
      </c>
      <c r="D16" s="30"/>
      <c r="E16" s="30"/>
    </row>
    <row r="17" spans="1:14">
      <c r="A17" s="14">
        <v>38322</v>
      </c>
      <c r="B17" s="72">
        <f>AVERAGE(YouthUE!B17:B20)</f>
        <v>0.124</v>
      </c>
      <c r="C17" s="72">
        <f>AVERAGE(YouthUE!C17:C20)</f>
        <v>6.9250000000000006E-2</v>
      </c>
      <c r="D17" s="30"/>
      <c r="E17" s="30"/>
    </row>
    <row r="18" spans="1:14">
      <c r="A18" s="14">
        <v>38412</v>
      </c>
      <c r="B18" s="72">
        <f>AVERAGE(YouthUE!B18:B21)</f>
        <v>0.13100000000000001</v>
      </c>
      <c r="C18" s="72">
        <f>AVERAGE(YouthUE!C18:C21)</f>
        <v>7.1000000000000008E-2</v>
      </c>
      <c r="D18" s="30"/>
      <c r="E18" s="30"/>
      <c r="M18" s="30"/>
      <c r="N18" s="30"/>
    </row>
    <row r="19" spans="1:14">
      <c r="A19" s="14">
        <v>38504</v>
      </c>
      <c r="B19" s="72">
        <f>AVERAGE(YouthUE!B19:B22)</f>
        <v>0.1235</v>
      </c>
      <c r="C19" s="72">
        <f>AVERAGE(YouthUE!C19:C22)</f>
        <v>6.9750000000000006E-2</v>
      </c>
      <c r="D19" s="30"/>
      <c r="M19" s="30"/>
      <c r="N19" s="30"/>
    </row>
    <row r="20" spans="1:14">
      <c r="A20" s="14">
        <v>38596</v>
      </c>
      <c r="B20" s="72">
        <f>AVERAGE(YouthUE!B20:B23)</f>
        <v>0.13150000000000001</v>
      </c>
      <c r="C20" s="72">
        <f>AVERAGE(YouthUE!C20:C23)</f>
        <v>6.5250000000000002E-2</v>
      </c>
      <c r="D20" s="30"/>
      <c r="E20" s="30"/>
      <c r="M20" s="30"/>
      <c r="N20" s="30"/>
    </row>
    <row r="21" spans="1:14">
      <c r="A21" s="14">
        <v>38687</v>
      </c>
      <c r="B21" s="72">
        <f>AVERAGE(YouthUE!B21:B24)</f>
        <v>0.14125000000000001</v>
      </c>
      <c r="C21" s="72">
        <f>AVERAGE(YouthUE!C21:C24)</f>
        <v>6.3500000000000001E-2</v>
      </c>
      <c r="D21" s="30"/>
      <c r="E21" s="30" t="s">
        <v>799</v>
      </c>
      <c r="M21" s="30"/>
      <c r="N21" s="30"/>
    </row>
    <row r="22" spans="1:14">
      <c r="A22" s="14">
        <v>38777</v>
      </c>
      <c r="B22" s="72">
        <f>AVERAGE(YouthUE!B22:B25)</f>
        <v>0.13775000000000001</v>
      </c>
      <c r="C22" s="72">
        <f>AVERAGE(YouthUE!C22:C25)</f>
        <v>6.1499999999999999E-2</v>
      </c>
      <c r="D22" s="30"/>
      <c r="E22" s="197" t="s">
        <v>401</v>
      </c>
      <c r="M22" s="30"/>
      <c r="N22" s="30"/>
    </row>
    <row r="23" spans="1:14">
      <c r="A23" s="14">
        <v>38869</v>
      </c>
      <c r="B23" s="72">
        <f>AVERAGE(YouthUE!B23:B26)</f>
        <v>0.14824999999999999</v>
      </c>
      <c r="C23" s="72">
        <f>AVERAGE(YouthUE!C23:C26)</f>
        <v>5.2249999999999998E-2</v>
      </c>
      <c r="D23" s="30"/>
      <c r="E23" s="30"/>
      <c r="M23" s="30"/>
      <c r="N23" s="30"/>
    </row>
    <row r="24" spans="1:14">
      <c r="A24" s="14">
        <v>38961</v>
      </c>
      <c r="B24" s="72">
        <f>AVERAGE(YouthUE!B24:B27)</f>
        <v>0.14799999999999999</v>
      </c>
      <c r="C24" s="72">
        <f>AVERAGE(YouthUE!C24:C27)</f>
        <v>5.2749999999999998E-2</v>
      </c>
      <c r="D24" s="30"/>
      <c r="E24" s="30"/>
      <c r="M24" s="30"/>
      <c r="N24" s="30"/>
    </row>
    <row r="25" spans="1:14">
      <c r="A25" s="14">
        <v>39052</v>
      </c>
      <c r="B25" s="72">
        <f>AVERAGE(YouthUE!B25:B28)</f>
        <v>0.15575</v>
      </c>
      <c r="C25" s="72">
        <f>AVERAGE(YouthUE!C25:C28)</f>
        <v>5.4749999999999993E-2</v>
      </c>
      <c r="D25" s="30"/>
      <c r="E25" s="30"/>
      <c r="M25" s="30"/>
      <c r="N25" s="30"/>
    </row>
    <row r="26" spans="1:14">
      <c r="A26" s="14">
        <v>39142</v>
      </c>
      <c r="B26" s="72">
        <f>AVERAGE(YouthUE!B26:B29)</f>
        <v>0.1585</v>
      </c>
      <c r="C26" s="72">
        <f>AVERAGE(YouthUE!C26:C29)</f>
        <v>6.4749999999999988E-2</v>
      </c>
      <c r="D26" s="30"/>
      <c r="E26" s="30"/>
      <c r="M26" s="30"/>
      <c r="N26" s="30"/>
    </row>
    <row r="27" spans="1:14">
      <c r="A27" s="14">
        <v>39234</v>
      </c>
      <c r="B27" s="72">
        <f>AVERAGE(YouthUE!B27:B30)</f>
        <v>0.158</v>
      </c>
      <c r="C27" s="72">
        <f>AVERAGE(YouthUE!C27:C30)</f>
        <v>7.3249999999999996E-2</v>
      </c>
      <c r="D27" s="30"/>
      <c r="E27" s="30"/>
      <c r="M27" s="30"/>
      <c r="N27" s="30"/>
    </row>
    <row r="28" spans="1:14">
      <c r="A28" s="14">
        <v>39326</v>
      </c>
      <c r="B28" s="72">
        <f>AVERAGE(YouthUE!B28:B31)</f>
        <v>0.16600000000000001</v>
      </c>
      <c r="C28" s="72">
        <f>AVERAGE(YouthUE!C28:C31)</f>
        <v>7.1999999999999995E-2</v>
      </c>
      <c r="D28" s="30"/>
      <c r="E28" s="30"/>
      <c r="M28" s="30"/>
      <c r="N28" s="30"/>
    </row>
    <row r="29" spans="1:14">
      <c r="A29" s="14">
        <v>39417</v>
      </c>
      <c r="B29" s="72">
        <f>AVERAGE(YouthUE!B29:B32)</f>
        <v>0.15975</v>
      </c>
      <c r="C29" s="72">
        <f>AVERAGE(YouthUE!C29:C32)</f>
        <v>6.4500000000000002E-2</v>
      </c>
      <c r="D29" s="30"/>
      <c r="E29" s="30"/>
      <c r="M29" s="30"/>
      <c r="N29" s="30"/>
    </row>
    <row r="30" spans="1:14">
      <c r="A30" s="14">
        <v>39508</v>
      </c>
      <c r="B30" s="72">
        <f>AVERAGE(YouthUE!B30:B33)</f>
        <v>0.15475</v>
      </c>
      <c r="C30" s="72">
        <f>AVERAGE(YouthUE!C30:C33)</f>
        <v>6.4750000000000002E-2</v>
      </c>
      <c r="D30" s="30"/>
      <c r="E30" s="30"/>
      <c r="M30" s="30"/>
      <c r="N30" s="30"/>
    </row>
    <row r="31" spans="1:14">
      <c r="A31" s="14">
        <v>39600</v>
      </c>
      <c r="B31" s="72">
        <f>AVERAGE(YouthUE!B31:B34)</f>
        <v>0.16975000000000001</v>
      </c>
      <c r="C31" s="72">
        <f>AVERAGE(YouthUE!C31:C34)</f>
        <v>7.0750000000000007E-2</v>
      </c>
      <c r="D31" s="30"/>
      <c r="E31" s="30"/>
      <c r="M31" s="30"/>
      <c r="N31" s="30"/>
    </row>
    <row r="32" spans="1:14">
      <c r="A32" s="14">
        <v>39692</v>
      </c>
      <c r="B32" s="72">
        <f>AVERAGE(YouthUE!B32:B35)</f>
        <v>0.16999999999999998</v>
      </c>
      <c r="C32" s="72">
        <f>AVERAGE(YouthUE!C32:C35)</f>
        <v>7.4499999999999997E-2</v>
      </c>
      <c r="D32" s="30"/>
      <c r="E32" s="30"/>
      <c r="M32" s="30"/>
      <c r="N32" s="30"/>
    </row>
    <row r="33" spans="1:14">
      <c r="A33" s="14">
        <v>39783</v>
      </c>
      <c r="B33" s="72">
        <f>AVERAGE(YouthUE!B33:B36)</f>
        <v>0.185</v>
      </c>
      <c r="C33" s="72">
        <f>AVERAGE(YouthUE!C33:C36)</f>
        <v>8.3250000000000005E-2</v>
      </c>
      <c r="D33" s="30"/>
      <c r="E33" s="30"/>
      <c r="M33" s="30"/>
      <c r="N33" s="30"/>
    </row>
    <row r="34" spans="1:14">
      <c r="A34" s="14">
        <v>39873</v>
      </c>
      <c r="B34" s="72">
        <f>AVERAGE(YouthUE!B34:B37)</f>
        <v>0.19874999999999998</v>
      </c>
      <c r="C34" s="72">
        <f>AVERAGE(YouthUE!C34:C37)</f>
        <v>9.0999999999999998E-2</v>
      </c>
      <c r="D34" s="30"/>
      <c r="E34" s="30"/>
      <c r="M34" s="30"/>
      <c r="N34" s="30"/>
    </row>
    <row r="35" spans="1:14">
      <c r="A35" s="14">
        <v>39965</v>
      </c>
      <c r="B35" s="72">
        <f>AVERAGE(YouthUE!B35:B38)</f>
        <v>0.19474999999999998</v>
      </c>
      <c r="C35" s="72">
        <f>AVERAGE(YouthUE!C35:C38)</f>
        <v>0.10675000000000001</v>
      </c>
      <c r="D35" s="30"/>
      <c r="M35" s="30"/>
      <c r="N35" s="30"/>
    </row>
    <row r="36" spans="1:14">
      <c r="A36" s="14">
        <v>40057</v>
      </c>
      <c r="B36" s="72">
        <f>AVERAGE(YouthUE!B36:B39)</f>
        <v>0.20599999999999999</v>
      </c>
      <c r="C36" s="72">
        <f>AVERAGE(YouthUE!C36:C39)</f>
        <v>0.11624999999999999</v>
      </c>
      <c r="D36" s="30"/>
      <c r="E36" s="30"/>
      <c r="M36" s="30"/>
      <c r="N36" s="30"/>
    </row>
    <row r="37" spans="1:14">
      <c r="A37" s="14">
        <v>40148</v>
      </c>
      <c r="B37" s="72">
        <f>AVERAGE(YouthUE!B37:B40)</f>
        <v>0.2235</v>
      </c>
      <c r="C37" s="72">
        <f>AVERAGE(YouthUE!C37:C40)</f>
        <v>0.13175000000000001</v>
      </c>
      <c r="D37" s="30"/>
      <c r="E37" s="30"/>
      <c r="M37" s="30"/>
      <c r="N37" s="30"/>
    </row>
    <row r="38" spans="1:14">
      <c r="A38" s="14">
        <v>40238</v>
      </c>
      <c r="B38" s="72">
        <f>AVERAGE(YouthUE!B38:B41)</f>
        <v>0.25</v>
      </c>
      <c r="C38" s="72">
        <f>AVERAGE(YouthUE!C38:C41)</f>
        <v>0.1265</v>
      </c>
      <c r="D38" s="30"/>
      <c r="E38" s="30"/>
      <c r="M38" s="30"/>
      <c r="N38" s="30"/>
    </row>
    <row r="39" spans="1:14">
      <c r="A39" s="14">
        <v>40330</v>
      </c>
      <c r="B39" s="72">
        <f>AVERAGE(YouthUE!B39:B42)</f>
        <v>0.27875</v>
      </c>
      <c r="C39" s="72">
        <f>AVERAGE(YouthUE!C39:C42)</f>
        <v>0.12925</v>
      </c>
      <c r="D39" s="30"/>
      <c r="E39" s="30"/>
      <c r="M39" s="30"/>
      <c r="N39" s="30"/>
    </row>
    <row r="40" spans="1:14">
      <c r="A40" s="14">
        <v>40422</v>
      </c>
      <c r="B40" s="72">
        <f>AVERAGE(YouthUE!B40:B43)</f>
        <v>0.29949999999999999</v>
      </c>
      <c r="C40" s="72">
        <f>AVERAGE(YouthUE!C40:C43)</f>
        <v>0.13350000000000001</v>
      </c>
      <c r="D40" s="30"/>
      <c r="E40" s="30" t="s">
        <v>799</v>
      </c>
      <c r="M40" s="30"/>
      <c r="N40" s="30"/>
    </row>
    <row r="41" spans="1:14">
      <c r="A41" s="14">
        <v>40513</v>
      </c>
      <c r="B41" s="72">
        <f>AVERAGE(YouthUE!B41:B44)</f>
        <v>0.30975000000000003</v>
      </c>
      <c r="C41" s="72">
        <f>AVERAGE(YouthUE!C41:C44)</f>
        <v>0.127</v>
      </c>
      <c r="D41" s="30"/>
      <c r="E41" s="197" t="s">
        <v>401</v>
      </c>
      <c r="M41" s="30"/>
      <c r="N41" s="30"/>
    </row>
    <row r="42" spans="1:14">
      <c r="A42" s="14">
        <v>40603</v>
      </c>
      <c r="B42" s="72">
        <f>AVERAGE(YouthUE!B42:B45)</f>
        <v>0.30800000000000005</v>
      </c>
      <c r="C42" s="72">
        <f>AVERAGE(YouthUE!C42:C45)</f>
        <v>0.12275</v>
      </c>
      <c r="D42" s="30"/>
      <c r="E42" s="30"/>
      <c r="M42" s="30"/>
      <c r="N42" s="30"/>
    </row>
    <row r="43" spans="1:14">
      <c r="A43" s="14">
        <v>40695</v>
      </c>
      <c r="B43" s="72">
        <f>AVERAGE(YouthUE!B43:B46)</f>
        <v>0.3115</v>
      </c>
      <c r="C43" s="72">
        <f>AVERAGE(YouthUE!C43:C46)</f>
        <v>0.11024999999999999</v>
      </c>
      <c r="D43" s="30"/>
      <c r="E43" s="30"/>
      <c r="M43" s="30"/>
      <c r="N43" s="30"/>
    </row>
    <row r="44" spans="1:14">
      <c r="A44" s="14">
        <v>40787</v>
      </c>
      <c r="B44" s="72">
        <f>AVERAGE(YouthUE!B44:B47)</f>
        <v>0.28949999999999998</v>
      </c>
      <c r="C44" s="72">
        <f>AVERAGE(YouthUE!C44:C47)</f>
        <v>0.1105</v>
      </c>
      <c r="D44" s="30"/>
      <c r="E44" s="30"/>
      <c r="M44" s="30"/>
      <c r="N44" s="30"/>
    </row>
    <row r="45" spans="1:14">
      <c r="A45" s="14">
        <v>40878</v>
      </c>
      <c r="B45" s="72">
        <f>AVERAGE(YouthUE!B45:B48)</f>
        <v>0.27</v>
      </c>
      <c r="C45" s="72">
        <f>AVERAGE(YouthUE!C45:C48)</f>
        <v>0.11575000000000001</v>
      </c>
      <c r="D45" s="30"/>
      <c r="E45" s="30"/>
      <c r="M45" s="30"/>
      <c r="N45" s="30"/>
    </row>
    <row r="46" spans="1:14">
      <c r="A46" s="14">
        <v>40969</v>
      </c>
      <c r="B46" s="72">
        <f>AVERAGE(YouthUE!B46:B49)</f>
        <v>0.26349999999999996</v>
      </c>
      <c r="C46" s="72">
        <f>AVERAGE(YouthUE!C46:C49)</f>
        <v>0.12525</v>
      </c>
      <c r="D46" s="30"/>
      <c r="E46" s="30"/>
      <c r="M46" s="30"/>
      <c r="N46" s="30"/>
    </row>
    <row r="47" spans="1:14">
      <c r="A47" s="14">
        <v>41061</v>
      </c>
      <c r="B47" s="72">
        <f>AVERAGE(YouthUE!B47:B50)</f>
        <v>0.25774999999999998</v>
      </c>
      <c r="C47" s="72">
        <f>AVERAGE(YouthUE!C47:C50)</f>
        <v>0.1245</v>
      </c>
      <c r="D47" s="30"/>
      <c r="E47" s="30"/>
      <c r="M47" s="30"/>
      <c r="N47" s="30"/>
    </row>
    <row r="48" spans="1:14">
      <c r="A48" s="14">
        <v>41153</v>
      </c>
      <c r="B48" s="72">
        <f>AVERAGE(YouthUE!B48:B51)</f>
        <v>0.26474999999999999</v>
      </c>
      <c r="C48" s="72">
        <f>AVERAGE(YouthUE!C48:C51)</f>
        <v>0.12825</v>
      </c>
      <c r="D48" s="30"/>
      <c r="E48" s="30"/>
      <c r="F48" s="30"/>
      <c r="M48" s="30"/>
      <c r="N48" s="30"/>
    </row>
    <row r="49" spans="1:14">
      <c r="A49" s="14">
        <v>41244</v>
      </c>
      <c r="B49" s="72">
        <f>AVERAGE(YouthUE!B49:B52)</f>
        <v>0.27925</v>
      </c>
      <c r="C49" s="72">
        <f>AVERAGE(YouthUE!C49:C52)</f>
        <v>0.1245</v>
      </c>
      <c r="D49" s="30"/>
      <c r="E49" s="30"/>
      <c r="F49" s="30"/>
      <c r="M49" s="30"/>
      <c r="N49" s="30"/>
    </row>
    <row r="50" spans="1:14">
      <c r="A50" s="14">
        <v>41334</v>
      </c>
      <c r="B50" s="72">
        <f>AVERAGE(YouthUE!B50:B53)</f>
        <v>0.27950000000000003</v>
      </c>
      <c r="C50" s="72">
        <f>AVERAGE(YouthUE!C50:C53)</f>
        <v>0.11699999999999999</v>
      </c>
      <c r="D50" s="30"/>
      <c r="E50" s="30"/>
      <c r="F50" s="30"/>
      <c r="M50" s="30"/>
      <c r="N50" s="30"/>
    </row>
    <row r="51" spans="1:14">
      <c r="A51" s="14">
        <v>41426</v>
      </c>
      <c r="B51" s="72">
        <f>AVERAGE(YouthUE!B51:B54)</f>
        <v>0.25800000000000001</v>
      </c>
      <c r="C51" s="72">
        <f>AVERAGE(YouthUE!C51:C54)</f>
        <v>0.11849999999999999</v>
      </c>
      <c r="D51" s="30"/>
      <c r="E51" s="30"/>
      <c r="F51" s="30"/>
      <c r="M51" s="30"/>
      <c r="N51" s="30"/>
    </row>
    <row r="52" spans="1:14">
      <c r="A52" s="14">
        <v>41518</v>
      </c>
      <c r="B52" s="72">
        <f>AVERAGE(YouthUE!B52:B55)</f>
        <v>0.24424999999999999</v>
      </c>
      <c r="C52" s="72">
        <f>AVERAGE(YouthUE!C52:C55)</f>
        <v>0.11800000000000001</v>
      </c>
      <c r="D52" s="30"/>
      <c r="E52" s="30"/>
      <c r="F52" s="30"/>
      <c r="M52" s="30"/>
      <c r="N52" s="30"/>
    </row>
    <row r="53" spans="1:14">
      <c r="A53" s="14">
        <v>41609</v>
      </c>
      <c r="B53" s="72">
        <f>AVERAGE(YouthUE!B53:B56)</f>
        <v>0.23374999999999999</v>
      </c>
      <c r="C53" s="72">
        <f>AVERAGE(YouthUE!C53:C56)</f>
        <v>0.11250000000000002</v>
      </c>
      <c r="D53" s="30"/>
      <c r="E53" s="30"/>
      <c r="F53" s="30"/>
      <c r="M53" s="30"/>
      <c r="N53" s="30"/>
    </row>
    <row r="54" spans="1:14">
      <c r="A54" s="14">
        <v>41699</v>
      </c>
      <c r="B54" s="72">
        <f>AVERAGE(YouthUE!B54:B57)</f>
        <v>0.23525000000000001</v>
      </c>
      <c r="C54" s="72">
        <f>AVERAGE(YouthUE!C54:C57)</f>
        <v>0.11700000000000001</v>
      </c>
      <c r="D54" s="30"/>
      <c r="E54" s="30"/>
    </row>
    <row r="55" spans="1:14">
      <c r="A55" s="14">
        <v>41791</v>
      </c>
      <c r="B55" s="72">
        <f>AVERAGE(YouthUE!B55:B58)</f>
        <v>0.23449999999999999</v>
      </c>
      <c r="C55" s="72">
        <f>AVERAGE(YouthUE!C55:C58)</f>
        <v>0.11899999999999999</v>
      </c>
      <c r="D55" s="30"/>
      <c r="E55" s="30"/>
    </row>
    <row r="56" spans="1:14">
      <c r="A56" s="14">
        <v>41883</v>
      </c>
      <c r="B56" s="72">
        <f>AVERAGE(YouthUE!B56:B59)</f>
        <v>0.24099999999999999</v>
      </c>
      <c r="C56" s="72">
        <f>AVERAGE(YouthUE!C56:C59)</f>
        <v>0.11074999999999999</v>
      </c>
    </row>
    <row r="57" spans="1:14">
      <c r="A57" s="14">
        <v>41974</v>
      </c>
      <c r="B57" s="72">
        <f>AVERAGE(YouthUE!B57:B60)</f>
        <v>0.23474999999999999</v>
      </c>
      <c r="C57" s="72">
        <f>AVERAGE(YouthUE!C57:C60)</f>
        <v>0.11324999999999999</v>
      </c>
      <c r="E57" s="111" t="s">
        <v>401</v>
      </c>
    </row>
    <row r="58" spans="1:14">
      <c r="A58" s="14">
        <v>42064</v>
      </c>
      <c r="B58" s="72">
        <f>AVERAGE(YouthUE!B58:B61)</f>
        <v>0.22525000000000001</v>
      </c>
      <c r="C58" s="72">
        <f>AVERAGE(YouthUE!C58:C61)</f>
        <v>0.11149999999999999</v>
      </c>
      <c r="D58" s="123">
        <v>42157</v>
      </c>
    </row>
    <row r="59" spans="1:14">
      <c r="A59" s="14">
        <v>42156</v>
      </c>
      <c r="B59" s="72">
        <f>AVERAGE(YouthUE!B59:B62)</f>
        <v>0.22949999999999998</v>
      </c>
      <c r="C59" s="72">
        <f>AVERAGE(YouthUE!C59:C62)</f>
        <v>0.10275000000000001</v>
      </c>
      <c r="D59" s="123">
        <v>42223</v>
      </c>
    </row>
    <row r="60" spans="1:14">
      <c r="A60" s="14">
        <v>42248</v>
      </c>
      <c r="B60" s="72">
        <f>AVERAGE(YouthUE!B60:B63)</f>
        <v>0.23499999999999999</v>
      </c>
      <c r="C60" s="72">
        <f>AVERAGE(YouthUE!C60:C63)</f>
        <v>0.105</v>
      </c>
      <c r="D60" s="123">
        <v>42326</v>
      </c>
    </row>
    <row r="61" spans="1:14">
      <c r="A61" s="14">
        <v>42339</v>
      </c>
      <c r="B61" s="72">
        <f>AVERAGE(YouthUE!B61:B64)</f>
        <v>0.23174999999999998</v>
      </c>
      <c r="C61" s="72">
        <f>AVERAGE(YouthUE!C61:C64)</f>
        <v>9.7000000000000003E-2</v>
      </c>
      <c r="D61" s="123">
        <v>42409</v>
      </c>
    </row>
    <row r="62" spans="1:14">
      <c r="A62" s="14">
        <v>42430</v>
      </c>
      <c r="B62" s="72">
        <f>AVERAGE(YouthUE!B62:B65)</f>
        <v>0.23274999999999998</v>
      </c>
      <c r="C62" s="72">
        <f>AVERAGE(YouthUE!C62:C65)</f>
        <v>9.2749999999999999E-2</v>
      </c>
      <c r="D62" s="123">
        <v>42529</v>
      </c>
    </row>
    <row r="63" spans="1:14">
      <c r="A63" s="14">
        <v>42522</v>
      </c>
      <c r="B63" s="72">
        <f>AVERAGE(YouthUE!B63:B66)</f>
        <v>0.22099999999999997</v>
      </c>
      <c r="C63" s="72">
        <f>AVERAGE(YouthUE!C63:C66)</f>
        <v>9.8250000000000004E-2</v>
      </c>
      <c r="D63" s="123">
        <v>42594</v>
      </c>
      <c r="E63" s="111" t="s">
        <v>480</v>
      </c>
    </row>
    <row r="64" spans="1:14">
      <c r="A64" s="14">
        <v>42614</v>
      </c>
      <c r="B64" s="72">
        <f>AVERAGE(YouthUE!B64:B67)</f>
        <v>0.21875</v>
      </c>
      <c r="C64" s="72">
        <f>AVERAGE(YouthUE!C64:C67)</f>
        <v>9.2499999999999999E-2</v>
      </c>
      <c r="D64" s="126">
        <v>42968</v>
      </c>
      <c r="E64" s="113" t="s">
        <v>477</v>
      </c>
    </row>
    <row r="65" spans="1:5">
      <c r="A65" s="14">
        <v>42705</v>
      </c>
      <c r="B65" s="72">
        <f>AVERAGE(YouthUE!B65:B68)</f>
        <v>0.21224999999999999</v>
      </c>
      <c r="C65" s="72">
        <f>AVERAGE(YouthUE!C65:C68)</f>
        <v>9.7000000000000003E-2</v>
      </c>
      <c r="D65" s="126">
        <v>42968</v>
      </c>
      <c r="E65" s="113"/>
    </row>
    <row r="66" spans="1:5">
      <c r="A66" s="14">
        <v>42795</v>
      </c>
      <c r="B66" s="72">
        <f>AVERAGE(YouthUE!B66:B69)</f>
        <v>0.21625</v>
      </c>
      <c r="C66" s="72">
        <f>AVERAGE(YouthUE!C66:C69)</f>
        <v>9.6000000000000002E-2</v>
      </c>
      <c r="D66" s="126">
        <v>42968</v>
      </c>
      <c r="E66" s="111"/>
    </row>
    <row r="67" spans="1:5">
      <c r="A67" s="14">
        <v>42887</v>
      </c>
      <c r="B67" s="72">
        <f>AVERAGE(YouthUE!B67:B70)</f>
        <v>0.21900000000000003</v>
      </c>
      <c r="C67" s="72">
        <f>AVERAGE(YouthUE!C67:C70)</f>
        <v>9.4750000000000001E-2</v>
      </c>
      <c r="D67" s="126">
        <v>42968</v>
      </c>
      <c r="E67" s="113" t="s">
        <v>598</v>
      </c>
    </row>
    <row r="68" spans="1:5">
      <c r="A68" s="14">
        <v>42979</v>
      </c>
      <c r="B68" s="72">
        <f>AVERAGE(YouthUE!B68:B71)</f>
        <v>0.21400000000000002</v>
      </c>
      <c r="C68" s="72">
        <f>AVERAGE(YouthUE!C68:C71)</f>
        <v>9.5750000000000002E-2</v>
      </c>
      <c r="D68" s="123">
        <v>43040</v>
      </c>
      <c r="E68" s="111"/>
    </row>
    <row r="69" spans="1:5">
      <c r="A69" s="14">
        <v>43070</v>
      </c>
      <c r="B69" s="72">
        <f>AVERAGE(YouthUE!B69:B72)</f>
        <v>0.20874999999999999</v>
      </c>
      <c r="C69" s="72">
        <f>AVERAGE(YouthUE!C69:C72)</f>
        <v>9.5500000000000002E-2</v>
      </c>
      <c r="D69" s="123">
        <v>43142</v>
      </c>
      <c r="E69" s="111"/>
    </row>
    <row r="70" spans="1:5">
      <c r="A70" s="14">
        <v>43160</v>
      </c>
      <c r="B70" s="72">
        <f>AVERAGE(YouthUE!B70:B73)</f>
        <v>0.19574999999999998</v>
      </c>
      <c r="C70" s="72">
        <f>AVERAGE(YouthUE!C70:C73)</f>
        <v>9.4500000000000015E-2</v>
      </c>
      <c r="D70" s="123">
        <v>43223</v>
      </c>
    </row>
    <row r="71" spans="1:5">
      <c r="A71" s="14">
        <v>43252</v>
      </c>
      <c r="B71" s="72">
        <f>AVERAGE(YouthUE!B71:B74)</f>
        <v>0.20024999999999998</v>
      </c>
      <c r="C71" s="72">
        <f>AVERAGE(YouthUE!C71:C74)</f>
        <v>9.0250000000000011E-2</v>
      </c>
      <c r="D71" s="123">
        <v>43315</v>
      </c>
    </row>
    <row r="72" spans="1:5">
      <c r="A72" s="14">
        <v>43344</v>
      </c>
      <c r="B72" s="72">
        <f>AVERAGE(YouthUE!B72:B75)</f>
        <v>0.187</v>
      </c>
      <c r="C72" s="72">
        <f>AVERAGE(YouthUE!C72:C75)</f>
        <v>8.2500000000000004E-2</v>
      </c>
      <c r="D72" s="123">
        <v>43412</v>
      </c>
      <c r="E72" s="130"/>
    </row>
    <row r="73" spans="1:5">
      <c r="A73" s="14">
        <v>43435</v>
      </c>
      <c r="B73" s="72">
        <f>AVERAGE(YouthUE!B73:B76)</f>
        <v>0.19700000000000001</v>
      </c>
      <c r="C73" s="72">
        <f>AVERAGE(YouthUE!C73:C76)</f>
        <v>8.4500000000000006E-2</v>
      </c>
      <c r="D73" s="123">
        <v>43508</v>
      </c>
      <c r="E73" s="130"/>
    </row>
    <row r="74" spans="1:5">
      <c r="A74" s="14">
        <v>43525</v>
      </c>
      <c r="B74" s="72">
        <f>AVERAGE(YouthUE!B74:B77)</f>
        <v>0.19974999999999998</v>
      </c>
      <c r="C74" s="72">
        <f>AVERAGE(YouthUE!C74:C77)</f>
        <v>8.3000000000000004E-2</v>
      </c>
      <c r="D74" s="123">
        <v>43586</v>
      </c>
      <c r="E74" s="130"/>
    </row>
    <row r="75" spans="1:5">
      <c r="A75" s="14">
        <v>43617</v>
      </c>
      <c r="B75" s="72">
        <f>AVERAGE(YouthUE!B75:B78)</f>
        <v>0.1885</v>
      </c>
      <c r="C75" s="72">
        <f>AVERAGE(YouthUE!C75:C78)</f>
        <v>8.1500000000000003E-2</v>
      </c>
      <c r="D75" s="123">
        <v>43689</v>
      </c>
      <c r="E75" s="130"/>
    </row>
    <row r="76" spans="1:5">
      <c r="A76" s="14">
        <v>43709</v>
      </c>
      <c r="B76" s="72">
        <f>AVERAGE(YouthUE!B76:B79)</f>
        <v>0.1905</v>
      </c>
      <c r="C76" s="72">
        <f>AVERAGE(YouthUE!C76:C79)</f>
        <v>8.8999999999999996E-2</v>
      </c>
      <c r="D76" s="123">
        <v>43784</v>
      </c>
      <c r="E76" s="130"/>
    </row>
    <row r="77" spans="1:5">
      <c r="A77" s="14">
        <v>43800</v>
      </c>
      <c r="B77" s="72">
        <f>AVERAGE(YouthUE!B77:B80)</f>
        <v>0.18075000000000002</v>
      </c>
      <c r="C77" s="72">
        <f>AVERAGE(YouthUE!C77:C80)</f>
        <v>8.7999999999999995E-2</v>
      </c>
      <c r="D77" s="123">
        <v>43872</v>
      </c>
      <c r="E77" s="130"/>
    </row>
    <row r="78" spans="1:5">
      <c r="A78" s="14">
        <v>43891</v>
      </c>
      <c r="B78" s="72">
        <f>AVERAGE(YouthUE!B78:B81)</f>
        <v>0.16950000000000001</v>
      </c>
      <c r="C78" s="72">
        <f>AVERAGE(YouthUE!C78:C81)</f>
        <v>9.425E-2</v>
      </c>
      <c r="D78" s="123">
        <v>43970</v>
      </c>
    </row>
    <row r="79" spans="1:5">
      <c r="A79" s="14">
        <v>43983</v>
      </c>
      <c r="B79" s="72">
        <f>AVERAGE(YouthUE!B79:B82)</f>
        <v>0.16250000000000001</v>
      </c>
      <c r="C79" s="72">
        <f>AVERAGE(YouthUE!C79:C82)</f>
        <v>9.6750000000000003E-2</v>
      </c>
      <c r="D79" s="123">
        <v>44057</v>
      </c>
    </row>
    <row r="80" spans="1:5">
      <c r="A80" s="14">
        <v>44075</v>
      </c>
      <c r="B80" s="72">
        <f>AVERAGE(YouthUE!B80:B83)</f>
        <v>0.16375000000000001</v>
      </c>
      <c r="C80" s="72">
        <f>AVERAGE(YouthUE!C80:C83)</f>
        <v>9.9000000000000005E-2</v>
      </c>
      <c r="D80" s="123">
        <v>44158</v>
      </c>
    </row>
    <row r="81" spans="1:4">
      <c r="A81" s="14">
        <v>44166</v>
      </c>
      <c r="B81" s="72">
        <f>AVERAGE(YouthUE!B81:B84)</f>
        <v>0.17225000000000001</v>
      </c>
      <c r="C81" s="72">
        <f>AVERAGE(YouthUE!C81:C84)</f>
        <v>0.10425000000000001</v>
      </c>
      <c r="D81" s="123">
        <v>44245</v>
      </c>
    </row>
    <row r="82" spans="1:4">
      <c r="A82" s="14">
        <v>44256</v>
      </c>
      <c r="B82" s="72">
        <f>AVERAGE(YouthUE!B82:B85)</f>
        <v>0.18225000000000002</v>
      </c>
      <c r="C82" s="72">
        <f>AVERAGE(YouthUE!C82:C85)</f>
        <v>0.104</v>
      </c>
      <c r="D82" s="123">
        <v>44342</v>
      </c>
    </row>
    <row r="83" spans="1:4">
      <c r="A83" s="14">
        <v>44348</v>
      </c>
      <c r="B83" s="72">
        <f>AVERAGE(YouthUE!B83:B86)</f>
        <v>0.19225000000000003</v>
      </c>
      <c r="C83" s="72">
        <f>AVERAGE(YouthUE!C83:C86)</f>
        <v>0.10125000000000001</v>
      </c>
      <c r="D83" s="123">
        <v>44424</v>
      </c>
    </row>
    <row r="84" spans="1:4">
      <c r="A84" s="14">
        <v>44440</v>
      </c>
      <c r="B84" s="72">
        <f>AVERAGE(YouthUE!B84:B87)</f>
        <v>0.18124999999999999</v>
      </c>
      <c r="C84" s="72">
        <f>AVERAGE(YouthUE!C84:C87)</f>
        <v>9.2749999999999999E-2</v>
      </c>
      <c r="D84" s="123">
        <v>44511</v>
      </c>
    </row>
    <row r="85" spans="1:4">
      <c r="A85" s="14">
        <v>44531</v>
      </c>
      <c r="B85" s="72">
        <f>AVERAGE(YouthUE!B85:B88)</f>
        <v>0.16450000000000001</v>
      </c>
      <c r="C85" s="72">
        <f>AVERAGE(YouthUE!C85:C88)</f>
        <v>7.5999999999999998E-2</v>
      </c>
      <c r="D85" s="198">
        <v>44600</v>
      </c>
    </row>
    <row r="86" spans="1:4">
      <c r="A86" s="14">
        <v>44531</v>
      </c>
      <c r="B86" s="72">
        <f>AVERAGE(YouthUE!B86:B89)</f>
        <v>0.1605</v>
      </c>
      <c r="C86" s="72">
        <f>AVERAGE(YouthUE!C86:C89)</f>
        <v>7.0250000000000007E-2</v>
      </c>
      <c r="D86" s="198">
        <v>44705</v>
      </c>
    </row>
    <row r="87" spans="1:4">
      <c r="D87" s="198">
        <v>44777</v>
      </c>
    </row>
    <row r="88" spans="1:4">
      <c r="D88" s="198"/>
    </row>
    <row r="89" spans="1:4">
      <c r="D89" s="198"/>
    </row>
    <row r="90" spans="1:4">
      <c r="D90" s="198"/>
    </row>
    <row r="91" spans="1:4">
      <c r="D91" s="198"/>
    </row>
    <row r="92" spans="1:4">
      <c r="D92" s="198"/>
    </row>
    <row r="93" spans="1:4">
      <c r="D93" s="198"/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27"/>
  <dimension ref="A1:S169"/>
  <sheetViews>
    <sheetView topLeftCell="A2" workbookViewId="0">
      <pane ySplit="66" topLeftCell="A121" activePane="bottomLeft" state="frozen"/>
      <selection activeCell="A2" sqref="A2"/>
      <selection pane="bottomLeft" activeCell="A135" sqref="A135"/>
    </sheetView>
  </sheetViews>
  <sheetFormatPr defaultColWidth="9.1796875" defaultRowHeight="14.5"/>
  <cols>
    <col min="1" max="1" width="9.1796875" style="25"/>
    <col min="2" max="2" width="7.453125" style="25" bestFit="1" customWidth="1"/>
    <col min="3" max="3" width="18.1796875" style="25" customWidth="1"/>
    <col min="4" max="4" width="19.453125" style="25" customWidth="1"/>
    <col min="5" max="5" width="18.7265625" style="25" customWidth="1"/>
    <col min="6" max="7" width="17.7265625" style="25" customWidth="1"/>
    <col min="8" max="8" width="18" style="25" customWidth="1"/>
    <col min="9" max="9" width="16.1796875" style="25" customWidth="1"/>
    <col min="10" max="10" width="15.81640625" style="25" customWidth="1"/>
    <col min="11" max="11" width="13.453125" style="25" customWidth="1"/>
    <col min="12" max="12" width="17.453125" style="25" customWidth="1"/>
    <col min="13" max="13" width="12.54296875" style="25" customWidth="1"/>
    <col min="14" max="14" width="12.26953125" style="25" customWidth="1"/>
    <col min="15" max="15" width="9.1796875" style="25"/>
    <col min="16" max="16" width="12.7265625" style="25" customWidth="1"/>
    <col min="17" max="17" width="14.1796875" style="25" customWidth="1"/>
    <col min="18" max="18" width="14.54296875" style="25" customWidth="1"/>
    <col min="19" max="19" width="10.7265625" style="25" bestFit="1" customWidth="1"/>
    <col min="20" max="16384" width="9.1796875" style="25"/>
  </cols>
  <sheetData>
    <row r="1" spans="1:18" ht="15" customHeight="1">
      <c r="C1" s="41" t="s">
        <v>352</v>
      </c>
      <c r="D1" s="41"/>
      <c r="E1" s="41"/>
      <c r="F1" s="41"/>
      <c r="G1" s="41"/>
      <c r="H1" s="41"/>
      <c r="I1" s="41"/>
      <c r="J1" s="41"/>
      <c r="K1" s="41"/>
      <c r="L1" s="41"/>
    </row>
    <row r="2" spans="1:18" s="92" customFormat="1" ht="15" customHeight="1">
      <c r="A2" s="92" t="s">
        <v>370</v>
      </c>
      <c r="C2" s="41"/>
      <c r="D2" s="41"/>
      <c r="E2" s="130" t="s">
        <v>401</v>
      </c>
      <c r="F2" s="41"/>
      <c r="G2" s="41"/>
      <c r="H2" s="41"/>
      <c r="I2" s="41"/>
      <c r="J2" s="41"/>
      <c r="K2" s="41"/>
      <c r="L2" s="41"/>
    </row>
    <row r="3" spans="1:18" s="92" customFormat="1" ht="15" customHeight="1">
      <c r="C3" s="41"/>
      <c r="D3" s="41"/>
      <c r="E3" s="36" t="s">
        <v>403</v>
      </c>
      <c r="F3" s="125"/>
      <c r="G3" s="41"/>
      <c r="H3" s="41"/>
      <c r="I3" s="41"/>
      <c r="J3" s="41"/>
      <c r="K3" s="41"/>
      <c r="L3" s="41"/>
      <c r="P3" s="111" t="s">
        <v>401</v>
      </c>
    </row>
    <row r="4" spans="1:18" ht="15" customHeight="1">
      <c r="B4" s="60"/>
      <c r="C4" s="63" t="s">
        <v>351</v>
      </c>
      <c r="D4" s="63"/>
      <c r="E4" s="63"/>
      <c r="F4" s="63"/>
      <c r="G4" s="63"/>
      <c r="H4" s="63"/>
      <c r="I4" s="63"/>
      <c r="J4" s="63"/>
      <c r="K4" s="63"/>
      <c r="L4" s="63"/>
      <c r="P4" s="111" t="s">
        <v>403</v>
      </c>
    </row>
    <row r="5" spans="1:18" ht="15" customHeight="1">
      <c r="B5" s="60"/>
      <c r="C5" s="38" t="s">
        <v>350</v>
      </c>
      <c r="D5" s="38" t="s">
        <v>350</v>
      </c>
      <c r="E5" s="38" t="s">
        <v>1</v>
      </c>
      <c r="F5" s="38" t="s">
        <v>1</v>
      </c>
      <c r="G5" s="38" t="s">
        <v>1</v>
      </c>
      <c r="H5" s="97" t="s">
        <v>2</v>
      </c>
      <c r="I5" s="97" t="s">
        <v>2</v>
      </c>
      <c r="J5" s="38" t="s">
        <v>2</v>
      </c>
      <c r="K5" s="38" t="s">
        <v>350</v>
      </c>
      <c r="L5" s="38" t="s">
        <v>350</v>
      </c>
      <c r="M5" s="38" t="s">
        <v>1</v>
      </c>
      <c r="N5" s="38" t="s">
        <v>1</v>
      </c>
      <c r="O5" s="38" t="s">
        <v>1</v>
      </c>
      <c r="P5" s="97" t="s">
        <v>2</v>
      </c>
      <c r="Q5" s="97" t="s">
        <v>2</v>
      </c>
      <c r="R5" s="97" t="s">
        <v>2</v>
      </c>
    </row>
    <row r="6" spans="1:18" ht="15" customHeight="1">
      <c r="B6" s="60"/>
      <c r="C6" s="61" t="s">
        <v>349</v>
      </c>
      <c r="D6" s="61"/>
      <c r="E6" s="61"/>
      <c r="F6" s="61"/>
      <c r="G6" s="61"/>
      <c r="H6" s="61"/>
      <c r="I6" s="61"/>
      <c r="J6" s="58"/>
      <c r="K6" s="62" t="s">
        <v>348</v>
      </c>
      <c r="L6" s="62"/>
      <c r="M6" s="62"/>
      <c r="N6" s="62"/>
      <c r="O6" s="62"/>
      <c r="P6" s="62"/>
      <c r="Q6" s="62"/>
      <c r="R6" s="62"/>
    </row>
    <row r="7" spans="1:18" s="54" customFormat="1" ht="61.5" customHeight="1">
      <c r="B7" s="60"/>
      <c r="C7" s="38" t="s">
        <v>347</v>
      </c>
      <c r="D7" s="38" t="s">
        <v>346</v>
      </c>
      <c r="E7" s="38" t="s">
        <v>347</v>
      </c>
      <c r="F7" s="38" t="s">
        <v>346</v>
      </c>
      <c r="G7" s="57" t="s">
        <v>345</v>
      </c>
      <c r="H7" s="38" t="s">
        <v>347</v>
      </c>
      <c r="I7" s="38" t="s">
        <v>346</v>
      </c>
      <c r="J7" s="57" t="s">
        <v>345</v>
      </c>
      <c r="K7" s="38" t="s">
        <v>347</v>
      </c>
      <c r="L7" s="38" t="s">
        <v>346</v>
      </c>
      <c r="M7" s="38" t="s">
        <v>347</v>
      </c>
      <c r="N7" s="38" t="s">
        <v>346</v>
      </c>
      <c r="O7" s="38" t="s">
        <v>345</v>
      </c>
      <c r="P7" s="38" t="s">
        <v>347</v>
      </c>
      <c r="Q7" s="38" t="s">
        <v>346</v>
      </c>
      <c r="R7" s="57" t="s">
        <v>345</v>
      </c>
    </row>
    <row r="8" spans="1:18" hidden="1">
      <c r="B8" s="35" t="s">
        <v>344</v>
      </c>
      <c r="C8" s="25">
        <v>195</v>
      </c>
      <c r="D8" s="25">
        <v>27.6</v>
      </c>
      <c r="K8" s="25">
        <v>239.2</v>
      </c>
      <c r="L8" s="25">
        <v>14</v>
      </c>
    </row>
    <row r="9" spans="1:18" hidden="1">
      <c r="B9" s="35" t="s">
        <v>343</v>
      </c>
      <c r="C9" s="25">
        <v>182.6</v>
      </c>
      <c r="D9" s="25">
        <v>23.4</v>
      </c>
      <c r="K9" s="25">
        <v>232.1</v>
      </c>
      <c r="L9" s="25">
        <v>12.5</v>
      </c>
    </row>
    <row r="10" spans="1:18" hidden="1">
      <c r="B10" s="35" t="s">
        <v>342</v>
      </c>
      <c r="C10" s="25">
        <v>175.9</v>
      </c>
      <c r="D10" s="25">
        <v>21.4</v>
      </c>
      <c r="K10" s="25">
        <v>231.9</v>
      </c>
      <c r="L10" s="25">
        <v>11.6</v>
      </c>
    </row>
    <row r="11" spans="1:18" hidden="1">
      <c r="B11" s="35" t="s">
        <v>341</v>
      </c>
      <c r="C11" s="25">
        <v>184</v>
      </c>
      <c r="D11" s="25">
        <v>24.5</v>
      </c>
      <c r="K11" s="25">
        <v>235</v>
      </c>
      <c r="L11" s="25">
        <v>11</v>
      </c>
    </row>
    <row r="12" spans="1:18" hidden="1">
      <c r="B12" s="35" t="s">
        <v>340</v>
      </c>
      <c r="C12" s="25">
        <v>186</v>
      </c>
      <c r="D12" s="25">
        <v>24.5</v>
      </c>
      <c r="K12" s="25">
        <v>233.1</v>
      </c>
      <c r="L12" s="25">
        <v>12.9</v>
      </c>
    </row>
    <row r="13" spans="1:18" hidden="1">
      <c r="B13" s="35" t="s">
        <v>339</v>
      </c>
      <c r="C13" s="25">
        <v>183.4</v>
      </c>
      <c r="D13" s="25">
        <v>21.2</v>
      </c>
      <c r="K13" s="25">
        <v>221</v>
      </c>
      <c r="L13" s="25">
        <v>16</v>
      </c>
    </row>
    <row r="14" spans="1:18" hidden="1">
      <c r="B14" s="35" t="s">
        <v>338</v>
      </c>
      <c r="C14" s="25">
        <v>176.4</v>
      </c>
      <c r="D14" s="25">
        <v>17.7</v>
      </c>
      <c r="K14" s="25">
        <v>220.4</v>
      </c>
      <c r="L14" s="25">
        <v>13.9</v>
      </c>
    </row>
    <row r="15" spans="1:18" hidden="1">
      <c r="B15" s="35" t="s">
        <v>337</v>
      </c>
      <c r="C15" s="25">
        <v>182.1</v>
      </c>
      <c r="D15" s="25">
        <v>22.3</v>
      </c>
      <c r="K15" s="25">
        <v>222.5</v>
      </c>
      <c r="L15" s="25">
        <v>15.8</v>
      </c>
    </row>
    <row r="16" spans="1:18" hidden="1">
      <c r="B16" s="35" t="s">
        <v>336</v>
      </c>
      <c r="C16" s="25">
        <v>173.1</v>
      </c>
      <c r="D16" s="25">
        <v>26.5</v>
      </c>
      <c r="K16" s="25">
        <v>214.8</v>
      </c>
      <c r="L16" s="25">
        <v>18.100000000000001</v>
      </c>
    </row>
    <row r="17" spans="2:12" hidden="1">
      <c r="B17" s="35" t="s">
        <v>335</v>
      </c>
      <c r="C17" s="25">
        <v>164.5</v>
      </c>
      <c r="D17" s="25">
        <v>24.9</v>
      </c>
      <c r="K17" s="25">
        <v>202.9</v>
      </c>
      <c r="L17" s="25">
        <v>19.899999999999999</v>
      </c>
    </row>
    <row r="18" spans="2:12" hidden="1">
      <c r="B18" s="35" t="s">
        <v>334</v>
      </c>
      <c r="C18" s="25">
        <v>156.6</v>
      </c>
      <c r="D18" s="25">
        <v>24.8</v>
      </c>
      <c r="K18" s="25">
        <v>198.4</v>
      </c>
      <c r="L18" s="25">
        <v>19.8</v>
      </c>
    </row>
    <row r="19" spans="2:12" hidden="1">
      <c r="B19" s="35" t="s">
        <v>333</v>
      </c>
      <c r="C19" s="25">
        <v>159.5</v>
      </c>
      <c r="D19" s="25">
        <v>25.6</v>
      </c>
      <c r="K19" s="25">
        <v>202.2</v>
      </c>
      <c r="L19" s="25">
        <v>22.4</v>
      </c>
    </row>
    <row r="20" spans="2:12" hidden="1">
      <c r="B20" s="35" t="s">
        <v>332</v>
      </c>
      <c r="C20" s="25">
        <v>152.5</v>
      </c>
      <c r="D20" s="25">
        <v>31.6</v>
      </c>
      <c r="K20" s="25">
        <v>196.4</v>
      </c>
      <c r="L20" s="25">
        <v>26.4</v>
      </c>
    </row>
    <row r="21" spans="2:12" hidden="1">
      <c r="B21" s="35" t="s">
        <v>331</v>
      </c>
      <c r="C21" s="25">
        <v>141.69999999999999</v>
      </c>
      <c r="D21" s="25">
        <v>27.5</v>
      </c>
      <c r="K21" s="25">
        <v>190.5</v>
      </c>
      <c r="L21" s="25">
        <v>25.8</v>
      </c>
    </row>
    <row r="22" spans="2:12" hidden="1">
      <c r="B22" s="35" t="s">
        <v>330</v>
      </c>
      <c r="C22" s="25">
        <v>136.6</v>
      </c>
      <c r="D22" s="25">
        <v>26.1</v>
      </c>
      <c r="K22" s="25">
        <v>187.7</v>
      </c>
      <c r="L22" s="25">
        <v>26.6</v>
      </c>
    </row>
    <row r="23" spans="2:12" hidden="1">
      <c r="B23" s="35" t="s">
        <v>210</v>
      </c>
      <c r="C23" s="25">
        <v>148.4</v>
      </c>
      <c r="D23" s="25">
        <v>29.6</v>
      </c>
      <c r="K23" s="25">
        <v>197.4</v>
      </c>
      <c r="L23" s="25">
        <v>24.2</v>
      </c>
    </row>
    <row r="24" spans="2:12" hidden="1">
      <c r="B24" s="35" t="s">
        <v>211</v>
      </c>
      <c r="C24" s="25">
        <v>145.6</v>
      </c>
      <c r="D24" s="25">
        <v>30</v>
      </c>
      <c r="K24" s="25">
        <v>196.1</v>
      </c>
      <c r="L24" s="25">
        <v>23.9</v>
      </c>
    </row>
    <row r="25" spans="2:12" hidden="1">
      <c r="B25" s="35" t="s">
        <v>212</v>
      </c>
      <c r="C25" s="25">
        <v>145.1</v>
      </c>
      <c r="D25" s="25">
        <v>28.9</v>
      </c>
      <c r="K25" s="25">
        <v>193.4</v>
      </c>
      <c r="L25" s="25">
        <v>25.5</v>
      </c>
    </row>
    <row r="26" spans="2:12" hidden="1">
      <c r="B26" s="35" t="s">
        <v>213</v>
      </c>
      <c r="C26" s="25">
        <v>139</v>
      </c>
      <c r="D26" s="25">
        <v>29.6</v>
      </c>
      <c r="K26" s="25">
        <v>188.1</v>
      </c>
      <c r="L26" s="25">
        <v>25.6</v>
      </c>
    </row>
    <row r="27" spans="2:12" hidden="1">
      <c r="B27" s="35" t="s">
        <v>214</v>
      </c>
      <c r="C27" s="25">
        <v>138.30000000000001</v>
      </c>
      <c r="D27" s="25">
        <v>35.299999999999997</v>
      </c>
      <c r="K27" s="25">
        <v>195.7</v>
      </c>
      <c r="L27" s="25">
        <v>27.8</v>
      </c>
    </row>
    <row r="28" spans="2:12" hidden="1">
      <c r="B28" s="35" t="s">
        <v>215</v>
      </c>
      <c r="C28" s="25">
        <v>131.5</v>
      </c>
      <c r="D28" s="25">
        <v>37</v>
      </c>
      <c r="K28" s="25">
        <v>190</v>
      </c>
      <c r="L28" s="25">
        <v>35.6</v>
      </c>
    </row>
    <row r="29" spans="2:12" hidden="1">
      <c r="B29" s="35" t="s">
        <v>216</v>
      </c>
      <c r="C29" s="25">
        <v>123.1</v>
      </c>
      <c r="D29" s="25">
        <v>34.299999999999997</v>
      </c>
      <c r="K29" s="25">
        <v>185</v>
      </c>
      <c r="L29" s="25">
        <v>35.9</v>
      </c>
    </row>
    <row r="30" spans="2:12" hidden="1">
      <c r="B30" s="35" t="s">
        <v>217</v>
      </c>
      <c r="C30" s="25">
        <v>117.5</v>
      </c>
      <c r="D30" s="25">
        <v>36.799999999999997</v>
      </c>
      <c r="K30" s="25">
        <v>180</v>
      </c>
      <c r="L30" s="25">
        <v>39.6</v>
      </c>
    </row>
    <row r="31" spans="2:12" hidden="1">
      <c r="B31" s="35" t="s">
        <v>218</v>
      </c>
      <c r="C31" s="25">
        <v>123.9</v>
      </c>
      <c r="D31" s="25">
        <v>36.5</v>
      </c>
      <c r="K31" s="25">
        <v>188.1</v>
      </c>
      <c r="L31" s="25">
        <v>40.9</v>
      </c>
    </row>
    <row r="32" spans="2:12" hidden="1">
      <c r="B32" s="35" t="s">
        <v>219</v>
      </c>
      <c r="C32" s="25">
        <v>119.6</v>
      </c>
      <c r="D32" s="25">
        <v>36.6</v>
      </c>
      <c r="K32" s="25">
        <v>184.3</v>
      </c>
      <c r="L32" s="25">
        <v>45.1</v>
      </c>
    </row>
    <row r="33" spans="2:12" hidden="1">
      <c r="B33" s="35" t="s">
        <v>220</v>
      </c>
      <c r="C33" s="25">
        <v>108.1</v>
      </c>
      <c r="D33" s="25">
        <v>32.299999999999997</v>
      </c>
      <c r="K33" s="25">
        <v>190.1</v>
      </c>
      <c r="L33" s="25">
        <v>34.200000000000003</v>
      </c>
    </row>
    <row r="34" spans="2:12" hidden="1">
      <c r="B34" s="35" t="s">
        <v>221</v>
      </c>
      <c r="C34" s="25">
        <v>105.6</v>
      </c>
      <c r="D34" s="25">
        <v>31.1</v>
      </c>
      <c r="K34" s="25">
        <v>185.4</v>
      </c>
      <c r="L34" s="25">
        <v>34.700000000000003</v>
      </c>
    </row>
    <row r="35" spans="2:12" hidden="1">
      <c r="B35" s="35" t="s">
        <v>222</v>
      </c>
      <c r="C35" s="25">
        <v>113.6</v>
      </c>
      <c r="D35" s="25">
        <v>33.6</v>
      </c>
      <c r="K35" s="25">
        <v>193.2</v>
      </c>
      <c r="L35" s="25">
        <v>36.299999999999997</v>
      </c>
    </row>
    <row r="36" spans="2:12" hidden="1">
      <c r="B36" s="35" t="s">
        <v>223</v>
      </c>
      <c r="C36" s="25">
        <v>108.4</v>
      </c>
      <c r="D36" s="25">
        <v>33.4</v>
      </c>
      <c r="K36" s="25">
        <v>190.9</v>
      </c>
      <c r="L36" s="25">
        <v>39.1</v>
      </c>
    </row>
    <row r="37" spans="2:12" hidden="1">
      <c r="B37" s="35" t="s">
        <v>224</v>
      </c>
      <c r="C37" s="25">
        <v>99.8</v>
      </c>
      <c r="D37" s="25">
        <v>32.5</v>
      </c>
      <c r="K37" s="25">
        <v>190.1</v>
      </c>
      <c r="L37" s="25">
        <v>33.700000000000003</v>
      </c>
    </row>
    <row r="38" spans="2:12" hidden="1">
      <c r="B38" s="35" t="s">
        <v>225</v>
      </c>
      <c r="C38" s="25">
        <v>104</v>
      </c>
      <c r="D38" s="25">
        <v>26</v>
      </c>
      <c r="K38" s="25">
        <v>191.8</v>
      </c>
      <c r="L38" s="25">
        <v>29.8</v>
      </c>
    </row>
    <row r="39" spans="2:12" hidden="1">
      <c r="B39" s="35" t="s">
        <v>226</v>
      </c>
      <c r="C39" s="25">
        <v>113.6</v>
      </c>
      <c r="D39" s="25">
        <v>30.3</v>
      </c>
      <c r="K39" s="25">
        <v>193.8</v>
      </c>
      <c r="L39" s="25">
        <v>34</v>
      </c>
    </row>
    <row r="40" spans="2:12" hidden="1">
      <c r="B40" s="35" t="s">
        <v>227</v>
      </c>
      <c r="C40" s="25">
        <v>109.8</v>
      </c>
      <c r="D40" s="25">
        <v>34.799999999999997</v>
      </c>
      <c r="K40" s="25">
        <v>197.6</v>
      </c>
      <c r="L40" s="25">
        <v>32.5</v>
      </c>
    </row>
    <row r="41" spans="2:12" hidden="1">
      <c r="B41" s="35" t="s">
        <v>228</v>
      </c>
      <c r="C41" s="25">
        <v>105.5</v>
      </c>
      <c r="D41" s="25">
        <v>28</v>
      </c>
      <c r="K41" s="25">
        <v>193.1</v>
      </c>
      <c r="L41" s="25">
        <v>30.2</v>
      </c>
    </row>
    <row r="42" spans="2:12" hidden="1">
      <c r="B42" s="35" t="s">
        <v>229</v>
      </c>
      <c r="C42" s="25">
        <v>116.7</v>
      </c>
      <c r="D42" s="25">
        <v>23.1</v>
      </c>
      <c r="K42" s="25">
        <v>195</v>
      </c>
      <c r="L42" s="25">
        <v>25.4</v>
      </c>
    </row>
    <row r="43" spans="2:12" hidden="1">
      <c r="B43" s="35" t="s">
        <v>230</v>
      </c>
      <c r="C43" s="25">
        <v>121.3</v>
      </c>
      <c r="D43" s="25">
        <v>26.5</v>
      </c>
      <c r="K43" s="25">
        <v>199.7</v>
      </c>
      <c r="L43" s="25">
        <v>25.9</v>
      </c>
    </row>
    <row r="44" spans="2:12" hidden="1">
      <c r="B44" s="35" t="s">
        <v>231</v>
      </c>
      <c r="C44" s="25">
        <v>119.2</v>
      </c>
      <c r="D44" s="25">
        <v>25.5</v>
      </c>
      <c r="K44" s="25">
        <v>202.8</v>
      </c>
      <c r="L44" s="25">
        <v>22.9</v>
      </c>
    </row>
    <row r="45" spans="2:12" hidden="1">
      <c r="B45" s="35" t="s">
        <v>232</v>
      </c>
      <c r="C45" s="25">
        <v>118.7</v>
      </c>
      <c r="D45" s="25">
        <v>22.6</v>
      </c>
      <c r="K45" s="25">
        <v>200</v>
      </c>
      <c r="L45" s="25">
        <v>19</v>
      </c>
    </row>
    <row r="46" spans="2:12" hidden="1">
      <c r="B46" s="35" t="s">
        <v>233</v>
      </c>
      <c r="C46" s="25">
        <v>121.2</v>
      </c>
      <c r="D46" s="25">
        <v>23.6</v>
      </c>
      <c r="K46" s="25">
        <v>198.2</v>
      </c>
      <c r="L46" s="25">
        <v>18.5</v>
      </c>
    </row>
    <row r="47" spans="2:12" hidden="1">
      <c r="B47" s="35" t="s">
        <v>234</v>
      </c>
      <c r="C47" s="25">
        <v>131.30000000000001</v>
      </c>
      <c r="D47" s="25">
        <v>27</v>
      </c>
      <c r="K47" s="25">
        <v>203.8</v>
      </c>
      <c r="L47" s="25">
        <v>22.4</v>
      </c>
    </row>
    <row r="48" spans="2:12" hidden="1">
      <c r="B48" s="35" t="s">
        <v>235</v>
      </c>
      <c r="C48" s="25">
        <v>125.4</v>
      </c>
      <c r="D48" s="25">
        <v>26.5</v>
      </c>
      <c r="K48" s="25">
        <v>198.6</v>
      </c>
      <c r="L48" s="25">
        <v>22.5</v>
      </c>
    </row>
    <row r="49" spans="2:12" hidden="1">
      <c r="B49" s="35" t="s">
        <v>236</v>
      </c>
      <c r="C49" s="25">
        <v>124.5</v>
      </c>
      <c r="D49" s="25">
        <v>23.4</v>
      </c>
      <c r="K49" s="25">
        <v>195.1</v>
      </c>
      <c r="L49" s="25">
        <v>18.100000000000001</v>
      </c>
    </row>
    <row r="50" spans="2:12" hidden="1">
      <c r="B50" s="35" t="s">
        <v>237</v>
      </c>
      <c r="C50" s="25">
        <v>127.1</v>
      </c>
      <c r="D50" s="25">
        <v>24.9</v>
      </c>
      <c r="K50" s="25">
        <v>192.9</v>
      </c>
      <c r="L50" s="25">
        <v>19.100000000000001</v>
      </c>
    </row>
    <row r="51" spans="2:12" hidden="1">
      <c r="B51" s="35" t="s">
        <v>238</v>
      </c>
      <c r="C51" s="25">
        <v>124.3</v>
      </c>
      <c r="D51" s="25">
        <v>23.4</v>
      </c>
      <c r="K51" s="25">
        <v>196.4</v>
      </c>
      <c r="L51" s="25">
        <v>21.5</v>
      </c>
    </row>
    <row r="52" spans="2:12" hidden="1">
      <c r="B52" s="35" t="s">
        <v>239</v>
      </c>
      <c r="C52" s="25">
        <v>126.5</v>
      </c>
      <c r="D52" s="25">
        <v>26.8</v>
      </c>
      <c r="K52" s="25">
        <v>191.8</v>
      </c>
      <c r="L52" s="25">
        <v>21.7</v>
      </c>
    </row>
    <row r="53" spans="2:12" hidden="1">
      <c r="B53" s="35" t="s">
        <v>240</v>
      </c>
      <c r="C53" s="25">
        <v>124.7</v>
      </c>
      <c r="D53" s="25">
        <v>24.8</v>
      </c>
      <c r="K53" s="25">
        <v>183.6</v>
      </c>
      <c r="L53" s="25">
        <v>22.4</v>
      </c>
    </row>
    <row r="54" spans="2:12" hidden="1">
      <c r="B54" s="35" t="s">
        <v>241</v>
      </c>
      <c r="C54" s="25">
        <v>121.7</v>
      </c>
      <c r="D54" s="25">
        <v>23.4</v>
      </c>
      <c r="K54" s="25">
        <v>179.8</v>
      </c>
      <c r="L54" s="25">
        <v>24.8</v>
      </c>
    </row>
    <row r="55" spans="2:12" hidden="1">
      <c r="B55" s="35" t="s">
        <v>242</v>
      </c>
      <c r="C55" s="25">
        <v>126.6</v>
      </c>
      <c r="D55" s="25">
        <v>26.5</v>
      </c>
      <c r="K55" s="25">
        <v>189.5</v>
      </c>
      <c r="L55" s="25">
        <v>25.3</v>
      </c>
    </row>
    <row r="56" spans="2:12" hidden="1">
      <c r="B56" s="35" t="s">
        <v>243</v>
      </c>
      <c r="C56" s="25">
        <v>124.7</v>
      </c>
      <c r="D56" s="25">
        <v>27.7</v>
      </c>
      <c r="K56" s="25">
        <v>179.5</v>
      </c>
      <c r="L56" s="25">
        <v>29.4</v>
      </c>
    </row>
    <row r="57" spans="2:12" hidden="1">
      <c r="B57" s="35" t="s">
        <v>244</v>
      </c>
      <c r="C57" s="25">
        <v>117.1</v>
      </c>
      <c r="D57" s="25">
        <v>26.6</v>
      </c>
      <c r="K57" s="25">
        <v>176.3</v>
      </c>
      <c r="L57" s="25">
        <v>24</v>
      </c>
    </row>
    <row r="58" spans="2:12" hidden="1">
      <c r="B58" s="35" t="s">
        <v>245</v>
      </c>
      <c r="C58" s="25">
        <v>114.5</v>
      </c>
      <c r="D58" s="25">
        <v>24.7</v>
      </c>
      <c r="K58" s="25">
        <v>174.3</v>
      </c>
      <c r="L58" s="25">
        <v>23.2</v>
      </c>
    </row>
    <row r="59" spans="2:12" hidden="1">
      <c r="B59" s="35" t="s">
        <v>246</v>
      </c>
      <c r="C59" s="25">
        <v>119.5</v>
      </c>
      <c r="D59" s="25">
        <v>25.7</v>
      </c>
      <c r="K59" s="25">
        <v>168.4</v>
      </c>
      <c r="L59" s="25">
        <v>26.5</v>
      </c>
    </row>
    <row r="60" spans="2:12" hidden="1">
      <c r="B60" s="35" t="s">
        <v>247</v>
      </c>
      <c r="C60" s="25">
        <v>112.5</v>
      </c>
      <c r="D60" s="25">
        <v>25.9</v>
      </c>
      <c r="K60" s="25">
        <v>173.8</v>
      </c>
      <c r="L60" s="25">
        <v>27</v>
      </c>
    </row>
    <row r="61" spans="2:12" hidden="1">
      <c r="B61" s="35" t="s">
        <v>248</v>
      </c>
      <c r="C61" s="25">
        <v>110.3</v>
      </c>
      <c r="D61" s="25">
        <v>23.8</v>
      </c>
      <c r="K61" s="25">
        <v>162.4</v>
      </c>
      <c r="L61" s="25">
        <v>24</v>
      </c>
    </row>
    <row r="62" spans="2:12" hidden="1">
      <c r="B62" s="35" t="s">
        <v>249</v>
      </c>
      <c r="C62" s="25">
        <v>117.6</v>
      </c>
      <c r="D62" s="25">
        <v>23.1</v>
      </c>
      <c r="K62" s="25">
        <v>162.69999999999999</v>
      </c>
      <c r="L62" s="25">
        <v>21.3</v>
      </c>
    </row>
    <row r="63" spans="2:12" hidden="1">
      <c r="B63" s="35" t="s">
        <v>250</v>
      </c>
      <c r="C63" s="25">
        <v>124.9</v>
      </c>
      <c r="D63" s="25">
        <v>24.6</v>
      </c>
      <c r="K63" s="25">
        <v>173.3</v>
      </c>
      <c r="L63" s="25">
        <v>18.5</v>
      </c>
    </row>
    <row r="64" spans="2:12" hidden="1">
      <c r="B64" s="35" t="s">
        <v>251</v>
      </c>
      <c r="C64" s="25">
        <v>120.7</v>
      </c>
      <c r="D64" s="25">
        <v>27.8</v>
      </c>
      <c r="K64" s="25">
        <v>167.4</v>
      </c>
      <c r="L64" s="25">
        <v>23.1</v>
      </c>
    </row>
    <row r="65" spans="1:18" hidden="1">
      <c r="B65" s="35" t="s">
        <v>252</v>
      </c>
      <c r="C65" s="25">
        <v>114.8</v>
      </c>
      <c r="D65" s="25">
        <v>26.3</v>
      </c>
      <c r="K65" s="25">
        <v>159.80000000000001</v>
      </c>
      <c r="L65" s="25">
        <v>16.899999999999999</v>
      </c>
    </row>
    <row r="66" spans="1:18" hidden="1">
      <c r="B66" s="35" t="s">
        <v>253</v>
      </c>
      <c r="C66" s="25">
        <v>116.4</v>
      </c>
      <c r="D66" s="25">
        <v>22.5</v>
      </c>
      <c r="K66" s="25">
        <v>161.5</v>
      </c>
      <c r="L66" s="25">
        <v>16</v>
      </c>
    </row>
    <row r="67" spans="1:18" hidden="1">
      <c r="B67" s="35" t="s">
        <v>254</v>
      </c>
      <c r="C67" s="25">
        <v>127.4</v>
      </c>
      <c r="D67" s="25">
        <v>24.5</v>
      </c>
      <c r="K67" s="25">
        <v>169.9</v>
      </c>
      <c r="L67" s="25">
        <v>21</v>
      </c>
    </row>
    <row r="68" spans="1:18">
      <c r="A68" s="27">
        <v>36951</v>
      </c>
      <c r="B68" s="35" t="s">
        <v>255</v>
      </c>
      <c r="C68" s="111">
        <v>121.6</v>
      </c>
      <c r="D68" s="111">
        <v>25.4</v>
      </c>
      <c r="E68" s="115">
        <v>35.9</v>
      </c>
      <c r="F68" s="115">
        <v>8.1999999999999993</v>
      </c>
      <c r="G68" s="29">
        <f t="shared" ref="G68:G99" si="0">F68/SUM(E68:F68)</f>
        <v>0.18594104308390025</v>
      </c>
      <c r="H68" s="25">
        <f t="shared" ref="H68:H99" si="1">C68-E68</f>
        <v>85.699999999999989</v>
      </c>
      <c r="I68" s="25">
        <f t="shared" ref="I68:I99" si="2">D68-F68</f>
        <v>17.2</v>
      </c>
      <c r="J68" s="29">
        <f t="shared" ref="J68:J99" si="3">I68/SUM(H68:I68)</f>
        <v>0.16715257531584063</v>
      </c>
      <c r="K68" s="111">
        <v>167.5</v>
      </c>
      <c r="L68" s="111">
        <v>18.8</v>
      </c>
      <c r="M68" s="115">
        <v>54.6</v>
      </c>
      <c r="N68" s="115">
        <v>5.4</v>
      </c>
      <c r="O68" s="29">
        <f t="shared" ref="O68:O99" si="4">N68/SUM(M68:N68)</f>
        <v>9.0000000000000011E-2</v>
      </c>
      <c r="P68" s="25">
        <f t="shared" ref="P68:P99" si="5">K68-M68</f>
        <v>112.9</v>
      </c>
      <c r="Q68" s="25">
        <f t="shared" ref="Q68:Q99" si="6">L68-N68</f>
        <v>13.4</v>
      </c>
      <c r="R68" s="29">
        <f t="shared" ref="R68:R99" si="7">Q68/SUM(P68:Q68)</f>
        <v>0.1060965954077593</v>
      </c>
    </row>
    <row r="69" spans="1:18">
      <c r="A69" s="27">
        <v>37043</v>
      </c>
      <c r="B69" s="35" t="s">
        <v>256</v>
      </c>
      <c r="C69" s="111">
        <v>120.8</v>
      </c>
      <c r="D69" s="111">
        <v>23</v>
      </c>
      <c r="E69" s="115">
        <v>38.1</v>
      </c>
      <c r="F69" s="115">
        <v>7.5</v>
      </c>
      <c r="G69" s="29">
        <f t="shared" si="0"/>
        <v>0.1644736842105263</v>
      </c>
      <c r="H69" s="25">
        <f t="shared" si="1"/>
        <v>82.699999999999989</v>
      </c>
      <c r="I69" s="25">
        <f t="shared" si="2"/>
        <v>15.5</v>
      </c>
      <c r="J69" s="29">
        <f t="shared" si="3"/>
        <v>0.15784114052953158</v>
      </c>
      <c r="K69" s="111">
        <v>169</v>
      </c>
      <c r="L69" s="111">
        <v>15.5</v>
      </c>
      <c r="M69" s="115">
        <v>59.3</v>
      </c>
      <c r="N69" s="115">
        <v>4.5999999999999996</v>
      </c>
      <c r="O69" s="29">
        <f t="shared" si="4"/>
        <v>7.1987480438184662E-2</v>
      </c>
      <c r="P69" s="25">
        <f t="shared" si="5"/>
        <v>109.7</v>
      </c>
      <c r="Q69" s="25">
        <f t="shared" si="6"/>
        <v>10.9</v>
      </c>
      <c r="R69" s="29">
        <f t="shared" si="7"/>
        <v>9.0381426202321716E-2</v>
      </c>
    </row>
    <row r="70" spans="1:18">
      <c r="A70" s="27">
        <v>37135</v>
      </c>
      <c r="B70" s="35" t="s">
        <v>257</v>
      </c>
      <c r="C70" s="111">
        <v>118.5</v>
      </c>
      <c r="D70" s="111">
        <v>21.2</v>
      </c>
      <c r="E70" s="115">
        <v>37.6</v>
      </c>
      <c r="F70" s="115">
        <v>4.5999999999999996</v>
      </c>
      <c r="G70" s="29">
        <f t="shared" si="0"/>
        <v>0.10900473933649288</v>
      </c>
      <c r="H70" s="25">
        <f t="shared" si="1"/>
        <v>80.900000000000006</v>
      </c>
      <c r="I70" s="25">
        <f t="shared" si="2"/>
        <v>16.600000000000001</v>
      </c>
      <c r="J70" s="29">
        <f t="shared" si="3"/>
        <v>0.17025641025641028</v>
      </c>
      <c r="K70" s="111">
        <v>170.3</v>
      </c>
      <c r="L70" s="111">
        <v>15.2</v>
      </c>
      <c r="M70" s="115">
        <v>59.6</v>
      </c>
      <c r="N70" s="115">
        <v>3</v>
      </c>
      <c r="O70" s="29">
        <f t="shared" si="4"/>
        <v>4.7923322683706068E-2</v>
      </c>
      <c r="P70" s="25">
        <f t="shared" si="5"/>
        <v>110.70000000000002</v>
      </c>
      <c r="Q70" s="25">
        <f t="shared" si="6"/>
        <v>12.2</v>
      </c>
      <c r="R70" s="29">
        <f t="shared" si="7"/>
        <v>9.926769731489013E-2</v>
      </c>
    </row>
    <row r="71" spans="1:18">
      <c r="A71" s="27">
        <v>37226</v>
      </c>
      <c r="B71" s="35" t="s">
        <v>258</v>
      </c>
      <c r="C71" s="111">
        <v>133.1</v>
      </c>
      <c r="D71" s="111">
        <v>24</v>
      </c>
      <c r="E71" s="115">
        <v>38.5</v>
      </c>
      <c r="F71" s="115">
        <v>6.5</v>
      </c>
      <c r="G71" s="29">
        <f t="shared" si="0"/>
        <v>0.14444444444444443</v>
      </c>
      <c r="H71" s="25">
        <f t="shared" si="1"/>
        <v>94.6</v>
      </c>
      <c r="I71" s="25">
        <f t="shared" si="2"/>
        <v>17.5</v>
      </c>
      <c r="J71" s="29">
        <f t="shared" si="3"/>
        <v>0.15611061552185548</v>
      </c>
      <c r="K71" s="111">
        <v>172.9</v>
      </c>
      <c r="L71" s="111">
        <v>18.600000000000001</v>
      </c>
      <c r="M71" s="115">
        <v>58.5</v>
      </c>
      <c r="N71" s="115">
        <v>3.9</v>
      </c>
      <c r="O71" s="29">
        <f t="shared" si="4"/>
        <v>6.25E-2</v>
      </c>
      <c r="P71" s="25">
        <f t="shared" si="5"/>
        <v>114.4</v>
      </c>
      <c r="Q71" s="25">
        <f t="shared" si="6"/>
        <v>14.700000000000001</v>
      </c>
      <c r="R71" s="29">
        <f t="shared" si="7"/>
        <v>0.11386522075910148</v>
      </c>
    </row>
    <row r="72" spans="1:18">
      <c r="A72" s="27">
        <v>37316</v>
      </c>
      <c r="B72" s="35" t="s">
        <v>259</v>
      </c>
      <c r="C72" s="111">
        <v>135.4</v>
      </c>
      <c r="D72" s="111">
        <v>26.4</v>
      </c>
      <c r="E72" s="115">
        <v>40</v>
      </c>
      <c r="F72" s="115">
        <v>5.8</v>
      </c>
      <c r="G72" s="29">
        <f t="shared" si="0"/>
        <v>0.12663755458515286</v>
      </c>
      <c r="H72" s="25">
        <f t="shared" si="1"/>
        <v>95.4</v>
      </c>
      <c r="I72" s="25">
        <f t="shared" si="2"/>
        <v>20.599999999999998</v>
      </c>
      <c r="J72" s="29">
        <f t="shared" si="3"/>
        <v>0.17758620689655172</v>
      </c>
      <c r="K72" s="111">
        <v>179.2</v>
      </c>
      <c r="L72" s="111">
        <v>15.6</v>
      </c>
      <c r="M72" s="115">
        <v>64.5</v>
      </c>
      <c r="N72" s="115">
        <v>4</v>
      </c>
      <c r="O72" s="29">
        <f t="shared" si="4"/>
        <v>5.8394160583941604E-2</v>
      </c>
      <c r="P72" s="25">
        <f t="shared" si="5"/>
        <v>114.69999999999999</v>
      </c>
      <c r="Q72" s="25">
        <f t="shared" si="6"/>
        <v>11.6</v>
      </c>
      <c r="R72" s="29">
        <f t="shared" si="7"/>
        <v>9.1844813935075223E-2</v>
      </c>
    </row>
    <row r="73" spans="1:18">
      <c r="A73" s="27">
        <v>37408</v>
      </c>
      <c r="B73" s="35" t="s">
        <v>260</v>
      </c>
      <c r="C73" s="111">
        <v>129</v>
      </c>
      <c r="D73" s="111">
        <v>23.9</v>
      </c>
      <c r="E73" s="115">
        <v>39.6</v>
      </c>
      <c r="F73" s="115">
        <v>7.4</v>
      </c>
      <c r="G73" s="29">
        <f t="shared" si="0"/>
        <v>0.1574468085106383</v>
      </c>
      <c r="H73" s="25">
        <f t="shared" si="1"/>
        <v>89.4</v>
      </c>
      <c r="I73" s="25">
        <f t="shared" si="2"/>
        <v>16.5</v>
      </c>
      <c r="J73" s="29">
        <f t="shared" si="3"/>
        <v>0.15580736543909349</v>
      </c>
      <c r="K73" s="111">
        <v>174</v>
      </c>
      <c r="L73" s="111">
        <v>15.8</v>
      </c>
      <c r="M73" s="115">
        <v>63.1</v>
      </c>
      <c r="N73" s="115">
        <v>4.5</v>
      </c>
      <c r="O73" s="29">
        <f t="shared" si="4"/>
        <v>6.6568047337278113E-2</v>
      </c>
      <c r="P73" s="25">
        <f t="shared" si="5"/>
        <v>110.9</v>
      </c>
      <c r="Q73" s="25">
        <f t="shared" si="6"/>
        <v>11.3</v>
      </c>
      <c r="R73" s="29">
        <f t="shared" si="7"/>
        <v>9.2471358428805245E-2</v>
      </c>
    </row>
    <row r="74" spans="1:18">
      <c r="A74" s="27">
        <v>37500</v>
      </c>
      <c r="B74" s="35" t="s">
        <v>261</v>
      </c>
      <c r="C74" s="111">
        <v>127.9</v>
      </c>
      <c r="D74" s="111">
        <v>21.8</v>
      </c>
      <c r="E74" s="115">
        <v>39.5</v>
      </c>
      <c r="F74" s="115">
        <v>5.0999999999999996</v>
      </c>
      <c r="G74" s="29">
        <f t="shared" si="0"/>
        <v>0.11434977578475335</v>
      </c>
      <c r="H74" s="25">
        <f t="shared" si="1"/>
        <v>88.4</v>
      </c>
      <c r="I74" s="25">
        <f t="shared" si="2"/>
        <v>16.700000000000003</v>
      </c>
      <c r="J74" s="29">
        <f t="shared" si="3"/>
        <v>0.15889628924833493</v>
      </c>
      <c r="K74" s="111">
        <v>169.5</v>
      </c>
      <c r="L74" s="111">
        <v>19.8</v>
      </c>
      <c r="M74" s="115">
        <v>56.5</v>
      </c>
      <c r="N74" s="115">
        <v>5.8</v>
      </c>
      <c r="O74" s="29">
        <f t="shared" si="4"/>
        <v>9.3097913322632425E-2</v>
      </c>
      <c r="P74" s="25">
        <f t="shared" si="5"/>
        <v>113</v>
      </c>
      <c r="Q74" s="25">
        <f t="shared" si="6"/>
        <v>14</v>
      </c>
      <c r="R74" s="29">
        <f t="shared" si="7"/>
        <v>0.11023622047244094</v>
      </c>
    </row>
    <row r="75" spans="1:18">
      <c r="A75" s="27">
        <v>37591</v>
      </c>
      <c r="B75" s="35" t="s">
        <v>262</v>
      </c>
      <c r="C75" s="111">
        <v>132.1</v>
      </c>
      <c r="D75" s="111">
        <v>25.9</v>
      </c>
      <c r="E75" s="115">
        <v>37.4</v>
      </c>
      <c r="F75" s="115">
        <v>7.6</v>
      </c>
      <c r="G75" s="29">
        <f t="shared" si="0"/>
        <v>0.16888888888888889</v>
      </c>
      <c r="H75" s="25">
        <f t="shared" si="1"/>
        <v>94.699999999999989</v>
      </c>
      <c r="I75" s="25">
        <f t="shared" si="2"/>
        <v>18.299999999999997</v>
      </c>
      <c r="J75" s="29">
        <f t="shared" si="3"/>
        <v>0.16194690265486725</v>
      </c>
      <c r="K75" s="111">
        <v>183.5</v>
      </c>
      <c r="L75" s="111">
        <v>14.5</v>
      </c>
      <c r="M75" s="115">
        <v>61.5</v>
      </c>
      <c r="N75" s="115">
        <v>4.3</v>
      </c>
      <c r="O75" s="29">
        <f t="shared" si="4"/>
        <v>6.5349544072948323E-2</v>
      </c>
      <c r="P75" s="25">
        <f t="shared" si="5"/>
        <v>122</v>
      </c>
      <c r="Q75" s="25">
        <f t="shared" si="6"/>
        <v>10.199999999999999</v>
      </c>
      <c r="R75" s="29">
        <f t="shared" si="7"/>
        <v>7.7155824508320731E-2</v>
      </c>
    </row>
    <row r="76" spans="1:18">
      <c r="A76" s="27">
        <v>37681</v>
      </c>
      <c r="B76" s="35" t="s">
        <v>263</v>
      </c>
      <c r="C76" s="111">
        <v>133</v>
      </c>
      <c r="D76" s="111">
        <v>25.8</v>
      </c>
      <c r="E76" s="115">
        <v>34.799999999999997</v>
      </c>
      <c r="F76" s="115">
        <v>8.5</v>
      </c>
      <c r="G76" s="29">
        <f t="shared" si="0"/>
        <v>0.19630484988452657</v>
      </c>
      <c r="H76" s="25">
        <f t="shared" si="1"/>
        <v>98.2</v>
      </c>
      <c r="I76" s="25">
        <f t="shared" si="2"/>
        <v>17.3</v>
      </c>
      <c r="J76" s="29">
        <f t="shared" si="3"/>
        <v>0.1497835497835498</v>
      </c>
      <c r="K76" s="111">
        <v>181.8</v>
      </c>
      <c r="L76" s="111">
        <v>17.8</v>
      </c>
      <c r="M76" s="115">
        <v>60.4</v>
      </c>
      <c r="N76" s="115">
        <v>5</v>
      </c>
      <c r="O76" s="29">
        <f t="shared" si="4"/>
        <v>7.64525993883792E-2</v>
      </c>
      <c r="P76" s="25">
        <f t="shared" si="5"/>
        <v>121.4</v>
      </c>
      <c r="Q76" s="25">
        <f t="shared" si="6"/>
        <v>12.8</v>
      </c>
      <c r="R76" s="29">
        <f t="shared" si="7"/>
        <v>9.5380029806259314E-2</v>
      </c>
    </row>
    <row r="77" spans="1:18">
      <c r="A77" s="27">
        <v>37773</v>
      </c>
      <c r="B77" s="35" t="s">
        <v>264</v>
      </c>
      <c r="C77" s="111">
        <v>125.1</v>
      </c>
      <c r="D77" s="111">
        <v>20.7</v>
      </c>
      <c r="E77" s="115">
        <v>37.5</v>
      </c>
      <c r="F77" s="115">
        <v>4.5999999999999996</v>
      </c>
      <c r="G77" s="29">
        <f t="shared" si="0"/>
        <v>0.10926365795724464</v>
      </c>
      <c r="H77" s="25">
        <f t="shared" si="1"/>
        <v>87.6</v>
      </c>
      <c r="I77" s="25">
        <f t="shared" si="2"/>
        <v>16.100000000000001</v>
      </c>
      <c r="J77" s="29">
        <f t="shared" si="3"/>
        <v>0.15525554484088722</v>
      </c>
      <c r="K77" s="111">
        <v>183.2</v>
      </c>
      <c r="L77" s="111">
        <v>13.9</v>
      </c>
      <c r="M77" s="115">
        <v>56.4</v>
      </c>
      <c r="N77" s="115">
        <v>4.0999999999999996</v>
      </c>
      <c r="O77" s="29">
        <f t="shared" si="4"/>
        <v>6.7768595041322308E-2</v>
      </c>
      <c r="P77" s="25">
        <f t="shared" si="5"/>
        <v>126.79999999999998</v>
      </c>
      <c r="Q77" s="25">
        <f t="shared" si="6"/>
        <v>9.8000000000000007</v>
      </c>
      <c r="R77" s="29">
        <f t="shared" si="7"/>
        <v>7.1742313323572476E-2</v>
      </c>
    </row>
    <row r="78" spans="1:18">
      <c r="A78" s="27">
        <v>37865</v>
      </c>
      <c r="B78" s="35" t="s">
        <v>265</v>
      </c>
      <c r="C78" s="111">
        <v>131</v>
      </c>
      <c r="D78" s="111">
        <v>19.7</v>
      </c>
      <c r="E78" s="115">
        <v>38.700000000000003</v>
      </c>
      <c r="F78" s="115">
        <v>4.5999999999999996</v>
      </c>
      <c r="G78" s="29">
        <f t="shared" si="0"/>
        <v>0.10623556581986142</v>
      </c>
      <c r="H78" s="25">
        <f t="shared" si="1"/>
        <v>92.3</v>
      </c>
      <c r="I78" s="25">
        <f t="shared" si="2"/>
        <v>15.1</v>
      </c>
      <c r="J78" s="29">
        <f t="shared" si="3"/>
        <v>0.14059590316573559</v>
      </c>
      <c r="K78" s="111">
        <v>187.4</v>
      </c>
      <c r="L78" s="111">
        <v>12.1</v>
      </c>
      <c r="M78" s="115">
        <v>63.4</v>
      </c>
      <c r="N78" s="115">
        <v>2.1</v>
      </c>
      <c r="O78" s="29">
        <f t="shared" si="4"/>
        <v>3.2061068702290078E-2</v>
      </c>
      <c r="P78" s="25">
        <f t="shared" si="5"/>
        <v>124</v>
      </c>
      <c r="Q78" s="25">
        <f t="shared" si="6"/>
        <v>10</v>
      </c>
      <c r="R78" s="29">
        <f t="shared" si="7"/>
        <v>7.4626865671641784E-2</v>
      </c>
    </row>
    <row r="79" spans="1:18">
      <c r="A79" s="27">
        <v>37956</v>
      </c>
      <c r="B79" s="35" t="s">
        <v>266</v>
      </c>
      <c r="C79" s="111">
        <v>137.80000000000001</v>
      </c>
      <c r="D79" s="111">
        <v>23.8</v>
      </c>
      <c r="E79" s="115">
        <v>39.799999999999997</v>
      </c>
      <c r="F79" s="115">
        <v>7.6</v>
      </c>
      <c r="G79" s="29">
        <f t="shared" si="0"/>
        <v>0.16033755274261602</v>
      </c>
      <c r="H79" s="25">
        <f t="shared" si="1"/>
        <v>98.000000000000014</v>
      </c>
      <c r="I79" s="25">
        <f t="shared" si="2"/>
        <v>16.200000000000003</v>
      </c>
      <c r="J79" s="29">
        <f t="shared" si="3"/>
        <v>0.14185639229422067</v>
      </c>
      <c r="K79" s="111">
        <v>191.7</v>
      </c>
      <c r="L79" s="111">
        <v>15</v>
      </c>
      <c r="M79" s="115">
        <v>63.9</v>
      </c>
      <c r="N79" s="115">
        <v>3.3</v>
      </c>
      <c r="O79" s="29">
        <f t="shared" si="4"/>
        <v>4.9107142857142849E-2</v>
      </c>
      <c r="P79" s="25">
        <f t="shared" si="5"/>
        <v>127.79999999999998</v>
      </c>
      <c r="Q79" s="25">
        <f t="shared" si="6"/>
        <v>11.7</v>
      </c>
      <c r="R79" s="29">
        <f t="shared" si="7"/>
        <v>8.387096774193549E-2</v>
      </c>
    </row>
    <row r="80" spans="1:18">
      <c r="A80" s="27">
        <v>38047</v>
      </c>
      <c r="B80" s="35" t="s">
        <v>267</v>
      </c>
      <c r="C80" s="111">
        <v>137</v>
      </c>
      <c r="D80" s="111">
        <v>21.1</v>
      </c>
      <c r="E80" s="115">
        <v>40.299999999999997</v>
      </c>
      <c r="F80" s="115">
        <v>6.1</v>
      </c>
      <c r="G80" s="29">
        <f t="shared" si="0"/>
        <v>0.13146551724137931</v>
      </c>
      <c r="H80" s="25">
        <f t="shared" si="1"/>
        <v>96.7</v>
      </c>
      <c r="I80" s="25">
        <f t="shared" si="2"/>
        <v>15.000000000000002</v>
      </c>
      <c r="J80" s="29">
        <f t="shared" si="3"/>
        <v>0.13428827215756492</v>
      </c>
      <c r="K80" s="111">
        <v>193.5</v>
      </c>
      <c r="L80" s="111">
        <v>13.8</v>
      </c>
      <c r="M80" s="115">
        <v>66.8</v>
      </c>
      <c r="N80" s="115">
        <v>4.7</v>
      </c>
      <c r="O80" s="29">
        <f t="shared" si="4"/>
        <v>6.5734265734265732E-2</v>
      </c>
      <c r="P80" s="25">
        <f t="shared" si="5"/>
        <v>126.7</v>
      </c>
      <c r="Q80" s="25">
        <f t="shared" si="6"/>
        <v>9.1000000000000014</v>
      </c>
      <c r="R80" s="29">
        <f t="shared" si="7"/>
        <v>6.7010309278350527E-2</v>
      </c>
    </row>
    <row r="81" spans="1:18">
      <c r="A81" s="27">
        <v>38139</v>
      </c>
      <c r="B81" s="35" t="s">
        <v>268</v>
      </c>
      <c r="C81" s="111">
        <v>127.2</v>
      </c>
      <c r="D81" s="111">
        <v>22.7</v>
      </c>
      <c r="E81" s="115">
        <v>41.3</v>
      </c>
      <c r="F81" s="115">
        <v>6.6</v>
      </c>
      <c r="G81" s="29">
        <f t="shared" si="0"/>
        <v>0.13778705636743216</v>
      </c>
      <c r="H81" s="25">
        <f t="shared" si="1"/>
        <v>85.9</v>
      </c>
      <c r="I81" s="25">
        <f t="shared" si="2"/>
        <v>16.100000000000001</v>
      </c>
      <c r="J81" s="29">
        <f t="shared" si="3"/>
        <v>0.15784313725490198</v>
      </c>
      <c r="K81" s="111">
        <v>184.5</v>
      </c>
      <c r="L81" s="111">
        <v>14.4</v>
      </c>
      <c r="M81" s="115">
        <v>62.4</v>
      </c>
      <c r="N81" s="115">
        <v>4.4000000000000004</v>
      </c>
      <c r="O81" s="29">
        <f t="shared" si="4"/>
        <v>6.5868263473053898E-2</v>
      </c>
      <c r="P81" s="25">
        <f t="shared" si="5"/>
        <v>122.1</v>
      </c>
      <c r="Q81" s="25">
        <f t="shared" si="6"/>
        <v>10</v>
      </c>
      <c r="R81" s="29">
        <f t="shared" si="7"/>
        <v>7.5700227100681305E-2</v>
      </c>
    </row>
    <row r="82" spans="1:18">
      <c r="A82" s="27">
        <v>38231</v>
      </c>
      <c r="B82" s="35" t="s">
        <v>269</v>
      </c>
      <c r="C82" s="111">
        <v>132</v>
      </c>
      <c r="D82" s="111">
        <v>18.3</v>
      </c>
      <c r="E82" s="115">
        <v>43.2</v>
      </c>
      <c r="F82" s="115">
        <v>5.9</v>
      </c>
      <c r="G82" s="29">
        <f t="shared" si="0"/>
        <v>0.12016293279022404</v>
      </c>
      <c r="H82" s="25">
        <f t="shared" si="1"/>
        <v>88.8</v>
      </c>
      <c r="I82" s="25">
        <f t="shared" si="2"/>
        <v>12.4</v>
      </c>
      <c r="J82" s="29">
        <f t="shared" si="3"/>
        <v>0.1225296442687747</v>
      </c>
      <c r="K82" s="111">
        <v>183.9</v>
      </c>
      <c r="L82" s="111">
        <v>14.4</v>
      </c>
      <c r="M82" s="115">
        <v>63.3</v>
      </c>
      <c r="N82" s="115">
        <v>5.2</v>
      </c>
      <c r="O82" s="29">
        <f t="shared" si="4"/>
        <v>7.5912408759124084E-2</v>
      </c>
      <c r="P82" s="25">
        <f t="shared" si="5"/>
        <v>120.60000000000001</v>
      </c>
      <c r="Q82" s="25">
        <f t="shared" si="6"/>
        <v>9.1999999999999993</v>
      </c>
      <c r="R82" s="29">
        <f t="shared" si="7"/>
        <v>7.0878274268104766E-2</v>
      </c>
    </row>
    <row r="83" spans="1:18">
      <c r="A83" s="27">
        <v>38322</v>
      </c>
      <c r="B83" s="35" t="s">
        <v>270</v>
      </c>
      <c r="C83" s="111">
        <v>147</v>
      </c>
      <c r="D83" s="111">
        <v>19.899999999999999</v>
      </c>
      <c r="E83" s="115">
        <v>50.3</v>
      </c>
      <c r="F83" s="115">
        <v>6</v>
      </c>
      <c r="G83" s="29">
        <f t="shared" si="0"/>
        <v>0.10657193605683837</v>
      </c>
      <c r="H83" s="25">
        <f t="shared" si="1"/>
        <v>96.7</v>
      </c>
      <c r="I83" s="25">
        <f t="shared" si="2"/>
        <v>13.899999999999999</v>
      </c>
      <c r="J83" s="29">
        <f t="shared" si="3"/>
        <v>0.12567811934900541</v>
      </c>
      <c r="K83" s="111">
        <v>201</v>
      </c>
      <c r="L83" s="111">
        <v>14.8</v>
      </c>
      <c r="M83" s="115">
        <v>64.900000000000006</v>
      </c>
      <c r="N83" s="115">
        <v>4.9000000000000004</v>
      </c>
      <c r="O83" s="29">
        <f t="shared" si="4"/>
        <v>7.0200573065902577E-2</v>
      </c>
      <c r="P83" s="25">
        <f t="shared" si="5"/>
        <v>136.1</v>
      </c>
      <c r="Q83" s="25">
        <f t="shared" si="6"/>
        <v>9.9</v>
      </c>
      <c r="R83" s="29">
        <f t="shared" si="7"/>
        <v>6.7808219178082191E-2</v>
      </c>
    </row>
    <row r="84" spans="1:18">
      <c r="A84" s="27">
        <v>38412</v>
      </c>
      <c r="B84" s="35" t="s">
        <v>271</v>
      </c>
      <c r="C84" s="111">
        <v>140.6</v>
      </c>
      <c r="D84" s="111">
        <v>23.8</v>
      </c>
      <c r="E84" s="115">
        <v>41.6</v>
      </c>
      <c r="F84" s="115">
        <v>7.9</v>
      </c>
      <c r="G84" s="29">
        <f t="shared" si="0"/>
        <v>0.1595959595959596</v>
      </c>
      <c r="H84" s="25">
        <f t="shared" si="1"/>
        <v>99</v>
      </c>
      <c r="I84" s="25">
        <f t="shared" si="2"/>
        <v>15.9</v>
      </c>
      <c r="J84" s="29">
        <f t="shared" si="3"/>
        <v>0.13838120104438642</v>
      </c>
      <c r="K84" s="111">
        <v>188.3</v>
      </c>
      <c r="L84" s="111">
        <v>17.100000000000001</v>
      </c>
      <c r="M84" s="115">
        <v>62.1</v>
      </c>
      <c r="N84" s="115">
        <v>4.9000000000000004</v>
      </c>
      <c r="O84" s="29">
        <f t="shared" si="4"/>
        <v>7.3134328358208961E-2</v>
      </c>
      <c r="P84" s="25">
        <f t="shared" si="5"/>
        <v>126.20000000000002</v>
      </c>
      <c r="Q84" s="25">
        <f t="shared" si="6"/>
        <v>12.200000000000001</v>
      </c>
      <c r="R84" s="29">
        <f t="shared" si="7"/>
        <v>8.8150289017341038E-2</v>
      </c>
    </row>
    <row r="85" spans="1:18">
      <c r="A85" s="27">
        <v>38504</v>
      </c>
      <c r="B85" s="35" t="s">
        <v>272</v>
      </c>
      <c r="C85" s="111">
        <v>137.80000000000001</v>
      </c>
      <c r="D85" s="111">
        <v>20.100000000000001</v>
      </c>
      <c r="E85" s="115">
        <v>42.1</v>
      </c>
      <c r="F85" s="115">
        <v>5.0999999999999996</v>
      </c>
      <c r="G85" s="29">
        <f t="shared" si="0"/>
        <v>0.10805084745762711</v>
      </c>
      <c r="H85" s="25">
        <f t="shared" si="1"/>
        <v>95.700000000000017</v>
      </c>
      <c r="I85" s="25">
        <f t="shared" si="2"/>
        <v>15.000000000000002</v>
      </c>
      <c r="J85" s="29">
        <f t="shared" si="3"/>
        <v>0.13550135501355012</v>
      </c>
      <c r="K85" s="111">
        <v>186.2</v>
      </c>
      <c r="L85" s="111">
        <v>14.1</v>
      </c>
      <c r="M85" s="115">
        <v>66.900000000000006</v>
      </c>
      <c r="N85" s="115">
        <v>4.3</v>
      </c>
      <c r="O85" s="29">
        <f t="shared" si="4"/>
        <v>6.0393258426966287E-2</v>
      </c>
      <c r="P85" s="25">
        <f t="shared" si="5"/>
        <v>119.29999999999998</v>
      </c>
      <c r="Q85" s="25">
        <f t="shared" si="6"/>
        <v>9.8000000000000007</v>
      </c>
      <c r="R85" s="29">
        <f t="shared" si="7"/>
        <v>7.5910147172734324E-2</v>
      </c>
    </row>
    <row r="86" spans="1:18">
      <c r="A86" s="27">
        <v>38596</v>
      </c>
      <c r="B86" s="35" t="s">
        <v>273</v>
      </c>
      <c r="C86" s="111">
        <v>138.30000000000001</v>
      </c>
      <c r="D86" s="111">
        <v>23.1</v>
      </c>
      <c r="E86" s="115">
        <v>38.799999999999997</v>
      </c>
      <c r="F86" s="115">
        <v>7</v>
      </c>
      <c r="G86" s="29">
        <f t="shared" si="0"/>
        <v>0.15283842794759828</v>
      </c>
      <c r="H86" s="25">
        <f t="shared" si="1"/>
        <v>99.500000000000014</v>
      </c>
      <c r="I86" s="25">
        <f t="shared" si="2"/>
        <v>16.100000000000001</v>
      </c>
      <c r="J86" s="29">
        <f t="shared" si="3"/>
        <v>0.13927335640138408</v>
      </c>
      <c r="K86" s="111">
        <v>188.9</v>
      </c>
      <c r="L86" s="111">
        <v>11.7</v>
      </c>
      <c r="M86" s="115">
        <v>69.3</v>
      </c>
      <c r="N86" s="115">
        <v>4.3</v>
      </c>
      <c r="O86" s="29">
        <f t="shared" si="4"/>
        <v>5.8423913043478264E-2</v>
      </c>
      <c r="P86" s="25">
        <f t="shared" si="5"/>
        <v>119.60000000000001</v>
      </c>
      <c r="Q86" s="25">
        <f t="shared" si="6"/>
        <v>7.3999999999999995</v>
      </c>
      <c r="R86" s="29">
        <f t="shared" si="7"/>
        <v>5.8267716535433063E-2</v>
      </c>
    </row>
    <row r="87" spans="1:18">
      <c r="A87" s="27">
        <v>38687</v>
      </c>
      <c r="B87" s="35" t="s">
        <v>274</v>
      </c>
      <c r="C87" s="111">
        <v>152.30000000000001</v>
      </c>
      <c r="D87" s="111">
        <v>20.7</v>
      </c>
      <c r="E87" s="115">
        <v>44.5</v>
      </c>
      <c r="F87" s="115">
        <v>7.6</v>
      </c>
      <c r="G87" s="29">
        <f t="shared" si="0"/>
        <v>0.14587332053742802</v>
      </c>
      <c r="H87" s="25">
        <f t="shared" si="1"/>
        <v>107.80000000000001</v>
      </c>
      <c r="I87" s="25">
        <f t="shared" si="2"/>
        <v>13.1</v>
      </c>
      <c r="J87" s="29">
        <f t="shared" si="3"/>
        <v>0.10835401157981803</v>
      </c>
      <c r="K87" s="111">
        <v>196.2</v>
      </c>
      <c r="L87" s="111">
        <v>13</v>
      </c>
      <c r="M87" s="115">
        <v>74.8</v>
      </c>
      <c r="N87" s="115">
        <v>5</v>
      </c>
      <c r="O87" s="29">
        <f t="shared" si="4"/>
        <v>6.2656641604010022E-2</v>
      </c>
      <c r="P87" s="25">
        <f t="shared" si="5"/>
        <v>121.39999999999999</v>
      </c>
      <c r="Q87" s="25">
        <f t="shared" si="6"/>
        <v>8</v>
      </c>
      <c r="R87" s="29">
        <f t="shared" si="7"/>
        <v>6.1823802163833083E-2</v>
      </c>
    </row>
    <row r="88" spans="1:18">
      <c r="A88" s="27">
        <v>38777</v>
      </c>
      <c r="B88" s="35" t="s">
        <v>275</v>
      </c>
      <c r="C88" s="111">
        <v>146.4</v>
      </c>
      <c r="D88" s="111">
        <v>25.3</v>
      </c>
      <c r="E88" s="115">
        <v>40.6</v>
      </c>
      <c r="F88" s="115">
        <v>6.9</v>
      </c>
      <c r="G88" s="29">
        <f t="shared" si="0"/>
        <v>0.14526315789473684</v>
      </c>
      <c r="H88" s="25">
        <f t="shared" si="1"/>
        <v>105.80000000000001</v>
      </c>
      <c r="I88" s="25">
        <f t="shared" si="2"/>
        <v>18.399999999999999</v>
      </c>
      <c r="J88" s="29">
        <f t="shared" si="3"/>
        <v>0.14814814814814811</v>
      </c>
      <c r="K88" s="111">
        <v>207.8</v>
      </c>
      <c r="L88" s="111">
        <v>17.3</v>
      </c>
      <c r="M88" s="115">
        <v>71.099999999999994</v>
      </c>
      <c r="N88" s="115">
        <v>5</v>
      </c>
      <c r="O88" s="29">
        <f t="shared" si="4"/>
        <v>6.5703022339027597E-2</v>
      </c>
      <c r="P88" s="25">
        <f t="shared" si="5"/>
        <v>136.70000000000002</v>
      </c>
      <c r="Q88" s="25">
        <f t="shared" si="6"/>
        <v>12.3</v>
      </c>
      <c r="R88" s="29">
        <f t="shared" si="7"/>
        <v>8.2550335570469785E-2</v>
      </c>
    </row>
    <row r="89" spans="1:18">
      <c r="A89" s="27">
        <v>38869</v>
      </c>
      <c r="B89" s="35" t="s">
        <v>276</v>
      </c>
      <c r="C89" s="111">
        <v>140</v>
      </c>
      <c r="D89" s="111">
        <v>22.9</v>
      </c>
      <c r="E89" s="115">
        <v>39.299999999999997</v>
      </c>
      <c r="F89" s="115">
        <v>6.9</v>
      </c>
      <c r="G89" s="29">
        <f t="shared" si="0"/>
        <v>0.14935064935064937</v>
      </c>
      <c r="H89" s="25">
        <f t="shared" si="1"/>
        <v>100.7</v>
      </c>
      <c r="I89" s="25">
        <f t="shared" si="2"/>
        <v>15.999999999999998</v>
      </c>
      <c r="J89" s="29">
        <f t="shared" si="3"/>
        <v>0.13710368466152525</v>
      </c>
      <c r="K89" s="111">
        <v>201.5</v>
      </c>
      <c r="L89" s="111">
        <v>11.9</v>
      </c>
      <c r="M89" s="115">
        <v>75.8</v>
      </c>
      <c r="N89" s="115">
        <v>1.8</v>
      </c>
      <c r="O89" s="29">
        <f t="shared" si="4"/>
        <v>2.3195876288659795E-2</v>
      </c>
      <c r="P89" s="25">
        <f t="shared" si="5"/>
        <v>125.7</v>
      </c>
      <c r="Q89" s="25">
        <f t="shared" si="6"/>
        <v>10.1</v>
      </c>
      <c r="R89" s="29">
        <f t="shared" si="7"/>
        <v>7.437407952871869E-2</v>
      </c>
    </row>
    <row r="90" spans="1:18">
      <c r="A90" s="27">
        <v>38961</v>
      </c>
      <c r="B90" s="35" t="s">
        <v>277</v>
      </c>
      <c r="C90" s="111">
        <v>137.1</v>
      </c>
      <c r="D90" s="111">
        <v>21.4</v>
      </c>
      <c r="E90" s="115">
        <v>34.4</v>
      </c>
      <c r="F90" s="115">
        <v>6.1</v>
      </c>
      <c r="G90" s="29">
        <f t="shared" si="0"/>
        <v>0.15061728395061727</v>
      </c>
      <c r="H90" s="25">
        <f t="shared" si="1"/>
        <v>102.69999999999999</v>
      </c>
      <c r="I90" s="25">
        <f t="shared" si="2"/>
        <v>15.299999999999999</v>
      </c>
      <c r="J90" s="29">
        <f t="shared" si="3"/>
        <v>0.12966101694915255</v>
      </c>
      <c r="K90" s="111">
        <v>200.8</v>
      </c>
      <c r="L90" s="111">
        <v>15</v>
      </c>
      <c r="M90" s="115">
        <v>70.3</v>
      </c>
      <c r="N90" s="115">
        <v>4.5</v>
      </c>
      <c r="O90" s="29">
        <f t="shared" si="4"/>
        <v>6.0160427807486636E-2</v>
      </c>
      <c r="P90" s="25">
        <f t="shared" si="5"/>
        <v>130.5</v>
      </c>
      <c r="Q90" s="25">
        <f t="shared" si="6"/>
        <v>10.5</v>
      </c>
      <c r="R90" s="29">
        <f t="shared" si="7"/>
        <v>7.4468085106382975E-2</v>
      </c>
    </row>
    <row r="91" spans="1:18">
      <c r="A91" s="27">
        <v>39052</v>
      </c>
      <c r="B91" s="35" t="s">
        <v>278</v>
      </c>
      <c r="C91" s="111">
        <v>154.6</v>
      </c>
      <c r="D91" s="111">
        <v>26</v>
      </c>
      <c r="E91" s="115">
        <v>38.799999999999997</v>
      </c>
      <c r="F91" s="115">
        <v>8.3000000000000007</v>
      </c>
      <c r="G91" s="29">
        <f t="shared" si="0"/>
        <v>0.17622080679405525</v>
      </c>
      <c r="H91" s="25">
        <f t="shared" si="1"/>
        <v>115.8</v>
      </c>
      <c r="I91" s="25">
        <f t="shared" si="2"/>
        <v>17.7</v>
      </c>
      <c r="J91" s="29">
        <f t="shared" si="3"/>
        <v>0.13258426966292133</v>
      </c>
      <c r="K91" s="111">
        <v>203.1</v>
      </c>
      <c r="L91" s="111">
        <v>13.6</v>
      </c>
      <c r="M91" s="115">
        <v>72.7</v>
      </c>
      <c r="N91" s="115">
        <v>5.6</v>
      </c>
      <c r="O91" s="29">
        <f t="shared" si="4"/>
        <v>7.151979565772669E-2</v>
      </c>
      <c r="P91" s="25">
        <f t="shared" si="5"/>
        <v>130.39999999999998</v>
      </c>
      <c r="Q91" s="25">
        <f t="shared" si="6"/>
        <v>8</v>
      </c>
      <c r="R91" s="29">
        <f t="shared" si="7"/>
        <v>5.7803468208092498E-2</v>
      </c>
    </row>
    <row r="92" spans="1:18">
      <c r="A92" s="27">
        <v>39142</v>
      </c>
      <c r="B92" s="35" t="s">
        <v>279</v>
      </c>
      <c r="C92" s="111">
        <v>149.4</v>
      </c>
      <c r="D92" s="111">
        <v>28.3</v>
      </c>
      <c r="E92" s="115">
        <v>41</v>
      </c>
      <c r="F92" s="115">
        <v>7.6</v>
      </c>
      <c r="G92" s="29">
        <f t="shared" si="0"/>
        <v>0.15637860082304525</v>
      </c>
      <c r="H92" s="25">
        <f t="shared" si="1"/>
        <v>108.4</v>
      </c>
      <c r="I92" s="25">
        <f t="shared" si="2"/>
        <v>20.700000000000003</v>
      </c>
      <c r="J92" s="29">
        <f t="shared" si="3"/>
        <v>0.16034082106893879</v>
      </c>
      <c r="K92" s="111">
        <v>202</v>
      </c>
      <c r="L92" s="111">
        <v>19.600000000000001</v>
      </c>
      <c r="M92" s="115">
        <v>72</v>
      </c>
      <c r="N92" s="115">
        <v>8.5</v>
      </c>
      <c r="O92" s="29">
        <f t="shared" si="4"/>
        <v>0.10559006211180125</v>
      </c>
      <c r="P92" s="25">
        <f t="shared" si="5"/>
        <v>130</v>
      </c>
      <c r="Q92" s="25">
        <f t="shared" si="6"/>
        <v>11.100000000000001</v>
      </c>
      <c r="R92" s="29">
        <f t="shared" si="7"/>
        <v>7.8667611622962458E-2</v>
      </c>
    </row>
    <row r="93" spans="1:18">
      <c r="A93" s="27">
        <v>39234</v>
      </c>
      <c r="B93" s="35" t="s">
        <v>280</v>
      </c>
      <c r="C93" s="111">
        <v>147.9</v>
      </c>
      <c r="D93" s="111">
        <v>23.1</v>
      </c>
      <c r="E93" s="115">
        <v>41.2</v>
      </c>
      <c r="F93" s="115">
        <v>7.1</v>
      </c>
      <c r="G93" s="29">
        <f t="shared" si="0"/>
        <v>0.14699792960662525</v>
      </c>
      <c r="H93" s="25">
        <f t="shared" si="1"/>
        <v>106.7</v>
      </c>
      <c r="I93" s="25">
        <f t="shared" si="2"/>
        <v>16</v>
      </c>
      <c r="J93" s="29">
        <f t="shared" si="3"/>
        <v>0.13039934800325997</v>
      </c>
      <c r="K93" s="111">
        <v>193.8</v>
      </c>
      <c r="L93" s="111">
        <v>12.7</v>
      </c>
      <c r="M93" s="115">
        <v>69.7</v>
      </c>
      <c r="N93" s="115">
        <v>4.2</v>
      </c>
      <c r="O93" s="29">
        <f t="shared" si="4"/>
        <v>5.6833558863328817E-2</v>
      </c>
      <c r="P93" s="25">
        <f t="shared" si="5"/>
        <v>124.10000000000001</v>
      </c>
      <c r="Q93" s="25">
        <f t="shared" si="6"/>
        <v>8.5</v>
      </c>
      <c r="R93" s="29">
        <f t="shared" si="7"/>
        <v>6.4102564102564097E-2</v>
      </c>
    </row>
    <row r="94" spans="1:18">
      <c r="A94" s="27">
        <v>39326</v>
      </c>
      <c r="B94" s="35" t="s">
        <v>281</v>
      </c>
      <c r="C94" s="111">
        <v>147</v>
      </c>
      <c r="D94" s="111">
        <v>26.9</v>
      </c>
      <c r="E94" s="115">
        <v>41.4</v>
      </c>
      <c r="F94" s="115">
        <v>9.3000000000000007</v>
      </c>
      <c r="G94" s="29">
        <f t="shared" si="0"/>
        <v>0.18343195266272189</v>
      </c>
      <c r="H94" s="25">
        <f t="shared" si="1"/>
        <v>105.6</v>
      </c>
      <c r="I94" s="25">
        <f t="shared" si="2"/>
        <v>17.599999999999998</v>
      </c>
      <c r="J94" s="29">
        <f t="shared" si="3"/>
        <v>0.14285714285714285</v>
      </c>
      <c r="K94" s="111">
        <v>194.1</v>
      </c>
      <c r="L94" s="111">
        <v>11.5</v>
      </c>
      <c r="M94" s="115">
        <v>73.599999999999994</v>
      </c>
      <c r="N94" s="115">
        <v>4.2</v>
      </c>
      <c r="O94" s="29">
        <f t="shared" si="4"/>
        <v>5.3984575835475584E-2</v>
      </c>
      <c r="P94" s="25">
        <f t="shared" si="5"/>
        <v>120.5</v>
      </c>
      <c r="Q94" s="25">
        <f t="shared" si="6"/>
        <v>7.3</v>
      </c>
      <c r="R94" s="29">
        <f t="shared" si="7"/>
        <v>5.7120500782472612E-2</v>
      </c>
    </row>
    <row r="95" spans="1:18">
      <c r="A95" s="27">
        <v>39417</v>
      </c>
      <c r="B95" s="35" t="s">
        <v>282</v>
      </c>
      <c r="C95" s="111">
        <v>157.1</v>
      </c>
      <c r="D95" s="111">
        <v>23.5</v>
      </c>
      <c r="E95" s="115">
        <v>46.5</v>
      </c>
      <c r="F95" s="115">
        <v>8.3000000000000007</v>
      </c>
      <c r="G95" s="29">
        <f t="shared" si="0"/>
        <v>0.15145985401459855</v>
      </c>
      <c r="H95" s="25">
        <f t="shared" si="1"/>
        <v>110.6</v>
      </c>
      <c r="I95" s="25">
        <f t="shared" si="2"/>
        <v>15.2</v>
      </c>
      <c r="J95" s="29">
        <f t="shared" si="3"/>
        <v>0.12082670906200317</v>
      </c>
      <c r="K95" s="111">
        <v>204.7</v>
      </c>
      <c r="L95" s="111">
        <v>11.1</v>
      </c>
      <c r="M95" s="115">
        <v>72.8</v>
      </c>
      <c r="N95" s="115">
        <v>3.1</v>
      </c>
      <c r="O95" s="29">
        <f t="shared" si="4"/>
        <v>4.0843214756258239E-2</v>
      </c>
      <c r="P95" s="25">
        <f t="shared" si="5"/>
        <v>131.89999999999998</v>
      </c>
      <c r="Q95" s="25">
        <f t="shared" si="6"/>
        <v>8</v>
      </c>
      <c r="R95" s="29">
        <f t="shared" si="7"/>
        <v>5.7183702644746259E-2</v>
      </c>
    </row>
    <row r="96" spans="1:18">
      <c r="A96" s="27">
        <v>39508</v>
      </c>
      <c r="B96" s="35" t="s">
        <v>283</v>
      </c>
      <c r="C96" s="111">
        <v>141.80000000000001</v>
      </c>
      <c r="D96" s="111">
        <v>26.1</v>
      </c>
      <c r="E96" s="115">
        <v>44.9</v>
      </c>
      <c r="F96" s="115">
        <v>7.1</v>
      </c>
      <c r="G96" s="29">
        <f t="shared" si="0"/>
        <v>0.13653846153846153</v>
      </c>
      <c r="H96" s="25">
        <f t="shared" si="1"/>
        <v>96.9</v>
      </c>
      <c r="I96" s="25">
        <f t="shared" si="2"/>
        <v>19</v>
      </c>
      <c r="J96" s="29">
        <f t="shared" si="3"/>
        <v>0.16393442622950818</v>
      </c>
      <c r="K96" s="111">
        <v>193.2</v>
      </c>
      <c r="L96" s="111">
        <v>18.100000000000001</v>
      </c>
      <c r="M96" s="115">
        <v>64.2</v>
      </c>
      <c r="N96" s="115">
        <v>7.6</v>
      </c>
      <c r="O96" s="29">
        <f t="shared" si="4"/>
        <v>0.10584958217270195</v>
      </c>
      <c r="P96" s="25">
        <f t="shared" si="5"/>
        <v>129</v>
      </c>
      <c r="Q96" s="25">
        <f t="shared" si="6"/>
        <v>10.500000000000002</v>
      </c>
      <c r="R96" s="29">
        <f t="shared" si="7"/>
        <v>7.5268817204301092E-2</v>
      </c>
    </row>
    <row r="97" spans="1:18">
      <c r="A97" s="27">
        <v>39600</v>
      </c>
      <c r="B97" s="35" t="s">
        <v>284</v>
      </c>
      <c r="C97" s="111">
        <v>144.1</v>
      </c>
      <c r="D97" s="111">
        <v>26.4</v>
      </c>
      <c r="E97" s="115">
        <v>43.6</v>
      </c>
      <c r="F97" s="115">
        <v>11.4</v>
      </c>
      <c r="G97" s="29">
        <f t="shared" si="0"/>
        <v>0.20727272727272728</v>
      </c>
      <c r="H97" s="25">
        <f t="shared" si="1"/>
        <v>100.5</v>
      </c>
      <c r="I97" s="25">
        <f t="shared" si="2"/>
        <v>14.999999999999998</v>
      </c>
      <c r="J97" s="29">
        <f t="shared" si="3"/>
        <v>0.12987012987012986</v>
      </c>
      <c r="K97" s="111">
        <v>190.1</v>
      </c>
      <c r="L97" s="111">
        <v>13.9</v>
      </c>
      <c r="M97" s="115">
        <v>61.9</v>
      </c>
      <c r="N97" s="115">
        <v>5.4</v>
      </c>
      <c r="O97" s="29">
        <f t="shared" si="4"/>
        <v>8.0237741456166425E-2</v>
      </c>
      <c r="P97" s="25">
        <f t="shared" si="5"/>
        <v>128.19999999999999</v>
      </c>
      <c r="Q97" s="25">
        <f t="shared" si="6"/>
        <v>8.5</v>
      </c>
      <c r="R97" s="29">
        <f t="shared" si="7"/>
        <v>6.2179956108266279E-2</v>
      </c>
    </row>
    <row r="98" spans="1:18">
      <c r="A98" s="27">
        <v>39692</v>
      </c>
      <c r="B98" s="35" t="s">
        <v>285</v>
      </c>
      <c r="C98" s="111">
        <v>136.19999999999999</v>
      </c>
      <c r="D98" s="111">
        <v>25.3</v>
      </c>
      <c r="E98" s="115">
        <v>39.5</v>
      </c>
      <c r="F98" s="115">
        <v>8.9</v>
      </c>
      <c r="G98" s="29">
        <f t="shared" si="0"/>
        <v>0.18388429752066118</v>
      </c>
      <c r="H98" s="25">
        <f t="shared" si="1"/>
        <v>96.699999999999989</v>
      </c>
      <c r="I98" s="25">
        <f t="shared" si="2"/>
        <v>16.399999999999999</v>
      </c>
      <c r="J98" s="29">
        <f t="shared" si="3"/>
        <v>0.14500442086648982</v>
      </c>
      <c r="K98" s="111">
        <v>192.2</v>
      </c>
      <c r="L98" s="111">
        <v>15.9</v>
      </c>
      <c r="M98" s="115">
        <v>69.900000000000006</v>
      </c>
      <c r="N98" s="115">
        <v>5.3</v>
      </c>
      <c r="O98" s="29">
        <f t="shared" si="4"/>
        <v>7.0478723404255317E-2</v>
      </c>
      <c r="P98" s="25">
        <f t="shared" si="5"/>
        <v>122.29999999999998</v>
      </c>
      <c r="Q98" s="25">
        <f t="shared" si="6"/>
        <v>10.600000000000001</v>
      </c>
      <c r="R98" s="29">
        <f t="shared" si="7"/>
        <v>7.9759217456734408E-2</v>
      </c>
    </row>
    <row r="99" spans="1:18">
      <c r="A99" s="27">
        <v>39783</v>
      </c>
      <c r="B99" s="35" t="s">
        <v>286</v>
      </c>
      <c r="C99" s="111">
        <v>145.5</v>
      </c>
      <c r="D99" s="111">
        <v>32.1</v>
      </c>
      <c r="E99" s="115">
        <v>45.4</v>
      </c>
      <c r="F99" s="115">
        <v>12.1</v>
      </c>
      <c r="G99" s="29">
        <f t="shared" si="0"/>
        <v>0.21043478260869564</v>
      </c>
      <c r="H99" s="25">
        <f t="shared" si="1"/>
        <v>100.1</v>
      </c>
      <c r="I99" s="25">
        <f t="shared" si="2"/>
        <v>20</v>
      </c>
      <c r="J99" s="29">
        <f t="shared" si="3"/>
        <v>0.16652789342214822</v>
      </c>
      <c r="K99" s="111">
        <v>200.8</v>
      </c>
      <c r="L99" s="111">
        <v>15.9</v>
      </c>
      <c r="M99" s="115">
        <v>76.7</v>
      </c>
      <c r="N99" s="115">
        <v>6.3</v>
      </c>
      <c r="O99" s="29">
        <f t="shared" si="4"/>
        <v>7.5903614457831323E-2</v>
      </c>
      <c r="P99" s="25">
        <f t="shared" si="5"/>
        <v>124.10000000000001</v>
      </c>
      <c r="Q99" s="25">
        <f t="shared" si="6"/>
        <v>9.6000000000000014</v>
      </c>
      <c r="R99" s="29">
        <f t="shared" si="7"/>
        <v>7.1802543006731487E-2</v>
      </c>
    </row>
    <row r="100" spans="1:18">
      <c r="A100" s="27">
        <v>39873</v>
      </c>
      <c r="B100" s="35" t="s">
        <v>287</v>
      </c>
      <c r="C100" s="111">
        <v>132.69999999999999</v>
      </c>
      <c r="D100" s="111">
        <v>31.5</v>
      </c>
      <c r="E100" s="115">
        <v>39.700000000000003</v>
      </c>
      <c r="F100" s="115">
        <v>9.9</v>
      </c>
      <c r="G100" s="29">
        <f t="shared" ref="G100:G118" si="8">F100/SUM(E100:F100)</f>
        <v>0.19959677419354838</v>
      </c>
      <c r="H100" s="25">
        <f t="shared" ref="H100:H118" si="9">C100-E100</f>
        <v>92.999999999999986</v>
      </c>
      <c r="I100" s="25">
        <f t="shared" ref="I100:I118" si="10">D100-F100</f>
        <v>21.6</v>
      </c>
      <c r="J100" s="29">
        <f t="shared" ref="J100:J118" si="11">I100/SUM(H100:I100)</f>
        <v>0.18848167539267019</v>
      </c>
      <c r="K100" s="111">
        <v>190.1</v>
      </c>
      <c r="L100" s="111">
        <v>25.1</v>
      </c>
      <c r="M100" s="115">
        <v>70.3</v>
      </c>
      <c r="N100" s="115">
        <v>11.8</v>
      </c>
      <c r="O100" s="29">
        <f t="shared" ref="O100:O118" si="12">N100/SUM(M100:N100)</f>
        <v>0.14372716199756397</v>
      </c>
      <c r="P100" s="25">
        <f t="shared" ref="P100:P118" si="13">K100-M100</f>
        <v>119.8</v>
      </c>
      <c r="Q100" s="25">
        <f t="shared" ref="Q100:Q118" si="14">L100-N100</f>
        <v>13.3</v>
      </c>
      <c r="R100" s="29">
        <f t="shared" ref="R100:R118" si="15">Q100/SUM(P100:Q100)</f>
        <v>9.9924868519909851E-2</v>
      </c>
    </row>
    <row r="101" spans="1:18">
      <c r="A101" s="27">
        <v>39965</v>
      </c>
      <c r="B101" s="35" t="s">
        <v>288</v>
      </c>
      <c r="C101" s="111">
        <v>120.5</v>
      </c>
      <c r="D101" s="111">
        <v>35.6</v>
      </c>
      <c r="E101" s="115">
        <v>36.799999999999997</v>
      </c>
      <c r="F101" s="115">
        <v>10.1</v>
      </c>
      <c r="G101" s="29">
        <f t="shared" si="8"/>
        <v>0.21535181236673773</v>
      </c>
      <c r="H101" s="25">
        <f t="shared" si="9"/>
        <v>83.7</v>
      </c>
      <c r="I101" s="25">
        <f t="shared" si="10"/>
        <v>25.5</v>
      </c>
      <c r="J101" s="29">
        <f t="shared" si="11"/>
        <v>0.23351648351648352</v>
      </c>
      <c r="K101" s="111">
        <v>187.1</v>
      </c>
      <c r="L101" s="111">
        <v>25.1</v>
      </c>
      <c r="M101" s="115">
        <v>65.5</v>
      </c>
      <c r="N101" s="115">
        <v>12.1</v>
      </c>
      <c r="O101" s="29">
        <f t="shared" si="12"/>
        <v>0.15592783505154639</v>
      </c>
      <c r="P101" s="25">
        <f t="shared" si="13"/>
        <v>121.6</v>
      </c>
      <c r="Q101" s="25">
        <f t="shared" si="14"/>
        <v>13.000000000000002</v>
      </c>
      <c r="R101" s="29">
        <f t="shared" si="15"/>
        <v>9.6582466567607744E-2</v>
      </c>
    </row>
    <row r="102" spans="1:18">
      <c r="A102" s="27">
        <v>40057</v>
      </c>
      <c r="B102" s="35" t="s">
        <v>289</v>
      </c>
      <c r="C102" s="111">
        <v>113.3</v>
      </c>
      <c r="D102" s="111">
        <v>38.1</v>
      </c>
      <c r="E102" s="115">
        <v>33.200000000000003</v>
      </c>
      <c r="F102" s="115">
        <v>10.4</v>
      </c>
      <c r="G102" s="29">
        <f t="shared" si="8"/>
        <v>0.23853211009174313</v>
      </c>
      <c r="H102" s="25">
        <f t="shared" si="9"/>
        <v>80.099999999999994</v>
      </c>
      <c r="I102" s="25">
        <f t="shared" si="10"/>
        <v>27.700000000000003</v>
      </c>
      <c r="J102" s="29">
        <f t="shared" si="11"/>
        <v>0.25695732838589985</v>
      </c>
      <c r="K102" s="111">
        <v>184.4</v>
      </c>
      <c r="L102" s="111">
        <v>22.9</v>
      </c>
      <c r="M102" s="115">
        <v>65.900000000000006</v>
      </c>
      <c r="N102" s="115">
        <v>8.1999999999999993</v>
      </c>
      <c r="O102" s="29">
        <f t="shared" si="12"/>
        <v>0.11066126855600537</v>
      </c>
      <c r="P102" s="25">
        <f t="shared" si="13"/>
        <v>118.5</v>
      </c>
      <c r="Q102" s="25">
        <f t="shared" si="14"/>
        <v>14.7</v>
      </c>
      <c r="R102" s="29">
        <f t="shared" si="15"/>
        <v>0.11036036036036037</v>
      </c>
    </row>
    <row r="103" spans="1:18">
      <c r="A103" s="27">
        <v>40148</v>
      </c>
      <c r="B103" s="35" t="s">
        <v>290</v>
      </c>
      <c r="C103" s="111">
        <v>121.9</v>
      </c>
      <c r="D103" s="111">
        <v>44.3</v>
      </c>
      <c r="E103" s="115">
        <v>33</v>
      </c>
      <c r="F103" s="115">
        <v>15.2</v>
      </c>
      <c r="G103" s="29">
        <f t="shared" si="8"/>
        <v>0.31535269709543567</v>
      </c>
      <c r="H103" s="25">
        <f t="shared" si="9"/>
        <v>88.9</v>
      </c>
      <c r="I103" s="25">
        <f t="shared" si="10"/>
        <v>29.099999999999998</v>
      </c>
      <c r="J103" s="29">
        <f t="shared" si="11"/>
        <v>0.24661016949152539</v>
      </c>
      <c r="K103" s="111">
        <v>187.8</v>
      </c>
      <c r="L103" s="111">
        <v>26.7</v>
      </c>
      <c r="M103" s="115">
        <v>68.099999999999994</v>
      </c>
      <c r="N103" s="115">
        <v>12.2</v>
      </c>
      <c r="O103" s="29">
        <f t="shared" si="12"/>
        <v>0.15193026151930261</v>
      </c>
      <c r="P103" s="25">
        <f t="shared" si="13"/>
        <v>119.70000000000002</v>
      </c>
      <c r="Q103" s="25">
        <f t="shared" si="14"/>
        <v>14.5</v>
      </c>
      <c r="R103" s="29">
        <f t="shared" si="15"/>
        <v>0.10804769001490312</v>
      </c>
    </row>
    <row r="104" spans="1:18">
      <c r="A104" s="27">
        <v>40238</v>
      </c>
      <c r="B104" s="35" t="s">
        <v>291</v>
      </c>
      <c r="C104" s="111">
        <v>117.8</v>
      </c>
      <c r="D104" s="111">
        <v>40.1</v>
      </c>
      <c r="E104" s="115">
        <v>31.9</v>
      </c>
      <c r="F104" s="115">
        <v>14.3</v>
      </c>
      <c r="G104" s="29">
        <f t="shared" si="8"/>
        <v>0.30952380952380953</v>
      </c>
      <c r="H104" s="25">
        <f t="shared" si="9"/>
        <v>85.9</v>
      </c>
      <c r="I104" s="25">
        <f t="shared" si="10"/>
        <v>25.8</v>
      </c>
      <c r="J104" s="29">
        <f t="shared" si="11"/>
        <v>0.23097582811101164</v>
      </c>
      <c r="K104" s="111">
        <v>188.9</v>
      </c>
      <c r="L104" s="111">
        <v>24.6</v>
      </c>
      <c r="M104" s="115">
        <v>68.3</v>
      </c>
      <c r="N104" s="115">
        <v>9.1999999999999993</v>
      </c>
      <c r="O104" s="29">
        <f t="shared" si="12"/>
        <v>0.11870967741935483</v>
      </c>
      <c r="P104" s="25">
        <f t="shared" si="13"/>
        <v>120.60000000000001</v>
      </c>
      <c r="Q104" s="25">
        <f t="shared" si="14"/>
        <v>15.400000000000002</v>
      </c>
      <c r="R104" s="29">
        <f t="shared" si="15"/>
        <v>0.11323529411764707</v>
      </c>
    </row>
    <row r="105" spans="1:18">
      <c r="A105" s="27">
        <v>40330</v>
      </c>
      <c r="B105" s="35" t="s">
        <v>292</v>
      </c>
      <c r="C105" s="111">
        <v>112.3</v>
      </c>
      <c r="D105" s="111">
        <v>37.6</v>
      </c>
      <c r="E105" s="115">
        <v>32.1</v>
      </c>
      <c r="F105" s="115">
        <v>15.9</v>
      </c>
      <c r="G105" s="29">
        <f t="shared" si="8"/>
        <v>0.33124999999999999</v>
      </c>
      <c r="H105" s="25">
        <f t="shared" si="9"/>
        <v>80.199999999999989</v>
      </c>
      <c r="I105" s="25">
        <f t="shared" si="10"/>
        <v>21.700000000000003</v>
      </c>
      <c r="J105" s="29">
        <f t="shared" si="11"/>
        <v>0.21295387634936216</v>
      </c>
      <c r="K105" s="111">
        <v>181.7</v>
      </c>
      <c r="L105" s="111">
        <v>29</v>
      </c>
      <c r="M105" s="115">
        <v>63.6</v>
      </c>
      <c r="N105" s="115">
        <v>12.1</v>
      </c>
      <c r="O105" s="29">
        <f t="shared" si="12"/>
        <v>0.15984147952443856</v>
      </c>
      <c r="P105" s="25">
        <f t="shared" si="13"/>
        <v>118.1</v>
      </c>
      <c r="Q105" s="25">
        <f t="shared" si="14"/>
        <v>16.899999999999999</v>
      </c>
      <c r="R105" s="29">
        <f t="shared" si="15"/>
        <v>0.12518518518518518</v>
      </c>
    </row>
    <row r="106" spans="1:18">
      <c r="A106" s="27">
        <v>40422</v>
      </c>
      <c r="B106" s="35" t="s">
        <v>293</v>
      </c>
      <c r="C106" s="111">
        <v>106.9</v>
      </c>
      <c r="D106" s="111">
        <v>33.4</v>
      </c>
      <c r="E106" s="115">
        <v>26.3</v>
      </c>
      <c r="F106" s="115">
        <v>13</v>
      </c>
      <c r="G106" s="29">
        <f t="shared" si="8"/>
        <v>0.33078880407124683</v>
      </c>
      <c r="H106" s="25">
        <f t="shared" si="9"/>
        <v>80.600000000000009</v>
      </c>
      <c r="I106" s="25">
        <f t="shared" si="10"/>
        <v>20.399999999999999</v>
      </c>
      <c r="J106" s="29">
        <f t="shared" si="11"/>
        <v>0.20198019801980197</v>
      </c>
      <c r="K106" s="111">
        <v>191.4</v>
      </c>
      <c r="L106" s="111">
        <v>26</v>
      </c>
      <c r="M106" s="115">
        <v>70.5</v>
      </c>
      <c r="N106" s="115">
        <v>11</v>
      </c>
      <c r="O106" s="29">
        <f t="shared" si="12"/>
        <v>0.13496932515337423</v>
      </c>
      <c r="P106" s="25">
        <f t="shared" si="13"/>
        <v>120.9</v>
      </c>
      <c r="Q106" s="25">
        <f t="shared" si="14"/>
        <v>15</v>
      </c>
      <c r="R106" s="29">
        <f t="shared" si="15"/>
        <v>0.11037527593818984</v>
      </c>
    </row>
    <row r="107" spans="1:18">
      <c r="A107" s="27">
        <v>40513</v>
      </c>
      <c r="B107" s="35" t="s">
        <v>294</v>
      </c>
      <c r="C107" s="111">
        <v>112.2</v>
      </c>
      <c r="D107" s="111">
        <v>39.200000000000003</v>
      </c>
      <c r="E107" s="115">
        <v>29.4</v>
      </c>
      <c r="F107" s="115">
        <v>14.7</v>
      </c>
      <c r="G107" s="29">
        <f t="shared" si="8"/>
        <v>0.33333333333333337</v>
      </c>
      <c r="H107" s="25">
        <f t="shared" si="9"/>
        <v>82.800000000000011</v>
      </c>
      <c r="I107" s="25">
        <f t="shared" si="10"/>
        <v>24.500000000000004</v>
      </c>
      <c r="J107" s="29">
        <f t="shared" si="11"/>
        <v>0.228331780055918</v>
      </c>
      <c r="K107" s="111">
        <v>200.6</v>
      </c>
      <c r="L107" s="111">
        <v>25.9</v>
      </c>
      <c r="M107" s="115">
        <v>70.3</v>
      </c>
      <c r="N107" s="115">
        <v>9.9</v>
      </c>
      <c r="O107" s="29">
        <f t="shared" si="12"/>
        <v>0.12344139650872818</v>
      </c>
      <c r="P107" s="25">
        <f t="shared" si="13"/>
        <v>130.30000000000001</v>
      </c>
      <c r="Q107" s="25">
        <f t="shared" si="14"/>
        <v>15.999999999999998</v>
      </c>
      <c r="R107" s="29">
        <f t="shared" si="15"/>
        <v>0.10936431989063566</v>
      </c>
    </row>
    <row r="108" spans="1:18">
      <c r="A108" s="27">
        <v>40603</v>
      </c>
      <c r="B108" s="35" t="s">
        <v>295</v>
      </c>
      <c r="C108" s="111">
        <v>107.4</v>
      </c>
      <c r="D108" s="111">
        <v>40.6</v>
      </c>
      <c r="E108" s="115">
        <v>31.1</v>
      </c>
      <c r="F108" s="115">
        <v>14</v>
      </c>
      <c r="G108" s="29">
        <f t="shared" si="8"/>
        <v>0.31042128603104213</v>
      </c>
      <c r="H108" s="25">
        <f t="shared" si="9"/>
        <v>76.300000000000011</v>
      </c>
      <c r="I108" s="25">
        <f t="shared" si="10"/>
        <v>26.6</v>
      </c>
      <c r="J108" s="29">
        <f t="shared" si="11"/>
        <v>0.25850340136054423</v>
      </c>
      <c r="K108" s="111">
        <v>202</v>
      </c>
      <c r="L108" s="111">
        <v>31.5</v>
      </c>
      <c r="M108" s="115">
        <v>78.400000000000006</v>
      </c>
      <c r="N108" s="115">
        <v>11.1</v>
      </c>
      <c r="O108" s="29">
        <f t="shared" si="12"/>
        <v>0.12402234636871508</v>
      </c>
      <c r="P108" s="25">
        <f t="shared" si="13"/>
        <v>123.6</v>
      </c>
      <c r="Q108" s="25">
        <f t="shared" si="14"/>
        <v>20.399999999999999</v>
      </c>
      <c r="R108" s="29">
        <f t="shared" si="15"/>
        <v>0.14166666666666666</v>
      </c>
    </row>
    <row r="109" spans="1:18">
      <c r="A109" s="27">
        <v>40695</v>
      </c>
      <c r="B109" s="35" t="s">
        <v>296</v>
      </c>
      <c r="C109" s="111">
        <v>101.7</v>
      </c>
      <c r="D109" s="111">
        <v>38.799999999999997</v>
      </c>
      <c r="E109" s="115">
        <v>26.1</v>
      </c>
      <c r="F109" s="115">
        <v>13.5</v>
      </c>
      <c r="G109" s="29">
        <f t="shared" si="8"/>
        <v>0.34090909090909088</v>
      </c>
      <c r="H109" s="25">
        <f t="shared" si="9"/>
        <v>75.599999999999994</v>
      </c>
      <c r="I109" s="25">
        <f t="shared" si="10"/>
        <v>25.299999999999997</v>
      </c>
      <c r="J109" s="29">
        <f t="shared" si="11"/>
        <v>0.25074331020812685</v>
      </c>
      <c r="K109" s="111">
        <v>196.9</v>
      </c>
      <c r="L109" s="111">
        <v>25.2</v>
      </c>
      <c r="M109" s="115">
        <v>71.2</v>
      </c>
      <c r="N109" s="115">
        <v>10.1</v>
      </c>
      <c r="O109" s="29">
        <f t="shared" si="12"/>
        <v>0.12423124231242312</v>
      </c>
      <c r="P109" s="25">
        <f t="shared" si="13"/>
        <v>125.7</v>
      </c>
      <c r="Q109" s="25">
        <f t="shared" si="14"/>
        <v>15.1</v>
      </c>
      <c r="R109" s="29">
        <f t="shared" si="15"/>
        <v>0.10724431818181818</v>
      </c>
    </row>
    <row r="110" spans="1:18">
      <c r="A110" s="27">
        <v>40787</v>
      </c>
      <c r="B110" s="35" t="s">
        <v>297</v>
      </c>
      <c r="C110" s="111">
        <v>101.3</v>
      </c>
      <c r="D110" s="111">
        <v>31.1</v>
      </c>
      <c r="E110" s="115">
        <v>27.7</v>
      </c>
      <c r="F110" s="115">
        <v>8.9</v>
      </c>
      <c r="G110" s="29">
        <f t="shared" si="8"/>
        <v>0.24316939890710382</v>
      </c>
      <c r="H110" s="25">
        <f t="shared" si="9"/>
        <v>73.599999999999994</v>
      </c>
      <c r="I110" s="25">
        <f t="shared" si="10"/>
        <v>22.200000000000003</v>
      </c>
      <c r="J110" s="29">
        <f t="shared" si="11"/>
        <v>0.23173277661795411</v>
      </c>
      <c r="K110" s="111">
        <v>196.8</v>
      </c>
      <c r="L110" s="111">
        <v>28</v>
      </c>
      <c r="M110" s="115">
        <v>71.900000000000006</v>
      </c>
      <c r="N110" s="115">
        <v>11.8</v>
      </c>
      <c r="O110" s="29">
        <f t="shared" si="12"/>
        <v>0.14097968936678615</v>
      </c>
      <c r="P110" s="25">
        <f t="shared" si="13"/>
        <v>124.9</v>
      </c>
      <c r="Q110" s="25">
        <f t="shared" si="14"/>
        <v>16.2</v>
      </c>
      <c r="R110" s="29">
        <f t="shared" si="15"/>
        <v>0.11481218993621545</v>
      </c>
    </row>
    <row r="111" spans="1:18">
      <c r="A111" s="27">
        <v>40878</v>
      </c>
      <c r="B111" s="35" t="s">
        <v>298</v>
      </c>
      <c r="C111" s="111">
        <v>111.9</v>
      </c>
      <c r="D111" s="111">
        <v>35.700000000000003</v>
      </c>
      <c r="E111" s="115">
        <v>30.8</v>
      </c>
      <c r="F111" s="115">
        <v>11</v>
      </c>
      <c r="G111" s="29">
        <f t="shared" si="8"/>
        <v>0.26315789473684215</v>
      </c>
      <c r="H111" s="25">
        <f t="shared" si="9"/>
        <v>81.100000000000009</v>
      </c>
      <c r="I111" s="25">
        <f t="shared" si="10"/>
        <v>24.700000000000003</v>
      </c>
      <c r="J111" s="29">
        <f t="shared" si="11"/>
        <v>0.23345935727788281</v>
      </c>
      <c r="K111" s="111">
        <v>198.4</v>
      </c>
      <c r="L111" s="111">
        <v>27.1</v>
      </c>
      <c r="M111" s="115">
        <v>73.2</v>
      </c>
      <c r="N111" s="115">
        <v>11.6</v>
      </c>
      <c r="O111" s="29">
        <f t="shared" si="12"/>
        <v>0.13679245283018868</v>
      </c>
      <c r="P111" s="25">
        <f t="shared" si="13"/>
        <v>125.2</v>
      </c>
      <c r="Q111" s="25">
        <f t="shared" si="14"/>
        <v>15.500000000000002</v>
      </c>
      <c r="R111" s="29">
        <f t="shared" si="15"/>
        <v>0.11016346837242359</v>
      </c>
    </row>
    <row r="112" spans="1:18">
      <c r="A112" s="27">
        <v>40969</v>
      </c>
      <c r="B112" s="35" t="s">
        <v>299</v>
      </c>
      <c r="C112" s="111">
        <v>108.6</v>
      </c>
      <c r="D112" s="111">
        <v>33.9</v>
      </c>
      <c r="E112" s="115">
        <v>29.5</v>
      </c>
      <c r="F112" s="115">
        <v>11.7</v>
      </c>
      <c r="G112" s="29">
        <f t="shared" si="8"/>
        <v>0.28398058252427183</v>
      </c>
      <c r="H112" s="25">
        <f t="shared" si="9"/>
        <v>79.099999999999994</v>
      </c>
      <c r="I112" s="25">
        <f t="shared" si="10"/>
        <v>22.2</v>
      </c>
      <c r="J112" s="29">
        <f t="shared" si="11"/>
        <v>0.21915103652517276</v>
      </c>
      <c r="K112" s="111">
        <v>200.8</v>
      </c>
      <c r="L112" s="111">
        <v>35.799999999999997</v>
      </c>
      <c r="M112" s="115">
        <v>75.099999999999994</v>
      </c>
      <c r="N112" s="115">
        <v>13</v>
      </c>
      <c r="O112" s="29">
        <f t="shared" si="12"/>
        <v>0.14755959137343927</v>
      </c>
      <c r="P112" s="25">
        <f t="shared" si="13"/>
        <v>125.70000000000002</v>
      </c>
      <c r="Q112" s="25">
        <f t="shared" si="14"/>
        <v>22.799999999999997</v>
      </c>
      <c r="R112" s="29">
        <f t="shared" si="15"/>
        <v>0.15353535353535352</v>
      </c>
    </row>
    <row r="113" spans="1:19">
      <c r="A113" s="27">
        <v>41061</v>
      </c>
      <c r="B113" s="35" t="s">
        <v>300</v>
      </c>
      <c r="C113" s="111">
        <v>103.6</v>
      </c>
      <c r="D113" s="111">
        <v>32.799999999999997</v>
      </c>
      <c r="E113" s="115">
        <v>28.1</v>
      </c>
      <c r="F113" s="115">
        <v>12.7</v>
      </c>
      <c r="G113" s="29">
        <f t="shared" si="8"/>
        <v>0.31127450980392157</v>
      </c>
      <c r="H113" s="25">
        <f t="shared" si="9"/>
        <v>75.5</v>
      </c>
      <c r="I113" s="25">
        <f t="shared" si="10"/>
        <v>20.099999999999998</v>
      </c>
      <c r="J113" s="29">
        <f t="shared" si="11"/>
        <v>0.21025104602510458</v>
      </c>
      <c r="K113" s="111">
        <v>200.2</v>
      </c>
      <c r="L113" s="111">
        <v>27.5</v>
      </c>
      <c r="M113" s="115">
        <v>76.5</v>
      </c>
      <c r="N113" s="115">
        <v>9.1999999999999993</v>
      </c>
      <c r="O113" s="29">
        <f t="shared" si="12"/>
        <v>0.10735122520420069</v>
      </c>
      <c r="P113" s="25">
        <f t="shared" si="13"/>
        <v>123.69999999999999</v>
      </c>
      <c r="Q113" s="25">
        <f t="shared" si="14"/>
        <v>18.3</v>
      </c>
      <c r="R113" s="29">
        <f t="shared" si="15"/>
        <v>0.12887323943661971</v>
      </c>
    </row>
    <row r="114" spans="1:19">
      <c r="A114" s="27">
        <v>41153</v>
      </c>
      <c r="B114" s="35" t="s">
        <v>301</v>
      </c>
      <c r="C114" s="111">
        <v>100.3</v>
      </c>
      <c r="D114" s="111">
        <v>34.6</v>
      </c>
      <c r="E114" s="115">
        <v>28.6</v>
      </c>
      <c r="F114" s="115">
        <v>12.6</v>
      </c>
      <c r="G114" s="29">
        <f t="shared" si="8"/>
        <v>0.30582524271844658</v>
      </c>
      <c r="H114" s="25">
        <f t="shared" si="9"/>
        <v>71.699999999999989</v>
      </c>
      <c r="I114" s="25">
        <f t="shared" si="10"/>
        <v>22</v>
      </c>
      <c r="J114" s="29">
        <f t="shared" si="11"/>
        <v>0.23479188900747067</v>
      </c>
      <c r="K114" s="111">
        <v>198</v>
      </c>
      <c r="L114" s="111">
        <v>29.1</v>
      </c>
      <c r="M114" s="115">
        <v>68.400000000000006</v>
      </c>
      <c r="N114" s="115">
        <v>11.6</v>
      </c>
      <c r="O114" s="29">
        <f t="shared" si="12"/>
        <v>0.14499999999999999</v>
      </c>
      <c r="P114" s="25">
        <f t="shared" si="13"/>
        <v>129.6</v>
      </c>
      <c r="Q114" s="25">
        <f t="shared" si="14"/>
        <v>17.5</v>
      </c>
      <c r="R114" s="29">
        <f t="shared" si="15"/>
        <v>0.11896668932698845</v>
      </c>
    </row>
    <row r="115" spans="1:19">
      <c r="A115" s="27">
        <v>41244</v>
      </c>
      <c r="B115" s="35" t="s">
        <v>302</v>
      </c>
      <c r="C115" s="111">
        <v>93.5</v>
      </c>
      <c r="D115" s="111">
        <v>41.6</v>
      </c>
      <c r="E115" s="115">
        <v>26.8</v>
      </c>
      <c r="F115" s="115">
        <v>13.6</v>
      </c>
      <c r="G115" s="29">
        <f t="shared" si="8"/>
        <v>0.33663366336633666</v>
      </c>
      <c r="H115" s="25">
        <f t="shared" si="9"/>
        <v>66.7</v>
      </c>
      <c r="I115" s="25">
        <f t="shared" si="10"/>
        <v>28</v>
      </c>
      <c r="J115" s="29">
        <f t="shared" si="11"/>
        <v>0.29567053854276665</v>
      </c>
      <c r="K115" s="111">
        <v>200.5</v>
      </c>
      <c r="L115" s="111">
        <v>29.3</v>
      </c>
      <c r="M115" s="115">
        <v>68.599999999999994</v>
      </c>
      <c r="N115" s="115">
        <v>10.7</v>
      </c>
      <c r="O115" s="29">
        <f t="shared" si="12"/>
        <v>0.13493064312736444</v>
      </c>
      <c r="P115" s="25">
        <f t="shared" si="13"/>
        <v>131.9</v>
      </c>
      <c r="Q115" s="25">
        <f t="shared" si="14"/>
        <v>18.600000000000001</v>
      </c>
      <c r="R115" s="29">
        <f t="shared" si="15"/>
        <v>0.12358803986710964</v>
      </c>
    </row>
    <row r="116" spans="1:19">
      <c r="A116" s="27">
        <v>41334</v>
      </c>
      <c r="B116" s="35" t="s">
        <v>303</v>
      </c>
      <c r="C116" s="111">
        <v>100.3</v>
      </c>
      <c r="D116" s="111">
        <v>34.9</v>
      </c>
      <c r="E116" s="115">
        <v>29.2</v>
      </c>
      <c r="F116" s="115">
        <v>11.8</v>
      </c>
      <c r="G116" s="29">
        <f t="shared" si="8"/>
        <v>0.28780487804878052</v>
      </c>
      <c r="H116" s="25">
        <f t="shared" si="9"/>
        <v>71.099999999999994</v>
      </c>
      <c r="I116" s="25">
        <f t="shared" si="10"/>
        <v>23.099999999999998</v>
      </c>
      <c r="J116" s="29">
        <f t="shared" si="11"/>
        <v>0.24522292993630573</v>
      </c>
      <c r="K116" s="111">
        <v>205.2</v>
      </c>
      <c r="L116" s="111">
        <v>25.6</v>
      </c>
      <c r="M116" s="115">
        <v>74.2</v>
      </c>
      <c r="N116" s="115">
        <v>9.4</v>
      </c>
      <c r="O116" s="29">
        <f t="shared" si="12"/>
        <v>0.1124401913875598</v>
      </c>
      <c r="P116" s="25">
        <f t="shared" si="13"/>
        <v>131</v>
      </c>
      <c r="Q116" s="25">
        <f t="shared" si="14"/>
        <v>16.200000000000003</v>
      </c>
      <c r="R116" s="29">
        <f t="shared" si="15"/>
        <v>0.11005434782608699</v>
      </c>
    </row>
    <row r="117" spans="1:19">
      <c r="A117" s="27">
        <v>41426</v>
      </c>
      <c r="B117" s="35" t="s">
        <v>304</v>
      </c>
      <c r="C117" s="111">
        <v>97.5</v>
      </c>
      <c r="D117" s="111">
        <v>30.9</v>
      </c>
      <c r="E117" s="115">
        <v>26.6</v>
      </c>
      <c r="F117" s="115">
        <v>7.6</v>
      </c>
      <c r="G117" s="29">
        <f t="shared" si="8"/>
        <v>0.22222222222222218</v>
      </c>
      <c r="H117" s="25">
        <f t="shared" si="9"/>
        <v>70.900000000000006</v>
      </c>
      <c r="I117" s="25">
        <f t="shared" si="10"/>
        <v>23.299999999999997</v>
      </c>
      <c r="J117" s="29">
        <f t="shared" si="11"/>
        <v>0.24734607218683649</v>
      </c>
      <c r="K117" s="111">
        <v>200.4</v>
      </c>
      <c r="L117" s="111">
        <v>25.5</v>
      </c>
      <c r="M117" s="115">
        <v>67.400000000000006</v>
      </c>
      <c r="N117" s="115">
        <v>9</v>
      </c>
      <c r="O117" s="29">
        <f t="shared" si="12"/>
        <v>0.11780104712041883</v>
      </c>
      <c r="P117" s="25">
        <f t="shared" si="13"/>
        <v>133</v>
      </c>
      <c r="Q117" s="25">
        <f t="shared" si="14"/>
        <v>16.5</v>
      </c>
      <c r="R117" s="29">
        <f t="shared" si="15"/>
        <v>0.11036789297658862</v>
      </c>
    </row>
    <row r="118" spans="1:19">
      <c r="A118" s="27">
        <v>41518</v>
      </c>
      <c r="B118" s="35" t="s">
        <v>329</v>
      </c>
      <c r="C118" s="111">
        <v>99</v>
      </c>
      <c r="D118" s="111">
        <v>30.1</v>
      </c>
      <c r="E118" s="115">
        <v>29.2</v>
      </c>
      <c r="F118" s="115">
        <v>8.5</v>
      </c>
      <c r="G118" s="29">
        <f t="shared" si="8"/>
        <v>0.22546419098143233</v>
      </c>
      <c r="H118" s="25">
        <f t="shared" si="9"/>
        <v>69.8</v>
      </c>
      <c r="I118" s="25">
        <f t="shared" si="10"/>
        <v>21.6</v>
      </c>
      <c r="J118" s="29">
        <f t="shared" si="11"/>
        <v>0.23632385120350111</v>
      </c>
      <c r="K118" s="111">
        <v>200.3</v>
      </c>
      <c r="L118" s="111">
        <v>27.9</v>
      </c>
      <c r="M118" s="115">
        <v>70.099999999999994</v>
      </c>
      <c r="N118" s="115">
        <v>12.1</v>
      </c>
      <c r="O118" s="29">
        <f t="shared" si="12"/>
        <v>0.14720194647201948</v>
      </c>
      <c r="P118" s="25">
        <f t="shared" si="13"/>
        <v>130.20000000000002</v>
      </c>
      <c r="Q118" s="25">
        <f t="shared" si="14"/>
        <v>15.799999999999999</v>
      </c>
      <c r="R118" s="29">
        <f t="shared" si="15"/>
        <v>0.10821917808219175</v>
      </c>
    </row>
    <row r="119" spans="1:19">
      <c r="A119" s="27">
        <v>41609</v>
      </c>
      <c r="B119" s="35" t="s">
        <v>365</v>
      </c>
      <c r="C119" s="111">
        <v>112.6</v>
      </c>
      <c r="D119" s="111">
        <v>35.9</v>
      </c>
      <c r="E119" s="115">
        <v>29.8</v>
      </c>
      <c r="F119" s="115">
        <v>11.2</v>
      </c>
      <c r="G119" s="29">
        <f t="shared" ref="G119:G124" si="16">F119/SUM(E119:F119)</f>
        <v>0.27317073170731704</v>
      </c>
      <c r="H119" s="25">
        <f t="shared" ref="H119:I121" si="17">C119-E119</f>
        <v>82.8</v>
      </c>
      <c r="I119" s="25">
        <f t="shared" si="17"/>
        <v>24.7</v>
      </c>
      <c r="J119" s="29">
        <f t="shared" ref="J119:J124" si="18">I119/SUM(H119:I119)</f>
        <v>0.2297674418604651</v>
      </c>
      <c r="K119" s="111">
        <v>213</v>
      </c>
      <c r="L119" s="111">
        <v>26.9</v>
      </c>
      <c r="M119" s="115">
        <v>83.1</v>
      </c>
      <c r="N119" s="115">
        <v>10.8</v>
      </c>
      <c r="O119" s="29">
        <f t="shared" ref="O119:O124" si="19">N119/SUM(M119:N119)</f>
        <v>0.11501597444089459</v>
      </c>
      <c r="P119" s="25">
        <f t="shared" ref="P119:Q121" si="20">K119-M119</f>
        <v>129.9</v>
      </c>
      <c r="Q119" s="25">
        <f t="shared" si="20"/>
        <v>16.099999999999998</v>
      </c>
      <c r="R119" s="29">
        <f t="shared" ref="R119:R124" si="21">Q119/SUM(P119:Q119)</f>
        <v>0.11027397260273972</v>
      </c>
    </row>
    <row r="120" spans="1:19">
      <c r="A120" s="27">
        <v>41699</v>
      </c>
      <c r="B120" s="35" t="s">
        <v>366</v>
      </c>
      <c r="C120" s="111">
        <v>110.2</v>
      </c>
      <c r="D120" s="111">
        <v>32.200000000000003</v>
      </c>
      <c r="E120" s="115">
        <v>26.8</v>
      </c>
      <c r="F120" s="115">
        <v>10.5</v>
      </c>
      <c r="G120" s="72">
        <f t="shared" si="16"/>
        <v>0.28150134048257375</v>
      </c>
      <c r="H120" s="73">
        <f t="shared" si="17"/>
        <v>83.4</v>
      </c>
      <c r="I120" s="73">
        <f t="shared" si="17"/>
        <v>21.700000000000003</v>
      </c>
      <c r="J120" s="72">
        <f t="shared" si="18"/>
        <v>0.20647002854424359</v>
      </c>
      <c r="K120" s="111">
        <v>214.9</v>
      </c>
      <c r="L120" s="111">
        <v>33.299999999999997</v>
      </c>
      <c r="M120" s="115">
        <v>79.3</v>
      </c>
      <c r="N120" s="115">
        <v>14.4</v>
      </c>
      <c r="O120" s="72">
        <f t="shared" si="19"/>
        <v>0.1536819637139808</v>
      </c>
      <c r="P120" s="73">
        <f t="shared" si="20"/>
        <v>135.60000000000002</v>
      </c>
      <c r="Q120" s="73">
        <f t="shared" si="20"/>
        <v>18.899999999999999</v>
      </c>
      <c r="R120" s="72">
        <f t="shared" si="21"/>
        <v>0.1223300970873786</v>
      </c>
    </row>
    <row r="121" spans="1:19">
      <c r="A121" s="27">
        <v>41791</v>
      </c>
      <c r="B121" s="35" t="s">
        <v>368</v>
      </c>
      <c r="C121" s="111">
        <v>109.2</v>
      </c>
      <c r="D121" s="111">
        <v>28.4</v>
      </c>
      <c r="E121" s="115">
        <v>31.7</v>
      </c>
      <c r="F121" s="115">
        <v>9.8000000000000007</v>
      </c>
      <c r="G121" s="72">
        <f t="shared" si="16"/>
        <v>0.23614457831325303</v>
      </c>
      <c r="H121" s="92">
        <f t="shared" si="17"/>
        <v>77.5</v>
      </c>
      <c r="I121" s="92">
        <f t="shared" si="17"/>
        <v>18.599999999999998</v>
      </c>
      <c r="J121" s="72">
        <f t="shared" si="18"/>
        <v>0.19354838709677419</v>
      </c>
      <c r="K121" s="111">
        <v>208.9</v>
      </c>
      <c r="L121" s="111">
        <v>25.5</v>
      </c>
      <c r="M121" s="115">
        <v>77</v>
      </c>
      <c r="N121" s="115">
        <v>10.7</v>
      </c>
      <c r="O121" s="72">
        <f t="shared" si="19"/>
        <v>0.12200684150513112</v>
      </c>
      <c r="P121" s="92">
        <f t="shared" si="20"/>
        <v>131.9</v>
      </c>
      <c r="Q121" s="92">
        <f t="shared" si="20"/>
        <v>14.8</v>
      </c>
      <c r="R121" s="72">
        <f t="shared" si="21"/>
        <v>0.10088616223585548</v>
      </c>
    </row>
    <row r="122" spans="1:19">
      <c r="A122" s="27">
        <v>41883</v>
      </c>
      <c r="B122" s="35" t="s">
        <v>385</v>
      </c>
      <c r="C122" s="111">
        <v>106.8</v>
      </c>
      <c r="D122" s="111">
        <v>25.7</v>
      </c>
      <c r="E122" s="115">
        <v>28.3</v>
      </c>
      <c r="F122" s="115">
        <v>8.9</v>
      </c>
      <c r="G122" s="72">
        <f t="shared" si="16"/>
        <v>0.23924731182795697</v>
      </c>
      <c r="H122" s="92">
        <f t="shared" ref="H122" si="22">C122-E122</f>
        <v>78.5</v>
      </c>
      <c r="I122" s="92">
        <f t="shared" ref="I122" si="23">D122-F122</f>
        <v>16.799999999999997</v>
      </c>
      <c r="J122" s="72">
        <f t="shared" si="18"/>
        <v>0.1762854144805876</v>
      </c>
      <c r="K122" s="111">
        <v>211.9</v>
      </c>
      <c r="L122" s="111">
        <v>24.8</v>
      </c>
      <c r="M122" s="115">
        <v>82.3</v>
      </c>
      <c r="N122" s="115">
        <v>10.6</v>
      </c>
      <c r="O122" s="72">
        <f t="shared" si="19"/>
        <v>0.11410118406889129</v>
      </c>
      <c r="P122" s="92">
        <f t="shared" ref="P122" si="24">K122-M122</f>
        <v>129.60000000000002</v>
      </c>
      <c r="Q122" s="92">
        <f t="shared" ref="Q122" si="25">L122-N122</f>
        <v>14.200000000000001</v>
      </c>
      <c r="R122" s="72">
        <f t="shared" si="21"/>
        <v>9.8748261474269822E-2</v>
      </c>
    </row>
    <row r="123" spans="1:19">
      <c r="A123" s="27">
        <v>41974</v>
      </c>
      <c r="B123" s="35" t="s">
        <v>393</v>
      </c>
      <c r="C123" s="111">
        <v>124.4</v>
      </c>
      <c r="D123" s="111">
        <v>33.799999999999997</v>
      </c>
      <c r="E123" s="115">
        <v>34</v>
      </c>
      <c r="F123" s="115">
        <v>10.9</v>
      </c>
      <c r="G123" s="72">
        <f t="shared" si="16"/>
        <v>0.24276169265033409</v>
      </c>
      <c r="H123" s="92">
        <f t="shared" ref="H123" si="26">C123-E123</f>
        <v>90.4</v>
      </c>
      <c r="I123" s="92">
        <f t="shared" ref="I123" si="27">D123-F123</f>
        <v>22.9</v>
      </c>
      <c r="J123" s="72">
        <f t="shared" si="18"/>
        <v>0.20211827007943509</v>
      </c>
      <c r="K123" s="111">
        <v>229.2</v>
      </c>
      <c r="L123" s="111">
        <v>28.3</v>
      </c>
      <c r="M123" s="115">
        <v>86.7</v>
      </c>
      <c r="N123" s="115">
        <v>10.8</v>
      </c>
      <c r="O123" s="105">
        <f t="shared" si="19"/>
        <v>0.11076923076923077</v>
      </c>
      <c r="P123" s="92">
        <f t="shared" ref="P123" si="28">K123-M123</f>
        <v>142.5</v>
      </c>
      <c r="Q123" s="92">
        <f t="shared" ref="Q123" si="29">L123-N123</f>
        <v>17.5</v>
      </c>
      <c r="R123" s="72">
        <f t="shared" si="21"/>
        <v>0.109375</v>
      </c>
    </row>
    <row r="124" spans="1:19">
      <c r="A124" s="27">
        <v>42064</v>
      </c>
      <c r="B124" s="35" t="s">
        <v>402</v>
      </c>
      <c r="C124" s="111">
        <v>123.4</v>
      </c>
      <c r="D124" s="111">
        <v>33.700000000000003</v>
      </c>
      <c r="E124" s="115">
        <v>32.700000000000003</v>
      </c>
      <c r="F124" s="115">
        <v>10.9</v>
      </c>
      <c r="G124" s="72">
        <f t="shared" si="16"/>
        <v>0.25</v>
      </c>
      <c r="H124" s="111">
        <f t="shared" ref="H124" si="30">C124-E124</f>
        <v>90.7</v>
      </c>
      <c r="I124" s="111">
        <f t="shared" ref="I124" si="31">D124-F124</f>
        <v>22.800000000000004</v>
      </c>
      <c r="J124" s="72">
        <f t="shared" si="18"/>
        <v>0.20088105726872252</v>
      </c>
      <c r="K124" s="111">
        <v>228.5</v>
      </c>
      <c r="L124" s="111">
        <v>30.5</v>
      </c>
      <c r="M124" s="115">
        <v>86.5</v>
      </c>
      <c r="N124" s="115">
        <v>13.4</v>
      </c>
      <c r="O124" s="105">
        <f t="shared" si="19"/>
        <v>0.13413413413413414</v>
      </c>
      <c r="P124" s="111">
        <f t="shared" ref="P124" si="32">K124-M124</f>
        <v>142</v>
      </c>
      <c r="Q124" s="111">
        <f t="shared" ref="Q124" si="33">L124-N124</f>
        <v>17.100000000000001</v>
      </c>
      <c r="R124" s="72">
        <f t="shared" si="21"/>
        <v>0.10747957259585168</v>
      </c>
      <c r="S124" s="123">
        <v>42157</v>
      </c>
    </row>
    <row r="125" spans="1:19">
      <c r="A125" s="27">
        <v>42156</v>
      </c>
      <c r="B125" s="35" t="s">
        <v>419</v>
      </c>
      <c r="C125" s="111">
        <v>113.1</v>
      </c>
      <c r="D125" s="111">
        <v>28.8</v>
      </c>
      <c r="E125" s="115">
        <v>31.9</v>
      </c>
      <c r="F125" s="115">
        <v>9.8000000000000007</v>
      </c>
      <c r="G125" s="72">
        <f t="shared" ref="G125:G127" si="34">F125/SUM(E125:F125)</f>
        <v>0.23501199040767387</v>
      </c>
      <c r="H125" s="111">
        <f t="shared" ref="H125:H127" si="35">C125-E125</f>
        <v>81.199999999999989</v>
      </c>
      <c r="I125" s="111">
        <f t="shared" ref="I125:I127" si="36">D125-F125</f>
        <v>19</v>
      </c>
      <c r="J125" s="72">
        <f t="shared" ref="J125:J127" si="37">I125/SUM(H125:I125)</f>
        <v>0.18962075848303395</v>
      </c>
      <c r="K125" s="111">
        <v>227.5</v>
      </c>
      <c r="L125" s="111">
        <v>27</v>
      </c>
      <c r="M125" s="115">
        <v>79</v>
      </c>
      <c r="N125" s="115">
        <v>8.1</v>
      </c>
      <c r="O125" s="105">
        <f t="shared" ref="O125:O127" si="38">N125/SUM(M125:N125)</f>
        <v>9.2996555683122845E-2</v>
      </c>
      <c r="P125" s="111">
        <f t="shared" ref="P125:P127" si="39">K125-M125</f>
        <v>148.5</v>
      </c>
      <c r="Q125" s="111">
        <f t="shared" ref="Q125:Q127" si="40">L125-N125</f>
        <v>18.899999999999999</v>
      </c>
      <c r="R125" s="72">
        <f t="shared" ref="R125:R127" si="41">Q125/SUM(P125:Q125)</f>
        <v>0.1129032258064516</v>
      </c>
      <c r="S125" s="126">
        <v>42214</v>
      </c>
    </row>
    <row r="126" spans="1:19">
      <c r="A126" s="27">
        <v>42248</v>
      </c>
      <c r="B126" s="35" t="s">
        <v>427</v>
      </c>
      <c r="C126" s="111">
        <v>109.4</v>
      </c>
      <c r="D126" s="111">
        <v>30.4</v>
      </c>
      <c r="E126" s="115">
        <v>30.6</v>
      </c>
      <c r="F126" s="115">
        <v>10.199999999999999</v>
      </c>
      <c r="G126" s="72">
        <f t="shared" si="34"/>
        <v>0.25</v>
      </c>
      <c r="H126" s="111">
        <f t="shared" si="35"/>
        <v>78.800000000000011</v>
      </c>
      <c r="I126" s="111">
        <f t="shared" si="36"/>
        <v>20.2</v>
      </c>
      <c r="J126" s="72">
        <f t="shared" si="37"/>
        <v>0.20404040404040399</v>
      </c>
      <c r="K126" s="111">
        <v>223</v>
      </c>
      <c r="L126" s="111">
        <v>29.8</v>
      </c>
      <c r="M126" s="115">
        <v>74.099999999999994</v>
      </c>
      <c r="N126" s="115">
        <v>10.8</v>
      </c>
      <c r="O126" s="105">
        <f t="shared" si="38"/>
        <v>0.12720848056537104</v>
      </c>
      <c r="P126" s="111">
        <f t="shared" si="39"/>
        <v>148.9</v>
      </c>
      <c r="Q126" s="111">
        <f t="shared" si="40"/>
        <v>19</v>
      </c>
      <c r="R126" s="72">
        <f t="shared" si="41"/>
        <v>0.11316259678379988</v>
      </c>
    </row>
    <row r="127" spans="1:19">
      <c r="A127" s="27">
        <v>42339</v>
      </c>
      <c r="B127" s="35" t="s">
        <v>432</v>
      </c>
      <c r="C127" s="111">
        <v>119.2</v>
      </c>
      <c r="D127" s="111">
        <v>34.5</v>
      </c>
      <c r="E127" s="115">
        <v>39.6</v>
      </c>
      <c r="F127" s="115">
        <v>12.7</v>
      </c>
      <c r="G127" s="72">
        <f t="shared" si="34"/>
        <v>0.24282982791586999</v>
      </c>
      <c r="H127" s="111">
        <f t="shared" si="35"/>
        <v>79.599999999999994</v>
      </c>
      <c r="I127" s="111">
        <f t="shared" si="36"/>
        <v>21.8</v>
      </c>
      <c r="J127" s="72">
        <f t="shared" si="37"/>
        <v>0.21499013806706116</v>
      </c>
      <c r="K127" s="111">
        <v>237.2</v>
      </c>
      <c r="L127" s="111">
        <v>22.6</v>
      </c>
      <c r="M127" s="115">
        <v>88</v>
      </c>
      <c r="N127" s="115">
        <v>7.6</v>
      </c>
      <c r="O127" s="105">
        <f t="shared" si="38"/>
        <v>7.9497907949790794E-2</v>
      </c>
      <c r="P127" s="111">
        <f t="shared" si="39"/>
        <v>149.19999999999999</v>
      </c>
      <c r="Q127" s="111">
        <f t="shared" si="40"/>
        <v>15.000000000000002</v>
      </c>
      <c r="R127" s="72">
        <f t="shared" si="41"/>
        <v>9.1352009744214396E-2</v>
      </c>
      <c r="S127" s="123">
        <v>42433</v>
      </c>
    </row>
    <row r="128" spans="1:19">
      <c r="A128" s="27">
        <v>42430</v>
      </c>
      <c r="C128" s="137" t="s">
        <v>436</v>
      </c>
      <c r="D128" s="137" t="s">
        <v>436</v>
      </c>
      <c r="E128" s="137" t="s">
        <v>436</v>
      </c>
      <c r="F128" s="137" t="s">
        <v>436</v>
      </c>
      <c r="G128" s="137" t="s">
        <v>436</v>
      </c>
      <c r="H128" s="137" t="s">
        <v>436</v>
      </c>
      <c r="I128" s="137" t="s">
        <v>436</v>
      </c>
      <c r="J128" s="137" t="s">
        <v>436</v>
      </c>
      <c r="K128" s="137" t="s">
        <v>436</v>
      </c>
      <c r="L128" s="137" t="s">
        <v>436</v>
      </c>
      <c r="M128" s="137" t="s">
        <v>436</v>
      </c>
      <c r="N128" s="137" t="s">
        <v>436</v>
      </c>
      <c r="O128" s="137" t="s">
        <v>436</v>
      </c>
      <c r="P128" s="137" t="s">
        <v>436</v>
      </c>
      <c r="Q128" s="137" t="s">
        <v>436</v>
      </c>
      <c r="R128" s="137" t="s">
        <v>436</v>
      </c>
      <c r="S128" s="123">
        <v>42502</v>
      </c>
    </row>
    <row r="130" spans="2:12">
      <c r="C130" s="130" t="s">
        <v>599</v>
      </c>
    </row>
    <row r="131" spans="2:12">
      <c r="C131" s="113"/>
    </row>
    <row r="143" spans="2:12" ht="15" customHeight="1">
      <c r="B143" s="206" t="s">
        <v>328</v>
      </c>
      <c r="C143" s="206"/>
      <c r="D143" s="206"/>
      <c r="E143" s="206"/>
      <c r="F143" s="206"/>
      <c r="G143" s="206"/>
      <c r="H143" s="206"/>
      <c r="I143" s="206"/>
      <c r="J143" s="206"/>
      <c r="K143" s="206"/>
      <c r="L143" s="206"/>
    </row>
    <row r="144" spans="2:12" ht="15" customHeight="1">
      <c r="B144" s="205" t="s">
        <v>327</v>
      </c>
      <c r="C144" s="205"/>
      <c r="D144" s="205"/>
      <c r="E144" s="205"/>
      <c r="F144" s="205"/>
      <c r="G144" s="205"/>
      <c r="H144" s="205"/>
      <c r="I144" s="205"/>
      <c r="J144" s="205"/>
      <c r="K144" s="205"/>
      <c r="L144" s="205"/>
    </row>
    <row r="145" spans="2:12" ht="15" customHeight="1">
      <c r="B145" s="205" t="s">
        <v>326</v>
      </c>
      <c r="C145" s="205"/>
      <c r="D145" s="205"/>
      <c r="E145" s="205"/>
      <c r="F145" s="205"/>
      <c r="G145" s="205"/>
      <c r="H145" s="205"/>
      <c r="I145" s="205"/>
      <c r="J145" s="205"/>
      <c r="K145" s="205"/>
      <c r="L145" s="205"/>
    </row>
    <row r="146" spans="2:12">
      <c r="B146" s="205"/>
      <c r="C146" s="205"/>
      <c r="D146" s="205"/>
      <c r="E146" s="205"/>
      <c r="F146" s="205"/>
      <c r="G146" s="205"/>
      <c r="H146" s="205"/>
      <c r="I146" s="205"/>
      <c r="J146" s="205"/>
      <c r="K146" s="205"/>
      <c r="L146" s="205"/>
    </row>
    <row r="147" spans="2:12" ht="15" customHeight="1">
      <c r="B147" s="206" t="s">
        <v>325</v>
      </c>
      <c r="C147" s="206"/>
      <c r="D147" s="206"/>
      <c r="E147" s="206"/>
      <c r="F147" s="206"/>
      <c r="G147" s="206"/>
      <c r="H147" s="206"/>
      <c r="I147" s="206"/>
      <c r="J147" s="206"/>
      <c r="K147" s="206"/>
      <c r="L147" s="206"/>
    </row>
    <row r="148" spans="2:12">
      <c r="B148" s="205"/>
      <c r="C148" s="205"/>
      <c r="D148" s="205"/>
      <c r="E148" s="205"/>
      <c r="F148" s="205"/>
      <c r="G148" s="205"/>
      <c r="H148" s="205"/>
      <c r="I148" s="205"/>
      <c r="J148" s="205"/>
      <c r="K148" s="205"/>
      <c r="L148" s="205"/>
    </row>
    <row r="149" spans="2:12" ht="15" customHeight="1">
      <c r="B149" s="205" t="s">
        <v>324</v>
      </c>
      <c r="C149" s="205"/>
      <c r="D149" s="205"/>
      <c r="E149" s="205"/>
      <c r="F149" s="205"/>
      <c r="G149" s="205"/>
      <c r="H149" s="205"/>
      <c r="I149" s="205"/>
      <c r="J149" s="205"/>
      <c r="K149" s="205"/>
      <c r="L149" s="205"/>
    </row>
    <row r="150" spans="2:12" ht="15" customHeight="1">
      <c r="B150" s="205" t="s">
        <v>323</v>
      </c>
      <c r="C150" s="205"/>
      <c r="D150" s="205"/>
      <c r="E150" s="205"/>
      <c r="F150" s="205"/>
      <c r="G150" s="205"/>
      <c r="H150" s="205"/>
      <c r="I150" s="205"/>
      <c r="J150" s="205"/>
      <c r="K150" s="205"/>
      <c r="L150" s="205"/>
    </row>
    <row r="151" spans="2:12" ht="15" customHeight="1">
      <c r="B151" s="205" t="s">
        <v>322</v>
      </c>
      <c r="C151" s="205"/>
      <c r="D151" s="205"/>
      <c r="E151" s="205"/>
      <c r="F151" s="205"/>
      <c r="G151" s="205"/>
      <c r="H151" s="205"/>
      <c r="I151" s="205"/>
      <c r="J151" s="205"/>
      <c r="K151" s="205"/>
      <c r="L151" s="205"/>
    </row>
    <row r="152" spans="2:12" ht="15" customHeight="1">
      <c r="B152" s="205" t="s">
        <v>321</v>
      </c>
      <c r="C152" s="205"/>
      <c r="D152" s="205"/>
      <c r="E152" s="205"/>
      <c r="F152" s="205"/>
      <c r="G152" s="205"/>
      <c r="H152" s="205"/>
      <c r="I152" s="205"/>
      <c r="J152" s="205"/>
      <c r="K152" s="205"/>
      <c r="L152" s="205"/>
    </row>
    <row r="153" spans="2:12" ht="15" customHeight="1">
      <c r="B153" s="205" t="s">
        <v>320</v>
      </c>
      <c r="C153" s="205"/>
      <c r="D153" s="205"/>
      <c r="E153" s="205"/>
      <c r="F153" s="205"/>
      <c r="G153" s="205"/>
      <c r="H153" s="205"/>
      <c r="I153" s="205"/>
      <c r="J153" s="205"/>
      <c r="K153" s="205"/>
      <c r="L153" s="205"/>
    </row>
    <row r="154" spans="2:12" ht="15" customHeight="1">
      <c r="B154" s="205" t="s">
        <v>319</v>
      </c>
      <c r="C154" s="205"/>
      <c r="D154" s="205"/>
      <c r="E154" s="205"/>
      <c r="F154" s="205"/>
      <c r="G154" s="205"/>
      <c r="H154" s="205"/>
      <c r="I154" s="205"/>
      <c r="J154" s="205"/>
      <c r="K154" s="205"/>
      <c r="L154" s="205"/>
    </row>
    <row r="155" spans="2:12" ht="15" customHeight="1">
      <c r="B155" s="205" t="s">
        <v>318</v>
      </c>
      <c r="C155" s="205"/>
      <c r="D155" s="205"/>
      <c r="E155" s="205"/>
      <c r="F155" s="205"/>
      <c r="G155" s="205"/>
      <c r="H155" s="205"/>
      <c r="I155" s="205"/>
      <c r="J155" s="205"/>
      <c r="K155" s="205"/>
      <c r="L155" s="205"/>
    </row>
    <row r="156" spans="2:12">
      <c r="B156" s="205"/>
      <c r="C156" s="205"/>
      <c r="D156" s="205"/>
      <c r="E156" s="205"/>
      <c r="F156" s="205"/>
      <c r="G156" s="205"/>
      <c r="H156" s="205"/>
      <c r="I156" s="205"/>
      <c r="J156" s="205"/>
      <c r="K156" s="205"/>
      <c r="L156" s="205"/>
    </row>
    <row r="157" spans="2:12" ht="15" customHeight="1">
      <c r="B157" s="205" t="s">
        <v>317</v>
      </c>
      <c r="C157" s="205"/>
      <c r="D157" s="205"/>
      <c r="E157" s="205"/>
      <c r="F157" s="205"/>
      <c r="G157" s="205"/>
      <c r="H157" s="205"/>
      <c r="I157" s="205"/>
      <c r="J157" s="205"/>
      <c r="K157" s="205"/>
      <c r="L157" s="205"/>
    </row>
    <row r="158" spans="2:12">
      <c r="B158" s="205"/>
      <c r="C158" s="205"/>
      <c r="D158" s="205"/>
      <c r="E158" s="205"/>
      <c r="F158" s="205"/>
      <c r="G158" s="205"/>
      <c r="H158" s="205"/>
      <c r="I158" s="205"/>
      <c r="J158" s="205"/>
      <c r="K158" s="205"/>
      <c r="L158" s="205"/>
    </row>
    <row r="159" spans="2:12" ht="15" customHeight="1">
      <c r="B159" s="205" t="s">
        <v>316</v>
      </c>
      <c r="C159" s="205"/>
      <c r="D159" s="205"/>
      <c r="E159" s="205"/>
      <c r="F159" s="205"/>
      <c r="G159" s="205"/>
      <c r="H159" s="205"/>
      <c r="I159" s="205"/>
      <c r="J159" s="205"/>
      <c r="K159" s="205"/>
      <c r="L159" s="205"/>
    </row>
    <row r="160" spans="2:12" ht="15" customHeight="1">
      <c r="B160" s="205" t="s">
        <v>315</v>
      </c>
      <c r="C160" s="205"/>
      <c r="D160" s="205"/>
      <c r="E160" s="205"/>
      <c r="F160" s="205"/>
      <c r="G160" s="205"/>
      <c r="H160" s="205"/>
      <c r="I160" s="205"/>
      <c r="J160" s="205"/>
      <c r="K160" s="205"/>
      <c r="L160" s="205"/>
    </row>
    <row r="161" spans="2:12">
      <c r="B161" s="205"/>
      <c r="C161" s="205"/>
      <c r="D161" s="205"/>
      <c r="E161" s="205"/>
      <c r="F161" s="205"/>
      <c r="G161" s="205"/>
      <c r="H161" s="205"/>
      <c r="I161" s="205"/>
      <c r="J161" s="205"/>
      <c r="K161" s="205"/>
      <c r="L161" s="205"/>
    </row>
    <row r="162" spans="2:12" ht="15" customHeight="1">
      <c r="B162" s="205"/>
      <c r="C162" s="205"/>
      <c r="D162" s="205"/>
      <c r="E162" s="205"/>
      <c r="F162" s="205"/>
      <c r="G162" s="205"/>
      <c r="H162" s="205"/>
      <c r="I162" s="205"/>
      <c r="J162" s="205"/>
      <c r="K162" s="205"/>
      <c r="L162" s="205"/>
    </row>
    <row r="163" spans="2:12" ht="15" customHeight="1">
      <c r="B163" s="205"/>
      <c r="C163" s="205"/>
      <c r="D163" s="205"/>
      <c r="E163" s="205"/>
      <c r="F163" s="205"/>
      <c r="G163" s="205"/>
      <c r="H163" s="205"/>
      <c r="I163" s="205"/>
      <c r="J163" s="205"/>
      <c r="K163" s="205"/>
      <c r="L163" s="205"/>
    </row>
    <row r="164" spans="2:12" ht="15" customHeight="1">
      <c r="B164" s="205"/>
      <c r="C164" s="205"/>
      <c r="D164" s="205"/>
      <c r="E164" s="205"/>
      <c r="F164" s="205"/>
      <c r="G164" s="205"/>
      <c r="H164" s="205"/>
      <c r="I164" s="205"/>
      <c r="J164" s="205"/>
      <c r="K164" s="205"/>
      <c r="L164" s="205"/>
    </row>
    <row r="165" spans="2:12">
      <c r="B165" s="205"/>
      <c r="C165" s="205"/>
      <c r="D165" s="205"/>
      <c r="E165" s="205"/>
      <c r="F165" s="205"/>
      <c r="G165" s="205"/>
      <c r="H165" s="205"/>
      <c r="I165" s="205"/>
      <c r="J165" s="205"/>
      <c r="K165" s="205"/>
      <c r="L165" s="205"/>
    </row>
    <row r="166" spans="2:12" ht="15" customHeight="1">
      <c r="B166" s="205" t="s">
        <v>27</v>
      </c>
      <c r="C166" s="205"/>
      <c r="D166" s="205"/>
      <c r="E166" s="205"/>
      <c r="F166" s="205"/>
      <c r="G166" s="205"/>
      <c r="H166" s="205"/>
      <c r="I166" s="205"/>
      <c r="J166" s="205"/>
      <c r="K166" s="205"/>
      <c r="L166" s="205"/>
    </row>
    <row r="167" spans="2:12" ht="15" customHeight="1">
      <c r="B167" s="52" t="s">
        <v>314</v>
      </c>
      <c r="C167" s="52"/>
      <c r="D167" s="52"/>
      <c r="E167" s="52"/>
      <c r="F167" s="52"/>
      <c r="G167" s="52"/>
      <c r="H167" s="52"/>
      <c r="I167" s="52"/>
      <c r="J167" s="52"/>
      <c r="K167" s="52"/>
      <c r="L167" s="52"/>
    </row>
    <row r="168" spans="2:12" ht="15" customHeight="1">
      <c r="B168" s="52" t="s">
        <v>313</v>
      </c>
      <c r="C168" s="52"/>
      <c r="D168" s="52"/>
      <c r="E168" s="52"/>
      <c r="F168" s="52"/>
      <c r="G168" s="52"/>
      <c r="H168" s="52"/>
      <c r="I168" s="52"/>
      <c r="J168" s="52"/>
      <c r="K168" s="52"/>
      <c r="L168" s="52"/>
    </row>
    <row r="169" spans="2:12" ht="15" customHeight="1">
      <c r="B169" s="53" t="s">
        <v>312</v>
      </c>
      <c r="C169" s="53"/>
      <c r="D169" s="53"/>
      <c r="E169" s="53"/>
      <c r="F169" s="53"/>
      <c r="G169" s="53"/>
      <c r="H169" s="53"/>
      <c r="I169" s="53"/>
      <c r="J169" s="53"/>
      <c r="K169" s="53"/>
      <c r="L169" s="53"/>
    </row>
  </sheetData>
  <mergeCells count="24">
    <mergeCell ref="B143:L143"/>
    <mergeCell ref="B154:L154"/>
    <mergeCell ref="B155:L155"/>
    <mergeCell ref="B144:L144"/>
    <mergeCell ref="B145:L145"/>
    <mergeCell ref="B146:L146"/>
    <mergeCell ref="B147:L147"/>
    <mergeCell ref="B148:L148"/>
    <mergeCell ref="B149:L149"/>
    <mergeCell ref="B150:L150"/>
    <mergeCell ref="B151:L151"/>
    <mergeCell ref="B152:L152"/>
    <mergeCell ref="B153:L153"/>
    <mergeCell ref="B166:L166"/>
    <mergeCell ref="B156:L156"/>
    <mergeCell ref="B157:L157"/>
    <mergeCell ref="B158:L158"/>
    <mergeCell ref="B159:L159"/>
    <mergeCell ref="B160:L160"/>
    <mergeCell ref="B161:L161"/>
    <mergeCell ref="B162:L162"/>
    <mergeCell ref="B163:L163"/>
    <mergeCell ref="B164:L164"/>
    <mergeCell ref="B165:L165"/>
  </mergeCells>
  <hyperlinks>
    <hyperlink ref="B169" r:id="rId1" display="mailto:info@stats.govt.nz" xr:uid="{00000000-0004-0000-1100-000000000000}"/>
  </hyperlinks>
  <pageMargins left="0.75" right="0.75" top="1" bottom="1" header="0.5" footer="0.5"/>
  <pageSetup orientation="portrait" r:id="rId2"/>
  <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9"/>
  <dimension ref="A1:M91"/>
  <sheetViews>
    <sheetView zoomScaleNormal="100" workbookViewId="0">
      <pane xSplit="1" ySplit="4" topLeftCell="B46" activePane="bottomRight" state="frozen"/>
      <selection pane="topRight" activeCell="B1" sqref="B1"/>
      <selection pane="bottomLeft" activeCell="A5" sqref="A5"/>
      <selection pane="bottomRight" activeCell="E86" sqref="E86:I90"/>
    </sheetView>
  </sheetViews>
  <sheetFormatPr defaultRowHeight="14.5"/>
  <cols>
    <col min="2" max="2" width="9.1796875" style="15"/>
    <col min="3" max="3" width="10.7265625" bestFit="1" customWidth="1"/>
    <col min="7" max="7" width="11.81640625" customWidth="1"/>
  </cols>
  <sheetData>
    <row r="1" spans="1:13">
      <c r="A1" s="26" t="s">
        <v>306</v>
      </c>
    </row>
    <row r="2" spans="1:13">
      <c r="A2" s="5" t="s">
        <v>305</v>
      </c>
    </row>
    <row r="3" spans="1:13">
      <c r="D3" s="111" t="s">
        <v>404</v>
      </c>
    </row>
    <row r="4" spans="1:13">
      <c r="B4" s="15" t="s">
        <v>311</v>
      </c>
    </row>
    <row r="5" spans="1:13">
      <c r="A5" s="14">
        <v>36951</v>
      </c>
      <c r="B5" s="121">
        <v>-0.3029</v>
      </c>
      <c r="C5" s="29"/>
      <c r="D5" s="111" t="s">
        <v>404</v>
      </c>
    </row>
    <row r="6" spans="1:13">
      <c r="A6" s="14">
        <v>37043</v>
      </c>
      <c r="B6" s="121">
        <v>-0.33169999999999999</v>
      </c>
      <c r="C6" s="29"/>
    </row>
    <row r="7" spans="1:13">
      <c r="A7" s="14">
        <v>37135</v>
      </c>
      <c r="B7" s="121">
        <v>-0.23449999999999999</v>
      </c>
      <c r="C7" s="29"/>
    </row>
    <row r="8" spans="1:13">
      <c r="A8" s="14">
        <v>37226</v>
      </c>
      <c r="B8" s="121">
        <v>-8.7300000000000003E-2</v>
      </c>
      <c r="C8" s="29"/>
    </row>
    <row r="9" spans="1:13">
      <c r="A9" s="14">
        <v>37316</v>
      </c>
      <c r="B9" s="121">
        <v>-0.17149999999999999</v>
      </c>
      <c r="C9" s="29"/>
    </row>
    <row r="10" spans="1:13">
      <c r="A10" s="14">
        <v>37408</v>
      </c>
      <c r="B10" s="121">
        <v>-0.32280000000000003</v>
      </c>
      <c r="C10" s="29"/>
      <c r="M10" s="156"/>
    </row>
    <row r="11" spans="1:13">
      <c r="A11" s="14">
        <v>37500</v>
      </c>
      <c r="B11" s="121">
        <v>-0.35880000000000001</v>
      </c>
      <c r="C11" s="29"/>
    </row>
    <row r="12" spans="1:13">
      <c r="A12" s="14">
        <v>37591</v>
      </c>
      <c r="B12" s="121">
        <v>-0.4325</v>
      </c>
      <c r="C12" s="29"/>
    </row>
    <row r="13" spans="1:13">
      <c r="A13" s="14">
        <v>37681</v>
      </c>
      <c r="B13" s="121">
        <v>-0.40720000000000001</v>
      </c>
      <c r="C13" s="29"/>
      <c r="E13" t="s">
        <v>404</v>
      </c>
      <c r="M13" s="156" t="s">
        <v>577</v>
      </c>
    </row>
    <row r="14" spans="1:13">
      <c r="A14" s="14">
        <v>37773</v>
      </c>
      <c r="B14" s="121">
        <v>-0.3503</v>
      </c>
      <c r="C14" s="29"/>
    </row>
    <row r="15" spans="1:13">
      <c r="A15" s="14">
        <v>37865</v>
      </c>
      <c r="B15" s="121">
        <v>-0.4032</v>
      </c>
      <c r="C15" s="29"/>
    </row>
    <row r="16" spans="1:13">
      <c r="A16" s="14">
        <v>37956</v>
      </c>
      <c r="B16" s="121">
        <v>-0.53780000000000006</v>
      </c>
      <c r="C16" s="29"/>
    </row>
    <row r="17" spans="1:13">
      <c r="A17" s="14">
        <v>38047</v>
      </c>
      <c r="B17" s="121">
        <v>-0.4803</v>
      </c>
      <c r="C17" s="29"/>
    </row>
    <row r="18" spans="1:13">
      <c r="A18" s="14">
        <v>38139</v>
      </c>
      <c r="B18" s="121">
        <v>-0.52959999999999996</v>
      </c>
      <c r="C18" s="29"/>
    </row>
    <row r="19" spans="1:13">
      <c r="A19" s="14">
        <v>38231</v>
      </c>
      <c r="B19" s="121">
        <v>-0.56520000000000004</v>
      </c>
      <c r="C19" s="29"/>
    </row>
    <row r="20" spans="1:13">
      <c r="A20" s="14">
        <v>38322</v>
      </c>
      <c r="B20" s="121">
        <v>-0.67980000000000007</v>
      </c>
      <c r="C20" s="29"/>
    </row>
    <row r="21" spans="1:13">
      <c r="A21" s="14">
        <v>38412</v>
      </c>
      <c r="B21" s="121">
        <v>-0.67079999999999995</v>
      </c>
      <c r="C21" s="29"/>
    </row>
    <row r="22" spans="1:13">
      <c r="A22" s="14">
        <v>38504</v>
      </c>
      <c r="B22" s="121">
        <v>-0.46799999999999997</v>
      </c>
      <c r="C22" s="29"/>
    </row>
    <row r="23" spans="1:13">
      <c r="A23" s="14">
        <v>38596</v>
      </c>
      <c r="B23" s="121">
        <v>-0.41110000000000002</v>
      </c>
      <c r="C23" s="29"/>
    </row>
    <row r="24" spans="1:13">
      <c r="A24" s="14">
        <v>38687</v>
      </c>
      <c r="B24" s="121">
        <v>-0.2268</v>
      </c>
      <c r="C24" s="29"/>
    </row>
    <row r="25" spans="1:13">
      <c r="A25" s="14">
        <v>38777</v>
      </c>
      <c r="B25" s="121">
        <v>-0.24640000000000001</v>
      </c>
      <c r="C25" s="29"/>
    </row>
    <row r="26" spans="1:13">
      <c r="A26" s="14">
        <v>38869</v>
      </c>
      <c r="B26" s="121">
        <v>-0.18420000000000003</v>
      </c>
      <c r="C26" s="29"/>
    </row>
    <row r="27" spans="1:13">
      <c r="A27" s="14">
        <v>38961</v>
      </c>
      <c r="B27" s="121">
        <v>-0.12759999999999999</v>
      </c>
      <c r="C27" s="29"/>
    </row>
    <row r="28" spans="1:13">
      <c r="A28" s="14">
        <v>39052</v>
      </c>
      <c r="B28" s="121">
        <v>-0.23760000000000001</v>
      </c>
      <c r="C28" s="29"/>
    </row>
    <row r="29" spans="1:13">
      <c r="A29" s="14">
        <v>39142</v>
      </c>
      <c r="B29" s="121">
        <v>-0.34159999999999996</v>
      </c>
      <c r="C29" s="29"/>
    </row>
    <row r="30" spans="1:13">
      <c r="A30" s="14">
        <v>39234</v>
      </c>
      <c r="B30" s="121">
        <v>-0.37290000000000001</v>
      </c>
      <c r="C30" s="29"/>
      <c r="E30" t="s">
        <v>390</v>
      </c>
      <c r="M30" s="92" t="s">
        <v>390</v>
      </c>
    </row>
    <row r="31" spans="1:13">
      <c r="A31" s="14">
        <v>39326</v>
      </c>
      <c r="B31" s="121">
        <v>-0.38079999999999997</v>
      </c>
      <c r="C31" s="29"/>
      <c r="E31" s="111" t="s">
        <v>404</v>
      </c>
      <c r="M31" s="111" t="s">
        <v>404</v>
      </c>
    </row>
    <row r="32" spans="1:13">
      <c r="A32" s="14">
        <v>39417</v>
      </c>
      <c r="B32" s="121">
        <v>-0.42299999999999999</v>
      </c>
      <c r="C32" s="29"/>
    </row>
    <row r="33" spans="1:9">
      <c r="A33" s="14">
        <v>39508</v>
      </c>
      <c r="B33" s="121">
        <v>-0.25</v>
      </c>
      <c r="C33" s="29"/>
      <c r="E33" s="111" t="s">
        <v>448</v>
      </c>
      <c r="I33" s="191" t="s">
        <v>448</v>
      </c>
    </row>
    <row r="34" spans="1:9">
      <c r="A34" s="14">
        <v>39600</v>
      </c>
      <c r="B34" s="121">
        <v>-0.1072</v>
      </c>
      <c r="C34" s="29"/>
      <c r="E34" s="111" t="s">
        <v>448</v>
      </c>
      <c r="I34" s="191" t="s">
        <v>448</v>
      </c>
    </row>
    <row r="35" spans="1:9">
      <c r="A35" s="14">
        <v>39692</v>
      </c>
      <c r="B35" s="121">
        <v>-5.2999999999999999E-2</v>
      </c>
      <c r="C35" s="29"/>
      <c r="E35" s="111" t="s">
        <v>448</v>
      </c>
      <c r="I35" s="191" t="s">
        <v>448</v>
      </c>
    </row>
    <row r="36" spans="1:9">
      <c r="A36" s="14">
        <v>39783</v>
      </c>
      <c r="B36" s="121">
        <v>0.3286</v>
      </c>
      <c r="C36" s="29"/>
      <c r="E36" s="111" t="s">
        <v>448</v>
      </c>
      <c r="I36" s="191" t="s">
        <v>448</v>
      </c>
    </row>
    <row r="37" spans="1:9">
      <c r="A37" s="14">
        <v>39873</v>
      </c>
      <c r="B37" s="121">
        <v>0.46590000000000004</v>
      </c>
      <c r="C37" s="29"/>
      <c r="E37" s="111" t="s">
        <v>448</v>
      </c>
      <c r="I37" s="191" t="s">
        <v>448</v>
      </c>
    </row>
    <row r="38" spans="1:9">
      <c r="A38" s="14">
        <v>39965</v>
      </c>
      <c r="B38" s="121">
        <v>0.57609999999999995</v>
      </c>
      <c r="C38" s="29"/>
      <c r="E38" s="111" t="s">
        <v>448</v>
      </c>
      <c r="I38" s="191" t="s">
        <v>448</v>
      </c>
    </row>
    <row r="39" spans="1:9">
      <c r="A39" s="14">
        <v>40057</v>
      </c>
      <c r="B39" s="121">
        <v>0.26269999999999999</v>
      </c>
      <c r="C39" s="29"/>
      <c r="E39" s="111" t="s">
        <v>448</v>
      </c>
      <c r="I39" s="191" t="s">
        <v>448</v>
      </c>
    </row>
    <row r="40" spans="1:9">
      <c r="A40" s="14">
        <v>40148</v>
      </c>
      <c r="B40" s="121">
        <v>0.1116</v>
      </c>
      <c r="C40" s="29"/>
      <c r="E40" s="111" t="s">
        <v>448</v>
      </c>
      <c r="I40" s="191" t="s">
        <v>448</v>
      </c>
    </row>
    <row r="41" spans="1:9">
      <c r="A41" s="14">
        <v>40238</v>
      </c>
      <c r="B41" s="121">
        <v>2.7699999999999999E-2</v>
      </c>
      <c r="C41" s="29"/>
      <c r="E41" s="111" t="s">
        <v>448</v>
      </c>
      <c r="I41" s="191" t="s">
        <v>448</v>
      </c>
    </row>
    <row r="42" spans="1:9">
      <c r="A42" s="14">
        <v>40330</v>
      </c>
      <c r="B42" s="121">
        <v>-8.9800000000000005E-2</v>
      </c>
      <c r="C42" s="29"/>
      <c r="E42" s="111" t="s">
        <v>448</v>
      </c>
      <c r="I42" s="191" t="s">
        <v>448</v>
      </c>
    </row>
    <row r="43" spans="1:9">
      <c r="A43" s="14">
        <v>40422</v>
      </c>
      <c r="B43" s="121">
        <v>-1.3999999999999999E-2</v>
      </c>
      <c r="C43" s="29"/>
      <c r="E43" s="111" t="s">
        <v>448</v>
      </c>
      <c r="I43" s="191" t="s">
        <v>448</v>
      </c>
    </row>
    <row r="44" spans="1:9">
      <c r="A44" s="14">
        <v>40513</v>
      </c>
      <c r="B44" s="121">
        <v>-0.1537</v>
      </c>
      <c r="C44" s="29"/>
      <c r="E44" s="111" t="s">
        <v>448</v>
      </c>
      <c r="I44" s="191" t="s">
        <v>448</v>
      </c>
    </row>
    <row r="45" spans="1:9">
      <c r="A45" s="14">
        <v>40603</v>
      </c>
      <c r="B45" s="121">
        <v>-0.17530000000000001</v>
      </c>
      <c r="C45" s="29"/>
      <c r="E45" s="111" t="s">
        <v>448</v>
      </c>
      <c r="I45" s="191" t="s">
        <v>448</v>
      </c>
    </row>
    <row r="46" spans="1:9">
      <c r="A46" s="14">
        <v>40695</v>
      </c>
      <c r="B46" s="121">
        <v>-0.2109</v>
      </c>
      <c r="C46" s="29"/>
      <c r="E46" s="111" t="s">
        <v>448</v>
      </c>
      <c r="I46" s="191" t="s">
        <v>448</v>
      </c>
    </row>
    <row r="47" spans="1:9">
      <c r="A47" s="14">
        <v>40787</v>
      </c>
      <c r="B47" s="121">
        <v>-0.19370000000000001</v>
      </c>
      <c r="C47" s="29"/>
      <c r="E47" s="111" t="s">
        <v>448</v>
      </c>
      <c r="I47" s="191" t="s">
        <v>448</v>
      </c>
    </row>
    <row r="48" spans="1:9">
      <c r="A48" s="14">
        <v>40878</v>
      </c>
      <c r="B48" s="121">
        <v>-0.155</v>
      </c>
      <c r="C48" s="29"/>
      <c r="E48" s="111" t="s">
        <v>448</v>
      </c>
      <c r="I48" s="191" t="s">
        <v>448</v>
      </c>
    </row>
    <row r="49" spans="1:10">
      <c r="A49" s="14">
        <v>40969</v>
      </c>
      <c r="B49" s="121">
        <v>-0.16649999999999998</v>
      </c>
      <c r="C49" s="29"/>
      <c r="E49" s="111" t="s">
        <v>448</v>
      </c>
      <c r="I49" s="191" t="s">
        <v>448</v>
      </c>
    </row>
    <row r="50" spans="1:10">
      <c r="A50" s="14">
        <v>41061</v>
      </c>
      <c r="B50" s="121">
        <v>-0.2011</v>
      </c>
      <c r="C50" s="29"/>
      <c r="E50" s="111" t="s">
        <v>448</v>
      </c>
      <c r="I50" s="191" t="s">
        <v>448</v>
      </c>
    </row>
    <row r="51" spans="1:10">
      <c r="A51" s="14">
        <v>41153</v>
      </c>
      <c r="B51" s="121">
        <v>-0.19109999999999999</v>
      </c>
      <c r="C51" s="29"/>
      <c r="E51" s="111" t="s">
        <v>448</v>
      </c>
      <c r="I51" s="191" t="s">
        <v>448</v>
      </c>
    </row>
    <row r="52" spans="1:10">
      <c r="A52" s="14">
        <v>41244</v>
      </c>
      <c r="B52" s="121">
        <v>-6.6600000000000006E-2</v>
      </c>
      <c r="C52" s="29"/>
      <c r="E52" s="111" t="s">
        <v>448</v>
      </c>
      <c r="I52" s="191" t="s">
        <v>448</v>
      </c>
    </row>
    <row r="53" spans="1:10">
      <c r="A53" s="14">
        <v>41334</v>
      </c>
      <c r="B53" s="121">
        <v>-0.2366</v>
      </c>
      <c r="C53" s="29"/>
      <c r="E53" s="111" t="s">
        <v>448</v>
      </c>
      <c r="I53" s="191" t="s">
        <v>448</v>
      </c>
    </row>
    <row r="54" spans="1:10">
      <c r="A54" s="14">
        <v>41426</v>
      </c>
      <c r="B54" s="121">
        <v>-0.2477</v>
      </c>
      <c r="C54" s="29"/>
      <c r="E54" s="111" t="s">
        <v>448</v>
      </c>
      <c r="H54" s="50"/>
      <c r="I54" s="191" t="s">
        <v>448</v>
      </c>
      <c r="J54" s="50"/>
    </row>
    <row r="55" spans="1:10">
      <c r="A55" s="14">
        <v>41518</v>
      </c>
      <c r="B55" s="121">
        <v>-0.28899999999999998</v>
      </c>
      <c r="C55" s="29"/>
      <c r="E55" s="111" t="s">
        <v>448</v>
      </c>
      <c r="I55" s="191" t="s">
        <v>448</v>
      </c>
    </row>
    <row r="56" spans="1:10">
      <c r="A56" s="14">
        <v>41609</v>
      </c>
      <c r="B56" s="121">
        <v>-0.28960000000000002</v>
      </c>
      <c r="E56" s="111" t="s">
        <v>448</v>
      </c>
      <c r="I56" s="191" t="s">
        <v>448</v>
      </c>
    </row>
    <row r="57" spans="1:10">
      <c r="A57" s="14">
        <v>41699</v>
      </c>
      <c r="B57" s="121">
        <v>-0.3468</v>
      </c>
      <c r="E57" s="111" t="s">
        <v>448</v>
      </c>
      <c r="I57" s="191" t="s">
        <v>448</v>
      </c>
    </row>
    <row r="58" spans="1:10">
      <c r="A58" s="14">
        <v>41791</v>
      </c>
      <c r="B58" s="121">
        <v>-0.3342</v>
      </c>
      <c r="E58" s="111" t="s">
        <v>448</v>
      </c>
      <c r="I58" s="191" t="s">
        <v>448</v>
      </c>
    </row>
    <row r="59" spans="1:10">
      <c r="A59" s="14">
        <v>41883</v>
      </c>
      <c r="B59" s="121">
        <v>-0.2984</v>
      </c>
      <c r="E59" s="111" t="s">
        <v>448</v>
      </c>
      <c r="I59" s="191" t="s">
        <v>448</v>
      </c>
    </row>
    <row r="60" spans="1:10">
      <c r="A60" s="14">
        <v>41974</v>
      </c>
      <c r="B60" s="121">
        <v>-0.3967</v>
      </c>
      <c r="D60" s="92" t="s">
        <v>373</v>
      </c>
      <c r="I60" s="191" t="s">
        <v>448</v>
      </c>
    </row>
    <row r="61" spans="1:10">
      <c r="A61" s="14">
        <v>42064</v>
      </c>
      <c r="B61" s="121">
        <v>-0.45549999999999996</v>
      </c>
      <c r="C61" s="123">
        <v>42135</v>
      </c>
      <c r="D61" s="111" t="s">
        <v>404</v>
      </c>
      <c r="I61" s="191" t="s">
        <v>448</v>
      </c>
    </row>
    <row r="62" spans="1:10">
      <c r="A62" s="14">
        <v>42156</v>
      </c>
      <c r="B62" s="121">
        <v>-0.32469999999999999</v>
      </c>
      <c r="C62" s="123">
        <v>42192</v>
      </c>
      <c r="I62" s="111" t="s">
        <v>448</v>
      </c>
    </row>
    <row r="63" spans="1:10">
      <c r="A63" s="14">
        <v>42248</v>
      </c>
      <c r="B63" s="121">
        <v>-0.32</v>
      </c>
      <c r="C63" s="123">
        <v>42297</v>
      </c>
      <c r="I63" s="111" t="s">
        <v>448</v>
      </c>
    </row>
    <row r="64" spans="1:10">
      <c r="A64" s="14">
        <v>42339</v>
      </c>
      <c r="B64" s="121">
        <v>-0.40689999999999998</v>
      </c>
      <c r="C64" s="123">
        <v>42390</v>
      </c>
      <c r="I64" s="111" t="s">
        <v>448</v>
      </c>
    </row>
    <row r="65" spans="1:9">
      <c r="A65" s="14">
        <v>42430</v>
      </c>
      <c r="B65" s="121">
        <v>-0.38060000000000005</v>
      </c>
      <c r="C65" s="123">
        <v>42530</v>
      </c>
      <c r="I65" s="111" t="s">
        <v>448</v>
      </c>
    </row>
    <row r="66" spans="1:9">
      <c r="A66" s="14">
        <v>42522</v>
      </c>
      <c r="B66" s="121">
        <v>-0.43479999999999996</v>
      </c>
      <c r="C66" s="123">
        <v>42614</v>
      </c>
      <c r="I66" s="111" t="s">
        <v>448</v>
      </c>
    </row>
    <row r="67" spans="1:9">
      <c r="A67" s="14">
        <v>42614</v>
      </c>
      <c r="B67" s="121">
        <v>-0.45640000000000003</v>
      </c>
      <c r="C67" s="123">
        <v>42676</v>
      </c>
      <c r="D67" s="146" t="s">
        <v>467</v>
      </c>
      <c r="I67" s="111" t="s">
        <v>448</v>
      </c>
    </row>
    <row r="68" spans="1:9">
      <c r="A68" s="14">
        <v>42705</v>
      </c>
      <c r="B68" s="121">
        <v>-0.38880000000000003</v>
      </c>
      <c r="C68" s="123">
        <v>42766</v>
      </c>
      <c r="D68" s="146" t="s">
        <v>467</v>
      </c>
      <c r="I68" s="111"/>
    </row>
    <row r="69" spans="1:9">
      <c r="A69" s="14">
        <v>42795</v>
      </c>
      <c r="B69" s="121">
        <v>-0.501</v>
      </c>
      <c r="C69" s="123">
        <v>42831</v>
      </c>
      <c r="I69" s="111" t="s">
        <v>448</v>
      </c>
    </row>
    <row r="70" spans="1:9">
      <c r="A70" s="14">
        <v>42887</v>
      </c>
      <c r="B70" s="121">
        <v>-0.53520000000000001</v>
      </c>
      <c r="C70" s="123">
        <v>42928</v>
      </c>
      <c r="I70" s="111" t="s">
        <v>448</v>
      </c>
    </row>
    <row r="71" spans="1:9">
      <c r="A71" s="14">
        <v>42979</v>
      </c>
      <c r="B71" s="121">
        <v>-0.58550000000000002</v>
      </c>
      <c r="C71" s="123">
        <v>43014</v>
      </c>
      <c r="I71" s="191" t="s">
        <v>448</v>
      </c>
    </row>
    <row r="72" spans="1:9">
      <c r="A72" s="14">
        <v>43070</v>
      </c>
      <c r="B72" s="121">
        <v>-0.57679999999999998</v>
      </c>
      <c r="C72" s="123">
        <v>43132</v>
      </c>
      <c r="F72" t="s">
        <v>634</v>
      </c>
      <c r="I72" s="191" t="s">
        <v>448</v>
      </c>
    </row>
    <row r="73" spans="1:9">
      <c r="A73" s="14">
        <v>43160</v>
      </c>
      <c r="B73" s="121">
        <v>-0.45619999999999999</v>
      </c>
      <c r="C73" s="123">
        <v>43200</v>
      </c>
      <c r="E73" s="132">
        <v>43160</v>
      </c>
      <c r="F73" s="121">
        <v>-0.45619999999999999</v>
      </c>
      <c r="G73" s="123">
        <v>43200</v>
      </c>
      <c r="I73" s="191" t="s">
        <v>448</v>
      </c>
    </row>
    <row r="74" spans="1:9">
      <c r="A74" s="14">
        <v>43252</v>
      </c>
      <c r="B74" s="121">
        <v>-0.47670000000000001</v>
      </c>
      <c r="C74" s="123">
        <v>43290</v>
      </c>
      <c r="E74" s="132">
        <v>43252</v>
      </c>
      <c r="F74" s="162">
        <v>-0.47670000000000001</v>
      </c>
      <c r="G74" s="123">
        <v>43284</v>
      </c>
      <c r="I74" s="191" t="s">
        <v>448</v>
      </c>
    </row>
    <row r="75" spans="1:9">
      <c r="A75" s="14">
        <v>43344</v>
      </c>
      <c r="B75" s="121">
        <v>-0.46649999999999997</v>
      </c>
      <c r="C75" s="123">
        <v>43375</v>
      </c>
      <c r="D75" s="130" t="s">
        <v>653</v>
      </c>
      <c r="G75" s="123"/>
      <c r="I75" s="191" t="s">
        <v>448</v>
      </c>
    </row>
    <row r="76" spans="1:9">
      <c r="A76" s="14">
        <v>43435</v>
      </c>
      <c r="B76" s="121">
        <v>-0.65159999999999996</v>
      </c>
      <c r="C76" s="123">
        <v>43497</v>
      </c>
      <c r="D76" s="130" t="s">
        <v>653</v>
      </c>
      <c r="G76" s="123"/>
      <c r="I76" s="191" t="s">
        <v>448</v>
      </c>
    </row>
    <row r="77" spans="1:9">
      <c r="A77" s="14">
        <v>43525</v>
      </c>
      <c r="B77" s="121">
        <v>-0.41859999999999997</v>
      </c>
      <c r="C77" s="123">
        <v>43557</v>
      </c>
      <c r="D77" s="130" t="s">
        <v>653</v>
      </c>
      <c r="G77" s="123"/>
      <c r="I77" s="191" t="s">
        <v>448</v>
      </c>
    </row>
    <row r="78" spans="1:9">
      <c r="A78" s="14">
        <v>43617</v>
      </c>
      <c r="B78" s="121">
        <v>-0.40360000000000001</v>
      </c>
      <c r="C78" s="123">
        <v>43656</v>
      </c>
      <c r="D78" s="130" t="s">
        <v>653</v>
      </c>
      <c r="G78" s="123"/>
      <c r="I78" s="191" t="s">
        <v>448</v>
      </c>
    </row>
    <row r="79" spans="1:9">
      <c r="A79" s="14">
        <v>43709</v>
      </c>
      <c r="B79" s="121">
        <v>-0.33020000000000005</v>
      </c>
      <c r="C79" s="123">
        <v>43739</v>
      </c>
      <c r="D79" s="130" t="s">
        <v>653</v>
      </c>
      <c r="G79" s="123"/>
      <c r="I79" s="191" t="s">
        <v>448</v>
      </c>
    </row>
    <row r="80" spans="1:9">
      <c r="A80" s="14">
        <v>43800</v>
      </c>
      <c r="B80" s="121">
        <v>-0.4299</v>
      </c>
      <c r="C80" s="123">
        <v>43851</v>
      </c>
      <c r="D80" s="130" t="s">
        <v>653</v>
      </c>
      <c r="G80" s="123"/>
      <c r="I80" s="191" t="s">
        <v>448</v>
      </c>
    </row>
    <row r="81" spans="1:9">
      <c r="A81" s="14">
        <v>43891</v>
      </c>
      <c r="B81" s="121">
        <v>-0.50869999999999993</v>
      </c>
      <c r="C81" s="123">
        <v>43954</v>
      </c>
      <c r="D81" s="191"/>
      <c r="E81" s="191" t="s">
        <v>448</v>
      </c>
      <c r="I81" s="191" t="s">
        <v>448</v>
      </c>
    </row>
    <row r="82" spans="1:9">
      <c r="A82" s="14">
        <v>43983</v>
      </c>
      <c r="B82" s="121">
        <v>0.15410000000000001</v>
      </c>
      <c r="C82" s="123">
        <v>44019</v>
      </c>
      <c r="D82" s="191"/>
      <c r="E82" s="191" t="s">
        <v>448</v>
      </c>
      <c r="I82" s="191" t="s">
        <v>448</v>
      </c>
    </row>
    <row r="83" spans="1:9">
      <c r="A83" s="14">
        <v>44075</v>
      </c>
      <c r="B83" s="121">
        <v>-0.27729999999999999</v>
      </c>
      <c r="C83" s="123">
        <v>44134</v>
      </c>
      <c r="D83" s="191"/>
      <c r="E83" s="191" t="s">
        <v>448</v>
      </c>
      <c r="I83" s="191" t="s">
        <v>448</v>
      </c>
    </row>
    <row r="84" spans="1:9">
      <c r="A84" s="14">
        <v>44166</v>
      </c>
      <c r="B84" s="121">
        <v>-0.4289</v>
      </c>
      <c r="C84" s="123">
        <v>44216</v>
      </c>
      <c r="D84" s="191" t="s">
        <v>448</v>
      </c>
      <c r="E84" s="191" t="s">
        <v>448</v>
      </c>
      <c r="F84" s="191" t="s">
        <v>448</v>
      </c>
      <c r="G84" s="191" t="s">
        <v>448</v>
      </c>
      <c r="H84" s="191" t="s">
        <v>448</v>
      </c>
      <c r="I84" s="191" t="s">
        <v>448</v>
      </c>
    </row>
    <row r="85" spans="1:9">
      <c r="A85" s="14">
        <v>44256</v>
      </c>
      <c r="B85" s="121">
        <v>-0.65079999999999993</v>
      </c>
      <c r="C85" s="123">
        <v>44299</v>
      </c>
      <c r="D85" s="191"/>
      <c r="E85" s="191" t="s">
        <v>448</v>
      </c>
      <c r="I85" s="191" t="s">
        <v>448</v>
      </c>
    </row>
    <row r="86" spans="1:9">
      <c r="A86" s="14">
        <v>44348</v>
      </c>
      <c r="B86" s="121">
        <v>-0.80480000000000007</v>
      </c>
      <c r="C86" s="123">
        <v>44390</v>
      </c>
      <c r="D86" s="191"/>
      <c r="E86" s="191" t="s">
        <v>448</v>
      </c>
      <c r="I86" s="191" t="s">
        <v>448</v>
      </c>
    </row>
    <row r="87" spans="1:9">
      <c r="A87" s="14">
        <v>44440</v>
      </c>
      <c r="B87" s="121">
        <v>-0.88060000000000005</v>
      </c>
      <c r="C87" s="198">
        <v>44480</v>
      </c>
      <c r="E87" s="197" t="s">
        <v>448</v>
      </c>
      <c r="F87" s="197"/>
      <c r="G87" s="197"/>
      <c r="H87" s="197"/>
      <c r="I87" s="197" t="s">
        <v>448</v>
      </c>
    </row>
    <row r="88" spans="1:9">
      <c r="A88" s="14">
        <v>44531</v>
      </c>
      <c r="B88" s="121">
        <v>-0.82689999999999997</v>
      </c>
      <c r="C88" s="198">
        <v>44579</v>
      </c>
      <c r="E88" s="197" t="s">
        <v>448</v>
      </c>
      <c r="F88" s="197"/>
      <c r="G88" s="197"/>
      <c r="H88" s="197"/>
      <c r="I88" s="197" t="s">
        <v>448</v>
      </c>
    </row>
    <row r="89" spans="1:9">
      <c r="A89" s="14">
        <v>44621</v>
      </c>
      <c r="B89" s="121">
        <v>-0.73909999999999998</v>
      </c>
      <c r="C89" s="198">
        <v>44663</v>
      </c>
      <c r="E89" s="197" t="s">
        <v>448</v>
      </c>
      <c r="F89" s="197"/>
      <c r="G89" s="197"/>
      <c r="H89" s="197"/>
      <c r="I89" s="197" t="s">
        <v>448</v>
      </c>
    </row>
    <row r="90" spans="1:9">
      <c r="A90" s="14"/>
      <c r="B90" s="121"/>
      <c r="C90" s="198">
        <v>44756</v>
      </c>
      <c r="E90" s="197" t="s">
        <v>448</v>
      </c>
      <c r="F90" s="197"/>
      <c r="G90" s="197"/>
      <c r="H90" s="197"/>
      <c r="I90" s="197" t="s">
        <v>448</v>
      </c>
    </row>
    <row r="91" spans="1:9">
      <c r="A91" s="14"/>
      <c r="B91" s="121"/>
      <c r="C91" s="198"/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3">
    <tabColor rgb="FF7030A0"/>
  </sheetPr>
  <dimension ref="A1:S157"/>
  <sheetViews>
    <sheetView zoomScaleNormal="100" workbookViewId="0">
      <pane xSplit="1" ySplit="7" topLeftCell="B137" activePane="bottomRight" state="frozen"/>
      <selection pane="topRight" activeCell="B1" sqref="B1"/>
      <selection pane="bottomLeft" activeCell="A7" sqref="A7"/>
      <selection pane="bottomRight" activeCell="F141" sqref="F141:F142"/>
    </sheetView>
  </sheetViews>
  <sheetFormatPr defaultRowHeight="14.5"/>
  <cols>
    <col min="3" max="3" width="9.1796875" style="15"/>
    <col min="4" max="5" width="10.7265625" bestFit="1" customWidth="1"/>
    <col min="6" max="6" width="11.1796875" customWidth="1"/>
    <col min="10" max="10" width="10.7265625" bestFit="1" customWidth="1"/>
  </cols>
  <sheetData>
    <row r="1" spans="1:16">
      <c r="A1" t="s">
        <v>371</v>
      </c>
    </row>
    <row r="2" spans="1:16">
      <c r="A2" t="s">
        <v>372</v>
      </c>
      <c r="F2" t="s">
        <v>1</v>
      </c>
    </row>
    <row r="3" spans="1:16" s="111" customFormat="1">
      <c r="B3" s="113" t="s">
        <v>465</v>
      </c>
      <c r="C3" s="113" t="s">
        <v>465</v>
      </c>
    </row>
    <row r="4" spans="1:16">
      <c r="B4" t="s">
        <v>411</v>
      </c>
      <c r="C4" s="15" t="s">
        <v>412</v>
      </c>
      <c r="F4" s="113" t="s">
        <v>447</v>
      </c>
    </row>
    <row r="5" spans="1:16">
      <c r="B5" t="s">
        <v>378</v>
      </c>
      <c r="C5" s="15" t="s">
        <v>377</v>
      </c>
      <c r="F5" s="109" t="s">
        <v>398</v>
      </c>
      <c r="H5" s="111" t="s">
        <v>435</v>
      </c>
    </row>
    <row r="6" spans="1:16">
      <c r="B6" s="25" t="s">
        <v>30</v>
      </c>
      <c r="F6" s="109" t="s">
        <v>399</v>
      </c>
    </row>
    <row r="7" spans="1:16">
      <c r="A7" t="s">
        <v>28</v>
      </c>
      <c r="B7" t="s">
        <v>29</v>
      </c>
      <c r="C7" s="15" t="s">
        <v>31</v>
      </c>
      <c r="D7" s="99" t="s">
        <v>411</v>
      </c>
      <c r="E7" s="99" t="s">
        <v>412</v>
      </c>
      <c r="F7" s="109" t="s">
        <v>31</v>
      </c>
      <c r="G7" s="111"/>
      <c r="K7" s="81">
        <v>1987</v>
      </c>
      <c r="L7" s="56">
        <v>-20.5</v>
      </c>
      <c r="M7" s="72">
        <v>-0.20499999999999999</v>
      </c>
      <c r="N7" s="93">
        <v>-20.5</v>
      </c>
      <c r="O7" s="91">
        <f>N7/100</f>
        <v>-0.20499999999999999</v>
      </c>
      <c r="P7" t="b">
        <f>M7=O7</f>
        <v>1</v>
      </c>
    </row>
    <row r="8" spans="1:16">
      <c r="A8" s="27">
        <v>32568</v>
      </c>
      <c r="B8">
        <v>107.5</v>
      </c>
      <c r="C8" s="150">
        <v>-0.10890000000000001</v>
      </c>
      <c r="E8" s="56"/>
      <c r="F8" s="110">
        <v>-10.89</v>
      </c>
      <c r="G8" s="112"/>
      <c r="H8" s="25"/>
      <c r="K8" s="81">
        <v>1987</v>
      </c>
      <c r="L8" s="56">
        <v>-14.98</v>
      </c>
      <c r="M8" s="72">
        <v>-0.14980000000000002</v>
      </c>
      <c r="N8" s="93">
        <v>-14.98</v>
      </c>
      <c r="O8" s="91">
        <f t="shared" ref="O8:O71" si="0">N8/100</f>
        <v>-0.14980000000000002</v>
      </c>
      <c r="P8" s="92" t="b">
        <f t="shared" ref="P8:P71" si="1">M8=O8</f>
        <v>1</v>
      </c>
    </row>
    <row r="9" spans="1:16">
      <c r="A9" s="27">
        <v>32660</v>
      </c>
      <c r="B9">
        <v>106.5</v>
      </c>
      <c r="C9" s="150">
        <v>0.2165</v>
      </c>
      <c r="E9" s="56"/>
      <c r="F9" s="110">
        <v>21.65</v>
      </c>
      <c r="G9" s="112"/>
      <c r="H9" s="32"/>
      <c r="K9" s="81">
        <v>1987</v>
      </c>
      <c r="L9" s="56">
        <v>-11.44</v>
      </c>
      <c r="M9" s="72">
        <v>-0.1144</v>
      </c>
      <c r="N9" s="93">
        <v>-11.44</v>
      </c>
      <c r="O9" s="91">
        <f t="shared" si="0"/>
        <v>-0.1144</v>
      </c>
      <c r="P9" s="92" t="b">
        <f t="shared" si="1"/>
        <v>1</v>
      </c>
    </row>
    <row r="10" spans="1:16">
      <c r="A10" s="27">
        <v>32752</v>
      </c>
      <c r="B10">
        <v>117.7</v>
      </c>
      <c r="C10" s="150">
        <v>0.63190000000000002</v>
      </c>
      <c r="E10" s="56"/>
      <c r="F10" s="110">
        <v>63.19</v>
      </c>
      <c r="G10" s="112"/>
      <c r="H10" s="32"/>
      <c r="K10" s="81">
        <v>1987</v>
      </c>
      <c r="L10" s="56">
        <v>-59.78</v>
      </c>
      <c r="M10" s="72">
        <v>-0.5978</v>
      </c>
      <c r="N10" s="93">
        <v>-59.78</v>
      </c>
      <c r="O10" s="91">
        <f t="shared" si="0"/>
        <v>-0.5978</v>
      </c>
      <c r="P10" s="92" t="b">
        <f t="shared" si="1"/>
        <v>1</v>
      </c>
    </row>
    <row r="11" spans="1:16">
      <c r="A11" s="27">
        <v>32843</v>
      </c>
      <c r="B11">
        <v>103.2</v>
      </c>
      <c r="C11" s="150">
        <v>7.2900000000000006E-2</v>
      </c>
      <c r="E11" s="56"/>
      <c r="F11" s="110">
        <v>7.29</v>
      </c>
      <c r="G11" s="112"/>
      <c r="H11" s="32"/>
      <c r="K11" s="81">
        <v>1988</v>
      </c>
      <c r="L11" s="56">
        <v>-46.19</v>
      </c>
      <c r="M11" s="72">
        <v>-0.46189999999999998</v>
      </c>
      <c r="N11" s="93">
        <v>-46.19</v>
      </c>
      <c r="O11" s="91">
        <f t="shared" si="0"/>
        <v>-0.46189999999999998</v>
      </c>
      <c r="P11" s="92" t="b">
        <f t="shared" si="1"/>
        <v>1</v>
      </c>
    </row>
    <row r="12" spans="1:16">
      <c r="A12" s="27">
        <v>32933</v>
      </c>
      <c r="B12">
        <v>101.7</v>
      </c>
      <c r="C12" s="150">
        <v>-5.4699999999999999E-2</v>
      </c>
      <c r="E12" s="56"/>
      <c r="F12" s="110">
        <v>-5.47</v>
      </c>
      <c r="G12" s="112"/>
      <c r="H12" s="138" t="s">
        <v>443</v>
      </c>
      <c r="K12" s="81">
        <v>1988</v>
      </c>
      <c r="L12" s="56">
        <v>-22.44</v>
      </c>
      <c r="M12" s="72">
        <v>-0.22440000000000002</v>
      </c>
      <c r="N12" s="93">
        <v>-22.44</v>
      </c>
      <c r="O12" s="91">
        <f t="shared" si="0"/>
        <v>-0.22440000000000002</v>
      </c>
      <c r="P12" s="92" t="b">
        <f t="shared" si="1"/>
        <v>1</v>
      </c>
    </row>
    <row r="13" spans="1:16">
      <c r="A13" s="27">
        <v>33025</v>
      </c>
      <c r="B13">
        <v>104.1</v>
      </c>
      <c r="C13" s="150">
        <v>-6.0899999999999996E-2</v>
      </c>
      <c r="E13" s="56"/>
      <c r="F13" s="110">
        <v>-6.09</v>
      </c>
      <c r="G13" s="112"/>
      <c r="H13" s="138" t="s">
        <v>443</v>
      </c>
      <c r="K13" s="81">
        <v>1988</v>
      </c>
      <c r="L13" s="56">
        <v>5.86</v>
      </c>
      <c r="M13" s="72">
        <v>5.8600000000000006E-2</v>
      </c>
      <c r="N13" s="93">
        <v>5.86</v>
      </c>
      <c r="O13" s="91">
        <f t="shared" si="0"/>
        <v>5.8600000000000006E-2</v>
      </c>
      <c r="P13" s="92" t="b">
        <f t="shared" si="1"/>
        <v>1</v>
      </c>
    </row>
    <row r="14" spans="1:16">
      <c r="A14" s="27">
        <v>33117</v>
      </c>
      <c r="B14">
        <v>101.3</v>
      </c>
      <c r="C14" s="150">
        <v>-0.2447</v>
      </c>
      <c r="E14" s="56"/>
      <c r="F14" s="110">
        <v>-24.47</v>
      </c>
      <c r="G14" s="112"/>
      <c r="H14" s="138" t="s">
        <v>443</v>
      </c>
      <c r="K14" s="81">
        <v>1988</v>
      </c>
      <c r="L14" s="56">
        <v>5.18</v>
      </c>
      <c r="M14" s="72">
        <v>5.1799999999999999E-2</v>
      </c>
      <c r="N14" s="93">
        <v>5.18</v>
      </c>
      <c r="O14" s="91">
        <f t="shared" si="0"/>
        <v>5.1799999999999999E-2</v>
      </c>
      <c r="P14" s="92" t="b">
        <f t="shared" si="1"/>
        <v>1</v>
      </c>
    </row>
    <row r="15" spans="1:16">
      <c r="A15" s="27">
        <v>33208</v>
      </c>
      <c r="B15">
        <v>84.3</v>
      </c>
      <c r="C15" s="150">
        <v>-0.43680000000000002</v>
      </c>
      <c r="E15" s="56"/>
      <c r="F15" s="110">
        <v>-43.68</v>
      </c>
      <c r="G15" s="112"/>
      <c r="H15" s="138" t="s">
        <v>443</v>
      </c>
      <c r="K15" s="81">
        <v>1989</v>
      </c>
      <c r="L15" s="56">
        <v>-10.89</v>
      </c>
      <c r="M15" s="72">
        <v>-0.10890000000000001</v>
      </c>
      <c r="N15" s="93">
        <v>-10.89</v>
      </c>
      <c r="O15" s="91">
        <f t="shared" si="0"/>
        <v>-0.10890000000000001</v>
      </c>
      <c r="P15" s="92" t="b">
        <f t="shared" si="1"/>
        <v>1</v>
      </c>
    </row>
    <row r="16" spans="1:16">
      <c r="A16" s="27">
        <v>33298</v>
      </c>
      <c r="B16">
        <v>83.8</v>
      </c>
      <c r="C16" s="150">
        <v>-0.49209999999999998</v>
      </c>
      <c r="E16" s="56"/>
      <c r="F16" s="110">
        <v>-49.21</v>
      </c>
      <c r="G16" s="112"/>
      <c r="H16" s="138" t="s">
        <v>443</v>
      </c>
      <c r="K16" s="81">
        <v>1989</v>
      </c>
      <c r="L16" s="56">
        <v>21.65</v>
      </c>
      <c r="M16" s="72">
        <v>0.2165</v>
      </c>
      <c r="N16" s="93">
        <v>21.65</v>
      </c>
      <c r="O16" s="91">
        <f t="shared" si="0"/>
        <v>0.2165</v>
      </c>
      <c r="P16" s="92" t="b">
        <f t="shared" si="1"/>
        <v>1</v>
      </c>
    </row>
    <row r="17" spans="1:16">
      <c r="A17" s="27">
        <v>33390</v>
      </c>
      <c r="B17">
        <v>89.2</v>
      </c>
      <c r="C17" s="150">
        <v>-9.4999999999999998E-3</v>
      </c>
      <c r="E17" s="56"/>
      <c r="F17" s="110">
        <v>-0.95</v>
      </c>
      <c r="G17" s="112"/>
      <c r="H17" s="138" t="s">
        <v>443</v>
      </c>
      <c r="K17" s="81">
        <v>1989</v>
      </c>
      <c r="L17" s="56">
        <v>63.19</v>
      </c>
      <c r="M17" s="72">
        <v>0.63190000000000002</v>
      </c>
      <c r="N17" s="93">
        <v>63.19</v>
      </c>
      <c r="O17" s="91">
        <f t="shared" si="0"/>
        <v>0.63190000000000002</v>
      </c>
      <c r="P17" s="92" t="b">
        <f t="shared" si="1"/>
        <v>1</v>
      </c>
    </row>
    <row r="18" spans="1:16">
      <c r="A18" s="27">
        <v>33482</v>
      </c>
      <c r="B18">
        <v>87.5</v>
      </c>
      <c r="C18" s="150">
        <v>-5.7500000000000002E-2</v>
      </c>
      <c r="E18" s="56"/>
      <c r="F18" s="110">
        <v>-5.75</v>
      </c>
      <c r="G18" s="112"/>
      <c r="H18" s="138" t="s">
        <v>443</v>
      </c>
      <c r="K18" s="81">
        <v>1989</v>
      </c>
      <c r="L18" s="56">
        <v>7.29</v>
      </c>
      <c r="M18" s="72">
        <v>7.2900000000000006E-2</v>
      </c>
      <c r="N18" s="93">
        <v>7.29</v>
      </c>
      <c r="O18" s="91">
        <f t="shared" si="0"/>
        <v>7.2900000000000006E-2</v>
      </c>
      <c r="P18" s="92" t="b">
        <f t="shared" si="1"/>
        <v>1</v>
      </c>
    </row>
    <row r="19" spans="1:16">
      <c r="A19" s="27">
        <v>33573</v>
      </c>
      <c r="B19">
        <v>90.6</v>
      </c>
      <c r="C19" s="150">
        <v>-5.4900000000000004E-2</v>
      </c>
      <c r="E19" s="56"/>
      <c r="F19" s="110">
        <v>-5.49</v>
      </c>
      <c r="G19" s="112"/>
      <c r="H19" s="138" t="s">
        <v>443</v>
      </c>
      <c r="K19" s="81">
        <v>1990</v>
      </c>
      <c r="L19" s="56">
        <v>-5.47</v>
      </c>
      <c r="M19" s="72">
        <v>-5.4699999999999999E-2</v>
      </c>
      <c r="N19" s="93">
        <v>-5.47</v>
      </c>
      <c r="O19" s="91">
        <f t="shared" si="0"/>
        <v>-5.4699999999999999E-2</v>
      </c>
      <c r="P19" s="92" t="b">
        <f t="shared" si="1"/>
        <v>1</v>
      </c>
    </row>
    <row r="20" spans="1:16">
      <c r="A20" s="27">
        <v>33664</v>
      </c>
      <c r="B20">
        <v>112</v>
      </c>
      <c r="C20" s="150">
        <v>0.42859999999999998</v>
      </c>
      <c r="E20" s="56"/>
      <c r="F20" s="110">
        <v>42.86</v>
      </c>
      <c r="G20" s="112"/>
      <c r="H20" s="138" t="s">
        <v>443</v>
      </c>
      <c r="K20" s="81">
        <v>1990</v>
      </c>
      <c r="L20" s="56">
        <v>-6.09</v>
      </c>
      <c r="M20" s="72">
        <v>-6.0899999999999996E-2</v>
      </c>
      <c r="N20" s="93">
        <v>-6.09</v>
      </c>
      <c r="O20" s="91">
        <f t="shared" si="0"/>
        <v>-6.0899999999999996E-2</v>
      </c>
      <c r="P20" s="92" t="b">
        <f t="shared" si="1"/>
        <v>1</v>
      </c>
    </row>
    <row r="21" spans="1:16">
      <c r="A21" s="27">
        <v>33756</v>
      </c>
      <c r="B21">
        <v>108.1</v>
      </c>
      <c r="C21" s="150">
        <v>0.50549999999999995</v>
      </c>
      <c r="E21" s="56"/>
      <c r="F21" s="110">
        <v>50.55</v>
      </c>
      <c r="G21" s="112"/>
      <c r="H21" s="138" t="s">
        <v>443</v>
      </c>
      <c r="K21" s="81">
        <v>1990</v>
      </c>
      <c r="L21" s="56">
        <v>-24.47</v>
      </c>
      <c r="M21" s="72">
        <v>-0.2447</v>
      </c>
      <c r="N21" s="93">
        <v>-24.47</v>
      </c>
      <c r="O21" s="91">
        <f t="shared" si="0"/>
        <v>-0.2447</v>
      </c>
      <c r="P21" s="92" t="b">
        <f t="shared" si="1"/>
        <v>1</v>
      </c>
    </row>
    <row r="22" spans="1:16">
      <c r="A22" s="27">
        <v>33848</v>
      </c>
      <c r="B22">
        <v>109.8</v>
      </c>
      <c r="C22" s="150">
        <v>0.49420000000000003</v>
      </c>
      <c r="E22" s="56"/>
      <c r="F22" s="110">
        <v>49.42</v>
      </c>
      <c r="G22" s="112"/>
      <c r="H22" s="138" t="s">
        <v>443</v>
      </c>
      <c r="K22" s="81">
        <v>1990</v>
      </c>
      <c r="L22" s="56">
        <v>-43.68</v>
      </c>
      <c r="M22" s="72">
        <v>-0.43680000000000002</v>
      </c>
      <c r="N22" s="93">
        <v>-43.68</v>
      </c>
      <c r="O22" s="91">
        <f t="shared" si="0"/>
        <v>-0.43680000000000002</v>
      </c>
      <c r="P22" s="92" t="b">
        <f t="shared" si="1"/>
        <v>1</v>
      </c>
    </row>
    <row r="23" spans="1:16">
      <c r="A23" s="27">
        <v>33939</v>
      </c>
      <c r="B23">
        <v>110.6</v>
      </c>
      <c r="C23" s="150">
        <v>0.6542</v>
      </c>
      <c r="E23" s="56"/>
      <c r="F23" s="110">
        <v>65.42</v>
      </c>
      <c r="G23" s="112"/>
      <c r="H23" s="138" t="s">
        <v>443</v>
      </c>
      <c r="K23" s="81">
        <v>1991</v>
      </c>
      <c r="L23" s="56">
        <v>-49.21</v>
      </c>
      <c r="M23" s="72">
        <v>-0.49209999999999998</v>
      </c>
      <c r="N23" s="93">
        <v>-49.21</v>
      </c>
      <c r="O23" s="91">
        <f t="shared" si="0"/>
        <v>-0.49209999999999998</v>
      </c>
      <c r="P23" s="92" t="b">
        <f t="shared" si="1"/>
        <v>1</v>
      </c>
    </row>
    <row r="24" spans="1:16">
      <c r="A24" s="27">
        <v>34029</v>
      </c>
      <c r="B24">
        <v>112.2</v>
      </c>
      <c r="C24" s="150">
        <v>0.5373</v>
      </c>
      <c r="E24" s="56"/>
      <c r="F24" s="110">
        <v>53.73</v>
      </c>
      <c r="G24" s="112"/>
      <c r="H24" s="138" t="s">
        <v>443</v>
      </c>
      <c r="K24" s="81">
        <v>1991</v>
      </c>
      <c r="L24" s="56">
        <v>-0.95</v>
      </c>
      <c r="M24" s="72">
        <v>-9.4999999999999998E-3</v>
      </c>
      <c r="N24" s="93">
        <v>-0.95</v>
      </c>
      <c r="O24" s="91">
        <f t="shared" si="0"/>
        <v>-9.4999999999999998E-3</v>
      </c>
      <c r="P24" s="92" t="b">
        <f t="shared" si="1"/>
        <v>1</v>
      </c>
    </row>
    <row r="25" spans="1:16">
      <c r="A25" s="27">
        <v>34121</v>
      </c>
      <c r="B25">
        <v>121.4</v>
      </c>
      <c r="C25" s="150">
        <v>0.57789999999999997</v>
      </c>
      <c r="E25" s="56"/>
      <c r="F25" s="110">
        <v>57.79</v>
      </c>
      <c r="G25" s="112"/>
      <c r="H25" s="138" t="s">
        <v>443</v>
      </c>
      <c r="K25" s="81">
        <v>1991</v>
      </c>
      <c r="L25" s="56">
        <v>-5.75</v>
      </c>
      <c r="M25" s="72">
        <v>-5.7500000000000002E-2</v>
      </c>
      <c r="N25" s="93">
        <v>-5.75</v>
      </c>
      <c r="O25" s="91">
        <f t="shared" si="0"/>
        <v>-5.7500000000000002E-2</v>
      </c>
      <c r="P25" s="92" t="b">
        <f t="shared" si="1"/>
        <v>1</v>
      </c>
    </row>
    <row r="26" spans="1:16">
      <c r="A26" s="27">
        <v>34213</v>
      </c>
      <c r="B26">
        <v>131.80000000000001</v>
      </c>
      <c r="C26" s="150">
        <v>0.68180000000000007</v>
      </c>
      <c r="E26" s="56"/>
      <c r="F26" s="110">
        <v>68.180000000000007</v>
      </c>
      <c r="G26" s="112"/>
      <c r="H26" s="138" t="s">
        <v>443</v>
      </c>
      <c r="K26" s="81">
        <v>1991</v>
      </c>
      <c r="L26" s="56">
        <v>-5.49</v>
      </c>
      <c r="M26" s="72">
        <v>-5.4900000000000004E-2</v>
      </c>
      <c r="N26" s="93">
        <v>-5.49</v>
      </c>
      <c r="O26" s="91">
        <f t="shared" si="0"/>
        <v>-5.4900000000000004E-2</v>
      </c>
      <c r="P26" s="92" t="b">
        <f t="shared" si="1"/>
        <v>1</v>
      </c>
    </row>
    <row r="27" spans="1:16">
      <c r="A27" s="27">
        <v>34304</v>
      </c>
      <c r="B27">
        <v>130.30000000000001</v>
      </c>
      <c r="C27" s="150">
        <v>0.58040000000000003</v>
      </c>
      <c r="E27" s="56"/>
      <c r="F27" s="110">
        <v>58.04</v>
      </c>
      <c r="G27" s="112"/>
      <c r="H27" s="138" t="s">
        <v>443</v>
      </c>
      <c r="K27" s="81">
        <v>1992</v>
      </c>
      <c r="L27" s="56">
        <v>42.86</v>
      </c>
      <c r="M27" s="72">
        <v>0.42859999999999998</v>
      </c>
      <c r="N27" s="93">
        <v>42.86</v>
      </c>
      <c r="O27" s="91">
        <f t="shared" si="0"/>
        <v>0.42859999999999998</v>
      </c>
      <c r="P27" s="92" t="b">
        <f t="shared" si="1"/>
        <v>1</v>
      </c>
    </row>
    <row r="28" spans="1:16">
      <c r="A28" s="27">
        <v>34394</v>
      </c>
      <c r="B28">
        <v>135.80000000000001</v>
      </c>
      <c r="C28" s="150">
        <v>0.71930000000000005</v>
      </c>
      <c r="E28" s="56"/>
      <c r="F28" s="110">
        <v>71.930000000000007</v>
      </c>
      <c r="G28" s="112"/>
      <c r="H28" s="138" t="s">
        <v>443</v>
      </c>
      <c r="K28" s="81">
        <v>1992</v>
      </c>
      <c r="L28" s="56">
        <v>50.55</v>
      </c>
      <c r="M28" s="72">
        <v>0.50549999999999995</v>
      </c>
      <c r="N28" s="93">
        <v>50.55</v>
      </c>
      <c r="O28" s="91">
        <f t="shared" si="0"/>
        <v>0.50549999999999995</v>
      </c>
      <c r="P28" s="92" t="b">
        <f t="shared" si="1"/>
        <v>1</v>
      </c>
    </row>
    <row r="29" spans="1:16">
      <c r="A29" s="27">
        <v>34486</v>
      </c>
      <c r="B29">
        <v>136.9</v>
      </c>
      <c r="C29" s="150">
        <v>0.64260000000000006</v>
      </c>
      <c r="E29" s="56"/>
      <c r="F29" s="110">
        <v>64.260000000000005</v>
      </c>
      <c r="G29" s="112"/>
      <c r="H29" s="138" t="s">
        <v>443</v>
      </c>
      <c r="K29" s="81">
        <v>1992</v>
      </c>
      <c r="L29" s="56">
        <v>49.42</v>
      </c>
      <c r="M29" s="72">
        <v>0.49420000000000003</v>
      </c>
      <c r="N29" s="93">
        <v>49.42</v>
      </c>
      <c r="O29" s="91">
        <f t="shared" si="0"/>
        <v>0.49420000000000003</v>
      </c>
      <c r="P29" s="92" t="b">
        <f t="shared" si="1"/>
        <v>1</v>
      </c>
    </row>
    <row r="30" spans="1:16">
      <c r="A30" s="27">
        <v>34578</v>
      </c>
      <c r="B30">
        <v>136.1</v>
      </c>
      <c r="C30" s="150">
        <v>0.48259999999999997</v>
      </c>
      <c r="E30" s="56"/>
      <c r="F30" s="110">
        <v>48.26</v>
      </c>
      <c r="G30" s="112"/>
      <c r="H30" s="138" t="s">
        <v>443</v>
      </c>
      <c r="K30" s="81">
        <v>1992</v>
      </c>
      <c r="L30" s="56">
        <v>65.42</v>
      </c>
      <c r="M30" s="72">
        <v>0.6542</v>
      </c>
      <c r="N30" s="93">
        <v>65.42</v>
      </c>
      <c r="O30" s="91">
        <f t="shared" si="0"/>
        <v>0.6542</v>
      </c>
      <c r="P30" s="92" t="b">
        <f t="shared" si="1"/>
        <v>1</v>
      </c>
    </row>
    <row r="31" spans="1:16">
      <c r="A31" s="27">
        <v>34669</v>
      </c>
      <c r="B31">
        <v>137.9</v>
      </c>
      <c r="C31" s="150">
        <v>0.2727</v>
      </c>
      <c r="E31" s="56"/>
      <c r="F31" s="110">
        <v>27.27</v>
      </c>
      <c r="G31" s="112"/>
      <c r="H31" s="138" t="s">
        <v>443</v>
      </c>
      <c r="K31" s="81">
        <v>1993</v>
      </c>
      <c r="L31" s="56">
        <v>53.73</v>
      </c>
      <c r="M31" s="72">
        <v>0.5373</v>
      </c>
      <c r="N31" s="93">
        <v>53.73</v>
      </c>
      <c r="O31" s="91">
        <f t="shared" si="0"/>
        <v>0.5373</v>
      </c>
      <c r="P31" s="92" t="b">
        <f t="shared" si="1"/>
        <v>1</v>
      </c>
    </row>
    <row r="32" spans="1:16">
      <c r="A32" s="27">
        <v>34759</v>
      </c>
      <c r="B32">
        <v>126.6</v>
      </c>
      <c r="C32" s="150">
        <v>1.78E-2</v>
      </c>
      <c r="E32" s="56"/>
      <c r="F32" s="110">
        <v>1.78</v>
      </c>
      <c r="G32" s="112"/>
      <c r="H32" s="138" t="s">
        <v>443</v>
      </c>
      <c r="K32" s="81">
        <v>1993</v>
      </c>
      <c r="L32" s="56">
        <v>57.79</v>
      </c>
      <c r="M32" s="72">
        <v>0.57789999999999997</v>
      </c>
      <c r="N32" s="93">
        <v>57.79</v>
      </c>
      <c r="O32" s="91">
        <f t="shared" si="0"/>
        <v>0.57789999999999997</v>
      </c>
      <c r="P32" s="92" t="b">
        <f t="shared" si="1"/>
        <v>1</v>
      </c>
    </row>
    <row r="33" spans="1:16">
      <c r="A33" s="27">
        <v>34851</v>
      </c>
      <c r="B33">
        <v>133.5</v>
      </c>
      <c r="C33" s="150">
        <v>-3.0600000000000002E-2</v>
      </c>
      <c r="E33" s="56"/>
      <c r="F33" s="110">
        <v>-3.06</v>
      </c>
      <c r="G33" s="112"/>
      <c r="H33" s="138" t="s">
        <v>443</v>
      </c>
      <c r="K33" s="81">
        <v>1993</v>
      </c>
      <c r="L33" s="56">
        <v>68.180000000000007</v>
      </c>
      <c r="M33" s="72">
        <v>0.68180000000000007</v>
      </c>
      <c r="N33" s="93">
        <v>68.180000000000007</v>
      </c>
      <c r="O33" s="91">
        <f t="shared" si="0"/>
        <v>0.68180000000000007</v>
      </c>
      <c r="P33" s="92" t="b">
        <f t="shared" si="1"/>
        <v>1</v>
      </c>
    </row>
    <row r="34" spans="1:16">
      <c r="A34" s="27">
        <v>34943</v>
      </c>
      <c r="B34">
        <v>134.5</v>
      </c>
      <c r="C34" s="150">
        <v>0.10339999999999999</v>
      </c>
      <c r="E34" s="56"/>
      <c r="F34" s="110">
        <v>10.34</v>
      </c>
      <c r="G34" s="112"/>
      <c r="H34" s="138" t="s">
        <v>443</v>
      </c>
      <c r="K34" s="81">
        <v>1993</v>
      </c>
      <c r="L34" s="56">
        <v>58.04</v>
      </c>
      <c r="M34" s="72">
        <v>0.58040000000000003</v>
      </c>
      <c r="N34" s="93">
        <v>58.04</v>
      </c>
      <c r="O34" s="91">
        <f t="shared" si="0"/>
        <v>0.58040000000000003</v>
      </c>
      <c r="P34" s="92" t="b">
        <f t="shared" si="1"/>
        <v>1</v>
      </c>
    </row>
    <row r="35" spans="1:16">
      <c r="A35" s="27">
        <v>35034</v>
      </c>
      <c r="B35">
        <v>129.19999999999999</v>
      </c>
      <c r="C35" s="150">
        <v>0.20280000000000001</v>
      </c>
      <c r="E35" s="56"/>
      <c r="F35" s="110">
        <v>20.28</v>
      </c>
      <c r="G35" s="112"/>
      <c r="H35" s="138" t="s">
        <v>443</v>
      </c>
      <c r="K35" s="81">
        <v>1994</v>
      </c>
      <c r="L35" s="56">
        <v>71.930000000000007</v>
      </c>
      <c r="M35" s="72">
        <v>0.71930000000000005</v>
      </c>
      <c r="N35" s="93">
        <v>71.930000000000007</v>
      </c>
      <c r="O35" s="91">
        <f t="shared" si="0"/>
        <v>0.71930000000000005</v>
      </c>
      <c r="P35" s="92" t="b">
        <f t="shared" si="1"/>
        <v>1</v>
      </c>
    </row>
    <row r="36" spans="1:16">
      <c r="A36" s="27">
        <v>35125</v>
      </c>
      <c r="B36">
        <v>140.1</v>
      </c>
      <c r="C36" s="150">
        <v>-3.8E-3</v>
      </c>
      <c r="E36" s="56"/>
      <c r="F36" s="110">
        <v>-0.38</v>
      </c>
      <c r="G36" s="112"/>
      <c r="H36" s="138" t="s">
        <v>443</v>
      </c>
      <c r="K36" s="81">
        <v>1994</v>
      </c>
      <c r="L36" s="56">
        <v>64.260000000000005</v>
      </c>
      <c r="M36" s="72">
        <v>0.64260000000000006</v>
      </c>
      <c r="N36" s="93">
        <v>64.260000000000005</v>
      </c>
      <c r="O36" s="91">
        <f t="shared" si="0"/>
        <v>0.64260000000000006</v>
      </c>
      <c r="P36" s="92" t="b">
        <f t="shared" si="1"/>
        <v>1</v>
      </c>
    </row>
    <row r="37" spans="1:16">
      <c r="A37" s="27">
        <v>35217</v>
      </c>
      <c r="B37">
        <v>116.4</v>
      </c>
      <c r="C37" s="150">
        <v>-0.29710000000000003</v>
      </c>
      <c r="E37" s="56"/>
      <c r="F37" s="110">
        <v>-29.71</v>
      </c>
      <c r="G37" s="112"/>
      <c r="H37" s="138" t="s">
        <v>443</v>
      </c>
      <c r="K37" s="81">
        <v>1994</v>
      </c>
      <c r="L37" s="56">
        <v>48.26</v>
      </c>
      <c r="M37" s="72">
        <v>0.48259999999999997</v>
      </c>
      <c r="N37" s="93">
        <v>48.26</v>
      </c>
      <c r="O37" s="91">
        <f t="shared" si="0"/>
        <v>0.48259999999999997</v>
      </c>
      <c r="P37" s="92" t="b">
        <f t="shared" si="1"/>
        <v>1</v>
      </c>
    </row>
    <row r="38" spans="1:16">
      <c r="A38" s="27">
        <v>35309</v>
      </c>
      <c r="B38">
        <v>127.4</v>
      </c>
      <c r="C38" s="150">
        <v>5.9299999999999999E-2</v>
      </c>
      <c r="E38" s="56"/>
      <c r="F38" s="110">
        <v>5.93</v>
      </c>
      <c r="G38" s="112"/>
      <c r="H38" s="138" t="s">
        <v>443</v>
      </c>
      <c r="K38" s="81">
        <v>1994</v>
      </c>
      <c r="L38" s="56">
        <v>27.27</v>
      </c>
      <c r="M38" s="72">
        <v>0.2727</v>
      </c>
      <c r="N38" s="93">
        <v>27.27</v>
      </c>
      <c r="O38" s="91">
        <f t="shared" si="0"/>
        <v>0.2727</v>
      </c>
      <c r="P38" s="92" t="b">
        <f t="shared" si="1"/>
        <v>1</v>
      </c>
    </row>
    <row r="39" spans="1:16">
      <c r="A39" s="27">
        <v>35400</v>
      </c>
      <c r="B39">
        <v>130.6</v>
      </c>
      <c r="C39" s="150">
        <v>5.9800000000000006E-2</v>
      </c>
      <c r="E39" s="56"/>
      <c r="F39" s="110">
        <v>5.98</v>
      </c>
      <c r="G39" s="112"/>
      <c r="H39" s="138" t="s">
        <v>443</v>
      </c>
      <c r="K39" s="81">
        <v>1995</v>
      </c>
      <c r="L39" s="56">
        <v>1.78</v>
      </c>
      <c r="M39" s="72">
        <v>1.78E-2</v>
      </c>
      <c r="N39" s="93">
        <v>1.78</v>
      </c>
      <c r="O39" s="91">
        <f t="shared" si="0"/>
        <v>1.78E-2</v>
      </c>
      <c r="P39" s="92" t="b">
        <f t="shared" si="1"/>
        <v>1</v>
      </c>
    </row>
    <row r="40" spans="1:16">
      <c r="A40" s="27">
        <v>35490</v>
      </c>
      <c r="B40">
        <v>125.3</v>
      </c>
      <c r="C40" s="150">
        <v>-5.0000000000000001E-3</v>
      </c>
      <c r="E40" s="56"/>
      <c r="F40" s="110">
        <v>-0.5</v>
      </c>
      <c r="G40" s="112"/>
      <c r="H40" s="138" t="s">
        <v>443</v>
      </c>
      <c r="K40" s="81">
        <v>1995</v>
      </c>
      <c r="L40" s="56">
        <v>-3.06</v>
      </c>
      <c r="M40" s="72">
        <v>-3.0600000000000002E-2</v>
      </c>
      <c r="N40" s="93">
        <v>-3.06</v>
      </c>
      <c r="O40" s="91">
        <f t="shared" si="0"/>
        <v>-3.0600000000000002E-2</v>
      </c>
      <c r="P40" s="92" t="b">
        <f t="shared" si="1"/>
        <v>1</v>
      </c>
    </row>
    <row r="41" spans="1:16">
      <c r="A41" s="27">
        <v>35582</v>
      </c>
      <c r="B41">
        <v>117.5</v>
      </c>
      <c r="C41" s="150">
        <v>-0.27779999999999999</v>
      </c>
      <c r="E41" s="56"/>
      <c r="F41" s="110">
        <v>-27.78</v>
      </c>
      <c r="G41" s="112"/>
      <c r="H41" s="138" t="s">
        <v>443</v>
      </c>
      <c r="K41" s="81">
        <v>1995</v>
      </c>
      <c r="L41" s="56">
        <v>10.34</v>
      </c>
      <c r="M41" s="72">
        <v>0.10339999999999999</v>
      </c>
      <c r="N41" s="93">
        <v>10.34</v>
      </c>
      <c r="O41" s="91">
        <f t="shared" si="0"/>
        <v>0.10339999999999999</v>
      </c>
      <c r="P41" s="92" t="b">
        <f t="shared" si="1"/>
        <v>1</v>
      </c>
    </row>
    <row r="42" spans="1:16">
      <c r="A42" s="27">
        <v>35674</v>
      </c>
      <c r="B42">
        <v>115.9</v>
      </c>
      <c r="C42" s="150">
        <v>0.1368</v>
      </c>
      <c r="E42" s="56"/>
      <c r="F42" s="110">
        <v>13.68</v>
      </c>
      <c r="G42" s="112"/>
      <c r="H42" s="138" t="s">
        <v>443</v>
      </c>
      <c r="K42" s="81">
        <v>1995</v>
      </c>
      <c r="L42" s="56">
        <v>19.39</v>
      </c>
      <c r="M42" s="72">
        <v>0.19390000000000002</v>
      </c>
      <c r="N42" s="93">
        <v>19.39</v>
      </c>
      <c r="O42" s="91">
        <f t="shared" si="0"/>
        <v>0.19390000000000002</v>
      </c>
      <c r="P42" s="92" t="b">
        <f t="shared" si="1"/>
        <v>1</v>
      </c>
    </row>
    <row r="43" spans="1:16">
      <c r="A43" s="27">
        <v>35765</v>
      </c>
      <c r="B43">
        <v>112.1</v>
      </c>
      <c r="C43" s="150">
        <v>-0.27710000000000001</v>
      </c>
      <c r="E43" s="56"/>
      <c r="F43" s="110">
        <v>-27.71</v>
      </c>
      <c r="G43" s="112"/>
      <c r="H43" s="138" t="s">
        <v>443</v>
      </c>
      <c r="K43" s="81">
        <v>1996</v>
      </c>
      <c r="L43" s="56">
        <v>3.38</v>
      </c>
      <c r="M43" s="72">
        <v>3.3799999999999997E-2</v>
      </c>
      <c r="N43" s="93">
        <v>3.38</v>
      </c>
      <c r="O43" s="91">
        <f t="shared" si="0"/>
        <v>3.3799999999999997E-2</v>
      </c>
      <c r="P43" s="92" t="b">
        <f t="shared" si="1"/>
        <v>1</v>
      </c>
    </row>
    <row r="44" spans="1:16">
      <c r="A44" s="27">
        <v>35855</v>
      </c>
      <c r="B44">
        <v>107.6</v>
      </c>
      <c r="C44" s="150">
        <v>-0.39960000000000001</v>
      </c>
      <c r="E44" s="56"/>
      <c r="F44" s="110">
        <v>-39.96</v>
      </c>
      <c r="G44" s="112"/>
      <c r="H44" s="138" t="s">
        <v>443</v>
      </c>
      <c r="K44" s="81">
        <v>1996</v>
      </c>
      <c r="L44" s="56">
        <v>-33.119999999999997</v>
      </c>
      <c r="M44" s="72">
        <v>-0.33119999999999999</v>
      </c>
      <c r="N44" s="93">
        <v>-33.119999999999997</v>
      </c>
      <c r="O44" s="91">
        <f t="shared" si="0"/>
        <v>-0.33119999999999999</v>
      </c>
      <c r="P44" s="92" t="b">
        <f t="shared" si="1"/>
        <v>1</v>
      </c>
    </row>
    <row r="45" spans="1:16">
      <c r="A45" s="27">
        <v>35947</v>
      </c>
      <c r="B45">
        <v>98.5</v>
      </c>
      <c r="C45" s="150">
        <v>-0.48430000000000001</v>
      </c>
      <c r="E45" s="56"/>
      <c r="F45" s="110">
        <v>-48.43</v>
      </c>
      <c r="G45" s="112"/>
      <c r="H45" s="138" t="s">
        <v>443</v>
      </c>
      <c r="K45" s="81">
        <v>1996</v>
      </c>
      <c r="L45" s="56">
        <v>-2.97</v>
      </c>
      <c r="M45" s="72">
        <v>-2.9700000000000001E-2</v>
      </c>
      <c r="N45" s="93">
        <v>-2.97</v>
      </c>
      <c r="O45" s="91">
        <f t="shared" si="0"/>
        <v>-2.9700000000000001E-2</v>
      </c>
      <c r="P45" s="92" t="b">
        <f t="shared" si="1"/>
        <v>1</v>
      </c>
    </row>
    <row r="46" spans="1:16">
      <c r="A46" s="27">
        <v>36039</v>
      </c>
      <c r="B46">
        <v>105.2</v>
      </c>
      <c r="C46" s="150">
        <v>-0.22030000000000002</v>
      </c>
      <c r="E46" s="56"/>
      <c r="F46" s="110">
        <v>-22.03</v>
      </c>
      <c r="G46" s="112"/>
      <c r="H46" s="138" t="s">
        <v>443</v>
      </c>
      <c r="K46" s="81">
        <v>1996</v>
      </c>
      <c r="L46" s="56">
        <v>5.03</v>
      </c>
      <c r="M46" s="72">
        <v>5.0300000000000004E-2</v>
      </c>
      <c r="N46" s="93">
        <v>5.03</v>
      </c>
      <c r="O46" s="91">
        <f t="shared" si="0"/>
        <v>5.0300000000000004E-2</v>
      </c>
      <c r="P46" s="92" t="b">
        <f t="shared" si="1"/>
        <v>1</v>
      </c>
    </row>
    <row r="47" spans="1:16">
      <c r="A47" s="27">
        <v>36130</v>
      </c>
      <c r="B47">
        <v>112.2</v>
      </c>
      <c r="C47" s="150">
        <v>0.40289999999999998</v>
      </c>
      <c r="E47" s="56"/>
      <c r="F47" s="110">
        <v>40.29</v>
      </c>
      <c r="G47" s="112"/>
      <c r="H47" s="138" t="s">
        <v>443</v>
      </c>
      <c r="K47" s="81">
        <v>1997</v>
      </c>
      <c r="L47" s="56">
        <v>0.79</v>
      </c>
      <c r="M47" s="72">
        <v>7.9000000000000008E-3</v>
      </c>
      <c r="N47" s="93">
        <v>0.79</v>
      </c>
      <c r="O47" s="91">
        <f t="shared" si="0"/>
        <v>7.9000000000000008E-3</v>
      </c>
      <c r="P47" s="92" t="b">
        <f t="shared" si="1"/>
        <v>1</v>
      </c>
    </row>
    <row r="48" spans="1:16">
      <c r="A48" s="27">
        <v>36220</v>
      </c>
      <c r="B48">
        <v>121.6</v>
      </c>
      <c r="C48" s="150">
        <v>0.54469999999999996</v>
      </c>
      <c r="E48" s="56"/>
      <c r="F48" s="110">
        <v>54.47</v>
      </c>
      <c r="G48" s="112"/>
      <c r="H48" s="138" t="s">
        <v>443</v>
      </c>
      <c r="K48" s="81">
        <v>1997</v>
      </c>
      <c r="L48" s="56">
        <v>-18.399999999999999</v>
      </c>
      <c r="M48" s="72">
        <v>-0.184</v>
      </c>
      <c r="N48" s="93">
        <v>-18.399999999999999</v>
      </c>
      <c r="O48" s="91">
        <f t="shared" si="0"/>
        <v>-0.184</v>
      </c>
      <c r="P48" s="92" t="b">
        <f t="shared" si="1"/>
        <v>1</v>
      </c>
    </row>
    <row r="49" spans="1:16">
      <c r="A49" s="27">
        <v>36312</v>
      </c>
      <c r="B49">
        <v>118.2</v>
      </c>
      <c r="C49" s="150">
        <v>0.45069999999999999</v>
      </c>
      <c r="E49" s="56"/>
      <c r="F49" s="110">
        <v>45.07</v>
      </c>
      <c r="G49" s="112"/>
      <c r="H49" s="138" t="s">
        <v>443</v>
      </c>
      <c r="K49" s="81">
        <v>1997</v>
      </c>
      <c r="L49" s="56">
        <v>10.69</v>
      </c>
      <c r="M49" s="72">
        <v>0.1069</v>
      </c>
      <c r="N49" s="93">
        <v>10.69</v>
      </c>
      <c r="O49" s="91">
        <f t="shared" si="0"/>
        <v>0.1069</v>
      </c>
      <c r="P49" s="92" t="b">
        <f t="shared" si="1"/>
        <v>1</v>
      </c>
    </row>
    <row r="50" spans="1:16">
      <c r="A50" s="27">
        <v>36404</v>
      </c>
      <c r="B50">
        <v>125.3</v>
      </c>
      <c r="C50" s="150">
        <v>0.1888</v>
      </c>
      <c r="E50" s="56"/>
      <c r="F50" s="110">
        <v>18.88</v>
      </c>
      <c r="G50" s="112"/>
      <c r="H50" s="138" t="s">
        <v>443</v>
      </c>
      <c r="K50" s="81">
        <v>1997</v>
      </c>
      <c r="L50" s="56">
        <v>-22.11</v>
      </c>
      <c r="M50" s="72">
        <v>-0.22109999999999999</v>
      </c>
      <c r="N50" s="93">
        <v>-22.11</v>
      </c>
      <c r="O50" s="91">
        <f t="shared" si="0"/>
        <v>-0.22109999999999999</v>
      </c>
      <c r="P50" s="92" t="b">
        <f t="shared" si="1"/>
        <v>1</v>
      </c>
    </row>
    <row r="51" spans="1:16">
      <c r="A51" s="27">
        <v>36495</v>
      </c>
      <c r="B51">
        <v>124.1</v>
      </c>
      <c r="C51" s="150">
        <v>0.31209999999999999</v>
      </c>
      <c r="E51" s="56"/>
      <c r="F51" s="110">
        <v>31.21</v>
      </c>
      <c r="G51" s="112"/>
      <c r="H51" s="138" t="s">
        <v>443</v>
      </c>
      <c r="K51" s="81">
        <v>1998</v>
      </c>
      <c r="L51" s="56">
        <v>-38.46</v>
      </c>
      <c r="M51" s="72">
        <v>-0.3846</v>
      </c>
      <c r="N51" s="93">
        <v>-38.46</v>
      </c>
      <c r="O51" s="91">
        <f t="shared" si="0"/>
        <v>-0.3846</v>
      </c>
      <c r="P51" s="92" t="b">
        <f t="shared" si="1"/>
        <v>1</v>
      </c>
    </row>
    <row r="52" spans="1:16">
      <c r="A52" s="27">
        <v>36586</v>
      </c>
      <c r="B52">
        <v>127.7</v>
      </c>
      <c r="C52" s="150">
        <v>9.1999999999999998E-2</v>
      </c>
      <c r="E52" s="56"/>
      <c r="F52" s="110">
        <v>9.1999999999999993</v>
      </c>
      <c r="G52" s="112"/>
      <c r="H52" s="138" t="s">
        <v>443</v>
      </c>
      <c r="K52" s="81">
        <v>1998</v>
      </c>
      <c r="L52" s="56">
        <v>-52.71</v>
      </c>
      <c r="M52" s="72">
        <v>-0.52710000000000001</v>
      </c>
      <c r="N52" s="93">
        <v>-52.71</v>
      </c>
      <c r="O52" s="91">
        <f t="shared" si="0"/>
        <v>-0.52710000000000001</v>
      </c>
      <c r="P52" s="92" t="b">
        <f t="shared" si="1"/>
        <v>1</v>
      </c>
    </row>
    <row r="53" spans="1:16">
      <c r="A53" s="27">
        <v>36678</v>
      </c>
      <c r="B53">
        <v>98.3</v>
      </c>
      <c r="C53" s="150">
        <v>-0.45150000000000001</v>
      </c>
      <c r="E53" s="56"/>
      <c r="F53" s="110">
        <v>-45.15</v>
      </c>
      <c r="G53" s="112"/>
      <c r="H53" s="138" t="s">
        <v>443</v>
      </c>
      <c r="K53" s="81">
        <v>1998</v>
      </c>
      <c r="L53" s="56">
        <v>-22.16</v>
      </c>
      <c r="M53" s="72">
        <v>-0.22159999999999999</v>
      </c>
      <c r="N53" s="93">
        <v>-22.16</v>
      </c>
      <c r="O53" s="91">
        <f t="shared" si="0"/>
        <v>-0.22159999999999999</v>
      </c>
      <c r="P53" s="92" t="b">
        <f t="shared" si="1"/>
        <v>1</v>
      </c>
    </row>
    <row r="54" spans="1:16">
      <c r="A54" s="27">
        <v>36770</v>
      </c>
      <c r="B54">
        <v>96.7</v>
      </c>
      <c r="C54" s="150">
        <v>-0.42899999999999999</v>
      </c>
      <c r="E54" s="56"/>
      <c r="F54" s="110">
        <v>-42.9</v>
      </c>
      <c r="G54" s="112"/>
      <c r="H54" s="138" t="s">
        <v>443</v>
      </c>
      <c r="K54" s="81">
        <v>1998</v>
      </c>
      <c r="L54" s="56">
        <v>28.45</v>
      </c>
      <c r="M54" s="72">
        <v>0.28449999999999998</v>
      </c>
      <c r="N54" s="93">
        <v>28.45</v>
      </c>
      <c r="O54" s="91">
        <f t="shared" si="0"/>
        <v>0.28449999999999998</v>
      </c>
      <c r="P54" s="92" t="b">
        <f t="shared" si="1"/>
        <v>1</v>
      </c>
    </row>
    <row r="55" spans="1:16">
      <c r="A55" s="27">
        <v>36861</v>
      </c>
      <c r="B55">
        <v>119.4</v>
      </c>
      <c r="C55" s="150">
        <v>0.39759999999999995</v>
      </c>
      <c r="E55" s="56"/>
      <c r="F55" s="110">
        <v>39.76</v>
      </c>
      <c r="G55" s="112"/>
      <c r="H55" s="138" t="s">
        <v>443</v>
      </c>
      <c r="K55" s="81">
        <v>1999</v>
      </c>
      <c r="L55" s="56">
        <v>52.02</v>
      </c>
      <c r="M55" s="72">
        <v>0.5202</v>
      </c>
      <c r="N55" s="93">
        <v>52.02</v>
      </c>
      <c r="O55" s="91">
        <f t="shared" si="0"/>
        <v>0.5202</v>
      </c>
      <c r="P55" s="92" t="b">
        <f t="shared" si="1"/>
        <v>1</v>
      </c>
    </row>
    <row r="56" spans="1:16">
      <c r="A56" s="27">
        <v>36951</v>
      </c>
      <c r="B56">
        <v>123.2</v>
      </c>
      <c r="C56" s="150">
        <v>-9.7999999999999997E-3</v>
      </c>
      <c r="E56" s="56"/>
      <c r="F56" s="110">
        <v>-0.98</v>
      </c>
      <c r="G56" s="112"/>
      <c r="H56" s="138" t="s">
        <v>443</v>
      </c>
      <c r="K56" s="81">
        <v>1999</v>
      </c>
      <c r="L56" s="56">
        <v>38.25</v>
      </c>
      <c r="M56" s="72">
        <v>0.38250000000000001</v>
      </c>
      <c r="N56" s="93">
        <v>38.25</v>
      </c>
      <c r="O56" s="91">
        <f t="shared" si="0"/>
        <v>0.38250000000000001</v>
      </c>
      <c r="P56" s="92" t="b">
        <f t="shared" si="1"/>
        <v>1</v>
      </c>
    </row>
    <row r="57" spans="1:16">
      <c r="A57" s="27">
        <v>37043</v>
      </c>
      <c r="B57">
        <v>118.8</v>
      </c>
      <c r="C57" s="150">
        <v>2.6800000000000001E-2</v>
      </c>
      <c r="E57" s="56"/>
      <c r="F57" s="110">
        <v>2.68</v>
      </c>
      <c r="G57" s="112"/>
      <c r="H57" s="138" t="s">
        <v>443</v>
      </c>
      <c r="K57" s="81">
        <v>1999</v>
      </c>
      <c r="L57" s="56">
        <v>20.21</v>
      </c>
      <c r="M57" s="72">
        <v>0.2021</v>
      </c>
      <c r="N57" s="93">
        <v>20.21</v>
      </c>
      <c r="O57" s="91">
        <f t="shared" si="0"/>
        <v>0.2021</v>
      </c>
      <c r="P57" s="92" t="b">
        <f t="shared" si="1"/>
        <v>1</v>
      </c>
    </row>
    <row r="58" spans="1:16">
      <c r="A58" s="27">
        <v>37135</v>
      </c>
      <c r="B58">
        <v>120.8</v>
      </c>
      <c r="C58" s="150">
        <v>-0.3725</v>
      </c>
      <c r="E58" s="56"/>
      <c r="F58" s="110">
        <v>-37.25</v>
      </c>
      <c r="G58" s="112"/>
      <c r="H58" s="138" t="s">
        <v>443</v>
      </c>
      <c r="K58" s="81">
        <v>1999</v>
      </c>
      <c r="L58" s="56">
        <v>26.4</v>
      </c>
      <c r="M58" s="72">
        <v>0.26400000000000001</v>
      </c>
      <c r="N58" s="93">
        <v>26.4</v>
      </c>
      <c r="O58" s="91">
        <f t="shared" si="0"/>
        <v>0.26400000000000001</v>
      </c>
      <c r="P58" s="92" t="b">
        <f t="shared" si="1"/>
        <v>1</v>
      </c>
    </row>
    <row r="59" spans="1:16">
      <c r="A59" s="27">
        <v>37226</v>
      </c>
      <c r="B59">
        <v>125.9</v>
      </c>
      <c r="C59" s="150">
        <v>-9.9299999999999999E-2</v>
      </c>
      <c r="E59" s="56"/>
      <c r="F59" s="110">
        <v>-9.93</v>
      </c>
      <c r="G59" s="112"/>
      <c r="H59" s="138" t="s">
        <v>443</v>
      </c>
      <c r="K59" s="81">
        <v>2000</v>
      </c>
      <c r="L59" s="56">
        <v>6.49</v>
      </c>
      <c r="M59" s="72">
        <v>6.4899999999999999E-2</v>
      </c>
      <c r="N59" s="93">
        <v>6.49</v>
      </c>
      <c r="O59" s="91">
        <f t="shared" si="0"/>
        <v>6.4899999999999999E-2</v>
      </c>
      <c r="P59" s="92" t="b">
        <f t="shared" si="1"/>
        <v>1</v>
      </c>
    </row>
    <row r="60" spans="1:16">
      <c r="A60" s="27">
        <v>37316</v>
      </c>
      <c r="B60">
        <v>124.5</v>
      </c>
      <c r="C60" s="150">
        <v>0.34960000000000002</v>
      </c>
      <c r="E60" s="56"/>
      <c r="F60" s="110">
        <v>34.96</v>
      </c>
      <c r="G60" s="112"/>
      <c r="H60" s="138" t="s">
        <v>443</v>
      </c>
      <c r="K60" s="81">
        <v>2000</v>
      </c>
      <c r="L60" s="56">
        <v>-41.34</v>
      </c>
      <c r="M60" s="72">
        <v>-0.41340000000000005</v>
      </c>
      <c r="N60" s="93">
        <v>-41.34</v>
      </c>
      <c r="O60" s="91">
        <f t="shared" si="0"/>
        <v>-0.41340000000000005</v>
      </c>
      <c r="P60" s="92" t="b">
        <f t="shared" si="1"/>
        <v>1</v>
      </c>
    </row>
    <row r="61" spans="1:16">
      <c r="A61" s="27">
        <v>37408</v>
      </c>
      <c r="B61">
        <v>123.9</v>
      </c>
      <c r="C61" s="150">
        <v>0.1177</v>
      </c>
      <c r="E61" s="56"/>
      <c r="F61" s="110">
        <v>11.77</v>
      </c>
      <c r="G61" s="112"/>
      <c r="H61" s="138" t="s">
        <v>443</v>
      </c>
      <c r="K61" s="81">
        <v>2000</v>
      </c>
      <c r="L61" s="56">
        <v>-49.24</v>
      </c>
      <c r="M61" s="72">
        <v>-0.4924</v>
      </c>
      <c r="N61" s="93">
        <v>-49.24</v>
      </c>
      <c r="O61" s="91">
        <f t="shared" si="0"/>
        <v>-0.4924</v>
      </c>
      <c r="P61" s="92" t="b">
        <f t="shared" si="1"/>
        <v>1</v>
      </c>
    </row>
    <row r="62" spans="1:16">
      <c r="A62" s="27">
        <v>37500</v>
      </c>
      <c r="B62">
        <v>126.4</v>
      </c>
      <c r="C62" s="150">
        <v>-2.8999999999999998E-2</v>
      </c>
      <c r="E62" s="56"/>
      <c r="F62" s="110">
        <v>-2.9</v>
      </c>
      <c r="G62" s="112"/>
      <c r="H62" s="138" t="s">
        <v>443</v>
      </c>
      <c r="K62" s="81">
        <v>2000</v>
      </c>
      <c r="L62" s="56">
        <v>32.15</v>
      </c>
      <c r="M62" s="72">
        <v>0.32150000000000001</v>
      </c>
      <c r="N62" s="93">
        <v>32.15</v>
      </c>
      <c r="O62" s="91">
        <f t="shared" si="0"/>
        <v>0.32150000000000001</v>
      </c>
      <c r="P62" s="92" t="b">
        <f t="shared" si="1"/>
        <v>1</v>
      </c>
    </row>
    <row r="63" spans="1:16">
      <c r="A63" s="27">
        <v>37591</v>
      </c>
      <c r="B63">
        <v>125.1</v>
      </c>
      <c r="C63" s="150">
        <v>-9.1999999999999998E-3</v>
      </c>
      <c r="E63" s="56"/>
      <c r="F63" s="110">
        <v>-0.92</v>
      </c>
      <c r="G63" s="112"/>
      <c r="H63" s="138" t="s">
        <v>443</v>
      </c>
      <c r="K63" s="81">
        <v>2001</v>
      </c>
      <c r="L63" s="56">
        <v>-3.42</v>
      </c>
      <c r="M63" s="72">
        <v>-3.4200000000000001E-2</v>
      </c>
      <c r="N63" s="93">
        <v>-3.42</v>
      </c>
      <c r="O63" s="91">
        <f t="shared" si="0"/>
        <v>-3.4200000000000001E-2</v>
      </c>
      <c r="P63" s="92" t="b">
        <f t="shared" si="1"/>
        <v>1</v>
      </c>
    </row>
    <row r="64" spans="1:16">
      <c r="A64" s="27">
        <v>37681</v>
      </c>
      <c r="B64">
        <v>112.5</v>
      </c>
      <c r="C64" s="150">
        <v>-0.3528</v>
      </c>
      <c r="E64" s="56"/>
      <c r="F64" s="110">
        <v>-35.28</v>
      </c>
      <c r="G64" s="112"/>
      <c r="H64" s="138" t="s">
        <v>443</v>
      </c>
      <c r="K64" s="81">
        <v>2001</v>
      </c>
      <c r="L64" s="56">
        <v>-4.87</v>
      </c>
      <c r="M64" s="72">
        <v>-4.87E-2</v>
      </c>
      <c r="N64" s="93">
        <v>-4.87</v>
      </c>
      <c r="O64" s="91">
        <f t="shared" si="0"/>
        <v>-4.87E-2</v>
      </c>
      <c r="P64" s="92" t="b">
        <f t="shared" si="1"/>
        <v>1</v>
      </c>
    </row>
    <row r="65" spans="1:16">
      <c r="A65" s="27">
        <v>37773</v>
      </c>
      <c r="B65">
        <v>129.30000000000001</v>
      </c>
      <c r="C65" s="150">
        <v>-0.1946</v>
      </c>
      <c r="E65" s="56"/>
      <c r="F65" s="110">
        <v>-19.46</v>
      </c>
      <c r="G65" s="112"/>
      <c r="H65" s="138" t="s">
        <v>443</v>
      </c>
      <c r="K65" s="81">
        <v>2001</v>
      </c>
      <c r="L65" s="56">
        <v>-45.37</v>
      </c>
      <c r="M65" s="72">
        <v>-0.45369999999999999</v>
      </c>
      <c r="N65" s="93">
        <v>-45.37</v>
      </c>
      <c r="O65" s="91">
        <f t="shared" si="0"/>
        <v>-0.45369999999999999</v>
      </c>
      <c r="P65" s="92" t="b">
        <f t="shared" si="1"/>
        <v>1</v>
      </c>
    </row>
    <row r="66" spans="1:16">
      <c r="A66" s="27">
        <v>37865</v>
      </c>
      <c r="B66">
        <v>128</v>
      </c>
      <c r="C66" s="150">
        <v>-1.29E-2</v>
      </c>
      <c r="E66" s="56"/>
      <c r="F66" s="110">
        <v>-1.29</v>
      </c>
      <c r="G66" s="112"/>
      <c r="H66" s="138" t="s">
        <v>443</v>
      </c>
      <c r="K66" s="81">
        <v>2001</v>
      </c>
      <c r="L66" s="56">
        <v>-12.08</v>
      </c>
      <c r="M66" s="72">
        <v>-0.1208</v>
      </c>
      <c r="N66" s="93">
        <v>-12.08</v>
      </c>
      <c r="O66" s="91">
        <f t="shared" si="0"/>
        <v>-0.1208</v>
      </c>
      <c r="P66" s="92" t="b">
        <f t="shared" si="1"/>
        <v>1</v>
      </c>
    </row>
    <row r="67" spans="1:16">
      <c r="A67" s="27">
        <v>37956</v>
      </c>
      <c r="B67">
        <v>130.4</v>
      </c>
      <c r="C67" s="150">
        <v>3.9300000000000002E-2</v>
      </c>
      <c r="E67" s="56"/>
      <c r="F67" s="110">
        <v>3.93</v>
      </c>
      <c r="G67" s="112"/>
      <c r="H67" s="138" t="s">
        <v>443</v>
      </c>
      <c r="K67" s="81">
        <v>2002</v>
      </c>
      <c r="L67" s="56">
        <v>34.46</v>
      </c>
      <c r="M67" s="72">
        <v>0.34460000000000002</v>
      </c>
      <c r="N67" s="93">
        <v>34.46</v>
      </c>
      <c r="O67" s="91">
        <f t="shared" si="0"/>
        <v>0.34460000000000002</v>
      </c>
      <c r="P67" s="92" t="b">
        <f t="shared" si="1"/>
        <v>1</v>
      </c>
    </row>
    <row r="68" spans="1:16">
      <c r="A68" s="27">
        <v>38047</v>
      </c>
      <c r="B68">
        <v>128.19999999999999</v>
      </c>
      <c r="C68" s="150">
        <v>-0.25309999999999999</v>
      </c>
      <c r="E68" s="56"/>
      <c r="F68" s="110">
        <v>-25.31</v>
      </c>
      <c r="G68" s="112"/>
      <c r="H68" s="138" t="s">
        <v>443</v>
      </c>
      <c r="K68" s="81">
        <v>2002</v>
      </c>
      <c r="L68" s="56">
        <v>2.1800000000000002</v>
      </c>
      <c r="M68" s="72">
        <v>2.18E-2</v>
      </c>
      <c r="N68" s="93">
        <v>2.1800000000000002</v>
      </c>
      <c r="O68" s="91">
        <f t="shared" si="0"/>
        <v>2.18E-2</v>
      </c>
      <c r="P68" s="92" t="b">
        <f t="shared" si="1"/>
        <v>1</v>
      </c>
    </row>
    <row r="69" spans="1:16">
      <c r="A69" s="27">
        <v>38139</v>
      </c>
      <c r="B69">
        <v>125.3</v>
      </c>
      <c r="C69" s="150">
        <v>-0.21340000000000001</v>
      </c>
      <c r="E69" s="56"/>
      <c r="F69" s="110">
        <v>-21.34</v>
      </c>
      <c r="G69" s="112"/>
      <c r="H69" s="138" t="s">
        <v>443</v>
      </c>
      <c r="K69" s="81">
        <v>2002</v>
      </c>
      <c r="L69" s="56">
        <v>-4.49</v>
      </c>
      <c r="M69" s="72">
        <v>-4.4900000000000002E-2</v>
      </c>
      <c r="N69" s="93">
        <v>-4.49</v>
      </c>
      <c r="O69" s="91">
        <f t="shared" si="0"/>
        <v>-4.4900000000000002E-2</v>
      </c>
      <c r="P69" s="92" t="b">
        <f t="shared" si="1"/>
        <v>1</v>
      </c>
    </row>
    <row r="70" spans="1:16">
      <c r="A70" s="27">
        <v>38231</v>
      </c>
      <c r="B70">
        <v>124.8</v>
      </c>
      <c r="C70" s="150">
        <v>-0.16690000000000002</v>
      </c>
      <c r="E70" s="56"/>
      <c r="F70" s="110">
        <v>-16.690000000000001</v>
      </c>
      <c r="G70" s="112"/>
      <c r="H70" s="138" t="s">
        <v>443</v>
      </c>
      <c r="K70" s="81">
        <v>2002</v>
      </c>
      <c r="L70" s="56">
        <v>-1.08</v>
      </c>
      <c r="M70" s="72">
        <v>-1.0800000000000001E-2</v>
      </c>
      <c r="N70" s="93">
        <v>-1.08</v>
      </c>
      <c r="O70" s="91">
        <f t="shared" si="0"/>
        <v>-1.0800000000000001E-2</v>
      </c>
      <c r="P70" s="92" t="b">
        <f t="shared" si="1"/>
        <v>1</v>
      </c>
    </row>
    <row r="71" spans="1:16">
      <c r="A71" s="27">
        <v>38322</v>
      </c>
      <c r="B71">
        <v>134.30000000000001</v>
      </c>
      <c r="C71" s="150">
        <v>3.0800000000000001E-2</v>
      </c>
      <c r="E71" s="56"/>
      <c r="F71" s="110">
        <v>3.08</v>
      </c>
      <c r="G71" s="112"/>
      <c r="H71" s="138" t="s">
        <v>443</v>
      </c>
      <c r="K71" s="81">
        <v>2003</v>
      </c>
      <c r="L71" s="56">
        <v>-37.67</v>
      </c>
      <c r="M71" s="72">
        <v>-0.37670000000000003</v>
      </c>
      <c r="N71" s="93">
        <v>-37.67</v>
      </c>
      <c r="O71" s="91">
        <f t="shared" si="0"/>
        <v>-0.37670000000000003</v>
      </c>
      <c r="P71" s="92" t="b">
        <f t="shared" si="1"/>
        <v>1</v>
      </c>
    </row>
    <row r="72" spans="1:16">
      <c r="A72" s="27">
        <v>38412</v>
      </c>
      <c r="B72">
        <v>133.30000000000001</v>
      </c>
      <c r="C72" s="150">
        <v>-0.26600000000000001</v>
      </c>
      <c r="E72" s="56"/>
      <c r="F72" s="110">
        <v>-26.6</v>
      </c>
      <c r="G72" s="112"/>
      <c r="H72" s="138" t="s">
        <v>443</v>
      </c>
      <c r="K72" s="81">
        <v>2003</v>
      </c>
      <c r="L72" s="56">
        <v>-22.53</v>
      </c>
      <c r="M72" s="72">
        <v>-0.2253</v>
      </c>
      <c r="N72" s="93">
        <v>-22.53</v>
      </c>
      <c r="O72" s="91">
        <f t="shared" ref="O72:O116" si="2">N72/100</f>
        <v>-0.2253</v>
      </c>
      <c r="P72" s="92" t="b">
        <f t="shared" ref="P72:P116" si="3">M72=O72</f>
        <v>1</v>
      </c>
    </row>
    <row r="73" spans="1:16">
      <c r="A73" s="27">
        <v>38504</v>
      </c>
      <c r="B73">
        <v>118.2</v>
      </c>
      <c r="C73" s="150">
        <v>-0.3553</v>
      </c>
      <c r="E73" s="56"/>
      <c r="F73" s="110">
        <v>-35.53</v>
      </c>
      <c r="G73" s="112"/>
      <c r="H73" s="138" t="s">
        <v>443</v>
      </c>
      <c r="K73" s="81">
        <v>2003</v>
      </c>
      <c r="L73" s="56">
        <v>1.65</v>
      </c>
      <c r="M73" s="72">
        <v>1.6500000000000001E-2</v>
      </c>
      <c r="N73" s="93">
        <v>1.65</v>
      </c>
      <c r="O73" s="91">
        <f t="shared" si="2"/>
        <v>1.6500000000000001E-2</v>
      </c>
      <c r="P73" s="92" t="b">
        <f t="shared" si="3"/>
        <v>1</v>
      </c>
    </row>
    <row r="74" spans="1:16">
      <c r="A74" s="27">
        <v>38596</v>
      </c>
      <c r="B74">
        <v>118.9</v>
      </c>
      <c r="C74" s="150">
        <v>-0.3155</v>
      </c>
      <c r="E74" s="56"/>
      <c r="F74" s="110">
        <v>-31.55</v>
      </c>
      <c r="G74" s="112"/>
      <c r="H74" s="138" t="s">
        <v>443</v>
      </c>
      <c r="K74" s="81">
        <v>2003</v>
      </c>
      <c r="L74" s="56">
        <v>1.74</v>
      </c>
      <c r="M74" s="72">
        <v>1.7399999999999999E-2</v>
      </c>
      <c r="N74" s="93">
        <v>1.74</v>
      </c>
      <c r="O74" s="91">
        <f t="shared" si="2"/>
        <v>1.7399999999999999E-2</v>
      </c>
      <c r="P74" s="92" t="b">
        <f t="shared" si="3"/>
        <v>1</v>
      </c>
    </row>
    <row r="75" spans="1:16">
      <c r="A75" s="27">
        <v>38687</v>
      </c>
      <c r="B75">
        <v>110.6</v>
      </c>
      <c r="C75" s="150">
        <v>-0.57579999999999998</v>
      </c>
      <c r="E75" s="56"/>
      <c r="F75" s="110">
        <v>-57.58</v>
      </c>
      <c r="G75" s="112"/>
      <c r="H75" s="138" t="s">
        <v>443</v>
      </c>
      <c r="K75" s="81">
        <v>2004</v>
      </c>
      <c r="L75" s="56">
        <v>-26.42</v>
      </c>
      <c r="M75" s="72">
        <v>-0.26419999999999999</v>
      </c>
      <c r="N75" s="93">
        <v>-26.42</v>
      </c>
      <c r="O75" s="91">
        <f t="shared" si="2"/>
        <v>-0.26419999999999999</v>
      </c>
      <c r="P75" s="92" t="b">
        <f t="shared" si="3"/>
        <v>1</v>
      </c>
    </row>
    <row r="76" spans="1:16">
      <c r="A76" s="27">
        <v>38777</v>
      </c>
      <c r="B76">
        <v>110.8</v>
      </c>
      <c r="C76" s="150">
        <v>-0.51900000000000002</v>
      </c>
      <c r="E76" s="56"/>
      <c r="F76" s="110">
        <v>-51.9</v>
      </c>
      <c r="G76" s="112"/>
      <c r="H76" s="138" t="s">
        <v>443</v>
      </c>
      <c r="K76" s="81">
        <v>2004</v>
      </c>
      <c r="L76" s="56">
        <v>-20.6</v>
      </c>
      <c r="M76" s="72">
        <v>-0.20600000000000002</v>
      </c>
      <c r="N76" s="93">
        <v>-20.6</v>
      </c>
      <c r="O76" s="91">
        <f t="shared" si="2"/>
        <v>-0.20600000000000002</v>
      </c>
      <c r="P76" s="92" t="b">
        <f t="shared" si="3"/>
        <v>1</v>
      </c>
    </row>
    <row r="77" spans="1:16">
      <c r="A77" s="27">
        <v>38869</v>
      </c>
      <c r="B77">
        <v>107.2</v>
      </c>
      <c r="C77" s="150">
        <v>-0.3639</v>
      </c>
      <c r="E77" s="56"/>
      <c r="F77" s="110">
        <v>-36.39</v>
      </c>
      <c r="G77" s="112"/>
      <c r="H77" s="138" t="s">
        <v>443</v>
      </c>
      <c r="K77" s="81">
        <v>2004</v>
      </c>
      <c r="L77" s="56">
        <v>-14.43</v>
      </c>
      <c r="M77" s="72">
        <v>-0.14429999999999998</v>
      </c>
      <c r="N77" s="93">
        <v>-14.43</v>
      </c>
      <c r="O77" s="91">
        <f t="shared" si="2"/>
        <v>-0.14429999999999998</v>
      </c>
      <c r="P77" s="92" t="b">
        <f t="shared" si="3"/>
        <v>1</v>
      </c>
    </row>
    <row r="78" spans="1:16">
      <c r="A78" s="27">
        <v>38961</v>
      </c>
      <c r="B78">
        <v>109.9</v>
      </c>
      <c r="C78" s="150">
        <v>-0.20569999999999999</v>
      </c>
      <c r="E78" s="56"/>
      <c r="F78" s="110">
        <v>-20.57</v>
      </c>
      <c r="G78" s="112"/>
      <c r="H78" s="32"/>
      <c r="K78" s="81">
        <v>2004</v>
      </c>
      <c r="L78" s="56">
        <v>-3.61</v>
      </c>
      <c r="M78" s="72">
        <v>-3.61E-2</v>
      </c>
      <c r="N78" s="93">
        <v>-3.61</v>
      </c>
      <c r="O78" s="91">
        <f t="shared" si="2"/>
        <v>-3.61E-2</v>
      </c>
      <c r="P78" s="92" t="b">
        <f t="shared" si="3"/>
        <v>1</v>
      </c>
    </row>
    <row r="79" spans="1:16">
      <c r="A79" s="27">
        <v>39052</v>
      </c>
      <c r="B79">
        <v>124.8</v>
      </c>
      <c r="C79" s="150">
        <v>0.11550000000000001</v>
      </c>
      <c r="E79" s="56"/>
      <c r="F79" s="110">
        <v>11.55</v>
      </c>
      <c r="G79" s="112"/>
      <c r="H79" s="32"/>
      <c r="K79" s="81">
        <v>2005</v>
      </c>
      <c r="L79" s="56">
        <v>-25.68</v>
      </c>
      <c r="M79" s="72">
        <v>-0.25679999999999997</v>
      </c>
      <c r="N79" s="93">
        <v>-25.68</v>
      </c>
      <c r="O79" s="91">
        <f t="shared" si="2"/>
        <v>-0.25679999999999997</v>
      </c>
      <c r="P79" s="92" t="b">
        <f t="shared" si="3"/>
        <v>1</v>
      </c>
    </row>
    <row r="80" spans="1:16">
      <c r="A80" s="27">
        <v>39142</v>
      </c>
      <c r="B80">
        <v>120.4</v>
      </c>
      <c r="C80" s="150">
        <v>-0.1047</v>
      </c>
      <c r="E80" s="56"/>
      <c r="F80" s="110">
        <v>-10.47</v>
      </c>
      <c r="G80" s="112"/>
      <c r="H80" s="32"/>
      <c r="K80" s="81">
        <v>2005</v>
      </c>
      <c r="L80" s="56">
        <v>-29.72</v>
      </c>
      <c r="M80" s="72">
        <v>-0.29719999999999996</v>
      </c>
      <c r="N80" s="93">
        <v>-29.72</v>
      </c>
      <c r="O80" s="91">
        <f t="shared" si="2"/>
        <v>-0.29719999999999996</v>
      </c>
      <c r="P80" s="92" t="b">
        <f t="shared" si="3"/>
        <v>1</v>
      </c>
    </row>
    <row r="81" spans="1:16">
      <c r="A81" s="27">
        <v>39234</v>
      </c>
      <c r="B81">
        <v>112.6</v>
      </c>
      <c r="C81" s="150">
        <v>-0.23760000000000001</v>
      </c>
      <c r="E81" s="56"/>
      <c r="F81" s="110">
        <v>-23.76</v>
      </c>
      <c r="G81" s="112"/>
      <c r="H81" s="32"/>
      <c r="K81" s="81">
        <v>2005</v>
      </c>
      <c r="L81" s="56">
        <v>-31.39</v>
      </c>
      <c r="M81" s="72">
        <v>-0.31390000000000001</v>
      </c>
      <c r="N81" s="93">
        <v>-31.39</v>
      </c>
      <c r="O81" s="91">
        <f t="shared" si="2"/>
        <v>-0.31390000000000001</v>
      </c>
      <c r="P81" s="92" t="b">
        <f t="shared" si="3"/>
        <v>1</v>
      </c>
    </row>
    <row r="82" spans="1:16">
      <c r="A82" s="27">
        <v>39326</v>
      </c>
      <c r="B82">
        <v>114.8</v>
      </c>
      <c r="C82" s="150">
        <v>-0.2717</v>
      </c>
      <c r="E82" s="56"/>
      <c r="F82" s="110">
        <v>-27.17</v>
      </c>
      <c r="G82" s="112"/>
      <c r="H82" s="32"/>
      <c r="K82" s="81">
        <v>2005</v>
      </c>
      <c r="L82" s="56">
        <v>-55.34</v>
      </c>
      <c r="M82" s="72">
        <v>-0.5534</v>
      </c>
      <c r="N82" s="93">
        <v>-55.34</v>
      </c>
      <c r="O82" s="91">
        <f t="shared" si="2"/>
        <v>-0.5534</v>
      </c>
      <c r="P82" s="92" t="b">
        <f t="shared" si="3"/>
        <v>1</v>
      </c>
    </row>
    <row r="83" spans="1:16">
      <c r="A83" s="27">
        <v>39417</v>
      </c>
      <c r="B83">
        <v>110.3</v>
      </c>
      <c r="C83" s="150">
        <v>-0.25819999999999999</v>
      </c>
      <c r="E83" s="56"/>
      <c r="F83" s="110">
        <v>-25.82</v>
      </c>
      <c r="G83" s="112"/>
      <c r="H83" s="32"/>
      <c r="K83" s="81">
        <v>2006</v>
      </c>
      <c r="L83" s="56">
        <v>-51.43</v>
      </c>
      <c r="M83" s="72">
        <v>-0.51429999999999998</v>
      </c>
      <c r="N83" s="93">
        <v>-51.43</v>
      </c>
      <c r="O83" s="91">
        <f t="shared" si="2"/>
        <v>-0.51429999999999998</v>
      </c>
      <c r="P83" s="92" t="b">
        <f t="shared" si="3"/>
        <v>1</v>
      </c>
    </row>
    <row r="84" spans="1:16">
      <c r="A84" s="27">
        <v>39508</v>
      </c>
      <c r="B84">
        <v>99.8</v>
      </c>
      <c r="C84" s="150">
        <v>-0.79349999999999998</v>
      </c>
      <c r="E84" s="56"/>
      <c r="F84" s="110">
        <v>-79.349999999999994</v>
      </c>
      <c r="G84" s="112"/>
      <c r="H84" s="32"/>
      <c r="K84" s="81">
        <v>2006</v>
      </c>
      <c r="L84" s="56">
        <v>-37.18</v>
      </c>
      <c r="M84" s="72">
        <v>-0.37180000000000002</v>
      </c>
      <c r="N84" s="93">
        <v>-37.18</v>
      </c>
      <c r="O84" s="91">
        <f t="shared" si="2"/>
        <v>-0.37180000000000002</v>
      </c>
      <c r="P84" s="92" t="b">
        <f t="shared" si="3"/>
        <v>1</v>
      </c>
    </row>
    <row r="85" spans="1:16">
      <c r="A85" s="27">
        <v>39600</v>
      </c>
      <c r="B85">
        <v>80.8</v>
      </c>
      <c r="C85" s="150">
        <v>-0.67390000000000005</v>
      </c>
      <c r="E85" s="56"/>
      <c r="F85" s="110">
        <v>-67.39</v>
      </c>
      <c r="G85" s="112"/>
      <c r="H85" s="32"/>
      <c r="K85" s="81">
        <v>2006</v>
      </c>
      <c r="L85" s="56">
        <v>-16.190000000000001</v>
      </c>
      <c r="M85" s="72">
        <v>-0.16190000000000002</v>
      </c>
      <c r="N85" s="93">
        <v>-16.190000000000001</v>
      </c>
      <c r="O85" s="91">
        <f t="shared" si="2"/>
        <v>-0.16190000000000002</v>
      </c>
      <c r="P85" s="92" t="b">
        <f t="shared" si="3"/>
        <v>1</v>
      </c>
    </row>
    <row r="86" spans="1:16">
      <c r="A86" s="27">
        <v>39692</v>
      </c>
      <c r="B86">
        <v>101.3</v>
      </c>
      <c r="C86" s="150">
        <v>-0.24170000000000003</v>
      </c>
      <c r="E86" s="56"/>
      <c r="F86" s="110">
        <v>-24.17</v>
      </c>
      <c r="G86" s="112"/>
      <c r="H86" s="32"/>
      <c r="K86" s="81">
        <v>2006</v>
      </c>
      <c r="L86" s="56">
        <v>12.59</v>
      </c>
      <c r="M86" s="72">
        <v>0.12590000000000001</v>
      </c>
      <c r="N86" s="93">
        <v>12.59</v>
      </c>
      <c r="O86" s="91">
        <f t="shared" si="2"/>
        <v>0.12590000000000001</v>
      </c>
      <c r="P86" s="92" t="b">
        <f t="shared" si="3"/>
        <v>1</v>
      </c>
    </row>
    <row r="87" spans="1:16">
      <c r="A87" s="27">
        <v>39783</v>
      </c>
      <c r="B87">
        <v>102.3</v>
      </c>
      <c r="C87" s="150">
        <v>-0.70550000000000002</v>
      </c>
      <c r="E87" s="56"/>
      <c r="F87" s="110">
        <v>-70.58</v>
      </c>
      <c r="G87" s="112"/>
      <c r="H87" s="32"/>
      <c r="K87" s="81">
        <v>2007</v>
      </c>
      <c r="L87" s="56">
        <v>-11.25</v>
      </c>
      <c r="M87" s="72">
        <v>-0.1125</v>
      </c>
      <c r="N87" s="93">
        <v>-11.25</v>
      </c>
      <c r="O87" s="91">
        <f t="shared" si="2"/>
        <v>-0.1125</v>
      </c>
      <c r="P87" s="92" t="b">
        <f t="shared" si="3"/>
        <v>1</v>
      </c>
    </row>
    <row r="88" spans="1:16">
      <c r="A88" s="27">
        <v>39873</v>
      </c>
      <c r="B88">
        <v>95.4</v>
      </c>
      <c r="C88" s="150">
        <v>-0.57700000000000007</v>
      </c>
      <c r="E88" s="56"/>
      <c r="F88" s="110">
        <v>-57.7</v>
      </c>
      <c r="G88" s="112"/>
      <c r="H88" s="32"/>
      <c r="K88" s="81">
        <v>2007</v>
      </c>
      <c r="L88" s="56">
        <v>-30.55</v>
      </c>
      <c r="M88" s="72">
        <v>-0.30549999999999999</v>
      </c>
      <c r="N88" s="93">
        <v>-30.55</v>
      </c>
      <c r="O88" s="91">
        <f t="shared" si="2"/>
        <v>-0.30549999999999999</v>
      </c>
      <c r="P88" s="92" t="b">
        <f t="shared" si="3"/>
        <v>1</v>
      </c>
    </row>
    <row r="89" spans="1:16">
      <c r="A89" s="27">
        <v>39965</v>
      </c>
      <c r="B89">
        <v>108.6</v>
      </c>
      <c r="C89" s="150">
        <v>-0.1406</v>
      </c>
      <c r="E89" s="56"/>
      <c r="F89" s="110">
        <v>-14.06</v>
      </c>
      <c r="G89" s="112"/>
      <c r="H89" s="32"/>
      <c r="K89" s="81">
        <v>2007</v>
      </c>
      <c r="L89" s="56">
        <v>-24.19</v>
      </c>
      <c r="M89" s="72">
        <v>-0.2419</v>
      </c>
      <c r="N89" s="93">
        <v>-24.19</v>
      </c>
      <c r="O89" s="91">
        <f t="shared" si="2"/>
        <v>-0.2419</v>
      </c>
      <c r="P89" s="92" t="b">
        <f t="shared" si="3"/>
        <v>1</v>
      </c>
    </row>
    <row r="90" spans="1:16">
      <c r="A90" s="27">
        <v>40057</v>
      </c>
      <c r="B90">
        <v>122.7</v>
      </c>
      <c r="C90" s="150">
        <v>0.44900000000000001</v>
      </c>
      <c r="E90" s="56"/>
      <c r="F90" s="110">
        <v>44.9</v>
      </c>
      <c r="G90" s="112"/>
      <c r="H90" s="32"/>
      <c r="K90" s="81">
        <v>2007</v>
      </c>
      <c r="L90" s="56">
        <v>-24.77</v>
      </c>
      <c r="M90" s="72">
        <v>-0.2477</v>
      </c>
      <c r="N90" s="93">
        <v>-24.77</v>
      </c>
      <c r="O90" s="91">
        <f t="shared" si="2"/>
        <v>-0.2477</v>
      </c>
      <c r="P90" s="92" t="b">
        <f t="shared" si="3"/>
        <v>1</v>
      </c>
    </row>
    <row r="91" spans="1:16">
      <c r="A91" s="27">
        <v>40148</v>
      </c>
      <c r="B91">
        <v>121.5</v>
      </c>
      <c r="C91" s="150">
        <v>0.39219999999999999</v>
      </c>
      <c r="E91" s="56"/>
      <c r="F91" s="110">
        <v>39.22</v>
      </c>
      <c r="G91" s="112"/>
      <c r="H91" s="32"/>
      <c r="K91" s="81">
        <v>2008</v>
      </c>
      <c r="L91" s="56">
        <v>-71.25</v>
      </c>
      <c r="M91" s="72">
        <v>-0.71250000000000002</v>
      </c>
      <c r="N91" s="93">
        <v>-71.25</v>
      </c>
      <c r="O91" s="91">
        <f t="shared" si="2"/>
        <v>-0.71250000000000002</v>
      </c>
      <c r="P91" s="92" t="b">
        <f t="shared" si="3"/>
        <v>1</v>
      </c>
    </row>
    <row r="92" spans="1:16">
      <c r="A92" s="27">
        <v>40238</v>
      </c>
      <c r="B92">
        <v>119.5</v>
      </c>
      <c r="C92" s="150">
        <v>0.37040000000000001</v>
      </c>
      <c r="E92" s="56"/>
      <c r="F92" s="110">
        <v>37.04</v>
      </c>
      <c r="G92" s="112"/>
      <c r="H92" s="32"/>
      <c r="K92" s="81">
        <v>2008</v>
      </c>
      <c r="L92" s="56">
        <v>-65.430000000000007</v>
      </c>
      <c r="M92" s="72">
        <v>-0.6543000000000001</v>
      </c>
      <c r="N92" s="93">
        <v>-65.430000000000007</v>
      </c>
      <c r="O92" s="91">
        <f t="shared" si="2"/>
        <v>-0.6543000000000001</v>
      </c>
      <c r="P92" s="92" t="b">
        <f t="shared" si="3"/>
        <v>1</v>
      </c>
    </row>
    <row r="93" spans="1:16">
      <c r="A93" s="27">
        <v>40330</v>
      </c>
      <c r="B93">
        <v>126.8</v>
      </c>
      <c r="C93" s="150">
        <v>0.3155</v>
      </c>
      <c r="E93" s="56"/>
      <c r="F93" s="110">
        <v>31.55</v>
      </c>
      <c r="G93" s="112"/>
      <c r="H93" s="32"/>
      <c r="K93" s="81">
        <v>2008</v>
      </c>
      <c r="L93" s="56">
        <v>-23.71</v>
      </c>
      <c r="M93" s="72">
        <v>-0.23710000000000001</v>
      </c>
      <c r="N93" s="93">
        <v>-23.71</v>
      </c>
      <c r="O93" s="91">
        <f t="shared" si="2"/>
        <v>-0.23710000000000001</v>
      </c>
      <c r="P93" s="92" t="b">
        <f t="shared" si="3"/>
        <v>1</v>
      </c>
    </row>
    <row r="94" spans="1:16">
      <c r="A94" s="27">
        <v>40422</v>
      </c>
      <c r="B94">
        <v>117.3</v>
      </c>
      <c r="C94" s="150">
        <v>0.1452</v>
      </c>
      <c r="E94" s="56"/>
      <c r="F94" s="110">
        <v>14.52</v>
      </c>
      <c r="G94" s="112"/>
      <c r="H94" s="32"/>
      <c r="K94" s="81">
        <v>2008</v>
      </c>
      <c r="L94" s="56">
        <v>-68.900000000000006</v>
      </c>
      <c r="M94" s="72">
        <v>-0.68900000000000006</v>
      </c>
      <c r="N94" s="93">
        <v>-68.900000000000006</v>
      </c>
      <c r="O94" s="91">
        <f t="shared" si="2"/>
        <v>-0.68900000000000006</v>
      </c>
      <c r="P94" s="92" t="b">
        <f t="shared" si="3"/>
        <v>1</v>
      </c>
    </row>
    <row r="95" spans="1:16">
      <c r="A95" s="27">
        <v>40513</v>
      </c>
      <c r="B95">
        <v>109.5</v>
      </c>
      <c r="C95" s="150">
        <v>0.2712</v>
      </c>
      <c r="E95" s="56"/>
      <c r="F95" s="110">
        <v>27.12</v>
      </c>
      <c r="G95" s="112"/>
      <c r="H95" s="32"/>
      <c r="K95" s="81">
        <v>2009</v>
      </c>
      <c r="L95" s="56">
        <v>-57.16</v>
      </c>
      <c r="M95" s="72">
        <v>-0.5716</v>
      </c>
      <c r="N95" s="93">
        <v>-57.16</v>
      </c>
      <c r="O95" s="91">
        <f t="shared" si="2"/>
        <v>-0.5716</v>
      </c>
      <c r="P95" s="92" t="b">
        <f t="shared" si="3"/>
        <v>1</v>
      </c>
    </row>
    <row r="96" spans="1:16">
      <c r="A96" s="27">
        <v>40603</v>
      </c>
      <c r="B96">
        <v>101.6</v>
      </c>
      <c r="C96" s="150">
        <v>-0.19219999999999998</v>
      </c>
      <c r="E96" s="56"/>
      <c r="F96" s="110">
        <v>-19.22</v>
      </c>
      <c r="G96" s="112"/>
      <c r="H96" s="32"/>
      <c r="K96" s="81">
        <v>2009</v>
      </c>
      <c r="L96" s="56">
        <v>-16.920000000000002</v>
      </c>
      <c r="M96" s="72">
        <v>-0.16920000000000002</v>
      </c>
      <c r="N96" s="93">
        <v>-16.920000000000002</v>
      </c>
      <c r="O96" s="91">
        <f t="shared" si="2"/>
        <v>-0.16920000000000002</v>
      </c>
      <c r="P96" s="92" t="b">
        <f t="shared" si="3"/>
        <v>1</v>
      </c>
    </row>
    <row r="97" spans="1:16">
      <c r="A97" s="27">
        <v>40695</v>
      </c>
      <c r="B97">
        <v>115.4</v>
      </c>
      <c r="C97" s="150">
        <v>0.4551</v>
      </c>
      <c r="E97" s="56"/>
      <c r="F97" s="110">
        <v>45.51</v>
      </c>
      <c r="G97" s="112"/>
      <c r="H97" s="36" t="s">
        <v>454</v>
      </c>
      <c r="I97" s="36"/>
      <c r="J97" s="36"/>
      <c r="K97" s="81">
        <v>2009</v>
      </c>
      <c r="L97" s="56">
        <v>45.74</v>
      </c>
      <c r="M97" s="72">
        <v>0.45740000000000003</v>
      </c>
      <c r="N97" s="93">
        <v>45.74</v>
      </c>
      <c r="O97" s="91">
        <f t="shared" si="2"/>
        <v>0.45740000000000003</v>
      </c>
      <c r="P97" s="92" t="b">
        <f t="shared" si="3"/>
        <v>1</v>
      </c>
    </row>
    <row r="98" spans="1:16">
      <c r="A98" s="27">
        <v>40787</v>
      </c>
      <c r="B98">
        <v>111.4</v>
      </c>
      <c r="C98" s="150">
        <v>0.3508</v>
      </c>
      <c r="E98" s="56"/>
      <c r="F98" s="110">
        <v>35.08</v>
      </c>
      <c r="G98" s="112"/>
      <c r="H98" s="32"/>
      <c r="K98" s="81">
        <v>2009</v>
      </c>
      <c r="L98" s="56">
        <v>37.5</v>
      </c>
      <c r="M98" s="72">
        <v>0.375</v>
      </c>
      <c r="N98" s="93">
        <v>37.5</v>
      </c>
      <c r="O98" s="91">
        <f t="shared" si="2"/>
        <v>0.375</v>
      </c>
      <c r="P98" s="92" t="b">
        <f t="shared" si="3"/>
        <v>1</v>
      </c>
    </row>
    <row r="99" spans="1:16">
      <c r="A99" s="27">
        <v>40878</v>
      </c>
      <c r="B99">
        <v>104</v>
      </c>
      <c r="C99" s="150">
        <v>8.5699999999999998E-2</v>
      </c>
      <c r="E99" s="56"/>
      <c r="F99" s="110">
        <v>8.57</v>
      </c>
      <c r="G99" s="112"/>
      <c r="H99" s="32"/>
      <c r="K99" s="81">
        <v>2010</v>
      </c>
      <c r="L99" s="56">
        <v>33.03</v>
      </c>
      <c r="M99" s="72">
        <v>0.33030000000000004</v>
      </c>
      <c r="N99" s="93">
        <v>33.03</v>
      </c>
      <c r="O99" s="91">
        <f t="shared" si="2"/>
        <v>0.33030000000000004</v>
      </c>
      <c r="P99" s="92" t="b">
        <f t="shared" si="3"/>
        <v>1</v>
      </c>
    </row>
    <row r="100" spans="1:16">
      <c r="A100" s="27">
        <v>40969</v>
      </c>
      <c r="B100">
        <v>104.7</v>
      </c>
      <c r="C100" s="150">
        <v>0.1467</v>
      </c>
      <c r="E100" s="56"/>
      <c r="F100" s="110">
        <v>14.67</v>
      </c>
      <c r="G100" s="112"/>
      <c r="H100" s="32"/>
      <c r="K100" s="81">
        <v>2010</v>
      </c>
      <c r="L100" s="56">
        <v>27.36</v>
      </c>
      <c r="M100" s="72">
        <v>0.27360000000000001</v>
      </c>
      <c r="N100" s="93">
        <v>27.36</v>
      </c>
      <c r="O100" s="91">
        <f t="shared" si="2"/>
        <v>0.27360000000000001</v>
      </c>
      <c r="P100" s="92" t="b">
        <f t="shared" si="3"/>
        <v>1</v>
      </c>
    </row>
    <row r="101" spans="1:16">
      <c r="A101" s="27">
        <v>41061</v>
      </c>
      <c r="B101">
        <v>104.3</v>
      </c>
      <c r="C101" s="150">
        <v>8.3499999999999991E-2</v>
      </c>
      <c r="E101" s="56"/>
      <c r="F101" s="110">
        <v>8.35</v>
      </c>
      <c r="G101" s="112"/>
      <c r="H101" s="32"/>
      <c r="K101" s="81">
        <v>2010</v>
      </c>
      <c r="L101" s="56">
        <v>12.32</v>
      </c>
      <c r="M101" s="72">
        <v>0.1232</v>
      </c>
      <c r="N101" s="93">
        <v>12.32</v>
      </c>
      <c r="O101" s="91">
        <f t="shared" si="2"/>
        <v>0.1232</v>
      </c>
      <c r="P101" s="92" t="b">
        <f t="shared" si="3"/>
        <v>1</v>
      </c>
    </row>
    <row r="102" spans="1:16">
      <c r="A102" s="27">
        <v>41153</v>
      </c>
      <c r="B102">
        <v>104.5</v>
      </c>
      <c r="C102" s="150">
        <v>9.3200000000000005E-2</v>
      </c>
      <c r="E102" s="56"/>
      <c r="F102" s="110">
        <v>9.3000000000000007</v>
      </c>
      <c r="G102" s="112"/>
      <c r="H102" s="32"/>
      <c r="K102" s="81">
        <v>2010</v>
      </c>
      <c r="L102" s="56">
        <v>22.43</v>
      </c>
      <c r="M102" s="72">
        <v>0.2243</v>
      </c>
      <c r="N102" s="93">
        <v>22.43</v>
      </c>
      <c r="O102" s="91">
        <f t="shared" si="2"/>
        <v>0.2243</v>
      </c>
      <c r="P102" s="92" t="b">
        <f t="shared" si="3"/>
        <v>1</v>
      </c>
    </row>
    <row r="103" spans="1:16">
      <c r="A103" s="27">
        <v>41244</v>
      </c>
      <c r="B103">
        <v>117.9</v>
      </c>
      <c r="C103" s="150">
        <v>0.32740000000000002</v>
      </c>
      <c r="E103" s="56"/>
      <c r="F103" s="110">
        <v>32.99</v>
      </c>
      <c r="G103" s="112"/>
      <c r="H103" s="32"/>
      <c r="K103" s="81">
        <v>2011</v>
      </c>
      <c r="L103" s="56">
        <v>-19.04</v>
      </c>
      <c r="M103" s="72">
        <v>-0.19039999999999999</v>
      </c>
      <c r="N103" s="93">
        <v>-19.04</v>
      </c>
      <c r="O103" s="91">
        <f t="shared" si="2"/>
        <v>-0.19039999999999999</v>
      </c>
      <c r="P103" s="92" t="b">
        <f t="shared" si="3"/>
        <v>1</v>
      </c>
    </row>
    <row r="104" spans="1:16">
      <c r="A104" s="27">
        <v>41334</v>
      </c>
      <c r="B104">
        <v>119</v>
      </c>
      <c r="C104" s="150">
        <v>0.3221</v>
      </c>
      <c r="E104" s="56"/>
      <c r="F104" s="110">
        <v>32.14</v>
      </c>
      <c r="G104" s="112"/>
      <c r="H104" s="32"/>
      <c r="K104" s="81">
        <v>2011</v>
      </c>
      <c r="L104" s="56">
        <v>44.92</v>
      </c>
      <c r="M104" s="72">
        <v>0.44920000000000004</v>
      </c>
      <c r="N104" s="93">
        <v>44.92</v>
      </c>
      <c r="O104" s="91">
        <f t="shared" si="2"/>
        <v>0.44920000000000004</v>
      </c>
      <c r="P104" s="92" t="b">
        <f t="shared" si="3"/>
        <v>1</v>
      </c>
    </row>
    <row r="105" spans="1:16">
      <c r="A105" s="27">
        <v>41426</v>
      </c>
      <c r="B105">
        <v>119.4</v>
      </c>
      <c r="C105" s="150">
        <v>0.36709999999999998</v>
      </c>
      <c r="E105" s="56"/>
      <c r="F105" s="110">
        <v>43.03</v>
      </c>
      <c r="G105" s="112"/>
      <c r="H105" s="32"/>
      <c r="K105" s="81">
        <v>2011</v>
      </c>
      <c r="L105" s="56">
        <v>34.57</v>
      </c>
      <c r="M105" s="72">
        <v>0.34570000000000001</v>
      </c>
      <c r="N105" s="93">
        <v>34.57</v>
      </c>
      <c r="O105" s="91">
        <f t="shared" si="2"/>
        <v>0.34570000000000001</v>
      </c>
      <c r="P105" s="92" t="b">
        <f t="shared" si="3"/>
        <v>1</v>
      </c>
    </row>
    <row r="106" spans="1:16">
      <c r="A106" s="27">
        <v>41518</v>
      </c>
      <c r="B106">
        <v>115.1</v>
      </c>
      <c r="C106" s="150">
        <v>0.43869999999999998</v>
      </c>
      <c r="E106" s="56"/>
      <c r="F106" s="110">
        <v>43.87</v>
      </c>
      <c r="G106" s="112"/>
      <c r="H106" s="32"/>
      <c r="K106" s="81">
        <v>2011</v>
      </c>
      <c r="L106" s="56">
        <v>8.6199999999999992</v>
      </c>
      <c r="M106" s="72">
        <v>8.6199999999999999E-2</v>
      </c>
      <c r="N106" s="93">
        <v>8.6199999999999992</v>
      </c>
      <c r="O106" s="91">
        <f t="shared" si="2"/>
        <v>8.6199999999999999E-2</v>
      </c>
      <c r="P106" s="92" t="b">
        <f t="shared" si="3"/>
        <v>1</v>
      </c>
    </row>
    <row r="107" spans="1:16">
      <c r="A107" s="27">
        <v>41609</v>
      </c>
      <c r="B107">
        <v>122.6</v>
      </c>
      <c r="C107" s="150">
        <v>0.60630000000000006</v>
      </c>
      <c r="E107" s="56"/>
      <c r="F107" s="110">
        <v>60.63</v>
      </c>
      <c r="G107" s="112"/>
      <c r="H107" s="20"/>
      <c r="K107" s="81">
        <v>2012</v>
      </c>
      <c r="L107" s="56">
        <v>14.45</v>
      </c>
      <c r="M107" s="72">
        <v>0.14449999999999999</v>
      </c>
      <c r="N107" s="93">
        <v>14.45</v>
      </c>
      <c r="O107" s="91">
        <f t="shared" si="2"/>
        <v>0.14449999999999999</v>
      </c>
      <c r="P107" s="92" t="b">
        <f t="shared" si="3"/>
        <v>1</v>
      </c>
    </row>
    <row r="108" spans="1:16">
      <c r="A108" s="27">
        <v>41699</v>
      </c>
      <c r="B108">
        <v>126.5</v>
      </c>
      <c r="C108" s="151">
        <v>0.59279999999999999</v>
      </c>
      <c r="F108" s="110">
        <v>59.28</v>
      </c>
      <c r="G108" s="112"/>
      <c r="K108" s="81">
        <v>2012</v>
      </c>
      <c r="L108" s="56">
        <v>6.79</v>
      </c>
      <c r="M108" s="72">
        <v>6.7900000000000002E-2</v>
      </c>
      <c r="N108" s="93">
        <v>6.79</v>
      </c>
      <c r="O108" s="91">
        <f t="shared" si="2"/>
        <v>6.7900000000000002E-2</v>
      </c>
      <c r="P108" s="92" t="b">
        <f t="shared" si="3"/>
        <v>1</v>
      </c>
    </row>
    <row r="109" spans="1:16">
      <c r="A109" s="27">
        <v>41791</v>
      </c>
      <c r="B109">
        <v>128.30000000000001</v>
      </c>
      <c r="C109" s="151">
        <v>0.33380000000000004</v>
      </c>
      <c r="F109" s="110">
        <v>33.380000000000003</v>
      </c>
      <c r="G109" s="112"/>
      <c r="K109" s="81">
        <v>2012</v>
      </c>
      <c r="L109" s="56">
        <v>9.2899999999999991</v>
      </c>
      <c r="M109" s="72">
        <v>9.2899999999999996E-2</v>
      </c>
      <c r="N109" s="93">
        <v>9.2899999999999991</v>
      </c>
      <c r="O109" s="91">
        <f t="shared" si="2"/>
        <v>9.2899999999999996E-2</v>
      </c>
      <c r="P109" s="92" t="b">
        <f t="shared" si="3"/>
        <v>1</v>
      </c>
    </row>
    <row r="110" spans="1:16">
      <c r="A110" s="27">
        <v>41883</v>
      </c>
      <c r="B110" s="92">
        <v>120.2</v>
      </c>
      <c r="C110" s="151">
        <v>0.31940000000000002</v>
      </c>
      <c r="F110" s="110">
        <v>31.94</v>
      </c>
      <c r="G110" s="112"/>
      <c r="K110" s="81">
        <v>2012</v>
      </c>
      <c r="L110" s="56">
        <v>32.65</v>
      </c>
      <c r="M110" s="72">
        <v>0.32650000000000001</v>
      </c>
      <c r="N110" s="93">
        <v>32.65</v>
      </c>
      <c r="O110" s="91">
        <f t="shared" si="2"/>
        <v>0.32650000000000001</v>
      </c>
      <c r="P110" s="92" t="b">
        <f t="shared" si="3"/>
        <v>1</v>
      </c>
    </row>
    <row r="111" spans="1:16">
      <c r="A111" s="27">
        <v>41974</v>
      </c>
      <c r="B111" s="92">
        <v>114.8</v>
      </c>
      <c r="C111" s="151">
        <v>0.3009</v>
      </c>
      <c r="D111" s="99" t="s">
        <v>411</v>
      </c>
      <c r="E111" s="99" t="s">
        <v>412</v>
      </c>
      <c r="F111" s="110">
        <v>30.09</v>
      </c>
      <c r="G111" s="112"/>
      <c r="K111" s="81">
        <v>2013</v>
      </c>
      <c r="L111" s="56">
        <v>31.55</v>
      </c>
      <c r="M111" s="72">
        <v>0.3155</v>
      </c>
      <c r="N111" s="93">
        <v>31.55</v>
      </c>
      <c r="O111" s="91">
        <f t="shared" si="2"/>
        <v>0.3155</v>
      </c>
      <c r="P111" s="92" t="b">
        <f t="shared" si="3"/>
        <v>1</v>
      </c>
    </row>
    <row r="112" spans="1:16">
      <c r="A112" s="27">
        <v>42064</v>
      </c>
      <c r="B112" s="108">
        <v>119.6</v>
      </c>
      <c r="C112" s="151">
        <v>0.29600000000000004</v>
      </c>
      <c r="E112" s="123">
        <v>42135</v>
      </c>
      <c r="F112" s="110">
        <v>29.51</v>
      </c>
      <c r="G112" s="112"/>
      <c r="K112" s="81">
        <v>2013</v>
      </c>
      <c r="L112" s="56">
        <v>42.27</v>
      </c>
      <c r="M112" s="72">
        <v>0.42270000000000002</v>
      </c>
      <c r="N112" s="93">
        <v>42.27</v>
      </c>
      <c r="O112" s="91">
        <f t="shared" si="2"/>
        <v>0.42270000000000002</v>
      </c>
      <c r="P112" s="92" t="b">
        <f t="shared" si="3"/>
        <v>1</v>
      </c>
    </row>
    <row r="113" spans="1:17">
      <c r="A113" s="27">
        <v>42156</v>
      </c>
      <c r="B113" s="111">
        <v>117.3</v>
      </c>
      <c r="C113" s="151">
        <v>0.1646</v>
      </c>
      <c r="D113" s="123">
        <v>42180</v>
      </c>
      <c r="E113" s="123">
        <v>42196</v>
      </c>
      <c r="K113" s="81">
        <v>2013</v>
      </c>
      <c r="L113" s="56">
        <v>43.87</v>
      </c>
      <c r="M113" s="72">
        <v>0.43869999999999998</v>
      </c>
      <c r="N113" s="93">
        <v>43.87</v>
      </c>
      <c r="O113" s="91">
        <f t="shared" si="2"/>
        <v>0.43869999999999998</v>
      </c>
      <c r="P113" s="92" t="b">
        <f t="shared" si="3"/>
        <v>1</v>
      </c>
    </row>
    <row r="114" spans="1:17">
      <c r="A114" s="27">
        <v>42248</v>
      </c>
      <c r="B114">
        <v>111.4</v>
      </c>
      <c r="C114" s="151">
        <v>-6.3E-3</v>
      </c>
      <c r="D114" s="123">
        <v>42271</v>
      </c>
      <c r="E114" s="123">
        <v>42297</v>
      </c>
      <c r="K114" s="81">
        <v>2013</v>
      </c>
      <c r="L114" s="56">
        <v>61</v>
      </c>
      <c r="M114" s="72">
        <v>0.61</v>
      </c>
      <c r="N114" s="93">
        <v>61</v>
      </c>
      <c r="O114" s="91">
        <f t="shared" si="2"/>
        <v>0.61</v>
      </c>
      <c r="P114" s="92" t="b">
        <f t="shared" si="3"/>
        <v>1</v>
      </c>
    </row>
    <row r="115" spans="1:17">
      <c r="A115" s="27">
        <v>42339</v>
      </c>
      <c r="B115">
        <v>113.9</v>
      </c>
      <c r="C115" s="152">
        <v>0.16219999999999998</v>
      </c>
      <c r="D115" s="123">
        <v>42402</v>
      </c>
      <c r="E115" s="123">
        <v>42390</v>
      </c>
      <c r="F115" s="111"/>
      <c r="K115" s="81">
        <v>2014</v>
      </c>
      <c r="L115" s="56">
        <v>60.07</v>
      </c>
      <c r="M115" s="72">
        <v>0.60070000000000001</v>
      </c>
      <c r="N115" s="93">
        <v>60.07</v>
      </c>
      <c r="O115" s="91">
        <f t="shared" si="2"/>
        <v>0.60070000000000001</v>
      </c>
      <c r="P115" s="92" t="b">
        <f t="shared" si="3"/>
        <v>1</v>
      </c>
    </row>
    <row r="116" spans="1:17">
      <c r="A116" s="27">
        <v>42430</v>
      </c>
      <c r="B116" s="87">
        <v>116.6</v>
      </c>
      <c r="C116" s="151">
        <v>0.1009</v>
      </c>
      <c r="D116" s="123">
        <v>42544</v>
      </c>
      <c r="E116" s="123">
        <v>42544</v>
      </c>
      <c r="N116" s="93">
        <v>33.47</v>
      </c>
      <c r="O116" s="91">
        <f t="shared" si="2"/>
        <v>0.3347</v>
      </c>
      <c r="P116" s="92" t="b">
        <f t="shared" si="3"/>
        <v>0</v>
      </c>
    </row>
    <row r="117" spans="1:17">
      <c r="A117" s="27">
        <v>42522</v>
      </c>
      <c r="B117" s="36">
        <v>112.3</v>
      </c>
      <c r="C117" s="151">
        <v>0.26960000000000001</v>
      </c>
      <c r="D117" s="126">
        <v>42647</v>
      </c>
      <c r="E117" s="123">
        <v>42572</v>
      </c>
      <c r="F117" s="123"/>
    </row>
    <row r="118" spans="1:17">
      <c r="A118" s="27">
        <v>42614</v>
      </c>
      <c r="B118" s="111">
        <v>113.3</v>
      </c>
      <c r="C118" s="151">
        <v>0.29120000000000001</v>
      </c>
      <c r="D118" s="123">
        <v>42647</v>
      </c>
      <c r="E118" s="123">
        <v>42647</v>
      </c>
      <c r="F118" s="123"/>
    </row>
    <row r="119" spans="1:17">
      <c r="A119" s="27">
        <v>42705</v>
      </c>
      <c r="B119" s="66">
        <v>111.8</v>
      </c>
      <c r="C119" s="151">
        <v>0.23860000000000001</v>
      </c>
      <c r="D119" s="123">
        <v>42766</v>
      </c>
      <c r="E119" s="123">
        <v>42766</v>
      </c>
    </row>
    <row r="120" spans="1:17">
      <c r="A120" s="27">
        <v>42795</v>
      </c>
      <c r="B120" s="66">
        <v>115.1</v>
      </c>
      <c r="C120" s="151">
        <v>4.5400000000000003E-2</v>
      </c>
      <c r="D120" s="123">
        <v>42852</v>
      </c>
      <c r="E120" s="123">
        <v>42831</v>
      </c>
      <c r="H120" s="111"/>
    </row>
    <row r="121" spans="1:17">
      <c r="A121" s="27">
        <v>42887</v>
      </c>
      <c r="B121" s="111">
        <v>113.5</v>
      </c>
      <c r="C121" s="151">
        <v>0.154</v>
      </c>
      <c r="D121" s="123">
        <v>42926</v>
      </c>
      <c r="E121" s="123">
        <v>42922</v>
      </c>
      <c r="H121" s="36" t="s">
        <v>454</v>
      </c>
      <c r="I121" s="36"/>
      <c r="J121" s="36"/>
    </row>
    <row r="122" spans="1:17">
      <c r="A122" s="27">
        <v>42979</v>
      </c>
      <c r="B122" s="111">
        <v>114.6</v>
      </c>
      <c r="C122" s="151">
        <v>2.3300000000000001E-2</v>
      </c>
      <c r="D122" s="123">
        <v>43014</v>
      </c>
      <c r="E122" s="123">
        <v>43014</v>
      </c>
    </row>
    <row r="123" spans="1:17">
      <c r="A123" s="27">
        <v>43070</v>
      </c>
      <c r="B123" s="111">
        <v>107.5</v>
      </c>
      <c r="C123" s="151">
        <v>-9.2600000000000002E-2</v>
      </c>
      <c r="D123" s="123">
        <v>43132</v>
      </c>
      <c r="E123" s="123">
        <v>43132</v>
      </c>
    </row>
    <row r="124" spans="1:17">
      <c r="A124" s="27">
        <v>43160</v>
      </c>
      <c r="B124" s="111">
        <v>109.4</v>
      </c>
      <c r="C124" s="151">
        <v>-0.14800000000000002</v>
      </c>
      <c r="D124" s="123">
        <v>43206</v>
      </c>
      <c r="E124" s="123">
        <v>43206</v>
      </c>
    </row>
    <row r="125" spans="1:17">
      <c r="A125" s="27">
        <v>43252</v>
      </c>
      <c r="B125" s="111">
        <v>109.4</v>
      </c>
      <c r="C125" s="151">
        <v>-0.25059999999999999</v>
      </c>
      <c r="D125" s="123">
        <v>43277</v>
      </c>
      <c r="E125" s="123">
        <v>43284</v>
      </c>
    </row>
    <row r="126" spans="1:17">
      <c r="A126" s="27">
        <v>43344</v>
      </c>
      <c r="B126" s="15">
        <v>98.2</v>
      </c>
      <c r="C126" s="151">
        <v>-0.26079999999999998</v>
      </c>
      <c r="D126" s="123">
        <v>43375</v>
      </c>
      <c r="E126" s="123">
        <v>43375</v>
      </c>
      <c r="F126" s="130" t="s">
        <v>646</v>
      </c>
    </row>
    <row r="127" spans="1:17">
      <c r="A127" s="27">
        <v>43435</v>
      </c>
      <c r="B127" s="15">
        <v>109.5</v>
      </c>
      <c r="C127" s="151">
        <v>-0.28550000000000003</v>
      </c>
      <c r="D127" s="123">
        <v>43497</v>
      </c>
      <c r="E127" s="123">
        <v>43497</v>
      </c>
      <c r="F127" s="130" t="s">
        <v>646</v>
      </c>
      <c r="G127" s="111"/>
      <c r="H127" s="111"/>
      <c r="I127" s="111"/>
      <c r="J127" s="111"/>
      <c r="K127" s="111"/>
      <c r="L127" s="111"/>
      <c r="M127" s="111"/>
      <c r="N127" s="111"/>
      <c r="O127" s="111"/>
      <c r="P127" s="111"/>
      <c r="Q127" s="111"/>
    </row>
    <row r="128" spans="1:17">
      <c r="A128" s="27">
        <v>43525</v>
      </c>
      <c r="B128" s="166">
        <v>101</v>
      </c>
      <c r="C128" s="151">
        <v>-0.2379</v>
      </c>
      <c r="D128" s="123">
        <v>43573</v>
      </c>
      <c r="E128" s="123">
        <v>43557</v>
      </c>
      <c r="F128" s="130" t="s">
        <v>646</v>
      </c>
      <c r="G128" s="111"/>
      <c r="H128" s="111"/>
      <c r="I128" s="111"/>
      <c r="J128" s="111"/>
      <c r="K128" s="111"/>
      <c r="L128" s="111"/>
      <c r="M128" s="111"/>
      <c r="N128" s="111"/>
      <c r="O128" s="111"/>
      <c r="P128" s="111"/>
      <c r="Q128" s="111"/>
    </row>
    <row r="129" spans="1:19">
      <c r="A129" s="27">
        <v>43617</v>
      </c>
      <c r="B129" s="166">
        <v>102</v>
      </c>
      <c r="C129" s="151">
        <v>-0.34520000000000001</v>
      </c>
      <c r="D129" s="123">
        <v>43658</v>
      </c>
      <c r="E129" s="123">
        <v>43656</v>
      </c>
      <c r="F129" s="113" t="s">
        <v>465</v>
      </c>
      <c r="G129" s="111"/>
      <c r="H129" s="111"/>
      <c r="I129" s="111"/>
      <c r="J129" s="111"/>
      <c r="K129" s="111"/>
      <c r="L129" s="111"/>
      <c r="M129" s="111"/>
      <c r="N129" s="111"/>
      <c r="O129" s="111"/>
      <c r="P129" s="111"/>
      <c r="Q129" s="111"/>
    </row>
    <row r="130" spans="1:19">
      <c r="A130" s="27">
        <v>43709</v>
      </c>
      <c r="B130" s="166">
        <v>106.7</v>
      </c>
      <c r="C130" s="151">
        <v>-0.38400000000000001</v>
      </c>
      <c r="D130" s="123">
        <v>43739</v>
      </c>
      <c r="E130" s="123">
        <v>43739</v>
      </c>
      <c r="F130" s="130" t="s">
        <v>653</v>
      </c>
      <c r="G130" s="111"/>
      <c r="H130" s="111"/>
      <c r="I130" s="111"/>
      <c r="J130" s="111"/>
      <c r="K130" s="111"/>
      <c r="L130" s="111"/>
      <c r="M130" s="111"/>
      <c r="N130" s="111"/>
      <c r="O130" s="111"/>
      <c r="P130" s="111"/>
      <c r="Q130" s="111"/>
    </row>
    <row r="131" spans="1:19">
      <c r="A131" s="27">
        <v>43800</v>
      </c>
      <c r="B131" s="166">
        <v>112.9</v>
      </c>
      <c r="C131" s="151">
        <v>-0.12380000000000001</v>
      </c>
      <c r="D131" s="123">
        <v>43857</v>
      </c>
      <c r="E131" s="123">
        <v>43851</v>
      </c>
      <c r="F131" s="113" t="s">
        <v>465</v>
      </c>
      <c r="G131" s="111"/>
      <c r="H131" s="111"/>
      <c r="I131" s="111"/>
      <c r="J131" s="111"/>
      <c r="K131" s="111"/>
      <c r="L131" s="111"/>
      <c r="M131" s="111"/>
      <c r="N131" s="111"/>
      <c r="O131" s="111"/>
      <c r="P131" s="111"/>
      <c r="Q131" s="111"/>
    </row>
    <row r="132" spans="1:19">
      <c r="A132" s="27">
        <v>43891</v>
      </c>
      <c r="B132" s="166">
        <v>105.9</v>
      </c>
      <c r="C132" s="151">
        <v>-0.6631999999999999</v>
      </c>
      <c r="D132" s="123">
        <v>43923</v>
      </c>
      <c r="E132" s="123">
        <v>43954</v>
      </c>
      <c r="F132" s="153" t="s">
        <v>563</v>
      </c>
      <c r="G132" s="111"/>
      <c r="H132" s="111"/>
      <c r="I132" s="111"/>
      <c r="J132" s="111"/>
      <c r="K132" s="111"/>
      <c r="L132" s="111"/>
      <c r="M132" s="111"/>
      <c r="N132" s="111"/>
      <c r="O132" s="111"/>
      <c r="P132" s="111"/>
      <c r="Q132" s="111"/>
    </row>
    <row r="133" spans="1:19">
      <c r="A133" s="27">
        <v>43983</v>
      </c>
      <c r="B133" s="166">
        <v>96</v>
      </c>
      <c r="C133" s="151">
        <v>-0.59030000000000005</v>
      </c>
      <c r="D133" s="123">
        <v>44000</v>
      </c>
      <c r="E133" s="123">
        <v>44019</v>
      </c>
      <c r="F133" s="113" t="s">
        <v>465</v>
      </c>
    </row>
    <row r="134" spans="1:19">
      <c r="A134" s="27">
        <v>44075</v>
      </c>
      <c r="B134" s="166">
        <v>91.6</v>
      </c>
      <c r="C134" s="151">
        <v>-0.32140000000000002</v>
      </c>
      <c r="D134" s="123">
        <v>44095</v>
      </c>
      <c r="E134" s="123">
        <v>44134</v>
      </c>
      <c r="F134" s="153" t="s">
        <v>563</v>
      </c>
    </row>
    <row r="135" spans="1:19">
      <c r="A135" s="27">
        <v>44166</v>
      </c>
      <c r="B135" s="166">
        <v>106.9</v>
      </c>
      <c r="C135" s="151">
        <v>-0.1822</v>
      </c>
      <c r="D135" s="123">
        <v>44216</v>
      </c>
      <c r="E135" s="123">
        <v>44216</v>
      </c>
      <c r="F135" s="113" t="s">
        <v>465</v>
      </c>
    </row>
    <row r="136" spans="1:19">
      <c r="A136" s="27">
        <v>44256</v>
      </c>
      <c r="B136" s="166">
        <v>103.9</v>
      </c>
      <c r="C136" s="151">
        <v>-0.12240000000000001</v>
      </c>
      <c r="D136" s="123">
        <v>44277</v>
      </c>
      <c r="E136" s="123">
        <v>44299</v>
      </c>
      <c r="F136" s="153" t="s">
        <v>563</v>
      </c>
    </row>
    <row r="137" spans="1:19">
      <c r="A137" s="27">
        <v>44348</v>
      </c>
      <c r="B137" s="166">
        <v>108.6</v>
      </c>
      <c r="C137" s="151">
        <v>9.6500000000000002E-2</v>
      </c>
      <c r="D137" s="123">
        <v>44369</v>
      </c>
      <c r="E137" s="123">
        <v>44383</v>
      </c>
      <c r="F137" s="113" t="s">
        <v>465</v>
      </c>
      <c r="G137" s="111"/>
      <c r="H137" s="111"/>
      <c r="I137" s="111"/>
      <c r="J137" s="111"/>
      <c r="K137" s="111"/>
      <c r="L137" s="111"/>
      <c r="M137" s="111"/>
      <c r="N137" s="111"/>
      <c r="O137" s="111"/>
      <c r="P137" s="111"/>
      <c r="Q137" s="111"/>
    </row>
    <row r="138" spans="1:19">
      <c r="A138" s="27">
        <v>44440</v>
      </c>
      <c r="B138" s="166">
        <v>101.4</v>
      </c>
      <c r="C138" s="151">
        <v>-3.2500000000000001E-2</v>
      </c>
      <c r="D138" s="123">
        <v>44468</v>
      </c>
      <c r="E138" s="123">
        <v>44480</v>
      </c>
      <c r="F138" s="153" t="s">
        <v>563</v>
      </c>
      <c r="G138" s="111"/>
      <c r="H138" s="111"/>
      <c r="I138" s="111"/>
      <c r="J138" s="111"/>
      <c r="K138" s="111"/>
      <c r="L138" s="111"/>
      <c r="M138" s="111"/>
      <c r="N138" s="111"/>
      <c r="O138" s="111"/>
      <c r="P138" s="111"/>
      <c r="Q138" s="111"/>
    </row>
    <row r="139" spans="1:19">
      <c r="A139" s="27">
        <v>44531</v>
      </c>
      <c r="B139" s="66">
        <v>102.9</v>
      </c>
      <c r="C139" s="151">
        <v>-0.35350000000000004</v>
      </c>
      <c r="D139" s="123">
        <v>44550</v>
      </c>
      <c r="E139" s="123">
        <v>44579</v>
      </c>
      <c r="F139" s="113" t="s">
        <v>465</v>
      </c>
      <c r="G139" s="111"/>
      <c r="H139" s="111"/>
      <c r="I139" s="111"/>
      <c r="J139" s="111"/>
      <c r="K139" s="111"/>
      <c r="L139" s="111"/>
      <c r="M139" s="111"/>
      <c r="N139" s="111"/>
      <c r="O139" s="111"/>
      <c r="P139" s="111"/>
      <c r="Q139" s="111"/>
    </row>
    <row r="140" spans="1:19">
      <c r="A140" s="27">
        <v>44621</v>
      </c>
      <c r="B140" s="66">
        <v>99</v>
      </c>
      <c r="C140" s="151">
        <v>-0.56930000000000003</v>
      </c>
      <c r="D140" s="198">
        <v>44649</v>
      </c>
      <c r="E140" s="123">
        <v>44663</v>
      </c>
      <c r="F140" s="153" t="s">
        <v>563</v>
      </c>
      <c r="G140" s="111"/>
      <c r="H140" s="111"/>
      <c r="I140" s="111"/>
      <c r="J140" s="191"/>
      <c r="K140" s="191"/>
      <c r="L140" s="191"/>
      <c r="M140" s="191"/>
      <c r="N140" s="111"/>
      <c r="O140" s="111"/>
      <c r="P140" s="111"/>
      <c r="Q140" s="111"/>
    </row>
    <row r="141" spans="1:19">
      <c r="C141" s="151"/>
      <c r="D141" s="198">
        <v>44734</v>
      </c>
      <c r="E141" s="123">
        <v>44756</v>
      </c>
      <c r="F141" s="113" t="s">
        <v>465</v>
      </c>
      <c r="G141" s="111"/>
      <c r="H141" s="111"/>
      <c r="I141" s="191"/>
      <c r="J141" s="191"/>
      <c r="K141" s="191"/>
      <c r="L141" s="191"/>
      <c r="M141" s="191"/>
      <c r="N141" s="111"/>
      <c r="O141" s="111"/>
      <c r="P141" s="111"/>
      <c r="Q141" s="111"/>
    </row>
    <row r="142" spans="1:19">
      <c r="D142" s="198"/>
      <c r="E142" s="123"/>
      <c r="F142" s="153" t="s">
        <v>563</v>
      </c>
      <c r="G142" s="111"/>
      <c r="H142" s="111"/>
      <c r="I142" s="191"/>
      <c r="J142" s="191"/>
      <c r="K142" s="191"/>
      <c r="L142" s="191"/>
      <c r="M142" s="191"/>
      <c r="N142" s="111"/>
      <c r="O142" s="111"/>
      <c r="P142" s="111"/>
      <c r="Q142" s="111"/>
    </row>
    <row r="143" spans="1:19">
      <c r="D143" s="198"/>
      <c r="E143" s="123"/>
      <c r="F143" s="123"/>
      <c r="G143" s="111"/>
      <c r="H143" s="111"/>
      <c r="I143" s="191"/>
      <c r="J143" s="191"/>
      <c r="K143" s="191"/>
      <c r="L143" s="191"/>
      <c r="M143" s="191"/>
      <c r="N143" s="111"/>
      <c r="O143" s="111"/>
      <c r="P143" s="111"/>
      <c r="Q143" s="111"/>
    </row>
    <row r="144" spans="1:19">
      <c r="D144" s="198"/>
      <c r="E144" s="123"/>
      <c r="F144" s="123"/>
      <c r="G144" s="111"/>
      <c r="H144" s="111"/>
      <c r="I144" s="191"/>
      <c r="J144" s="191"/>
      <c r="K144" s="191"/>
      <c r="L144" s="191"/>
      <c r="M144" s="191"/>
      <c r="N144" s="111"/>
      <c r="O144" s="111"/>
      <c r="P144" s="111"/>
      <c r="Q144" s="111"/>
      <c r="S144" s="15"/>
    </row>
    <row r="145" spans="4:19">
      <c r="D145" s="132"/>
      <c r="E145" s="151"/>
      <c r="F145" s="123"/>
      <c r="G145" s="111"/>
      <c r="H145" s="111"/>
      <c r="I145" s="191"/>
      <c r="J145" s="191"/>
      <c r="K145" s="191"/>
      <c r="L145" s="191"/>
      <c r="M145" s="191"/>
      <c r="N145" s="111"/>
      <c r="O145" s="111"/>
      <c r="P145" s="111"/>
      <c r="Q145" s="111"/>
      <c r="S145" s="15"/>
    </row>
    <row r="146" spans="4:19">
      <c r="D146" s="132"/>
      <c r="E146" s="151"/>
      <c r="F146" s="123"/>
      <c r="G146" s="111"/>
      <c r="H146" s="111"/>
      <c r="I146" s="191"/>
      <c r="J146" s="191"/>
      <c r="K146" s="191"/>
      <c r="L146" s="191"/>
      <c r="M146" s="191"/>
      <c r="N146" s="111"/>
      <c r="O146" s="111"/>
      <c r="P146" s="111"/>
      <c r="Q146" s="111"/>
      <c r="S146" s="15"/>
    </row>
    <row r="147" spans="4:19">
      <c r="D147" s="132"/>
      <c r="E147" s="151"/>
      <c r="F147" s="123"/>
      <c r="G147" s="111"/>
      <c r="H147" s="111"/>
      <c r="I147" s="191"/>
      <c r="J147" s="191"/>
      <c r="K147" s="191"/>
      <c r="L147" s="191"/>
      <c r="M147" s="191"/>
      <c r="N147" s="111"/>
      <c r="O147" s="111"/>
      <c r="P147" s="111"/>
      <c r="Q147" s="111"/>
      <c r="S147" s="15"/>
    </row>
    <row r="148" spans="4:19">
      <c r="D148" s="132"/>
      <c r="E148" s="151"/>
      <c r="F148" s="123"/>
      <c r="G148" s="111"/>
      <c r="H148" s="111"/>
      <c r="I148" s="191"/>
      <c r="J148" s="191"/>
      <c r="K148" s="191"/>
      <c r="L148" s="191"/>
      <c r="M148" s="191"/>
      <c r="N148" s="15"/>
      <c r="O148" s="15"/>
      <c r="P148" s="15"/>
      <c r="Q148" s="15"/>
      <c r="R148" s="15"/>
      <c r="S148" s="15"/>
    </row>
    <row r="149" spans="4:19">
      <c r="D149" s="132"/>
      <c r="E149" s="151"/>
      <c r="F149" s="123"/>
      <c r="G149" s="111"/>
      <c r="H149" s="111"/>
      <c r="I149" s="191"/>
      <c r="J149" s="191"/>
      <c r="K149" s="191"/>
      <c r="L149" s="191"/>
      <c r="M149" s="191"/>
      <c r="N149" s="15"/>
      <c r="O149" s="15"/>
      <c r="P149" s="15"/>
      <c r="Q149" s="15"/>
      <c r="R149" s="15"/>
      <c r="S149" s="15"/>
    </row>
    <row r="150" spans="4:19">
      <c r="D150" s="15"/>
      <c r="E150" s="15"/>
      <c r="F150" s="15"/>
      <c r="G150" s="15"/>
      <c r="H150" s="15"/>
      <c r="I150" s="191"/>
      <c r="J150" s="191"/>
      <c r="K150" s="191"/>
      <c r="L150" s="191"/>
      <c r="M150" s="191"/>
      <c r="N150" s="15"/>
      <c r="O150" s="15"/>
      <c r="P150" s="15"/>
      <c r="Q150" s="15"/>
      <c r="R150" s="15"/>
      <c r="S150" s="15"/>
    </row>
    <row r="151" spans="4:19"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</row>
    <row r="152" spans="4:19"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</row>
    <row r="153" spans="4:19"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</row>
    <row r="154" spans="4:19"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</row>
    <row r="155" spans="4:19"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</row>
    <row r="156" spans="4:19"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</row>
    <row r="157" spans="4:19"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7030A0"/>
  </sheetPr>
  <dimension ref="A1:AE99"/>
  <sheetViews>
    <sheetView zoomScaleNormal="100" workbookViewId="0">
      <pane ySplit="5" topLeftCell="A71" activePane="bottomLeft" state="frozen"/>
      <selection pane="bottomLeft" activeCell="D84" sqref="D84"/>
    </sheetView>
  </sheetViews>
  <sheetFormatPr defaultRowHeight="14.5"/>
  <cols>
    <col min="2" max="2" width="22.81640625" customWidth="1"/>
    <col min="3" max="3" width="22.1796875" customWidth="1"/>
    <col min="4" max="4" width="17.1796875" customWidth="1"/>
    <col min="11" max="11" width="9.1796875" customWidth="1"/>
    <col min="12" max="12" width="9.1796875" style="111" customWidth="1"/>
    <col min="13" max="13" width="9.1796875" style="104"/>
    <col min="14" max="22" width="14.7265625" style="21" customWidth="1"/>
    <col min="23" max="23" width="2.7265625" style="21" customWidth="1"/>
    <col min="24" max="24" width="8.453125" bestFit="1" customWidth="1"/>
    <col min="25" max="26" width="9.54296875" bestFit="1" customWidth="1"/>
  </cols>
  <sheetData>
    <row r="1" spans="1:31" s="111" customFormat="1">
      <c r="A1" s="26" t="s">
        <v>3</v>
      </c>
      <c r="F1" s="158" t="s">
        <v>608</v>
      </c>
      <c r="G1" s="36"/>
      <c r="M1" s="104"/>
    </row>
    <row r="2" spans="1:31" s="1" customFormat="1">
      <c r="A2" s="5" t="s">
        <v>0</v>
      </c>
      <c r="B2" s="28"/>
      <c r="C2" s="28"/>
      <c r="D2" s="111" t="s">
        <v>397</v>
      </c>
      <c r="E2" s="111"/>
      <c r="L2" s="111"/>
      <c r="M2" s="95"/>
      <c r="N2" s="111"/>
      <c r="O2" s="111"/>
      <c r="P2" s="111"/>
      <c r="Q2" s="111"/>
      <c r="R2" s="111"/>
      <c r="S2" s="111"/>
      <c r="T2" s="111"/>
      <c r="U2" s="111"/>
      <c r="V2" s="111"/>
      <c r="W2" s="111"/>
      <c r="X2" s="111"/>
      <c r="Y2" s="111"/>
      <c r="Z2" s="111"/>
      <c r="AA2" s="111"/>
      <c r="AB2" s="111"/>
      <c r="AC2" s="111"/>
      <c r="AD2" s="111"/>
      <c r="AE2" s="111"/>
    </row>
    <row r="3" spans="1:31" s="1" customFormat="1" ht="15" customHeight="1">
      <c r="A3" s="5"/>
      <c r="B3" s="2"/>
      <c r="C3" s="2"/>
      <c r="D3" s="111" t="s">
        <v>400</v>
      </c>
      <c r="L3" s="111"/>
      <c r="M3" s="95"/>
      <c r="N3" s="111"/>
      <c r="O3" s="111"/>
      <c r="P3" s="111"/>
      <c r="Q3" s="111"/>
      <c r="R3" s="111"/>
      <c r="S3" s="111"/>
      <c r="T3" s="111"/>
      <c r="U3" s="111"/>
      <c r="V3" s="111"/>
      <c r="W3" s="111"/>
      <c r="X3" s="111"/>
      <c r="Y3" s="111"/>
      <c r="Z3" s="111"/>
      <c r="AA3" s="111"/>
      <c r="AB3" s="111"/>
      <c r="AC3" s="111"/>
      <c r="AD3" s="111"/>
      <c r="AE3" s="111"/>
    </row>
    <row r="4" spans="1:31">
      <c r="B4" s="113" t="s">
        <v>465</v>
      </c>
      <c r="C4" s="113" t="s">
        <v>465</v>
      </c>
      <c r="M4" s="95"/>
      <c r="N4" s="111"/>
      <c r="O4" s="111"/>
      <c r="P4" s="111"/>
      <c r="Q4" s="111"/>
      <c r="R4" s="111"/>
      <c r="S4" s="111"/>
      <c r="T4" s="111"/>
      <c r="U4" s="111"/>
      <c r="V4" s="111"/>
      <c r="W4" s="111"/>
      <c r="X4" s="111"/>
      <c r="Y4" s="111"/>
      <c r="Z4" s="111"/>
      <c r="AA4" s="111"/>
      <c r="AB4" s="111"/>
      <c r="AC4" s="111"/>
      <c r="AD4" s="111"/>
      <c r="AE4" s="111"/>
    </row>
    <row r="5" spans="1:31">
      <c r="A5" s="15"/>
      <c r="B5" s="26" t="s">
        <v>1</v>
      </c>
      <c r="C5" s="26" t="s">
        <v>2</v>
      </c>
      <c r="E5" s="92" t="s">
        <v>397</v>
      </c>
      <c r="M5" s="95"/>
      <c r="N5" s="111"/>
      <c r="O5" s="111"/>
      <c r="P5" s="111"/>
      <c r="Q5" s="111"/>
      <c r="R5" s="111"/>
      <c r="S5" s="115"/>
      <c r="T5" s="111"/>
      <c r="U5" s="111"/>
      <c r="V5" s="111"/>
      <c r="W5" s="111"/>
      <c r="X5" s="111"/>
      <c r="Y5" s="111"/>
      <c r="Z5" s="111"/>
      <c r="AA5" s="111"/>
      <c r="AB5" s="111"/>
      <c r="AC5" s="111"/>
      <c r="AD5" s="111"/>
      <c r="AE5" s="111"/>
    </row>
    <row r="6" spans="1:31">
      <c r="A6" s="14">
        <v>37681</v>
      </c>
      <c r="B6" s="72">
        <v>5.507028894205579E-2</v>
      </c>
      <c r="C6" s="72">
        <v>4.0330509046972107E-2</v>
      </c>
      <c r="D6" s="29"/>
      <c r="M6" s="95"/>
      <c r="N6" s="111"/>
      <c r="O6" s="14"/>
      <c r="P6" s="72"/>
      <c r="Q6" s="72"/>
      <c r="R6" s="165"/>
      <c r="S6" s="165"/>
      <c r="T6" s="111"/>
      <c r="U6" s="111"/>
      <c r="V6" s="111"/>
      <c r="W6" s="111"/>
      <c r="X6" s="111"/>
      <c r="Y6" s="111"/>
      <c r="Z6" s="111"/>
      <c r="AA6" s="111"/>
      <c r="AB6" s="111"/>
      <c r="AC6" s="111"/>
      <c r="AD6" s="111"/>
      <c r="AE6" s="111"/>
    </row>
    <row r="7" spans="1:31" ht="14.5" customHeight="1">
      <c r="A7" s="14">
        <v>37773</v>
      </c>
      <c r="B7" s="72">
        <v>4.6553429849373718E-2</v>
      </c>
      <c r="C7" s="72">
        <v>3.7058237559285834E-2</v>
      </c>
      <c r="D7" s="29"/>
      <c r="M7" s="95"/>
      <c r="N7" s="111"/>
      <c r="O7" s="14"/>
      <c r="P7" s="72"/>
      <c r="Q7" s="72"/>
      <c r="R7" s="165"/>
      <c r="S7" s="165"/>
      <c r="T7" s="111"/>
      <c r="U7" s="111"/>
      <c r="V7" s="111"/>
      <c r="W7" s="111"/>
      <c r="X7" s="111"/>
      <c r="Y7" s="111"/>
      <c r="Z7" s="111"/>
      <c r="AA7" s="111"/>
      <c r="AB7" s="111"/>
      <c r="AC7" s="111"/>
      <c r="AD7" s="111"/>
      <c r="AE7" s="111"/>
    </row>
    <row r="8" spans="1:31">
      <c r="A8" s="14">
        <v>37865</v>
      </c>
      <c r="B8" s="72">
        <v>4.4036218243772351E-2</v>
      </c>
      <c r="C8" s="72">
        <v>3.6257998087813492E-2</v>
      </c>
      <c r="D8" s="29"/>
      <c r="M8" s="95"/>
      <c r="N8" s="111"/>
      <c r="O8" s="14"/>
      <c r="P8" s="72"/>
      <c r="Q8" s="72"/>
      <c r="R8" s="165"/>
      <c r="S8" s="165"/>
      <c r="T8" s="111"/>
      <c r="U8" s="111"/>
      <c r="V8" s="111"/>
      <c r="W8" s="111"/>
      <c r="X8" s="111"/>
      <c r="Y8" s="111"/>
      <c r="Z8" s="111"/>
      <c r="AA8" s="111"/>
      <c r="AB8" s="111"/>
      <c r="AC8" s="111"/>
      <c r="AD8" s="111"/>
      <c r="AE8" s="111"/>
    </row>
    <row r="9" spans="1:31" ht="15" customHeight="1">
      <c r="A9" s="14">
        <v>37956</v>
      </c>
      <c r="B9" s="72">
        <v>4.3844536390151179E-2</v>
      </c>
      <c r="C9" s="72">
        <v>3.9753480341805592E-2</v>
      </c>
      <c r="D9" s="29"/>
      <c r="M9" s="95"/>
      <c r="N9" s="111"/>
      <c r="O9" s="14"/>
      <c r="P9" s="72"/>
      <c r="Q9" s="72"/>
      <c r="R9" s="165"/>
      <c r="S9" s="165"/>
      <c r="T9" s="111"/>
      <c r="U9" s="111"/>
      <c r="V9" s="111"/>
      <c r="W9" s="111"/>
      <c r="X9" s="111"/>
      <c r="Y9" s="111"/>
      <c r="Z9" s="111"/>
      <c r="AA9" s="111"/>
      <c r="AB9" s="111"/>
      <c r="AC9" s="111"/>
      <c r="AD9" s="111"/>
      <c r="AE9" s="111"/>
    </row>
    <row r="10" spans="1:31">
      <c r="A10" s="14">
        <v>38047</v>
      </c>
      <c r="B10" s="72">
        <v>4.7808176902330635E-2</v>
      </c>
      <c r="C10" s="72">
        <v>4.4263938884600673E-2</v>
      </c>
      <c r="D10" s="29"/>
      <c r="M10" s="95"/>
      <c r="N10" s="111"/>
      <c r="O10" s="14"/>
      <c r="P10" s="72"/>
      <c r="Q10" s="72"/>
      <c r="R10" s="165"/>
      <c r="S10" s="165"/>
      <c r="T10" s="111"/>
      <c r="U10" s="111"/>
      <c r="V10" s="111"/>
      <c r="W10" s="111"/>
      <c r="X10" s="111"/>
      <c r="Y10" s="111"/>
      <c r="Z10" s="111"/>
      <c r="AA10" s="111"/>
      <c r="AB10" s="111"/>
      <c r="AC10" s="111"/>
      <c r="AD10" s="111"/>
      <c r="AE10" s="111"/>
    </row>
    <row r="11" spans="1:31">
      <c r="A11" s="14">
        <v>38139</v>
      </c>
      <c r="B11" s="72">
        <v>5.5852905149917476E-2</v>
      </c>
      <c r="C11" s="72">
        <v>5.1891357175114505E-2</v>
      </c>
      <c r="D11" s="29"/>
      <c r="M11" s="95"/>
      <c r="N11" s="111"/>
      <c r="O11" s="14"/>
      <c r="P11" s="72"/>
      <c r="Q11" s="72"/>
      <c r="R11" s="165"/>
      <c r="S11" s="165"/>
      <c r="T11" s="111"/>
      <c r="U11" s="111"/>
      <c r="V11" s="111"/>
      <c r="W11" s="111"/>
      <c r="X11" s="111"/>
      <c r="Y11" s="111"/>
      <c r="Z11" s="111"/>
      <c r="AA11" s="111"/>
      <c r="AB11" s="111"/>
      <c r="AC11" s="111"/>
      <c r="AD11" s="111"/>
      <c r="AE11" s="111"/>
    </row>
    <row r="12" spans="1:31">
      <c r="A12" s="14">
        <v>38231</v>
      </c>
      <c r="B12" s="72">
        <v>5.662885268338913E-2</v>
      </c>
      <c r="C12" s="72">
        <v>4.9510290986515271E-2</v>
      </c>
      <c r="D12" s="29"/>
      <c r="M12" s="95"/>
      <c r="N12" s="111"/>
      <c r="O12" s="14"/>
      <c r="P12" s="72"/>
      <c r="Q12" s="72"/>
      <c r="R12" s="165"/>
      <c r="S12" s="165"/>
      <c r="T12" s="111"/>
      <c r="U12" s="111"/>
      <c r="V12" s="111"/>
      <c r="W12" s="111"/>
      <c r="X12" s="111"/>
      <c r="Y12" s="111"/>
      <c r="Z12" s="111"/>
      <c r="AA12" s="111"/>
      <c r="AB12" s="111"/>
      <c r="AC12" s="111"/>
      <c r="AD12" s="111"/>
      <c r="AE12" s="111"/>
    </row>
    <row r="13" spans="1:31">
      <c r="A13" s="14">
        <v>38322</v>
      </c>
      <c r="B13" s="72">
        <v>5.5375778133000653E-2</v>
      </c>
      <c r="C13" s="72">
        <v>4.2023989686676755E-2</v>
      </c>
      <c r="D13" s="29"/>
      <c r="M13" s="95"/>
      <c r="N13" s="111"/>
      <c r="O13" s="14"/>
      <c r="P13" s="72"/>
      <c r="Q13" s="72"/>
      <c r="R13" s="165"/>
      <c r="S13" s="165"/>
      <c r="T13" s="111"/>
      <c r="U13" s="111"/>
      <c r="V13" s="111"/>
      <c r="W13" s="111"/>
      <c r="X13" s="111"/>
      <c r="Y13" s="111"/>
      <c r="Z13" s="111"/>
      <c r="AA13" s="111"/>
      <c r="AB13" s="111"/>
      <c r="AC13" s="111"/>
      <c r="AD13" s="111"/>
      <c r="AE13" s="111"/>
    </row>
    <row r="14" spans="1:31">
      <c r="A14" s="14">
        <v>38412</v>
      </c>
      <c r="B14" s="72">
        <v>4.8584966064797008E-2</v>
      </c>
      <c r="C14" s="72">
        <v>3.2191435420250158E-2</v>
      </c>
      <c r="D14" s="29"/>
      <c r="M14" s="95"/>
      <c r="N14" s="111"/>
      <c r="O14" s="14"/>
      <c r="P14" s="72"/>
      <c r="Q14" s="72"/>
      <c r="R14" s="165"/>
      <c r="S14" s="165"/>
      <c r="T14" s="111"/>
      <c r="U14" s="111"/>
      <c r="V14" s="111"/>
      <c r="W14" s="111"/>
      <c r="X14" s="111"/>
      <c r="Y14" s="111"/>
      <c r="Z14" s="111"/>
      <c r="AA14" s="111"/>
      <c r="AB14" s="111"/>
      <c r="AC14" s="111"/>
      <c r="AD14" s="111"/>
      <c r="AE14" s="111"/>
    </row>
    <row r="15" spans="1:31">
      <c r="A15" s="14">
        <v>38504</v>
      </c>
      <c r="B15" s="72">
        <v>4.2999634313960478E-2</v>
      </c>
      <c r="C15" s="72">
        <v>2.5630017309291153E-2</v>
      </c>
      <c r="D15" s="29"/>
      <c r="M15" s="67"/>
      <c r="N15" s="111"/>
      <c r="O15" s="14"/>
      <c r="P15" s="72"/>
      <c r="Q15" s="72"/>
      <c r="R15" s="165"/>
      <c r="S15" s="165"/>
      <c r="T15" s="111"/>
      <c r="U15" s="49"/>
      <c r="V15" s="111"/>
      <c r="W15" s="111"/>
      <c r="X15" s="111"/>
      <c r="Y15" s="111"/>
      <c r="Z15" s="111"/>
      <c r="AA15" s="111"/>
      <c r="AB15" s="111"/>
      <c r="AC15" s="111"/>
      <c r="AD15" s="111"/>
      <c r="AE15" s="111"/>
    </row>
    <row r="16" spans="1:31">
      <c r="A16" s="14">
        <v>38596</v>
      </c>
      <c r="B16" s="72">
        <v>3.9968115183898201E-2</v>
      </c>
      <c r="C16" s="72">
        <v>2.654250858827667E-2</v>
      </c>
      <c r="D16" s="29"/>
      <c r="M16" s="67"/>
      <c r="N16" s="111"/>
      <c r="O16" s="14"/>
      <c r="P16" s="72"/>
      <c r="Q16" s="72"/>
      <c r="R16" s="165"/>
      <c r="S16" s="165"/>
      <c r="T16" s="111"/>
      <c r="U16" s="49"/>
      <c r="V16" s="111"/>
      <c r="W16" s="111"/>
      <c r="X16" s="111"/>
      <c r="Y16" s="111"/>
      <c r="Z16" s="111"/>
      <c r="AA16" s="111"/>
      <c r="AB16" s="111"/>
      <c r="AC16" s="111"/>
      <c r="AD16" s="111"/>
      <c r="AE16" s="111"/>
    </row>
    <row r="17" spans="1:31">
      <c r="A17" s="14">
        <v>38687</v>
      </c>
      <c r="B17" s="72">
        <v>3.4417791350605853E-2</v>
      </c>
      <c r="C17" s="72">
        <v>2.9241692777322026E-2</v>
      </c>
      <c r="D17" s="29"/>
      <c r="M17" s="67"/>
      <c r="N17" s="111"/>
      <c r="O17" s="14"/>
      <c r="P17" s="72"/>
      <c r="Q17" s="72"/>
      <c r="R17" s="165"/>
      <c r="S17" s="165"/>
      <c r="T17" s="111"/>
      <c r="U17" s="49"/>
      <c r="V17" s="111"/>
      <c r="W17" s="111"/>
      <c r="X17" s="111"/>
      <c r="Y17" s="111"/>
      <c r="Z17" s="111"/>
      <c r="AA17" s="111"/>
      <c r="AB17" s="111"/>
      <c r="AC17" s="111"/>
      <c r="AD17" s="111"/>
      <c r="AE17" s="111"/>
    </row>
    <row r="18" spans="1:31">
      <c r="A18" s="14">
        <v>38777</v>
      </c>
      <c r="B18" s="72">
        <v>3.3364271408333757E-2</v>
      </c>
      <c r="C18" s="72">
        <v>3.3483024247251025E-2</v>
      </c>
      <c r="D18" s="29"/>
      <c r="M18" s="67"/>
      <c r="N18" s="111"/>
      <c r="O18" s="14"/>
      <c r="P18" s="72"/>
      <c r="Q18" s="72"/>
      <c r="R18" s="165"/>
      <c r="S18" s="165"/>
      <c r="T18" s="111"/>
      <c r="U18" s="49"/>
      <c r="V18" s="111"/>
      <c r="W18" s="111"/>
      <c r="X18" s="111"/>
      <c r="Y18" s="111"/>
      <c r="Z18" s="111"/>
      <c r="AA18" s="111"/>
      <c r="AB18" s="111"/>
      <c r="AC18" s="111"/>
      <c r="AD18" s="111"/>
      <c r="AE18" s="111"/>
    </row>
    <row r="19" spans="1:31">
      <c r="A19" s="14">
        <v>38869</v>
      </c>
      <c r="B19" s="72">
        <v>2.7420115338580464E-2</v>
      </c>
      <c r="C19" s="72">
        <v>3.1241902154774293E-2</v>
      </c>
      <c r="D19" s="29"/>
      <c r="M19" s="67"/>
      <c r="N19" s="111"/>
      <c r="O19" s="14"/>
      <c r="P19" s="72"/>
      <c r="Q19" s="72"/>
      <c r="R19" s="165"/>
      <c r="S19" s="165"/>
      <c r="T19" s="111"/>
      <c r="U19" s="49"/>
      <c r="V19" s="111"/>
      <c r="W19" s="111"/>
      <c r="X19" s="111"/>
      <c r="Y19" s="111"/>
      <c r="Z19" s="111"/>
      <c r="AA19" s="111"/>
      <c r="AB19" s="111"/>
      <c r="AC19" s="111"/>
      <c r="AD19" s="111"/>
      <c r="AE19" s="111"/>
    </row>
    <row r="20" spans="1:31">
      <c r="A20" s="14">
        <v>38961</v>
      </c>
      <c r="B20" s="72">
        <v>2.3365829121655635E-2</v>
      </c>
      <c r="C20" s="72">
        <v>2.8273858538481411E-2</v>
      </c>
      <c r="D20" s="29"/>
      <c r="M20" s="67"/>
      <c r="N20" s="111"/>
      <c r="O20" s="14"/>
      <c r="P20" s="72"/>
      <c r="Q20" s="72"/>
      <c r="R20" s="165"/>
      <c r="S20" s="165"/>
      <c r="T20" s="111"/>
      <c r="U20" s="49"/>
      <c r="V20" s="111"/>
      <c r="W20" s="111"/>
      <c r="X20" s="111"/>
      <c r="Y20" s="111"/>
      <c r="Z20" s="111"/>
      <c r="AA20" s="111"/>
      <c r="AB20" s="111"/>
      <c r="AC20" s="111"/>
      <c r="AD20" s="111"/>
      <c r="AE20" s="111"/>
    </row>
    <row r="21" spans="1:31">
      <c r="A21" s="14">
        <v>39052</v>
      </c>
      <c r="B21" s="72">
        <v>2.7868052331464277E-2</v>
      </c>
      <c r="C21" s="72">
        <v>2.9671729544340941E-2</v>
      </c>
      <c r="D21" s="29"/>
      <c r="F21" s="111"/>
      <c r="M21" s="67"/>
      <c r="N21" s="111"/>
      <c r="O21" s="14"/>
      <c r="P21" s="72"/>
      <c r="Q21" s="72"/>
      <c r="R21" s="165"/>
      <c r="S21" s="165"/>
      <c r="T21" s="111"/>
      <c r="U21" s="49"/>
      <c r="V21" s="111"/>
      <c r="W21" s="111"/>
      <c r="X21" s="111"/>
      <c r="Y21" s="111"/>
      <c r="Z21" s="111"/>
      <c r="AA21" s="111"/>
      <c r="AB21" s="111"/>
      <c r="AC21" s="111"/>
      <c r="AD21" s="111"/>
      <c r="AE21" s="111"/>
    </row>
    <row r="22" spans="1:31">
      <c r="A22" s="14">
        <v>39142</v>
      </c>
      <c r="B22" s="72">
        <v>2.9852510163562496E-2</v>
      </c>
      <c r="C22" s="72">
        <v>2.6861457564336666E-2</v>
      </c>
      <c r="D22" s="29"/>
      <c r="E22" s="142" t="s">
        <v>636</v>
      </c>
      <c r="F22" s="36"/>
      <c r="G22" s="36"/>
      <c r="H22" s="36"/>
      <c r="I22" s="36"/>
      <c r="J22" s="36"/>
      <c r="M22" s="67"/>
      <c r="N22" s="111"/>
      <c r="O22" s="14"/>
      <c r="P22" s="72"/>
      <c r="Q22" s="72"/>
      <c r="R22" s="165"/>
      <c r="S22" s="165"/>
      <c r="T22" s="111"/>
      <c r="U22" s="49"/>
      <c r="V22" s="111"/>
      <c r="W22" s="111"/>
      <c r="X22" s="111"/>
      <c r="Y22" s="111"/>
      <c r="Z22" s="111"/>
      <c r="AA22" s="111"/>
      <c r="AB22" s="111"/>
      <c r="AC22" s="111"/>
      <c r="AD22" s="111"/>
      <c r="AE22" s="111"/>
    </row>
    <row r="23" spans="1:31">
      <c r="A23" s="14">
        <v>39234</v>
      </c>
      <c r="B23" s="72">
        <v>3.6925901083771695E-2</v>
      </c>
      <c r="C23" s="72">
        <v>2.9638220418156669E-2</v>
      </c>
      <c r="D23" s="29"/>
      <c r="E23" s="158" t="s">
        <v>608</v>
      </c>
      <c r="M23" s="67"/>
      <c r="N23" s="111"/>
      <c r="O23" s="14"/>
      <c r="P23" s="72"/>
      <c r="Q23" s="72"/>
      <c r="R23" s="165"/>
      <c r="S23" s="165"/>
      <c r="T23" s="111"/>
      <c r="U23" s="49"/>
      <c r="V23" s="111"/>
      <c r="W23" s="111"/>
      <c r="X23" s="111"/>
      <c r="Y23" s="111"/>
      <c r="Z23" s="111"/>
      <c r="AA23" s="111"/>
      <c r="AB23" s="111"/>
      <c r="AC23" s="111"/>
      <c r="AD23" s="111"/>
      <c r="AE23" s="111"/>
    </row>
    <row r="24" spans="1:31">
      <c r="A24" s="14">
        <v>39326</v>
      </c>
      <c r="B24" s="72">
        <v>4.1603763648492054E-2</v>
      </c>
      <c r="C24" s="72">
        <v>3.1429980844752903E-2</v>
      </c>
      <c r="D24" s="29"/>
      <c r="M24" s="67"/>
      <c r="N24" s="111"/>
      <c r="O24" s="14"/>
      <c r="P24" s="72"/>
      <c r="Q24" s="72"/>
      <c r="R24" s="165"/>
      <c r="S24" s="165"/>
      <c r="T24" s="111"/>
      <c r="U24" s="49"/>
      <c r="V24" s="111"/>
      <c r="W24" s="111"/>
      <c r="X24" s="111"/>
      <c r="Y24" s="111"/>
      <c r="Z24" s="111"/>
      <c r="AA24" s="111"/>
      <c r="AB24" s="111"/>
      <c r="AC24" s="111"/>
      <c r="AD24" s="111"/>
      <c r="AE24" s="111"/>
    </row>
    <row r="25" spans="1:31">
      <c r="A25" s="14">
        <v>39417</v>
      </c>
      <c r="B25" s="72">
        <v>4.000277957935694E-2</v>
      </c>
      <c r="C25" s="72">
        <v>2.6634182860985733E-2</v>
      </c>
      <c r="D25" s="29"/>
      <c r="M25" s="67"/>
      <c r="N25" s="111"/>
      <c r="O25" s="14"/>
      <c r="P25" s="72"/>
      <c r="Q25" s="72"/>
      <c r="R25" s="165"/>
      <c r="S25" s="165"/>
      <c r="T25" s="111"/>
      <c r="U25" s="49"/>
      <c r="V25" s="111"/>
      <c r="W25" s="111"/>
      <c r="X25" s="111"/>
      <c r="Y25" s="111"/>
      <c r="Z25" s="111"/>
      <c r="AA25" s="111"/>
      <c r="AB25" s="111"/>
      <c r="AC25" s="111"/>
      <c r="AD25" s="111"/>
      <c r="AE25" s="111"/>
    </row>
    <row r="26" spans="1:31">
      <c r="A26" s="14">
        <v>39508</v>
      </c>
      <c r="B26" s="72">
        <v>3.3301966904592417E-2</v>
      </c>
      <c r="C26" s="72">
        <v>2.2658762691555756E-2</v>
      </c>
      <c r="D26" s="29"/>
      <c r="M26" s="67"/>
      <c r="N26" s="111"/>
      <c r="O26" s="14"/>
      <c r="P26" s="72"/>
      <c r="Q26" s="72"/>
      <c r="R26" s="165"/>
      <c r="S26" s="165"/>
      <c r="T26" s="111"/>
      <c r="U26" s="49"/>
      <c r="V26" s="111"/>
      <c r="W26" s="111"/>
      <c r="X26" s="111"/>
      <c r="Y26" s="111"/>
      <c r="Z26" s="111"/>
      <c r="AA26" s="111"/>
      <c r="AB26" s="111"/>
      <c r="AC26" s="111"/>
      <c r="AD26" s="111"/>
      <c r="AE26" s="111"/>
    </row>
    <row r="27" spans="1:31">
      <c r="A27" s="14">
        <v>39600</v>
      </c>
      <c r="B27" s="72">
        <v>2.2333435467946749E-2</v>
      </c>
      <c r="C27" s="72">
        <v>1.7064547417164677E-2</v>
      </c>
      <c r="D27" s="29"/>
      <c r="M27" s="67"/>
      <c r="N27" s="111"/>
      <c r="O27" s="14"/>
      <c r="P27" s="72"/>
      <c r="Q27" s="72"/>
      <c r="R27" s="165"/>
      <c r="S27" s="165"/>
      <c r="T27" s="111"/>
      <c r="U27" s="49"/>
      <c r="V27" s="111"/>
      <c r="W27" s="111"/>
      <c r="X27" s="111"/>
      <c r="Y27" s="111"/>
      <c r="Z27" s="111"/>
      <c r="AA27" s="111"/>
      <c r="AB27" s="111"/>
      <c r="AC27" s="111"/>
      <c r="AD27" s="111"/>
      <c r="AE27" s="111"/>
    </row>
    <row r="28" spans="1:31">
      <c r="A28" s="14">
        <v>39692</v>
      </c>
      <c r="B28" s="72">
        <v>7.2131589591479806E-3</v>
      </c>
      <c r="C28" s="72">
        <v>8.5404257169299225E-3</v>
      </c>
      <c r="D28" s="29"/>
      <c r="M28" s="67"/>
      <c r="N28" s="111"/>
      <c r="O28" s="14"/>
      <c r="P28" s="72"/>
      <c r="Q28" s="72"/>
      <c r="R28" s="165"/>
      <c r="S28" s="165"/>
      <c r="T28" s="111"/>
      <c r="U28" s="49"/>
      <c r="V28" s="111"/>
      <c r="W28" s="111"/>
      <c r="X28" s="111"/>
      <c r="Y28" s="111"/>
      <c r="Z28" s="111"/>
      <c r="AA28" s="111"/>
      <c r="AB28" s="111"/>
      <c r="AC28" s="111"/>
      <c r="AD28" s="111"/>
      <c r="AE28" s="111"/>
    </row>
    <row r="29" spans="1:31">
      <c r="A29" s="14">
        <v>39783</v>
      </c>
      <c r="B29" s="72">
        <v>-1.1013608320898038E-2</v>
      </c>
      <c r="C29" s="72">
        <v>-1.0073231777029124E-3</v>
      </c>
      <c r="D29" s="29"/>
      <c r="M29" s="67"/>
      <c r="N29" s="111"/>
      <c r="O29" s="14"/>
      <c r="P29" s="72"/>
      <c r="Q29" s="72"/>
      <c r="R29" s="165"/>
      <c r="S29" s="165"/>
      <c r="T29" s="111"/>
      <c r="U29" s="49"/>
      <c r="V29" s="111"/>
      <c r="W29" s="111"/>
      <c r="X29" s="111"/>
      <c r="Y29" s="111"/>
      <c r="Z29" s="111"/>
      <c r="AA29" s="111"/>
      <c r="AB29" s="111"/>
      <c r="AC29" s="111"/>
      <c r="AD29" s="111"/>
      <c r="AE29" s="111"/>
    </row>
    <row r="30" spans="1:31">
      <c r="A30" s="14">
        <v>39873</v>
      </c>
      <c r="B30" s="72">
        <v>-2.3721736040158148E-2</v>
      </c>
      <c r="C30" s="72">
        <v>-7.5602942718129285E-3</v>
      </c>
      <c r="D30" s="29"/>
      <c r="M30" s="67"/>
      <c r="N30" s="111"/>
      <c r="O30" s="14"/>
      <c r="P30" s="72"/>
      <c r="Q30" s="72"/>
      <c r="R30" s="165"/>
      <c r="S30" s="165"/>
      <c r="T30" s="111"/>
      <c r="U30" s="49"/>
      <c r="V30" s="111"/>
      <c r="W30" s="111"/>
      <c r="X30" s="111"/>
      <c r="Y30" s="111"/>
      <c r="Z30" s="111"/>
      <c r="AA30" s="111"/>
      <c r="AB30" s="111"/>
      <c r="AC30" s="111"/>
      <c r="AD30" s="111"/>
      <c r="AE30" s="111"/>
    </row>
    <row r="31" spans="1:31">
      <c r="A31" s="14">
        <v>39965</v>
      </c>
      <c r="B31" s="72">
        <v>-3.4022666977477356E-2</v>
      </c>
      <c r="C31" s="72">
        <v>-1.403415942706665E-2</v>
      </c>
      <c r="D31" s="29"/>
      <c r="M31" s="67"/>
      <c r="N31" s="111"/>
      <c r="O31" s="14"/>
      <c r="P31" s="72"/>
      <c r="Q31" s="72"/>
      <c r="R31" s="165"/>
      <c r="S31" s="165"/>
      <c r="T31" s="111"/>
      <c r="U31" s="49"/>
      <c r="V31" s="111"/>
      <c r="W31" s="111"/>
      <c r="X31" s="111"/>
      <c r="Y31" s="111"/>
      <c r="Z31" s="111"/>
      <c r="AA31" s="111"/>
      <c r="AB31" s="111"/>
      <c r="AC31" s="111"/>
      <c r="AD31" s="111"/>
      <c r="AE31" s="111"/>
    </row>
    <row r="32" spans="1:31">
      <c r="A32" s="14">
        <v>40057</v>
      </c>
      <c r="B32" s="72">
        <v>-3.6153314146755045E-2</v>
      </c>
      <c r="C32" s="72">
        <v>-1.4134036237328673E-2</v>
      </c>
      <c r="D32" s="29"/>
      <c r="M32" s="67"/>
      <c r="N32" s="111"/>
      <c r="O32" s="14"/>
      <c r="P32" s="72"/>
      <c r="Q32" s="72"/>
      <c r="R32" s="165"/>
      <c r="S32" s="165"/>
      <c r="T32" s="111"/>
      <c r="U32" s="49"/>
      <c r="V32" s="111"/>
      <c r="W32" s="111"/>
      <c r="X32" s="111"/>
      <c r="Y32" s="111"/>
      <c r="Z32" s="111"/>
      <c r="AA32" s="111"/>
      <c r="AB32" s="111"/>
      <c r="AC32" s="111"/>
      <c r="AD32" s="111"/>
      <c r="AE32" s="111"/>
    </row>
    <row r="33" spans="1:31">
      <c r="A33" s="14">
        <v>40148</v>
      </c>
      <c r="B33" s="72">
        <v>-2.7485953000259022E-2</v>
      </c>
      <c r="C33" s="72">
        <v>-5.2149060945735348E-3</v>
      </c>
      <c r="D33" s="29"/>
      <c r="M33" s="67"/>
      <c r="N33" s="111"/>
      <c r="O33" s="14"/>
      <c r="P33" s="72"/>
      <c r="Q33" s="72"/>
      <c r="R33" s="165"/>
      <c r="S33" s="165"/>
      <c r="T33" s="111"/>
      <c r="U33" s="49"/>
      <c r="V33" s="111"/>
      <c r="W33" s="111"/>
      <c r="X33" s="111"/>
      <c r="Y33" s="111"/>
      <c r="Z33" s="111"/>
      <c r="AA33" s="111"/>
      <c r="AB33" s="111"/>
      <c r="AC33" s="111"/>
      <c r="AD33" s="111"/>
      <c r="AE33" s="111"/>
    </row>
    <row r="34" spans="1:31">
      <c r="A34" s="14">
        <v>40238</v>
      </c>
      <c r="B34" s="72">
        <v>-1.2035309641898362E-2</v>
      </c>
      <c r="C34" s="72">
        <v>4.4613730838776178E-3</v>
      </c>
      <c r="D34" s="29"/>
      <c r="M34" s="67"/>
      <c r="N34" s="111"/>
      <c r="O34" s="14"/>
      <c r="P34" s="72"/>
      <c r="Q34" s="72"/>
      <c r="R34" s="165"/>
      <c r="S34" s="165"/>
      <c r="T34" s="111"/>
      <c r="U34" s="49"/>
      <c r="V34" s="111"/>
      <c r="W34" s="111"/>
      <c r="X34" s="111"/>
      <c r="Y34" s="111"/>
      <c r="Z34" s="111"/>
      <c r="AA34" s="111"/>
      <c r="AB34" s="111"/>
      <c r="AC34" s="111"/>
      <c r="AD34" s="111"/>
      <c r="AE34" s="111"/>
    </row>
    <row r="35" spans="1:31">
      <c r="A35" s="14">
        <v>40330</v>
      </c>
      <c r="B35" s="72">
        <v>5.711199466801542E-3</v>
      </c>
      <c r="C35" s="72">
        <v>1.5288516140304909E-2</v>
      </c>
      <c r="D35" s="29"/>
      <c r="M35" s="67"/>
      <c r="N35" s="111"/>
      <c r="O35" s="14"/>
      <c r="P35" s="72"/>
      <c r="Q35" s="72"/>
      <c r="R35" s="165"/>
      <c r="S35" s="165"/>
      <c r="T35" s="111"/>
      <c r="U35" s="49"/>
      <c r="V35" s="111"/>
      <c r="W35" s="111"/>
      <c r="X35" s="111"/>
      <c r="Y35" s="111"/>
      <c r="Z35" s="111"/>
      <c r="AA35" s="111"/>
      <c r="AB35" s="111"/>
      <c r="AC35" s="111"/>
      <c r="AD35" s="111"/>
      <c r="AE35" s="111"/>
    </row>
    <row r="36" spans="1:31">
      <c r="A36" s="14">
        <v>40422</v>
      </c>
      <c r="B36" s="72">
        <v>2.2544991609281917E-2</v>
      </c>
      <c r="C36" s="72">
        <v>1.8472129386115643E-2</v>
      </c>
      <c r="D36" s="29"/>
      <c r="M36" s="67"/>
      <c r="N36" s="111"/>
      <c r="O36" s="14"/>
      <c r="P36" s="72"/>
      <c r="Q36" s="72"/>
      <c r="R36" s="165"/>
      <c r="S36" s="165"/>
      <c r="T36" s="111"/>
      <c r="U36" s="49"/>
      <c r="V36" s="111"/>
      <c r="W36" s="111"/>
      <c r="X36" s="111"/>
      <c r="Y36" s="111"/>
      <c r="Z36" s="111"/>
      <c r="AA36" s="111"/>
      <c r="AB36" s="111"/>
      <c r="AC36" s="111"/>
      <c r="AD36" s="111"/>
      <c r="AE36" s="111"/>
    </row>
    <row r="37" spans="1:31">
      <c r="A37" s="14">
        <v>40513</v>
      </c>
      <c r="B37" s="72">
        <v>3.0103742126713628E-2</v>
      </c>
      <c r="C37" s="72">
        <v>1.1815259096194852E-2</v>
      </c>
      <c r="D37" s="29"/>
      <c r="M37" s="67"/>
      <c r="N37" s="111"/>
      <c r="O37" s="14"/>
      <c r="P37" s="72"/>
      <c r="Q37" s="72"/>
      <c r="R37" s="165"/>
      <c r="S37" s="165"/>
      <c r="T37" s="111"/>
      <c r="U37" s="49"/>
      <c r="V37" s="111"/>
      <c r="W37" s="111"/>
      <c r="X37" s="111"/>
      <c r="Y37" s="111"/>
      <c r="Z37" s="111"/>
      <c r="AA37" s="111"/>
      <c r="AB37" s="111"/>
      <c r="AC37" s="111"/>
      <c r="AD37" s="111"/>
      <c r="AE37" s="111"/>
    </row>
    <row r="38" spans="1:31">
      <c r="A38" s="14">
        <v>40603</v>
      </c>
      <c r="B38" s="72">
        <v>3.2135866436384664E-2</v>
      </c>
      <c r="C38" s="72">
        <v>6.186013423649106E-3</v>
      </c>
      <c r="D38" s="29"/>
      <c r="E38" s="50"/>
      <c r="M38" s="67"/>
      <c r="N38" s="111"/>
      <c r="O38" s="14"/>
      <c r="P38" s="72"/>
      <c r="Q38" s="72"/>
      <c r="R38" s="165"/>
      <c r="S38" s="165"/>
      <c r="T38" s="111"/>
      <c r="U38" s="49"/>
      <c r="V38" s="111"/>
      <c r="W38" s="111"/>
      <c r="X38" s="111"/>
      <c r="Y38" s="111"/>
      <c r="Z38" s="111"/>
      <c r="AA38" s="111"/>
      <c r="AB38" s="111"/>
      <c r="AC38" s="111"/>
      <c r="AD38" s="111"/>
      <c r="AE38" s="111"/>
    </row>
    <row r="39" spans="1:31">
      <c r="A39" s="14">
        <v>40695</v>
      </c>
      <c r="B39" s="72">
        <v>3.3969766564974524E-2</v>
      </c>
      <c r="C39" s="72">
        <v>-8.0515792773250272E-4</v>
      </c>
      <c r="D39" s="29"/>
      <c r="E39" s="50"/>
      <c r="M39" s="67"/>
      <c r="N39" s="111"/>
      <c r="O39" s="14"/>
      <c r="P39" s="72"/>
      <c r="Q39" s="72"/>
      <c r="R39" s="165"/>
      <c r="S39" s="165"/>
      <c r="T39" s="111"/>
      <c r="U39" s="49"/>
      <c r="V39" s="111"/>
      <c r="W39" s="111"/>
      <c r="X39" s="111"/>
      <c r="Y39" s="111"/>
      <c r="Z39" s="111"/>
      <c r="AA39" s="111"/>
      <c r="AB39" s="111"/>
      <c r="AC39" s="111"/>
      <c r="AD39" s="111"/>
      <c r="AE39" s="111"/>
    </row>
    <row r="40" spans="1:31">
      <c r="A40" s="14">
        <v>40787</v>
      </c>
      <c r="B40" s="72">
        <v>3.4328206172965281E-2</v>
      </c>
      <c r="C40" s="72">
        <v>-4.2935302632551853E-5</v>
      </c>
      <c r="D40" s="29"/>
      <c r="E40" s="50"/>
      <c r="M40" s="67"/>
      <c r="N40" s="111"/>
      <c r="O40" s="14"/>
      <c r="P40" s="72"/>
      <c r="Q40" s="72"/>
      <c r="R40" s="165"/>
      <c r="S40" s="165"/>
      <c r="T40" s="111"/>
      <c r="U40" s="49"/>
      <c r="V40" s="111"/>
      <c r="W40" s="111"/>
      <c r="X40" s="111"/>
      <c r="Y40" s="111"/>
      <c r="Z40" s="111"/>
      <c r="AA40" s="111"/>
      <c r="AB40" s="111"/>
      <c r="AC40" s="111"/>
      <c r="AD40" s="111"/>
      <c r="AE40" s="111"/>
    </row>
    <row r="41" spans="1:31">
      <c r="A41" s="14">
        <v>40878</v>
      </c>
      <c r="B41" s="72">
        <v>3.7642747954320654E-2</v>
      </c>
      <c r="C41" s="72">
        <v>6.5146980191630455E-3</v>
      </c>
      <c r="D41" s="29"/>
      <c r="E41" s="111"/>
      <c r="M41" s="67"/>
      <c r="N41" s="111"/>
      <c r="O41" s="14"/>
      <c r="P41" s="72"/>
      <c r="Q41" s="72"/>
      <c r="R41" s="165"/>
      <c r="S41" s="165"/>
      <c r="T41" s="111"/>
      <c r="U41" s="49"/>
      <c r="V41" s="111"/>
      <c r="W41" s="111"/>
      <c r="X41" s="111"/>
      <c r="Y41" s="111"/>
      <c r="Z41" s="111"/>
      <c r="AA41" s="111"/>
      <c r="AB41" s="111"/>
      <c r="AC41" s="111"/>
      <c r="AD41" s="111"/>
      <c r="AE41" s="111"/>
    </row>
    <row r="42" spans="1:31">
      <c r="A42" s="14">
        <v>40969</v>
      </c>
      <c r="B42" s="72">
        <v>3.8732276525250686E-2</v>
      </c>
      <c r="C42" s="72">
        <v>1.1318434723802007E-2</v>
      </c>
      <c r="D42" s="29"/>
      <c r="E42" s="50"/>
      <c r="F42" s="50"/>
      <c r="M42" s="67"/>
      <c r="N42" s="111"/>
      <c r="O42" s="14"/>
      <c r="P42" s="72"/>
      <c r="Q42" s="72"/>
      <c r="R42" s="165"/>
      <c r="S42" s="165"/>
      <c r="T42" s="111"/>
      <c r="U42" s="49"/>
      <c r="V42" s="111"/>
      <c r="W42" s="111"/>
      <c r="X42" s="111"/>
      <c r="Y42" s="111"/>
      <c r="Z42" s="111"/>
      <c r="AA42" s="111"/>
      <c r="AB42" s="111"/>
      <c r="AC42" s="111"/>
      <c r="AD42" s="111"/>
      <c r="AE42" s="111"/>
    </row>
    <row r="43" spans="1:31">
      <c r="A43" s="14">
        <v>41061</v>
      </c>
      <c r="B43" s="72">
        <v>3.6456261326968109E-2</v>
      </c>
      <c r="C43" s="72">
        <v>1.5857784339053937E-2</v>
      </c>
      <c r="D43" s="29"/>
      <c r="E43" s="50"/>
      <c r="F43" s="50"/>
      <c r="G43" s="55"/>
      <c r="M43" s="67"/>
      <c r="N43" s="111"/>
      <c r="O43" s="14"/>
      <c r="P43" s="72"/>
      <c r="Q43" s="72"/>
      <c r="R43" s="165"/>
      <c r="S43" s="165"/>
      <c r="T43" s="111"/>
      <c r="U43" s="49"/>
      <c r="V43" s="111"/>
      <c r="W43" s="111"/>
      <c r="X43" s="111"/>
      <c r="Y43" s="111"/>
      <c r="Z43" s="111"/>
      <c r="AA43" s="111"/>
      <c r="AB43" s="111"/>
      <c r="AC43" s="111"/>
      <c r="AD43" s="111"/>
      <c r="AE43" s="111"/>
    </row>
    <row r="44" spans="1:31">
      <c r="A44" s="14">
        <v>41153</v>
      </c>
      <c r="B44" s="72">
        <v>3.2083688967675661E-2</v>
      </c>
      <c r="C44" s="72">
        <v>1.6138233075096986E-2</v>
      </c>
      <c r="D44" s="29"/>
      <c r="E44" s="50"/>
      <c r="F44" s="50"/>
      <c r="G44" s="55"/>
      <c r="M44" s="67"/>
      <c r="N44" s="111"/>
      <c r="O44" s="14"/>
      <c r="P44" s="72"/>
      <c r="Q44" s="72"/>
      <c r="R44" s="165"/>
      <c r="S44" s="165"/>
      <c r="T44" s="111"/>
      <c r="U44" s="49"/>
      <c r="V44" s="111"/>
      <c r="W44" s="111"/>
      <c r="X44" s="111"/>
      <c r="Y44" s="111"/>
      <c r="Z44" s="111"/>
      <c r="AA44" s="111"/>
      <c r="AB44" s="111"/>
      <c r="AC44" s="111"/>
      <c r="AD44" s="111"/>
      <c r="AE44" s="111"/>
    </row>
    <row r="45" spans="1:31">
      <c r="A45" s="14">
        <v>41244</v>
      </c>
      <c r="B45" s="72">
        <v>3.078522915606019E-2</v>
      </c>
      <c r="C45" s="72">
        <v>1.8648217916699794E-2</v>
      </c>
      <c r="D45" s="29"/>
      <c r="E45" s="158" t="s">
        <v>608</v>
      </c>
      <c r="F45" s="29"/>
      <c r="G45" s="55"/>
      <c r="M45" s="67"/>
      <c r="N45" s="111"/>
      <c r="O45" s="14"/>
      <c r="P45" s="72"/>
      <c r="Q45" s="72"/>
      <c r="R45" s="165"/>
      <c r="S45" s="165"/>
      <c r="T45" s="111"/>
      <c r="U45" s="49"/>
      <c r="V45" s="111"/>
      <c r="W45" s="111"/>
      <c r="X45" s="111"/>
      <c r="Y45" s="111"/>
      <c r="Z45" s="111"/>
      <c r="AA45" s="111"/>
      <c r="AB45" s="111"/>
      <c r="AC45" s="111"/>
      <c r="AD45" s="111"/>
      <c r="AE45" s="111"/>
    </row>
    <row r="46" spans="1:31">
      <c r="A46" s="14">
        <v>41334</v>
      </c>
      <c r="B46" s="72">
        <v>2.900776475894884E-2</v>
      </c>
      <c r="C46" s="72">
        <v>1.8261842233245895E-2</v>
      </c>
      <c r="D46" s="72"/>
      <c r="E46" s="111"/>
      <c r="F46" s="29"/>
      <c r="G46" s="55"/>
      <c r="M46" s="67"/>
      <c r="N46" s="111"/>
      <c r="O46" s="14"/>
      <c r="P46" s="72"/>
      <c r="Q46" s="72"/>
      <c r="R46" s="165"/>
      <c r="S46" s="165"/>
      <c r="T46" s="111"/>
      <c r="U46" s="49"/>
      <c r="V46" s="111"/>
      <c r="W46" s="111"/>
      <c r="X46" s="111"/>
      <c r="Y46" s="111"/>
      <c r="Z46" s="111"/>
      <c r="AA46" s="111"/>
      <c r="AB46" s="111"/>
      <c r="AC46" s="111"/>
      <c r="AD46" s="111"/>
      <c r="AE46" s="111"/>
    </row>
    <row r="47" spans="1:31">
      <c r="A47" s="14">
        <v>41426</v>
      </c>
      <c r="B47" s="72">
        <v>3.0461344905161392E-2</v>
      </c>
      <c r="C47" s="72">
        <v>1.8571220965436952E-2</v>
      </c>
      <c r="D47" s="72"/>
      <c r="E47" s="114"/>
      <c r="F47" s="29"/>
      <c r="G47" s="55"/>
      <c r="M47" s="67"/>
      <c r="N47" s="111"/>
      <c r="O47" s="14"/>
      <c r="P47" s="72"/>
      <c r="Q47" s="72"/>
      <c r="R47" s="165"/>
      <c r="S47" s="165"/>
      <c r="T47" s="111"/>
      <c r="U47" s="49"/>
      <c r="V47" s="111"/>
      <c r="W47" s="111"/>
      <c r="X47" s="111"/>
      <c r="Y47" s="111"/>
      <c r="Z47" s="111"/>
      <c r="AA47" s="111"/>
      <c r="AB47" s="111"/>
      <c r="AC47" s="111"/>
      <c r="AD47" s="111"/>
      <c r="AE47" s="111"/>
    </row>
    <row r="48" spans="1:31">
      <c r="A48" s="14">
        <v>41518</v>
      </c>
      <c r="B48" s="72">
        <v>3.4394283169702389E-2</v>
      </c>
      <c r="C48" s="72">
        <v>2.1399251478932735E-2</v>
      </c>
      <c r="D48" s="72"/>
      <c r="E48" s="50"/>
      <c r="F48" s="29"/>
      <c r="M48" s="67"/>
      <c r="N48" s="111"/>
      <c r="O48" s="14"/>
      <c r="P48" s="72"/>
      <c r="Q48" s="72"/>
      <c r="R48" s="165"/>
      <c r="S48" s="165"/>
      <c r="T48" s="111"/>
      <c r="U48" s="49"/>
      <c r="V48" s="111"/>
      <c r="W48" s="111"/>
      <c r="X48" s="111"/>
      <c r="Y48" s="111"/>
      <c r="Z48" s="111"/>
      <c r="AA48" s="111"/>
      <c r="AB48" s="111"/>
      <c r="AC48" s="111"/>
      <c r="AD48" s="111"/>
      <c r="AE48" s="111"/>
    </row>
    <row r="49" spans="1:31">
      <c r="A49" s="14">
        <v>41609</v>
      </c>
      <c r="B49" s="72">
        <v>3.2955369434315207E-2</v>
      </c>
      <c r="C49" s="72">
        <v>1.858856392703645E-2</v>
      </c>
      <c r="D49" s="72"/>
      <c r="E49" s="50"/>
      <c r="M49" s="67"/>
      <c r="N49" s="111"/>
      <c r="O49" s="14"/>
      <c r="P49" s="72"/>
      <c r="Q49" s="72"/>
      <c r="R49" s="165"/>
      <c r="S49" s="165"/>
      <c r="T49" s="111"/>
      <c r="U49" s="49"/>
      <c r="V49" s="111"/>
      <c r="W49" s="111"/>
      <c r="X49" s="111"/>
      <c r="Y49" s="111"/>
      <c r="Z49" s="111"/>
      <c r="AA49" s="111"/>
      <c r="AB49" s="111"/>
      <c r="AC49" s="111"/>
      <c r="AD49" s="111"/>
      <c r="AE49" s="111"/>
    </row>
    <row r="50" spans="1:31">
      <c r="A50" s="14">
        <v>41699</v>
      </c>
      <c r="B50" s="72">
        <v>3.4713089945102027E-2</v>
      </c>
      <c r="C50" s="72">
        <v>2.3062686567164148E-2</v>
      </c>
      <c r="D50" s="72"/>
      <c r="E50" s="50"/>
      <c r="M50" s="67"/>
      <c r="N50" s="111"/>
      <c r="O50" s="14"/>
      <c r="P50" s="72"/>
      <c r="Q50" s="72"/>
      <c r="R50" s="165"/>
      <c r="S50" s="165"/>
      <c r="T50" s="111"/>
      <c r="U50" s="49"/>
      <c r="V50" s="111"/>
      <c r="W50" s="111"/>
      <c r="X50" s="111"/>
      <c r="Y50" s="111"/>
      <c r="Z50" s="111"/>
      <c r="AA50" s="111"/>
      <c r="AB50" s="111"/>
      <c r="AC50" s="111"/>
      <c r="AD50" s="111"/>
      <c r="AE50" s="111"/>
    </row>
    <row r="51" spans="1:31">
      <c r="A51" s="14">
        <v>41791</v>
      </c>
      <c r="B51" s="72">
        <v>3.4879149077063243E-2</v>
      </c>
      <c r="C51" s="72">
        <v>2.6852539904289152E-2</v>
      </c>
      <c r="D51" s="72"/>
      <c r="E51" s="50"/>
      <c r="M51" s="67"/>
      <c r="N51" s="111"/>
      <c r="O51" s="14"/>
      <c r="P51" s="72"/>
      <c r="Q51" s="72"/>
      <c r="R51" s="165"/>
      <c r="S51" s="165"/>
      <c r="T51" s="111"/>
      <c r="U51" s="49"/>
      <c r="V51" s="111"/>
      <c r="W51" s="111"/>
      <c r="X51" s="111"/>
      <c r="Y51" s="111"/>
      <c r="Z51" s="111"/>
      <c r="AA51" s="111"/>
      <c r="AB51" s="111"/>
      <c r="AC51" s="111"/>
      <c r="AD51" s="111"/>
      <c r="AE51" s="111"/>
    </row>
    <row r="52" spans="1:31">
      <c r="A52" s="14">
        <v>41883</v>
      </c>
      <c r="B52" s="72">
        <v>3.4593386769439016E-2</v>
      </c>
      <c r="C52" s="72">
        <v>3.0241423125794142E-2</v>
      </c>
      <c r="D52" s="72"/>
      <c r="F52" s="50"/>
      <c r="M52" s="67"/>
      <c r="N52" s="111"/>
      <c r="O52" s="14"/>
      <c r="P52" s="72"/>
      <c r="Q52" s="72"/>
      <c r="R52" s="165"/>
      <c r="S52" s="165"/>
      <c r="T52" s="111"/>
      <c r="U52" s="49"/>
      <c r="V52" s="111"/>
      <c r="W52" s="111"/>
      <c r="X52" s="111"/>
      <c r="Y52" s="111"/>
      <c r="Z52" s="111"/>
      <c r="AA52" s="111"/>
      <c r="AB52" s="111"/>
      <c r="AC52" s="111"/>
      <c r="AD52" s="111"/>
      <c r="AE52" s="111"/>
    </row>
    <row r="53" spans="1:31">
      <c r="A53" s="14">
        <v>41974</v>
      </c>
      <c r="B53" s="72">
        <v>3.8964342031639454E-2</v>
      </c>
      <c r="C53" s="72">
        <v>3.7040088510157387E-2</v>
      </c>
      <c r="D53" s="72"/>
      <c r="E53" s="92"/>
      <c r="F53" s="50"/>
      <c r="M53" s="67"/>
      <c r="N53" s="111"/>
      <c r="O53" s="14"/>
      <c r="P53" s="72"/>
      <c r="Q53" s="72"/>
      <c r="R53" s="165"/>
      <c r="S53" s="165"/>
      <c r="T53" s="111"/>
      <c r="U53" s="49"/>
      <c r="V53" s="111"/>
      <c r="W53" s="111"/>
      <c r="X53" s="111"/>
      <c r="Y53" s="111"/>
      <c r="Z53" s="111"/>
      <c r="AA53" s="111"/>
      <c r="AB53" s="111"/>
      <c r="AC53" s="111"/>
      <c r="AD53" s="111"/>
      <c r="AE53" s="111"/>
    </row>
    <row r="54" spans="1:31">
      <c r="A54" s="14">
        <v>42064</v>
      </c>
      <c r="B54" s="72">
        <v>4.2566068186403072E-2</v>
      </c>
      <c r="C54" s="72">
        <v>3.5515251250269886E-2</v>
      </c>
      <c r="D54" s="123"/>
      <c r="E54" s="50"/>
      <c r="H54" s="30"/>
      <c r="I54" s="50"/>
      <c r="M54" s="67"/>
      <c r="N54" s="111"/>
      <c r="O54" s="14"/>
      <c r="P54" s="72"/>
      <c r="Q54" s="72"/>
      <c r="R54" s="165"/>
      <c r="S54" s="165"/>
      <c r="T54" s="111"/>
      <c r="U54" s="49"/>
      <c r="V54" s="111"/>
      <c r="W54" s="111"/>
      <c r="X54" s="111"/>
      <c r="Y54" s="111"/>
      <c r="Z54" s="111"/>
      <c r="AA54" s="111"/>
      <c r="AB54" s="111"/>
      <c r="AC54" s="111"/>
      <c r="AD54" s="111"/>
      <c r="AE54" s="111"/>
    </row>
    <row r="55" spans="1:31">
      <c r="A55" s="14">
        <v>42156</v>
      </c>
      <c r="B55" s="72">
        <v>4.404163208990286E-2</v>
      </c>
      <c r="C55" s="72">
        <v>3.4087488131903765E-2</v>
      </c>
      <c r="D55" s="123"/>
      <c r="H55" s="30"/>
      <c r="I55" s="50"/>
      <c r="M55" s="67"/>
      <c r="N55" s="111"/>
      <c r="O55" s="14"/>
      <c r="P55" s="72"/>
      <c r="Q55" s="72"/>
      <c r="R55" s="165"/>
      <c r="S55" s="165"/>
      <c r="T55" s="111"/>
      <c r="U55" s="49"/>
      <c r="V55" s="111"/>
      <c r="W55" s="111"/>
      <c r="X55" s="111"/>
      <c r="Y55" s="111"/>
      <c r="Z55" s="111"/>
      <c r="AA55" s="111"/>
      <c r="AB55" s="111"/>
      <c r="AC55" s="111"/>
      <c r="AD55" s="111"/>
      <c r="AE55" s="111"/>
    </row>
    <row r="56" spans="1:31">
      <c r="A56" s="14">
        <v>42248</v>
      </c>
      <c r="B56" s="72">
        <v>4.6821284563638654E-2</v>
      </c>
      <c r="C56" s="72">
        <v>3.190073542065841E-2</v>
      </c>
      <c r="D56" s="123"/>
      <c r="H56" s="30"/>
      <c r="I56" s="50"/>
      <c r="M56" s="67"/>
      <c r="N56" s="111"/>
      <c r="O56" s="14"/>
      <c r="P56" s="72"/>
      <c r="Q56" s="72"/>
      <c r="R56" s="165"/>
      <c r="S56" s="165"/>
      <c r="T56" s="111"/>
      <c r="U56" s="49"/>
      <c r="V56" s="111"/>
      <c r="W56" s="111"/>
      <c r="X56" s="111"/>
      <c r="Y56" s="111"/>
      <c r="Z56" s="111"/>
      <c r="AA56" s="111"/>
      <c r="AB56" s="111"/>
      <c r="AC56" s="111"/>
      <c r="AD56" s="111"/>
      <c r="AE56" s="111"/>
    </row>
    <row r="57" spans="1:31">
      <c r="A57" s="14">
        <v>42339</v>
      </c>
      <c r="B57" s="72">
        <v>4.7902080783353673E-2</v>
      </c>
      <c r="C57" s="72">
        <v>2.9298936544507326E-2</v>
      </c>
      <c r="D57" s="123"/>
      <c r="E57" s="111"/>
      <c r="H57" s="30"/>
      <c r="I57" s="50"/>
      <c r="M57" s="67"/>
      <c r="N57" s="111"/>
      <c r="O57" s="14"/>
      <c r="P57" s="72"/>
      <c r="Q57" s="72"/>
      <c r="R57" s="165"/>
      <c r="S57" s="165"/>
      <c r="T57" s="111"/>
      <c r="U57" s="49"/>
      <c r="V57" s="111"/>
      <c r="W57" s="111"/>
      <c r="X57" s="111"/>
      <c r="Y57" s="111"/>
      <c r="Z57" s="111"/>
      <c r="AA57" s="111"/>
      <c r="AB57" s="111"/>
      <c r="AC57" s="111"/>
      <c r="AD57" s="111"/>
      <c r="AE57" s="111"/>
    </row>
    <row r="58" spans="1:31">
      <c r="A58" s="14">
        <v>42430</v>
      </c>
      <c r="B58" s="72">
        <v>4.8452012383900955E-2</v>
      </c>
      <c r="C58" s="72">
        <v>3.114697744140571E-2</v>
      </c>
      <c r="D58" s="123"/>
      <c r="E58" t="s">
        <v>610</v>
      </c>
      <c r="H58" s="30"/>
      <c r="I58" s="72"/>
      <c r="J58" s="72"/>
      <c r="K58" s="30"/>
      <c r="L58" s="30"/>
      <c r="M58" s="67"/>
      <c r="N58" s="111"/>
      <c r="O58" s="14"/>
      <c r="P58" s="72"/>
      <c r="Q58" s="72"/>
      <c r="R58" s="165"/>
      <c r="S58" s="165"/>
      <c r="T58" s="111"/>
      <c r="U58" s="49"/>
      <c r="V58" s="111"/>
      <c r="W58" s="111"/>
      <c r="X58" s="111"/>
      <c r="Y58" s="111"/>
      <c r="Z58" s="111"/>
      <c r="AA58" s="111"/>
      <c r="AB58" s="111"/>
      <c r="AC58" s="111"/>
      <c r="AD58" s="111"/>
      <c r="AE58" s="111"/>
    </row>
    <row r="59" spans="1:31">
      <c r="A59" s="14">
        <v>42522</v>
      </c>
      <c r="B59" s="72">
        <v>5.1549452233203175E-2</v>
      </c>
      <c r="C59" s="72">
        <v>3.2689508453700666E-2</v>
      </c>
      <c r="D59" s="123"/>
      <c r="E59" s="130" t="s">
        <v>590</v>
      </c>
      <c r="H59" s="30"/>
      <c r="I59" s="72"/>
      <c r="J59" s="72"/>
      <c r="K59" s="30"/>
      <c r="L59" s="30"/>
      <c r="M59" s="67"/>
      <c r="N59" s="111"/>
      <c r="O59" s="14"/>
      <c r="P59" s="72"/>
      <c r="Q59" s="72"/>
      <c r="R59" s="165"/>
      <c r="S59" s="165"/>
      <c r="T59" s="111"/>
      <c r="U59" s="49"/>
      <c r="V59" s="111"/>
      <c r="W59" s="111"/>
      <c r="X59" s="111"/>
      <c r="Y59" s="111"/>
      <c r="Z59" s="111"/>
      <c r="AA59" s="111"/>
      <c r="AB59" s="111"/>
      <c r="AC59" s="111"/>
      <c r="AD59" s="111"/>
      <c r="AE59" s="111"/>
    </row>
    <row r="60" spans="1:31">
      <c r="A60" s="14">
        <v>42614</v>
      </c>
      <c r="B60" s="72">
        <v>5.2355129042332749E-2</v>
      </c>
      <c r="C60" s="72">
        <v>3.3271626557262124E-2</v>
      </c>
      <c r="D60" s="123"/>
      <c r="E60" t="s">
        <v>614</v>
      </c>
      <c r="H60" s="30"/>
      <c r="I60" s="72"/>
      <c r="J60" s="72"/>
      <c r="K60" s="30"/>
      <c r="L60" s="30"/>
      <c r="M60" s="67"/>
      <c r="N60" s="111"/>
      <c r="O60" s="14"/>
      <c r="P60" s="72"/>
      <c r="Q60" s="72"/>
      <c r="R60" s="165"/>
      <c r="S60" s="165"/>
      <c r="T60" s="111"/>
      <c r="U60" s="49"/>
      <c r="V60" s="111"/>
      <c r="W60" s="111"/>
      <c r="X60" s="111"/>
      <c r="Y60" s="111"/>
      <c r="Z60" s="111"/>
      <c r="AA60" s="111"/>
      <c r="AB60" s="111"/>
      <c r="AC60" s="111"/>
      <c r="AD60" s="111"/>
      <c r="AE60" s="111"/>
    </row>
    <row r="61" spans="1:31">
      <c r="A61" s="14">
        <v>42705</v>
      </c>
      <c r="B61" s="72">
        <v>5.0748946429072017E-2</v>
      </c>
      <c r="C61" s="72">
        <v>3.1210545757273334E-2</v>
      </c>
      <c r="D61" s="123">
        <v>43062</v>
      </c>
      <c r="H61" s="30"/>
      <c r="I61" s="72"/>
      <c r="J61" s="72"/>
      <c r="K61" s="30"/>
      <c r="L61" s="30"/>
      <c r="M61" s="67"/>
      <c r="N61" s="111"/>
      <c r="O61" s="14"/>
      <c r="P61" s="72"/>
      <c r="Q61" s="72"/>
      <c r="R61" s="165"/>
      <c r="S61" s="165"/>
      <c r="T61" s="111"/>
      <c r="U61" s="49"/>
      <c r="V61" s="111"/>
      <c r="W61" s="111"/>
      <c r="X61" s="111"/>
      <c r="Y61" s="111"/>
      <c r="Z61" s="111"/>
      <c r="AA61" s="111"/>
      <c r="AB61" s="111"/>
      <c r="AC61" s="111"/>
      <c r="AD61" s="111"/>
      <c r="AE61" s="111"/>
    </row>
    <row r="62" spans="1:31">
      <c r="A62" s="14">
        <v>42795</v>
      </c>
      <c r="B62" s="72">
        <v>4.8519858260741122E-2</v>
      </c>
      <c r="C62" s="72">
        <v>2.7888903462749193E-2</v>
      </c>
      <c r="D62" s="123">
        <v>43164</v>
      </c>
      <c r="E62" s="111"/>
      <c r="H62" s="30"/>
      <c r="I62" s="72"/>
      <c r="J62" s="72"/>
      <c r="K62" s="30"/>
      <c r="L62" s="30"/>
      <c r="M62" s="67"/>
      <c r="N62" s="111"/>
      <c r="O62" s="14"/>
      <c r="P62" s="72"/>
      <c r="Q62" s="72"/>
      <c r="R62" s="165"/>
      <c r="S62" s="165"/>
      <c r="T62" s="111"/>
      <c r="U62" s="49"/>
      <c r="V62" s="111"/>
      <c r="W62" s="111"/>
      <c r="X62" s="111"/>
      <c r="Y62" s="111"/>
      <c r="Z62" s="111"/>
      <c r="AA62" s="111"/>
      <c r="AB62" s="111"/>
      <c r="AC62" s="111"/>
      <c r="AD62" s="111"/>
      <c r="AE62" s="111"/>
    </row>
    <row r="63" spans="1:31">
      <c r="A63" s="14">
        <v>42887</v>
      </c>
      <c r="B63" s="72">
        <v>4.6326736911125987E-2</v>
      </c>
      <c r="C63" s="72">
        <v>2.6710542722230946E-2</v>
      </c>
      <c r="D63" s="123">
        <v>43164</v>
      </c>
      <c r="E63" s="111"/>
      <c r="H63" s="30"/>
      <c r="I63" s="72"/>
      <c r="J63" s="72"/>
      <c r="K63" s="30"/>
      <c r="L63" s="30"/>
      <c r="M63" s="67"/>
      <c r="N63" s="111"/>
      <c r="O63" s="14"/>
      <c r="P63" s="72"/>
      <c r="Q63" s="72"/>
      <c r="R63" s="165"/>
      <c r="S63" s="165"/>
      <c r="T63" s="111"/>
      <c r="U63" s="49"/>
      <c r="V63" s="111"/>
      <c r="W63" s="111"/>
      <c r="X63" s="111"/>
      <c r="Y63" s="111"/>
      <c r="Z63" s="111"/>
      <c r="AA63" s="111"/>
      <c r="AB63" s="111"/>
      <c r="AC63" s="111"/>
      <c r="AD63" s="111"/>
      <c r="AE63" s="111"/>
    </row>
    <row r="64" spans="1:31">
      <c r="A64" s="14">
        <v>42979</v>
      </c>
      <c r="B64" s="72">
        <v>4.5271819776069089E-2</v>
      </c>
      <c r="C64" s="72">
        <v>2.5932382120644748E-2</v>
      </c>
      <c r="D64" s="123">
        <v>43164</v>
      </c>
      <c r="E64" s="111"/>
      <c r="H64" s="30"/>
      <c r="I64" s="72"/>
      <c r="J64" s="72"/>
      <c r="K64" s="30"/>
      <c r="L64" s="30"/>
      <c r="M64" s="67"/>
      <c r="N64" s="111"/>
      <c r="O64" s="14"/>
      <c r="P64" s="72"/>
      <c r="Q64" s="72"/>
      <c r="R64" s="165"/>
      <c r="S64" s="165"/>
      <c r="T64" s="111"/>
      <c r="U64" s="49"/>
      <c r="V64" s="111"/>
      <c r="W64" s="111"/>
      <c r="X64" s="111"/>
      <c r="Y64" s="111"/>
      <c r="Z64" s="111"/>
      <c r="AA64" s="111"/>
      <c r="AB64" s="111"/>
      <c r="AC64" s="111"/>
      <c r="AD64" s="111"/>
      <c r="AE64" s="111"/>
    </row>
    <row r="65" spans="1:31">
      <c r="A65" s="14">
        <v>43070</v>
      </c>
      <c r="B65" s="72">
        <v>4.6777177006260606E-2</v>
      </c>
      <c r="C65" s="72">
        <v>2.742164861368046E-2</v>
      </c>
      <c r="D65" s="123">
        <v>43200</v>
      </c>
      <c r="E65" s="130" t="s">
        <v>648</v>
      </c>
      <c r="F65" s="111"/>
      <c r="H65" s="30"/>
      <c r="I65" s="72"/>
      <c r="J65" s="72"/>
      <c r="K65" s="30"/>
      <c r="L65" s="30"/>
      <c r="M65" s="67"/>
      <c r="N65" s="111"/>
      <c r="O65" s="14"/>
      <c r="P65" s="72"/>
      <c r="Q65" s="72"/>
      <c r="R65" s="165"/>
      <c r="S65" s="165"/>
      <c r="T65" s="111"/>
      <c r="U65" s="49"/>
      <c r="V65" s="111"/>
      <c r="W65" s="111"/>
      <c r="X65" s="111"/>
      <c r="Y65" s="111"/>
      <c r="Z65" s="111"/>
      <c r="AA65" s="111"/>
      <c r="AB65" s="111"/>
      <c r="AC65" s="111"/>
      <c r="AD65" s="111"/>
      <c r="AE65" s="111"/>
    </row>
    <row r="66" spans="1:31">
      <c r="A66" s="14">
        <v>43160</v>
      </c>
      <c r="B66" s="72">
        <v>4.70666924823544E-2</v>
      </c>
      <c r="C66" s="72">
        <v>2.9386587550976007E-2</v>
      </c>
      <c r="D66" s="123">
        <v>43292</v>
      </c>
      <c r="E66" s="111" t="s">
        <v>635</v>
      </c>
      <c r="H66" s="30"/>
      <c r="I66" s="72"/>
      <c r="J66" s="72"/>
      <c r="K66" s="30"/>
      <c r="L66" s="30"/>
      <c r="M66" s="67"/>
      <c r="N66" s="111"/>
      <c r="O66" s="14"/>
      <c r="P66" s="72"/>
      <c r="Q66" s="72"/>
      <c r="R66" s="165"/>
      <c r="S66" s="165"/>
      <c r="T66" s="111"/>
      <c r="U66" s="49"/>
      <c r="V66" s="111"/>
      <c r="W66" s="111"/>
      <c r="X66" s="111"/>
      <c r="Y66" s="111"/>
      <c r="Z66" s="111"/>
      <c r="AA66" s="111"/>
      <c r="AB66" s="111"/>
      <c r="AC66" s="111"/>
      <c r="AD66" s="111"/>
      <c r="AE66" s="111"/>
    </row>
    <row r="67" spans="1:31">
      <c r="A67" s="14">
        <v>43252</v>
      </c>
      <c r="B67" s="30">
        <v>4.679965881595205E-2</v>
      </c>
      <c r="C67" s="30">
        <v>3.136451480046043E-2</v>
      </c>
      <c r="D67" s="123">
        <v>43340</v>
      </c>
      <c r="E67" s="111"/>
      <c r="H67" s="30"/>
      <c r="I67" s="72"/>
      <c r="J67" s="72"/>
      <c r="K67" s="30"/>
      <c r="L67" s="30"/>
      <c r="M67" s="67"/>
      <c r="N67" s="111"/>
      <c r="O67" s="14"/>
      <c r="P67" s="30"/>
      <c r="Q67" s="30"/>
      <c r="R67" s="165"/>
      <c r="S67" s="165"/>
      <c r="T67" s="111"/>
      <c r="U67" s="49"/>
      <c r="V67" s="111"/>
      <c r="W67" s="111"/>
      <c r="X67" s="111"/>
      <c r="Y67" s="111"/>
      <c r="Z67" s="111"/>
      <c r="AA67" s="111"/>
      <c r="AB67" s="111"/>
      <c r="AC67" s="111"/>
      <c r="AD67" s="111"/>
      <c r="AE67" s="111"/>
    </row>
    <row r="68" spans="1:31">
      <c r="A68" s="14">
        <v>43344</v>
      </c>
      <c r="B68" s="30">
        <v>4.35433497664095E-2</v>
      </c>
      <c r="C68" s="30">
        <v>3.2062846115120003E-2</v>
      </c>
      <c r="D68" s="123">
        <v>43434</v>
      </c>
      <c r="E68" s="130"/>
      <c r="I68" s="72"/>
      <c r="J68" s="72"/>
      <c r="M68" s="67"/>
      <c r="N68" s="111"/>
      <c r="O68" s="14"/>
      <c r="P68" s="30"/>
      <c r="Q68" s="30"/>
      <c r="R68" s="165"/>
      <c r="S68" s="165"/>
      <c r="T68" s="111"/>
      <c r="U68" s="49"/>
      <c r="V68" s="111"/>
      <c r="W68" s="111"/>
      <c r="X68" s="111"/>
      <c r="Y68" s="111"/>
      <c r="Z68" s="111"/>
      <c r="AA68" s="111"/>
      <c r="AB68" s="111"/>
      <c r="AC68" s="111"/>
      <c r="AD68" s="111"/>
      <c r="AE68" s="111"/>
    </row>
    <row r="69" spans="1:31">
      <c r="A69" s="14">
        <v>43435</v>
      </c>
      <c r="B69" s="30">
        <v>3.9487545451456052E-2</v>
      </c>
      <c r="C69" s="30">
        <v>3.211722892632074E-2</v>
      </c>
      <c r="D69" s="123">
        <v>43524</v>
      </c>
      <c r="E69" t="s">
        <v>654</v>
      </c>
      <c r="M69" s="67"/>
      <c r="N69" s="111"/>
      <c r="O69" s="48"/>
      <c r="P69" s="75"/>
      <c r="Q69" s="48"/>
      <c r="R69" s="49"/>
      <c r="S69" s="75"/>
      <c r="T69" s="111"/>
      <c r="U69" s="49"/>
      <c r="V69" s="111"/>
      <c r="W69" s="111"/>
      <c r="X69" s="111"/>
      <c r="Y69" s="111"/>
      <c r="Z69" s="111"/>
      <c r="AA69" s="111"/>
      <c r="AB69" s="111"/>
      <c r="AC69" s="111"/>
      <c r="AD69" s="111"/>
      <c r="AE69" s="111"/>
    </row>
    <row r="70" spans="1:31">
      <c r="A70" s="14">
        <v>43525</v>
      </c>
      <c r="B70" s="30">
        <v>3.6360885571637525E-2</v>
      </c>
      <c r="C70" s="30">
        <v>3.2225240953276169E-2</v>
      </c>
      <c r="D70" s="123">
        <v>43626</v>
      </c>
      <c r="E70" s="111" t="s">
        <v>665</v>
      </c>
      <c r="M70" s="67"/>
      <c r="N70" s="111"/>
      <c r="O70" s="48"/>
      <c r="P70" s="75"/>
      <c r="Q70" s="48"/>
      <c r="R70" s="49"/>
      <c r="S70" s="75"/>
      <c r="T70" s="111"/>
      <c r="U70" s="49"/>
      <c r="V70" s="111"/>
      <c r="W70" s="111"/>
      <c r="X70" s="111"/>
      <c r="Y70" s="111"/>
      <c r="Z70" s="111"/>
      <c r="AA70" s="111"/>
      <c r="AB70" s="111"/>
      <c r="AC70" s="111"/>
      <c r="AD70" s="111"/>
      <c r="AE70" s="111"/>
    </row>
    <row r="71" spans="1:31">
      <c r="A71" s="14">
        <v>43617</v>
      </c>
      <c r="B71" s="30">
        <v>3.1844750604884009E-2</v>
      </c>
      <c r="C71" s="30">
        <v>2.9018154265177287E-2</v>
      </c>
      <c r="D71" s="123">
        <v>43699</v>
      </c>
      <c r="E71" s="113"/>
      <c r="G71" s="50"/>
      <c r="H71" s="50"/>
      <c r="M71" s="67"/>
      <c r="N71" s="111"/>
      <c r="O71" s="48"/>
      <c r="P71" s="75"/>
      <c r="Q71" s="48"/>
      <c r="R71" s="49"/>
      <c r="S71" s="75"/>
      <c r="T71" s="111"/>
      <c r="U71" s="49"/>
      <c r="V71" s="111"/>
      <c r="W71" s="111"/>
      <c r="X71" s="111"/>
      <c r="Y71" s="111"/>
      <c r="Z71" s="111"/>
      <c r="AA71" s="111"/>
      <c r="AB71" s="111"/>
      <c r="AC71" s="111"/>
      <c r="AD71" s="111"/>
      <c r="AE71" s="111"/>
    </row>
    <row r="72" spans="1:31">
      <c r="A72" s="14">
        <v>43709</v>
      </c>
      <c r="B72" s="30">
        <v>3.1890510347101886E-2</v>
      </c>
      <c r="C72" s="30">
        <v>2.8632839097163743E-2</v>
      </c>
      <c r="D72" s="123">
        <v>43791</v>
      </c>
      <c r="E72" s="113"/>
      <c r="G72" s="50"/>
      <c r="H72" s="50"/>
      <c r="M72" s="67"/>
      <c r="N72" s="111"/>
      <c r="O72" s="48"/>
      <c r="P72" s="75"/>
      <c r="Q72" s="48"/>
      <c r="R72" s="49"/>
      <c r="S72" s="75"/>
      <c r="T72" s="111"/>
      <c r="U72" s="49"/>
      <c r="V72" s="111"/>
      <c r="W72" s="111"/>
      <c r="X72" s="111"/>
      <c r="Y72" s="111"/>
      <c r="Z72" s="111"/>
      <c r="AA72" s="111"/>
      <c r="AB72" s="111"/>
      <c r="AC72" s="111"/>
      <c r="AD72" s="111"/>
      <c r="AE72" s="111"/>
    </row>
    <row r="73" spans="1:31">
      <c r="A73" s="14">
        <v>43800</v>
      </c>
      <c r="B73" s="30">
        <v>2.8261793455163664E-2</v>
      </c>
      <c r="C73" s="30">
        <v>2.8097790191738525E-2</v>
      </c>
      <c r="D73" s="123">
        <v>43888</v>
      </c>
      <c r="E73" s="113"/>
      <c r="G73" s="50"/>
      <c r="H73" s="50"/>
      <c r="M73" s="67"/>
      <c r="N73" s="111"/>
      <c r="O73" s="48"/>
      <c r="P73" s="75"/>
      <c r="Q73" s="48"/>
      <c r="R73" s="49"/>
      <c r="S73" s="75"/>
      <c r="T73" s="111"/>
      <c r="U73" s="49"/>
      <c r="V73" s="111"/>
      <c r="W73" s="111"/>
      <c r="X73" s="111"/>
      <c r="Y73" s="111"/>
      <c r="Z73" s="111"/>
      <c r="AA73" s="111"/>
      <c r="AB73" s="111"/>
      <c r="AC73" s="111"/>
      <c r="AD73" s="111"/>
      <c r="AE73" s="111"/>
    </row>
    <row r="74" spans="1:31">
      <c r="A74" s="14">
        <v>43891</v>
      </c>
      <c r="B74" s="30">
        <v>2.1978913219789176E-2</v>
      </c>
      <c r="C74" s="30">
        <v>2.2782656558833159E-2</v>
      </c>
      <c r="D74" s="123">
        <v>43985</v>
      </c>
      <c r="E74" s="113"/>
      <c r="G74" s="50"/>
      <c r="H74" s="50"/>
      <c r="M74" s="67"/>
      <c r="N74" s="111"/>
      <c r="O74" s="48"/>
      <c r="P74" s="75"/>
      <c r="Q74" s="48"/>
      <c r="R74" s="49"/>
      <c r="S74" s="75"/>
      <c r="T74" s="111"/>
      <c r="U74" s="49"/>
      <c r="V74" s="111"/>
      <c r="W74" s="111"/>
      <c r="X74" s="111"/>
      <c r="Y74" s="111"/>
      <c r="Z74" s="111"/>
      <c r="AA74" s="111"/>
      <c r="AB74" s="111"/>
      <c r="AC74" s="111"/>
      <c r="AD74" s="111"/>
      <c r="AE74" s="111"/>
    </row>
    <row r="75" spans="1:31">
      <c r="A75" s="14">
        <v>43983</v>
      </c>
      <c r="B75" s="30">
        <v>-1.4141707157879435E-2</v>
      </c>
      <c r="C75" s="30">
        <v>-5.1593579907858178E-3</v>
      </c>
      <c r="D75" s="123">
        <v>44064</v>
      </c>
      <c r="E75" s="113"/>
      <c r="G75" s="50"/>
      <c r="H75" s="50"/>
      <c r="M75" s="67"/>
      <c r="N75" s="111"/>
      <c r="O75" s="48"/>
      <c r="P75" s="48"/>
      <c r="Q75" s="48"/>
      <c r="R75" s="48"/>
      <c r="S75" s="48"/>
      <c r="T75" s="48"/>
      <c r="U75" s="48"/>
      <c r="V75" s="48"/>
      <c r="W75" s="48"/>
      <c r="X75" s="48"/>
      <c r="Y75" s="48"/>
      <c r="Z75" s="48"/>
      <c r="AA75" s="48"/>
      <c r="AB75" s="48"/>
      <c r="AC75" s="111"/>
      <c r="AD75" s="111"/>
      <c r="AE75" s="111"/>
    </row>
    <row r="76" spans="1:31">
      <c r="A76" s="14">
        <v>44075</v>
      </c>
      <c r="B76" s="30">
        <v>-2.4057591204717288E-2</v>
      </c>
      <c r="C76" s="30">
        <v>-6.0809041825358179E-3</v>
      </c>
      <c r="D76" s="123">
        <v>44159</v>
      </c>
      <c r="E76" s="113"/>
      <c r="G76" s="50"/>
      <c r="H76" s="50"/>
      <c r="M76" s="67"/>
      <c r="N76" s="111"/>
      <c r="O76" s="48"/>
      <c r="P76" s="48"/>
      <c r="Q76" s="48"/>
      <c r="R76" s="48"/>
      <c r="S76" s="48"/>
      <c r="T76" s="48"/>
      <c r="U76" s="48"/>
      <c r="V76" s="48"/>
      <c r="W76" s="48"/>
      <c r="X76" s="48"/>
      <c r="Y76" s="48"/>
      <c r="Z76" s="48"/>
      <c r="AA76" s="48"/>
      <c r="AB76" s="48"/>
      <c r="AC76" s="111"/>
      <c r="AD76" s="111"/>
      <c r="AE76" s="111"/>
    </row>
    <row r="77" spans="1:31">
      <c r="A77" s="14">
        <v>44166</v>
      </c>
      <c r="B77" s="30">
        <v>-3.1149156691624102E-2</v>
      </c>
      <c r="C77" s="30">
        <v>-1.0592596951686017E-2</v>
      </c>
      <c r="D77" s="123">
        <v>44253</v>
      </c>
      <c r="E77" s="113"/>
      <c r="G77" s="50"/>
      <c r="H77" s="50"/>
      <c r="M77" s="67"/>
      <c r="N77" s="111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111"/>
      <c r="AD77" s="111"/>
      <c r="AE77" s="111"/>
    </row>
    <row r="78" spans="1:31">
      <c r="A78" s="14">
        <v>44256</v>
      </c>
      <c r="B78" s="30">
        <v>-2.8219982541068167E-2</v>
      </c>
      <c r="C78" s="30">
        <v>-2.7055059247155233E-3</v>
      </c>
      <c r="D78" s="123">
        <v>44341</v>
      </c>
      <c r="E78" s="113"/>
      <c r="G78" s="50"/>
      <c r="H78" s="50"/>
      <c r="M78" s="67"/>
      <c r="N78" s="111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48"/>
      <c r="AB78" s="48"/>
      <c r="AC78" s="111"/>
      <c r="AD78" s="111"/>
      <c r="AE78" s="111"/>
    </row>
    <row r="79" spans="1:31">
      <c r="A79" s="14">
        <v>44348</v>
      </c>
      <c r="B79" s="30">
        <v>4.7733477187648088E-2</v>
      </c>
      <c r="C79" s="30">
        <v>5.605705226623714E-2</v>
      </c>
      <c r="D79" s="123">
        <v>44428</v>
      </c>
      <c r="E79" s="113"/>
      <c r="G79" s="50"/>
      <c r="H79" s="50"/>
      <c r="K79" s="155"/>
      <c r="L79" s="155"/>
      <c r="M79" s="67"/>
      <c r="N79" s="111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  <c r="AA79" s="48"/>
      <c r="AB79" s="48"/>
      <c r="AC79" s="111"/>
      <c r="AD79" s="111"/>
      <c r="AE79" s="111"/>
    </row>
    <row r="80" spans="1:31">
      <c r="A80" s="14">
        <v>44440</v>
      </c>
      <c r="B80" s="30">
        <v>4.1147142377627066E-2</v>
      </c>
      <c r="C80" s="30">
        <v>5.3586871166863892E-2</v>
      </c>
      <c r="D80" s="123">
        <v>44522</v>
      </c>
      <c r="E80" s="113"/>
      <c r="G80" s="50"/>
      <c r="H80" s="50"/>
      <c r="M80" s="67"/>
      <c r="N80" s="111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  <c r="AA80" s="48"/>
      <c r="AB80" s="48"/>
      <c r="AC80" s="111"/>
      <c r="AD80" s="111"/>
      <c r="AE80" s="111"/>
    </row>
    <row r="81" spans="1:31">
      <c r="A81" s="14">
        <v>44531</v>
      </c>
      <c r="B81" s="30">
        <v>3.6711924197054824E-2</v>
      </c>
      <c r="C81" s="30">
        <v>6.6704335930529934E-2</v>
      </c>
      <c r="D81" s="123">
        <v>44616</v>
      </c>
      <c r="G81" s="50"/>
      <c r="H81" s="50"/>
      <c r="M81" s="67"/>
      <c r="N81" s="111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  <c r="AA81" s="48"/>
      <c r="AB81" s="48"/>
      <c r="AC81" s="111"/>
      <c r="AD81" s="111"/>
      <c r="AE81" s="111"/>
    </row>
    <row r="82" spans="1:31" s="197" customFormat="1">
      <c r="A82" s="14">
        <v>44621</v>
      </c>
      <c r="B82" s="30">
        <v>3.7377300863997931E-2</v>
      </c>
      <c r="C82" s="30">
        <v>5.9589393902229615E-2</v>
      </c>
      <c r="D82" s="198">
        <v>44708</v>
      </c>
      <c r="M82" s="67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  <c r="AA82" s="48"/>
      <c r="AB82" s="48"/>
    </row>
    <row r="83" spans="1:31">
      <c r="D83" s="123">
        <v>44797</v>
      </c>
      <c r="J83" s="154"/>
      <c r="K83" s="154"/>
      <c r="L83" s="154"/>
      <c r="M83" s="67"/>
      <c r="N83" s="111"/>
      <c r="O83" s="48"/>
      <c r="P83" s="48"/>
      <c r="Q83" s="48"/>
      <c r="R83" s="48"/>
      <c r="S83" s="48"/>
      <c r="T83" s="48"/>
      <c r="U83" s="48"/>
      <c r="V83" s="48"/>
      <c r="W83" s="48"/>
      <c r="X83" s="48"/>
      <c r="Y83" s="48"/>
      <c r="Z83" s="48"/>
      <c r="AA83" s="48"/>
      <c r="AB83" s="48"/>
      <c r="AC83" s="111"/>
      <c r="AD83" s="111"/>
      <c r="AE83" s="111"/>
    </row>
    <row r="84" spans="1:31">
      <c r="A84" s="197"/>
      <c r="B84" s="197"/>
      <c r="C84" s="197"/>
      <c r="D84" s="197"/>
      <c r="E84" s="197"/>
      <c r="F84" s="197"/>
      <c r="M84" s="67"/>
      <c r="N84" s="111"/>
      <c r="O84" s="48"/>
      <c r="P84" s="48"/>
      <c r="Q84" s="48"/>
      <c r="R84" s="48"/>
      <c r="S84" s="48"/>
      <c r="T84" s="48"/>
      <c r="U84" s="48"/>
      <c r="V84" s="48"/>
      <c r="W84" s="48"/>
      <c r="X84" s="48"/>
      <c r="Y84" s="48"/>
      <c r="Z84" s="48"/>
      <c r="AA84" s="48"/>
      <c r="AB84" s="48"/>
      <c r="AC84" s="111"/>
      <c r="AD84" s="111"/>
      <c r="AE84" s="111"/>
    </row>
    <row r="85" spans="1:31">
      <c r="A85" s="197"/>
      <c r="B85" s="158" t="s">
        <v>608</v>
      </c>
      <c r="C85" s="158" t="s">
        <v>608</v>
      </c>
      <c r="D85" s="113" t="s">
        <v>760</v>
      </c>
      <c r="E85" s="197"/>
      <c r="F85" s="197"/>
      <c r="M85" s="67"/>
      <c r="N85" s="111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  <c r="AA85" s="48"/>
      <c r="AB85" s="48"/>
      <c r="AC85" s="111"/>
      <c r="AD85" s="111"/>
      <c r="AE85" s="111"/>
    </row>
    <row r="86" spans="1:31">
      <c r="A86" s="197"/>
      <c r="B86" s="158" t="s">
        <v>608</v>
      </c>
      <c r="C86" s="158" t="s">
        <v>608</v>
      </c>
      <c r="D86" s="113" t="s">
        <v>760</v>
      </c>
      <c r="E86" s="197"/>
      <c r="F86" s="197"/>
      <c r="M86" s="67"/>
      <c r="N86" s="111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  <c r="AA86" s="48"/>
      <c r="AB86" s="48"/>
      <c r="AC86" s="111"/>
      <c r="AD86" s="111"/>
      <c r="AE86" s="111"/>
    </row>
    <row r="87" spans="1:31">
      <c r="M87" s="67"/>
      <c r="N87" s="111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  <c r="AA87" s="48"/>
      <c r="AB87" s="48"/>
      <c r="AC87" s="111"/>
      <c r="AD87" s="111"/>
      <c r="AE87" s="111"/>
    </row>
    <row r="88" spans="1:31">
      <c r="M88" s="67"/>
      <c r="N88" s="111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8"/>
      <c r="AB88" s="48"/>
      <c r="AC88" s="111"/>
      <c r="AD88" s="111"/>
      <c r="AE88" s="111"/>
    </row>
    <row r="89" spans="1:31">
      <c r="M89" s="67"/>
      <c r="N89" s="111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  <c r="AA89" s="48"/>
      <c r="AB89" s="48"/>
      <c r="AC89" s="111"/>
      <c r="AD89" s="111"/>
      <c r="AE89" s="111"/>
    </row>
    <row r="90" spans="1:31">
      <c r="M90" s="67"/>
      <c r="N90" s="111"/>
      <c r="O90" s="48"/>
      <c r="P90" s="48"/>
      <c r="Q90" s="48"/>
      <c r="R90" s="48"/>
      <c r="S90" s="48"/>
      <c r="T90" s="48"/>
      <c r="U90" s="48"/>
      <c r="V90" s="48"/>
      <c r="W90" s="48"/>
      <c r="X90" s="48"/>
      <c r="Y90" s="48"/>
      <c r="Z90" s="48"/>
      <c r="AA90" s="48"/>
      <c r="AB90" s="48"/>
      <c r="AC90" s="111"/>
      <c r="AD90" s="111"/>
      <c r="AE90" s="111"/>
    </row>
    <row r="91" spans="1:31">
      <c r="M91" s="67"/>
      <c r="N91" s="111"/>
      <c r="O91" s="48"/>
      <c r="P91" s="48"/>
      <c r="Q91" s="48"/>
      <c r="R91" s="48"/>
      <c r="S91" s="48"/>
      <c r="T91" s="48"/>
      <c r="U91" s="48"/>
      <c r="V91" s="48"/>
      <c r="W91" s="48"/>
      <c r="X91" s="48"/>
      <c r="Y91" s="48"/>
      <c r="Z91" s="48"/>
      <c r="AA91" s="48"/>
      <c r="AB91" s="48"/>
    </row>
    <row r="92" spans="1:31">
      <c r="M92" s="67"/>
      <c r="N92" s="111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  <c r="AA92" s="48"/>
      <c r="AB92" s="48"/>
    </row>
    <row r="93" spans="1:31"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  <c r="AA93" s="48"/>
      <c r="AB93" s="48"/>
    </row>
    <row r="94" spans="1:31"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  <c r="AA94" s="48"/>
      <c r="AB94" s="48"/>
    </row>
    <row r="95" spans="1:31">
      <c r="M95" s="67"/>
      <c r="N95" s="111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  <c r="AA95" s="48"/>
      <c r="AB95" s="48"/>
    </row>
    <row r="96" spans="1:31"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  <c r="AA96" s="48"/>
      <c r="AB96" s="48"/>
    </row>
    <row r="97" spans="15:28"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8"/>
      <c r="AA97" s="48"/>
      <c r="AB97" s="48"/>
    </row>
    <row r="98" spans="15:28">
      <c r="O98" s="48"/>
      <c r="P98" s="48"/>
      <c r="Q98" s="48"/>
      <c r="R98" s="48"/>
      <c r="S98" s="48"/>
      <c r="T98" s="48"/>
      <c r="U98" s="48"/>
      <c r="V98" s="48"/>
      <c r="W98" s="48"/>
      <c r="X98" s="48"/>
      <c r="Y98" s="48"/>
      <c r="Z98" s="48"/>
      <c r="AA98" s="48"/>
      <c r="AB98" s="48"/>
    </row>
    <row r="99" spans="15:28">
      <c r="O99" s="48"/>
      <c r="P99" s="48"/>
      <c r="Q99" s="48"/>
      <c r="R99" s="48"/>
      <c r="S99" s="48"/>
      <c r="T99" s="48"/>
      <c r="U99" s="48"/>
      <c r="V99" s="48"/>
      <c r="W99" s="48"/>
      <c r="X99" s="48"/>
      <c r="Y99" s="48"/>
      <c r="Z99" s="48"/>
      <c r="AA99" s="48"/>
      <c r="AB99" s="48"/>
    </row>
  </sheetData>
  <pageMargins left="0.7" right="0.7" top="0.75" bottom="0.75" header="0.3" footer="0.3"/>
  <pageSetup paperSize="9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13"/>
  <dimension ref="A1:T59"/>
  <sheetViews>
    <sheetView topLeftCell="A19" workbookViewId="0">
      <selection activeCell="K36" sqref="K36"/>
    </sheetView>
  </sheetViews>
  <sheetFormatPr defaultRowHeight="14.5"/>
  <cols>
    <col min="1" max="1" width="12.54296875" customWidth="1"/>
    <col min="2" max="2" width="10.1796875" customWidth="1"/>
    <col min="3" max="3" width="9.1796875" style="111"/>
    <col min="5" max="5" width="10.7265625" bestFit="1" customWidth="1"/>
    <col min="6" max="6" width="12.1796875" customWidth="1"/>
    <col min="7" max="7" width="13" customWidth="1"/>
    <col min="15" max="15" width="19.54296875" bestFit="1" customWidth="1"/>
    <col min="17" max="17" width="13.81640625" customWidth="1"/>
    <col min="19" max="19" width="13.26953125" customWidth="1"/>
  </cols>
  <sheetData>
    <row r="1" spans="1:18">
      <c r="A1" s="26" t="s">
        <v>9</v>
      </c>
    </row>
    <row r="2" spans="1:18">
      <c r="A2" s="5" t="s">
        <v>739</v>
      </c>
    </row>
    <row r="3" spans="1:18">
      <c r="A3" t="s">
        <v>423</v>
      </c>
      <c r="L3" s="99"/>
      <c r="M3" s="99" t="s">
        <v>446</v>
      </c>
      <c r="N3" s="99" t="s">
        <v>446</v>
      </c>
      <c r="O3" s="99" t="s">
        <v>446</v>
      </c>
      <c r="P3" t="s">
        <v>445</v>
      </c>
    </row>
    <row r="4" spans="1:18">
      <c r="L4" s="139" t="s">
        <v>446</v>
      </c>
    </row>
    <row r="5" spans="1:18">
      <c r="A5" s="23"/>
      <c r="B5" s="26" t="s">
        <v>1</v>
      </c>
      <c r="C5" s="26" t="s">
        <v>421</v>
      </c>
      <c r="D5" s="26" t="s">
        <v>422</v>
      </c>
      <c r="L5" s="111" t="s">
        <v>309</v>
      </c>
      <c r="O5" s="25" t="s">
        <v>309</v>
      </c>
      <c r="P5" s="25" t="s">
        <v>310</v>
      </c>
    </row>
    <row r="6" spans="1:18">
      <c r="A6" s="10">
        <v>2001</v>
      </c>
      <c r="B6" s="86">
        <v>1218300</v>
      </c>
      <c r="C6" s="86"/>
      <c r="M6" s="47"/>
      <c r="N6" s="27">
        <v>36951</v>
      </c>
      <c r="O6" s="6">
        <v>1214100</v>
      </c>
      <c r="P6" s="25">
        <v>555.79999999999995</v>
      </c>
      <c r="Q6" s="92" t="s">
        <v>309</v>
      </c>
      <c r="R6" s="92" t="s">
        <v>310</v>
      </c>
    </row>
    <row r="7" spans="1:18">
      <c r="A7" s="10">
        <v>2002</v>
      </c>
      <c r="B7" s="86">
        <v>1255800</v>
      </c>
      <c r="C7" s="86">
        <f>+B7-B6</f>
        <v>37500</v>
      </c>
      <c r="D7" s="72">
        <f>+C7/B6</f>
        <v>3.0780595912336863E-2</v>
      </c>
      <c r="L7" t="s">
        <v>406</v>
      </c>
      <c r="M7" s="47" t="s">
        <v>408</v>
      </c>
      <c r="N7" s="27">
        <v>37043</v>
      </c>
      <c r="O7" s="6">
        <v>1218300</v>
      </c>
      <c r="P7" s="25">
        <v>566.4</v>
      </c>
      <c r="Q7" s="99" t="s">
        <v>374</v>
      </c>
      <c r="R7" s="99" t="s">
        <v>374</v>
      </c>
    </row>
    <row r="8" spans="1:18">
      <c r="A8" s="10">
        <v>2003</v>
      </c>
      <c r="B8" s="86">
        <v>1297600</v>
      </c>
      <c r="C8" s="86">
        <f t="shared" ref="C8:C24" si="0">+B8-B7</f>
        <v>41800</v>
      </c>
      <c r="D8" s="72">
        <f t="shared" ref="D8:D24" si="1">+C8/B7</f>
        <v>3.3285555024685456E-2</v>
      </c>
      <c r="F8" s="19"/>
      <c r="G8" s="19"/>
      <c r="L8" t="s">
        <v>407</v>
      </c>
      <c r="M8" s="111" t="s">
        <v>407</v>
      </c>
      <c r="N8" s="27">
        <v>37135</v>
      </c>
      <c r="O8" s="6">
        <v>1227675</v>
      </c>
      <c r="P8" s="25">
        <v>566.6</v>
      </c>
    </row>
    <row r="9" spans="1:18">
      <c r="A9" s="10">
        <v>2004</v>
      </c>
      <c r="B9" s="86">
        <v>1326000</v>
      </c>
      <c r="C9" s="86">
        <f t="shared" si="0"/>
        <v>28400</v>
      </c>
      <c r="D9" s="72">
        <f t="shared" si="1"/>
        <v>2.1886559802712702E-2</v>
      </c>
      <c r="M9" s="47"/>
      <c r="N9" s="27">
        <v>37226</v>
      </c>
      <c r="O9" s="6">
        <v>1218300</v>
      </c>
      <c r="P9" s="25">
        <v>578.79999999999995</v>
      </c>
      <c r="Q9" s="47">
        <f>AVERAGE(O6:O9)</f>
        <v>1219593.75</v>
      </c>
      <c r="R9" s="47">
        <f>AVERAGE(P6:P9)</f>
        <v>566.89999999999986</v>
      </c>
    </row>
    <row r="10" spans="1:18">
      <c r="A10" s="10">
        <v>2005</v>
      </c>
      <c r="B10" s="86">
        <v>1348900</v>
      </c>
      <c r="C10" s="86">
        <f t="shared" si="0"/>
        <v>22900</v>
      </c>
      <c r="D10" s="72">
        <f t="shared" si="1"/>
        <v>1.7269984917043742E-2</v>
      </c>
      <c r="L10" s="47">
        <f t="shared" ref="L10:L58" si="2">+O10-O6</f>
        <v>32325</v>
      </c>
      <c r="M10" s="72">
        <f t="shared" ref="M10:M58" si="3">+O10/O6-1</f>
        <v>2.6624660242154707E-2</v>
      </c>
      <c r="N10" s="27">
        <v>37316</v>
      </c>
      <c r="O10" s="6">
        <v>1246425</v>
      </c>
      <c r="P10" s="25">
        <v>586.5</v>
      </c>
      <c r="Q10" s="47">
        <f t="shared" ref="Q10:R55" si="4">AVERAGE(O7:O10)</f>
        <v>1227675</v>
      </c>
      <c r="R10" s="47">
        <f t="shared" si="4"/>
        <v>574.57500000000005</v>
      </c>
    </row>
    <row r="11" spans="1:18">
      <c r="A11" s="10">
        <v>2006</v>
      </c>
      <c r="B11" s="86">
        <v>1373000</v>
      </c>
      <c r="C11" s="86">
        <f t="shared" si="0"/>
        <v>24100</v>
      </c>
      <c r="D11" s="72">
        <f t="shared" si="1"/>
        <v>1.7866409667136186E-2</v>
      </c>
      <c r="L11" s="47">
        <f t="shared" si="2"/>
        <v>37500</v>
      </c>
      <c r="M11" s="72">
        <f t="shared" si="3"/>
        <v>3.0780595912336839E-2</v>
      </c>
      <c r="N11" s="27">
        <v>37408</v>
      </c>
      <c r="O11" s="6">
        <v>1255800</v>
      </c>
      <c r="P11" s="25">
        <v>584.4</v>
      </c>
      <c r="Q11" s="47">
        <f t="shared" si="4"/>
        <v>1237050</v>
      </c>
      <c r="R11" s="47">
        <f t="shared" si="4"/>
        <v>579.07500000000005</v>
      </c>
    </row>
    <row r="12" spans="1:18">
      <c r="A12" s="10">
        <v>2007</v>
      </c>
      <c r="B12" s="86">
        <v>1390400</v>
      </c>
      <c r="C12" s="86">
        <f t="shared" si="0"/>
        <v>17400</v>
      </c>
      <c r="D12" s="72">
        <f t="shared" si="1"/>
        <v>1.2672978878368536E-2</v>
      </c>
      <c r="L12" s="47">
        <f t="shared" si="2"/>
        <v>38575</v>
      </c>
      <c r="M12" s="72">
        <f t="shared" si="3"/>
        <v>3.1421182316166751E-2</v>
      </c>
      <c r="N12" s="27">
        <v>37500</v>
      </c>
      <c r="O12" s="6">
        <v>1266250</v>
      </c>
      <c r="P12" s="25">
        <v>566.79999999999995</v>
      </c>
      <c r="Q12" s="47">
        <f t="shared" si="4"/>
        <v>1246693.75</v>
      </c>
      <c r="R12" s="47">
        <f t="shared" si="4"/>
        <v>579.125</v>
      </c>
    </row>
    <row r="13" spans="1:18">
      <c r="A13" s="10">
        <v>2008</v>
      </c>
      <c r="B13" s="86">
        <v>1405500</v>
      </c>
      <c r="C13" s="86">
        <f t="shared" si="0"/>
        <v>15100</v>
      </c>
      <c r="D13" s="72">
        <f t="shared" si="1"/>
        <v>1.086018411967779E-2</v>
      </c>
      <c r="L13" s="47">
        <f t="shared" si="2"/>
        <v>37500</v>
      </c>
      <c r="M13" s="72">
        <f t="shared" si="3"/>
        <v>3.0780595912336839E-2</v>
      </c>
      <c r="N13" s="27">
        <v>37591</v>
      </c>
      <c r="O13" s="6">
        <v>1255800</v>
      </c>
      <c r="P13" s="25">
        <v>585.6</v>
      </c>
      <c r="Q13" s="47">
        <f t="shared" si="4"/>
        <v>1256068.75</v>
      </c>
      <c r="R13" s="47">
        <f t="shared" si="4"/>
        <v>580.82500000000005</v>
      </c>
    </row>
    <row r="14" spans="1:18">
      <c r="A14" s="10">
        <v>2009</v>
      </c>
      <c r="B14" s="86">
        <v>1421700</v>
      </c>
      <c r="C14" s="86">
        <f t="shared" si="0"/>
        <v>16200</v>
      </c>
      <c r="D14" s="72">
        <f t="shared" si="1"/>
        <v>1.152614727854856E-2</v>
      </c>
      <c r="L14" s="47">
        <f t="shared" si="2"/>
        <v>40725</v>
      </c>
      <c r="M14" s="72">
        <f t="shared" si="3"/>
        <v>3.2673446055719424E-2</v>
      </c>
      <c r="N14" s="27">
        <v>37681</v>
      </c>
      <c r="O14" s="6">
        <v>1287150</v>
      </c>
      <c r="P14" s="25">
        <v>575</v>
      </c>
      <c r="Q14" s="47">
        <f t="shared" si="4"/>
        <v>1266250</v>
      </c>
      <c r="R14" s="47">
        <f t="shared" si="4"/>
        <v>577.94999999999993</v>
      </c>
    </row>
    <row r="15" spans="1:18">
      <c r="A15" s="10">
        <v>2010</v>
      </c>
      <c r="B15" s="86">
        <v>1439600</v>
      </c>
      <c r="C15" s="86">
        <f t="shared" si="0"/>
        <v>17900</v>
      </c>
      <c r="D15" s="72">
        <f t="shared" si="1"/>
        <v>1.2590560596469015E-2</v>
      </c>
      <c r="L15" s="47">
        <f t="shared" si="2"/>
        <v>41800</v>
      </c>
      <c r="M15" s="72">
        <f t="shared" si="3"/>
        <v>3.3285555024685554E-2</v>
      </c>
      <c r="N15" s="27">
        <v>37773</v>
      </c>
      <c r="O15" s="6">
        <v>1297600</v>
      </c>
      <c r="P15" s="25">
        <v>571.4</v>
      </c>
      <c r="Q15" s="47">
        <f t="shared" si="4"/>
        <v>1276700</v>
      </c>
      <c r="R15" s="47">
        <f t="shared" si="4"/>
        <v>574.70000000000005</v>
      </c>
    </row>
    <row r="16" spans="1:18">
      <c r="A16" s="10">
        <v>2011</v>
      </c>
      <c r="B16" s="86">
        <v>1459600</v>
      </c>
      <c r="C16" s="86">
        <f t="shared" si="0"/>
        <v>20000</v>
      </c>
      <c r="D16" s="72">
        <f t="shared" si="1"/>
        <v>1.3892747985551542E-2</v>
      </c>
      <c r="L16" s="47">
        <f t="shared" si="2"/>
        <v>38450</v>
      </c>
      <c r="M16" s="72">
        <f t="shared" si="3"/>
        <v>3.0365251727541898E-2</v>
      </c>
      <c r="N16" s="27">
        <v>37865</v>
      </c>
      <c r="O16" s="6">
        <v>1304700</v>
      </c>
      <c r="P16" s="25">
        <v>598.4</v>
      </c>
      <c r="Q16" s="47">
        <f t="shared" si="4"/>
        <v>1286312.5</v>
      </c>
      <c r="R16" s="47">
        <f t="shared" si="4"/>
        <v>582.6</v>
      </c>
    </row>
    <row r="17" spans="1:20">
      <c r="A17" s="10">
        <v>2012</v>
      </c>
      <c r="B17" s="86">
        <v>1476500</v>
      </c>
      <c r="C17" s="86">
        <f t="shared" si="0"/>
        <v>16900</v>
      </c>
      <c r="D17" s="72">
        <f t="shared" si="1"/>
        <v>1.1578514661551111E-2</v>
      </c>
      <c r="L17" s="47">
        <f t="shared" si="2"/>
        <v>41800</v>
      </c>
      <c r="M17" s="72">
        <f t="shared" si="3"/>
        <v>3.3285555024685554E-2</v>
      </c>
      <c r="N17" s="27">
        <v>37956</v>
      </c>
      <c r="O17" s="6">
        <v>1297600</v>
      </c>
      <c r="P17" s="25">
        <v>604.70000000000005</v>
      </c>
      <c r="Q17" s="47">
        <f t="shared" si="4"/>
        <v>1296762.5</v>
      </c>
      <c r="R17" s="47">
        <f t="shared" si="4"/>
        <v>587.375</v>
      </c>
    </row>
    <row r="18" spans="1:20">
      <c r="A18" s="10">
        <v>2013</v>
      </c>
      <c r="B18" s="192">
        <v>1493200</v>
      </c>
      <c r="C18" s="86">
        <f t="shared" si="0"/>
        <v>16700</v>
      </c>
      <c r="D18" s="72">
        <f t="shared" si="1"/>
        <v>1.1310531662715883E-2</v>
      </c>
      <c r="L18" s="47">
        <f t="shared" si="2"/>
        <v>31750</v>
      </c>
      <c r="M18" s="72">
        <f t="shared" si="3"/>
        <v>2.4666899739735015E-2</v>
      </c>
      <c r="N18" s="27">
        <v>38047</v>
      </c>
      <c r="O18" s="6">
        <v>1318900</v>
      </c>
      <c r="P18" s="25">
        <v>601</v>
      </c>
      <c r="Q18" s="47">
        <f t="shared" si="4"/>
        <v>1304700</v>
      </c>
      <c r="R18" s="47">
        <f t="shared" si="4"/>
        <v>593.875</v>
      </c>
    </row>
    <row r="19" spans="1:20">
      <c r="A19" s="10">
        <v>2014</v>
      </c>
      <c r="B19" s="192">
        <v>1520400</v>
      </c>
      <c r="C19" s="86">
        <f t="shared" si="0"/>
        <v>27200</v>
      </c>
      <c r="D19" s="72">
        <f t="shared" si="1"/>
        <v>1.8215912135012054E-2</v>
      </c>
      <c r="L19" s="47">
        <f t="shared" si="2"/>
        <v>28400</v>
      </c>
      <c r="M19" s="72">
        <f t="shared" si="3"/>
        <v>2.1886559802712702E-2</v>
      </c>
      <c r="N19" s="27">
        <v>38139</v>
      </c>
      <c r="O19" s="6">
        <v>1326000</v>
      </c>
      <c r="P19" s="25">
        <v>603.79999999999995</v>
      </c>
      <c r="Q19" s="47">
        <f t="shared" si="4"/>
        <v>1311800</v>
      </c>
      <c r="R19" s="47">
        <f t="shared" si="4"/>
        <v>601.97499999999991</v>
      </c>
    </row>
    <row r="20" spans="1:20">
      <c r="A20" s="10">
        <v>2015</v>
      </c>
      <c r="B20" s="192">
        <v>1552800</v>
      </c>
      <c r="C20" s="86">
        <f t="shared" si="0"/>
        <v>32400</v>
      </c>
      <c r="D20" s="72">
        <f t="shared" si="1"/>
        <v>2.1310181531176007E-2</v>
      </c>
      <c r="E20" s="123"/>
      <c r="L20" s="47">
        <f t="shared" si="2"/>
        <v>27025</v>
      </c>
      <c r="M20" s="72">
        <f t="shared" si="3"/>
        <v>2.0713574001686164E-2</v>
      </c>
      <c r="N20" s="27">
        <v>38231</v>
      </c>
      <c r="O20" s="6">
        <v>1331725</v>
      </c>
      <c r="P20" s="25">
        <v>615.1</v>
      </c>
      <c r="Q20" s="47">
        <f t="shared" si="4"/>
        <v>1318556.25</v>
      </c>
      <c r="R20" s="47">
        <f t="shared" si="4"/>
        <v>606.15</v>
      </c>
    </row>
    <row r="21" spans="1:20">
      <c r="A21" s="10">
        <v>2016</v>
      </c>
      <c r="B21" s="192">
        <v>1589800</v>
      </c>
      <c r="C21" s="86">
        <f t="shared" si="0"/>
        <v>37000</v>
      </c>
      <c r="D21" s="72">
        <f t="shared" si="1"/>
        <v>2.3827923750643999E-2</v>
      </c>
      <c r="E21" s="123"/>
      <c r="L21" s="47">
        <f t="shared" si="2"/>
        <v>28400</v>
      </c>
      <c r="M21" s="72">
        <f t="shared" si="3"/>
        <v>2.1886559802712702E-2</v>
      </c>
      <c r="N21" s="27">
        <v>38322</v>
      </c>
      <c r="O21" s="6">
        <v>1326000</v>
      </c>
      <c r="P21" s="25">
        <v>629.4</v>
      </c>
      <c r="Q21" s="47">
        <f t="shared" si="4"/>
        <v>1325656.25</v>
      </c>
      <c r="R21" s="47">
        <f t="shared" si="4"/>
        <v>612.32500000000005</v>
      </c>
      <c r="S21" s="92" t="s">
        <v>309</v>
      </c>
      <c r="T21" s="92" t="s">
        <v>310</v>
      </c>
    </row>
    <row r="22" spans="1:20">
      <c r="A22" s="10">
        <v>2017</v>
      </c>
      <c r="B22" s="192">
        <v>1625100</v>
      </c>
      <c r="C22" s="86">
        <f t="shared" si="0"/>
        <v>35300</v>
      </c>
      <c r="D22" s="72">
        <f t="shared" si="1"/>
        <v>2.2204050824003018E-2</v>
      </c>
      <c r="E22" s="123"/>
      <c r="L22" s="47">
        <f t="shared" si="2"/>
        <v>24275</v>
      </c>
      <c r="M22" s="72">
        <f t="shared" si="3"/>
        <v>1.8405489423004129E-2</v>
      </c>
      <c r="N22" s="27">
        <v>38412</v>
      </c>
      <c r="O22" s="6">
        <v>1343175</v>
      </c>
      <c r="P22" s="25">
        <v>603.79999999999995</v>
      </c>
      <c r="Q22" s="47">
        <f t="shared" si="4"/>
        <v>1331725</v>
      </c>
      <c r="R22" s="47">
        <f t="shared" si="4"/>
        <v>613.02500000000009</v>
      </c>
      <c r="S22" s="99" t="s">
        <v>374</v>
      </c>
      <c r="T22" s="99" t="s">
        <v>374</v>
      </c>
    </row>
    <row r="23" spans="1:20">
      <c r="A23" s="10">
        <v>2018</v>
      </c>
      <c r="B23" s="192">
        <v>1654800</v>
      </c>
      <c r="C23" s="86">
        <f t="shared" si="0"/>
        <v>29700</v>
      </c>
      <c r="D23" s="72">
        <f t="shared" si="1"/>
        <v>1.827579841240539E-2</v>
      </c>
      <c r="E23" s="201">
        <v>43396</v>
      </c>
      <c r="F23" s="130"/>
      <c r="G23" s="16"/>
      <c r="L23" s="47">
        <f t="shared" si="2"/>
        <v>22900</v>
      </c>
      <c r="M23" s="72">
        <f t="shared" si="3"/>
        <v>1.7269984917043679E-2</v>
      </c>
      <c r="N23" s="27">
        <v>38504</v>
      </c>
      <c r="O23" s="6">
        <v>1348900</v>
      </c>
      <c r="P23" s="25">
        <v>626.20000000000005</v>
      </c>
      <c r="Q23" s="47">
        <f t="shared" si="4"/>
        <v>1337450</v>
      </c>
      <c r="R23" s="47">
        <f t="shared" si="4"/>
        <v>618.625</v>
      </c>
      <c r="S23" s="99" t="s">
        <v>360</v>
      </c>
      <c r="T23" s="99" t="s">
        <v>360</v>
      </c>
    </row>
    <row r="24" spans="1:20">
      <c r="A24" s="10">
        <v>2019</v>
      </c>
      <c r="B24" s="192">
        <v>1681300</v>
      </c>
      <c r="C24" s="86">
        <f t="shared" si="0"/>
        <v>26500</v>
      </c>
      <c r="D24" s="72">
        <f t="shared" si="1"/>
        <v>1.6014019821126421E-2</v>
      </c>
      <c r="E24" s="201">
        <v>44097</v>
      </c>
      <c r="F24" s="16"/>
      <c r="G24" s="16"/>
      <c r="L24" s="47">
        <f t="shared" si="2"/>
        <v>23200</v>
      </c>
      <c r="M24" s="72">
        <f t="shared" si="3"/>
        <v>1.7421014098256027E-2</v>
      </c>
      <c r="N24" s="27">
        <v>38596</v>
      </c>
      <c r="O24" s="6">
        <v>1354925</v>
      </c>
      <c r="P24" s="25">
        <v>620.29999999999995</v>
      </c>
      <c r="Q24" s="47">
        <f t="shared" si="4"/>
        <v>1343250</v>
      </c>
      <c r="R24" s="47">
        <f t="shared" si="4"/>
        <v>619.92499999999995</v>
      </c>
    </row>
    <row r="25" spans="1:20">
      <c r="A25" s="10">
        <v>2020</v>
      </c>
      <c r="B25" s="192">
        <v>1716900</v>
      </c>
      <c r="C25" s="86">
        <f t="shared" ref="C25" si="5">+B25-B24</f>
        <v>35600</v>
      </c>
      <c r="D25" s="72">
        <f t="shared" ref="D25" si="6">+C25/B24</f>
        <v>2.1174091476833402E-2</v>
      </c>
      <c r="E25" s="201">
        <v>44126</v>
      </c>
      <c r="F25" s="16"/>
      <c r="G25" s="86"/>
      <c r="L25" s="47">
        <f t="shared" si="2"/>
        <v>22900</v>
      </c>
      <c r="M25" s="72">
        <f t="shared" si="3"/>
        <v>1.7269984917043679E-2</v>
      </c>
      <c r="N25" s="27">
        <v>38687</v>
      </c>
      <c r="O25" s="6">
        <v>1348900</v>
      </c>
      <c r="P25" s="25">
        <v>646.4</v>
      </c>
      <c r="Q25" s="47">
        <f t="shared" si="4"/>
        <v>1348975</v>
      </c>
      <c r="R25" s="47">
        <f t="shared" si="4"/>
        <v>624.17499999999995</v>
      </c>
    </row>
    <row r="26" spans="1:20">
      <c r="A26" s="10">
        <v>2021</v>
      </c>
      <c r="B26" s="192">
        <v>1715600</v>
      </c>
      <c r="C26" s="192">
        <f t="shared" ref="C26" si="7">+B26-B25</f>
        <v>-1300</v>
      </c>
      <c r="D26" s="72">
        <f t="shared" ref="D26" si="8">+C26/B25</f>
        <v>-7.5717863591356514E-4</v>
      </c>
      <c r="E26" s="201">
        <v>44497</v>
      </c>
      <c r="F26" s="171"/>
      <c r="G26" s="86"/>
      <c r="L26" s="47">
        <f t="shared" si="2"/>
        <v>23800</v>
      </c>
      <c r="M26" s="72">
        <f t="shared" si="3"/>
        <v>1.7719210080592518E-2</v>
      </c>
      <c r="N26" s="27">
        <v>38777</v>
      </c>
      <c r="O26" s="6">
        <v>1366975</v>
      </c>
      <c r="P26" s="25">
        <v>647.9</v>
      </c>
      <c r="Q26" s="47">
        <f t="shared" si="4"/>
        <v>1354925</v>
      </c>
      <c r="R26" s="47">
        <f t="shared" si="4"/>
        <v>635.20000000000005</v>
      </c>
      <c r="S26" s="111" t="s">
        <v>642</v>
      </c>
      <c r="T26" s="111" t="s">
        <v>643</v>
      </c>
    </row>
    <row r="27" spans="1:20">
      <c r="A27" s="10"/>
      <c r="B27" s="192"/>
      <c r="C27" s="192"/>
      <c r="D27" s="72"/>
      <c r="E27" s="201">
        <v>44856</v>
      </c>
      <c r="L27" s="47">
        <f t="shared" si="2"/>
        <v>24100</v>
      </c>
      <c r="M27" s="72">
        <f t="shared" si="3"/>
        <v>1.7866409667136152E-2</v>
      </c>
      <c r="N27" s="27">
        <v>38869</v>
      </c>
      <c r="O27" s="6">
        <v>1373000</v>
      </c>
      <c r="P27" s="25">
        <v>648.4</v>
      </c>
      <c r="Q27" s="47">
        <f t="shared" si="4"/>
        <v>1360950</v>
      </c>
      <c r="R27" s="47">
        <f t="shared" si="4"/>
        <v>640.75</v>
      </c>
      <c r="S27" s="111">
        <f t="shared" ref="S27:S34" si="9">Q27/$Q$35*100</f>
        <v>97.353267284237631</v>
      </c>
      <c r="T27" s="111">
        <f t="shared" ref="T27:T34" si="10">R27/$R$35*100</f>
        <v>94.502415102687948</v>
      </c>
    </row>
    <row r="28" spans="1:20">
      <c r="A28" s="10"/>
      <c r="B28" s="192"/>
      <c r="C28" s="192"/>
      <c r="D28" s="72"/>
      <c r="L28" s="47">
        <f t="shared" si="2"/>
        <v>22425</v>
      </c>
      <c r="M28" s="72">
        <f t="shared" si="3"/>
        <v>1.6550731590309509E-2</v>
      </c>
      <c r="N28" s="27">
        <v>38961</v>
      </c>
      <c r="O28" s="6">
        <v>1377350</v>
      </c>
      <c r="P28" s="25">
        <v>632.4</v>
      </c>
      <c r="Q28" s="47">
        <f t="shared" si="4"/>
        <v>1366556.25</v>
      </c>
      <c r="R28" s="47">
        <f t="shared" si="4"/>
        <v>643.77499999999998</v>
      </c>
      <c r="S28" s="111">
        <f t="shared" si="9"/>
        <v>97.754300940663114</v>
      </c>
      <c r="T28" s="111">
        <f t="shared" si="10"/>
        <v>94.948563843516098</v>
      </c>
    </row>
    <row r="29" spans="1:20">
      <c r="A29" s="186" t="s">
        <v>789</v>
      </c>
      <c r="L29" s="47">
        <f t="shared" si="2"/>
        <v>24100</v>
      </c>
      <c r="M29" s="72">
        <f t="shared" si="3"/>
        <v>1.7866409667136152E-2</v>
      </c>
      <c r="N29" s="27">
        <v>39052</v>
      </c>
      <c r="O29" s="6">
        <v>1373000</v>
      </c>
      <c r="P29" s="25">
        <v>656.5</v>
      </c>
      <c r="Q29" s="47">
        <f t="shared" si="4"/>
        <v>1372581.25</v>
      </c>
      <c r="R29" s="47">
        <f t="shared" si="4"/>
        <v>646.29999999999995</v>
      </c>
      <c r="S29" s="111">
        <f t="shared" si="9"/>
        <v>98.185289173432523</v>
      </c>
      <c r="T29" s="111">
        <f t="shared" si="10"/>
        <v>95.320968990818926</v>
      </c>
    </row>
    <row r="30" spans="1:20">
      <c r="A30" s="186" t="s">
        <v>741</v>
      </c>
      <c r="B30" s="170"/>
      <c r="C30" s="16"/>
      <c r="D30" s="72"/>
      <c r="E30" s="16"/>
      <c r="F30" s="16"/>
      <c r="G30" s="86"/>
      <c r="L30" s="47">
        <f t="shared" si="2"/>
        <v>19075</v>
      </c>
      <c r="M30" s="72">
        <f t="shared" si="3"/>
        <v>1.395416887653389E-2</v>
      </c>
      <c r="N30" s="27">
        <v>39142</v>
      </c>
      <c r="O30" s="6">
        <v>1386050</v>
      </c>
      <c r="P30" s="25">
        <v>674.3</v>
      </c>
      <c r="Q30" s="47">
        <f t="shared" si="4"/>
        <v>1377350</v>
      </c>
      <c r="R30" s="47">
        <f t="shared" si="4"/>
        <v>652.9</v>
      </c>
      <c r="S30" s="111">
        <f t="shared" si="9"/>
        <v>98.52641367717014</v>
      </c>
      <c r="T30" s="111">
        <f t="shared" si="10"/>
        <v>96.294384425353059</v>
      </c>
    </row>
    <row r="31" spans="1:20">
      <c r="A31" s="188"/>
      <c r="D31" s="16"/>
      <c r="E31" s="16"/>
      <c r="F31" s="16"/>
      <c r="G31" s="86"/>
      <c r="L31" s="47">
        <f t="shared" si="2"/>
        <v>17400</v>
      </c>
      <c r="M31" s="72">
        <f t="shared" si="3"/>
        <v>1.2672978878368601E-2</v>
      </c>
      <c r="N31" s="27">
        <v>39234</v>
      </c>
      <c r="O31" s="6">
        <v>1390400</v>
      </c>
      <c r="P31" s="25">
        <v>668</v>
      </c>
      <c r="Q31" s="47">
        <f t="shared" si="4"/>
        <v>1381700</v>
      </c>
      <c r="R31" s="47">
        <f t="shared" si="4"/>
        <v>657.8</v>
      </c>
      <c r="S31" s="111">
        <f t="shared" si="9"/>
        <v>98.837583604563832</v>
      </c>
      <c r="T31" s="111">
        <f t="shared" si="10"/>
        <v>97.017071641901111</v>
      </c>
    </row>
    <row r="32" spans="1:20">
      <c r="A32" s="186" t="s">
        <v>743</v>
      </c>
      <c r="D32" s="16"/>
      <c r="E32" s="16"/>
      <c r="F32" s="16"/>
      <c r="G32" s="86"/>
      <c r="L32" s="47">
        <f t="shared" si="2"/>
        <v>16825</v>
      </c>
      <c r="M32" s="72">
        <f t="shared" si="3"/>
        <v>1.2215486259846697E-2</v>
      </c>
      <c r="N32" s="27">
        <v>39326</v>
      </c>
      <c r="O32" s="6">
        <v>1394175</v>
      </c>
      <c r="P32" s="25">
        <v>677.7</v>
      </c>
      <c r="Q32" s="47">
        <f t="shared" si="4"/>
        <v>1385906.25</v>
      </c>
      <c r="R32" s="47">
        <f t="shared" si="4"/>
        <v>669.125</v>
      </c>
      <c r="S32" s="111">
        <f t="shared" si="9"/>
        <v>99.138470617690189</v>
      </c>
      <c r="T32" s="111">
        <f t="shared" si="10"/>
        <v>98.687364035249431</v>
      </c>
    </row>
    <row r="33" spans="1:20">
      <c r="A33" s="189" t="s">
        <v>748</v>
      </c>
      <c r="D33" s="16"/>
      <c r="E33" s="16"/>
      <c r="F33" s="16"/>
      <c r="G33" s="86"/>
      <c r="K33" t="s">
        <v>444</v>
      </c>
      <c r="L33" s="47">
        <f t="shared" si="2"/>
        <v>17400</v>
      </c>
      <c r="M33" s="72">
        <f t="shared" si="3"/>
        <v>1.2672978878368601E-2</v>
      </c>
      <c r="N33" s="27">
        <v>39417</v>
      </c>
      <c r="O33" s="6">
        <v>1390400</v>
      </c>
      <c r="P33" s="25">
        <v>686.9</v>
      </c>
      <c r="Q33" s="47">
        <f t="shared" si="4"/>
        <v>1390256.25</v>
      </c>
      <c r="R33" s="47">
        <f t="shared" si="4"/>
        <v>676.72500000000002</v>
      </c>
      <c r="S33" s="111">
        <f t="shared" si="9"/>
        <v>99.449640545083867</v>
      </c>
      <c r="T33" s="111">
        <f t="shared" si="10"/>
        <v>99.808266656834206</v>
      </c>
    </row>
    <row r="34" spans="1:20">
      <c r="A34" s="188" t="s">
        <v>742</v>
      </c>
      <c r="D34" s="16"/>
      <c r="E34" s="16"/>
      <c r="F34" s="16"/>
      <c r="G34" s="16"/>
      <c r="L34" s="47">
        <f t="shared" si="2"/>
        <v>15675</v>
      </c>
      <c r="M34" s="72">
        <f t="shared" si="3"/>
        <v>1.1309115832762062E-2</v>
      </c>
      <c r="N34" s="27">
        <v>39508</v>
      </c>
      <c r="O34" s="6">
        <v>1401725</v>
      </c>
      <c r="P34" s="25">
        <v>672.8</v>
      </c>
      <c r="Q34" s="47">
        <f t="shared" si="4"/>
        <v>1394175</v>
      </c>
      <c r="R34" s="47">
        <f t="shared" si="4"/>
        <v>676.34999999999991</v>
      </c>
      <c r="S34" s="111">
        <f t="shared" si="9"/>
        <v>99.729961729675594</v>
      </c>
      <c r="T34" s="111">
        <f t="shared" si="10"/>
        <v>99.752958961690197</v>
      </c>
    </row>
    <row r="35" spans="1:20">
      <c r="A35" s="190" t="s">
        <v>744</v>
      </c>
      <c r="D35" s="16"/>
      <c r="E35" s="16"/>
      <c r="F35" s="16"/>
      <c r="G35" s="16"/>
      <c r="K35" s="47">
        <f t="shared" ref="K35:K58" si="11">+O35-O34</f>
        <v>3775</v>
      </c>
      <c r="L35" s="47">
        <f t="shared" si="2"/>
        <v>15100</v>
      </c>
      <c r="M35" s="72">
        <f t="shared" si="3"/>
        <v>1.0860184119677818E-2</v>
      </c>
      <c r="N35" s="27">
        <v>39600</v>
      </c>
      <c r="O35" s="6">
        <v>1405500</v>
      </c>
      <c r="P35" s="25">
        <v>674.7</v>
      </c>
      <c r="Q35" s="47">
        <f t="shared" si="4"/>
        <v>1397950</v>
      </c>
      <c r="R35" s="47">
        <f t="shared" si="4"/>
        <v>678.02499999999998</v>
      </c>
      <c r="S35">
        <f>Q35/$Q$35*100</f>
        <v>100</v>
      </c>
      <c r="T35">
        <f>R35/$R$35*100</f>
        <v>100</v>
      </c>
    </row>
    <row r="36" spans="1:20">
      <c r="A36" s="190" t="s">
        <v>688</v>
      </c>
      <c r="D36" s="16"/>
      <c r="E36" s="16"/>
      <c r="F36" s="16"/>
      <c r="G36" s="16"/>
      <c r="K36" s="47">
        <f t="shared" si="11"/>
        <v>4050</v>
      </c>
      <c r="L36" s="47">
        <f t="shared" si="2"/>
        <v>15375</v>
      </c>
      <c r="M36" s="72">
        <f t="shared" si="3"/>
        <v>1.1028027327989687E-2</v>
      </c>
      <c r="N36" s="27">
        <v>39692</v>
      </c>
      <c r="O36" s="6">
        <v>1409550</v>
      </c>
      <c r="P36" s="25">
        <v>655.6</v>
      </c>
      <c r="Q36" s="47">
        <f t="shared" si="4"/>
        <v>1401793.75</v>
      </c>
      <c r="R36" s="47">
        <f t="shared" si="4"/>
        <v>672.5</v>
      </c>
      <c r="S36" s="25">
        <f t="shared" ref="S36:S55" si="12">Q36/$Q$35*100</f>
        <v>100.27495618584356</v>
      </c>
      <c r="T36" s="25">
        <f t="shared" ref="T36:T55" si="13">R36/$R$35*100</f>
        <v>99.185133291545299</v>
      </c>
    </row>
    <row r="37" spans="1:20">
      <c r="A37" s="191" t="s">
        <v>745</v>
      </c>
      <c r="D37" s="16"/>
      <c r="E37" s="16"/>
      <c r="F37" s="16"/>
      <c r="G37" s="16"/>
      <c r="K37" s="47">
        <f t="shared" si="11"/>
        <v>-4050</v>
      </c>
      <c r="L37" s="47">
        <f t="shared" si="2"/>
        <v>15100</v>
      </c>
      <c r="M37" s="72">
        <f t="shared" si="3"/>
        <v>1.0860184119677818E-2</v>
      </c>
      <c r="N37" s="27">
        <v>39783</v>
      </c>
      <c r="O37" s="6">
        <v>1405500</v>
      </c>
      <c r="P37" s="25">
        <v>671.6</v>
      </c>
      <c r="Q37" s="47">
        <f t="shared" si="4"/>
        <v>1405568.75</v>
      </c>
      <c r="R37" s="47">
        <f t="shared" si="4"/>
        <v>668.67499999999995</v>
      </c>
      <c r="S37" s="25">
        <f t="shared" si="12"/>
        <v>100.54499445616796</v>
      </c>
      <c r="T37" s="25">
        <f t="shared" si="13"/>
        <v>98.620994801076662</v>
      </c>
    </row>
    <row r="38" spans="1:20">
      <c r="A38" s="191" t="s">
        <v>746</v>
      </c>
      <c r="D38" s="16"/>
      <c r="E38" s="16"/>
      <c r="F38" s="16"/>
      <c r="G38" s="16"/>
      <c r="K38" s="47">
        <f t="shared" si="11"/>
        <v>12150</v>
      </c>
      <c r="L38" s="47">
        <f t="shared" si="2"/>
        <v>15925</v>
      </c>
      <c r="M38" s="72">
        <f t="shared" si="3"/>
        <v>1.1361001623000133E-2</v>
      </c>
      <c r="N38" s="27">
        <v>39873</v>
      </c>
      <c r="O38" s="6">
        <v>1417650</v>
      </c>
      <c r="P38" s="25">
        <v>641.6</v>
      </c>
      <c r="Q38" s="47">
        <f t="shared" si="4"/>
        <v>1409550</v>
      </c>
      <c r="R38" s="47">
        <f t="shared" si="4"/>
        <v>660.875</v>
      </c>
      <c r="S38" s="25">
        <f t="shared" si="12"/>
        <v>100.82978647304984</v>
      </c>
      <c r="T38" s="25">
        <f t="shared" si="13"/>
        <v>97.470594742081786</v>
      </c>
    </row>
    <row r="39" spans="1:20">
      <c r="A39" s="187" t="s">
        <v>747</v>
      </c>
      <c r="D39" s="16"/>
      <c r="E39" s="16"/>
      <c r="F39" s="16"/>
      <c r="G39" s="16"/>
      <c r="K39" s="47">
        <f t="shared" si="11"/>
        <v>4050</v>
      </c>
      <c r="L39" s="47">
        <f t="shared" si="2"/>
        <v>16200</v>
      </c>
      <c r="M39" s="72">
        <f t="shared" si="3"/>
        <v>1.1526147278548615E-2</v>
      </c>
      <c r="N39" s="27">
        <v>39965</v>
      </c>
      <c r="O39" s="6">
        <v>1421700</v>
      </c>
      <c r="P39" s="25">
        <v>654.9</v>
      </c>
      <c r="Q39" s="47">
        <f t="shared" si="4"/>
        <v>1413600</v>
      </c>
      <c r="R39" s="47">
        <f t="shared" si="4"/>
        <v>655.92500000000007</v>
      </c>
      <c r="S39" s="25">
        <f t="shared" si="12"/>
        <v>101.11949640545083</v>
      </c>
      <c r="T39" s="25">
        <f t="shared" si="13"/>
        <v>96.740533166181194</v>
      </c>
    </row>
    <row r="40" spans="1:20">
      <c r="D40" s="16"/>
      <c r="E40" s="16"/>
      <c r="F40" s="16"/>
      <c r="G40" s="16"/>
      <c r="K40" s="47">
        <f t="shared" si="11"/>
        <v>4475</v>
      </c>
      <c r="L40" s="47">
        <f t="shared" si="2"/>
        <v>16625</v>
      </c>
      <c r="M40" s="72">
        <f t="shared" si="3"/>
        <v>1.1794544358128434E-2</v>
      </c>
      <c r="N40" s="27">
        <v>40057</v>
      </c>
      <c r="O40" s="6">
        <v>1426175</v>
      </c>
      <c r="P40" s="25">
        <v>642.79999999999995</v>
      </c>
      <c r="Q40" s="47">
        <f t="shared" si="4"/>
        <v>1417756.25</v>
      </c>
      <c r="R40" s="47">
        <f t="shared" si="4"/>
        <v>652.72499999999991</v>
      </c>
      <c r="S40" s="25">
        <f t="shared" si="12"/>
        <v>101.41680675274509</v>
      </c>
      <c r="T40" s="25">
        <f t="shared" si="13"/>
        <v>96.268574167619178</v>
      </c>
    </row>
    <row r="41" spans="1:20">
      <c r="D41" s="16"/>
      <c r="E41" s="16"/>
      <c r="F41" s="16"/>
      <c r="G41" s="16"/>
      <c r="K41" s="47">
        <f t="shared" si="11"/>
        <v>-4475</v>
      </c>
      <c r="L41" s="47">
        <f t="shared" si="2"/>
        <v>16200</v>
      </c>
      <c r="M41" s="72">
        <f t="shared" si="3"/>
        <v>1.1526147278548615E-2</v>
      </c>
      <c r="N41" s="27">
        <v>40148</v>
      </c>
      <c r="O41" s="6">
        <v>1421700</v>
      </c>
      <c r="P41" s="25">
        <v>654.70000000000005</v>
      </c>
      <c r="Q41" s="47">
        <f t="shared" si="4"/>
        <v>1421806.25</v>
      </c>
      <c r="R41" s="47">
        <f t="shared" si="4"/>
        <v>648.5</v>
      </c>
      <c r="S41" s="25">
        <f t="shared" si="12"/>
        <v>101.7065166851461</v>
      </c>
      <c r="T41" s="25">
        <f t="shared" si="13"/>
        <v>95.645440802330313</v>
      </c>
    </row>
    <row r="42" spans="1:20">
      <c r="D42" s="16"/>
      <c r="E42" s="16"/>
      <c r="F42" s="16"/>
      <c r="G42" s="16"/>
      <c r="K42" s="47">
        <f t="shared" si="11"/>
        <v>13425</v>
      </c>
      <c r="L42" s="47">
        <f t="shared" si="2"/>
        <v>17475</v>
      </c>
      <c r="M42" s="72">
        <f t="shared" si="3"/>
        <v>1.2326737911332097E-2</v>
      </c>
      <c r="N42" s="27">
        <v>40238</v>
      </c>
      <c r="O42" s="6">
        <v>1435125</v>
      </c>
      <c r="P42" s="25">
        <v>653.6</v>
      </c>
      <c r="Q42" s="47">
        <f t="shared" si="4"/>
        <v>1426175</v>
      </c>
      <c r="R42" s="47">
        <f t="shared" si="4"/>
        <v>651.5</v>
      </c>
      <c r="S42" s="25">
        <f t="shared" si="12"/>
        <v>102.01902786222684</v>
      </c>
      <c r="T42" s="25">
        <f t="shared" si="13"/>
        <v>96.087902363482186</v>
      </c>
    </row>
    <row r="43" spans="1:20">
      <c r="D43" s="16"/>
      <c r="E43" s="16"/>
      <c r="F43" s="16"/>
      <c r="G43" s="16"/>
      <c r="K43" s="47">
        <f t="shared" si="11"/>
        <v>4475</v>
      </c>
      <c r="L43" s="47">
        <f t="shared" si="2"/>
        <v>17900</v>
      </c>
      <c r="M43" s="72">
        <f t="shared" si="3"/>
        <v>1.2590560596469125E-2</v>
      </c>
      <c r="N43" s="27">
        <v>40330</v>
      </c>
      <c r="O43" s="6">
        <v>1439600</v>
      </c>
      <c r="P43" s="25">
        <v>644.70000000000005</v>
      </c>
      <c r="Q43" s="47">
        <f t="shared" si="4"/>
        <v>1430650</v>
      </c>
      <c r="R43" s="47">
        <f t="shared" si="4"/>
        <v>648.95000000000005</v>
      </c>
      <c r="S43" s="25">
        <f t="shared" si="12"/>
        <v>102.33913945420079</v>
      </c>
      <c r="T43" s="25">
        <f t="shared" si="13"/>
        <v>95.711810036503081</v>
      </c>
    </row>
    <row r="44" spans="1:20">
      <c r="D44" s="16"/>
      <c r="E44" s="16"/>
      <c r="F44" s="16"/>
      <c r="G44" s="16"/>
      <c r="K44" s="47">
        <f t="shared" si="11"/>
        <v>5000</v>
      </c>
      <c r="L44" s="47">
        <f t="shared" si="2"/>
        <v>18425</v>
      </c>
      <c r="M44" s="72">
        <f t="shared" si="3"/>
        <v>1.2919171910880545E-2</v>
      </c>
      <c r="N44" s="27">
        <v>40422</v>
      </c>
      <c r="O44" s="6">
        <v>1444600</v>
      </c>
      <c r="P44" s="25">
        <v>645.79999999999995</v>
      </c>
      <c r="Q44" s="47">
        <f t="shared" si="4"/>
        <v>1435256.25</v>
      </c>
      <c r="R44" s="47">
        <f t="shared" si="4"/>
        <v>649.70000000000005</v>
      </c>
      <c r="S44" s="25">
        <f t="shared" si="12"/>
        <v>102.66863979398404</v>
      </c>
      <c r="T44" s="25">
        <f t="shared" si="13"/>
        <v>95.822425426791057</v>
      </c>
    </row>
    <row r="45" spans="1:20">
      <c r="D45" s="16"/>
      <c r="E45" s="16"/>
      <c r="F45" s="16"/>
      <c r="G45" s="16"/>
      <c r="K45" s="47">
        <f t="shared" si="11"/>
        <v>-5000</v>
      </c>
      <c r="L45" s="47">
        <f t="shared" si="2"/>
        <v>17900</v>
      </c>
      <c r="M45" s="72">
        <f t="shared" si="3"/>
        <v>1.2590560596469125E-2</v>
      </c>
      <c r="N45" s="27">
        <v>40513</v>
      </c>
      <c r="O45" s="6">
        <v>1439600</v>
      </c>
      <c r="P45" s="25">
        <v>662.8</v>
      </c>
      <c r="Q45" s="47">
        <f t="shared" si="4"/>
        <v>1439731.25</v>
      </c>
      <c r="R45" s="47">
        <f t="shared" si="4"/>
        <v>651.72500000000002</v>
      </c>
      <c r="S45" s="25">
        <f t="shared" si="12"/>
        <v>102.988751385958</v>
      </c>
      <c r="T45" s="25">
        <f t="shared" si="13"/>
        <v>96.121086980568577</v>
      </c>
    </row>
    <row r="46" spans="1:20">
      <c r="D46" s="16"/>
      <c r="E46" s="16"/>
      <c r="F46" s="16"/>
      <c r="G46" s="16"/>
      <c r="K46" s="47">
        <f t="shared" si="11"/>
        <v>15000</v>
      </c>
      <c r="L46" s="47">
        <f t="shared" si="2"/>
        <v>19475</v>
      </c>
      <c r="M46" s="72">
        <f t="shared" si="3"/>
        <v>1.3570246494207794E-2</v>
      </c>
      <c r="N46" s="27">
        <v>40603</v>
      </c>
      <c r="O46" s="6">
        <v>1454600</v>
      </c>
      <c r="P46" s="25">
        <v>675.9</v>
      </c>
      <c r="Q46" s="47">
        <f t="shared" si="4"/>
        <v>1444600</v>
      </c>
      <c r="R46" s="47">
        <f t="shared" si="4"/>
        <v>657.3</v>
      </c>
      <c r="S46" s="25">
        <f t="shared" si="12"/>
        <v>103.33702922135986</v>
      </c>
      <c r="T46" s="25">
        <f t="shared" si="13"/>
        <v>96.943328048375804</v>
      </c>
    </row>
    <row r="47" spans="1:20">
      <c r="D47" s="16"/>
      <c r="E47" s="16"/>
      <c r="F47" s="16"/>
      <c r="G47" s="16"/>
      <c r="K47" s="47">
        <f t="shared" si="11"/>
        <v>5000</v>
      </c>
      <c r="L47" s="47">
        <f t="shared" si="2"/>
        <v>20000</v>
      </c>
      <c r="M47" s="72">
        <f t="shared" si="3"/>
        <v>1.3892747985551512E-2</v>
      </c>
      <c r="N47" s="27">
        <v>40695</v>
      </c>
      <c r="O47" s="6">
        <v>1459600</v>
      </c>
      <c r="P47" s="25">
        <v>679.3</v>
      </c>
      <c r="Q47" s="47">
        <f t="shared" si="4"/>
        <v>1449600</v>
      </c>
      <c r="R47" s="47">
        <f t="shared" si="4"/>
        <v>665.95</v>
      </c>
      <c r="S47" s="25">
        <f t="shared" si="12"/>
        <v>103.69469580457098</v>
      </c>
      <c r="T47" s="25">
        <f t="shared" si="13"/>
        <v>98.21909221636372</v>
      </c>
    </row>
    <row r="48" spans="1:20">
      <c r="D48" s="16"/>
      <c r="E48" s="16"/>
      <c r="F48" s="16"/>
      <c r="G48" s="16"/>
      <c r="K48" s="47">
        <f t="shared" si="11"/>
        <v>4225</v>
      </c>
      <c r="L48" s="47">
        <f t="shared" si="2"/>
        <v>19225</v>
      </c>
      <c r="M48" s="72">
        <f t="shared" si="3"/>
        <v>1.3308182195763463E-2</v>
      </c>
      <c r="N48" s="27">
        <v>40787</v>
      </c>
      <c r="O48" s="6">
        <v>1463825</v>
      </c>
      <c r="P48" s="25">
        <v>704.6</v>
      </c>
      <c r="Q48" s="47">
        <f t="shared" si="4"/>
        <v>1454406.25</v>
      </c>
      <c r="R48" s="47">
        <f t="shared" si="4"/>
        <v>680.65</v>
      </c>
      <c r="S48" s="25">
        <f t="shared" si="12"/>
        <v>104.03850280768268</v>
      </c>
      <c r="T48" s="25">
        <f t="shared" si="13"/>
        <v>100.38715386600789</v>
      </c>
    </row>
    <row r="49" spans="4:20">
      <c r="D49" s="16"/>
      <c r="E49" s="16"/>
      <c r="F49" s="16"/>
      <c r="G49" s="16"/>
      <c r="K49" s="47">
        <f t="shared" si="11"/>
        <v>-4225</v>
      </c>
      <c r="L49" s="47">
        <f t="shared" si="2"/>
        <v>20000</v>
      </c>
      <c r="M49" s="72">
        <f t="shared" si="3"/>
        <v>1.3892747985551512E-2</v>
      </c>
      <c r="N49" s="27">
        <v>40878</v>
      </c>
      <c r="O49" s="6">
        <v>1459600</v>
      </c>
      <c r="P49" s="25">
        <v>713.4</v>
      </c>
      <c r="Q49" s="47">
        <f t="shared" si="4"/>
        <v>1459406.25</v>
      </c>
      <c r="R49" s="47">
        <f t="shared" si="4"/>
        <v>693.3</v>
      </c>
      <c r="S49" s="25">
        <f t="shared" si="12"/>
        <v>104.3961693908938</v>
      </c>
      <c r="T49" s="25">
        <f t="shared" si="13"/>
        <v>102.2528667821983</v>
      </c>
    </row>
    <row r="50" spans="4:20">
      <c r="D50" s="16"/>
      <c r="E50" s="16"/>
      <c r="F50" s="16"/>
      <c r="G50" s="16"/>
      <c r="K50" s="47">
        <f t="shared" si="11"/>
        <v>12675</v>
      </c>
      <c r="L50" s="47">
        <f t="shared" si="2"/>
        <v>17675</v>
      </c>
      <c r="M50" s="72">
        <f t="shared" si="3"/>
        <v>1.2151106833493852E-2</v>
      </c>
      <c r="N50" s="27">
        <v>40969</v>
      </c>
      <c r="O50" s="6">
        <v>1472275</v>
      </c>
      <c r="P50" s="64">
        <v>709.3</v>
      </c>
      <c r="Q50" s="47">
        <f t="shared" si="4"/>
        <v>1463825</v>
      </c>
      <c r="R50" s="47">
        <f t="shared" si="4"/>
        <v>701.65000000000009</v>
      </c>
      <c r="S50" s="25">
        <f t="shared" si="12"/>
        <v>104.71225723380664</v>
      </c>
      <c r="T50" s="25">
        <f t="shared" si="13"/>
        <v>103.48438479407103</v>
      </c>
    </row>
    <row r="51" spans="4:20">
      <c r="D51" s="16"/>
      <c r="E51" s="16"/>
      <c r="F51" s="16"/>
      <c r="G51" s="16"/>
      <c r="K51" s="47">
        <f t="shared" si="11"/>
        <v>4225</v>
      </c>
      <c r="L51" s="47">
        <f t="shared" si="2"/>
        <v>16900</v>
      </c>
      <c r="M51" s="72">
        <f t="shared" si="3"/>
        <v>1.157851466155102E-2</v>
      </c>
      <c r="N51" s="27">
        <v>41061</v>
      </c>
      <c r="O51" s="6">
        <v>1476500</v>
      </c>
      <c r="P51" s="64">
        <v>707.8</v>
      </c>
      <c r="Q51" s="47">
        <f t="shared" si="4"/>
        <v>1468050</v>
      </c>
      <c r="R51" s="47">
        <f t="shared" si="4"/>
        <v>708.77500000000009</v>
      </c>
      <c r="S51" s="25">
        <f t="shared" si="12"/>
        <v>105.01448549662004</v>
      </c>
      <c r="T51" s="25">
        <f t="shared" si="13"/>
        <v>104.53523100180672</v>
      </c>
    </row>
    <row r="52" spans="4:20">
      <c r="K52" s="47">
        <f t="shared" si="11"/>
        <v>4175</v>
      </c>
      <c r="L52" s="47">
        <f t="shared" si="2"/>
        <v>16850</v>
      </c>
      <c r="M52" s="72">
        <f t="shared" si="3"/>
        <v>1.1510938807576032E-2</v>
      </c>
      <c r="N52" s="27">
        <v>41153</v>
      </c>
      <c r="O52" s="6">
        <v>1480675</v>
      </c>
      <c r="P52" s="64">
        <v>691.2</v>
      </c>
      <c r="Q52" s="47">
        <f t="shared" si="4"/>
        <v>1472262.5</v>
      </c>
      <c r="R52" s="47">
        <f t="shared" si="4"/>
        <v>705.42499999999995</v>
      </c>
      <c r="S52" s="25">
        <f t="shared" si="12"/>
        <v>105.31581959297543</v>
      </c>
      <c r="T52" s="25">
        <f t="shared" si="13"/>
        <v>104.04114892518712</v>
      </c>
    </row>
    <row r="53" spans="4:20">
      <c r="K53" s="47">
        <f t="shared" si="11"/>
        <v>-4175</v>
      </c>
      <c r="L53" s="47">
        <f t="shared" si="2"/>
        <v>16900</v>
      </c>
      <c r="M53" s="72">
        <f t="shared" si="3"/>
        <v>1.157851466155102E-2</v>
      </c>
      <c r="N53" s="27">
        <v>41244</v>
      </c>
      <c r="O53" s="6">
        <v>1476500</v>
      </c>
      <c r="P53" s="64">
        <v>711.9</v>
      </c>
      <c r="Q53" s="47">
        <f t="shared" si="4"/>
        <v>1476487.5</v>
      </c>
      <c r="R53" s="47">
        <f t="shared" si="4"/>
        <v>705.05000000000007</v>
      </c>
      <c r="S53" s="25">
        <f t="shared" si="12"/>
        <v>105.61804785578883</v>
      </c>
      <c r="T53" s="25">
        <f t="shared" si="13"/>
        <v>103.98584123004315</v>
      </c>
    </row>
    <row r="54" spans="4:20">
      <c r="K54" s="47">
        <f t="shared" si="11"/>
        <v>12525</v>
      </c>
      <c r="L54" s="47">
        <f t="shared" si="2"/>
        <v>16750</v>
      </c>
      <c r="M54" s="72">
        <f t="shared" si="3"/>
        <v>1.1376950637618677E-2</v>
      </c>
      <c r="N54" s="27">
        <v>41334</v>
      </c>
      <c r="O54" s="6">
        <v>1489025</v>
      </c>
      <c r="P54" s="64">
        <v>717.3</v>
      </c>
      <c r="Q54" s="47">
        <f t="shared" si="4"/>
        <v>1480675</v>
      </c>
      <c r="R54" s="47">
        <f t="shared" si="4"/>
        <v>707.05</v>
      </c>
      <c r="S54" s="25">
        <f t="shared" si="12"/>
        <v>105.91759361922814</v>
      </c>
      <c r="T54" s="25">
        <f t="shared" si="13"/>
        <v>104.28081560414439</v>
      </c>
    </row>
    <row r="55" spans="4:20">
      <c r="K55" s="47">
        <f t="shared" si="11"/>
        <v>4175</v>
      </c>
      <c r="L55" s="47">
        <f t="shared" si="2"/>
        <v>16700</v>
      </c>
      <c r="M55" s="72">
        <f t="shared" si="3"/>
        <v>1.1310531662715784E-2</v>
      </c>
      <c r="N55" s="27">
        <v>41426</v>
      </c>
      <c r="O55" s="6">
        <v>1493200</v>
      </c>
      <c r="P55" s="64">
        <v>727.9</v>
      </c>
      <c r="Q55" s="47">
        <f t="shared" si="4"/>
        <v>1484850</v>
      </c>
      <c r="R55" s="47">
        <f t="shared" si="4"/>
        <v>712.07499999999993</v>
      </c>
      <c r="S55" s="25">
        <f t="shared" si="12"/>
        <v>106.21624521620944</v>
      </c>
      <c r="T55" s="25">
        <f t="shared" si="13"/>
        <v>105.02193871907377</v>
      </c>
    </row>
    <row r="56" spans="4:20">
      <c r="K56" s="47">
        <f t="shared" si="11"/>
        <v>8475</v>
      </c>
      <c r="L56" s="47">
        <f t="shared" si="2"/>
        <v>21000</v>
      </c>
      <c r="M56" s="72">
        <f t="shared" si="3"/>
        <v>1.4182720718591169E-2</v>
      </c>
      <c r="N56" s="27">
        <v>41518</v>
      </c>
      <c r="O56" s="6">
        <v>1501675</v>
      </c>
      <c r="P56" s="64">
        <v>746.8</v>
      </c>
      <c r="Q56" s="47">
        <f t="shared" ref="Q56" si="14">AVERAGE(O53:O56)</f>
        <v>1490100</v>
      </c>
      <c r="R56" s="47">
        <f t="shared" ref="R56" si="15">AVERAGE(P53:P56)</f>
        <v>725.97499999999991</v>
      </c>
      <c r="S56" s="92">
        <f t="shared" ref="S56" si="16">Q56/$Q$35*100</f>
        <v>106.59179512858114</v>
      </c>
      <c r="T56" s="92">
        <f t="shared" ref="T56" si="17">R56/$R$35*100</f>
        <v>107.07201061907745</v>
      </c>
    </row>
    <row r="57" spans="4:20">
      <c r="K57" s="47">
        <f t="shared" si="11"/>
        <v>-8475</v>
      </c>
      <c r="L57" s="47">
        <f t="shared" si="2"/>
        <v>16700</v>
      </c>
      <c r="M57" s="72">
        <f t="shared" si="3"/>
        <v>1.1310531662715784E-2</v>
      </c>
      <c r="N57" s="27">
        <v>41609</v>
      </c>
      <c r="O57" s="6">
        <v>1493200</v>
      </c>
      <c r="P57" s="64">
        <v>759.8</v>
      </c>
      <c r="Q57" s="47">
        <f t="shared" ref="Q57" si="18">AVERAGE(O54:O57)</f>
        <v>1494275</v>
      </c>
      <c r="R57" s="47">
        <f t="shared" ref="R57" si="19">AVERAGE(P54:P57)</f>
        <v>737.95</v>
      </c>
      <c r="S57" s="92">
        <f t="shared" ref="S57" si="20">Q57/$Q$35*100</f>
        <v>106.89044672556243</v>
      </c>
      <c r="T57" s="92">
        <f t="shared" ref="T57" si="21">R57/$R$35*100</f>
        <v>108.83816968400872</v>
      </c>
    </row>
    <row r="58" spans="4:20">
      <c r="K58" s="47">
        <f t="shared" si="11"/>
        <v>25425</v>
      </c>
      <c r="L58" s="47">
        <f t="shared" si="2"/>
        <v>29600</v>
      </c>
      <c r="M58" s="72">
        <f t="shared" si="3"/>
        <v>1.987877973841945E-2</v>
      </c>
      <c r="N58" s="27">
        <v>41699</v>
      </c>
      <c r="O58" s="6">
        <v>1518625</v>
      </c>
      <c r="P58" s="92">
        <v>745.4</v>
      </c>
      <c r="Q58" s="47">
        <f t="shared" ref="Q58" si="22">AVERAGE(O55:O58)</f>
        <v>1501675</v>
      </c>
      <c r="R58" s="47">
        <f t="shared" ref="R58" si="23">AVERAGE(P55:P58)</f>
        <v>744.97500000000002</v>
      </c>
      <c r="S58" s="92">
        <f t="shared" ref="S58" si="24">Q58/$Q$35*100</f>
        <v>107.41979326871491</v>
      </c>
      <c r="T58" s="92">
        <f t="shared" ref="T58" si="25">R58/$R$35*100</f>
        <v>109.87426717303934</v>
      </c>
    </row>
    <row r="59" spans="4:20">
      <c r="K59" s="47">
        <f>+O59-O58</f>
        <v>8475</v>
      </c>
      <c r="L59" s="47">
        <f>+O59-O55</f>
        <v>33900</v>
      </c>
      <c r="M59" s="72">
        <f>+O59/O55-1</f>
        <v>2.2702919903562879E-2</v>
      </c>
      <c r="N59" s="27">
        <v>41791</v>
      </c>
      <c r="O59" s="6">
        <v>1527100</v>
      </c>
      <c r="P59" s="68">
        <v>749</v>
      </c>
      <c r="Q59" s="47">
        <f t="shared" ref="Q59" si="26">AVERAGE(O56:O59)</f>
        <v>1510150</v>
      </c>
      <c r="R59" s="47">
        <f t="shared" ref="R59" si="27">AVERAGE(P56:P59)</f>
        <v>750.25</v>
      </c>
      <c r="S59" s="92">
        <f t="shared" ref="S59" si="28">Q59/$Q$35*100</f>
        <v>108.02603812725778</v>
      </c>
      <c r="T59" s="92">
        <f t="shared" ref="T59" si="29">R59/$R$35*100</f>
        <v>110.6522620847314</v>
      </c>
    </row>
  </sheetData>
  <hyperlinks>
    <hyperlink ref="A34" r:id="rId1" xr:uid="{7D3FC122-125F-43CB-AD9C-63B776F3DECA}"/>
    <hyperlink ref="A39" r:id="rId2" xr:uid="{3E04D489-ACCE-457A-AD43-6AF83381BB98}"/>
  </hyperlinks>
  <pageMargins left="0.7" right="0.7" top="0.75" bottom="0.75" header="0.3" footer="0.3"/>
  <pageSetup paperSize="9" orientation="portrait" r:id="rId3"/>
  <drawing r:id="rId4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14"/>
  <dimension ref="A1:L86"/>
  <sheetViews>
    <sheetView workbookViewId="0">
      <pane xSplit="1" ySplit="4" topLeftCell="B71" activePane="bottomRight" state="frozen"/>
      <selection pane="topRight" activeCell="B1" sqref="B1"/>
      <selection pane="bottomLeft" activeCell="A5" sqref="A5"/>
      <selection pane="bottomRight" activeCell="E83" sqref="E83"/>
    </sheetView>
  </sheetViews>
  <sheetFormatPr defaultRowHeight="14.5"/>
  <cols>
    <col min="2" max="2" width="14" style="15" customWidth="1"/>
    <col min="3" max="3" width="19.54296875" style="15" customWidth="1"/>
    <col min="4" max="4" width="10.7265625" bestFit="1" customWidth="1"/>
  </cols>
  <sheetData>
    <row r="1" spans="1:10">
      <c r="A1" s="26" t="s">
        <v>18</v>
      </c>
      <c r="F1" s="130" t="s">
        <v>613</v>
      </c>
      <c r="G1" t="s">
        <v>478</v>
      </c>
    </row>
    <row r="2" spans="1:10">
      <c r="A2" s="5" t="s">
        <v>10</v>
      </c>
      <c r="F2" s="113" t="s">
        <v>387</v>
      </c>
      <c r="H2" s="130" t="s">
        <v>765</v>
      </c>
    </row>
    <row r="4" spans="1:10">
      <c r="B4" s="26" t="s">
        <v>1</v>
      </c>
      <c r="C4" s="26" t="s">
        <v>6</v>
      </c>
      <c r="D4" s="26"/>
    </row>
    <row r="5" spans="1:10">
      <c r="A5" s="9">
        <v>37408</v>
      </c>
      <c r="B5" s="149">
        <v>-7.5231884437009233E-3</v>
      </c>
      <c r="C5" s="149">
        <v>4.4249012521417885E-3</v>
      </c>
      <c r="D5" s="29"/>
      <c r="I5" s="24"/>
      <c r="J5" s="24"/>
    </row>
    <row r="6" spans="1:10">
      <c r="A6" s="9">
        <v>37500</v>
      </c>
      <c r="B6" s="149">
        <v>1.0339998916699011E-2</v>
      </c>
      <c r="C6" s="149">
        <v>1.7053158194400009E-2</v>
      </c>
      <c r="D6" s="29"/>
    </row>
    <row r="7" spans="1:10">
      <c r="A7" s="9">
        <v>37591</v>
      </c>
      <c r="B7" s="149">
        <v>1.605922041422847E-2</v>
      </c>
      <c r="C7" s="149">
        <v>1.0029927259887161E-2</v>
      </c>
      <c r="D7" s="29"/>
      <c r="H7" s="24"/>
      <c r="I7" s="24"/>
      <c r="J7" s="24"/>
    </row>
    <row r="8" spans="1:10">
      <c r="A8" s="9">
        <v>37681</v>
      </c>
      <c r="B8" s="149">
        <v>1.383312972092976E-2</v>
      </c>
      <c r="C8" s="149">
        <v>3.3962042418487215E-3</v>
      </c>
      <c r="D8" s="29"/>
    </row>
    <row r="9" spans="1:10">
      <c r="A9" s="9">
        <v>37773</v>
      </c>
      <c r="B9" s="149">
        <v>2.6329661128297932E-2</v>
      </c>
      <c r="C9" s="149">
        <v>2.5149709545360555E-2</v>
      </c>
      <c r="D9" s="29"/>
    </row>
    <row r="10" spans="1:10">
      <c r="A10" s="9">
        <v>37865</v>
      </c>
      <c r="B10" s="149">
        <v>1.0943558878664383E-2</v>
      </c>
      <c r="C10" s="149">
        <v>1.3064089394200451E-2</v>
      </c>
      <c r="D10" s="29"/>
    </row>
    <row r="11" spans="1:10">
      <c r="A11" s="9">
        <v>37956</v>
      </c>
      <c r="B11" s="149">
        <v>1.2884859917269509E-2</v>
      </c>
      <c r="C11" s="149">
        <v>1.3809721809771691E-2</v>
      </c>
      <c r="D11" s="29"/>
    </row>
    <row r="12" spans="1:10">
      <c r="A12" s="9">
        <v>38047</v>
      </c>
      <c r="B12" s="149">
        <v>3.6820606633511943E-3</v>
      </c>
      <c r="C12" s="149">
        <v>2.448665337922562E-2</v>
      </c>
      <c r="D12" s="29"/>
    </row>
    <row r="13" spans="1:10">
      <c r="A13" s="9">
        <v>38139</v>
      </c>
      <c r="B13" s="149">
        <v>5.4123824308403012E-3</v>
      </c>
      <c r="C13" s="149">
        <v>7.7300721479105494E-3</v>
      </c>
      <c r="D13" s="29"/>
    </row>
    <row r="14" spans="1:10">
      <c r="A14" s="9">
        <v>38231</v>
      </c>
      <c r="B14" s="149">
        <v>-6.4513741613646536E-3</v>
      </c>
      <c r="C14" s="149">
        <v>1.5709750475660922E-3</v>
      </c>
      <c r="D14" s="29"/>
    </row>
    <row r="15" spans="1:10">
      <c r="A15" s="9">
        <v>38322</v>
      </c>
      <c r="B15" s="149">
        <v>9.4866821363370768E-4</v>
      </c>
      <c r="C15" s="149">
        <v>3.0410034615564463E-3</v>
      </c>
      <c r="D15" s="29"/>
    </row>
    <row r="16" spans="1:10">
      <c r="A16" s="9">
        <v>38412</v>
      </c>
      <c r="B16" s="149">
        <v>6.8069780307491445E-3</v>
      </c>
      <c r="C16" s="149">
        <v>1.1387581728103946E-3</v>
      </c>
      <c r="D16" s="29"/>
    </row>
    <row r="17" spans="1:5">
      <c r="A17" s="9">
        <v>38504</v>
      </c>
      <c r="B17" s="149">
        <v>5.9279779111840458E-3</v>
      </c>
      <c r="C17" s="149">
        <v>1.5137655979235554E-2</v>
      </c>
      <c r="D17" s="29"/>
    </row>
    <row r="18" spans="1:5">
      <c r="A18" s="9">
        <v>38596</v>
      </c>
      <c r="B18" s="149">
        <v>1.0470949045007227E-2</v>
      </c>
      <c r="C18" s="149">
        <v>-9.1662615230887479E-3</v>
      </c>
      <c r="D18" s="29"/>
    </row>
    <row r="19" spans="1:5">
      <c r="A19" s="9">
        <v>38687</v>
      </c>
      <c r="B19" s="149">
        <v>6.1409889041730281E-4</v>
      </c>
      <c r="C19" s="149">
        <v>-2.103601843272962E-5</v>
      </c>
      <c r="D19" s="29"/>
      <c r="E19" s="111" t="s">
        <v>387</v>
      </c>
    </row>
    <row r="20" spans="1:5">
      <c r="A20" s="9">
        <v>38777</v>
      </c>
      <c r="B20" s="149">
        <v>1.1447897691265529E-2</v>
      </c>
      <c r="C20" s="149">
        <v>2.0385123286674744E-3</v>
      </c>
      <c r="D20" s="29"/>
    </row>
    <row r="21" spans="1:5">
      <c r="A21" s="9">
        <v>38869</v>
      </c>
      <c r="B21" s="149">
        <v>-1.0370603124292277E-3</v>
      </c>
      <c r="C21" s="149">
        <v>-6.261919959379636E-3</v>
      </c>
      <c r="D21" s="29"/>
    </row>
    <row r="22" spans="1:5">
      <c r="A22" s="9">
        <v>38961</v>
      </c>
      <c r="B22" s="149">
        <v>2.4711585681656434E-2</v>
      </c>
      <c r="C22" s="149">
        <v>2.3964579082287996E-2</v>
      </c>
      <c r="D22" s="29"/>
      <c r="E22" s="111" t="s">
        <v>441</v>
      </c>
    </row>
    <row r="23" spans="1:5">
      <c r="A23" s="9">
        <v>39052</v>
      </c>
      <c r="B23" s="149">
        <v>3.3242320588175556E-2</v>
      </c>
      <c r="C23" s="149">
        <v>3.2994263546334501E-2</v>
      </c>
      <c r="D23" s="29"/>
      <c r="E23" t="s">
        <v>441</v>
      </c>
    </row>
    <row r="24" spans="1:5">
      <c r="A24" s="9">
        <v>39142</v>
      </c>
      <c r="B24" s="149">
        <v>2.7072965510510194E-2</v>
      </c>
      <c r="C24" s="149">
        <v>2.4930730738910167E-2</v>
      </c>
      <c r="D24" s="29"/>
      <c r="E24" s="111" t="s">
        <v>441</v>
      </c>
    </row>
    <row r="25" spans="1:5">
      <c r="A25" s="9">
        <v>39234</v>
      </c>
      <c r="B25" s="149">
        <v>3.6074274614172674E-2</v>
      </c>
      <c r="C25" s="149">
        <v>2.0567728213388703E-2</v>
      </c>
      <c r="D25" s="29"/>
      <c r="E25" s="111" t="s">
        <v>441</v>
      </c>
    </row>
    <row r="26" spans="1:5">
      <c r="A26" s="9">
        <v>39326</v>
      </c>
      <c r="B26" s="149">
        <v>1.9572426553793099E-2</v>
      </c>
      <c r="C26" s="149">
        <v>1.7274090663542241E-2</v>
      </c>
      <c r="D26" s="29"/>
      <c r="E26" s="111" t="s">
        <v>441</v>
      </c>
    </row>
    <row r="27" spans="1:5">
      <c r="A27" s="9">
        <v>39417</v>
      </c>
      <c r="B27" s="149">
        <v>7.668067569259529E-3</v>
      </c>
      <c r="C27" s="149">
        <v>2.2596613882719385E-3</v>
      </c>
      <c r="D27" s="29"/>
      <c r="E27" s="111" t="s">
        <v>441</v>
      </c>
    </row>
    <row r="28" spans="1:5">
      <c r="A28" s="9">
        <v>39508</v>
      </c>
      <c r="B28" s="149">
        <v>1.3587128489968903E-2</v>
      </c>
      <c r="C28" s="149">
        <v>5.2826406698123218E-3</v>
      </c>
      <c r="D28" s="29"/>
      <c r="E28" s="111" t="s">
        <v>441</v>
      </c>
    </row>
    <row r="29" spans="1:5">
      <c r="A29" s="9">
        <v>39600</v>
      </c>
      <c r="B29" s="149">
        <v>8.713885708451663E-3</v>
      </c>
      <c r="C29" s="149">
        <v>6.6970904392338326E-3</v>
      </c>
      <c r="D29" s="29"/>
      <c r="E29" s="111" t="s">
        <v>441</v>
      </c>
    </row>
    <row r="30" spans="1:5">
      <c r="A30" s="9">
        <v>39692</v>
      </c>
      <c r="B30" s="149">
        <v>7.6690433847925732E-4</v>
      </c>
      <c r="C30" s="149">
        <v>1.4196815355389525E-3</v>
      </c>
      <c r="D30" s="29"/>
      <c r="E30" s="111" t="s">
        <v>441</v>
      </c>
    </row>
    <row r="31" spans="1:5">
      <c r="A31" s="9">
        <v>39783</v>
      </c>
      <c r="B31" s="149">
        <v>1.2001814358883145E-2</v>
      </c>
      <c r="C31" s="149">
        <v>1.5515631277271513E-2</v>
      </c>
      <c r="D31" s="29"/>
      <c r="E31" s="111" t="s">
        <v>441</v>
      </c>
    </row>
    <row r="32" spans="1:5">
      <c r="A32" s="9">
        <v>39873</v>
      </c>
      <c r="B32" s="149">
        <v>1.5486282254168149E-2</v>
      </c>
      <c r="C32" s="149">
        <v>2.273189681992549E-2</v>
      </c>
      <c r="D32" s="29"/>
      <c r="E32" s="111" t="s">
        <v>441</v>
      </c>
    </row>
    <row r="33" spans="1:5">
      <c r="A33" s="9">
        <v>39965</v>
      </c>
      <c r="B33" s="149">
        <v>2.7008971079975685E-2</v>
      </c>
      <c r="C33" s="149">
        <v>2.3205333649644722E-2</v>
      </c>
      <c r="D33" s="29"/>
      <c r="E33" s="111" t="s">
        <v>441</v>
      </c>
    </row>
    <row r="34" spans="1:5">
      <c r="A34" s="9">
        <v>40057</v>
      </c>
      <c r="B34" s="149">
        <v>1.9348747399233535E-2</v>
      </c>
      <c r="C34" s="149">
        <v>2.1032454958583857E-2</v>
      </c>
      <c r="D34" s="29"/>
      <c r="E34" s="111" t="s">
        <v>441</v>
      </c>
    </row>
    <row r="35" spans="1:5">
      <c r="A35" s="9">
        <v>40148</v>
      </c>
      <c r="B35" s="149">
        <v>1.3284514185128993E-2</v>
      </c>
      <c r="C35" s="149">
        <v>6.0105331839133136E-3</v>
      </c>
      <c r="D35" s="29"/>
      <c r="E35" s="111" t="s">
        <v>441</v>
      </c>
    </row>
    <row r="36" spans="1:5">
      <c r="A36" s="9">
        <v>40238</v>
      </c>
      <c r="B36" s="149">
        <v>-2.6940351954171105E-3</v>
      </c>
      <c r="C36" s="149">
        <v>-1.6002548480656187E-2</v>
      </c>
      <c r="D36" s="29"/>
      <c r="E36" s="111" t="s">
        <v>441</v>
      </c>
    </row>
    <row r="37" spans="1:5">
      <c r="A37" s="9">
        <v>40330</v>
      </c>
      <c r="B37" s="149">
        <v>-1.1836924157066941E-2</v>
      </c>
      <c r="C37" s="149">
        <v>5.2872408053135089E-3</v>
      </c>
      <c r="D37" s="29"/>
      <c r="E37" s="111" t="s">
        <v>441</v>
      </c>
    </row>
    <row r="38" spans="1:5">
      <c r="A38" s="9">
        <v>40422</v>
      </c>
      <c r="B38" s="149">
        <v>2.1795955758598939E-3</v>
      </c>
      <c r="C38" s="149">
        <v>6.9127002518081238E-3</v>
      </c>
      <c r="D38" s="29"/>
      <c r="E38" s="111" t="s">
        <v>441</v>
      </c>
    </row>
    <row r="39" spans="1:5">
      <c r="A39" s="9">
        <v>40513</v>
      </c>
      <c r="B39" s="149">
        <v>-9.7197241928317357E-3</v>
      </c>
      <c r="C39" s="149">
        <v>1.4042834291716488E-4</v>
      </c>
      <c r="D39" s="29"/>
      <c r="E39" s="111" t="s">
        <v>441</v>
      </c>
    </row>
    <row r="40" spans="1:5">
      <c r="A40" s="9">
        <v>40603</v>
      </c>
      <c r="B40" s="149">
        <v>-1.8310484792221415E-2</v>
      </c>
      <c r="C40" s="149">
        <v>2.299343796627884E-3</v>
      </c>
      <c r="D40" s="29"/>
      <c r="E40" s="111" t="s">
        <v>441</v>
      </c>
    </row>
    <row r="41" spans="1:5">
      <c r="A41" s="9">
        <v>40695</v>
      </c>
      <c r="B41" s="149">
        <v>-1.4307352574288612E-2</v>
      </c>
      <c r="C41" s="149">
        <v>-7.1003801321459781E-3</v>
      </c>
      <c r="D41" s="29"/>
      <c r="E41" s="111" t="s">
        <v>441</v>
      </c>
    </row>
    <row r="42" spans="1:5">
      <c r="A42" s="9">
        <v>40787</v>
      </c>
      <c r="B42" s="149">
        <v>-9.7178562003180646E-3</v>
      </c>
      <c r="C42" s="149">
        <v>-2.0550696007003433E-3</v>
      </c>
      <c r="D42" s="29"/>
      <c r="E42" s="111" t="s">
        <v>441</v>
      </c>
    </row>
    <row r="43" spans="1:5">
      <c r="A43" s="9">
        <v>40878</v>
      </c>
      <c r="B43" s="149">
        <v>3.5152608688258091E-3</v>
      </c>
      <c r="C43" s="149">
        <v>8.3614710195574204E-3</v>
      </c>
      <c r="D43" s="29"/>
      <c r="E43" s="111" t="s">
        <v>441</v>
      </c>
    </row>
    <row r="44" spans="1:5">
      <c r="A44" s="9">
        <v>40969</v>
      </c>
      <c r="B44" s="149">
        <v>2.1190693271353256E-2</v>
      </c>
      <c r="C44" s="149">
        <v>1.6374058186657603E-2</v>
      </c>
      <c r="D44" s="29"/>
      <c r="E44" s="111" t="s">
        <v>441</v>
      </c>
    </row>
    <row r="45" spans="1:5">
      <c r="A45" s="9">
        <v>41061</v>
      </c>
      <c r="B45" s="149">
        <v>3.4276334285446408E-2</v>
      </c>
      <c r="C45" s="149">
        <v>1.2817944027230466E-2</v>
      </c>
      <c r="D45" s="29"/>
      <c r="E45" s="111" t="s">
        <v>441</v>
      </c>
    </row>
    <row r="46" spans="1:5">
      <c r="A46" s="9">
        <v>41153</v>
      </c>
      <c r="B46" s="149">
        <v>2.6919166512233916E-2</v>
      </c>
      <c r="C46" s="149">
        <v>1.8096051795267076E-2</v>
      </c>
      <c r="D46" s="29"/>
      <c r="E46" s="111" t="s">
        <v>441</v>
      </c>
    </row>
    <row r="47" spans="1:5">
      <c r="A47" s="9">
        <v>41244</v>
      </c>
      <c r="B47" s="149">
        <v>2.5250133341068182E-2</v>
      </c>
      <c r="C47" s="149">
        <v>1.6962991344838807E-2</v>
      </c>
      <c r="D47" s="29"/>
      <c r="E47" s="111" t="s">
        <v>441</v>
      </c>
    </row>
    <row r="48" spans="1:5">
      <c r="A48" s="9">
        <v>41334</v>
      </c>
      <c r="B48" s="149">
        <v>2.4744632227987173E-2</v>
      </c>
      <c r="C48" s="149">
        <v>1.2097855918556943E-2</v>
      </c>
      <c r="D48" s="29"/>
      <c r="E48" s="111" t="s">
        <v>441</v>
      </c>
    </row>
    <row r="49" spans="1:12">
      <c r="A49" s="9">
        <v>41426</v>
      </c>
      <c r="B49" s="149">
        <v>2.4339286185439679E-2</v>
      </c>
      <c r="C49" s="149">
        <v>7.2746306088200541E-3</v>
      </c>
      <c r="D49" s="29"/>
      <c r="E49" s="111" t="s">
        <v>441</v>
      </c>
    </row>
    <row r="50" spans="1:12">
      <c r="A50" s="9">
        <v>41518</v>
      </c>
      <c r="B50" s="149">
        <v>2.2775785410798388E-2</v>
      </c>
      <c r="C50" s="149">
        <v>8.2315984486185378E-3</v>
      </c>
      <c r="D50" s="29"/>
      <c r="E50" s="111" t="s">
        <v>441</v>
      </c>
    </row>
    <row r="51" spans="1:12">
      <c r="A51" s="9">
        <v>41609</v>
      </c>
      <c r="B51" s="149">
        <v>1.60208796908623E-2</v>
      </c>
      <c r="C51" s="149">
        <v>1.02517926122625E-2</v>
      </c>
      <c r="D51" s="29"/>
      <c r="E51" s="111" t="s">
        <v>441</v>
      </c>
    </row>
    <row r="52" spans="1:12">
      <c r="A52" s="9">
        <v>41699</v>
      </c>
      <c r="B52" s="149">
        <v>1.1126844896889088E-2</v>
      </c>
      <c r="C52" s="149">
        <v>2.0319038897681496E-2</v>
      </c>
      <c r="E52" s="111" t="s">
        <v>441</v>
      </c>
    </row>
    <row r="53" spans="1:12">
      <c r="A53" s="9">
        <v>41791</v>
      </c>
      <c r="B53" s="149">
        <v>-3.999719205203256E-3</v>
      </c>
      <c r="C53" s="149">
        <v>1.820487932711834E-2</v>
      </c>
      <c r="E53" s="111" t="s">
        <v>441</v>
      </c>
    </row>
    <row r="54" spans="1:12">
      <c r="A54" s="9">
        <v>41883</v>
      </c>
      <c r="B54" s="149">
        <v>-4.0052453788668174E-3</v>
      </c>
      <c r="C54" s="149">
        <v>1.4571301809465087E-2</v>
      </c>
      <c r="E54" s="111" t="s">
        <v>441</v>
      </c>
    </row>
    <row r="55" spans="1:12">
      <c r="A55" s="9">
        <v>41974</v>
      </c>
      <c r="B55" s="149">
        <v>9.3355407492472509E-3</v>
      </c>
      <c r="C55" s="149">
        <v>1.9153291114865079E-2</v>
      </c>
      <c r="E55" s="111" t="s">
        <v>425</v>
      </c>
      <c r="F55" s="111"/>
    </row>
    <row r="56" spans="1:12">
      <c r="A56" s="9">
        <v>42064</v>
      </c>
      <c r="B56" s="149">
        <v>7.8840193539957415E-3</v>
      </c>
      <c r="C56" s="149">
        <v>1.846446807750457E-2</v>
      </c>
      <c r="D56" s="123">
        <v>42158</v>
      </c>
      <c r="E56" s="111" t="s">
        <v>425</v>
      </c>
      <c r="F56" s="111"/>
    </row>
    <row r="57" spans="1:12">
      <c r="A57" s="9">
        <v>42156</v>
      </c>
      <c r="B57" s="149">
        <v>2.2116096270517138E-2</v>
      </c>
      <c r="C57" s="149">
        <v>2.9176703923052383E-2</v>
      </c>
      <c r="D57" s="123">
        <v>42221</v>
      </c>
      <c r="E57" s="111" t="s">
        <v>425</v>
      </c>
      <c r="F57" s="111"/>
    </row>
    <row r="58" spans="1:12">
      <c r="A58" s="9">
        <v>42248</v>
      </c>
      <c r="B58" s="149">
        <v>2.3384672258226047E-2</v>
      </c>
      <c r="C58" s="149">
        <v>2.722480331834598E-2</v>
      </c>
      <c r="D58" s="123">
        <v>42340</v>
      </c>
      <c r="E58" s="111" t="s">
        <v>441</v>
      </c>
    </row>
    <row r="59" spans="1:12">
      <c r="A59" s="9">
        <v>42339</v>
      </c>
      <c r="B59" s="149">
        <v>2.4526760371551992E-2</v>
      </c>
      <c r="C59" s="149">
        <v>3.0985599882468851E-2</v>
      </c>
      <c r="D59" s="123">
        <v>42426</v>
      </c>
      <c r="E59" s="111" t="s">
        <v>441</v>
      </c>
    </row>
    <row r="60" spans="1:12">
      <c r="A60" s="9">
        <v>42430</v>
      </c>
      <c r="B60" s="149">
        <v>1.7057272000734036E-2</v>
      </c>
      <c r="C60" s="149">
        <v>1.5596161443564682E-2</v>
      </c>
      <c r="D60" s="123">
        <v>42530</v>
      </c>
      <c r="E60" s="111" t="s">
        <v>441</v>
      </c>
      <c r="K60" s="72"/>
      <c r="L60" s="72"/>
    </row>
    <row r="61" spans="1:12">
      <c r="A61" s="9">
        <v>42522</v>
      </c>
      <c r="B61" s="149">
        <v>1.8384769984284954E-2</v>
      </c>
      <c r="C61" s="149">
        <v>1.0995861840319643E-2</v>
      </c>
      <c r="D61" s="123">
        <v>42585</v>
      </c>
      <c r="E61" s="111" t="s">
        <v>441</v>
      </c>
      <c r="K61" s="72"/>
      <c r="L61" s="72"/>
    </row>
    <row r="62" spans="1:12">
      <c r="A62" s="9">
        <v>42614</v>
      </c>
      <c r="B62" s="149">
        <v>1.2528297242836661E-2</v>
      </c>
      <c r="C62" s="149">
        <v>1.6391048577806044E-2</v>
      </c>
      <c r="D62" s="123">
        <v>42703</v>
      </c>
      <c r="E62" s="111" t="s">
        <v>441</v>
      </c>
      <c r="K62" s="72"/>
      <c r="L62" s="72"/>
    </row>
    <row r="63" spans="1:12">
      <c r="A63" s="9">
        <v>42705</v>
      </c>
      <c r="B63" s="149">
        <v>-6.3760800173917609E-3</v>
      </c>
      <c r="C63" s="149">
        <v>7.3881880877328943E-3</v>
      </c>
      <c r="D63" s="123">
        <v>42767</v>
      </c>
      <c r="E63" s="111" t="s">
        <v>441</v>
      </c>
      <c r="K63" s="72"/>
      <c r="L63" s="72"/>
    </row>
    <row r="64" spans="1:12">
      <c r="A64" s="9">
        <v>42795</v>
      </c>
      <c r="B64" s="149">
        <v>-3.3554783464387894E-3</v>
      </c>
      <c r="C64" s="149">
        <v>1.688792639532366E-3</v>
      </c>
      <c r="D64" s="123">
        <v>42863</v>
      </c>
      <c r="E64" s="111" t="s">
        <v>441</v>
      </c>
      <c r="K64" s="72"/>
      <c r="L64" s="72"/>
    </row>
    <row r="65" spans="1:12">
      <c r="A65" s="9">
        <v>42887</v>
      </c>
      <c r="B65" s="149">
        <v>-5.3868967775989596E-3</v>
      </c>
      <c r="C65" s="149">
        <v>1.2333507678305766E-2</v>
      </c>
      <c r="D65" s="123">
        <v>42954</v>
      </c>
      <c r="E65" s="111" t="s">
        <v>441</v>
      </c>
      <c r="K65" s="72"/>
      <c r="L65" s="72"/>
    </row>
    <row r="66" spans="1:12">
      <c r="A66" s="9">
        <v>42979</v>
      </c>
      <c r="B66" s="149">
        <v>4.6678417388692495E-3</v>
      </c>
      <c r="C66" s="149">
        <v>7.0870270768814692E-3</v>
      </c>
      <c r="D66" s="123">
        <v>43040</v>
      </c>
      <c r="E66" s="111" t="s">
        <v>441</v>
      </c>
      <c r="K66" s="72"/>
      <c r="L66" s="72"/>
    </row>
    <row r="67" spans="1:12">
      <c r="A67" s="9">
        <v>43070</v>
      </c>
      <c r="B67" s="149">
        <v>1.960977362309535E-2</v>
      </c>
      <c r="C67" s="149">
        <v>1.7229467264447962E-2</v>
      </c>
      <c r="D67" s="123">
        <v>43120</v>
      </c>
      <c r="E67" s="111" t="s">
        <v>441</v>
      </c>
    </row>
    <row r="68" spans="1:12">
      <c r="A68" s="9">
        <v>43160</v>
      </c>
      <c r="B68" s="149">
        <v>2.9115356669637604E-2</v>
      </c>
      <c r="C68" s="149">
        <v>2.6974927122422887E-2</v>
      </c>
      <c r="D68" s="123">
        <v>43284</v>
      </c>
      <c r="E68" s="111" t="s">
        <v>441</v>
      </c>
    </row>
    <row r="69" spans="1:12">
      <c r="A69" s="9">
        <v>43252</v>
      </c>
      <c r="B69" s="149">
        <v>1.6862157631513108E-2</v>
      </c>
      <c r="C69" s="149">
        <v>1.8940333987031321E-2</v>
      </c>
      <c r="D69" s="123">
        <v>43318</v>
      </c>
      <c r="E69" s="111" t="s">
        <v>441</v>
      </c>
    </row>
    <row r="70" spans="1:12">
      <c r="A70" s="9">
        <v>43344</v>
      </c>
      <c r="B70" s="149">
        <v>8.8294337622809582E-3</v>
      </c>
      <c r="C70" s="149">
        <v>1.5651035031256422E-2</v>
      </c>
      <c r="D70" s="123">
        <v>43413</v>
      </c>
      <c r="E70" s="130" t="s">
        <v>653</v>
      </c>
    </row>
    <row r="71" spans="1:12">
      <c r="A71" s="9">
        <v>43435</v>
      </c>
      <c r="B71" s="149">
        <v>7.5002933521026716E-3</v>
      </c>
      <c r="C71" s="149">
        <v>1.1947158717995343E-2</v>
      </c>
      <c r="D71" s="123">
        <v>43508</v>
      </c>
      <c r="E71" s="130" t="s">
        <v>653</v>
      </c>
    </row>
    <row r="72" spans="1:12">
      <c r="A72" s="9">
        <v>43525</v>
      </c>
      <c r="B72" s="149">
        <v>1.3439844489871566E-2</v>
      </c>
      <c r="C72" s="149">
        <v>1.9867105704121979E-2</v>
      </c>
      <c r="D72" s="123">
        <v>43586</v>
      </c>
      <c r="E72" s="130" t="s">
        <v>653</v>
      </c>
    </row>
    <row r="73" spans="1:12">
      <c r="A73" s="9">
        <v>43617</v>
      </c>
      <c r="B73" s="149">
        <v>2.5754914193102607E-2</v>
      </c>
      <c r="C73" s="149">
        <v>1.6154310678327954E-2</v>
      </c>
      <c r="D73" s="123">
        <v>43680</v>
      </c>
      <c r="E73" s="111" t="s">
        <v>441</v>
      </c>
    </row>
    <row r="74" spans="1:12">
      <c r="A74" s="9">
        <v>43709</v>
      </c>
      <c r="B74" s="149">
        <v>1.5864946472194719E-2</v>
      </c>
      <c r="C74" s="149">
        <v>2.5579405466922056E-2</v>
      </c>
      <c r="D74" s="123">
        <v>43796</v>
      </c>
      <c r="E74" s="173" t="s">
        <v>693</v>
      </c>
    </row>
    <row r="75" spans="1:12">
      <c r="A75" s="9">
        <v>43800</v>
      </c>
      <c r="B75" s="149">
        <v>1.2074428907133283E-2</v>
      </c>
      <c r="C75" s="149">
        <v>2.0564669607639363E-2</v>
      </c>
      <c r="D75" s="123">
        <v>43868</v>
      </c>
      <c r="E75" s="130" t="s">
        <v>653</v>
      </c>
    </row>
    <row r="76" spans="1:12">
      <c r="A76" s="9">
        <v>43891</v>
      </c>
      <c r="B76" s="149">
        <v>5.928031556206026E-3</v>
      </c>
      <c r="C76" s="149">
        <v>9.5135759610833759E-3</v>
      </c>
      <c r="D76" s="123">
        <v>43970</v>
      </c>
      <c r="E76" s="173" t="s">
        <v>693</v>
      </c>
    </row>
    <row r="77" spans="1:12">
      <c r="A77" s="9">
        <v>43983</v>
      </c>
      <c r="B77" s="149">
        <v>-2.555697718313199E-2</v>
      </c>
      <c r="C77" s="149">
        <v>-1.0303168605588442E-2</v>
      </c>
      <c r="D77" s="123">
        <v>44057</v>
      </c>
      <c r="E77" s="111" t="s">
        <v>441</v>
      </c>
    </row>
    <row r="78" spans="1:12">
      <c r="A78" s="9">
        <v>44075</v>
      </c>
      <c r="B78" s="149">
        <v>9.6135968594510679E-3</v>
      </c>
      <c r="C78" s="149">
        <v>1.0328328377648521E-2</v>
      </c>
      <c r="D78" s="123">
        <v>44159</v>
      </c>
      <c r="E78" s="173" t="s">
        <v>751</v>
      </c>
    </row>
    <row r="79" spans="1:12">
      <c r="A79" s="9">
        <v>44166</v>
      </c>
      <c r="B79" s="149">
        <v>1.9409972494470518E-2</v>
      </c>
      <c r="C79" s="149">
        <v>1.7788444452425445E-2</v>
      </c>
      <c r="D79" s="123">
        <v>44238</v>
      </c>
      <c r="E79" s="191" t="s">
        <v>441</v>
      </c>
    </row>
    <row r="80" spans="1:12">
      <c r="A80" s="9"/>
      <c r="B80" s="149"/>
      <c r="C80" s="149"/>
      <c r="D80" s="123">
        <v>44321</v>
      </c>
      <c r="E80" s="173" t="s">
        <v>778</v>
      </c>
    </row>
    <row r="81" spans="1:5">
      <c r="A81" s="9"/>
      <c r="B81" s="149"/>
      <c r="C81" s="72"/>
      <c r="E81" s="173" t="s">
        <v>777</v>
      </c>
    </row>
    <row r="82" spans="1:5">
      <c r="A82" s="9"/>
      <c r="B82" s="149"/>
      <c r="C82" s="72"/>
    </row>
    <row r="83" spans="1:5">
      <c r="A83" s="9"/>
      <c r="B83" s="149"/>
      <c r="C83" s="72"/>
    </row>
    <row r="84" spans="1:5">
      <c r="A84" s="9"/>
      <c r="B84" s="149"/>
      <c r="C84" s="72"/>
    </row>
    <row r="85" spans="1:5">
      <c r="C85" s="72"/>
    </row>
    <row r="86" spans="1:5">
      <c r="C86"/>
    </row>
  </sheetData>
  <pageMargins left="0.7" right="0.7" top="0.75" bottom="0.75" header="0.3" footer="0.3"/>
  <pageSetup paperSize="9"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11">
    <tabColor rgb="FF7030A0"/>
  </sheetPr>
  <dimension ref="A1:P244"/>
  <sheetViews>
    <sheetView workbookViewId="0">
      <pane xSplit="1" ySplit="4" topLeftCell="B197" activePane="bottomRight" state="frozen"/>
      <selection pane="topRight" activeCell="B1" sqref="B1"/>
      <selection pane="bottomLeft" activeCell="A5" sqref="A5"/>
      <selection pane="bottomRight" activeCell="F209" sqref="F209:F210"/>
    </sheetView>
  </sheetViews>
  <sheetFormatPr defaultRowHeight="14.5"/>
  <cols>
    <col min="2" max="2" width="19" customWidth="1"/>
    <col min="3" max="3" width="21.1796875" customWidth="1"/>
    <col min="4" max="4" width="12.7265625" customWidth="1"/>
    <col min="5" max="5" width="10.7265625" customWidth="1"/>
    <col min="6" max="6" width="13.26953125" bestFit="1" customWidth="1"/>
    <col min="7" max="7" width="13.7265625" customWidth="1"/>
    <col min="8" max="8" width="17.1796875" customWidth="1"/>
  </cols>
  <sheetData>
    <row r="1" spans="1:8">
      <c r="A1" s="26" t="s">
        <v>7</v>
      </c>
      <c r="E1" s="113" t="s">
        <v>386</v>
      </c>
    </row>
    <row r="2" spans="1:8">
      <c r="A2" s="5" t="s">
        <v>8</v>
      </c>
      <c r="E2" s="36" t="s">
        <v>645</v>
      </c>
    </row>
    <row r="4" spans="1:8">
      <c r="A4" s="15"/>
      <c r="B4" s="26" t="s">
        <v>1</v>
      </c>
      <c r="C4" s="26" t="s">
        <v>6</v>
      </c>
      <c r="D4" s="26" t="s">
        <v>21</v>
      </c>
      <c r="G4" s="19"/>
      <c r="H4" s="19"/>
    </row>
    <row r="5" spans="1:8">
      <c r="A5" s="14">
        <v>37226</v>
      </c>
      <c r="B5" s="12">
        <v>8139</v>
      </c>
      <c r="C5" s="11">
        <v>1587</v>
      </c>
      <c r="D5" s="86">
        <f t="shared" ref="D5:D26" si="0">+C5+B5</f>
        <v>9726</v>
      </c>
      <c r="G5" s="19"/>
      <c r="H5" s="19"/>
    </row>
    <row r="6" spans="1:8">
      <c r="A6" s="14">
        <v>37257</v>
      </c>
      <c r="B6" s="12">
        <v>11202</v>
      </c>
      <c r="C6" s="11">
        <v>5137</v>
      </c>
      <c r="D6" s="86">
        <f t="shared" si="0"/>
        <v>16339</v>
      </c>
    </row>
    <row r="7" spans="1:8">
      <c r="A7" s="14">
        <v>37288</v>
      </c>
      <c r="B7" s="12">
        <v>13882</v>
      </c>
      <c r="C7" s="11">
        <v>8110</v>
      </c>
      <c r="D7" s="86">
        <f t="shared" si="0"/>
        <v>21992</v>
      </c>
      <c r="F7" s="19"/>
      <c r="G7" s="19"/>
      <c r="H7" s="19"/>
    </row>
    <row r="8" spans="1:8">
      <c r="A8" s="14">
        <v>37316</v>
      </c>
      <c r="B8" s="12">
        <v>15413</v>
      </c>
      <c r="C8" s="11">
        <v>10222</v>
      </c>
      <c r="D8" s="86">
        <f t="shared" si="0"/>
        <v>25635</v>
      </c>
    </row>
    <row r="9" spans="1:8">
      <c r="A9" s="14">
        <v>37347</v>
      </c>
      <c r="B9" s="12">
        <v>16271</v>
      </c>
      <c r="C9" s="11">
        <v>11794</v>
      </c>
      <c r="D9" s="86">
        <f t="shared" si="0"/>
        <v>28065</v>
      </c>
    </row>
    <row r="10" spans="1:8">
      <c r="A10" s="14">
        <v>37377</v>
      </c>
      <c r="B10" s="12">
        <v>17932</v>
      </c>
      <c r="C10" s="11">
        <v>13299</v>
      </c>
      <c r="D10" s="86">
        <f t="shared" si="0"/>
        <v>31231</v>
      </c>
    </row>
    <row r="11" spans="1:8">
      <c r="A11" s="14">
        <v>37408</v>
      </c>
      <c r="B11" s="12">
        <v>18496</v>
      </c>
      <c r="C11" s="11">
        <v>14319</v>
      </c>
      <c r="D11" s="86">
        <f t="shared" si="0"/>
        <v>32815</v>
      </c>
    </row>
    <row r="12" spans="1:8">
      <c r="A12" s="14">
        <v>37438</v>
      </c>
      <c r="B12" s="12">
        <v>19255</v>
      </c>
      <c r="C12" s="11">
        <v>15326</v>
      </c>
      <c r="D12" s="86">
        <f t="shared" si="0"/>
        <v>34581</v>
      </c>
    </row>
    <row r="13" spans="1:8">
      <c r="A13" s="14">
        <v>37469</v>
      </c>
      <c r="B13" s="12">
        <v>20120</v>
      </c>
      <c r="C13" s="11">
        <v>16083</v>
      </c>
      <c r="D13" s="86">
        <f t="shared" si="0"/>
        <v>36203</v>
      </c>
    </row>
    <row r="14" spans="1:8">
      <c r="A14" s="14">
        <v>37500</v>
      </c>
      <c r="B14" s="12">
        <v>20517</v>
      </c>
      <c r="C14" s="11">
        <v>16593</v>
      </c>
      <c r="D14" s="86">
        <f t="shared" si="0"/>
        <v>37110</v>
      </c>
    </row>
    <row r="15" spans="1:8">
      <c r="A15" s="14">
        <v>37530</v>
      </c>
      <c r="B15" s="12">
        <v>20775</v>
      </c>
      <c r="C15" s="11">
        <v>16695</v>
      </c>
      <c r="D15" s="86">
        <f t="shared" si="0"/>
        <v>37470</v>
      </c>
    </row>
    <row r="16" spans="1:8">
      <c r="A16" s="14">
        <v>37561</v>
      </c>
      <c r="B16" s="12">
        <v>20804</v>
      </c>
      <c r="C16" s="11">
        <v>17381</v>
      </c>
      <c r="D16" s="86">
        <f t="shared" si="0"/>
        <v>38185</v>
      </c>
    </row>
    <row r="17" spans="1:4">
      <c r="A17" s="14">
        <v>37591</v>
      </c>
      <c r="B17" s="12">
        <v>20851</v>
      </c>
      <c r="C17" s="11">
        <v>17347</v>
      </c>
      <c r="D17" s="86">
        <f t="shared" si="0"/>
        <v>38198</v>
      </c>
    </row>
    <row r="18" spans="1:4">
      <c r="A18" s="14">
        <v>37622</v>
      </c>
      <c r="B18" s="12">
        <v>21308</v>
      </c>
      <c r="C18" s="11">
        <v>17739</v>
      </c>
      <c r="D18" s="86">
        <f t="shared" si="0"/>
        <v>39047</v>
      </c>
    </row>
    <row r="19" spans="1:4">
      <c r="A19" s="14">
        <v>37653</v>
      </c>
      <c r="B19" s="12">
        <v>22134</v>
      </c>
      <c r="C19" s="11">
        <v>19423</v>
      </c>
      <c r="D19" s="86">
        <f t="shared" si="0"/>
        <v>41557</v>
      </c>
    </row>
    <row r="20" spans="1:4">
      <c r="A20" s="14">
        <v>37681</v>
      </c>
      <c r="B20" s="12">
        <v>22058</v>
      </c>
      <c r="C20" s="11">
        <v>19534</v>
      </c>
      <c r="D20" s="86">
        <f t="shared" si="0"/>
        <v>41592</v>
      </c>
    </row>
    <row r="21" spans="1:4">
      <c r="A21" s="14">
        <v>37712</v>
      </c>
      <c r="B21" s="12">
        <v>22017</v>
      </c>
      <c r="C21" s="11">
        <v>20030</v>
      </c>
      <c r="D21" s="86">
        <f t="shared" si="0"/>
        <v>42047</v>
      </c>
    </row>
    <row r="22" spans="1:4">
      <c r="A22" s="14">
        <v>37742</v>
      </c>
      <c r="B22" s="12">
        <v>22060</v>
      </c>
      <c r="C22" s="11">
        <v>20481</v>
      </c>
      <c r="D22" s="86">
        <f t="shared" si="0"/>
        <v>42541</v>
      </c>
    </row>
    <row r="23" spans="1:4">
      <c r="A23" s="14">
        <v>37773</v>
      </c>
      <c r="B23" s="12">
        <v>22129</v>
      </c>
      <c r="C23" s="11">
        <v>20388</v>
      </c>
      <c r="D23" s="86">
        <f t="shared" si="0"/>
        <v>42517</v>
      </c>
    </row>
    <row r="24" spans="1:4">
      <c r="A24" s="14">
        <v>37803</v>
      </c>
      <c r="B24" s="12">
        <v>21805</v>
      </c>
      <c r="C24" s="11">
        <v>20282</v>
      </c>
      <c r="D24" s="86">
        <f t="shared" si="0"/>
        <v>42087</v>
      </c>
    </row>
    <row r="25" spans="1:4">
      <c r="A25" s="14">
        <v>37834</v>
      </c>
      <c r="B25" s="12">
        <v>21329</v>
      </c>
      <c r="C25" s="11">
        <v>19825</v>
      </c>
      <c r="D25" s="86">
        <f t="shared" si="0"/>
        <v>41154</v>
      </c>
    </row>
    <row r="26" spans="1:4">
      <c r="A26" s="14">
        <v>37865</v>
      </c>
      <c r="B26" s="12">
        <v>20716</v>
      </c>
      <c r="C26" s="11">
        <v>19721</v>
      </c>
      <c r="D26" s="86">
        <f t="shared" si="0"/>
        <v>40437</v>
      </c>
    </row>
    <row r="27" spans="1:4">
      <c r="A27" s="14">
        <v>37895</v>
      </c>
      <c r="B27" s="12">
        <v>20160</v>
      </c>
      <c r="C27" s="11">
        <v>19154</v>
      </c>
      <c r="D27" s="86">
        <f t="shared" ref="D27:D90" si="1">+C27+B27</f>
        <v>39314</v>
      </c>
    </row>
    <row r="28" spans="1:4">
      <c r="A28" s="14">
        <v>37926</v>
      </c>
      <c r="B28" s="12">
        <v>19090</v>
      </c>
      <c r="C28" s="11">
        <v>17682</v>
      </c>
      <c r="D28" s="86">
        <f t="shared" si="1"/>
        <v>36772</v>
      </c>
    </row>
    <row r="29" spans="1:4">
      <c r="A29" s="14">
        <v>37956</v>
      </c>
      <c r="B29" s="12">
        <v>17801</v>
      </c>
      <c r="C29" s="11">
        <v>17105</v>
      </c>
      <c r="D29" s="86">
        <f t="shared" si="1"/>
        <v>34906</v>
      </c>
    </row>
    <row r="30" spans="1:4">
      <c r="A30" s="14">
        <v>37987</v>
      </c>
      <c r="B30" s="12">
        <v>16678</v>
      </c>
      <c r="C30" s="11">
        <v>16648</v>
      </c>
      <c r="D30" s="86">
        <f t="shared" si="1"/>
        <v>33326</v>
      </c>
    </row>
    <row r="31" spans="1:4">
      <c r="A31" s="14">
        <v>38018</v>
      </c>
      <c r="B31" s="12">
        <v>15423</v>
      </c>
      <c r="C31" s="11">
        <v>14652</v>
      </c>
      <c r="D31" s="86">
        <f t="shared" si="1"/>
        <v>30075</v>
      </c>
    </row>
    <row r="32" spans="1:4">
      <c r="A32" s="14">
        <v>38047</v>
      </c>
      <c r="B32" s="12">
        <v>14469</v>
      </c>
      <c r="C32" s="11">
        <v>13509</v>
      </c>
      <c r="D32" s="86">
        <f t="shared" si="1"/>
        <v>27978</v>
      </c>
    </row>
    <row r="33" spans="1:6">
      <c r="A33" s="14">
        <v>38078</v>
      </c>
      <c r="B33" s="12">
        <v>13691</v>
      </c>
      <c r="C33" s="11">
        <v>12021</v>
      </c>
      <c r="D33" s="86">
        <f t="shared" si="1"/>
        <v>25712</v>
      </c>
    </row>
    <row r="34" spans="1:6">
      <c r="A34" s="14">
        <v>38108</v>
      </c>
      <c r="B34" s="12">
        <v>13067</v>
      </c>
      <c r="C34" s="11">
        <v>10916</v>
      </c>
      <c r="D34" s="86">
        <f t="shared" si="1"/>
        <v>23983</v>
      </c>
    </row>
    <row r="35" spans="1:6">
      <c r="A35" s="14">
        <v>38139</v>
      </c>
      <c r="B35" s="12">
        <v>12150</v>
      </c>
      <c r="C35" s="11">
        <v>9858</v>
      </c>
      <c r="D35" s="86">
        <f t="shared" si="1"/>
        <v>22008</v>
      </c>
    </row>
    <row r="36" spans="1:6">
      <c r="A36" s="14">
        <v>38169</v>
      </c>
      <c r="B36" s="12">
        <v>11585</v>
      </c>
      <c r="C36" s="11">
        <v>8987</v>
      </c>
      <c r="D36" s="86">
        <f t="shared" si="1"/>
        <v>20572</v>
      </c>
    </row>
    <row r="37" spans="1:6">
      <c r="A37" s="14">
        <v>38200</v>
      </c>
      <c r="B37" s="12">
        <v>10947</v>
      </c>
      <c r="C37" s="11">
        <v>8347</v>
      </c>
      <c r="D37" s="86">
        <f t="shared" si="1"/>
        <v>19294</v>
      </c>
    </row>
    <row r="38" spans="1:6">
      <c r="A38" s="14">
        <v>38231</v>
      </c>
      <c r="B38" s="12">
        <v>10462</v>
      </c>
      <c r="C38" s="11">
        <v>7295</v>
      </c>
      <c r="D38" s="86">
        <f t="shared" si="1"/>
        <v>17757</v>
      </c>
    </row>
    <row r="39" spans="1:6">
      <c r="A39" s="14">
        <v>38261</v>
      </c>
      <c r="B39" s="12">
        <v>10086</v>
      </c>
      <c r="C39" s="11">
        <v>6869</v>
      </c>
      <c r="D39" s="86">
        <f t="shared" si="1"/>
        <v>16955</v>
      </c>
    </row>
    <row r="40" spans="1:6">
      <c r="A40" s="14">
        <v>38292</v>
      </c>
      <c r="B40" s="12">
        <v>9719</v>
      </c>
      <c r="C40" s="11">
        <v>6615</v>
      </c>
      <c r="D40" s="86">
        <f t="shared" si="1"/>
        <v>16334</v>
      </c>
    </row>
    <row r="41" spans="1:6">
      <c r="A41" s="14">
        <v>38322</v>
      </c>
      <c r="B41" s="12">
        <v>9499</v>
      </c>
      <c r="C41" s="11">
        <v>5609</v>
      </c>
      <c r="D41" s="86">
        <f t="shared" si="1"/>
        <v>15108</v>
      </c>
    </row>
    <row r="42" spans="1:6">
      <c r="A42" s="14">
        <v>38353</v>
      </c>
      <c r="B42" s="12">
        <v>8640</v>
      </c>
      <c r="C42" s="11">
        <v>4168</v>
      </c>
      <c r="D42" s="86">
        <f t="shared" si="1"/>
        <v>12808</v>
      </c>
    </row>
    <row r="43" spans="1:6">
      <c r="A43" s="14">
        <v>38384</v>
      </c>
      <c r="B43" s="12">
        <v>7703</v>
      </c>
      <c r="C43" s="11">
        <v>3428</v>
      </c>
      <c r="D43" s="86">
        <f t="shared" si="1"/>
        <v>11131</v>
      </c>
    </row>
    <row r="44" spans="1:6">
      <c r="A44" s="14">
        <v>38412</v>
      </c>
      <c r="B44" s="12">
        <v>7330</v>
      </c>
      <c r="C44" s="11">
        <v>2683</v>
      </c>
      <c r="D44" s="86">
        <f t="shared" si="1"/>
        <v>10013</v>
      </c>
    </row>
    <row r="45" spans="1:6">
      <c r="A45" s="14">
        <v>38443</v>
      </c>
      <c r="B45" s="12">
        <v>7207</v>
      </c>
      <c r="C45" s="11">
        <v>2142</v>
      </c>
      <c r="D45" s="86">
        <f t="shared" si="1"/>
        <v>9349</v>
      </c>
      <c r="F45" s="111" t="s">
        <v>448</v>
      </c>
    </row>
    <row r="46" spans="1:6">
      <c r="A46" s="14">
        <v>38473</v>
      </c>
      <c r="B46" s="12">
        <v>6981</v>
      </c>
      <c r="C46" s="11">
        <v>1818</v>
      </c>
      <c r="D46" s="86">
        <f t="shared" si="1"/>
        <v>8799</v>
      </c>
      <c r="F46" s="111" t="s">
        <v>448</v>
      </c>
    </row>
    <row r="47" spans="1:6">
      <c r="A47" s="14">
        <v>38504</v>
      </c>
      <c r="B47" s="12">
        <v>6814</v>
      </c>
      <c r="C47" s="11">
        <v>1779</v>
      </c>
      <c r="D47" s="86">
        <f t="shared" si="1"/>
        <v>8593</v>
      </c>
      <c r="F47" s="111" t="s">
        <v>448</v>
      </c>
    </row>
    <row r="48" spans="1:6">
      <c r="A48" s="14">
        <v>38534</v>
      </c>
      <c r="B48" s="12">
        <v>6137</v>
      </c>
      <c r="C48" s="11">
        <v>751</v>
      </c>
      <c r="D48" s="86">
        <f t="shared" si="1"/>
        <v>6888</v>
      </c>
      <c r="F48" s="111" t="s">
        <v>448</v>
      </c>
    </row>
    <row r="49" spans="1:6">
      <c r="A49" s="14">
        <v>38565</v>
      </c>
      <c r="B49" s="12">
        <v>5982</v>
      </c>
      <c r="C49" s="11">
        <v>636</v>
      </c>
      <c r="D49" s="86">
        <f t="shared" si="1"/>
        <v>6618</v>
      </c>
      <c r="F49" s="111" t="s">
        <v>448</v>
      </c>
    </row>
    <row r="50" spans="1:6">
      <c r="A50" s="14">
        <v>38596</v>
      </c>
      <c r="B50" s="12">
        <v>5987</v>
      </c>
      <c r="C50" s="11">
        <v>418</v>
      </c>
      <c r="D50" s="86">
        <f t="shared" si="1"/>
        <v>6405</v>
      </c>
      <c r="F50" s="111" t="s">
        <v>448</v>
      </c>
    </row>
    <row r="51" spans="1:6">
      <c r="A51" s="14">
        <v>38626</v>
      </c>
      <c r="B51" s="12">
        <v>5811</v>
      </c>
      <c r="C51" s="11">
        <v>189</v>
      </c>
      <c r="D51" s="86">
        <f t="shared" si="1"/>
        <v>6000</v>
      </c>
      <c r="F51" s="111" t="s">
        <v>448</v>
      </c>
    </row>
    <row r="52" spans="1:6">
      <c r="A52" s="14">
        <v>38657</v>
      </c>
      <c r="B52" s="12">
        <v>6001</v>
      </c>
      <c r="C52" s="11">
        <v>156</v>
      </c>
      <c r="D52" s="86">
        <f t="shared" si="1"/>
        <v>6157</v>
      </c>
      <c r="F52" s="111" t="s">
        <v>448</v>
      </c>
    </row>
    <row r="53" spans="1:6">
      <c r="A53" s="14">
        <v>38687</v>
      </c>
      <c r="B53" s="12">
        <v>6352</v>
      </c>
      <c r="C53" s="11">
        <v>619</v>
      </c>
      <c r="D53" s="86">
        <f t="shared" si="1"/>
        <v>6971</v>
      </c>
      <c r="F53" s="111" t="s">
        <v>448</v>
      </c>
    </row>
    <row r="54" spans="1:6">
      <c r="A54" s="14">
        <v>38718</v>
      </c>
      <c r="B54" s="12">
        <v>6228</v>
      </c>
      <c r="C54" s="11">
        <v>729</v>
      </c>
      <c r="D54" s="86">
        <f t="shared" si="1"/>
        <v>6957</v>
      </c>
      <c r="F54" s="111" t="s">
        <v>448</v>
      </c>
    </row>
    <row r="55" spans="1:6">
      <c r="A55" s="14">
        <v>38749</v>
      </c>
      <c r="B55" s="12">
        <v>6934</v>
      </c>
      <c r="C55" s="11">
        <v>1340</v>
      </c>
      <c r="D55" s="86">
        <f t="shared" si="1"/>
        <v>8274</v>
      </c>
      <c r="F55" s="111" t="s">
        <v>448</v>
      </c>
    </row>
    <row r="56" spans="1:6">
      <c r="A56" s="14">
        <v>38777</v>
      </c>
      <c r="B56" s="12">
        <v>7388</v>
      </c>
      <c r="C56" s="11">
        <v>2351</v>
      </c>
      <c r="D56" s="86">
        <f t="shared" si="1"/>
        <v>9739</v>
      </c>
      <c r="F56" s="111" t="s">
        <v>448</v>
      </c>
    </row>
    <row r="57" spans="1:6">
      <c r="A57" s="14">
        <v>38808</v>
      </c>
      <c r="B57" s="12">
        <v>7490</v>
      </c>
      <c r="C57" s="11">
        <v>2585</v>
      </c>
      <c r="D57" s="86">
        <f t="shared" si="1"/>
        <v>10075</v>
      </c>
      <c r="F57" s="111" t="s">
        <v>448</v>
      </c>
    </row>
    <row r="58" spans="1:6">
      <c r="A58" s="14">
        <v>38838</v>
      </c>
      <c r="B58" s="12">
        <v>7395</v>
      </c>
      <c r="C58" s="11">
        <v>2797</v>
      </c>
      <c r="D58" s="86">
        <f t="shared" si="1"/>
        <v>10192</v>
      </c>
      <c r="F58" s="111" t="s">
        <v>448</v>
      </c>
    </row>
    <row r="59" spans="1:6">
      <c r="A59" s="14">
        <v>38869</v>
      </c>
      <c r="B59" s="12">
        <v>7753</v>
      </c>
      <c r="C59" s="11">
        <v>2935</v>
      </c>
      <c r="D59" s="86">
        <f t="shared" si="1"/>
        <v>10688</v>
      </c>
      <c r="F59" s="111" t="s">
        <v>448</v>
      </c>
    </row>
    <row r="60" spans="1:6">
      <c r="A60" s="14">
        <v>38899</v>
      </c>
      <c r="B60" s="12">
        <v>8307</v>
      </c>
      <c r="C60" s="11">
        <v>3836</v>
      </c>
      <c r="D60" s="86">
        <f t="shared" si="1"/>
        <v>12143</v>
      </c>
      <c r="F60" s="111" t="s">
        <v>448</v>
      </c>
    </row>
    <row r="61" spans="1:6">
      <c r="A61" s="14">
        <v>38930</v>
      </c>
      <c r="B61" s="12">
        <v>8689</v>
      </c>
      <c r="C61" s="11">
        <v>3801</v>
      </c>
      <c r="D61" s="86">
        <f t="shared" si="1"/>
        <v>12490</v>
      </c>
      <c r="F61" s="111" t="s">
        <v>448</v>
      </c>
    </row>
    <row r="62" spans="1:6">
      <c r="A62" s="14">
        <v>38961</v>
      </c>
      <c r="B62" s="12">
        <v>8928</v>
      </c>
      <c r="C62" s="11">
        <v>4272</v>
      </c>
      <c r="D62" s="86">
        <f t="shared" si="1"/>
        <v>13200</v>
      </c>
      <c r="F62" s="111" t="s">
        <v>448</v>
      </c>
    </row>
    <row r="63" spans="1:6">
      <c r="A63" s="14">
        <v>38991</v>
      </c>
      <c r="B63" s="12">
        <v>9313</v>
      </c>
      <c r="C63" s="11">
        <v>4444</v>
      </c>
      <c r="D63" s="86">
        <f t="shared" si="1"/>
        <v>13757</v>
      </c>
      <c r="F63" s="111" t="s">
        <v>448</v>
      </c>
    </row>
    <row r="64" spans="1:6">
      <c r="A64" s="14">
        <v>39022</v>
      </c>
      <c r="B64" s="12">
        <v>9827</v>
      </c>
      <c r="C64" s="11">
        <v>4930</v>
      </c>
      <c r="D64" s="86">
        <f t="shared" si="1"/>
        <v>14757</v>
      </c>
      <c r="F64" s="111" t="s">
        <v>448</v>
      </c>
    </row>
    <row r="65" spans="1:6">
      <c r="A65" s="14">
        <v>39052</v>
      </c>
      <c r="B65" s="12">
        <v>9806</v>
      </c>
      <c r="C65" s="11">
        <v>4803</v>
      </c>
      <c r="D65" s="86">
        <f t="shared" si="1"/>
        <v>14609</v>
      </c>
      <c r="F65" s="111" t="s">
        <v>448</v>
      </c>
    </row>
    <row r="66" spans="1:6">
      <c r="A66" s="14">
        <v>39083</v>
      </c>
      <c r="B66" s="12">
        <v>9801</v>
      </c>
      <c r="C66" s="11">
        <v>4315</v>
      </c>
      <c r="D66" s="86">
        <f t="shared" si="1"/>
        <v>14116</v>
      </c>
      <c r="F66" s="111" t="s">
        <v>448</v>
      </c>
    </row>
    <row r="67" spans="1:6">
      <c r="A67" s="14">
        <v>39114</v>
      </c>
      <c r="B67" s="12">
        <v>9385</v>
      </c>
      <c r="C67" s="11">
        <v>3766</v>
      </c>
      <c r="D67" s="86">
        <f t="shared" si="1"/>
        <v>13151</v>
      </c>
      <c r="F67" s="111" t="s">
        <v>448</v>
      </c>
    </row>
    <row r="68" spans="1:6">
      <c r="A68" s="14">
        <v>39142</v>
      </c>
      <c r="B68" s="12">
        <v>9118</v>
      </c>
      <c r="C68" s="11">
        <v>2963</v>
      </c>
      <c r="D68" s="86">
        <f t="shared" si="1"/>
        <v>12081</v>
      </c>
      <c r="F68" s="111" t="s">
        <v>448</v>
      </c>
    </row>
    <row r="69" spans="1:6">
      <c r="A69" s="14">
        <v>39173</v>
      </c>
      <c r="B69" s="12">
        <v>8806</v>
      </c>
      <c r="C69" s="11">
        <v>2416</v>
      </c>
      <c r="D69" s="86">
        <f t="shared" si="1"/>
        <v>11222</v>
      </c>
      <c r="F69" s="111" t="s">
        <v>448</v>
      </c>
    </row>
    <row r="70" spans="1:6">
      <c r="A70" s="14">
        <v>39203</v>
      </c>
      <c r="B70" s="12">
        <v>8651</v>
      </c>
      <c r="C70" s="11">
        <v>2031</v>
      </c>
      <c r="D70" s="86">
        <f t="shared" si="1"/>
        <v>10682</v>
      </c>
      <c r="F70" s="111" t="s">
        <v>448</v>
      </c>
    </row>
    <row r="71" spans="1:6">
      <c r="A71" s="14">
        <v>39234</v>
      </c>
      <c r="B71" s="12">
        <v>8319</v>
      </c>
      <c r="C71" s="11">
        <v>1759</v>
      </c>
      <c r="D71" s="86">
        <f t="shared" si="1"/>
        <v>10078</v>
      </c>
      <c r="F71" s="111" t="s">
        <v>448</v>
      </c>
    </row>
    <row r="72" spans="1:6">
      <c r="A72" s="14">
        <v>39264</v>
      </c>
      <c r="B72" s="12">
        <v>8102</v>
      </c>
      <c r="C72" s="11">
        <v>864</v>
      </c>
      <c r="D72" s="86">
        <f t="shared" si="1"/>
        <v>8966</v>
      </c>
      <c r="F72" s="111" t="s">
        <v>448</v>
      </c>
    </row>
    <row r="73" spans="1:6">
      <c r="A73" s="14">
        <v>39295</v>
      </c>
      <c r="B73" s="12">
        <v>7889</v>
      </c>
      <c r="C73" s="11">
        <v>841</v>
      </c>
      <c r="D73" s="86">
        <f t="shared" si="1"/>
        <v>8730</v>
      </c>
      <c r="F73" s="111" t="s">
        <v>448</v>
      </c>
    </row>
    <row r="74" spans="1:6">
      <c r="A74" s="14">
        <v>39326</v>
      </c>
      <c r="B74" s="12">
        <v>7778</v>
      </c>
      <c r="C74" s="11">
        <v>531</v>
      </c>
      <c r="D74" s="86">
        <f t="shared" si="1"/>
        <v>8309</v>
      </c>
      <c r="F74" s="111" t="s">
        <v>448</v>
      </c>
    </row>
    <row r="75" spans="1:6">
      <c r="A75" s="14">
        <v>39356</v>
      </c>
      <c r="B75" s="12">
        <v>7336</v>
      </c>
      <c r="C75" s="11">
        <v>181</v>
      </c>
      <c r="D75" s="86">
        <f t="shared" si="1"/>
        <v>7517</v>
      </c>
      <c r="F75" s="111" t="s">
        <v>448</v>
      </c>
    </row>
    <row r="76" spans="1:6">
      <c r="A76" s="14">
        <v>39387</v>
      </c>
      <c r="B76" s="12">
        <v>6878</v>
      </c>
      <c r="C76" s="11">
        <v>-290</v>
      </c>
      <c r="D76" s="86">
        <f t="shared" si="1"/>
        <v>6588</v>
      </c>
      <c r="F76" s="111" t="s">
        <v>448</v>
      </c>
    </row>
    <row r="77" spans="1:6">
      <c r="A77" s="14">
        <v>39417</v>
      </c>
      <c r="B77" s="12">
        <v>6405</v>
      </c>
      <c r="C77" s="11">
        <v>-914</v>
      </c>
      <c r="D77" s="86">
        <f t="shared" si="1"/>
        <v>5491</v>
      </c>
      <c r="F77" s="111" t="s">
        <v>448</v>
      </c>
    </row>
    <row r="78" spans="1:6">
      <c r="A78" s="14">
        <v>39448</v>
      </c>
      <c r="B78" s="12">
        <v>6058</v>
      </c>
      <c r="C78" s="11">
        <v>-1259</v>
      </c>
      <c r="D78" s="86">
        <f t="shared" si="1"/>
        <v>4799</v>
      </c>
      <c r="F78" s="111" t="s">
        <v>448</v>
      </c>
    </row>
    <row r="79" spans="1:6">
      <c r="A79" s="14">
        <v>39479</v>
      </c>
      <c r="B79" s="12">
        <v>5911</v>
      </c>
      <c r="C79" s="11">
        <v>-1268</v>
      </c>
      <c r="D79" s="86">
        <f t="shared" si="1"/>
        <v>4643</v>
      </c>
      <c r="F79" s="111" t="s">
        <v>448</v>
      </c>
    </row>
    <row r="80" spans="1:6">
      <c r="A80" s="14">
        <v>39508</v>
      </c>
      <c r="B80" s="12">
        <v>5819</v>
      </c>
      <c r="C80" s="11">
        <v>-1141</v>
      </c>
      <c r="D80" s="86">
        <f t="shared" si="1"/>
        <v>4678</v>
      </c>
      <c r="F80" s="111" t="s">
        <v>448</v>
      </c>
    </row>
    <row r="81" spans="1:6">
      <c r="A81" s="14">
        <v>39539</v>
      </c>
      <c r="B81" s="12">
        <v>5819</v>
      </c>
      <c r="C81" s="11">
        <v>-1153</v>
      </c>
      <c r="D81" s="86">
        <f t="shared" si="1"/>
        <v>4666</v>
      </c>
      <c r="F81" s="111" t="s">
        <v>448</v>
      </c>
    </row>
    <row r="82" spans="1:6">
      <c r="A82" s="14">
        <v>39569</v>
      </c>
      <c r="B82" s="12">
        <v>6066</v>
      </c>
      <c r="C82" s="11">
        <v>-1135</v>
      </c>
      <c r="D82" s="86">
        <f t="shared" si="1"/>
        <v>4931</v>
      </c>
      <c r="F82" s="111" t="s">
        <v>448</v>
      </c>
    </row>
    <row r="83" spans="1:6">
      <c r="A83" s="14">
        <v>39600</v>
      </c>
      <c r="B83" s="12">
        <v>6134</v>
      </c>
      <c r="C83" s="11">
        <v>-1402</v>
      </c>
      <c r="D83" s="86">
        <f t="shared" si="1"/>
        <v>4732</v>
      </c>
      <c r="F83" s="111" t="s">
        <v>448</v>
      </c>
    </row>
    <row r="84" spans="1:6">
      <c r="A84" s="14">
        <v>39630</v>
      </c>
      <c r="B84" s="12">
        <v>6051</v>
      </c>
      <c r="C84" s="11">
        <v>-850</v>
      </c>
      <c r="D84" s="86">
        <f t="shared" si="1"/>
        <v>5201</v>
      </c>
      <c r="F84" s="111" t="s">
        <v>448</v>
      </c>
    </row>
    <row r="85" spans="1:6">
      <c r="A85" s="14">
        <v>39661</v>
      </c>
      <c r="B85" s="12">
        <v>6012</v>
      </c>
      <c r="C85" s="11">
        <v>-1074</v>
      </c>
      <c r="D85" s="86">
        <f t="shared" si="1"/>
        <v>4938</v>
      </c>
      <c r="F85" s="111" t="s">
        <v>448</v>
      </c>
    </row>
    <row r="86" spans="1:6">
      <c r="A86" s="14">
        <v>39692</v>
      </c>
      <c r="B86" s="12">
        <v>5897</v>
      </c>
      <c r="C86" s="11">
        <v>-1494</v>
      </c>
      <c r="D86" s="86">
        <f t="shared" si="1"/>
        <v>4403</v>
      </c>
      <c r="F86" s="111" t="s">
        <v>448</v>
      </c>
    </row>
    <row r="87" spans="1:6">
      <c r="A87" s="14">
        <v>39722</v>
      </c>
      <c r="B87" s="12">
        <v>6085</v>
      </c>
      <c r="C87" s="11">
        <v>-1756</v>
      </c>
      <c r="D87" s="86">
        <f t="shared" si="1"/>
        <v>4329</v>
      </c>
      <c r="F87" s="111" t="s">
        <v>448</v>
      </c>
    </row>
    <row r="88" spans="1:6">
      <c r="A88" s="14">
        <v>39753</v>
      </c>
      <c r="B88" s="12">
        <v>5704</v>
      </c>
      <c r="C88" s="11">
        <v>-2135</v>
      </c>
      <c r="D88" s="86">
        <f t="shared" si="1"/>
        <v>3569</v>
      </c>
      <c r="F88" s="111" t="s">
        <v>448</v>
      </c>
    </row>
    <row r="89" spans="1:6">
      <c r="A89" s="14">
        <v>39783</v>
      </c>
      <c r="B89" s="12">
        <v>5871</v>
      </c>
      <c r="C89" s="11">
        <v>-2057</v>
      </c>
      <c r="D89" s="86">
        <f t="shared" si="1"/>
        <v>3814</v>
      </c>
      <c r="F89" s="111" t="s">
        <v>448</v>
      </c>
    </row>
    <row r="90" spans="1:6">
      <c r="A90" s="14">
        <v>39814</v>
      </c>
      <c r="B90" s="12">
        <v>6290</v>
      </c>
      <c r="C90" s="11">
        <v>-1752</v>
      </c>
      <c r="D90" s="86">
        <f t="shared" si="1"/>
        <v>4538</v>
      </c>
      <c r="F90" s="111" t="s">
        <v>448</v>
      </c>
    </row>
    <row r="91" spans="1:6">
      <c r="A91" s="14">
        <v>39845</v>
      </c>
      <c r="B91" s="12">
        <v>6960</v>
      </c>
      <c r="C91" s="11">
        <v>-800</v>
      </c>
      <c r="D91" s="86">
        <f t="shared" ref="D91:D144" si="2">+C91+B91</f>
        <v>6160</v>
      </c>
      <c r="F91" s="111" t="s">
        <v>448</v>
      </c>
    </row>
    <row r="92" spans="1:6">
      <c r="A92" s="14">
        <v>39873</v>
      </c>
      <c r="B92" s="12">
        <v>7411</v>
      </c>
      <c r="C92" s="11">
        <v>71</v>
      </c>
      <c r="D92" s="86">
        <f t="shared" si="2"/>
        <v>7482</v>
      </c>
      <c r="F92" s="111" t="s">
        <v>448</v>
      </c>
    </row>
    <row r="93" spans="1:6">
      <c r="A93" s="14">
        <v>39904</v>
      </c>
      <c r="B93" s="12">
        <v>7815</v>
      </c>
      <c r="C93" s="11">
        <v>1361</v>
      </c>
      <c r="D93" s="86">
        <f t="shared" si="2"/>
        <v>9176</v>
      </c>
      <c r="F93" s="111" t="s">
        <v>448</v>
      </c>
    </row>
    <row r="94" spans="1:6">
      <c r="A94" s="14">
        <v>39934</v>
      </c>
      <c r="B94" s="12">
        <v>8345</v>
      </c>
      <c r="C94" s="11">
        <v>2857</v>
      </c>
      <c r="D94" s="86">
        <f t="shared" si="2"/>
        <v>11202</v>
      </c>
      <c r="F94" s="111" t="s">
        <v>448</v>
      </c>
    </row>
    <row r="95" spans="1:6">
      <c r="A95" s="14">
        <v>39965</v>
      </c>
      <c r="B95" s="12">
        <v>8611</v>
      </c>
      <c r="C95" s="11">
        <v>3904</v>
      </c>
      <c r="D95" s="86">
        <f t="shared" si="2"/>
        <v>12515</v>
      </c>
      <c r="F95" s="111" t="s">
        <v>448</v>
      </c>
    </row>
    <row r="96" spans="1:6">
      <c r="A96" s="14">
        <v>39995</v>
      </c>
      <c r="B96" s="12">
        <v>9295</v>
      </c>
      <c r="C96" s="11">
        <v>5193</v>
      </c>
      <c r="D96" s="86">
        <f t="shared" si="2"/>
        <v>14488</v>
      </c>
      <c r="F96" s="111" t="s">
        <v>448</v>
      </c>
    </row>
    <row r="97" spans="1:6">
      <c r="A97" s="14">
        <v>40026</v>
      </c>
      <c r="B97" s="12">
        <v>9454</v>
      </c>
      <c r="C97" s="11">
        <v>6188</v>
      </c>
      <c r="D97" s="86">
        <f t="shared" si="2"/>
        <v>15642</v>
      </c>
      <c r="F97" s="111" t="s">
        <v>448</v>
      </c>
    </row>
    <row r="98" spans="1:6">
      <c r="A98" s="14">
        <v>40057</v>
      </c>
      <c r="B98" s="12">
        <v>9796</v>
      </c>
      <c r="C98" s="11">
        <v>7247</v>
      </c>
      <c r="D98" s="86">
        <f t="shared" si="2"/>
        <v>17043</v>
      </c>
      <c r="F98" s="111" t="s">
        <v>448</v>
      </c>
    </row>
    <row r="99" spans="1:6">
      <c r="A99" s="14">
        <v>40087</v>
      </c>
      <c r="B99" s="12">
        <v>10048</v>
      </c>
      <c r="C99" s="11">
        <v>8512</v>
      </c>
      <c r="D99" s="86">
        <f t="shared" si="2"/>
        <v>18560</v>
      </c>
      <c r="F99" s="111" t="s">
        <v>448</v>
      </c>
    </row>
    <row r="100" spans="1:6">
      <c r="A100" s="14">
        <v>40118</v>
      </c>
      <c r="B100" s="12">
        <v>10527</v>
      </c>
      <c r="C100" s="11">
        <v>9494</v>
      </c>
      <c r="D100" s="86">
        <f t="shared" si="2"/>
        <v>20021</v>
      </c>
      <c r="F100" s="111" t="s">
        <v>448</v>
      </c>
    </row>
    <row r="101" spans="1:6">
      <c r="A101" s="14">
        <v>40148</v>
      </c>
      <c r="B101" s="12">
        <v>10949</v>
      </c>
      <c r="C101" s="11">
        <v>10304</v>
      </c>
      <c r="D101" s="86">
        <f t="shared" si="2"/>
        <v>21253</v>
      </c>
      <c r="F101" s="111" t="s">
        <v>448</v>
      </c>
    </row>
    <row r="102" spans="1:6">
      <c r="A102" s="14">
        <v>40179</v>
      </c>
      <c r="B102" s="12">
        <v>11047</v>
      </c>
      <c r="C102" s="11">
        <v>11541</v>
      </c>
      <c r="D102" s="86">
        <f t="shared" si="2"/>
        <v>22588</v>
      </c>
      <c r="F102" s="111" t="s">
        <v>448</v>
      </c>
    </row>
    <row r="103" spans="1:6">
      <c r="A103" s="14">
        <v>40210</v>
      </c>
      <c r="B103" s="12">
        <v>10629</v>
      </c>
      <c r="C103" s="11">
        <v>10989</v>
      </c>
      <c r="D103" s="86">
        <f t="shared" si="2"/>
        <v>21618</v>
      </c>
      <c r="F103" s="111" t="s">
        <v>448</v>
      </c>
    </row>
    <row r="104" spans="1:6">
      <c r="A104" s="14">
        <v>40238</v>
      </c>
      <c r="B104" s="12">
        <v>10288</v>
      </c>
      <c r="C104" s="11">
        <v>10685</v>
      </c>
      <c r="D104" s="86">
        <f t="shared" si="2"/>
        <v>20973</v>
      </c>
      <c r="F104" s="111" t="s">
        <v>448</v>
      </c>
    </row>
    <row r="105" spans="1:6">
      <c r="A105" s="14">
        <v>40269</v>
      </c>
      <c r="B105" s="12">
        <v>10095</v>
      </c>
      <c r="C105" s="11">
        <v>9859</v>
      </c>
      <c r="D105" s="86">
        <f t="shared" si="2"/>
        <v>19954</v>
      </c>
      <c r="F105" s="111" t="s">
        <v>448</v>
      </c>
    </row>
    <row r="106" spans="1:6">
      <c r="A106" s="14">
        <v>40299</v>
      </c>
      <c r="B106" s="12">
        <v>9345</v>
      </c>
      <c r="C106" s="11">
        <v>8622</v>
      </c>
      <c r="D106" s="86">
        <f t="shared" si="2"/>
        <v>17967</v>
      </c>
      <c r="F106" s="111" t="s">
        <v>448</v>
      </c>
    </row>
    <row r="107" spans="1:6">
      <c r="A107" s="14">
        <v>40330</v>
      </c>
      <c r="B107" s="12">
        <v>8805</v>
      </c>
      <c r="C107" s="11">
        <v>7699</v>
      </c>
      <c r="D107" s="86">
        <f t="shared" si="2"/>
        <v>16504</v>
      </c>
      <c r="F107" s="111" t="s">
        <v>448</v>
      </c>
    </row>
    <row r="108" spans="1:6">
      <c r="A108" s="14">
        <v>40360</v>
      </c>
      <c r="B108" s="12">
        <v>8512</v>
      </c>
      <c r="C108" s="11">
        <v>6709</v>
      </c>
      <c r="D108" s="86">
        <f t="shared" si="2"/>
        <v>15221</v>
      </c>
      <c r="F108" s="111" t="s">
        <v>448</v>
      </c>
    </row>
    <row r="109" spans="1:6">
      <c r="A109" s="14">
        <v>40391</v>
      </c>
      <c r="B109" s="12">
        <v>8419</v>
      </c>
      <c r="C109" s="11">
        <v>6088</v>
      </c>
      <c r="D109" s="86">
        <f t="shared" si="2"/>
        <v>14507</v>
      </c>
      <c r="F109" s="111" t="s">
        <v>448</v>
      </c>
    </row>
    <row r="110" spans="1:6">
      <c r="A110" s="14">
        <v>40422</v>
      </c>
      <c r="B110" s="12">
        <v>8262</v>
      </c>
      <c r="C110" s="11">
        <v>5652</v>
      </c>
      <c r="D110" s="86">
        <f t="shared" si="2"/>
        <v>13914</v>
      </c>
      <c r="F110" s="111" t="s">
        <v>448</v>
      </c>
    </row>
    <row r="111" spans="1:6">
      <c r="A111" s="14">
        <v>40452</v>
      </c>
      <c r="B111" s="12">
        <v>7776</v>
      </c>
      <c r="C111" s="11">
        <v>4834</v>
      </c>
      <c r="D111" s="86">
        <f t="shared" si="2"/>
        <v>12610</v>
      </c>
      <c r="F111" s="111" t="s">
        <v>448</v>
      </c>
    </row>
    <row r="112" spans="1:6">
      <c r="A112" s="14">
        <v>40483</v>
      </c>
      <c r="B112" s="12">
        <v>7511</v>
      </c>
      <c r="C112" s="11">
        <v>4008</v>
      </c>
      <c r="D112" s="86">
        <f t="shared" si="2"/>
        <v>11519</v>
      </c>
      <c r="F112" s="111" t="s">
        <v>448</v>
      </c>
    </row>
    <row r="113" spans="1:6">
      <c r="A113" s="14">
        <v>40513</v>
      </c>
      <c r="B113" s="12">
        <v>7242</v>
      </c>
      <c r="C113" s="11">
        <v>3209</v>
      </c>
      <c r="D113" s="86">
        <f t="shared" si="2"/>
        <v>10451</v>
      </c>
      <c r="F113" s="111" t="s">
        <v>448</v>
      </c>
    </row>
    <row r="114" spans="1:6">
      <c r="A114" s="14">
        <v>40544</v>
      </c>
      <c r="B114" s="12">
        <v>6707</v>
      </c>
      <c r="C114" s="11">
        <v>1982</v>
      </c>
      <c r="D114" s="86">
        <f t="shared" si="2"/>
        <v>8689</v>
      </c>
      <c r="F114" s="111" t="s">
        <v>448</v>
      </c>
    </row>
    <row r="115" spans="1:6">
      <c r="A115" s="14">
        <v>40575</v>
      </c>
      <c r="B115" s="12">
        <v>6473</v>
      </c>
      <c r="C115" s="11">
        <v>1776</v>
      </c>
      <c r="D115" s="86">
        <f t="shared" si="2"/>
        <v>8249</v>
      </c>
      <c r="F115" s="111" t="s">
        <v>448</v>
      </c>
    </row>
    <row r="116" spans="1:6">
      <c r="A116" s="14">
        <v>40603</v>
      </c>
      <c r="B116" s="12">
        <v>6386</v>
      </c>
      <c r="C116" s="11">
        <v>168</v>
      </c>
      <c r="D116" s="86">
        <f t="shared" si="2"/>
        <v>6554</v>
      </c>
      <c r="F116" s="111" t="s">
        <v>448</v>
      </c>
    </row>
    <row r="117" spans="1:6">
      <c r="A117" s="14">
        <v>40634</v>
      </c>
      <c r="B117" s="12">
        <v>6321</v>
      </c>
      <c r="C117" s="11">
        <v>-813</v>
      </c>
      <c r="D117" s="86">
        <f t="shared" si="2"/>
        <v>5508</v>
      </c>
      <c r="F117" s="111" t="s">
        <v>448</v>
      </c>
    </row>
    <row r="118" spans="1:6">
      <c r="A118" s="14">
        <v>40664</v>
      </c>
      <c r="B118" s="12">
        <v>6293</v>
      </c>
      <c r="C118" s="11">
        <v>-1668</v>
      </c>
      <c r="D118" s="86">
        <f t="shared" si="2"/>
        <v>4625</v>
      </c>
      <c r="F118" s="111" t="s">
        <v>448</v>
      </c>
    </row>
    <row r="119" spans="1:6">
      <c r="A119" s="14">
        <v>40695</v>
      </c>
      <c r="B119" s="12">
        <v>6220</v>
      </c>
      <c r="C119" s="11">
        <v>-2353</v>
      </c>
      <c r="D119" s="86">
        <f t="shared" si="2"/>
        <v>3867</v>
      </c>
      <c r="F119" s="111" t="s">
        <v>448</v>
      </c>
    </row>
    <row r="120" spans="1:6">
      <c r="A120" s="14">
        <v>40725</v>
      </c>
      <c r="B120" s="12">
        <v>6077</v>
      </c>
      <c r="C120" s="11">
        <v>-3210</v>
      </c>
      <c r="D120" s="86">
        <f t="shared" si="2"/>
        <v>2867</v>
      </c>
      <c r="F120" s="111" t="s">
        <v>448</v>
      </c>
    </row>
    <row r="121" spans="1:6">
      <c r="A121" s="14">
        <v>40756</v>
      </c>
      <c r="B121" s="12">
        <v>6204</v>
      </c>
      <c r="C121" s="11">
        <v>-3947</v>
      </c>
      <c r="D121" s="86">
        <f t="shared" si="2"/>
        <v>2257</v>
      </c>
      <c r="F121" s="111" t="s">
        <v>448</v>
      </c>
    </row>
    <row r="122" spans="1:6">
      <c r="A122" s="14">
        <v>40787</v>
      </c>
      <c r="B122" s="12">
        <v>5968</v>
      </c>
      <c r="C122" s="11">
        <v>-5195</v>
      </c>
      <c r="D122" s="86">
        <f t="shared" si="2"/>
        <v>773</v>
      </c>
      <c r="F122" s="111" t="s">
        <v>448</v>
      </c>
    </row>
    <row r="123" spans="1:6">
      <c r="A123" s="14">
        <v>40817</v>
      </c>
      <c r="B123" s="12">
        <v>6033</v>
      </c>
      <c r="C123" s="11">
        <v>-6136</v>
      </c>
      <c r="D123" s="86">
        <f t="shared" si="2"/>
        <v>-103</v>
      </c>
      <c r="F123" s="111" t="s">
        <v>448</v>
      </c>
    </row>
    <row r="124" spans="1:6">
      <c r="A124" s="14">
        <v>40848</v>
      </c>
      <c r="B124" s="12">
        <v>5999</v>
      </c>
      <c r="C124" s="11">
        <v>-6567</v>
      </c>
      <c r="D124" s="86">
        <f t="shared" si="2"/>
        <v>-568</v>
      </c>
      <c r="F124" s="111" t="s">
        <v>448</v>
      </c>
    </row>
    <row r="125" spans="1:6">
      <c r="A125" s="14">
        <v>40878</v>
      </c>
      <c r="B125" s="12">
        <v>5648</v>
      </c>
      <c r="C125" s="11">
        <v>-7503</v>
      </c>
      <c r="D125" s="86">
        <f t="shared" si="2"/>
        <v>-1855</v>
      </c>
      <c r="F125" s="111" t="s">
        <v>448</v>
      </c>
    </row>
    <row r="126" spans="1:6">
      <c r="A126" s="14">
        <v>40909</v>
      </c>
      <c r="B126" s="12">
        <v>5563</v>
      </c>
      <c r="C126" s="11">
        <v>-8697</v>
      </c>
      <c r="D126" s="86">
        <f t="shared" si="2"/>
        <v>-3134</v>
      </c>
      <c r="F126" s="111" t="s">
        <v>448</v>
      </c>
    </row>
    <row r="127" spans="1:6">
      <c r="A127" s="14">
        <v>40940</v>
      </c>
      <c r="B127" s="12">
        <v>5436</v>
      </c>
      <c r="C127" s="11">
        <v>-9504</v>
      </c>
      <c r="D127" s="86">
        <f t="shared" si="2"/>
        <v>-4068</v>
      </c>
      <c r="F127" s="111" t="s">
        <v>448</v>
      </c>
    </row>
    <row r="128" spans="1:6">
      <c r="A128" s="14">
        <v>40969</v>
      </c>
      <c r="B128" s="12">
        <v>5452</v>
      </c>
      <c r="C128" s="11">
        <v>-8835</v>
      </c>
      <c r="D128" s="86">
        <f t="shared" si="2"/>
        <v>-3383</v>
      </c>
      <c r="F128" s="111" t="s">
        <v>448</v>
      </c>
    </row>
    <row r="129" spans="1:16">
      <c r="A129" s="14">
        <v>41000</v>
      </c>
      <c r="B129" s="12">
        <v>5151</v>
      </c>
      <c r="C129" s="11">
        <v>-9157</v>
      </c>
      <c r="D129" s="86">
        <f t="shared" si="2"/>
        <v>-4006</v>
      </c>
      <c r="F129" s="111" t="s">
        <v>448</v>
      </c>
    </row>
    <row r="130" spans="1:16">
      <c r="A130" s="14">
        <v>41030</v>
      </c>
      <c r="B130" s="12">
        <v>5085</v>
      </c>
      <c r="C130" s="11">
        <v>-8738</v>
      </c>
      <c r="D130" s="86">
        <f t="shared" si="2"/>
        <v>-3653</v>
      </c>
      <c r="F130" s="111" t="s">
        <v>448</v>
      </c>
    </row>
    <row r="131" spans="1:16">
      <c r="A131" s="14">
        <v>41061</v>
      </c>
      <c r="B131" s="12">
        <v>5079</v>
      </c>
      <c r="C131" s="11">
        <v>-8270</v>
      </c>
      <c r="D131" s="86">
        <f t="shared" si="2"/>
        <v>-3191</v>
      </c>
      <c r="F131" s="111" t="s">
        <v>448</v>
      </c>
    </row>
    <row r="132" spans="1:16">
      <c r="A132" s="14">
        <v>41091</v>
      </c>
      <c r="B132" s="12">
        <v>4435</v>
      </c>
      <c r="C132" s="11">
        <v>-8234</v>
      </c>
      <c r="D132" s="86">
        <f t="shared" si="2"/>
        <v>-3799</v>
      </c>
      <c r="F132" s="111" t="s">
        <v>448</v>
      </c>
    </row>
    <row r="133" spans="1:16">
      <c r="A133" s="14">
        <v>41122</v>
      </c>
      <c r="B133" s="12">
        <v>4052</v>
      </c>
      <c r="C133" s="11">
        <v>-8170</v>
      </c>
      <c r="D133" s="86">
        <f t="shared" si="2"/>
        <v>-4118</v>
      </c>
      <c r="F133" s="111" t="s">
        <v>448</v>
      </c>
    </row>
    <row r="134" spans="1:16">
      <c r="A134" s="14">
        <v>41153</v>
      </c>
      <c r="B134" s="12">
        <v>4051</v>
      </c>
      <c r="C134" s="11">
        <v>-7331</v>
      </c>
      <c r="D134" s="86">
        <f t="shared" si="2"/>
        <v>-3280</v>
      </c>
      <c r="F134" s="111" t="s">
        <v>448</v>
      </c>
      <c r="N134" s="22"/>
      <c r="O134" s="21"/>
      <c r="P134" s="4"/>
    </row>
    <row r="135" spans="1:16">
      <c r="A135" s="14">
        <v>41183</v>
      </c>
      <c r="B135" s="12">
        <v>4070</v>
      </c>
      <c r="C135" s="11">
        <v>-6389</v>
      </c>
      <c r="D135" s="86">
        <f t="shared" si="2"/>
        <v>-2319</v>
      </c>
      <c r="F135" s="111" t="s">
        <v>448</v>
      </c>
      <c r="N135" s="22"/>
      <c r="O135" s="21"/>
      <c r="P135" s="4"/>
    </row>
    <row r="136" spans="1:16">
      <c r="A136" s="14">
        <v>41214</v>
      </c>
      <c r="B136" s="12">
        <v>4125</v>
      </c>
      <c r="C136" s="11">
        <v>-5692</v>
      </c>
      <c r="D136" s="86">
        <f t="shared" si="2"/>
        <v>-1567</v>
      </c>
      <c r="F136" s="111" t="s">
        <v>448</v>
      </c>
      <c r="N136" s="22"/>
      <c r="O136" s="21"/>
      <c r="P136" s="4"/>
    </row>
    <row r="137" spans="1:16">
      <c r="A137" s="14">
        <v>41244</v>
      </c>
      <c r="B137" s="12">
        <v>3875</v>
      </c>
      <c r="C137" s="11">
        <v>-5040</v>
      </c>
      <c r="D137" s="86">
        <f t="shared" si="2"/>
        <v>-1165</v>
      </c>
      <c r="F137" s="111" t="s">
        <v>448</v>
      </c>
      <c r="N137" s="22"/>
      <c r="O137" s="21"/>
      <c r="P137" s="4"/>
    </row>
    <row r="138" spans="1:16">
      <c r="A138" s="14">
        <v>41275</v>
      </c>
      <c r="B138" s="12">
        <v>3770</v>
      </c>
      <c r="C138" s="11">
        <v>-3758</v>
      </c>
      <c r="D138" s="86">
        <f t="shared" si="2"/>
        <v>12</v>
      </c>
      <c r="F138" s="111" t="s">
        <v>448</v>
      </c>
      <c r="N138" s="22"/>
      <c r="O138" s="21"/>
      <c r="P138" s="4"/>
    </row>
    <row r="139" spans="1:16">
      <c r="A139" s="14">
        <v>41306</v>
      </c>
      <c r="B139" s="12">
        <v>3924</v>
      </c>
      <c r="C139" s="11">
        <v>-2729</v>
      </c>
      <c r="D139" s="86">
        <f t="shared" si="2"/>
        <v>1195</v>
      </c>
      <c r="F139" s="111" t="s">
        <v>448</v>
      </c>
      <c r="N139" s="22"/>
      <c r="O139" s="21"/>
      <c r="P139" s="4"/>
    </row>
    <row r="140" spans="1:16">
      <c r="A140" s="14">
        <v>41334</v>
      </c>
      <c r="B140" s="12">
        <v>4080</v>
      </c>
      <c r="C140" s="11">
        <v>-1538</v>
      </c>
      <c r="D140" s="86">
        <f t="shared" si="2"/>
        <v>2542</v>
      </c>
      <c r="F140" s="111" t="s">
        <v>448</v>
      </c>
      <c r="N140" s="22"/>
      <c r="O140" s="21"/>
      <c r="P140" s="4"/>
    </row>
    <row r="141" spans="1:16">
      <c r="A141" s="14">
        <v>41365</v>
      </c>
      <c r="B141" s="12">
        <v>4444</v>
      </c>
      <c r="C141" s="11">
        <v>332</v>
      </c>
      <c r="D141" s="86">
        <f t="shared" si="2"/>
        <v>4776</v>
      </c>
      <c r="F141" s="111" t="s">
        <v>448</v>
      </c>
    </row>
    <row r="142" spans="1:16">
      <c r="A142" s="14">
        <v>41395</v>
      </c>
      <c r="B142" s="12">
        <v>4687</v>
      </c>
      <c r="C142" s="11">
        <v>1555</v>
      </c>
      <c r="D142" s="86">
        <f t="shared" si="2"/>
        <v>6242</v>
      </c>
      <c r="F142" s="111" t="s">
        <v>448</v>
      </c>
    </row>
    <row r="143" spans="1:16">
      <c r="A143" s="14">
        <v>41426</v>
      </c>
      <c r="B143" s="12">
        <v>5286</v>
      </c>
      <c r="C143" s="11">
        <v>2621</v>
      </c>
      <c r="D143" s="86">
        <f t="shared" si="2"/>
        <v>7907</v>
      </c>
      <c r="F143" s="111" t="s">
        <v>448</v>
      </c>
    </row>
    <row r="144" spans="1:16">
      <c r="A144" s="14">
        <v>41456</v>
      </c>
      <c r="B144" s="12">
        <v>6244</v>
      </c>
      <c r="C144" s="11">
        <v>4325</v>
      </c>
      <c r="D144" s="86">
        <f t="shared" si="2"/>
        <v>10569</v>
      </c>
      <c r="F144" s="111" t="s">
        <v>448</v>
      </c>
    </row>
    <row r="145" spans="1:7">
      <c r="A145" s="14">
        <v>41487</v>
      </c>
      <c r="B145" s="12">
        <v>6947</v>
      </c>
      <c r="C145" s="11">
        <v>5901</v>
      </c>
      <c r="D145" s="86">
        <f>+C145+B145</f>
        <v>12848</v>
      </c>
      <c r="F145" s="111" t="s">
        <v>448</v>
      </c>
    </row>
    <row r="146" spans="1:7">
      <c r="A146" s="14">
        <v>41518</v>
      </c>
      <c r="B146">
        <v>7680</v>
      </c>
      <c r="C146">
        <v>7494</v>
      </c>
      <c r="D146" s="86">
        <f t="shared" ref="D146:D185" si="3">+C146+B146</f>
        <v>15174</v>
      </c>
      <c r="F146" s="111" t="s">
        <v>448</v>
      </c>
    </row>
    <row r="147" spans="1:7">
      <c r="A147" s="14">
        <v>41548</v>
      </c>
      <c r="B147">
        <v>8702</v>
      </c>
      <c r="C147">
        <v>8788</v>
      </c>
      <c r="D147" s="86">
        <f t="shared" si="3"/>
        <v>17490</v>
      </c>
      <c r="F147" s="111" t="s">
        <v>448</v>
      </c>
    </row>
    <row r="148" spans="1:7">
      <c r="A148" s="14">
        <v>41579</v>
      </c>
      <c r="B148">
        <v>9613</v>
      </c>
      <c r="C148">
        <v>9865</v>
      </c>
      <c r="D148" s="86">
        <f t="shared" si="3"/>
        <v>19478</v>
      </c>
      <c r="F148" s="111" t="s">
        <v>448</v>
      </c>
    </row>
    <row r="149" spans="1:7">
      <c r="A149" s="14">
        <v>41609</v>
      </c>
      <c r="B149">
        <v>10928</v>
      </c>
      <c r="C149">
        <v>11540</v>
      </c>
      <c r="D149" s="86">
        <f t="shared" si="3"/>
        <v>22468</v>
      </c>
      <c r="F149" s="111" t="s">
        <v>448</v>
      </c>
    </row>
    <row r="150" spans="1:7">
      <c r="A150" s="14">
        <v>41640</v>
      </c>
      <c r="B150" s="34">
        <v>12279</v>
      </c>
      <c r="C150">
        <v>13387</v>
      </c>
      <c r="D150" s="86">
        <f t="shared" si="3"/>
        <v>25666</v>
      </c>
      <c r="F150" s="111" t="s">
        <v>448</v>
      </c>
    </row>
    <row r="151" spans="1:7">
      <c r="A151" s="14">
        <v>41671</v>
      </c>
      <c r="B151" s="73">
        <v>13709</v>
      </c>
      <c r="C151" s="74">
        <v>15313</v>
      </c>
      <c r="D151" s="86">
        <f t="shared" si="3"/>
        <v>29022</v>
      </c>
      <c r="F151" s="111" t="s">
        <v>448</v>
      </c>
      <c r="G151" s="73"/>
    </row>
    <row r="152" spans="1:7">
      <c r="A152" s="14">
        <v>41699</v>
      </c>
      <c r="B152" s="73">
        <v>14835</v>
      </c>
      <c r="C152" s="73">
        <v>17079</v>
      </c>
      <c r="D152" s="86">
        <f t="shared" si="3"/>
        <v>31914</v>
      </c>
      <c r="F152" s="111" t="s">
        <v>448</v>
      </c>
    </row>
    <row r="153" spans="1:7">
      <c r="A153" s="14">
        <v>41730</v>
      </c>
      <c r="B153">
        <v>16006</v>
      </c>
      <c r="C153">
        <v>18360</v>
      </c>
      <c r="D153" s="86">
        <f t="shared" si="3"/>
        <v>34366</v>
      </c>
      <c r="F153" s="111" t="s">
        <v>448</v>
      </c>
    </row>
    <row r="154" spans="1:7">
      <c r="A154" s="14">
        <v>41760</v>
      </c>
      <c r="B154">
        <v>16965</v>
      </c>
      <c r="C154">
        <v>19432</v>
      </c>
      <c r="D154" s="86">
        <f t="shared" si="3"/>
        <v>36397</v>
      </c>
      <c r="F154" s="111" t="s">
        <v>448</v>
      </c>
    </row>
    <row r="155" spans="1:7">
      <c r="A155" s="14">
        <v>41791</v>
      </c>
      <c r="B155">
        <v>17779</v>
      </c>
      <c r="C155">
        <v>20559</v>
      </c>
      <c r="D155" s="86">
        <f t="shared" si="3"/>
        <v>38338</v>
      </c>
      <c r="F155" s="111" t="s">
        <v>448</v>
      </c>
      <c r="G155" s="33"/>
    </row>
    <row r="156" spans="1:7">
      <c r="A156" s="14">
        <v>41821</v>
      </c>
      <c r="B156">
        <v>18969</v>
      </c>
      <c r="C156">
        <v>22074</v>
      </c>
      <c r="D156" s="86">
        <f t="shared" si="3"/>
        <v>41043</v>
      </c>
      <c r="F156" s="111" t="s">
        <v>448</v>
      </c>
    </row>
    <row r="157" spans="1:7">
      <c r="A157" s="14">
        <v>41852</v>
      </c>
      <c r="B157" s="92">
        <v>19959</v>
      </c>
      <c r="C157" s="92">
        <v>23524</v>
      </c>
      <c r="D157" s="86">
        <f t="shared" si="3"/>
        <v>43483</v>
      </c>
      <c r="F157" s="111" t="s">
        <v>448</v>
      </c>
    </row>
    <row r="158" spans="1:7">
      <c r="A158" s="14">
        <v>41883</v>
      </c>
      <c r="B158" s="92">
        <v>21013</v>
      </c>
      <c r="C158" s="92">
        <v>24401</v>
      </c>
      <c r="D158" s="86">
        <f t="shared" si="3"/>
        <v>45414</v>
      </c>
      <c r="F158" s="111" t="s">
        <v>448</v>
      </c>
    </row>
    <row r="159" spans="1:7">
      <c r="A159" s="14">
        <v>41913</v>
      </c>
      <c r="B159">
        <v>21825</v>
      </c>
      <c r="C159">
        <v>25859</v>
      </c>
      <c r="D159" s="86">
        <f t="shared" si="3"/>
        <v>47684</v>
      </c>
      <c r="F159" s="111" t="s">
        <v>448</v>
      </c>
    </row>
    <row r="160" spans="1:7">
      <c r="A160" s="14">
        <v>41944</v>
      </c>
      <c r="B160">
        <v>22539</v>
      </c>
      <c r="C160">
        <v>27297</v>
      </c>
      <c r="D160" s="86">
        <f t="shared" si="3"/>
        <v>49836</v>
      </c>
      <c r="F160" s="111" t="s">
        <v>448</v>
      </c>
    </row>
    <row r="161" spans="1:6">
      <c r="A161" s="14">
        <v>41974</v>
      </c>
      <c r="B161" s="92">
        <v>23006</v>
      </c>
      <c r="C161" s="92">
        <v>27916</v>
      </c>
      <c r="D161" s="86">
        <f t="shared" si="3"/>
        <v>50922</v>
      </c>
      <c r="F161" s="111" t="s">
        <v>448</v>
      </c>
    </row>
    <row r="162" spans="1:6">
      <c r="A162" s="14">
        <v>42005</v>
      </c>
      <c r="B162">
        <v>24559</v>
      </c>
      <c r="C162">
        <v>29238</v>
      </c>
      <c r="D162" s="86">
        <f t="shared" si="3"/>
        <v>53797</v>
      </c>
      <c r="F162" s="111" t="s">
        <v>448</v>
      </c>
    </row>
    <row r="163" spans="1:6">
      <c r="A163" s="14">
        <v>42036</v>
      </c>
      <c r="B163">
        <v>25281</v>
      </c>
      <c r="C163">
        <v>29840</v>
      </c>
      <c r="D163" s="86">
        <f t="shared" si="3"/>
        <v>55121</v>
      </c>
      <c r="F163" s="111" t="s">
        <v>448</v>
      </c>
    </row>
    <row r="164" spans="1:6">
      <c r="A164" s="14">
        <v>42064</v>
      </c>
      <c r="B164" s="92">
        <v>25987</v>
      </c>
      <c r="C164" s="92">
        <v>30288</v>
      </c>
      <c r="D164" s="86">
        <f t="shared" si="3"/>
        <v>56275</v>
      </c>
      <c r="F164" s="111" t="s">
        <v>448</v>
      </c>
    </row>
    <row r="165" spans="1:6">
      <c r="A165" s="14">
        <v>42095</v>
      </c>
      <c r="B165">
        <v>26106</v>
      </c>
      <c r="C165">
        <v>30707</v>
      </c>
      <c r="D165" s="86">
        <f t="shared" si="3"/>
        <v>56813</v>
      </c>
      <c r="F165" s="111" t="s">
        <v>448</v>
      </c>
    </row>
    <row r="166" spans="1:6">
      <c r="A166" s="14">
        <v>42125</v>
      </c>
      <c r="B166">
        <v>26565</v>
      </c>
      <c r="C166">
        <v>31257</v>
      </c>
      <c r="D166" s="86">
        <f t="shared" si="3"/>
        <v>57822</v>
      </c>
      <c r="E166" s="123">
        <v>42177</v>
      </c>
      <c r="F166" s="111" t="s">
        <v>448</v>
      </c>
    </row>
    <row r="167" spans="1:6">
      <c r="A167" s="14">
        <v>42156</v>
      </c>
      <c r="B167">
        <v>26834</v>
      </c>
      <c r="C167">
        <v>31425</v>
      </c>
      <c r="D167" s="86">
        <f t="shared" si="3"/>
        <v>58259</v>
      </c>
      <c r="E167" s="123">
        <v>42206</v>
      </c>
      <c r="F167" s="111" t="s">
        <v>448</v>
      </c>
    </row>
    <row r="168" spans="1:6">
      <c r="A168" s="14">
        <v>42186</v>
      </c>
      <c r="B168">
        <v>27395</v>
      </c>
      <c r="C168">
        <v>32244</v>
      </c>
      <c r="D168" s="86">
        <f t="shared" si="3"/>
        <v>59639</v>
      </c>
      <c r="E168" s="123">
        <v>42237</v>
      </c>
      <c r="F168" s="111" t="s">
        <v>448</v>
      </c>
    </row>
    <row r="169" spans="1:6">
      <c r="A169" s="14">
        <v>42217</v>
      </c>
      <c r="B169">
        <v>27862</v>
      </c>
      <c r="C169">
        <v>32428</v>
      </c>
      <c r="D169" s="86">
        <f t="shared" si="3"/>
        <v>60290</v>
      </c>
      <c r="E169" s="123">
        <v>42268</v>
      </c>
      <c r="F169" s="111" t="s">
        <v>448</v>
      </c>
    </row>
    <row r="170" spans="1:6">
      <c r="A170" s="14">
        <v>42248</v>
      </c>
      <c r="B170">
        <v>28395</v>
      </c>
      <c r="C170">
        <v>32839</v>
      </c>
      <c r="D170" s="86">
        <f t="shared" si="3"/>
        <v>61234</v>
      </c>
      <c r="E170" s="123">
        <v>42300</v>
      </c>
      <c r="F170" s="111" t="s">
        <v>448</v>
      </c>
    </row>
    <row r="171" spans="1:6">
      <c r="A171" s="14">
        <v>42278</v>
      </c>
      <c r="B171">
        <v>29010</v>
      </c>
      <c r="C171">
        <v>33467</v>
      </c>
      <c r="D171" s="86">
        <f t="shared" si="3"/>
        <v>62477</v>
      </c>
      <c r="E171" s="123">
        <v>42331</v>
      </c>
      <c r="F171" s="111" t="s">
        <v>448</v>
      </c>
    </row>
    <row r="172" spans="1:6">
      <c r="A172" s="14">
        <v>42309</v>
      </c>
      <c r="B172" s="111">
        <v>29675</v>
      </c>
      <c r="C172" s="111">
        <v>33984</v>
      </c>
      <c r="D172" s="86">
        <f t="shared" si="3"/>
        <v>63659</v>
      </c>
      <c r="E172" s="123">
        <v>42359</v>
      </c>
      <c r="F172" s="111" t="s">
        <v>448</v>
      </c>
    </row>
    <row r="173" spans="1:6">
      <c r="A173" s="14">
        <v>42339</v>
      </c>
      <c r="B173" s="111">
        <v>29979</v>
      </c>
      <c r="C173" s="111">
        <v>34951</v>
      </c>
      <c r="D173" s="86">
        <f t="shared" si="3"/>
        <v>64930</v>
      </c>
      <c r="E173" s="123">
        <v>42402</v>
      </c>
      <c r="F173" s="111" t="s">
        <v>448</v>
      </c>
    </row>
    <row r="174" spans="1:6">
      <c r="A174" s="14">
        <v>42370</v>
      </c>
      <c r="B174" s="111">
        <v>30369</v>
      </c>
      <c r="C174" s="111">
        <v>35542</v>
      </c>
      <c r="D174" s="86">
        <f t="shared" si="3"/>
        <v>65911</v>
      </c>
      <c r="E174" s="123">
        <v>42429</v>
      </c>
      <c r="F174" s="111" t="s">
        <v>448</v>
      </c>
    </row>
    <row r="175" spans="1:6">
      <c r="A175" s="14">
        <v>42401</v>
      </c>
      <c r="B175">
        <v>31035</v>
      </c>
      <c r="C175">
        <v>36356</v>
      </c>
      <c r="D175" s="86">
        <f t="shared" si="3"/>
        <v>67391</v>
      </c>
      <c r="E175" s="123">
        <v>42451</v>
      </c>
      <c r="F175" s="111" t="s">
        <v>448</v>
      </c>
    </row>
    <row r="176" spans="1:6">
      <c r="A176" s="14">
        <v>42430</v>
      </c>
      <c r="B176">
        <v>31230</v>
      </c>
      <c r="C176">
        <v>36389</v>
      </c>
      <c r="D176" s="86">
        <f t="shared" si="3"/>
        <v>67619</v>
      </c>
      <c r="E176" s="123">
        <v>42493</v>
      </c>
      <c r="F176" s="111" t="s">
        <v>448</v>
      </c>
    </row>
    <row r="177" spans="1:6">
      <c r="A177" s="14">
        <v>42461</v>
      </c>
      <c r="B177">
        <v>31582</v>
      </c>
      <c r="C177">
        <v>36528</v>
      </c>
      <c r="D177" s="86">
        <f t="shared" si="3"/>
        <v>68110</v>
      </c>
      <c r="E177" s="123">
        <v>42529</v>
      </c>
      <c r="F177" s="111" t="s">
        <v>448</v>
      </c>
    </row>
    <row r="178" spans="1:6">
      <c r="A178" s="14">
        <v>42491</v>
      </c>
      <c r="B178">
        <v>31623</v>
      </c>
      <c r="C178">
        <v>36809</v>
      </c>
      <c r="D178" s="86">
        <f t="shared" si="3"/>
        <v>68432</v>
      </c>
      <c r="E178" s="123">
        <v>42543</v>
      </c>
      <c r="F178" s="111" t="s">
        <v>448</v>
      </c>
    </row>
    <row r="179" spans="1:6">
      <c r="A179" s="14">
        <v>42522</v>
      </c>
      <c r="B179">
        <v>31778</v>
      </c>
      <c r="C179">
        <v>37312</v>
      </c>
      <c r="D179" s="86">
        <f t="shared" si="3"/>
        <v>69090</v>
      </c>
      <c r="E179" s="123">
        <v>42572</v>
      </c>
      <c r="F179" t="s">
        <v>448</v>
      </c>
    </row>
    <row r="180" spans="1:6">
      <c r="A180" s="14">
        <v>42552</v>
      </c>
      <c r="B180">
        <v>31951</v>
      </c>
      <c r="C180">
        <v>37064</v>
      </c>
      <c r="D180" s="86">
        <f t="shared" si="3"/>
        <v>69015</v>
      </c>
      <c r="E180" s="123">
        <v>42614</v>
      </c>
      <c r="F180" s="111" t="s">
        <v>448</v>
      </c>
    </row>
    <row r="181" spans="1:6">
      <c r="A181" s="14">
        <v>42583</v>
      </c>
      <c r="B181">
        <v>32187</v>
      </c>
      <c r="C181">
        <v>36932</v>
      </c>
      <c r="D181" s="86">
        <f t="shared" si="3"/>
        <v>69119</v>
      </c>
      <c r="E181" s="123">
        <v>42647</v>
      </c>
      <c r="F181" s="111" t="s">
        <v>448</v>
      </c>
    </row>
    <row r="182" spans="1:6">
      <c r="A182" s="14">
        <v>42614</v>
      </c>
      <c r="B182" s="111">
        <v>32768</v>
      </c>
      <c r="C182" s="111">
        <v>37186</v>
      </c>
      <c r="D182" s="86">
        <f t="shared" si="3"/>
        <v>69954</v>
      </c>
      <c r="E182" s="123">
        <v>42676</v>
      </c>
      <c r="F182" s="111" t="s">
        <v>448</v>
      </c>
    </row>
    <row r="183" spans="1:6">
      <c r="A183" s="14">
        <v>42644</v>
      </c>
      <c r="B183">
        <v>33230</v>
      </c>
      <c r="C183">
        <v>37052</v>
      </c>
      <c r="D183" s="86">
        <f t="shared" si="3"/>
        <v>70282</v>
      </c>
      <c r="E183" s="123">
        <v>42725</v>
      </c>
      <c r="F183" s="113" t="s">
        <v>477</v>
      </c>
    </row>
    <row r="184" spans="1:6">
      <c r="A184" s="14">
        <v>42675</v>
      </c>
      <c r="B184">
        <v>33536</v>
      </c>
      <c r="C184">
        <v>36818</v>
      </c>
      <c r="D184" s="86">
        <f t="shared" si="3"/>
        <v>70354</v>
      </c>
      <c r="E184" s="123">
        <v>42725</v>
      </c>
      <c r="F184" s="111" t="s">
        <v>448</v>
      </c>
    </row>
    <row r="185" spans="1:6">
      <c r="A185" s="14">
        <v>42705</v>
      </c>
      <c r="B185">
        <v>33916</v>
      </c>
      <c r="C185">
        <v>36672</v>
      </c>
      <c r="D185" s="86">
        <f t="shared" si="3"/>
        <v>70588</v>
      </c>
      <c r="E185" s="123">
        <v>42767</v>
      </c>
      <c r="F185" s="111" t="s">
        <v>448</v>
      </c>
    </row>
    <row r="186" spans="1:6">
      <c r="A186" s="14">
        <v>42736</v>
      </c>
      <c r="B186">
        <v>34660</v>
      </c>
      <c r="C186">
        <v>36645</v>
      </c>
      <c r="D186" s="86">
        <v>71305</v>
      </c>
      <c r="E186" s="123">
        <v>42793</v>
      </c>
      <c r="F186" s="111" t="s">
        <v>448</v>
      </c>
    </row>
    <row r="187" spans="1:6">
      <c r="A187" s="14">
        <v>42767</v>
      </c>
      <c r="B187">
        <v>35313</v>
      </c>
      <c r="C187">
        <v>36020</v>
      </c>
      <c r="D187" s="86">
        <v>71333</v>
      </c>
      <c r="E187" s="123">
        <v>42815</v>
      </c>
      <c r="F187" s="111" t="s">
        <v>448</v>
      </c>
    </row>
    <row r="188" spans="1:6">
      <c r="A188" s="14">
        <v>42795</v>
      </c>
      <c r="B188" s="111">
        <v>35772</v>
      </c>
      <c r="C188" s="111">
        <v>36160</v>
      </c>
      <c r="D188" s="86">
        <v>71932</v>
      </c>
      <c r="E188" s="123">
        <v>42852</v>
      </c>
      <c r="F188" s="111" t="s">
        <v>448</v>
      </c>
    </row>
    <row r="189" spans="1:6">
      <c r="A189" s="14">
        <v>42826</v>
      </c>
      <c r="B189" s="111">
        <v>35864</v>
      </c>
      <c r="C189" s="111">
        <v>36021</v>
      </c>
      <c r="D189" s="86">
        <v>71885</v>
      </c>
      <c r="E189" s="123">
        <v>42874</v>
      </c>
      <c r="F189" s="111" t="s">
        <v>448</v>
      </c>
    </row>
    <row r="190" spans="1:6">
      <c r="A190" s="14">
        <v>42856</v>
      </c>
      <c r="B190">
        <v>36270</v>
      </c>
      <c r="C190">
        <v>35694</v>
      </c>
      <c r="D190" s="86">
        <v>71964</v>
      </c>
      <c r="E190" s="123">
        <v>42919</v>
      </c>
      <c r="F190" s="111" t="s">
        <v>448</v>
      </c>
    </row>
    <row r="191" spans="1:6">
      <c r="A191" s="14">
        <v>42887</v>
      </c>
      <c r="B191" s="111">
        <v>36650</v>
      </c>
      <c r="C191" s="111">
        <v>35655</v>
      </c>
      <c r="D191" s="86">
        <v>72305</v>
      </c>
      <c r="E191" s="123">
        <v>42937</v>
      </c>
      <c r="F191" s="111" t="s">
        <v>448</v>
      </c>
    </row>
    <row r="192" spans="1:6">
      <c r="A192" s="14">
        <v>42917</v>
      </c>
      <c r="B192" s="111">
        <v>36753</v>
      </c>
      <c r="C192" s="111">
        <v>35649</v>
      </c>
      <c r="D192" s="86">
        <v>72402</v>
      </c>
      <c r="E192" s="123">
        <v>42968</v>
      </c>
      <c r="F192" s="111" t="s">
        <v>448</v>
      </c>
    </row>
    <row r="193" spans="1:6">
      <c r="A193" s="14">
        <v>42948</v>
      </c>
      <c r="B193" s="111">
        <v>36796</v>
      </c>
      <c r="C193" s="111">
        <v>35276</v>
      </c>
      <c r="D193" s="86">
        <v>72072</v>
      </c>
      <c r="E193" s="123">
        <v>42999</v>
      </c>
      <c r="F193" s="111" t="s">
        <v>448</v>
      </c>
    </row>
    <row r="194" spans="1:6">
      <c r="A194" s="14">
        <v>42979</v>
      </c>
      <c r="B194" s="111">
        <v>36404</v>
      </c>
      <c r="C194" s="111">
        <v>34582</v>
      </c>
      <c r="D194" s="86">
        <v>70986</v>
      </c>
      <c r="E194" s="123">
        <v>43028</v>
      </c>
      <c r="F194" s="111" t="s">
        <v>448</v>
      </c>
    </row>
    <row r="195" spans="1:6">
      <c r="A195" s="14">
        <v>43009</v>
      </c>
      <c r="B195" s="111">
        <v>36357</v>
      </c>
      <c r="C195" s="111">
        <v>34337</v>
      </c>
      <c r="D195" s="86">
        <v>70694</v>
      </c>
      <c r="E195" s="123">
        <v>43062</v>
      </c>
      <c r="F195" s="111" t="s">
        <v>448</v>
      </c>
    </row>
    <row r="196" spans="1:6">
      <c r="A196" s="14">
        <v>43040</v>
      </c>
      <c r="B196" s="111">
        <v>36294</v>
      </c>
      <c r="C196" s="111">
        <v>34060</v>
      </c>
      <c r="D196" s="86">
        <v>70354</v>
      </c>
      <c r="E196" s="123">
        <v>43089</v>
      </c>
      <c r="F196" s="111" t="s">
        <v>448</v>
      </c>
    </row>
    <row r="197" spans="1:6">
      <c r="A197" s="14">
        <v>43070</v>
      </c>
      <c r="B197" s="111">
        <v>36152</v>
      </c>
      <c r="C197" s="111">
        <v>33864</v>
      </c>
      <c r="D197" s="86">
        <v>70016</v>
      </c>
      <c r="E197" s="123">
        <v>43133</v>
      </c>
      <c r="F197" s="111" t="s">
        <v>448</v>
      </c>
    </row>
    <row r="198" spans="1:6">
      <c r="A198" s="14">
        <v>43101</v>
      </c>
      <c r="B198" s="111">
        <v>36067</v>
      </c>
      <c r="C198" s="111">
        <v>34080</v>
      </c>
      <c r="D198" s="86">
        <v>70147</v>
      </c>
      <c r="E198" s="123">
        <v>43161</v>
      </c>
      <c r="F198" s="111" t="s">
        <v>448</v>
      </c>
    </row>
    <row r="199" spans="1:6">
      <c r="A199" s="14">
        <v>43132</v>
      </c>
      <c r="B199" s="111">
        <v>34928</v>
      </c>
      <c r="C199" s="111">
        <v>34015</v>
      </c>
      <c r="D199" s="86">
        <v>68943</v>
      </c>
      <c r="E199" s="123">
        <v>43180</v>
      </c>
      <c r="F199" s="111" t="s">
        <v>448</v>
      </c>
    </row>
    <row r="200" spans="1:6">
      <c r="A200" s="14">
        <v>43160</v>
      </c>
      <c r="B200" s="111">
        <v>34448</v>
      </c>
      <c r="C200" s="111">
        <v>33536</v>
      </c>
      <c r="D200" s="86">
        <v>67984</v>
      </c>
      <c r="E200" s="123">
        <v>43214</v>
      </c>
      <c r="F200" s="111" t="s">
        <v>448</v>
      </c>
    </row>
    <row r="201" spans="1:6">
      <c r="A201" s="14">
        <v>43191</v>
      </c>
      <c r="B201" s="111">
        <v>34039</v>
      </c>
      <c r="C201" s="111">
        <v>32999</v>
      </c>
      <c r="D201" s="86">
        <v>67038</v>
      </c>
      <c r="E201" s="123">
        <v>43241</v>
      </c>
      <c r="F201" s="111" t="s">
        <v>448</v>
      </c>
    </row>
    <row r="202" spans="1:6">
      <c r="A202" s="14">
        <v>43221</v>
      </c>
      <c r="B202" s="111">
        <v>33695</v>
      </c>
      <c r="C202" s="111">
        <v>32548</v>
      </c>
      <c r="D202" s="86">
        <v>66243</v>
      </c>
      <c r="E202" s="123">
        <v>43277</v>
      </c>
      <c r="F202" s="111" t="s">
        <v>448</v>
      </c>
    </row>
    <row r="203" spans="1:6">
      <c r="A203" s="14">
        <v>43252</v>
      </c>
      <c r="B203">
        <v>33169</v>
      </c>
      <c r="C203">
        <v>31826</v>
      </c>
      <c r="D203" s="86">
        <v>64995</v>
      </c>
      <c r="E203" s="123">
        <v>43301</v>
      </c>
      <c r="F203" s="111" t="s">
        <v>448</v>
      </c>
    </row>
    <row r="204" spans="1:6">
      <c r="A204" s="14">
        <v>43282</v>
      </c>
      <c r="B204">
        <v>32575</v>
      </c>
      <c r="C204">
        <v>31204</v>
      </c>
      <c r="D204" s="86">
        <v>63779</v>
      </c>
      <c r="E204" s="123">
        <v>43333</v>
      </c>
      <c r="F204" s="111" t="s">
        <v>448</v>
      </c>
    </row>
    <row r="205" spans="1:6">
      <c r="A205" s="14">
        <v>43313</v>
      </c>
      <c r="B205" s="111">
        <v>32095</v>
      </c>
      <c r="C205" s="111">
        <v>31193</v>
      </c>
      <c r="D205" s="86">
        <v>63288</v>
      </c>
      <c r="E205" s="123">
        <v>43367</v>
      </c>
      <c r="F205" s="111" t="s">
        <v>448</v>
      </c>
    </row>
    <row r="206" spans="1:6">
      <c r="A206" s="14">
        <v>43344</v>
      </c>
      <c r="B206" s="111">
        <v>31417</v>
      </c>
      <c r="C206" s="111">
        <v>31316</v>
      </c>
      <c r="D206" s="86">
        <v>62733</v>
      </c>
      <c r="E206" s="123">
        <v>43396</v>
      </c>
      <c r="F206" s="111" t="s">
        <v>448</v>
      </c>
    </row>
    <row r="207" spans="1:6">
      <c r="A207" s="14">
        <v>43374</v>
      </c>
      <c r="B207" s="111">
        <v>30973</v>
      </c>
      <c r="C207" s="111">
        <v>30778</v>
      </c>
      <c r="D207" s="86">
        <v>61751</v>
      </c>
      <c r="E207" s="123">
        <v>43426</v>
      </c>
      <c r="F207" s="111" t="s">
        <v>448</v>
      </c>
    </row>
    <row r="208" spans="1:6">
      <c r="D208" s="86"/>
      <c r="E208" t="s">
        <v>644</v>
      </c>
      <c r="F208" s="36" t="s">
        <v>645</v>
      </c>
    </row>
    <row r="209" spans="4:6">
      <c r="D209" s="86"/>
      <c r="F209" s="130"/>
    </row>
    <row r="210" spans="4:6">
      <c r="D210" s="86"/>
      <c r="F210" s="130"/>
    </row>
    <row r="211" spans="4:6">
      <c r="D211" s="86"/>
    </row>
    <row r="212" spans="4:6">
      <c r="D212" s="86"/>
    </row>
    <row r="213" spans="4:6">
      <c r="D213" s="86"/>
    </row>
    <row r="214" spans="4:6">
      <c r="D214" s="86"/>
    </row>
    <row r="215" spans="4:6">
      <c r="D215" s="86"/>
    </row>
    <row r="216" spans="4:6">
      <c r="D216" s="86"/>
    </row>
    <row r="217" spans="4:6">
      <c r="D217" s="86"/>
    </row>
    <row r="218" spans="4:6">
      <c r="D218" s="86"/>
    </row>
    <row r="219" spans="4:6">
      <c r="D219" s="86"/>
    </row>
    <row r="220" spans="4:6">
      <c r="D220" s="86"/>
    </row>
    <row r="221" spans="4:6">
      <c r="D221" s="86"/>
    </row>
    <row r="222" spans="4:6">
      <c r="D222" s="86"/>
    </row>
    <row r="223" spans="4:6">
      <c r="D223" s="86"/>
    </row>
    <row r="224" spans="4:6">
      <c r="D224" s="86"/>
    </row>
    <row r="225" spans="4:4">
      <c r="D225" s="86"/>
    </row>
    <row r="226" spans="4:4">
      <c r="D226" s="86"/>
    </row>
    <row r="227" spans="4:4">
      <c r="D227" s="86"/>
    </row>
    <row r="228" spans="4:4">
      <c r="D228" s="86"/>
    </row>
    <row r="229" spans="4:4">
      <c r="D229" s="86"/>
    </row>
    <row r="230" spans="4:4">
      <c r="D230" s="86"/>
    </row>
    <row r="231" spans="4:4">
      <c r="D231" s="86"/>
    </row>
    <row r="232" spans="4:4">
      <c r="D232" s="86"/>
    </row>
    <row r="233" spans="4:4">
      <c r="D233" s="86"/>
    </row>
    <row r="234" spans="4:4">
      <c r="D234" s="86"/>
    </row>
    <row r="235" spans="4:4">
      <c r="D235" s="86"/>
    </row>
    <row r="236" spans="4:4">
      <c r="D236" s="86"/>
    </row>
    <row r="237" spans="4:4">
      <c r="D237" s="86"/>
    </row>
    <row r="238" spans="4:4">
      <c r="D238" s="86"/>
    </row>
    <row r="239" spans="4:4">
      <c r="D239" s="86"/>
    </row>
    <row r="240" spans="4:4">
      <c r="D240" s="86"/>
    </row>
    <row r="241" spans="4:4">
      <c r="D241" s="86"/>
    </row>
    <row r="242" spans="4:4">
      <c r="D242" s="86"/>
    </row>
    <row r="243" spans="4:4">
      <c r="D243" s="86"/>
    </row>
    <row r="244" spans="4:4">
      <c r="D244" s="86"/>
    </row>
  </sheetData>
  <pageMargins left="0.7" right="0.7" top="0.75" bottom="0.75" header="0.3" footer="0.3"/>
  <pageSetup paperSize="9"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12"/>
  <dimension ref="A1:H211"/>
  <sheetViews>
    <sheetView workbookViewId="0">
      <pane xSplit="1" ySplit="4" topLeftCell="B200" activePane="bottomRight" state="frozen"/>
      <selection pane="topRight" activeCell="B1" sqref="B1"/>
      <selection pane="bottomLeft" activeCell="A5" sqref="A5"/>
      <selection pane="bottomRight" activeCell="F2" sqref="F2"/>
    </sheetView>
  </sheetViews>
  <sheetFormatPr defaultRowHeight="14.5"/>
  <cols>
    <col min="1" max="1" width="14.1796875" customWidth="1"/>
    <col min="2" max="2" width="13.81640625" customWidth="1"/>
    <col min="3" max="3" width="16.1796875" customWidth="1"/>
    <col min="4" max="4" width="10.7265625" bestFit="1" customWidth="1"/>
  </cols>
  <sheetData>
    <row r="1" spans="1:8" s="25" customFormat="1">
      <c r="A1" s="26" t="s">
        <v>16</v>
      </c>
      <c r="E1" s="92" t="s">
        <v>386</v>
      </c>
    </row>
    <row r="2" spans="1:8" s="25" customFormat="1">
      <c r="A2" s="5" t="s">
        <v>8</v>
      </c>
      <c r="F2" s="173" t="s">
        <v>645</v>
      </c>
    </row>
    <row r="4" spans="1:8">
      <c r="B4" s="26" t="s">
        <v>14</v>
      </c>
      <c r="C4" s="26" t="s">
        <v>15</v>
      </c>
    </row>
    <row r="5" spans="1:8">
      <c r="A5" s="14">
        <v>37226</v>
      </c>
      <c r="B5" s="15">
        <v>33849</v>
      </c>
      <c r="C5" s="15">
        <v>25710</v>
      </c>
    </row>
    <row r="6" spans="1:8">
      <c r="A6" s="14">
        <v>37257</v>
      </c>
      <c r="B6" s="15">
        <v>35340</v>
      </c>
      <c r="C6" s="15">
        <v>24138</v>
      </c>
      <c r="D6" s="25"/>
    </row>
    <row r="7" spans="1:8">
      <c r="A7" s="14">
        <v>37288</v>
      </c>
      <c r="B7" s="15">
        <v>36262</v>
      </c>
      <c r="C7" s="15">
        <v>22380</v>
      </c>
      <c r="D7" s="25"/>
      <c r="H7" s="25"/>
    </row>
    <row r="8" spans="1:8">
      <c r="A8" s="14">
        <v>37316</v>
      </c>
      <c r="B8" s="15">
        <v>37263</v>
      </c>
      <c r="C8" s="15">
        <v>21850</v>
      </c>
      <c r="D8" s="25"/>
    </row>
    <row r="9" spans="1:8">
      <c r="A9" s="14">
        <v>37347</v>
      </c>
      <c r="B9" s="15">
        <v>37648</v>
      </c>
      <c r="C9" s="15">
        <v>21377</v>
      </c>
      <c r="D9" s="25"/>
    </row>
    <row r="10" spans="1:8">
      <c r="A10" s="14">
        <v>37377</v>
      </c>
      <c r="B10" s="15">
        <v>38281</v>
      </c>
      <c r="C10" s="15">
        <v>20349</v>
      </c>
      <c r="D10" s="25"/>
    </row>
    <row r="11" spans="1:8">
      <c r="A11" s="14">
        <v>37408</v>
      </c>
      <c r="B11" s="15">
        <v>38955</v>
      </c>
      <c r="C11" s="15">
        <v>20459</v>
      </c>
      <c r="D11" s="25"/>
    </row>
    <row r="12" spans="1:8">
      <c r="A12" s="14">
        <v>37438</v>
      </c>
      <c r="B12" s="15">
        <v>39556</v>
      </c>
      <c r="C12" s="15">
        <v>20301</v>
      </c>
      <c r="D12" s="25"/>
    </row>
    <row r="13" spans="1:8">
      <c r="A13" s="14">
        <v>37469</v>
      </c>
      <c r="B13" s="15">
        <v>40169</v>
      </c>
      <c r="C13" s="15">
        <v>20049</v>
      </c>
      <c r="D13" s="25"/>
    </row>
    <row r="14" spans="1:8">
      <c r="A14" s="14">
        <v>37500</v>
      </c>
      <c r="B14" s="15">
        <v>40382</v>
      </c>
      <c r="C14" s="15">
        <v>19865</v>
      </c>
      <c r="D14" s="25"/>
    </row>
    <row r="15" spans="1:8">
      <c r="A15" s="14">
        <v>37530</v>
      </c>
      <c r="B15" s="15">
        <v>40567</v>
      </c>
      <c r="C15" s="15">
        <v>19792</v>
      </c>
      <c r="D15" s="25"/>
    </row>
    <row r="16" spans="1:8">
      <c r="A16" s="14">
        <v>37561</v>
      </c>
      <c r="B16" s="15">
        <v>40641</v>
      </c>
      <c r="C16" s="15">
        <v>19837</v>
      </c>
      <c r="D16" s="25"/>
    </row>
    <row r="17" spans="1:6">
      <c r="A17" s="14">
        <v>37591</v>
      </c>
      <c r="B17" s="15">
        <v>40644</v>
      </c>
      <c r="C17" s="15">
        <v>19793</v>
      </c>
      <c r="D17" s="25"/>
    </row>
    <row r="18" spans="1:6">
      <c r="A18" s="14">
        <v>37622</v>
      </c>
      <c r="B18" s="15">
        <v>41007</v>
      </c>
      <c r="C18" s="15">
        <v>19699</v>
      </c>
      <c r="D18" s="25"/>
    </row>
    <row r="19" spans="1:6">
      <c r="A19" s="14">
        <v>37653</v>
      </c>
      <c r="B19" s="15">
        <v>41902</v>
      </c>
      <c r="C19" s="15">
        <v>19768</v>
      </c>
      <c r="D19" s="25"/>
      <c r="E19" s="113"/>
    </row>
    <row r="20" spans="1:6">
      <c r="A20" s="14">
        <v>37681</v>
      </c>
      <c r="B20" s="15">
        <v>41813</v>
      </c>
      <c r="C20" s="15">
        <v>19755</v>
      </c>
      <c r="D20" s="25"/>
    </row>
    <row r="21" spans="1:6">
      <c r="A21" s="14">
        <v>37712</v>
      </c>
      <c r="B21" s="15">
        <v>41592</v>
      </c>
      <c r="C21" s="15">
        <v>19575</v>
      </c>
      <c r="D21" s="25"/>
    </row>
    <row r="22" spans="1:6">
      <c r="A22" s="14">
        <v>37742</v>
      </c>
      <c r="B22" s="15">
        <v>41389</v>
      </c>
      <c r="C22" s="15">
        <v>19329</v>
      </c>
      <c r="D22" s="25"/>
    </row>
    <row r="23" spans="1:6">
      <c r="A23" s="14">
        <v>37773</v>
      </c>
      <c r="B23" s="15">
        <v>41137</v>
      </c>
      <c r="C23" s="15">
        <v>19008</v>
      </c>
      <c r="D23" s="25"/>
      <c r="F23" s="111" t="s">
        <v>441</v>
      </c>
    </row>
    <row r="24" spans="1:6">
      <c r="A24" s="14">
        <v>37803</v>
      </c>
      <c r="B24" s="15">
        <v>40856</v>
      </c>
      <c r="C24" s="15">
        <v>19051</v>
      </c>
      <c r="D24" s="25"/>
      <c r="F24" s="111" t="s">
        <v>441</v>
      </c>
    </row>
    <row r="25" spans="1:6">
      <c r="A25" s="14">
        <v>37834</v>
      </c>
      <c r="B25" s="15">
        <v>40534</v>
      </c>
      <c r="C25" s="15">
        <v>19205</v>
      </c>
      <c r="D25" s="25"/>
      <c r="F25" s="111" t="s">
        <v>441</v>
      </c>
    </row>
    <row r="26" spans="1:6">
      <c r="A26" s="14">
        <v>37865</v>
      </c>
      <c r="B26" s="15">
        <v>39971</v>
      </c>
      <c r="C26" s="15">
        <v>19255</v>
      </c>
      <c r="D26" s="25"/>
      <c r="F26" s="111" t="s">
        <v>441</v>
      </c>
    </row>
    <row r="27" spans="1:6">
      <c r="A27" s="14">
        <v>37895</v>
      </c>
      <c r="B27" s="15">
        <v>39633</v>
      </c>
      <c r="C27" s="15">
        <v>19473</v>
      </c>
      <c r="D27" s="25"/>
      <c r="F27" s="111" t="s">
        <v>441</v>
      </c>
    </row>
    <row r="28" spans="1:6">
      <c r="A28" s="14">
        <v>37926</v>
      </c>
      <c r="B28" s="15">
        <v>38903</v>
      </c>
      <c r="C28" s="15">
        <v>19813</v>
      </c>
      <c r="D28" s="25"/>
      <c r="F28" s="111" t="s">
        <v>441</v>
      </c>
    </row>
    <row r="29" spans="1:6">
      <c r="A29" s="14">
        <v>37956</v>
      </c>
      <c r="B29" s="15">
        <v>38251</v>
      </c>
      <c r="C29" s="15">
        <v>20450</v>
      </c>
      <c r="D29" s="25"/>
      <c r="F29" s="111" t="s">
        <v>441</v>
      </c>
    </row>
    <row r="30" spans="1:6">
      <c r="A30" s="14">
        <v>37987</v>
      </c>
      <c r="B30" s="15">
        <v>37344</v>
      </c>
      <c r="C30" s="15">
        <v>20666</v>
      </c>
      <c r="D30" s="25"/>
      <c r="F30" s="111" t="s">
        <v>441</v>
      </c>
    </row>
    <row r="31" spans="1:6">
      <c r="A31" s="14">
        <v>38018</v>
      </c>
      <c r="B31" s="15">
        <v>36259</v>
      </c>
      <c r="C31" s="15">
        <v>20836</v>
      </c>
      <c r="D31" s="25"/>
      <c r="F31" s="111" t="s">
        <v>441</v>
      </c>
    </row>
    <row r="32" spans="1:6">
      <c r="A32" s="14">
        <v>38047</v>
      </c>
      <c r="B32" s="15">
        <v>35445</v>
      </c>
      <c r="C32" s="15">
        <v>20976</v>
      </c>
      <c r="D32" s="25"/>
      <c r="F32" s="111" t="s">
        <v>441</v>
      </c>
    </row>
    <row r="33" spans="1:6">
      <c r="A33" s="14">
        <v>38078</v>
      </c>
      <c r="B33" s="15">
        <v>34864</v>
      </c>
      <c r="C33" s="15">
        <v>21173</v>
      </c>
      <c r="D33" s="25"/>
      <c r="F33" s="111" t="s">
        <v>441</v>
      </c>
    </row>
    <row r="34" spans="1:6">
      <c r="A34" s="14">
        <v>38108</v>
      </c>
      <c r="B34" s="15">
        <v>34453</v>
      </c>
      <c r="C34" s="15">
        <v>21386</v>
      </c>
      <c r="D34" s="25"/>
      <c r="F34" s="111" t="s">
        <v>441</v>
      </c>
    </row>
    <row r="35" spans="1:6">
      <c r="A35" s="14">
        <v>38139</v>
      </c>
      <c r="B35" s="15">
        <v>33859</v>
      </c>
      <c r="C35" s="15">
        <v>21709</v>
      </c>
      <c r="D35" s="25"/>
      <c r="F35" s="111" t="s">
        <v>441</v>
      </c>
    </row>
    <row r="36" spans="1:6">
      <c r="A36" s="14">
        <v>38169</v>
      </c>
      <c r="B36" s="15">
        <v>33448</v>
      </c>
      <c r="C36" s="15">
        <v>21863</v>
      </c>
      <c r="D36" s="25"/>
      <c r="F36" s="111" t="s">
        <v>441</v>
      </c>
    </row>
    <row r="37" spans="1:6">
      <c r="A37" s="14">
        <v>38200</v>
      </c>
      <c r="B37" s="15">
        <v>32850</v>
      </c>
      <c r="C37" s="15">
        <v>21903</v>
      </c>
      <c r="D37" s="25"/>
      <c r="F37" s="111" t="s">
        <v>441</v>
      </c>
    </row>
    <row r="38" spans="1:6">
      <c r="A38" s="14">
        <v>38231</v>
      </c>
      <c r="B38" s="15">
        <v>32636</v>
      </c>
      <c r="C38" s="15">
        <v>22174</v>
      </c>
      <c r="D38" s="25"/>
      <c r="F38" s="111" t="s">
        <v>441</v>
      </c>
    </row>
    <row r="39" spans="1:6">
      <c r="A39" s="14">
        <v>38261</v>
      </c>
      <c r="B39" s="15">
        <v>32352</v>
      </c>
      <c r="C39" s="15">
        <v>22266</v>
      </c>
      <c r="D39" s="25"/>
      <c r="F39" s="111" t="s">
        <v>441</v>
      </c>
    </row>
    <row r="40" spans="1:6">
      <c r="A40" s="14">
        <v>38292</v>
      </c>
      <c r="B40" s="15">
        <v>32096</v>
      </c>
      <c r="C40" s="15">
        <v>22377</v>
      </c>
      <c r="D40" s="25"/>
      <c r="F40" s="111" t="s">
        <v>441</v>
      </c>
    </row>
    <row r="41" spans="1:6">
      <c r="A41" s="14">
        <v>38322</v>
      </c>
      <c r="B41" s="15">
        <v>31966</v>
      </c>
      <c r="C41" s="15">
        <v>22467</v>
      </c>
      <c r="D41" s="25"/>
      <c r="F41" s="111" t="s">
        <v>441</v>
      </c>
    </row>
    <row r="42" spans="1:6">
      <c r="A42" s="14">
        <v>38353</v>
      </c>
      <c r="B42" s="15">
        <v>31356</v>
      </c>
      <c r="C42" s="15">
        <v>22716</v>
      </c>
      <c r="D42" s="25"/>
      <c r="F42" s="111" t="s">
        <v>441</v>
      </c>
    </row>
    <row r="43" spans="1:6">
      <c r="A43" s="14">
        <v>38384</v>
      </c>
      <c r="B43" s="15">
        <v>30719</v>
      </c>
      <c r="C43" s="15">
        <v>23016</v>
      </c>
      <c r="D43" s="25"/>
      <c r="F43" s="111" t="s">
        <v>441</v>
      </c>
    </row>
    <row r="44" spans="1:6">
      <c r="A44" s="14">
        <v>38412</v>
      </c>
      <c r="B44" s="15">
        <v>30624</v>
      </c>
      <c r="C44" s="15">
        <v>23294</v>
      </c>
      <c r="D44" s="25"/>
      <c r="F44" s="111" t="s">
        <v>441</v>
      </c>
    </row>
    <row r="45" spans="1:6">
      <c r="A45" s="14">
        <v>38443</v>
      </c>
      <c r="B45" s="15">
        <v>30903</v>
      </c>
      <c r="C45" s="15">
        <v>23696</v>
      </c>
      <c r="D45" s="25"/>
      <c r="F45" s="111" t="s">
        <v>441</v>
      </c>
    </row>
    <row r="46" spans="1:6">
      <c r="A46" s="14">
        <v>38473</v>
      </c>
      <c r="B46" s="15">
        <v>30926</v>
      </c>
      <c r="C46" s="15">
        <v>23945</v>
      </c>
      <c r="D46" s="25"/>
      <c r="F46" s="111" t="s">
        <v>441</v>
      </c>
    </row>
    <row r="47" spans="1:6">
      <c r="A47" s="14">
        <v>38504</v>
      </c>
      <c r="B47" s="15">
        <v>30964</v>
      </c>
      <c r="C47" s="15">
        <v>24150</v>
      </c>
      <c r="D47" s="25"/>
      <c r="F47" s="111" t="s">
        <v>441</v>
      </c>
    </row>
    <row r="48" spans="1:6">
      <c r="A48" s="14">
        <v>38534</v>
      </c>
      <c r="B48" s="15">
        <v>30707</v>
      </c>
      <c r="C48" s="15">
        <v>24570</v>
      </c>
      <c r="D48" s="25"/>
      <c r="F48" s="111" t="s">
        <v>441</v>
      </c>
    </row>
    <row r="49" spans="1:6">
      <c r="A49" s="14">
        <v>38565</v>
      </c>
      <c r="B49" s="15">
        <v>30824</v>
      </c>
      <c r="C49" s="15">
        <v>24842</v>
      </c>
      <c r="D49" s="25"/>
      <c r="F49" s="111" t="s">
        <v>441</v>
      </c>
    </row>
    <row r="50" spans="1:6">
      <c r="A50" s="14">
        <v>38596</v>
      </c>
      <c r="B50" s="15">
        <v>30915</v>
      </c>
      <c r="C50" s="15">
        <v>24928</v>
      </c>
      <c r="D50" s="25"/>
      <c r="F50" s="111" t="s">
        <v>441</v>
      </c>
    </row>
    <row r="51" spans="1:6">
      <c r="A51" s="14">
        <v>38626</v>
      </c>
      <c r="B51" s="15">
        <v>30943</v>
      </c>
      <c r="C51" s="15">
        <v>25132</v>
      </c>
      <c r="D51" s="25"/>
      <c r="F51" s="111" t="s">
        <v>441</v>
      </c>
    </row>
    <row r="52" spans="1:6">
      <c r="A52" s="14">
        <v>38657</v>
      </c>
      <c r="B52" s="15">
        <v>30894</v>
      </c>
      <c r="C52" s="15">
        <v>24893</v>
      </c>
      <c r="D52" s="25"/>
      <c r="F52" s="111" t="s">
        <v>441</v>
      </c>
    </row>
    <row r="53" spans="1:6">
      <c r="A53" s="14">
        <v>38687</v>
      </c>
      <c r="B53" s="15">
        <v>31037</v>
      </c>
      <c r="C53" s="15">
        <v>24685</v>
      </c>
      <c r="D53" s="25"/>
      <c r="F53" s="111" t="s">
        <v>441</v>
      </c>
    </row>
    <row r="54" spans="1:6">
      <c r="A54" s="14">
        <v>38718</v>
      </c>
      <c r="B54" s="15">
        <v>30843</v>
      </c>
      <c r="C54" s="15">
        <v>24615</v>
      </c>
      <c r="D54" s="25"/>
      <c r="F54" s="111" t="s">
        <v>441</v>
      </c>
    </row>
    <row r="55" spans="1:6">
      <c r="A55" s="14">
        <v>38749</v>
      </c>
      <c r="B55" s="15">
        <v>31297</v>
      </c>
      <c r="C55" s="15">
        <v>24363</v>
      </c>
      <c r="D55" s="25"/>
      <c r="F55" s="111" t="s">
        <v>441</v>
      </c>
    </row>
    <row r="56" spans="1:6">
      <c r="A56" s="14">
        <v>38777</v>
      </c>
      <c r="B56" s="15">
        <v>31528</v>
      </c>
      <c r="C56" s="15">
        <v>24140</v>
      </c>
      <c r="D56" s="25"/>
      <c r="F56" s="111" t="s">
        <v>441</v>
      </c>
    </row>
    <row r="57" spans="1:6">
      <c r="A57" s="14">
        <v>38808</v>
      </c>
      <c r="B57" s="15">
        <v>31453</v>
      </c>
      <c r="C57" s="15">
        <v>23963</v>
      </c>
      <c r="D57" s="25"/>
      <c r="F57" s="111" t="s">
        <v>441</v>
      </c>
    </row>
    <row r="58" spans="1:6">
      <c r="A58" s="14">
        <v>38838</v>
      </c>
      <c r="B58" s="15">
        <v>31380</v>
      </c>
      <c r="C58" s="15">
        <v>23985</v>
      </c>
      <c r="D58" s="25"/>
      <c r="F58" s="111" t="s">
        <v>441</v>
      </c>
    </row>
    <row r="59" spans="1:6">
      <c r="A59" s="14">
        <v>38869</v>
      </c>
      <c r="B59" s="15">
        <v>31638</v>
      </c>
      <c r="C59" s="15">
        <v>23885</v>
      </c>
      <c r="D59" s="25"/>
      <c r="F59" s="111" t="s">
        <v>441</v>
      </c>
    </row>
    <row r="60" spans="1:6">
      <c r="A60" s="14">
        <v>38899</v>
      </c>
      <c r="B60" s="15">
        <v>31970</v>
      </c>
      <c r="C60" s="15">
        <v>23663</v>
      </c>
      <c r="D60" s="25"/>
      <c r="F60" s="111" t="s">
        <v>441</v>
      </c>
    </row>
    <row r="61" spans="1:6">
      <c r="A61" s="14">
        <v>38930</v>
      </c>
      <c r="B61" s="15">
        <v>32246</v>
      </c>
      <c r="C61" s="15">
        <v>23557</v>
      </c>
      <c r="D61" s="25"/>
      <c r="F61" s="111" t="s">
        <v>441</v>
      </c>
    </row>
    <row r="62" spans="1:6">
      <c r="A62" s="14">
        <v>38961</v>
      </c>
      <c r="B62" s="15">
        <v>32447</v>
      </c>
      <c r="C62" s="15">
        <v>23519</v>
      </c>
      <c r="D62" s="25"/>
      <c r="F62" s="111" t="s">
        <v>441</v>
      </c>
    </row>
    <row r="63" spans="1:6">
      <c r="A63" s="14">
        <v>38991</v>
      </c>
      <c r="B63" s="15">
        <v>32763</v>
      </c>
      <c r="C63" s="15">
        <v>23450</v>
      </c>
      <c r="D63" s="25"/>
      <c r="F63" s="111" t="s">
        <v>441</v>
      </c>
    </row>
    <row r="64" spans="1:6">
      <c r="A64" s="14">
        <v>39022</v>
      </c>
      <c r="B64" s="15">
        <v>33113</v>
      </c>
      <c r="C64" s="15">
        <v>23286</v>
      </c>
      <c r="D64" s="25"/>
      <c r="F64" s="111" t="s">
        <v>441</v>
      </c>
    </row>
    <row r="65" spans="1:6">
      <c r="A65" s="14">
        <v>39052</v>
      </c>
      <c r="B65" s="15">
        <v>33111</v>
      </c>
      <c r="C65" s="15">
        <v>23305</v>
      </c>
      <c r="D65" s="25"/>
      <c r="F65" s="111" t="s">
        <v>441</v>
      </c>
    </row>
    <row r="66" spans="1:6">
      <c r="A66" s="14">
        <v>39083</v>
      </c>
      <c r="B66" s="15">
        <v>33285</v>
      </c>
      <c r="C66" s="15">
        <v>23484</v>
      </c>
      <c r="D66" s="25"/>
      <c r="F66" s="111" t="s">
        <v>441</v>
      </c>
    </row>
    <row r="67" spans="1:6">
      <c r="A67" s="14">
        <v>39114</v>
      </c>
      <c r="B67" s="15">
        <v>33060</v>
      </c>
      <c r="C67" s="15">
        <v>23675</v>
      </c>
      <c r="D67" s="25"/>
      <c r="F67" s="111" t="s">
        <v>441</v>
      </c>
    </row>
    <row r="68" spans="1:6">
      <c r="A68" s="14">
        <v>39142</v>
      </c>
      <c r="B68" s="15">
        <v>33184</v>
      </c>
      <c r="C68" s="15">
        <v>24066</v>
      </c>
      <c r="D68" s="25"/>
      <c r="F68" s="111" t="s">
        <v>441</v>
      </c>
    </row>
    <row r="69" spans="1:6">
      <c r="A69" s="14">
        <v>39173</v>
      </c>
      <c r="B69" s="15">
        <v>33097</v>
      </c>
      <c r="C69" s="15">
        <v>24291</v>
      </c>
      <c r="D69" s="25"/>
      <c r="F69" s="111" t="s">
        <v>441</v>
      </c>
    </row>
    <row r="70" spans="1:6">
      <c r="A70" s="14">
        <v>39203</v>
      </c>
      <c r="B70" s="15">
        <v>33081</v>
      </c>
      <c r="C70" s="15">
        <v>24430</v>
      </c>
      <c r="D70" s="25"/>
      <c r="F70" s="111" t="s">
        <v>441</v>
      </c>
    </row>
    <row r="71" spans="1:6">
      <c r="A71" s="14">
        <v>39234</v>
      </c>
      <c r="B71" s="15">
        <v>33098</v>
      </c>
      <c r="C71" s="15">
        <v>24779</v>
      </c>
      <c r="D71" s="25"/>
      <c r="F71" s="111" t="s">
        <v>441</v>
      </c>
    </row>
    <row r="72" spans="1:6">
      <c r="A72" s="14">
        <v>39264</v>
      </c>
      <c r="B72" s="15">
        <v>33050</v>
      </c>
      <c r="C72" s="15">
        <v>24948</v>
      </c>
      <c r="D72" s="25"/>
      <c r="F72" s="111" t="s">
        <v>441</v>
      </c>
    </row>
    <row r="73" spans="1:6">
      <c r="A73" s="14">
        <v>39295</v>
      </c>
      <c r="B73" s="15">
        <v>33209</v>
      </c>
      <c r="C73" s="15">
        <v>25320</v>
      </c>
      <c r="D73" s="25"/>
      <c r="F73" s="111" t="s">
        <v>441</v>
      </c>
    </row>
    <row r="74" spans="1:6">
      <c r="A74" s="14">
        <v>39326</v>
      </c>
      <c r="B74" s="15">
        <v>33259</v>
      </c>
      <c r="C74" s="15">
        <v>25481</v>
      </c>
      <c r="D74" s="25"/>
      <c r="F74" s="111" t="s">
        <v>441</v>
      </c>
    </row>
    <row r="75" spans="1:6">
      <c r="A75" s="14">
        <v>39356</v>
      </c>
      <c r="B75" s="15">
        <v>32970</v>
      </c>
      <c r="C75" s="15">
        <v>25634</v>
      </c>
      <c r="D75" s="25"/>
      <c r="F75" s="111" t="s">
        <v>441</v>
      </c>
    </row>
    <row r="76" spans="1:6">
      <c r="A76" s="14">
        <v>39387</v>
      </c>
      <c r="B76" s="15">
        <v>32883</v>
      </c>
      <c r="C76" s="15">
        <v>26005</v>
      </c>
      <c r="D76" s="25"/>
      <c r="F76" s="111" t="s">
        <v>441</v>
      </c>
    </row>
    <row r="77" spans="1:6">
      <c r="A77" s="14">
        <v>39417</v>
      </c>
      <c r="B77" s="15">
        <v>32805</v>
      </c>
      <c r="C77" s="15">
        <v>26400</v>
      </c>
      <c r="D77" s="25"/>
      <c r="F77" s="111" t="s">
        <v>441</v>
      </c>
    </row>
    <row r="78" spans="1:6">
      <c r="A78" s="14">
        <v>39448</v>
      </c>
      <c r="B78" s="15">
        <v>32782</v>
      </c>
      <c r="C78" s="15">
        <v>26724</v>
      </c>
      <c r="D78" s="25"/>
      <c r="F78" s="111" t="s">
        <v>441</v>
      </c>
    </row>
    <row r="79" spans="1:6">
      <c r="A79" s="14">
        <v>39479</v>
      </c>
      <c r="B79" s="15">
        <v>33161</v>
      </c>
      <c r="C79" s="15">
        <v>27250</v>
      </c>
      <c r="D79" s="25"/>
      <c r="F79" s="111" t="s">
        <v>441</v>
      </c>
    </row>
    <row r="80" spans="1:6">
      <c r="A80" s="14">
        <v>39508</v>
      </c>
      <c r="B80" s="15">
        <v>33217</v>
      </c>
      <c r="C80" s="15">
        <v>27398</v>
      </c>
      <c r="D80" s="25"/>
      <c r="F80" s="111" t="s">
        <v>441</v>
      </c>
    </row>
    <row r="81" spans="1:6">
      <c r="A81" s="14">
        <v>39539</v>
      </c>
      <c r="B81" s="15">
        <v>33358</v>
      </c>
      <c r="C81" s="15">
        <v>27539</v>
      </c>
      <c r="D81" s="25"/>
      <c r="F81" s="111" t="s">
        <v>441</v>
      </c>
    </row>
    <row r="82" spans="1:6">
      <c r="A82" s="14">
        <v>39569</v>
      </c>
      <c r="B82" s="15">
        <v>33767</v>
      </c>
      <c r="C82" s="15">
        <v>27701</v>
      </c>
      <c r="D82" s="25"/>
      <c r="F82" s="111" t="s">
        <v>441</v>
      </c>
    </row>
    <row r="83" spans="1:6">
      <c r="A83" s="14">
        <v>39600</v>
      </c>
      <c r="B83" s="15">
        <v>33884</v>
      </c>
      <c r="C83" s="15">
        <v>27750</v>
      </c>
      <c r="D83" s="25"/>
      <c r="F83" s="111" t="s">
        <v>441</v>
      </c>
    </row>
    <row r="84" spans="1:6">
      <c r="A84" s="14">
        <v>39630</v>
      </c>
      <c r="B84" s="15">
        <v>34055</v>
      </c>
      <c r="C84" s="15">
        <v>28004</v>
      </c>
      <c r="D84" s="25"/>
      <c r="F84" s="111" t="s">
        <v>441</v>
      </c>
    </row>
    <row r="85" spans="1:6">
      <c r="A85" s="14">
        <v>39661</v>
      </c>
      <c r="B85" s="15">
        <v>34224</v>
      </c>
      <c r="C85" s="15">
        <v>28212</v>
      </c>
      <c r="D85" s="25"/>
      <c r="F85" s="111" t="s">
        <v>441</v>
      </c>
    </row>
    <row r="86" spans="1:6">
      <c r="A86" s="14">
        <v>39692</v>
      </c>
      <c r="B86" s="15">
        <v>34226</v>
      </c>
      <c r="C86" s="15">
        <v>28329</v>
      </c>
      <c r="D86" s="25"/>
      <c r="F86" s="111" t="s">
        <v>441</v>
      </c>
    </row>
    <row r="87" spans="1:6">
      <c r="A87" s="14">
        <v>39722</v>
      </c>
      <c r="B87" s="15">
        <v>34660</v>
      </c>
      <c r="C87" s="15">
        <v>28575</v>
      </c>
      <c r="D87" s="25"/>
      <c r="F87" s="111" t="s">
        <v>441</v>
      </c>
    </row>
    <row r="88" spans="1:6">
      <c r="A88" s="14">
        <v>39753</v>
      </c>
      <c r="B88" s="15">
        <v>34590</v>
      </c>
      <c r="C88" s="15">
        <v>28886</v>
      </c>
      <c r="D88" s="25"/>
      <c r="F88" s="111" t="s">
        <v>441</v>
      </c>
    </row>
    <row r="89" spans="1:6">
      <c r="A89" s="14">
        <v>39783</v>
      </c>
      <c r="B89" s="15">
        <v>34712</v>
      </c>
      <c r="C89" s="15">
        <v>28841</v>
      </c>
      <c r="D89" s="25"/>
      <c r="F89" s="111" t="s">
        <v>441</v>
      </c>
    </row>
    <row r="90" spans="1:6">
      <c r="A90" s="14">
        <v>39814</v>
      </c>
      <c r="B90" s="15">
        <v>35083</v>
      </c>
      <c r="C90" s="15">
        <v>28793</v>
      </c>
      <c r="D90" s="25"/>
      <c r="F90" s="111" t="s">
        <v>441</v>
      </c>
    </row>
    <row r="91" spans="1:6">
      <c r="A91" s="14">
        <v>39845</v>
      </c>
      <c r="B91" s="15">
        <v>35320</v>
      </c>
      <c r="C91" s="15">
        <v>28360</v>
      </c>
      <c r="D91" s="25"/>
      <c r="F91" s="111" t="s">
        <v>441</v>
      </c>
    </row>
    <row r="92" spans="1:6">
      <c r="A92" s="14">
        <v>39873</v>
      </c>
      <c r="B92" s="15">
        <v>35360</v>
      </c>
      <c r="C92" s="15">
        <v>27949</v>
      </c>
      <c r="D92" s="25"/>
      <c r="F92" s="111" t="s">
        <v>441</v>
      </c>
    </row>
    <row r="93" spans="1:6">
      <c r="A93" s="14">
        <v>39904</v>
      </c>
      <c r="B93" s="15">
        <v>35441</v>
      </c>
      <c r="C93" s="15">
        <v>27626</v>
      </c>
      <c r="D93" s="25"/>
      <c r="F93" s="111" t="s">
        <v>441</v>
      </c>
    </row>
    <row r="94" spans="1:6">
      <c r="A94" s="14">
        <v>39934</v>
      </c>
      <c r="B94" s="15">
        <v>35493</v>
      </c>
      <c r="C94" s="15">
        <v>27148</v>
      </c>
      <c r="D94" s="25"/>
      <c r="F94" s="111" t="s">
        <v>441</v>
      </c>
    </row>
    <row r="95" spans="1:6">
      <c r="A95" s="14">
        <v>39965</v>
      </c>
      <c r="B95" s="15">
        <v>35319</v>
      </c>
      <c r="C95" s="15">
        <v>26708</v>
      </c>
      <c r="D95" s="25"/>
      <c r="F95" s="111" t="s">
        <v>441</v>
      </c>
    </row>
    <row r="96" spans="1:6">
      <c r="A96" s="14">
        <v>39995</v>
      </c>
      <c r="B96" s="15">
        <v>35504</v>
      </c>
      <c r="C96" s="15">
        <v>26209</v>
      </c>
      <c r="D96" s="25"/>
      <c r="F96" s="111" t="s">
        <v>441</v>
      </c>
    </row>
    <row r="97" spans="1:6">
      <c r="A97" s="14">
        <v>40026</v>
      </c>
      <c r="B97" s="15">
        <v>35160</v>
      </c>
      <c r="C97" s="15">
        <v>25706</v>
      </c>
      <c r="D97" s="25"/>
      <c r="F97" s="111" t="s">
        <v>441</v>
      </c>
    </row>
    <row r="98" spans="1:6">
      <c r="A98" s="14">
        <v>40057</v>
      </c>
      <c r="B98" s="15">
        <v>35031</v>
      </c>
      <c r="C98" s="15">
        <v>25235</v>
      </c>
      <c r="D98" s="25"/>
      <c r="F98" s="111" t="s">
        <v>441</v>
      </c>
    </row>
    <row r="99" spans="1:6">
      <c r="A99" s="14">
        <v>40087</v>
      </c>
      <c r="B99" s="15">
        <v>34729</v>
      </c>
      <c r="C99" s="15">
        <v>24681</v>
      </c>
      <c r="D99" s="25"/>
      <c r="F99" s="111" t="s">
        <v>441</v>
      </c>
    </row>
    <row r="100" spans="1:6">
      <c r="A100" s="14">
        <v>40118</v>
      </c>
      <c r="B100" s="15">
        <v>34803</v>
      </c>
      <c r="C100" s="15">
        <v>24276</v>
      </c>
      <c r="D100" s="25"/>
      <c r="F100" s="111" t="s">
        <v>441</v>
      </c>
    </row>
    <row r="101" spans="1:6">
      <c r="A101" s="14">
        <v>40148</v>
      </c>
      <c r="B101" s="15">
        <v>34749</v>
      </c>
      <c r="C101" s="15">
        <v>23800</v>
      </c>
      <c r="D101" s="25"/>
      <c r="F101" s="111" t="s">
        <v>441</v>
      </c>
    </row>
    <row r="102" spans="1:6">
      <c r="A102" s="14">
        <v>40179</v>
      </c>
      <c r="B102" s="15">
        <v>34505</v>
      </c>
      <c r="C102" s="15">
        <v>23458</v>
      </c>
      <c r="D102" s="25"/>
      <c r="F102" s="111" t="s">
        <v>441</v>
      </c>
    </row>
    <row r="103" spans="1:6">
      <c r="A103" s="14">
        <v>40210</v>
      </c>
      <c r="B103" s="15">
        <v>34080</v>
      </c>
      <c r="C103" s="15">
        <v>23451</v>
      </c>
      <c r="D103" s="25"/>
      <c r="F103" s="111" t="s">
        <v>441</v>
      </c>
    </row>
    <row r="104" spans="1:6">
      <c r="A104" s="14">
        <v>40238</v>
      </c>
      <c r="B104" s="15">
        <v>33900</v>
      </c>
      <c r="C104" s="15">
        <v>23612</v>
      </c>
      <c r="D104" s="25"/>
      <c r="F104" s="111" t="s">
        <v>441</v>
      </c>
    </row>
    <row r="105" spans="1:6">
      <c r="A105" s="14">
        <v>40269</v>
      </c>
      <c r="B105" s="15">
        <v>33748</v>
      </c>
      <c r="C105" s="15">
        <v>23653</v>
      </c>
      <c r="D105" s="25"/>
      <c r="F105" s="111" t="s">
        <v>441</v>
      </c>
    </row>
    <row r="106" spans="1:6">
      <c r="A106" s="14">
        <v>40299</v>
      </c>
      <c r="B106" s="15">
        <v>33369</v>
      </c>
      <c r="C106" s="15">
        <v>24024</v>
      </c>
      <c r="D106" s="25"/>
      <c r="F106" s="111" t="s">
        <v>441</v>
      </c>
    </row>
    <row r="107" spans="1:6">
      <c r="A107" s="14">
        <v>40330</v>
      </c>
      <c r="B107" s="15">
        <v>33080</v>
      </c>
      <c r="C107" s="15">
        <v>24275</v>
      </c>
      <c r="D107" s="25"/>
      <c r="F107" s="111" t="s">
        <v>441</v>
      </c>
    </row>
    <row r="108" spans="1:6">
      <c r="A108" s="14">
        <v>40360</v>
      </c>
      <c r="B108" s="15">
        <v>33002</v>
      </c>
      <c r="C108" s="15">
        <v>24490</v>
      </c>
      <c r="D108" s="25"/>
      <c r="F108" s="111" t="s">
        <v>441</v>
      </c>
    </row>
    <row r="109" spans="1:6">
      <c r="A109" s="14">
        <v>40391</v>
      </c>
      <c r="B109" s="15">
        <v>33118</v>
      </c>
      <c r="C109" s="15">
        <v>24699</v>
      </c>
      <c r="D109" s="25"/>
      <c r="F109" s="111" t="s">
        <v>441</v>
      </c>
    </row>
    <row r="110" spans="1:6">
      <c r="A110" s="14">
        <v>40422</v>
      </c>
      <c r="B110" s="15">
        <v>33231</v>
      </c>
      <c r="C110" s="15">
        <v>24969</v>
      </c>
      <c r="D110" s="25"/>
      <c r="F110" s="111" t="s">
        <v>441</v>
      </c>
    </row>
    <row r="111" spans="1:6">
      <c r="A111" s="14">
        <v>40452</v>
      </c>
      <c r="B111" s="15">
        <v>33358</v>
      </c>
      <c r="C111" s="15">
        <v>25582</v>
      </c>
      <c r="D111" s="25"/>
      <c r="F111" s="111" t="s">
        <v>441</v>
      </c>
    </row>
    <row r="112" spans="1:6">
      <c r="A112" s="14">
        <v>40483</v>
      </c>
      <c r="B112" s="15">
        <v>33377</v>
      </c>
      <c r="C112" s="15">
        <v>25866</v>
      </c>
      <c r="D112" s="25"/>
      <c r="F112" s="111" t="s">
        <v>441</v>
      </c>
    </row>
    <row r="113" spans="1:6">
      <c r="A113" s="14">
        <v>40513</v>
      </c>
      <c r="B113" s="15">
        <v>33296</v>
      </c>
      <c r="C113" s="15">
        <v>26054</v>
      </c>
      <c r="D113" s="25"/>
      <c r="F113" s="111" t="s">
        <v>441</v>
      </c>
    </row>
    <row r="114" spans="1:6">
      <c r="A114" s="14">
        <v>40544</v>
      </c>
      <c r="B114" s="15">
        <v>33262</v>
      </c>
      <c r="C114" s="15">
        <v>26555</v>
      </c>
      <c r="D114" s="25"/>
      <c r="F114" s="111" t="s">
        <v>441</v>
      </c>
    </row>
    <row r="115" spans="1:6">
      <c r="A115" s="14">
        <v>40575</v>
      </c>
      <c r="B115" s="15">
        <v>33223</v>
      </c>
      <c r="C115" s="15">
        <v>26750</v>
      </c>
      <c r="D115" s="25"/>
      <c r="F115" s="111" t="s">
        <v>441</v>
      </c>
    </row>
    <row r="116" spans="1:6">
      <c r="A116" s="14">
        <v>40603</v>
      </c>
      <c r="B116" s="15">
        <v>33509</v>
      </c>
      <c r="C116" s="15">
        <v>27123</v>
      </c>
      <c r="D116" s="25"/>
      <c r="F116" s="111" t="s">
        <v>441</v>
      </c>
    </row>
    <row r="117" spans="1:6">
      <c r="A117" s="14">
        <v>40634</v>
      </c>
      <c r="B117" s="15">
        <v>33788</v>
      </c>
      <c r="C117" s="15">
        <v>27467</v>
      </c>
      <c r="D117" s="25"/>
      <c r="F117" s="111" t="s">
        <v>441</v>
      </c>
    </row>
    <row r="118" spans="1:6">
      <c r="A118" s="14">
        <v>40664</v>
      </c>
      <c r="B118" s="15">
        <v>33978</v>
      </c>
      <c r="C118" s="15">
        <v>27685</v>
      </c>
      <c r="D118" s="25"/>
      <c r="F118" s="111" t="s">
        <v>441</v>
      </c>
    </row>
    <row r="119" spans="1:6">
      <c r="A119" s="14">
        <v>40695</v>
      </c>
      <c r="B119" s="15">
        <v>34159</v>
      </c>
      <c r="C119" s="15">
        <v>27939</v>
      </c>
      <c r="D119" s="25"/>
      <c r="F119" s="111" t="s">
        <v>441</v>
      </c>
    </row>
    <row r="120" spans="1:6">
      <c r="A120" s="14">
        <v>40725</v>
      </c>
      <c r="B120" s="15">
        <v>34409</v>
      </c>
      <c r="C120" s="15">
        <v>28332</v>
      </c>
      <c r="D120" s="25"/>
      <c r="F120" s="111" t="s">
        <v>441</v>
      </c>
    </row>
    <row r="121" spans="1:6">
      <c r="A121" s="14">
        <v>40756</v>
      </c>
      <c r="B121" s="15">
        <v>34762</v>
      </c>
      <c r="C121" s="15">
        <v>28558</v>
      </c>
      <c r="D121" s="25"/>
      <c r="F121" s="111" t="s">
        <v>441</v>
      </c>
    </row>
    <row r="122" spans="1:6">
      <c r="A122" s="14">
        <v>40787</v>
      </c>
      <c r="B122" s="15">
        <v>34851</v>
      </c>
      <c r="C122" s="15">
        <v>28883</v>
      </c>
      <c r="D122" s="25"/>
      <c r="F122" s="111" t="s">
        <v>441</v>
      </c>
    </row>
    <row r="123" spans="1:6">
      <c r="A123" s="14">
        <v>40817</v>
      </c>
      <c r="B123" s="15">
        <v>34817</v>
      </c>
      <c r="C123" s="15">
        <v>28784</v>
      </c>
      <c r="D123" s="25"/>
      <c r="F123" s="111" t="s">
        <v>441</v>
      </c>
    </row>
    <row r="124" spans="1:6">
      <c r="A124" s="14">
        <v>40848</v>
      </c>
      <c r="B124" s="15">
        <v>34896</v>
      </c>
      <c r="C124" s="15">
        <v>28897</v>
      </c>
      <c r="D124" s="25"/>
      <c r="F124" s="111" t="s">
        <v>441</v>
      </c>
    </row>
    <row r="125" spans="1:6">
      <c r="A125" s="14">
        <v>40878</v>
      </c>
      <c r="B125" s="15">
        <v>34925</v>
      </c>
      <c r="C125" s="15">
        <v>29277</v>
      </c>
      <c r="D125" s="25"/>
      <c r="F125" s="111" t="s">
        <v>441</v>
      </c>
    </row>
    <row r="126" spans="1:6">
      <c r="A126" s="14">
        <v>40909</v>
      </c>
      <c r="B126" s="15">
        <v>34850</v>
      </c>
      <c r="C126" s="15">
        <v>29287</v>
      </c>
      <c r="D126" s="25"/>
      <c r="F126" s="111" t="s">
        <v>441</v>
      </c>
    </row>
    <row r="127" spans="1:6">
      <c r="A127" s="14">
        <v>40940</v>
      </c>
      <c r="B127" s="15">
        <v>35122</v>
      </c>
      <c r="C127" s="15">
        <v>29686</v>
      </c>
      <c r="D127" s="25"/>
      <c r="F127" s="111" t="s">
        <v>441</v>
      </c>
    </row>
    <row r="128" spans="1:6">
      <c r="A128" s="14">
        <v>40969</v>
      </c>
      <c r="B128" s="15">
        <v>35350</v>
      </c>
      <c r="C128" s="15">
        <v>29898</v>
      </c>
      <c r="D128" s="25"/>
      <c r="F128" s="111" t="s">
        <v>441</v>
      </c>
    </row>
    <row r="129" spans="1:6">
      <c r="A129" s="14">
        <v>41000</v>
      </c>
      <c r="B129" s="15">
        <v>35098</v>
      </c>
      <c r="C129" s="15">
        <v>29947</v>
      </c>
      <c r="D129" s="25"/>
      <c r="F129" s="111" t="s">
        <v>441</v>
      </c>
    </row>
    <row r="130" spans="1:6">
      <c r="A130" s="14">
        <v>41030</v>
      </c>
      <c r="B130" s="15">
        <v>35087</v>
      </c>
      <c r="C130" s="15">
        <v>30002</v>
      </c>
      <c r="D130" s="25"/>
      <c r="F130" s="111" t="s">
        <v>441</v>
      </c>
    </row>
    <row r="131" spans="1:6">
      <c r="A131" s="14">
        <v>41061</v>
      </c>
      <c r="B131" s="15">
        <v>35348</v>
      </c>
      <c r="C131" s="15">
        <v>30269</v>
      </c>
      <c r="D131" s="25"/>
      <c r="F131" s="111" t="s">
        <v>441</v>
      </c>
    </row>
    <row r="132" spans="1:6">
      <c r="A132" s="14">
        <v>41091</v>
      </c>
      <c r="B132" s="15">
        <v>34931</v>
      </c>
      <c r="C132" s="15">
        <v>30496</v>
      </c>
      <c r="D132" s="25"/>
      <c r="F132" s="111" t="s">
        <v>441</v>
      </c>
    </row>
    <row r="133" spans="1:6">
      <c r="A133" s="14">
        <v>41122</v>
      </c>
      <c r="B133" s="15">
        <v>34633</v>
      </c>
      <c r="C133" s="15">
        <v>30581</v>
      </c>
      <c r="D133" s="25"/>
      <c r="F133" s="111" t="s">
        <v>441</v>
      </c>
    </row>
    <row r="134" spans="1:6">
      <c r="A134" s="14">
        <v>41153</v>
      </c>
      <c r="B134" s="15">
        <v>34701</v>
      </c>
      <c r="C134" s="15">
        <v>30650</v>
      </c>
      <c r="D134" s="25"/>
      <c r="F134" s="111" t="s">
        <v>441</v>
      </c>
    </row>
    <row r="135" spans="1:6">
      <c r="A135" s="14">
        <v>41183</v>
      </c>
      <c r="B135" s="15">
        <v>34761</v>
      </c>
      <c r="C135" s="15">
        <v>30691</v>
      </c>
      <c r="D135" s="25"/>
      <c r="F135" s="111" t="s">
        <v>441</v>
      </c>
    </row>
    <row r="136" spans="1:6">
      <c r="A136" s="14">
        <v>41214</v>
      </c>
      <c r="B136" s="15">
        <v>34780</v>
      </c>
      <c r="C136" s="15">
        <v>30655</v>
      </c>
      <c r="D136" s="25"/>
      <c r="F136" s="111" t="s">
        <v>441</v>
      </c>
    </row>
    <row r="137" spans="1:6">
      <c r="A137" s="14">
        <v>41244</v>
      </c>
      <c r="B137" s="15">
        <v>34895</v>
      </c>
      <c r="C137" s="15">
        <v>31020</v>
      </c>
      <c r="D137" s="25"/>
      <c r="F137" s="111" t="s">
        <v>441</v>
      </c>
    </row>
    <row r="138" spans="1:6">
      <c r="A138" s="14">
        <v>41275</v>
      </c>
      <c r="B138" s="15">
        <v>34837</v>
      </c>
      <c r="C138" s="15">
        <v>31067</v>
      </c>
      <c r="D138" s="25"/>
      <c r="F138" s="111" t="s">
        <v>441</v>
      </c>
    </row>
    <row r="139" spans="1:6">
      <c r="A139" s="14">
        <v>41306</v>
      </c>
      <c r="B139" s="15">
        <v>34788</v>
      </c>
      <c r="C139" s="15">
        <v>30864</v>
      </c>
      <c r="D139" s="25"/>
      <c r="F139" s="111" t="s">
        <v>441</v>
      </c>
    </row>
    <row r="140" spans="1:6">
      <c r="A140" s="14">
        <v>41334</v>
      </c>
      <c r="B140" s="15">
        <v>34824</v>
      </c>
      <c r="C140" s="15">
        <v>30744</v>
      </c>
      <c r="D140" s="25"/>
      <c r="F140" s="111" t="s">
        <v>441</v>
      </c>
    </row>
    <row r="141" spans="1:6">
      <c r="A141" s="14">
        <v>41365</v>
      </c>
      <c r="B141" s="15">
        <v>35108</v>
      </c>
      <c r="C141" s="15">
        <v>30664</v>
      </c>
      <c r="D141" s="25"/>
      <c r="F141" s="111" t="s">
        <v>441</v>
      </c>
    </row>
    <row r="142" spans="1:6">
      <c r="A142" s="14">
        <v>41395</v>
      </c>
      <c r="B142" s="15">
        <v>35127</v>
      </c>
      <c r="C142" s="15">
        <v>30440</v>
      </c>
      <c r="D142" s="25"/>
      <c r="F142" s="111" t="s">
        <v>441</v>
      </c>
    </row>
    <row r="143" spans="1:6">
      <c r="A143" s="14">
        <v>41426</v>
      </c>
      <c r="B143" s="15">
        <v>35293</v>
      </c>
      <c r="C143" s="15">
        <v>30007</v>
      </c>
      <c r="D143" s="25"/>
      <c r="F143" s="111" t="s">
        <v>441</v>
      </c>
    </row>
    <row r="144" spans="1:6">
      <c r="A144" s="14">
        <v>41456</v>
      </c>
      <c r="B144" s="15">
        <v>35611</v>
      </c>
      <c r="C144" s="15">
        <v>29367</v>
      </c>
      <c r="D144" s="25"/>
      <c r="F144" s="111" t="s">
        <v>441</v>
      </c>
    </row>
    <row r="145" spans="1:6">
      <c r="A145" s="14">
        <v>41487</v>
      </c>
      <c r="B145">
        <v>35999</v>
      </c>
      <c r="C145" s="15">
        <v>29052</v>
      </c>
      <c r="F145" s="111" t="s">
        <v>441</v>
      </c>
    </row>
    <row r="146" spans="1:6">
      <c r="A146" s="14">
        <v>41518</v>
      </c>
      <c r="B146">
        <v>36286</v>
      </c>
      <c r="C146" s="15">
        <v>28606</v>
      </c>
      <c r="F146" s="111" t="s">
        <v>441</v>
      </c>
    </row>
    <row r="147" spans="1:6">
      <c r="A147" s="14">
        <v>41548</v>
      </c>
      <c r="B147" s="25">
        <v>36824</v>
      </c>
      <c r="C147" s="15">
        <v>28122</v>
      </c>
      <c r="F147" s="111" t="s">
        <v>441</v>
      </c>
    </row>
    <row r="148" spans="1:6">
      <c r="A148" s="14">
        <v>41579</v>
      </c>
      <c r="B148">
        <v>37363</v>
      </c>
      <c r="C148" s="15">
        <v>27750</v>
      </c>
      <c r="F148" s="111" t="s">
        <v>441</v>
      </c>
    </row>
    <row r="149" spans="1:6">
      <c r="A149" s="14">
        <v>41609</v>
      </c>
      <c r="B149">
        <v>37918</v>
      </c>
      <c r="C149" s="15">
        <v>26990</v>
      </c>
      <c r="F149" s="111" t="s">
        <v>441</v>
      </c>
    </row>
    <row r="150" spans="1:6">
      <c r="A150" s="14">
        <v>41640</v>
      </c>
      <c r="B150" s="34">
        <v>38604</v>
      </c>
      <c r="C150" s="15">
        <v>26325</v>
      </c>
      <c r="F150" s="111" t="s">
        <v>441</v>
      </c>
    </row>
    <row r="151" spans="1:6">
      <c r="A151" s="14">
        <v>41671</v>
      </c>
      <c r="B151">
        <v>39343</v>
      </c>
      <c r="C151" s="15">
        <v>25634</v>
      </c>
      <c r="F151" s="111" t="s">
        <v>441</v>
      </c>
    </row>
    <row r="152" spans="1:6">
      <c r="A152" s="14">
        <v>41699</v>
      </c>
      <c r="B152" s="73">
        <v>39758</v>
      </c>
      <c r="C152" s="15">
        <v>24923</v>
      </c>
      <c r="F152" s="111" t="s">
        <v>441</v>
      </c>
    </row>
    <row r="153" spans="1:6">
      <c r="A153" s="14">
        <v>41730</v>
      </c>
      <c r="B153">
        <v>40296</v>
      </c>
      <c r="C153" s="15">
        <v>24290</v>
      </c>
      <c r="F153" s="111" t="s">
        <v>441</v>
      </c>
    </row>
    <row r="154" spans="1:6">
      <c r="A154" s="14">
        <v>41760</v>
      </c>
      <c r="B154">
        <v>40821</v>
      </c>
      <c r="C154" s="20">
        <v>23856</v>
      </c>
      <c r="F154" s="111" t="s">
        <v>441</v>
      </c>
    </row>
    <row r="155" spans="1:6">
      <c r="A155" s="14">
        <v>41791</v>
      </c>
      <c r="B155" s="4">
        <v>41308</v>
      </c>
      <c r="C155" s="4">
        <v>23529</v>
      </c>
      <c r="F155" s="111" t="s">
        <v>441</v>
      </c>
    </row>
    <row r="156" spans="1:6">
      <c r="A156" s="14">
        <v>41821</v>
      </c>
      <c r="B156" s="4">
        <v>42195</v>
      </c>
      <c r="C156" s="4">
        <v>23226</v>
      </c>
      <c r="F156" s="111" t="s">
        <v>441</v>
      </c>
    </row>
    <row r="157" spans="1:6">
      <c r="A157" s="14">
        <v>41852</v>
      </c>
      <c r="B157" s="4">
        <v>42868</v>
      </c>
      <c r="C157" s="4">
        <v>22909</v>
      </c>
      <c r="F157" s="111" t="s">
        <v>441</v>
      </c>
    </row>
    <row r="158" spans="1:6">
      <c r="A158" s="14">
        <v>41883</v>
      </c>
      <c r="B158" s="4">
        <v>43736</v>
      </c>
      <c r="C158" s="4">
        <v>22723</v>
      </c>
      <c r="F158" s="111" t="s">
        <v>441</v>
      </c>
    </row>
    <row r="159" spans="1:6">
      <c r="A159" s="14">
        <v>41913</v>
      </c>
      <c r="B159" s="4">
        <v>44431</v>
      </c>
      <c r="C159" s="4">
        <v>22606</v>
      </c>
      <c r="F159" s="111" t="s">
        <v>441</v>
      </c>
    </row>
    <row r="160" spans="1:6">
      <c r="A160" s="14">
        <v>41944</v>
      </c>
      <c r="B160" s="4">
        <v>45030</v>
      </c>
      <c r="C160" s="4">
        <v>22491</v>
      </c>
      <c r="F160" s="111" t="s">
        <v>441</v>
      </c>
    </row>
    <row r="161" spans="1:7">
      <c r="A161" s="14">
        <v>41974</v>
      </c>
      <c r="B161" s="4">
        <v>45126</v>
      </c>
      <c r="C161" s="4">
        <v>22120</v>
      </c>
      <c r="F161" s="111" t="s">
        <v>441</v>
      </c>
    </row>
    <row r="162" spans="1:7">
      <c r="A162" s="14">
        <v>42005</v>
      </c>
      <c r="B162" s="4">
        <v>46368</v>
      </c>
      <c r="C162" s="86">
        <v>21809</v>
      </c>
      <c r="E162" s="86"/>
      <c r="F162" s="111" t="s">
        <v>441</v>
      </c>
    </row>
    <row r="163" spans="1:7">
      <c r="A163" s="14">
        <v>42036</v>
      </c>
      <c r="B163" s="4">
        <v>46954</v>
      </c>
      <c r="C163" s="86">
        <v>21673</v>
      </c>
      <c r="E163" s="86"/>
      <c r="F163" s="111" t="s">
        <v>441</v>
      </c>
    </row>
    <row r="164" spans="1:7">
      <c r="A164" s="14">
        <v>42064</v>
      </c>
      <c r="B164" s="4">
        <v>47670</v>
      </c>
      <c r="C164" s="86">
        <v>21683</v>
      </c>
      <c r="E164" s="86"/>
      <c r="F164" s="111" t="s">
        <v>441</v>
      </c>
    </row>
    <row r="165" spans="1:7">
      <c r="A165" s="14">
        <v>42095</v>
      </c>
      <c r="B165" s="4">
        <v>47868</v>
      </c>
      <c r="C165" s="86">
        <v>21762</v>
      </c>
      <c r="E165" s="86"/>
      <c r="F165" s="111" t="s">
        <v>441</v>
      </c>
    </row>
    <row r="166" spans="1:7">
      <c r="A166" s="14">
        <v>42125</v>
      </c>
      <c r="B166" s="4">
        <v>48266</v>
      </c>
      <c r="C166" s="86">
        <v>21701</v>
      </c>
      <c r="D166" s="123">
        <v>42177</v>
      </c>
      <c r="E166" s="86"/>
      <c r="F166" s="111" t="s">
        <v>441</v>
      </c>
    </row>
    <row r="167" spans="1:7">
      <c r="A167" s="14">
        <v>42156</v>
      </c>
      <c r="B167" s="4">
        <v>48488</v>
      </c>
      <c r="C167" s="86">
        <v>21654</v>
      </c>
      <c r="D167" s="123">
        <v>42206</v>
      </c>
      <c r="F167" s="111" t="s">
        <v>441</v>
      </c>
    </row>
    <row r="168" spans="1:7">
      <c r="A168" s="14">
        <v>42186</v>
      </c>
      <c r="B168" s="4">
        <v>49034</v>
      </c>
      <c r="C168" s="86">
        <v>21639</v>
      </c>
      <c r="D168" s="123">
        <v>42237</v>
      </c>
      <c r="F168" s="111" t="s">
        <v>441</v>
      </c>
    </row>
    <row r="169" spans="1:7">
      <c r="A169" s="14">
        <v>42217</v>
      </c>
      <c r="B169" s="4">
        <v>49553</v>
      </c>
      <c r="C169" s="86">
        <v>21691</v>
      </c>
      <c r="D169" s="123">
        <v>42268</v>
      </c>
      <c r="F169" s="111" t="s">
        <v>441</v>
      </c>
    </row>
    <row r="170" spans="1:7">
      <c r="A170" s="14">
        <v>42248</v>
      </c>
      <c r="B170" s="4">
        <v>50086</v>
      </c>
      <c r="C170" s="86">
        <v>21691</v>
      </c>
      <c r="D170" s="123">
        <v>42300</v>
      </c>
      <c r="E170" s="20" t="s">
        <v>424</v>
      </c>
      <c r="F170" s="111" t="s">
        <v>441</v>
      </c>
    </row>
    <row r="171" spans="1:7">
      <c r="A171" s="14">
        <v>42278</v>
      </c>
      <c r="B171" s="4">
        <v>50699</v>
      </c>
      <c r="C171" s="86">
        <v>21689</v>
      </c>
      <c r="D171" s="123">
        <v>42331</v>
      </c>
      <c r="F171" s="111" t="s">
        <v>441</v>
      </c>
    </row>
    <row r="172" spans="1:7">
      <c r="A172" s="14">
        <v>42309</v>
      </c>
      <c r="B172" s="4">
        <v>51142</v>
      </c>
      <c r="C172" s="86">
        <v>21467</v>
      </c>
      <c r="D172" s="123">
        <v>42359</v>
      </c>
      <c r="F172" s="111" t="s">
        <v>441</v>
      </c>
    </row>
    <row r="173" spans="1:7">
      <c r="A173" s="14">
        <v>42339</v>
      </c>
      <c r="B173" s="4">
        <v>51416</v>
      </c>
      <c r="C173" s="86">
        <v>21437</v>
      </c>
      <c r="D173" s="123">
        <v>42402</v>
      </c>
      <c r="F173" s="111" t="s">
        <v>441</v>
      </c>
    </row>
    <row r="174" spans="1:7">
      <c r="A174" s="14">
        <v>42370</v>
      </c>
      <c r="B174" s="4">
        <v>51831</v>
      </c>
      <c r="C174" s="86">
        <v>21462</v>
      </c>
      <c r="D174" s="123">
        <v>42429</v>
      </c>
      <c r="F174" s="111" t="s">
        <v>441</v>
      </c>
    </row>
    <row r="175" spans="1:7">
      <c r="A175" s="14">
        <v>42401</v>
      </c>
      <c r="B175" s="4">
        <v>52407</v>
      </c>
      <c r="C175" s="86">
        <v>21372</v>
      </c>
      <c r="D175" s="123">
        <v>42451</v>
      </c>
      <c r="E175" s="111"/>
      <c r="F175" s="111" t="s">
        <v>441</v>
      </c>
      <c r="G175" s="111"/>
    </row>
    <row r="176" spans="1:7">
      <c r="A176" s="14">
        <v>42430</v>
      </c>
      <c r="B176" s="4">
        <v>52443</v>
      </c>
      <c r="C176" s="86">
        <v>21213</v>
      </c>
      <c r="D176" s="123">
        <v>42493</v>
      </c>
      <c r="E176" s="111"/>
      <c r="F176" s="111" t="s">
        <v>441</v>
      </c>
      <c r="G176" s="111"/>
    </row>
    <row r="177" spans="1:7">
      <c r="A177" s="14">
        <v>42461</v>
      </c>
      <c r="B177" s="4">
        <v>52870</v>
      </c>
      <c r="C177" s="86">
        <v>21288</v>
      </c>
      <c r="D177" s="123">
        <v>42529</v>
      </c>
      <c r="E177" s="111"/>
      <c r="F177" s="111" t="s">
        <v>441</v>
      </c>
      <c r="G177" s="111"/>
    </row>
    <row r="178" spans="1:7">
      <c r="A178" s="14">
        <v>42491</v>
      </c>
      <c r="B178" s="4">
        <v>52874</v>
      </c>
      <c r="C178" s="4">
        <v>21251</v>
      </c>
      <c r="D178" s="123">
        <v>42543</v>
      </c>
      <c r="E178" s="111"/>
      <c r="F178" s="111" t="s">
        <v>441</v>
      </c>
      <c r="G178" s="111"/>
    </row>
    <row r="179" spans="1:7">
      <c r="A179" s="14">
        <v>42522</v>
      </c>
      <c r="B179" s="4">
        <v>52934</v>
      </c>
      <c r="C179" s="4">
        <v>21156</v>
      </c>
      <c r="D179" s="123">
        <v>42573</v>
      </c>
      <c r="E179" s="111"/>
      <c r="F179" s="111" t="s">
        <v>441</v>
      </c>
      <c r="G179" s="111"/>
    </row>
    <row r="180" spans="1:7">
      <c r="A180" s="14">
        <v>42552</v>
      </c>
      <c r="B180" s="4">
        <v>53213</v>
      </c>
      <c r="C180" s="4">
        <v>21262</v>
      </c>
      <c r="D180" s="123">
        <v>42614</v>
      </c>
      <c r="E180" s="111"/>
      <c r="F180" s="111" t="s">
        <v>441</v>
      </c>
      <c r="G180" s="111"/>
    </row>
    <row r="181" spans="1:7">
      <c r="A181" s="14">
        <v>42583</v>
      </c>
      <c r="B181" s="4">
        <v>53365</v>
      </c>
      <c r="C181" s="4">
        <v>21178</v>
      </c>
      <c r="D181" s="123">
        <v>42647</v>
      </c>
      <c r="F181" s="111" t="s">
        <v>441</v>
      </c>
    </row>
    <row r="182" spans="1:7">
      <c r="A182" s="14">
        <v>42614</v>
      </c>
      <c r="B182" s="4">
        <v>53844</v>
      </c>
      <c r="C182" s="4">
        <v>21076</v>
      </c>
      <c r="D182" s="123">
        <v>42676</v>
      </c>
      <c r="F182" s="111" t="s">
        <v>441</v>
      </c>
    </row>
    <row r="183" spans="1:7">
      <c r="A183" s="14">
        <v>42644</v>
      </c>
      <c r="B183">
        <v>54320</v>
      </c>
      <c r="C183">
        <v>21090</v>
      </c>
      <c r="D183" s="123">
        <v>42725</v>
      </c>
      <c r="E183" s="113" t="s">
        <v>477</v>
      </c>
      <c r="F183" s="111" t="s">
        <v>441</v>
      </c>
    </row>
    <row r="184" spans="1:7">
      <c r="A184" s="14">
        <v>42675</v>
      </c>
      <c r="B184">
        <v>54765</v>
      </c>
      <c r="C184">
        <v>21229</v>
      </c>
      <c r="D184" s="123">
        <v>42725</v>
      </c>
      <c r="F184" s="111" t="s">
        <v>441</v>
      </c>
    </row>
    <row r="185" spans="1:7">
      <c r="A185" s="14">
        <v>42705</v>
      </c>
      <c r="B185">
        <v>55322</v>
      </c>
      <c r="C185">
        <v>21406</v>
      </c>
      <c r="D185" s="123">
        <v>42767</v>
      </c>
      <c r="F185" s="111" t="s">
        <v>441</v>
      </c>
    </row>
    <row r="186" spans="1:7">
      <c r="A186" s="14">
        <v>42736</v>
      </c>
      <c r="B186">
        <v>56231</v>
      </c>
      <c r="C186">
        <v>21571</v>
      </c>
      <c r="D186" s="123">
        <v>42793</v>
      </c>
      <c r="F186" s="111" t="s">
        <v>441</v>
      </c>
    </row>
    <row r="187" spans="1:7">
      <c r="A187" s="14">
        <v>42767</v>
      </c>
      <c r="B187">
        <v>57156</v>
      </c>
      <c r="C187">
        <v>21843</v>
      </c>
      <c r="D187" s="123">
        <v>42815</v>
      </c>
      <c r="F187" s="111" t="s">
        <v>441</v>
      </c>
    </row>
    <row r="188" spans="1:7">
      <c r="A188" s="14">
        <v>42795</v>
      </c>
      <c r="B188" s="111">
        <v>57710</v>
      </c>
      <c r="C188" s="111">
        <v>21938</v>
      </c>
      <c r="D188" s="123">
        <v>42852</v>
      </c>
      <c r="E188" s="130"/>
      <c r="F188" s="111" t="s">
        <v>441</v>
      </c>
    </row>
    <row r="189" spans="1:7">
      <c r="A189" s="14">
        <v>42826</v>
      </c>
      <c r="B189" s="111">
        <v>57885</v>
      </c>
      <c r="C189" s="111">
        <v>22021</v>
      </c>
      <c r="D189" s="123">
        <v>42874</v>
      </c>
      <c r="F189" s="111" t="s">
        <v>441</v>
      </c>
    </row>
    <row r="190" spans="1:7">
      <c r="A190" s="14">
        <v>42856</v>
      </c>
      <c r="B190" s="111">
        <v>58444</v>
      </c>
      <c r="C190" s="111">
        <v>22174</v>
      </c>
      <c r="D190" s="123">
        <v>42919</v>
      </c>
      <c r="F190" s="111" t="s">
        <v>441</v>
      </c>
    </row>
    <row r="191" spans="1:7">
      <c r="A191" s="14">
        <v>42887</v>
      </c>
      <c r="B191" s="111">
        <v>59076</v>
      </c>
      <c r="C191" s="111">
        <v>22426</v>
      </c>
      <c r="D191" s="123">
        <v>42937</v>
      </c>
      <c r="F191" s="111" t="s">
        <v>441</v>
      </c>
    </row>
    <row r="192" spans="1:7">
      <c r="A192" s="14">
        <v>42917</v>
      </c>
      <c r="B192" s="111">
        <v>59447</v>
      </c>
      <c r="C192" s="111">
        <v>22694</v>
      </c>
      <c r="D192" s="123">
        <v>42969</v>
      </c>
      <c r="E192" s="130"/>
      <c r="F192" s="111" t="s">
        <v>441</v>
      </c>
    </row>
    <row r="193" spans="1:6">
      <c r="A193" s="14">
        <v>42948</v>
      </c>
      <c r="B193" s="111">
        <v>59700</v>
      </c>
      <c r="C193" s="111">
        <v>22904</v>
      </c>
      <c r="D193" s="123">
        <v>42999</v>
      </c>
      <c r="E193" s="130"/>
      <c r="F193" s="111" t="s">
        <v>441</v>
      </c>
    </row>
    <row r="194" spans="1:6">
      <c r="A194" s="14">
        <v>42979</v>
      </c>
      <c r="B194" s="111">
        <v>59618</v>
      </c>
      <c r="C194" s="111">
        <v>23214</v>
      </c>
      <c r="D194" s="123">
        <v>43028</v>
      </c>
      <c r="E194" s="130"/>
      <c r="F194" s="111" t="s">
        <v>441</v>
      </c>
    </row>
    <row r="195" spans="1:6">
      <c r="A195" s="14">
        <v>43009</v>
      </c>
      <c r="B195" s="111">
        <v>59700</v>
      </c>
      <c r="C195" s="111">
        <v>23343</v>
      </c>
      <c r="D195" s="123">
        <v>43059</v>
      </c>
      <c r="E195" s="130"/>
      <c r="F195" s="111" t="s">
        <v>441</v>
      </c>
    </row>
    <row r="196" spans="1:6">
      <c r="A196" s="14">
        <v>43040</v>
      </c>
      <c r="B196" s="111">
        <v>59759</v>
      </c>
      <c r="C196" s="111">
        <v>23465</v>
      </c>
      <c r="D196" s="123">
        <v>43133</v>
      </c>
      <c r="E196" s="130"/>
      <c r="F196" s="111" t="s">
        <v>441</v>
      </c>
    </row>
    <row r="197" spans="1:6">
      <c r="A197" s="14">
        <v>43070</v>
      </c>
      <c r="B197" s="111">
        <v>59678</v>
      </c>
      <c r="C197" s="111">
        <v>23526</v>
      </c>
      <c r="D197" s="123">
        <v>43133</v>
      </c>
      <c r="E197" s="130"/>
      <c r="F197" s="111" t="s">
        <v>441</v>
      </c>
    </row>
    <row r="198" spans="1:6">
      <c r="A198" s="14">
        <v>43101</v>
      </c>
      <c r="B198" s="111">
        <v>59640</v>
      </c>
      <c r="C198" s="111">
        <v>23573</v>
      </c>
      <c r="D198" s="123">
        <v>43161</v>
      </c>
      <c r="E198" s="130"/>
      <c r="F198" s="111" t="s">
        <v>441</v>
      </c>
    </row>
    <row r="199" spans="1:6">
      <c r="A199" s="14">
        <v>43132</v>
      </c>
      <c r="B199" s="111">
        <v>58606</v>
      </c>
      <c r="C199" s="111">
        <v>23678</v>
      </c>
      <c r="D199" s="123">
        <v>43180</v>
      </c>
      <c r="E199" s="130"/>
      <c r="F199" s="111" t="s">
        <v>441</v>
      </c>
    </row>
    <row r="200" spans="1:6">
      <c r="A200" s="14">
        <v>43160</v>
      </c>
      <c r="B200" s="111">
        <v>58461</v>
      </c>
      <c r="C200" s="111">
        <v>24013</v>
      </c>
      <c r="D200" s="123">
        <v>43214</v>
      </c>
      <c r="E200" s="130"/>
      <c r="F200" s="111" t="s">
        <v>441</v>
      </c>
    </row>
    <row r="201" spans="1:6">
      <c r="A201" s="14">
        <v>43191</v>
      </c>
      <c r="B201" s="111">
        <v>58337</v>
      </c>
      <c r="C201" s="111">
        <v>24298</v>
      </c>
      <c r="D201" s="123">
        <v>43241</v>
      </c>
      <c r="F201" s="111" t="s">
        <v>441</v>
      </c>
    </row>
    <row r="202" spans="1:6">
      <c r="A202" s="14">
        <v>43221</v>
      </c>
      <c r="B202" s="111">
        <v>58241</v>
      </c>
      <c r="C202" s="111">
        <v>24546</v>
      </c>
      <c r="D202" s="123">
        <v>43277</v>
      </c>
      <c r="F202" s="111" t="s">
        <v>441</v>
      </c>
    </row>
    <row r="203" spans="1:6">
      <c r="A203" s="14">
        <v>43252</v>
      </c>
      <c r="B203" s="111">
        <v>57889</v>
      </c>
      <c r="C203" s="111">
        <v>24720</v>
      </c>
      <c r="D203" s="123">
        <v>43301</v>
      </c>
      <c r="F203" s="111" t="s">
        <v>441</v>
      </c>
    </row>
    <row r="204" spans="1:6">
      <c r="A204" s="14">
        <v>43282</v>
      </c>
      <c r="B204" s="111">
        <v>57589</v>
      </c>
      <c r="C204" s="111">
        <v>25014</v>
      </c>
      <c r="D204" s="123">
        <v>43333</v>
      </c>
      <c r="F204" s="111" t="s">
        <v>441</v>
      </c>
    </row>
    <row r="205" spans="1:6">
      <c r="A205" s="14">
        <v>43313</v>
      </c>
      <c r="B205" s="111">
        <v>57329</v>
      </c>
      <c r="C205" s="111">
        <v>25234</v>
      </c>
      <c r="D205" s="123">
        <v>43367</v>
      </c>
      <c r="F205" s="111" t="s">
        <v>441</v>
      </c>
    </row>
    <row r="206" spans="1:6">
      <c r="A206" s="14">
        <v>43344</v>
      </c>
      <c r="B206" s="111">
        <v>56886</v>
      </c>
      <c r="C206" s="111">
        <v>25469</v>
      </c>
      <c r="D206" s="123">
        <v>43396</v>
      </c>
      <c r="F206" s="111" t="s">
        <v>441</v>
      </c>
    </row>
    <row r="207" spans="1:6">
      <c r="A207" s="14">
        <v>43374</v>
      </c>
      <c r="B207" s="111">
        <v>56451</v>
      </c>
      <c r="C207" s="111">
        <v>25478</v>
      </c>
      <c r="D207" s="123">
        <v>43426</v>
      </c>
      <c r="F207" s="111" t="s">
        <v>441</v>
      </c>
    </row>
    <row r="208" spans="1:6">
      <c r="D208" s="163" t="s">
        <v>644</v>
      </c>
      <c r="F208" s="173" t="s">
        <v>645</v>
      </c>
    </row>
    <row r="209" spans="4:6">
      <c r="D209" s="123"/>
      <c r="F209" s="130"/>
    </row>
    <row r="210" spans="4:6">
      <c r="D210" s="123"/>
      <c r="F210" s="130"/>
    </row>
    <row r="211" spans="4:6">
      <c r="D211" s="123"/>
    </row>
  </sheetData>
  <pageMargins left="0.7" right="0.7" top="0.75" bottom="0.75" header="0.3" footer="0.3"/>
  <pageSetup paperSize="9" orientation="portrait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21">
    <tabColor rgb="FF7030A0"/>
  </sheetPr>
  <dimension ref="A1:T258"/>
  <sheetViews>
    <sheetView zoomScale="95" zoomScaleNormal="95" workbookViewId="0">
      <pane xSplit="2" ySplit="5" topLeftCell="G248" activePane="bottomRight" state="frozen"/>
      <selection pane="topRight" activeCell="C1" sqref="C1"/>
      <selection pane="bottomLeft" activeCell="A6" sqref="A6"/>
      <selection pane="bottomRight" activeCell="M1" sqref="M1"/>
    </sheetView>
  </sheetViews>
  <sheetFormatPr defaultColWidth="9.1796875" defaultRowHeight="14.5"/>
  <cols>
    <col min="1" max="1" width="9.1796875" style="25"/>
    <col min="2" max="2" width="19.81640625" style="25" customWidth="1"/>
    <col min="3" max="3" width="12.1796875" style="25" bestFit="1" customWidth="1"/>
    <col min="4" max="4" width="9.1796875" style="25" bestFit="1" customWidth="1"/>
    <col min="5" max="5" width="12.54296875" style="25" bestFit="1" customWidth="1"/>
    <col min="6" max="6" width="9.1796875" style="25"/>
    <col min="7" max="7" width="10.54296875" style="25" bestFit="1" customWidth="1"/>
    <col min="8" max="8" width="8.7265625" style="92" customWidth="1"/>
    <col min="9" max="9" width="9.1796875" style="92"/>
    <col min="10" max="10" width="10.54296875" style="92" customWidth="1"/>
    <col min="11" max="12" width="10.54296875" style="111" customWidth="1"/>
    <col min="13" max="13" width="10.7265625" style="25" bestFit="1" customWidth="1"/>
    <col min="14" max="16384" width="9.1796875" style="25"/>
  </cols>
  <sheetData>
    <row r="1" spans="1:20" s="92" customFormat="1">
      <c r="A1" s="92" t="s">
        <v>381</v>
      </c>
      <c r="K1" s="111"/>
      <c r="L1" s="111"/>
      <c r="M1" s="130" t="s">
        <v>697</v>
      </c>
    </row>
    <row r="2" spans="1:20" s="92" customFormat="1">
      <c r="A2" s="92" t="s">
        <v>389</v>
      </c>
      <c r="C2" s="100" t="s">
        <v>409</v>
      </c>
      <c r="D2" s="100" t="s">
        <v>374</v>
      </c>
      <c r="E2" s="100" t="s">
        <v>409</v>
      </c>
      <c r="F2" s="100" t="s">
        <v>409</v>
      </c>
      <c r="G2" s="92" t="s">
        <v>374</v>
      </c>
      <c r="I2" s="36" t="str">
        <f t="shared" ref="I2:I4" si="0">+D2</f>
        <v>Annual</v>
      </c>
      <c r="J2" s="36" t="str">
        <f t="shared" ref="J2:J4" si="1">+G2</f>
        <v>Annual</v>
      </c>
      <c r="K2" s="36" t="s">
        <v>374</v>
      </c>
      <c r="L2" s="36" t="s">
        <v>374</v>
      </c>
    </row>
    <row r="3" spans="1:20" ht="15" customHeight="1">
      <c r="B3" s="41" t="s">
        <v>207</v>
      </c>
      <c r="C3" s="98" t="s">
        <v>384</v>
      </c>
      <c r="D3" s="98" t="s">
        <v>384</v>
      </c>
      <c r="E3" s="98" t="s">
        <v>384</v>
      </c>
      <c r="F3" s="98" t="s">
        <v>384</v>
      </c>
      <c r="G3" s="98" t="s">
        <v>384</v>
      </c>
      <c r="H3" s="98"/>
      <c r="I3" s="178" t="s">
        <v>703</v>
      </c>
      <c r="J3" s="178" t="s">
        <v>703</v>
      </c>
      <c r="K3" s="178" t="s">
        <v>703</v>
      </c>
      <c r="L3" s="178" t="s">
        <v>703</v>
      </c>
    </row>
    <row r="4" spans="1:20">
      <c r="B4" s="207"/>
      <c r="C4" s="38" t="s">
        <v>1</v>
      </c>
      <c r="D4" s="38" t="s">
        <v>1</v>
      </c>
      <c r="E4" s="38" t="s">
        <v>21</v>
      </c>
      <c r="F4" s="25" t="s">
        <v>2</v>
      </c>
      <c r="G4" s="25" t="s">
        <v>6</v>
      </c>
      <c r="I4" s="36" t="str">
        <f t="shared" si="0"/>
        <v>Auckland</v>
      </c>
      <c r="J4" s="36" t="str">
        <f t="shared" si="1"/>
        <v>Rest of New Zealand</v>
      </c>
      <c r="K4" s="111" t="str">
        <f>+K58</f>
        <v>Domestic</v>
      </c>
      <c r="L4" s="111" t="str">
        <f>+L58</f>
        <v>International</v>
      </c>
    </row>
    <row r="5" spans="1:20">
      <c r="B5" s="207"/>
      <c r="C5" s="38" t="s">
        <v>206</v>
      </c>
      <c r="D5" s="38"/>
      <c r="E5" s="38" t="s">
        <v>206</v>
      </c>
    </row>
    <row r="6" spans="1:20">
      <c r="A6" s="27"/>
      <c r="B6" s="35" t="s">
        <v>205</v>
      </c>
      <c r="C6" s="25">
        <v>367</v>
      </c>
      <c r="E6" s="34">
        <v>3347</v>
      </c>
      <c r="F6" s="34">
        <f t="shared" ref="F6:F37" si="2">E6-C6</f>
        <v>2980</v>
      </c>
      <c r="R6" s="74"/>
      <c r="S6" s="74"/>
      <c r="T6" s="74"/>
    </row>
    <row r="7" spans="1:20">
      <c r="A7" s="27"/>
      <c r="B7" s="35" t="s">
        <v>204</v>
      </c>
      <c r="C7" s="73">
        <v>360</v>
      </c>
      <c r="E7" s="74">
        <v>2303</v>
      </c>
      <c r="F7" s="34">
        <f t="shared" si="2"/>
        <v>1943</v>
      </c>
      <c r="R7" s="74"/>
      <c r="S7" s="74"/>
      <c r="T7" s="74"/>
    </row>
    <row r="8" spans="1:20">
      <c r="A8" s="27"/>
      <c r="B8" s="35" t="s">
        <v>203</v>
      </c>
      <c r="C8" s="73">
        <v>379</v>
      </c>
      <c r="E8" s="74">
        <v>2212</v>
      </c>
      <c r="F8" s="34">
        <f t="shared" si="2"/>
        <v>1833</v>
      </c>
      <c r="R8" s="74"/>
      <c r="S8" s="74"/>
      <c r="T8" s="74"/>
    </row>
    <row r="9" spans="1:20">
      <c r="A9" s="27"/>
      <c r="B9" s="35" t="s">
        <v>202</v>
      </c>
      <c r="C9" s="73">
        <v>309</v>
      </c>
      <c r="E9" s="74">
        <v>2038</v>
      </c>
      <c r="F9" s="34">
        <f t="shared" si="2"/>
        <v>1729</v>
      </c>
      <c r="R9" s="74"/>
      <c r="S9" s="74"/>
      <c r="T9" s="74"/>
    </row>
    <row r="10" spans="1:20">
      <c r="A10" s="27"/>
      <c r="B10" s="35" t="s">
        <v>201</v>
      </c>
      <c r="C10" s="73">
        <v>266</v>
      </c>
      <c r="E10" s="74">
        <v>1312</v>
      </c>
      <c r="F10" s="34">
        <f t="shared" si="2"/>
        <v>1046</v>
      </c>
      <c r="R10" s="74"/>
      <c r="S10" s="74"/>
      <c r="T10" s="74"/>
    </row>
    <row r="11" spans="1:20">
      <c r="A11" s="27"/>
      <c r="B11" s="35" t="s">
        <v>200</v>
      </c>
      <c r="C11" s="73">
        <v>253</v>
      </c>
      <c r="E11" s="74">
        <v>1312</v>
      </c>
      <c r="F11" s="34">
        <f t="shared" si="2"/>
        <v>1059</v>
      </c>
      <c r="R11" s="74"/>
      <c r="S11" s="74"/>
      <c r="T11" s="74"/>
    </row>
    <row r="12" spans="1:20">
      <c r="A12" s="27"/>
      <c r="B12" s="35" t="s">
        <v>199</v>
      </c>
      <c r="C12" s="73">
        <v>302</v>
      </c>
      <c r="E12" s="74">
        <v>1515</v>
      </c>
      <c r="F12" s="34">
        <f t="shared" si="2"/>
        <v>1213</v>
      </c>
      <c r="O12" s="111" t="s">
        <v>443</v>
      </c>
      <c r="R12" s="74"/>
      <c r="S12" s="74"/>
      <c r="T12" s="74"/>
    </row>
    <row r="13" spans="1:20">
      <c r="A13" s="27"/>
      <c r="B13" s="35" t="s">
        <v>198</v>
      </c>
      <c r="C13" s="73">
        <v>281</v>
      </c>
      <c r="E13" s="74">
        <v>1450</v>
      </c>
      <c r="F13" s="34">
        <f t="shared" si="2"/>
        <v>1169</v>
      </c>
      <c r="O13" s="111" t="s">
        <v>443</v>
      </c>
      <c r="R13" s="74"/>
      <c r="S13" s="74"/>
      <c r="T13" s="74"/>
    </row>
    <row r="14" spans="1:20">
      <c r="A14" s="27"/>
      <c r="B14" s="35" t="s">
        <v>197</v>
      </c>
      <c r="C14" s="73">
        <v>326</v>
      </c>
      <c r="E14" s="74">
        <v>1795</v>
      </c>
      <c r="F14" s="34">
        <f t="shared" si="2"/>
        <v>1469</v>
      </c>
      <c r="O14" s="111" t="s">
        <v>443</v>
      </c>
      <c r="R14" s="74"/>
      <c r="S14" s="74"/>
      <c r="T14" s="74"/>
    </row>
    <row r="15" spans="1:20">
      <c r="A15" s="27"/>
      <c r="B15" s="35" t="s">
        <v>196</v>
      </c>
      <c r="C15" s="73">
        <v>335</v>
      </c>
      <c r="E15" s="74">
        <v>1841</v>
      </c>
      <c r="F15" s="34">
        <f t="shared" si="2"/>
        <v>1506</v>
      </c>
      <c r="O15" s="111" t="s">
        <v>443</v>
      </c>
      <c r="R15" s="74"/>
      <c r="S15" s="74"/>
      <c r="T15" s="74"/>
    </row>
    <row r="16" spans="1:20">
      <c r="A16" s="27"/>
      <c r="B16" s="35" t="s">
        <v>195</v>
      </c>
      <c r="C16" s="73">
        <v>396</v>
      </c>
      <c r="E16" s="74">
        <v>2045</v>
      </c>
      <c r="F16" s="34">
        <f t="shared" si="2"/>
        <v>1649</v>
      </c>
      <c r="O16" s="111" t="s">
        <v>443</v>
      </c>
      <c r="R16" s="74"/>
      <c r="S16" s="74"/>
      <c r="T16" s="74"/>
    </row>
    <row r="17" spans="1:20">
      <c r="A17" s="27">
        <v>36495</v>
      </c>
      <c r="B17" s="35" t="s">
        <v>194</v>
      </c>
      <c r="C17" s="73">
        <v>368</v>
      </c>
      <c r="D17" s="25">
        <f t="shared" ref="D17:D48" si="3">SUM(C6:C17)</f>
        <v>3942</v>
      </c>
      <c r="E17" s="74">
        <v>2363</v>
      </c>
      <c r="F17" s="34">
        <f t="shared" si="2"/>
        <v>1995</v>
      </c>
      <c r="G17" s="25">
        <f t="shared" ref="G17:G48" si="4">SUM(F6:F17)</f>
        <v>19591</v>
      </c>
      <c r="O17" s="111" t="s">
        <v>443</v>
      </c>
      <c r="R17" s="74"/>
      <c r="S17" s="74"/>
      <c r="T17" s="74"/>
    </row>
    <row r="18" spans="1:20">
      <c r="A18" s="27">
        <v>36526</v>
      </c>
      <c r="B18" s="35" t="s">
        <v>193</v>
      </c>
      <c r="C18" s="73">
        <v>459</v>
      </c>
      <c r="D18" s="25">
        <f t="shared" si="3"/>
        <v>4034</v>
      </c>
      <c r="E18" s="74">
        <v>3447</v>
      </c>
      <c r="F18" s="34">
        <f t="shared" si="2"/>
        <v>2988</v>
      </c>
      <c r="G18" s="25">
        <f t="shared" si="4"/>
        <v>19599</v>
      </c>
      <c r="O18" s="111" t="s">
        <v>443</v>
      </c>
      <c r="R18" s="74"/>
      <c r="S18" s="74"/>
      <c r="T18" s="74"/>
    </row>
    <row r="19" spans="1:20">
      <c r="A19" s="27">
        <v>36557</v>
      </c>
      <c r="B19" s="35" t="s">
        <v>192</v>
      </c>
      <c r="C19" s="73">
        <v>436</v>
      </c>
      <c r="D19" s="25">
        <f t="shared" si="3"/>
        <v>4110</v>
      </c>
      <c r="E19" s="74">
        <v>2549</v>
      </c>
      <c r="F19" s="34">
        <f t="shared" si="2"/>
        <v>2113</v>
      </c>
      <c r="G19" s="25">
        <f t="shared" si="4"/>
        <v>19769</v>
      </c>
      <c r="O19" s="111" t="s">
        <v>443</v>
      </c>
      <c r="R19" s="74"/>
      <c r="S19" s="74"/>
      <c r="T19" s="74"/>
    </row>
    <row r="20" spans="1:20">
      <c r="A20" s="27">
        <v>36586</v>
      </c>
      <c r="B20" s="35" t="s">
        <v>191</v>
      </c>
      <c r="C20" s="73">
        <v>393</v>
      </c>
      <c r="D20" s="25">
        <f t="shared" si="3"/>
        <v>4124</v>
      </c>
      <c r="E20" s="74">
        <v>2358</v>
      </c>
      <c r="F20" s="34">
        <f t="shared" si="2"/>
        <v>1965</v>
      </c>
      <c r="G20" s="25">
        <f t="shared" si="4"/>
        <v>19901</v>
      </c>
      <c r="O20" s="111" t="s">
        <v>443</v>
      </c>
      <c r="R20" s="74"/>
      <c r="S20" s="74"/>
      <c r="T20" s="74"/>
    </row>
    <row r="21" spans="1:20">
      <c r="A21" s="27">
        <v>36617</v>
      </c>
      <c r="B21" s="35" t="s">
        <v>190</v>
      </c>
      <c r="C21" s="73">
        <v>355</v>
      </c>
      <c r="D21" s="25">
        <f t="shared" si="3"/>
        <v>4170</v>
      </c>
      <c r="E21" s="74">
        <v>2284</v>
      </c>
      <c r="F21" s="34">
        <f t="shared" si="2"/>
        <v>1929</v>
      </c>
      <c r="G21" s="25">
        <f t="shared" si="4"/>
        <v>20101</v>
      </c>
      <c r="O21" s="111" t="s">
        <v>443</v>
      </c>
      <c r="R21" s="74"/>
      <c r="S21" s="74"/>
      <c r="T21" s="74"/>
    </row>
    <row r="22" spans="1:20">
      <c r="A22" s="27">
        <v>36647</v>
      </c>
      <c r="B22" s="35" t="s">
        <v>189</v>
      </c>
      <c r="C22" s="73">
        <v>291</v>
      </c>
      <c r="D22" s="25">
        <f t="shared" si="3"/>
        <v>4195</v>
      </c>
      <c r="E22" s="74">
        <v>1394</v>
      </c>
      <c r="F22" s="34">
        <f t="shared" si="2"/>
        <v>1103</v>
      </c>
      <c r="G22" s="25">
        <f t="shared" si="4"/>
        <v>20158</v>
      </c>
      <c r="O22" s="111" t="s">
        <v>443</v>
      </c>
      <c r="R22" s="74"/>
      <c r="S22" s="74"/>
      <c r="T22" s="74"/>
    </row>
    <row r="23" spans="1:20">
      <c r="A23" s="27">
        <v>36678</v>
      </c>
      <c r="B23" s="35" t="s">
        <v>188</v>
      </c>
      <c r="C23" s="73">
        <v>281</v>
      </c>
      <c r="D23" s="25">
        <f t="shared" si="3"/>
        <v>4223</v>
      </c>
      <c r="E23" s="74">
        <v>1316</v>
      </c>
      <c r="F23" s="34">
        <f t="shared" si="2"/>
        <v>1035</v>
      </c>
      <c r="G23" s="25">
        <f t="shared" si="4"/>
        <v>20134</v>
      </c>
      <c r="O23" s="111" t="s">
        <v>443</v>
      </c>
      <c r="R23" s="74"/>
      <c r="S23" s="74"/>
      <c r="T23" s="74"/>
    </row>
    <row r="24" spans="1:20">
      <c r="A24" s="27">
        <v>36708</v>
      </c>
      <c r="B24" s="35" t="s">
        <v>187</v>
      </c>
      <c r="C24" s="73">
        <v>317</v>
      </c>
      <c r="D24" s="25">
        <f t="shared" si="3"/>
        <v>4238</v>
      </c>
      <c r="E24" s="74">
        <v>1665</v>
      </c>
      <c r="F24" s="34">
        <f t="shared" si="2"/>
        <v>1348</v>
      </c>
      <c r="G24" s="25">
        <f t="shared" si="4"/>
        <v>20269</v>
      </c>
      <c r="O24" s="111" t="s">
        <v>443</v>
      </c>
      <c r="R24" s="74"/>
      <c r="S24" s="74"/>
      <c r="T24" s="74"/>
    </row>
    <row r="25" spans="1:20">
      <c r="A25" s="27">
        <v>36739</v>
      </c>
      <c r="B25" s="35" t="s">
        <v>186</v>
      </c>
      <c r="C25" s="73">
        <v>288</v>
      </c>
      <c r="D25" s="25">
        <f t="shared" si="3"/>
        <v>4245</v>
      </c>
      <c r="E25" s="74">
        <v>1583</v>
      </c>
      <c r="F25" s="34">
        <f t="shared" si="2"/>
        <v>1295</v>
      </c>
      <c r="G25" s="25">
        <f t="shared" si="4"/>
        <v>20395</v>
      </c>
      <c r="O25" s="111" t="s">
        <v>443</v>
      </c>
      <c r="R25" s="74"/>
      <c r="S25" s="74"/>
      <c r="T25" s="74"/>
    </row>
    <row r="26" spans="1:20">
      <c r="A26" s="27">
        <v>36770</v>
      </c>
      <c r="B26" s="35" t="s">
        <v>185</v>
      </c>
      <c r="C26" s="73">
        <v>284</v>
      </c>
      <c r="D26" s="25">
        <f t="shared" si="3"/>
        <v>4203</v>
      </c>
      <c r="E26" s="74">
        <v>1704</v>
      </c>
      <c r="F26" s="34">
        <f t="shared" si="2"/>
        <v>1420</v>
      </c>
      <c r="G26" s="25">
        <f t="shared" si="4"/>
        <v>20346</v>
      </c>
      <c r="O26" s="111" t="s">
        <v>443</v>
      </c>
      <c r="R26" s="74"/>
      <c r="S26" s="74"/>
      <c r="T26" s="74"/>
    </row>
    <row r="27" spans="1:20">
      <c r="A27" s="27">
        <v>36800</v>
      </c>
      <c r="B27" s="35" t="s">
        <v>184</v>
      </c>
      <c r="C27" s="73">
        <v>348</v>
      </c>
      <c r="D27" s="25">
        <f t="shared" si="3"/>
        <v>4216</v>
      </c>
      <c r="E27" s="74">
        <v>1947</v>
      </c>
      <c r="F27" s="34">
        <f t="shared" si="2"/>
        <v>1599</v>
      </c>
      <c r="G27" s="25">
        <f t="shared" si="4"/>
        <v>20439</v>
      </c>
      <c r="O27" s="111" t="s">
        <v>443</v>
      </c>
      <c r="R27" s="74"/>
      <c r="S27" s="74"/>
      <c r="T27" s="74"/>
    </row>
    <row r="28" spans="1:20">
      <c r="A28" s="27">
        <v>36831</v>
      </c>
      <c r="B28" s="35" t="s">
        <v>183</v>
      </c>
      <c r="C28" s="73">
        <v>400</v>
      </c>
      <c r="D28" s="25">
        <f t="shared" si="3"/>
        <v>4220</v>
      </c>
      <c r="E28" s="74">
        <v>2184</v>
      </c>
      <c r="F28" s="34">
        <f t="shared" si="2"/>
        <v>1784</v>
      </c>
      <c r="G28" s="25">
        <f t="shared" si="4"/>
        <v>20574</v>
      </c>
      <c r="O28" s="111" t="s">
        <v>443</v>
      </c>
      <c r="R28" s="74"/>
      <c r="S28" s="74"/>
      <c r="T28" s="74"/>
    </row>
    <row r="29" spans="1:20">
      <c r="A29" s="27">
        <v>36861</v>
      </c>
      <c r="B29" s="35" t="s">
        <v>182</v>
      </c>
      <c r="C29" s="73">
        <v>401</v>
      </c>
      <c r="D29" s="25">
        <f t="shared" si="3"/>
        <v>4253</v>
      </c>
      <c r="E29" s="74">
        <v>2698</v>
      </c>
      <c r="F29" s="34">
        <f t="shared" si="2"/>
        <v>2297</v>
      </c>
      <c r="G29" s="25">
        <f t="shared" si="4"/>
        <v>20876</v>
      </c>
      <c r="O29" s="111" t="s">
        <v>443</v>
      </c>
      <c r="R29" s="74"/>
      <c r="S29" s="74"/>
      <c r="T29" s="74"/>
    </row>
    <row r="30" spans="1:20">
      <c r="A30" s="27">
        <v>36892</v>
      </c>
      <c r="B30" s="35" t="s">
        <v>181</v>
      </c>
      <c r="C30" s="73">
        <v>483</v>
      </c>
      <c r="D30" s="25">
        <f t="shared" si="3"/>
        <v>4277</v>
      </c>
      <c r="E30" s="74">
        <v>3740</v>
      </c>
      <c r="F30" s="34">
        <f t="shared" si="2"/>
        <v>3257</v>
      </c>
      <c r="G30" s="25">
        <f t="shared" si="4"/>
        <v>21145</v>
      </c>
      <c r="O30" s="111" t="s">
        <v>443</v>
      </c>
      <c r="R30" s="74"/>
      <c r="S30" s="74"/>
      <c r="T30" s="74"/>
    </row>
    <row r="31" spans="1:20">
      <c r="A31" s="27">
        <v>36923</v>
      </c>
      <c r="B31" s="35" t="s">
        <v>180</v>
      </c>
      <c r="C31" s="73">
        <v>409</v>
      </c>
      <c r="D31" s="25">
        <f t="shared" si="3"/>
        <v>4250</v>
      </c>
      <c r="E31" s="74">
        <v>2645</v>
      </c>
      <c r="F31" s="34">
        <f t="shared" si="2"/>
        <v>2236</v>
      </c>
      <c r="G31" s="25">
        <f t="shared" si="4"/>
        <v>21268</v>
      </c>
      <c r="O31" s="111" t="s">
        <v>443</v>
      </c>
      <c r="R31" s="74"/>
      <c r="S31" s="74"/>
      <c r="T31" s="74"/>
    </row>
    <row r="32" spans="1:20">
      <c r="A32" s="27">
        <v>36951</v>
      </c>
      <c r="B32" s="35" t="s">
        <v>179</v>
      </c>
      <c r="C32" s="73">
        <v>433</v>
      </c>
      <c r="D32" s="25">
        <f t="shared" si="3"/>
        <v>4290</v>
      </c>
      <c r="E32" s="74">
        <v>2617</v>
      </c>
      <c r="F32" s="34">
        <f t="shared" si="2"/>
        <v>2184</v>
      </c>
      <c r="G32" s="25">
        <f t="shared" si="4"/>
        <v>21487</v>
      </c>
      <c r="O32" s="111" t="s">
        <v>443</v>
      </c>
      <c r="R32" s="74"/>
      <c r="S32" s="74"/>
      <c r="T32" s="74"/>
    </row>
    <row r="33" spans="1:20">
      <c r="A33" s="27">
        <v>36982</v>
      </c>
      <c r="B33" s="35" t="s">
        <v>178</v>
      </c>
      <c r="C33" s="73">
        <v>354</v>
      </c>
      <c r="D33" s="25">
        <f t="shared" si="3"/>
        <v>4289</v>
      </c>
      <c r="E33" s="74">
        <v>2244</v>
      </c>
      <c r="F33" s="34">
        <f t="shared" si="2"/>
        <v>1890</v>
      </c>
      <c r="G33" s="25">
        <f t="shared" si="4"/>
        <v>21448</v>
      </c>
      <c r="O33" s="111" t="s">
        <v>443</v>
      </c>
      <c r="R33" s="74"/>
      <c r="S33" s="74"/>
      <c r="T33" s="74"/>
    </row>
    <row r="34" spans="1:20">
      <c r="A34" s="27">
        <v>37012</v>
      </c>
      <c r="B34" s="35" t="s">
        <v>177</v>
      </c>
      <c r="C34" s="73">
        <v>317</v>
      </c>
      <c r="D34" s="25">
        <f t="shared" si="3"/>
        <v>4315</v>
      </c>
      <c r="E34" s="74">
        <v>1520</v>
      </c>
      <c r="F34" s="34">
        <f t="shared" si="2"/>
        <v>1203</v>
      </c>
      <c r="G34" s="25">
        <f t="shared" si="4"/>
        <v>21548</v>
      </c>
      <c r="O34" s="111" t="s">
        <v>443</v>
      </c>
      <c r="R34" s="74"/>
      <c r="S34" s="74"/>
      <c r="T34" s="74"/>
    </row>
    <row r="35" spans="1:20">
      <c r="A35" s="27">
        <v>37043</v>
      </c>
      <c r="B35" s="35" t="s">
        <v>176</v>
      </c>
      <c r="C35" s="73">
        <v>298</v>
      </c>
      <c r="D35" s="25">
        <f t="shared" si="3"/>
        <v>4332</v>
      </c>
      <c r="E35" s="74">
        <v>1433</v>
      </c>
      <c r="F35" s="34">
        <f t="shared" si="2"/>
        <v>1135</v>
      </c>
      <c r="G35" s="25">
        <f t="shared" si="4"/>
        <v>21648</v>
      </c>
      <c r="O35" s="111" t="s">
        <v>443</v>
      </c>
      <c r="R35" s="74"/>
      <c r="S35" s="74"/>
      <c r="T35" s="74"/>
    </row>
    <row r="36" spans="1:20">
      <c r="A36" s="27">
        <v>37073</v>
      </c>
      <c r="B36" s="35" t="s">
        <v>175</v>
      </c>
      <c r="C36" s="73">
        <v>340</v>
      </c>
      <c r="D36" s="25">
        <f t="shared" si="3"/>
        <v>4355</v>
      </c>
      <c r="E36" s="74">
        <v>1802</v>
      </c>
      <c r="F36" s="34">
        <f t="shared" si="2"/>
        <v>1462</v>
      </c>
      <c r="G36" s="25">
        <f t="shared" si="4"/>
        <v>21762</v>
      </c>
      <c r="O36" s="111" t="s">
        <v>443</v>
      </c>
      <c r="R36" s="74"/>
      <c r="S36" s="74"/>
      <c r="T36" s="74"/>
    </row>
    <row r="37" spans="1:20">
      <c r="A37" s="27">
        <v>37104</v>
      </c>
      <c r="B37" s="35" t="s">
        <v>174</v>
      </c>
      <c r="C37" s="73">
        <v>339</v>
      </c>
      <c r="D37" s="25">
        <f t="shared" si="3"/>
        <v>4406</v>
      </c>
      <c r="E37" s="74">
        <v>1757</v>
      </c>
      <c r="F37" s="34">
        <f t="shared" si="2"/>
        <v>1418</v>
      </c>
      <c r="G37" s="25">
        <f t="shared" si="4"/>
        <v>21885</v>
      </c>
      <c r="O37" s="111" t="s">
        <v>443</v>
      </c>
      <c r="R37" s="74"/>
      <c r="S37" s="74"/>
      <c r="T37" s="74"/>
    </row>
    <row r="38" spans="1:20">
      <c r="A38" s="27">
        <v>37135</v>
      </c>
      <c r="B38" s="35" t="s">
        <v>173</v>
      </c>
      <c r="C38" s="73">
        <v>335</v>
      </c>
      <c r="D38" s="25">
        <f t="shared" si="3"/>
        <v>4457</v>
      </c>
      <c r="E38" s="74">
        <v>1864</v>
      </c>
      <c r="F38" s="34">
        <f t="shared" ref="F38:F69" si="5">E38-C38</f>
        <v>1529</v>
      </c>
      <c r="G38" s="25">
        <f t="shared" si="4"/>
        <v>21994</v>
      </c>
      <c r="O38" s="111" t="s">
        <v>443</v>
      </c>
      <c r="R38" s="74"/>
      <c r="S38" s="74"/>
      <c r="T38" s="74"/>
    </row>
    <row r="39" spans="1:20">
      <c r="A39" s="27">
        <v>37165</v>
      </c>
      <c r="B39" s="35" t="s">
        <v>172</v>
      </c>
      <c r="C39" s="73">
        <v>380</v>
      </c>
      <c r="D39" s="25">
        <f t="shared" si="3"/>
        <v>4489</v>
      </c>
      <c r="E39" s="74">
        <v>2077</v>
      </c>
      <c r="F39" s="34">
        <f t="shared" si="5"/>
        <v>1697</v>
      </c>
      <c r="G39" s="25">
        <f t="shared" si="4"/>
        <v>22092</v>
      </c>
      <c r="O39" s="111" t="s">
        <v>443</v>
      </c>
      <c r="R39" s="74"/>
      <c r="S39" s="74"/>
      <c r="T39" s="74"/>
    </row>
    <row r="40" spans="1:20">
      <c r="A40" s="27">
        <v>37196</v>
      </c>
      <c r="B40" s="35" t="s">
        <v>171</v>
      </c>
      <c r="C40" s="73">
        <v>411</v>
      </c>
      <c r="D40" s="25">
        <f t="shared" si="3"/>
        <v>4500</v>
      </c>
      <c r="E40" s="74">
        <v>2230</v>
      </c>
      <c r="F40" s="34">
        <f t="shared" si="5"/>
        <v>1819</v>
      </c>
      <c r="G40" s="25">
        <f t="shared" si="4"/>
        <v>22127</v>
      </c>
      <c r="O40" s="111" t="s">
        <v>443</v>
      </c>
      <c r="R40" s="74"/>
      <c r="S40" s="74"/>
      <c r="T40" s="74"/>
    </row>
    <row r="41" spans="1:20">
      <c r="A41" s="27">
        <v>37226</v>
      </c>
      <c r="B41" s="35" t="s">
        <v>170</v>
      </c>
      <c r="C41" s="73">
        <v>437</v>
      </c>
      <c r="D41" s="25">
        <f t="shared" si="3"/>
        <v>4536</v>
      </c>
      <c r="E41" s="74">
        <v>2831</v>
      </c>
      <c r="F41" s="34">
        <f t="shared" si="5"/>
        <v>2394</v>
      </c>
      <c r="G41" s="25">
        <f t="shared" si="4"/>
        <v>22224</v>
      </c>
      <c r="O41" s="111" t="s">
        <v>443</v>
      </c>
      <c r="R41" s="74"/>
      <c r="S41" s="74"/>
      <c r="T41" s="74"/>
    </row>
    <row r="42" spans="1:20">
      <c r="A42" s="27">
        <v>37257</v>
      </c>
      <c r="B42" s="35" t="s">
        <v>169</v>
      </c>
      <c r="C42" s="73">
        <v>521</v>
      </c>
      <c r="D42" s="25">
        <f t="shared" si="3"/>
        <v>4574</v>
      </c>
      <c r="E42" s="74">
        <v>3840</v>
      </c>
      <c r="F42" s="34">
        <f t="shared" si="5"/>
        <v>3319</v>
      </c>
      <c r="G42" s="25">
        <f t="shared" si="4"/>
        <v>22286</v>
      </c>
      <c r="O42" s="111" t="s">
        <v>443</v>
      </c>
      <c r="R42" s="74"/>
      <c r="S42" s="74"/>
      <c r="T42" s="74"/>
    </row>
    <row r="43" spans="1:20">
      <c r="A43" s="27">
        <v>37288</v>
      </c>
      <c r="B43" s="35" t="s">
        <v>168</v>
      </c>
      <c r="C43" s="73">
        <v>462</v>
      </c>
      <c r="D43" s="25">
        <f t="shared" si="3"/>
        <v>4627</v>
      </c>
      <c r="E43" s="74">
        <v>2829</v>
      </c>
      <c r="F43" s="34">
        <f t="shared" si="5"/>
        <v>2367</v>
      </c>
      <c r="G43" s="25">
        <f t="shared" si="4"/>
        <v>22417</v>
      </c>
      <c r="O43" s="111" t="s">
        <v>443</v>
      </c>
      <c r="R43" s="74"/>
      <c r="S43" s="74"/>
      <c r="T43" s="74"/>
    </row>
    <row r="44" spans="1:20">
      <c r="A44" s="27">
        <v>37316</v>
      </c>
      <c r="B44" s="35" t="s">
        <v>167</v>
      </c>
      <c r="C44" s="73">
        <v>507</v>
      </c>
      <c r="D44" s="25">
        <f t="shared" si="3"/>
        <v>4701</v>
      </c>
      <c r="E44" s="74">
        <v>3070</v>
      </c>
      <c r="F44" s="34">
        <f t="shared" si="5"/>
        <v>2563</v>
      </c>
      <c r="G44" s="25">
        <f t="shared" si="4"/>
        <v>22796</v>
      </c>
      <c r="O44" s="111" t="s">
        <v>443</v>
      </c>
      <c r="R44" s="74"/>
      <c r="S44" s="74"/>
      <c r="T44" s="74"/>
    </row>
    <row r="45" spans="1:20">
      <c r="A45" s="27">
        <v>37347</v>
      </c>
      <c r="B45" s="35" t="s">
        <v>166</v>
      </c>
      <c r="C45" s="73">
        <v>402</v>
      </c>
      <c r="D45" s="25">
        <f t="shared" si="3"/>
        <v>4749</v>
      </c>
      <c r="E45" s="74">
        <v>2270</v>
      </c>
      <c r="F45" s="34">
        <f t="shared" si="5"/>
        <v>1868</v>
      </c>
      <c r="G45" s="25">
        <f t="shared" si="4"/>
        <v>22774</v>
      </c>
      <c r="O45" s="111" t="s">
        <v>443</v>
      </c>
      <c r="R45" s="74"/>
      <c r="S45" s="74"/>
      <c r="T45" s="74"/>
    </row>
    <row r="46" spans="1:20">
      <c r="A46" s="27">
        <v>37377</v>
      </c>
      <c r="B46" s="35" t="s">
        <v>165</v>
      </c>
      <c r="C46" s="73">
        <v>364</v>
      </c>
      <c r="D46" s="25">
        <f t="shared" si="3"/>
        <v>4796</v>
      </c>
      <c r="E46" s="74">
        <v>1682</v>
      </c>
      <c r="F46" s="34">
        <f t="shared" si="5"/>
        <v>1318</v>
      </c>
      <c r="G46" s="25">
        <f t="shared" si="4"/>
        <v>22889</v>
      </c>
      <c r="O46" s="111" t="s">
        <v>443</v>
      </c>
      <c r="R46" s="74"/>
      <c r="S46" s="74"/>
      <c r="T46" s="74"/>
    </row>
    <row r="47" spans="1:20">
      <c r="A47" s="27">
        <v>37408</v>
      </c>
      <c r="B47" s="35" t="s">
        <v>164</v>
      </c>
      <c r="C47" s="73">
        <v>333</v>
      </c>
      <c r="D47" s="25">
        <f t="shared" si="3"/>
        <v>4831</v>
      </c>
      <c r="E47" s="74">
        <v>1539</v>
      </c>
      <c r="F47" s="34">
        <f t="shared" si="5"/>
        <v>1206</v>
      </c>
      <c r="G47" s="25">
        <f t="shared" si="4"/>
        <v>22960</v>
      </c>
      <c r="O47" s="111" t="s">
        <v>443</v>
      </c>
      <c r="R47" s="74"/>
      <c r="S47" s="74"/>
      <c r="T47" s="74"/>
    </row>
    <row r="48" spans="1:20">
      <c r="A48" s="27">
        <v>37438</v>
      </c>
      <c r="B48" s="35" t="s">
        <v>163</v>
      </c>
      <c r="C48" s="73">
        <v>370</v>
      </c>
      <c r="D48" s="25">
        <f t="shared" si="3"/>
        <v>4861</v>
      </c>
      <c r="E48" s="74">
        <v>1926</v>
      </c>
      <c r="F48" s="34">
        <f t="shared" si="5"/>
        <v>1556</v>
      </c>
      <c r="G48" s="25">
        <f t="shared" si="4"/>
        <v>23054</v>
      </c>
      <c r="O48" s="111" t="s">
        <v>443</v>
      </c>
      <c r="R48" s="74"/>
      <c r="S48" s="74"/>
      <c r="T48" s="74"/>
    </row>
    <row r="49" spans="1:20">
      <c r="A49" s="27">
        <v>37469</v>
      </c>
      <c r="B49" s="35" t="s">
        <v>162</v>
      </c>
      <c r="C49" s="73">
        <v>369</v>
      </c>
      <c r="D49" s="25">
        <f t="shared" ref="D49:D80" si="6">SUM(C38:C49)</f>
        <v>4891</v>
      </c>
      <c r="E49" s="74">
        <v>1829</v>
      </c>
      <c r="F49" s="34">
        <f t="shared" si="5"/>
        <v>1460</v>
      </c>
      <c r="G49" s="25">
        <f t="shared" ref="G49:G80" si="7">SUM(F38:F49)</f>
        <v>23096</v>
      </c>
      <c r="O49" s="111" t="s">
        <v>443</v>
      </c>
      <c r="R49" s="74"/>
      <c r="S49" s="74"/>
      <c r="T49" s="74"/>
    </row>
    <row r="50" spans="1:20">
      <c r="A50" s="27">
        <v>37500</v>
      </c>
      <c r="B50" s="35" t="s">
        <v>161</v>
      </c>
      <c r="C50" s="73">
        <v>367</v>
      </c>
      <c r="D50" s="25">
        <f t="shared" si="6"/>
        <v>4923</v>
      </c>
      <c r="E50" s="74">
        <v>1931</v>
      </c>
      <c r="F50" s="34">
        <f t="shared" si="5"/>
        <v>1564</v>
      </c>
      <c r="G50" s="25">
        <f t="shared" si="7"/>
        <v>23131</v>
      </c>
      <c r="O50" s="111" t="s">
        <v>443</v>
      </c>
      <c r="R50" s="74"/>
      <c r="S50" s="74"/>
      <c r="T50" s="74"/>
    </row>
    <row r="51" spans="1:20">
      <c r="A51" s="27">
        <v>37530</v>
      </c>
      <c r="B51" s="35" t="s">
        <v>160</v>
      </c>
      <c r="C51" s="73">
        <v>437</v>
      </c>
      <c r="D51" s="25">
        <f t="shared" si="6"/>
        <v>4980</v>
      </c>
      <c r="E51" s="74">
        <v>2205</v>
      </c>
      <c r="F51" s="34">
        <f t="shared" si="5"/>
        <v>1768</v>
      </c>
      <c r="G51" s="25">
        <f t="shared" si="7"/>
        <v>23202</v>
      </c>
      <c r="O51" s="111" t="s">
        <v>443</v>
      </c>
      <c r="R51" s="74"/>
      <c r="S51" s="74"/>
      <c r="T51" s="74"/>
    </row>
    <row r="52" spans="1:20">
      <c r="A52" s="27">
        <v>37561</v>
      </c>
      <c r="B52" s="35" t="s">
        <v>159</v>
      </c>
      <c r="C52" s="73">
        <v>505</v>
      </c>
      <c r="D52" s="25">
        <f t="shared" si="6"/>
        <v>5074</v>
      </c>
      <c r="E52" s="74">
        <v>2459</v>
      </c>
      <c r="F52" s="34">
        <f t="shared" si="5"/>
        <v>1954</v>
      </c>
      <c r="G52" s="25">
        <f t="shared" si="7"/>
        <v>23337</v>
      </c>
      <c r="O52" s="111" t="s">
        <v>443</v>
      </c>
      <c r="R52" s="74"/>
      <c r="S52" s="74"/>
      <c r="T52" s="74"/>
    </row>
    <row r="53" spans="1:20">
      <c r="A53" s="27">
        <v>37591</v>
      </c>
      <c r="B53" s="35" t="s">
        <v>158</v>
      </c>
      <c r="C53" s="73">
        <v>479</v>
      </c>
      <c r="D53" s="25">
        <f t="shared" si="6"/>
        <v>5116</v>
      </c>
      <c r="E53" s="74">
        <v>2925</v>
      </c>
      <c r="F53" s="34">
        <f t="shared" si="5"/>
        <v>2446</v>
      </c>
      <c r="G53" s="25">
        <f t="shared" si="7"/>
        <v>23389</v>
      </c>
      <c r="O53" s="111" t="s">
        <v>443</v>
      </c>
      <c r="R53" s="74"/>
      <c r="S53" s="74"/>
      <c r="T53" s="74"/>
    </row>
    <row r="54" spans="1:20">
      <c r="A54" s="27">
        <v>37622</v>
      </c>
      <c r="B54" s="35" t="s">
        <v>157</v>
      </c>
      <c r="C54" s="73">
        <v>543</v>
      </c>
      <c r="D54" s="25">
        <f t="shared" si="6"/>
        <v>5138</v>
      </c>
      <c r="E54" s="74">
        <v>3884</v>
      </c>
      <c r="F54" s="34">
        <f t="shared" si="5"/>
        <v>3341</v>
      </c>
      <c r="G54" s="25">
        <f t="shared" si="7"/>
        <v>23411</v>
      </c>
      <c r="O54" s="111" t="s">
        <v>443</v>
      </c>
      <c r="R54" s="74"/>
      <c r="S54" s="74"/>
      <c r="T54" s="74"/>
    </row>
    <row r="55" spans="1:20">
      <c r="A55" s="27">
        <v>37653</v>
      </c>
      <c r="B55" s="35" t="s">
        <v>156</v>
      </c>
      <c r="C55" s="73">
        <v>503</v>
      </c>
      <c r="D55" s="25">
        <f t="shared" si="6"/>
        <v>5179</v>
      </c>
      <c r="E55" s="74">
        <v>3014</v>
      </c>
      <c r="F55" s="34">
        <f t="shared" si="5"/>
        <v>2511</v>
      </c>
      <c r="G55" s="25">
        <f t="shared" si="7"/>
        <v>23555</v>
      </c>
      <c r="O55" s="111" t="s">
        <v>443</v>
      </c>
      <c r="R55" s="74"/>
      <c r="S55" s="74"/>
      <c r="T55" s="74"/>
    </row>
    <row r="56" spans="1:20">
      <c r="A56" s="27">
        <v>37681</v>
      </c>
      <c r="B56" s="35" t="s">
        <v>155</v>
      </c>
      <c r="C56" s="73">
        <v>510</v>
      </c>
      <c r="D56" s="25">
        <f t="shared" si="6"/>
        <v>5182</v>
      </c>
      <c r="E56" s="74">
        <v>2898</v>
      </c>
      <c r="F56" s="34">
        <f t="shared" si="5"/>
        <v>2388</v>
      </c>
      <c r="G56" s="25">
        <f t="shared" si="7"/>
        <v>23380</v>
      </c>
      <c r="O56" s="111" t="s">
        <v>443</v>
      </c>
      <c r="R56" s="74"/>
      <c r="S56" s="74"/>
      <c r="T56" s="74"/>
    </row>
    <row r="57" spans="1:20">
      <c r="A57" s="27">
        <v>37712</v>
      </c>
      <c r="B57" s="35" t="s">
        <v>154</v>
      </c>
      <c r="C57" s="73">
        <v>411</v>
      </c>
      <c r="D57" s="25">
        <f t="shared" si="6"/>
        <v>5191</v>
      </c>
      <c r="E57" s="74">
        <v>2550</v>
      </c>
      <c r="F57" s="34">
        <f t="shared" si="5"/>
        <v>2139</v>
      </c>
      <c r="G57" s="25">
        <f t="shared" si="7"/>
        <v>23651</v>
      </c>
      <c r="O57" s="111" t="s">
        <v>443</v>
      </c>
      <c r="R57" s="74"/>
      <c r="S57" s="74"/>
      <c r="T57" s="74"/>
    </row>
    <row r="58" spans="1:20">
      <c r="A58" s="27">
        <v>37742</v>
      </c>
      <c r="B58" s="35" t="s">
        <v>153</v>
      </c>
      <c r="C58" s="73">
        <v>356</v>
      </c>
      <c r="D58" s="25">
        <f t="shared" si="6"/>
        <v>5183</v>
      </c>
      <c r="E58" s="74">
        <v>1722</v>
      </c>
      <c r="F58" s="34">
        <f t="shared" si="5"/>
        <v>1366</v>
      </c>
      <c r="G58" s="25">
        <f t="shared" si="7"/>
        <v>23699</v>
      </c>
      <c r="I58" s="92" t="s">
        <v>1</v>
      </c>
      <c r="J58" s="92" t="s">
        <v>6</v>
      </c>
      <c r="K58" s="111" t="str">
        <f>+'GN2'!E3</f>
        <v>Domestic</v>
      </c>
      <c r="L58" s="111" t="str">
        <f>+'GN2'!F3</f>
        <v>International</v>
      </c>
      <c r="O58" s="111" t="s">
        <v>443</v>
      </c>
      <c r="R58" s="74"/>
      <c r="S58" s="74"/>
      <c r="T58" s="74"/>
    </row>
    <row r="59" spans="1:20">
      <c r="A59" s="37">
        <v>37773</v>
      </c>
      <c r="B59" s="35" t="s">
        <v>152</v>
      </c>
      <c r="C59" s="73">
        <v>307</v>
      </c>
      <c r="D59" s="36">
        <f t="shared" si="6"/>
        <v>5157</v>
      </c>
      <c r="E59" s="74">
        <v>1475</v>
      </c>
      <c r="F59" s="34">
        <f t="shared" si="5"/>
        <v>1168</v>
      </c>
      <c r="G59" s="36">
        <f t="shared" si="7"/>
        <v>23661</v>
      </c>
      <c r="H59" s="37">
        <f>+A59</f>
        <v>37773</v>
      </c>
      <c r="I59" s="177">
        <f>+D59/1000</f>
        <v>5.157</v>
      </c>
      <c r="J59" s="177">
        <f>+G59/1000</f>
        <v>23.661000000000001</v>
      </c>
      <c r="K59" s="177"/>
      <c r="L59" s="177"/>
      <c r="O59" s="111" t="s">
        <v>443</v>
      </c>
      <c r="R59" s="74"/>
      <c r="S59" s="74"/>
      <c r="T59" s="74"/>
    </row>
    <row r="60" spans="1:20">
      <c r="A60" s="37">
        <v>37803</v>
      </c>
      <c r="B60" s="35" t="s">
        <v>151</v>
      </c>
      <c r="C60" s="73">
        <v>370</v>
      </c>
      <c r="D60" s="36">
        <f t="shared" si="6"/>
        <v>5157</v>
      </c>
      <c r="E60" s="74">
        <v>1977</v>
      </c>
      <c r="F60" s="34">
        <f t="shared" si="5"/>
        <v>1607</v>
      </c>
      <c r="G60" s="36">
        <f t="shared" si="7"/>
        <v>23712</v>
      </c>
      <c r="H60" s="37">
        <f t="shared" ref="H60:H123" si="8">+A60</f>
        <v>37803</v>
      </c>
      <c r="I60" s="177">
        <f t="shared" ref="I60:I123" si="9">+D60/1000</f>
        <v>5.157</v>
      </c>
      <c r="J60" s="177">
        <f t="shared" ref="J60:J123" si="10">+G60/1000</f>
        <v>23.712</v>
      </c>
      <c r="K60" s="177"/>
      <c r="L60" s="177"/>
      <c r="O60" s="111" t="s">
        <v>443</v>
      </c>
      <c r="R60" s="74"/>
      <c r="S60" s="74"/>
      <c r="T60" s="74"/>
    </row>
    <row r="61" spans="1:20">
      <c r="A61" s="37">
        <v>37834</v>
      </c>
      <c r="B61" s="35" t="s">
        <v>150</v>
      </c>
      <c r="C61" s="73">
        <v>366</v>
      </c>
      <c r="D61" s="36">
        <f t="shared" si="6"/>
        <v>5154</v>
      </c>
      <c r="E61" s="74">
        <v>1831</v>
      </c>
      <c r="F61" s="34">
        <f t="shared" si="5"/>
        <v>1465</v>
      </c>
      <c r="G61" s="36">
        <f t="shared" si="7"/>
        <v>23717</v>
      </c>
      <c r="H61" s="37">
        <f t="shared" si="8"/>
        <v>37834</v>
      </c>
      <c r="I61" s="177">
        <f t="shared" si="9"/>
        <v>5.1539999999999999</v>
      </c>
      <c r="J61" s="177">
        <f t="shared" si="10"/>
        <v>23.716999999999999</v>
      </c>
      <c r="K61" s="177"/>
      <c r="L61" s="177"/>
      <c r="O61" s="111" t="s">
        <v>443</v>
      </c>
      <c r="R61" s="74"/>
      <c r="S61" s="74"/>
      <c r="T61" s="74"/>
    </row>
    <row r="62" spans="1:20">
      <c r="A62" s="37">
        <v>37865</v>
      </c>
      <c r="B62" s="35" t="s">
        <v>149</v>
      </c>
      <c r="C62" s="73">
        <v>367</v>
      </c>
      <c r="D62" s="36">
        <f t="shared" si="6"/>
        <v>5154</v>
      </c>
      <c r="E62" s="74">
        <v>2025</v>
      </c>
      <c r="F62" s="34">
        <f t="shared" si="5"/>
        <v>1658</v>
      </c>
      <c r="G62" s="36">
        <f t="shared" si="7"/>
        <v>23811</v>
      </c>
      <c r="H62" s="37">
        <f t="shared" si="8"/>
        <v>37865</v>
      </c>
      <c r="I62" s="177">
        <f t="shared" si="9"/>
        <v>5.1539999999999999</v>
      </c>
      <c r="J62" s="177">
        <f t="shared" si="10"/>
        <v>23.811</v>
      </c>
      <c r="K62" s="177"/>
      <c r="L62" s="177"/>
      <c r="O62" s="111" t="s">
        <v>443</v>
      </c>
      <c r="R62" s="74"/>
      <c r="S62" s="74"/>
      <c r="T62" s="74"/>
    </row>
    <row r="63" spans="1:20">
      <c r="A63" s="37">
        <v>37895</v>
      </c>
      <c r="B63" s="35" t="s">
        <v>148</v>
      </c>
      <c r="C63" s="73">
        <v>406</v>
      </c>
      <c r="D63" s="36">
        <f t="shared" si="6"/>
        <v>5123</v>
      </c>
      <c r="E63" s="74">
        <v>2224</v>
      </c>
      <c r="F63" s="34">
        <f t="shared" si="5"/>
        <v>1818</v>
      </c>
      <c r="G63" s="36">
        <f t="shared" si="7"/>
        <v>23861</v>
      </c>
      <c r="H63" s="37">
        <f t="shared" si="8"/>
        <v>37895</v>
      </c>
      <c r="I63" s="177">
        <f t="shared" si="9"/>
        <v>5.1230000000000002</v>
      </c>
      <c r="J63" s="177">
        <f t="shared" si="10"/>
        <v>23.861000000000001</v>
      </c>
      <c r="K63" s="177"/>
      <c r="L63" s="177"/>
      <c r="O63" s="111" t="s">
        <v>443</v>
      </c>
      <c r="R63" s="74"/>
      <c r="S63" s="74"/>
      <c r="T63" s="74"/>
    </row>
    <row r="64" spans="1:20">
      <c r="A64" s="37">
        <v>37926</v>
      </c>
      <c r="B64" s="35" t="s">
        <v>147</v>
      </c>
      <c r="C64" s="73">
        <v>472</v>
      </c>
      <c r="D64" s="36">
        <f t="shared" si="6"/>
        <v>5090</v>
      </c>
      <c r="E64" s="74">
        <v>2477</v>
      </c>
      <c r="F64" s="34">
        <f t="shared" si="5"/>
        <v>2005</v>
      </c>
      <c r="G64" s="36">
        <f t="shared" si="7"/>
        <v>23912</v>
      </c>
      <c r="H64" s="37">
        <f t="shared" si="8"/>
        <v>37926</v>
      </c>
      <c r="I64" s="177">
        <f t="shared" si="9"/>
        <v>5.09</v>
      </c>
      <c r="J64" s="177">
        <f t="shared" si="10"/>
        <v>23.911999999999999</v>
      </c>
      <c r="K64" s="177"/>
      <c r="L64" s="177"/>
      <c r="O64" s="111" t="s">
        <v>443</v>
      </c>
      <c r="R64" s="74"/>
      <c r="S64" s="74"/>
      <c r="T64" s="74"/>
    </row>
    <row r="65" spans="1:20">
      <c r="A65" s="37">
        <v>37956</v>
      </c>
      <c r="B65" s="35" t="s">
        <v>146</v>
      </c>
      <c r="C65" s="73">
        <v>486</v>
      </c>
      <c r="D65" s="36">
        <f t="shared" si="6"/>
        <v>5097</v>
      </c>
      <c r="E65" s="74">
        <v>3085</v>
      </c>
      <c r="F65" s="34">
        <f t="shared" si="5"/>
        <v>2599</v>
      </c>
      <c r="G65" s="36">
        <f t="shared" si="7"/>
        <v>24065</v>
      </c>
      <c r="H65" s="37">
        <f t="shared" si="8"/>
        <v>37956</v>
      </c>
      <c r="I65" s="177">
        <f t="shared" si="9"/>
        <v>5.0970000000000004</v>
      </c>
      <c r="J65" s="177">
        <f t="shared" si="10"/>
        <v>24.065000000000001</v>
      </c>
      <c r="K65" s="177"/>
      <c r="L65" s="177"/>
      <c r="O65" s="111" t="s">
        <v>443</v>
      </c>
      <c r="R65" s="74"/>
      <c r="S65" s="74"/>
      <c r="T65" s="74"/>
    </row>
    <row r="66" spans="1:20">
      <c r="A66" s="37">
        <v>37987</v>
      </c>
      <c r="B66" s="35" t="s">
        <v>145</v>
      </c>
      <c r="C66" s="73">
        <v>556</v>
      </c>
      <c r="D66" s="36">
        <f t="shared" si="6"/>
        <v>5110</v>
      </c>
      <c r="E66" s="74">
        <v>4099</v>
      </c>
      <c r="F66" s="34">
        <f t="shared" si="5"/>
        <v>3543</v>
      </c>
      <c r="G66" s="36">
        <f t="shared" si="7"/>
        <v>24267</v>
      </c>
      <c r="H66" s="37">
        <f t="shared" si="8"/>
        <v>37987</v>
      </c>
      <c r="I66" s="177">
        <f t="shared" si="9"/>
        <v>5.1100000000000003</v>
      </c>
      <c r="J66" s="177">
        <f t="shared" si="10"/>
        <v>24.266999999999999</v>
      </c>
      <c r="K66" s="177"/>
      <c r="L66" s="177"/>
      <c r="O66" s="111" t="s">
        <v>443</v>
      </c>
      <c r="R66" s="74"/>
      <c r="S66" s="74"/>
      <c r="T66" s="74"/>
    </row>
    <row r="67" spans="1:20">
      <c r="A67" s="37">
        <v>38018</v>
      </c>
      <c r="B67" s="35" t="s">
        <v>144</v>
      </c>
      <c r="C67" s="73">
        <v>492</v>
      </c>
      <c r="D67" s="36">
        <f t="shared" si="6"/>
        <v>5099</v>
      </c>
      <c r="E67" s="74">
        <v>3109</v>
      </c>
      <c r="F67" s="34">
        <f t="shared" si="5"/>
        <v>2617</v>
      </c>
      <c r="G67" s="36">
        <f t="shared" si="7"/>
        <v>24373</v>
      </c>
      <c r="H67" s="37">
        <f t="shared" si="8"/>
        <v>38018</v>
      </c>
      <c r="I67" s="177">
        <f t="shared" si="9"/>
        <v>5.0990000000000002</v>
      </c>
      <c r="J67" s="177">
        <f t="shared" si="10"/>
        <v>24.373000000000001</v>
      </c>
      <c r="K67" s="177"/>
      <c r="L67" s="177"/>
      <c r="O67" s="111" t="s">
        <v>443</v>
      </c>
      <c r="R67" s="74"/>
      <c r="S67" s="74"/>
      <c r="T67" s="74"/>
    </row>
    <row r="68" spans="1:20">
      <c r="A68" s="37">
        <v>38047</v>
      </c>
      <c r="B68" s="35" t="s">
        <v>143</v>
      </c>
      <c r="C68" s="73">
        <v>515</v>
      </c>
      <c r="D68" s="36">
        <f t="shared" si="6"/>
        <v>5104</v>
      </c>
      <c r="E68" s="74">
        <v>3002</v>
      </c>
      <c r="F68" s="34">
        <f t="shared" si="5"/>
        <v>2487</v>
      </c>
      <c r="G68" s="36">
        <f t="shared" si="7"/>
        <v>24472</v>
      </c>
      <c r="H68" s="37">
        <f t="shared" si="8"/>
        <v>38047</v>
      </c>
      <c r="I68" s="177">
        <f t="shared" si="9"/>
        <v>5.1040000000000001</v>
      </c>
      <c r="J68" s="177">
        <f t="shared" si="10"/>
        <v>24.472000000000001</v>
      </c>
      <c r="K68" s="177"/>
      <c r="L68" s="177"/>
      <c r="O68" s="111" t="s">
        <v>443</v>
      </c>
      <c r="R68" s="74"/>
      <c r="S68" s="74"/>
      <c r="T68" s="74"/>
    </row>
    <row r="69" spans="1:20">
      <c r="A69" s="37">
        <v>38078</v>
      </c>
      <c r="B69" s="35" t="s">
        <v>142</v>
      </c>
      <c r="C69" s="73">
        <v>448</v>
      </c>
      <c r="D69" s="36">
        <f t="shared" si="6"/>
        <v>5141</v>
      </c>
      <c r="E69" s="74">
        <v>2657</v>
      </c>
      <c r="F69" s="34">
        <f t="shared" si="5"/>
        <v>2209</v>
      </c>
      <c r="G69" s="36">
        <f t="shared" si="7"/>
        <v>24542</v>
      </c>
      <c r="H69" s="37">
        <f t="shared" si="8"/>
        <v>38078</v>
      </c>
      <c r="I69" s="177">
        <f t="shared" si="9"/>
        <v>5.141</v>
      </c>
      <c r="J69" s="177">
        <f t="shared" si="10"/>
        <v>24.542000000000002</v>
      </c>
      <c r="K69" s="177"/>
      <c r="L69" s="177"/>
      <c r="O69" s="111" t="s">
        <v>443</v>
      </c>
      <c r="R69" s="74"/>
      <c r="S69" s="74"/>
      <c r="T69" s="74"/>
    </row>
    <row r="70" spans="1:20">
      <c r="A70" s="37">
        <v>38108</v>
      </c>
      <c r="B70" s="35" t="s">
        <v>141</v>
      </c>
      <c r="C70" s="73">
        <v>382</v>
      </c>
      <c r="D70" s="36">
        <f t="shared" si="6"/>
        <v>5167</v>
      </c>
      <c r="E70" s="74">
        <v>1792</v>
      </c>
      <c r="F70" s="34">
        <f t="shared" ref="F70:F101" si="11">E70-C70</f>
        <v>1410</v>
      </c>
      <c r="G70" s="36">
        <f t="shared" si="7"/>
        <v>24586</v>
      </c>
      <c r="H70" s="37">
        <f t="shared" si="8"/>
        <v>38108</v>
      </c>
      <c r="I70" s="177">
        <f t="shared" si="9"/>
        <v>5.1669999999999998</v>
      </c>
      <c r="J70" s="177">
        <f t="shared" si="10"/>
        <v>24.585999999999999</v>
      </c>
      <c r="K70" s="177"/>
      <c r="L70" s="177"/>
      <c r="O70" s="111" t="s">
        <v>443</v>
      </c>
      <c r="R70" s="74"/>
      <c r="S70" s="74"/>
      <c r="T70" s="74"/>
    </row>
    <row r="71" spans="1:20">
      <c r="A71" s="37">
        <v>38139</v>
      </c>
      <c r="B71" s="35" t="s">
        <v>140</v>
      </c>
      <c r="C71" s="73">
        <v>350</v>
      </c>
      <c r="D71" s="36">
        <f t="shared" si="6"/>
        <v>5210</v>
      </c>
      <c r="E71" s="74">
        <v>1693</v>
      </c>
      <c r="F71" s="34">
        <f t="shared" si="11"/>
        <v>1343</v>
      </c>
      <c r="G71" s="36">
        <f t="shared" si="7"/>
        <v>24761</v>
      </c>
      <c r="H71" s="37">
        <f t="shared" si="8"/>
        <v>38139</v>
      </c>
      <c r="I71" s="177">
        <f t="shared" si="9"/>
        <v>5.21</v>
      </c>
      <c r="J71" s="177">
        <f t="shared" si="10"/>
        <v>24.760999999999999</v>
      </c>
      <c r="K71" s="177"/>
      <c r="L71" s="177"/>
      <c r="O71" s="111" t="s">
        <v>443</v>
      </c>
      <c r="R71" s="74"/>
      <c r="S71" s="74"/>
      <c r="T71" s="74"/>
    </row>
    <row r="72" spans="1:20">
      <c r="A72" s="37">
        <v>38169</v>
      </c>
      <c r="B72" s="35" t="s">
        <v>139</v>
      </c>
      <c r="C72" s="73">
        <v>387</v>
      </c>
      <c r="D72" s="36">
        <f t="shared" si="6"/>
        <v>5227</v>
      </c>
      <c r="E72" s="74">
        <v>2091</v>
      </c>
      <c r="F72" s="34">
        <f t="shared" si="11"/>
        <v>1704</v>
      </c>
      <c r="G72" s="36">
        <f t="shared" si="7"/>
        <v>24858</v>
      </c>
      <c r="H72" s="37">
        <f t="shared" si="8"/>
        <v>38169</v>
      </c>
      <c r="I72" s="177">
        <f t="shared" si="9"/>
        <v>5.2270000000000003</v>
      </c>
      <c r="J72" s="177">
        <f t="shared" si="10"/>
        <v>24.858000000000001</v>
      </c>
      <c r="K72" s="177"/>
      <c r="L72" s="177"/>
      <c r="O72" s="111" t="s">
        <v>443</v>
      </c>
      <c r="R72" s="74"/>
      <c r="S72" s="74"/>
      <c r="T72" s="74"/>
    </row>
    <row r="73" spans="1:20">
      <c r="A73" s="37">
        <v>38200</v>
      </c>
      <c r="B73" s="35" t="s">
        <v>138</v>
      </c>
      <c r="C73" s="73">
        <v>371</v>
      </c>
      <c r="D73" s="36">
        <f t="shared" si="6"/>
        <v>5232</v>
      </c>
      <c r="E73" s="74">
        <v>1914</v>
      </c>
      <c r="F73" s="34">
        <f t="shared" si="11"/>
        <v>1543</v>
      </c>
      <c r="G73" s="36">
        <f t="shared" si="7"/>
        <v>24936</v>
      </c>
      <c r="H73" s="37">
        <f t="shared" si="8"/>
        <v>38200</v>
      </c>
      <c r="I73" s="177">
        <f t="shared" si="9"/>
        <v>5.2320000000000002</v>
      </c>
      <c r="J73" s="177">
        <f t="shared" si="10"/>
        <v>24.936</v>
      </c>
      <c r="K73" s="177"/>
      <c r="L73" s="177"/>
      <c r="O73" s="111" t="s">
        <v>443</v>
      </c>
      <c r="R73" s="74"/>
      <c r="S73" s="74"/>
      <c r="T73" s="74"/>
    </row>
    <row r="74" spans="1:20">
      <c r="A74" s="37">
        <v>38231</v>
      </c>
      <c r="B74" s="35" t="s">
        <v>137</v>
      </c>
      <c r="C74" s="73">
        <v>380</v>
      </c>
      <c r="D74" s="36">
        <f t="shared" si="6"/>
        <v>5245</v>
      </c>
      <c r="E74" s="74">
        <v>2165</v>
      </c>
      <c r="F74" s="34">
        <f t="shared" si="11"/>
        <v>1785</v>
      </c>
      <c r="G74" s="36">
        <f t="shared" si="7"/>
        <v>25063</v>
      </c>
      <c r="H74" s="37">
        <f t="shared" si="8"/>
        <v>38231</v>
      </c>
      <c r="I74" s="177">
        <f t="shared" si="9"/>
        <v>5.2450000000000001</v>
      </c>
      <c r="J74" s="177">
        <f t="shared" si="10"/>
        <v>25.062999999999999</v>
      </c>
      <c r="K74" s="177"/>
      <c r="L74" s="177"/>
      <c r="O74" s="111" t="s">
        <v>443</v>
      </c>
      <c r="R74" s="74"/>
      <c r="S74" s="74"/>
      <c r="T74" s="74"/>
    </row>
    <row r="75" spans="1:20">
      <c r="A75" s="37">
        <v>38261</v>
      </c>
      <c r="B75" s="35" t="s">
        <v>136</v>
      </c>
      <c r="C75" s="73">
        <v>434</v>
      </c>
      <c r="D75" s="36">
        <f t="shared" si="6"/>
        <v>5273</v>
      </c>
      <c r="E75" s="74">
        <v>2286</v>
      </c>
      <c r="F75" s="34">
        <f t="shared" si="11"/>
        <v>1852</v>
      </c>
      <c r="G75" s="36">
        <f t="shared" si="7"/>
        <v>25097</v>
      </c>
      <c r="H75" s="37">
        <f t="shared" si="8"/>
        <v>38261</v>
      </c>
      <c r="I75" s="177">
        <f t="shared" si="9"/>
        <v>5.2729999999999997</v>
      </c>
      <c r="J75" s="177">
        <f t="shared" si="10"/>
        <v>25.097000000000001</v>
      </c>
      <c r="K75" s="177"/>
      <c r="L75" s="177"/>
      <c r="O75" s="111" t="s">
        <v>443</v>
      </c>
      <c r="R75" s="74"/>
      <c r="S75" s="74"/>
      <c r="T75" s="74"/>
    </row>
    <row r="76" spans="1:20">
      <c r="A76" s="37">
        <v>38292</v>
      </c>
      <c r="B76" s="35" t="s">
        <v>135</v>
      </c>
      <c r="C76" s="73">
        <v>467</v>
      </c>
      <c r="D76" s="36">
        <f t="shared" si="6"/>
        <v>5268</v>
      </c>
      <c r="E76" s="74">
        <v>2613</v>
      </c>
      <c r="F76" s="34">
        <f t="shared" si="11"/>
        <v>2146</v>
      </c>
      <c r="G76" s="36">
        <f t="shared" si="7"/>
        <v>25238</v>
      </c>
      <c r="H76" s="37">
        <f t="shared" si="8"/>
        <v>38292</v>
      </c>
      <c r="I76" s="177">
        <f t="shared" si="9"/>
        <v>5.2679999999999998</v>
      </c>
      <c r="J76" s="177">
        <f t="shared" si="10"/>
        <v>25.238</v>
      </c>
      <c r="K76" s="177"/>
      <c r="L76" s="177"/>
      <c r="O76" s="111" t="s">
        <v>443</v>
      </c>
      <c r="R76" s="74"/>
      <c r="S76" s="74"/>
      <c r="T76" s="74"/>
    </row>
    <row r="77" spans="1:20">
      <c r="A77" s="37">
        <v>38322</v>
      </c>
      <c r="B77" s="35" t="s">
        <v>134</v>
      </c>
      <c r="C77" s="73">
        <v>479</v>
      </c>
      <c r="D77" s="36">
        <f t="shared" si="6"/>
        <v>5261</v>
      </c>
      <c r="E77" s="74">
        <v>3126</v>
      </c>
      <c r="F77" s="34">
        <f t="shared" si="11"/>
        <v>2647</v>
      </c>
      <c r="G77" s="36">
        <f t="shared" si="7"/>
        <v>25286</v>
      </c>
      <c r="H77" s="37">
        <f t="shared" si="8"/>
        <v>38322</v>
      </c>
      <c r="I77" s="177">
        <f t="shared" si="9"/>
        <v>5.2610000000000001</v>
      </c>
      <c r="J77" s="177">
        <f t="shared" si="10"/>
        <v>25.286000000000001</v>
      </c>
      <c r="K77" s="177"/>
      <c r="L77" s="177"/>
      <c r="O77" s="111" t="s">
        <v>443</v>
      </c>
      <c r="R77" s="74"/>
      <c r="S77" s="74"/>
      <c r="T77" s="74"/>
    </row>
    <row r="78" spans="1:20">
      <c r="A78" s="37">
        <v>38353</v>
      </c>
      <c r="B78" s="35" t="s">
        <v>133</v>
      </c>
      <c r="C78" s="73">
        <v>569</v>
      </c>
      <c r="D78" s="36">
        <f t="shared" si="6"/>
        <v>5274</v>
      </c>
      <c r="E78" s="74">
        <v>4280</v>
      </c>
      <c r="F78" s="34">
        <f t="shared" si="11"/>
        <v>3711</v>
      </c>
      <c r="G78" s="36">
        <f t="shared" si="7"/>
        <v>25454</v>
      </c>
      <c r="H78" s="37">
        <f t="shared" si="8"/>
        <v>38353</v>
      </c>
      <c r="I78" s="177">
        <f t="shared" si="9"/>
        <v>5.274</v>
      </c>
      <c r="J78" s="177">
        <f t="shared" si="10"/>
        <v>25.454000000000001</v>
      </c>
      <c r="K78" s="177"/>
      <c r="L78" s="177"/>
      <c r="O78" s="111" t="s">
        <v>443</v>
      </c>
      <c r="R78" s="74"/>
      <c r="S78" s="74"/>
      <c r="T78" s="74"/>
    </row>
    <row r="79" spans="1:20">
      <c r="A79" s="37">
        <v>38384</v>
      </c>
      <c r="B79" s="35" t="s">
        <v>132</v>
      </c>
      <c r="C79" s="73">
        <v>489</v>
      </c>
      <c r="D79" s="36">
        <f t="shared" si="6"/>
        <v>5271</v>
      </c>
      <c r="E79" s="74">
        <v>3151</v>
      </c>
      <c r="F79" s="34">
        <f t="shared" si="11"/>
        <v>2662</v>
      </c>
      <c r="G79" s="36">
        <f t="shared" si="7"/>
        <v>25499</v>
      </c>
      <c r="H79" s="37">
        <f t="shared" si="8"/>
        <v>38384</v>
      </c>
      <c r="I79" s="177">
        <f t="shared" si="9"/>
        <v>5.2709999999999999</v>
      </c>
      <c r="J79" s="177">
        <f t="shared" si="10"/>
        <v>25.498999999999999</v>
      </c>
      <c r="K79" s="177"/>
      <c r="L79" s="177"/>
      <c r="O79" s="111" t="s">
        <v>443</v>
      </c>
      <c r="R79" s="74"/>
      <c r="S79" s="74"/>
      <c r="T79" s="74"/>
    </row>
    <row r="80" spans="1:20">
      <c r="A80" s="37">
        <v>38412</v>
      </c>
      <c r="B80" s="35" t="s">
        <v>131</v>
      </c>
      <c r="C80" s="73">
        <v>531</v>
      </c>
      <c r="D80" s="36">
        <f t="shared" si="6"/>
        <v>5287</v>
      </c>
      <c r="E80" s="74">
        <v>3333</v>
      </c>
      <c r="F80" s="34">
        <f t="shared" si="11"/>
        <v>2802</v>
      </c>
      <c r="G80" s="36">
        <f t="shared" si="7"/>
        <v>25814</v>
      </c>
      <c r="H80" s="37">
        <f t="shared" si="8"/>
        <v>38412</v>
      </c>
      <c r="I80" s="177">
        <f t="shared" si="9"/>
        <v>5.2869999999999999</v>
      </c>
      <c r="J80" s="177">
        <f t="shared" si="10"/>
        <v>25.814</v>
      </c>
      <c r="K80" s="177"/>
      <c r="L80" s="177"/>
      <c r="O80" s="111" t="s">
        <v>443</v>
      </c>
      <c r="R80" s="74"/>
      <c r="S80" s="74"/>
      <c r="T80" s="74"/>
    </row>
    <row r="81" spans="1:20">
      <c r="A81" s="37">
        <v>38443</v>
      </c>
      <c r="B81" s="35" t="s">
        <v>130</v>
      </c>
      <c r="C81" s="73">
        <v>449</v>
      </c>
      <c r="D81" s="36">
        <f t="shared" ref="D81:D112" si="12">SUM(C70:C81)</f>
        <v>5288</v>
      </c>
      <c r="E81" s="74">
        <v>2611</v>
      </c>
      <c r="F81" s="34">
        <f t="shared" si="11"/>
        <v>2162</v>
      </c>
      <c r="G81" s="36">
        <f t="shared" ref="G81:G112" si="13">SUM(F70:F81)</f>
        <v>25767</v>
      </c>
      <c r="H81" s="37">
        <f t="shared" si="8"/>
        <v>38443</v>
      </c>
      <c r="I81" s="177">
        <f t="shared" si="9"/>
        <v>5.2880000000000003</v>
      </c>
      <c r="J81" s="177">
        <f t="shared" si="10"/>
        <v>25.766999999999999</v>
      </c>
      <c r="K81" s="177"/>
      <c r="L81" s="177"/>
      <c r="O81" s="111" t="s">
        <v>443</v>
      </c>
      <c r="R81" s="74"/>
      <c r="S81" s="74"/>
      <c r="T81" s="74"/>
    </row>
    <row r="82" spans="1:20">
      <c r="A82" s="37">
        <v>38473</v>
      </c>
      <c r="B82" s="35" t="s">
        <v>129</v>
      </c>
      <c r="C82" s="73">
        <v>369</v>
      </c>
      <c r="D82" s="36">
        <f t="shared" si="12"/>
        <v>5275</v>
      </c>
      <c r="E82" s="74">
        <v>1792</v>
      </c>
      <c r="F82" s="34">
        <f t="shared" si="11"/>
        <v>1423</v>
      </c>
      <c r="G82" s="36">
        <f t="shared" si="13"/>
        <v>25780</v>
      </c>
      <c r="H82" s="37">
        <f t="shared" si="8"/>
        <v>38473</v>
      </c>
      <c r="I82" s="177">
        <f t="shared" si="9"/>
        <v>5.2750000000000004</v>
      </c>
      <c r="J82" s="177">
        <f t="shared" si="10"/>
        <v>25.78</v>
      </c>
      <c r="K82" s="177"/>
      <c r="L82" s="177"/>
      <c r="O82" s="111" t="s">
        <v>443</v>
      </c>
      <c r="R82" s="74"/>
      <c r="S82" s="74"/>
      <c r="T82" s="74"/>
    </row>
    <row r="83" spans="1:20">
      <c r="A83" s="37">
        <v>38504</v>
      </c>
      <c r="B83" s="35" t="s">
        <v>128</v>
      </c>
      <c r="C83" s="73">
        <v>351</v>
      </c>
      <c r="D83" s="36">
        <f t="shared" si="12"/>
        <v>5276</v>
      </c>
      <c r="E83" s="74">
        <v>1810</v>
      </c>
      <c r="F83" s="34">
        <f t="shared" si="11"/>
        <v>1459</v>
      </c>
      <c r="G83" s="36">
        <f t="shared" si="13"/>
        <v>25896</v>
      </c>
      <c r="H83" s="37">
        <f t="shared" si="8"/>
        <v>38504</v>
      </c>
      <c r="I83" s="177">
        <f t="shared" si="9"/>
        <v>5.2759999999999998</v>
      </c>
      <c r="J83" s="177">
        <f t="shared" si="10"/>
        <v>25.896000000000001</v>
      </c>
      <c r="K83" s="177"/>
      <c r="L83" s="177"/>
      <c r="O83" s="111" t="s">
        <v>443</v>
      </c>
      <c r="R83" s="74"/>
      <c r="S83" s="74"/>
      <c r="T83" s="74"/>
    </row>
    <row r="84" spans="1:20">
      <c r="A84" s="37">
        <v>38534</v>
      </c>
      <c r="B84" s="35" t="s">
        <v>127</v>
      </c>
      <c r="C84" s="73">
        <v>415</v>
      </c>
      <c r="D84" s="36">
        <f t="shared" si="12"/>
        <v>5304</v>
      </c>
      <c r="E84" s="74">
        <v>2146</v>
      </c>
      <c r="F84" s="34">
        <f t="shared" si="11"/>
        <v>1731</v>
      </c>
      <c r="G84" s="36">
        <f t="shared" si="13"/>
        <v>25923</v>
      </c>
      <c r="H84" s="37">
        <f t="shared" si="8"/>
        <v>38534</v>
      </c>
      <c r="I84" s="177">
        <f t="shared" si="9"/>
        <v>5.3040000000000003</v>
      </c>
      <c r="J84" s="177">
        <f t="shared" si="10"/>
        <v>25.922999999999998</v>
      </c>
      <c r="K84" s="177"/>
      <c r="L84" s="177"/>
      <c r="O84" s="111" t="s">
        <v>443</v>
      </c>
      <c r="R84" s="74"/>
      <c r="S84" s="74"/>
      <c r="T84" s="74"/>
    </row>
    <row r="85" spans="1:20">
      <c r="A85" s="37">
        <v>38565</v>
      </c>
      <c r="B85" s="35" t="s">
        <v>126</v>
      </c>
      <c r="C85" s="73">
        <v>361</v>
      </c>
      <c r="D85" s="36">
        <f t="shared" si="12"/>
        <v>5294</v>
      </c>
      <c r="E85" s="74">
        <v>1920</v>
      </c>
      <c r="F85" s="34">
        <f t="shared" si="11"/>
        <v>1559</v>
      </c>
      <c r="G85" s="36">
        <f t="shared" si="13"/>
        <v>25939</v>
      </c>
      <c r="H85" s="37">
        <f t="shared" si="8"/>
        <v>38565</v>
      </c>
      <c r="I85" s="177">
        <f t="shared" si="9"/>
        <v>5.2939999999999996</v>
      </c>
      <c r="J85" s="177">
        <f t="shared" si="10"/>
        <v>25.939</v>
      </c>
      <c r="K85" s="177"/>
      <c r="L85" s="177"/>
      <c r="O85" s="111" t="s">
        <v>443</v>
      </c>
      <c r="R85" s="74"/>
      <c r="S85" s="74"/>
      <c r="T85" s="74"/>
    </row>
    <row r="86" spans="1:20">
      <c r="A86" s="37">
        <v>38596</v>
      </c>
      <c r="B86" s="35" t="s">
        <v>125</v>
      </c>
      <c r="C86" s="73">
        <v>383</v>
      </c>
      <c r="D86" s="36">
        <f t="shared" si="12"/>
        <v>5297</v>
      </c>
      <c r="E86" s="74">
        <v>2108</v>
      </c>
      <c r="F86" s="34">
        <f t="shared" si="11"/>
        <v>1725</v>
      </c>
      <c r="G86" s="36">
        <f t="shared" si="13"/>
        <v>25879</v>
      </c>
      <c r="H86" s="37">
        <f t="shared" si="8"/>
        <v>38596</v>
      </c>
      <c r="I86" s="177">
        <f t="shared" si="9"/>
        <v>5.2969999999999997</v>
      </c>
      <c r="J86" s="177">
        <f t="shared" si="10"/>
        <v>25.879000000000001</v>
      </c>
      <c r="K86" s="177"/>
      <c r="L86" s="177"/>
      <c r="O86" s="111" t="s">
        <v>443</v>
      </c>
      <c r="R86" s="74"/>
      <c r="S86" s="74"/>
      <c r="T86" s="74"/>
    </row>
    <row r="87" spans="1:20">
      <c r="A87" s="37">
        <v>38626</v>
      </c>
      <c r="B87" s="35" t="s">
        <v>124</v>
      </c>
      <c r="C87" s="73">
        <v>412</v>
      </c>
      <c r="D87" s="36">
        <f t="shared" si="12"/>
        <v>5275</v>
      </c>
      <c r="E87" s="74">
        <v>2334</v>
      </c>
      <c r="F87" s="34">
        <f t="shared" si="11"/>
        <v>1922</v>
      </c>
      <c r="G87" s="36">
        <f t="shared" si="13"/>
        <v>25949</v>
      </c>
      <c r="H87" s="37">
        <f t="shared" si="8"/>
        <v>38626</v>
      </c>
      <c r="I87" s="177">
        <f t="shared" si="9"/>
        <v>5.2750000000000004</v>
      </c>
      <c r="J87" s="177">
        <f t="shared" si="10"/>
        <v>25.949000000000002</v>
      </c>
      <c r="K87" s="177"/>
      <c r="L87" s="177"/>
      <c r="O87" s="111" t="s">
        <v>443</v>
      </c>
      <c r="R87" s="74"/>
      <c r="S87" s="74"/>
      <c r="T87" s="74"/>
    </row>
    <row r="88" spans="1:20">
      <c r="A88" s="37">
        <v>38657</v>
      </c>
      <c r="B88" s="35" t="s">
        <v>123</v>
      </c>
      <c r="C88" s="73">
        <v>463</v>
      </c>
      <c r="D88" s="36">
        <f t="shared" si="12"/>
        <v>5271</v>
      </c>
      <c r="E88" s="74">
        <v>2579</v>
      </c>
      <c r="F88" s="34">
        <f t="shared" si="11"/>
        <v>2116</v>
      </c>
      <c r="G88" s="36">
        <f t="shared" si="13"/>
        <v>25919</v>
      </c>
      <c r="H88" s="37">
        <f t="shared" si="8"/>
        <v>38657</v>
      </c>
      <c r="I88" s="177">
        <f t="shared" si="9"/>
        <v>5.2709999999999999</v>
      </c>
      <c r="J88" s="177">
        <f t="shared" si="10"/>
        <v>25.919</v>
      </c>
      <c r="K88" s="177"/>
      <c r="L88" s="177"/>
      <c r="O88" s="111" t="s">
        <v>443</v>
      </c>
      <c r="R88" s="74"/>
      <c r="S88" s="74"/>
      <c r="T88" s="74"/>
    </row>
    <row r="89" spans="1:20">
      <c r="A89" s="37">
        <v>38687</v>
      </c>
      <c r="B89" s="35" t="s">
        <v>122</v>
      </c>
      <c r="C89" s="73">
        <v>457</v>
      </c>
      <c r="D89" s="36">
        <f t="shared" si="12"/>
        <v>5249</v>
      </c>
      <c r="E89" s="74">
        <v>3023</v>
      </c>
      <c r="F89" s="34">
        <f t="shared" si="11"/>
        <v>2566</v>
      </c>
      <c r="G89" s="36">
        <f t="shared" si="13"/>
        <v>25838</v>
      </c>
      <c r="H89" s="37">
        <f t="shared" si="8"/>
        <v>38687</v>
      </c>
      <c r="I89" s="177">
        <f t="shared" si="9"/>
        <v>5.2489999999999997</v>
      </c>
      <c r="J89" s="177">
        <f t="shared" si="10"/>
        <v>25.838000000000001</v>
      </c>
      <c r="K89" s="177"/>
      <c r="L89" s="177"/>
      <c r="O89" s="111" t="s">
        <v>443</v>
      </c>
      <c r="R89" s="74"/>
      <c r="S89" s="74"/>
      <c r="T89" s="74"/>
    </row>
    <row r="90" spans="1:20">
      <c r="A90" s="37">
        <v>38718</v>
      </c>
      <c r="B90" s="35" t="s">
        <v>121</v>
      </c>
      <c r="C90" s="73">
        <v>526</v>
      </c>
      <c r="D90" s="36">
        <f t="shared" si="12"/>
        <v>5206</v>
      </c>
      <c r="E90" s="74">
        <v>4200</v>
      </c>
      <c r="F90" s="34">
        <f t="shared" si="11"/>
        <v>3674</v>
      </c>
      <c r="G90" s="36">
        <f t="shared" si="13"/>
        <v>25801</v>
      </c>
      <c r="H90" s="37">
        <f t="shared" si="8"/>
        <v>38718</v>
      </c>
      <c r="I90" s="177">
        <f t="shared" si="9"/>
        <v>5.2060000000000004</v>
      </c>
      <c r="J90" s="177">
        <f t="shared" si="10"/>
        <v>25.800999999999998</v>
      </c>
      <c r="K90" s="177"/>
      <c r="L90" s="177"/>
      <c r="O90" s="111" t="s">
        <v>443</v>
      </c>
      <c r="R90" s="74"/>
      <c r="S90" s="74"/>
      <c r="T90" s="74"/>
    </row>
    <row r="91" spans="1:20">
      <c r="A91" s="37">
        <v>38749</v>
      </c>
      <c r="B91" s="35" t="s">
        <v>120</v>
      </c>
      <c r="C91" s="73">
        <v>483</v>
      </c>
      <c r="D91" s="36">
        <f t="shared" si="12"/>
        <v>5200</v>
      </c>
      <c r="E91" s="74">
        <v>3226</v>
      </c>
      <c r="F91" s="34">
        <f t="shared" si="11"/>
        <v>2743</v>
      </c>
      <c r="G91" s="36">
        <f t="shared" si="13"/>
        <v>25882</v>
      </c>
      <c r="H91" s="37">
        <f t="shared" si="8"/>
        <v>38749</v>
      </c>
      <c r="I91" s="177">
        <f t="shared" si="9"/>
        <v>5.2</v>
      </c>
      <c r="J91" s="177">
        <f t="shared" si="10"/>
        <v>25.882000000000001</v>
      </c>
      <c r="K91" s="177"/>
      <c r="L91" s="177"/>
      <c r="O91" s="111" t="s">
        <v>443</v>
      </c>
      <c r="R91" s="74"/>
      <c r="S91" s="74"/>
      <c r="T91" s="74"/>
    </row>
    <row r="92" spans="1:20">
      <c r="A92" s="37">
        <v>38777</v>
      </c>
      <c r="B92" s="35" t="s">
        <v>119</v>
      </c>
      <c r="C92" s="73">
        <v>497</v>
      </c>
      <c r="D92" s="36">
        <f t="shared" si="12"/>
        <v>5166</v>
      </c>
      <c r="E92" s="74">
        <v>3110</v>
      </c>
      <c r="F92" s="34">
        <f t="shared" si="11"/>
        <v>2613</v>
      </c>
      <c r="G92" s="36">
        <f t="shared" si="13"/>
        <v>25693</v>
      </c>
      <c r="H92" s="37">
        <f t="shared" si="8"/>
        <v>38777</v>
      </c>
      <c r="I92" s="177">
        <f t="shared" si="9"/>
        <v>5.1660000000000004</v>
      </c>
      <c r="J92" s="177">
        <f t="shared" si="10"/>
        <v>25.693000000000001</v>
      </c>
      <c r="K92" s="177"/>
      <c r="L92" s="177"/>
      <c r="O92" s="111" t="s">
        <v>443</v>
      </c>
      <c r="R92" s="74"/>
      <c r="S92" s="74"/>
      <c r="T92" s="74"/>
    </row>
    <row r="93" spans="1:20">
      <c r="A93" s="37">
        <v>38808</v>
      </c>
      <c r="B93" s="35" t="s">
        <v>118</v>
      </c>
      <c r="C93" s="73">
        <v>430</v>
      </c>
      <c r="D93" s="36">
        <f t="shared" si="12"/>
        <v>5147</v>
      </c>
      <c r="E93" s="74">
        <v>2710</v>
      </c>
      <c r="F93" s="34">
        <f t="shared" si="11"/>
        <v>2280</v>
      </c>
      <c r="G93" s="36">
        <f t="shared" si="13"/>
        <v>25811</v>
      </c>
      <c r="H93" s="37">
        <f t="shared" si="8"/>
        <v>38808</v>
      </c>
      <c r="I93" s="177">
        <f t="shared" si="9"/>
        <v>5.1470000000000002</v>
      </c>
      <c r="J93" s="177">
        <f t="shared" si="10"/>
        <v>25.811</v>
      </c>
      <c r="K93" s="177"/>
      <c r="L93" s="177"/>
      <c r="O93" s="111" t="s">
        <v>443</v>
      </c>
      <c r="R93" s="74"/>
      <c r="S93" s="74"/>
      <c r="T93" s="74"/>
    </row>
    <row r="94" spans="1:20">
      <c r="A94" s="37">
        <v>38838</v>
      </c>
      <c r="B94" s="35" t="s">
        <v>117</v>
      </c>
      <c r="C94" s="73">
        <v>365</v>
      </c>
      <c r="D94" s="36">
        <f t="shared" si="12"/>
        <v>5143</v>
      </c>
      <c r="E94" s="74">
        <v>1820</v>
      </c>
      <c r="F94" s="34">
        <f t="shared" si="11"/>
        <v>1455</v>
      </c>
      <c r="G94" s="36">
        <f t="shared" si="13"/>
        <v>25843</v>
      </c>
      <c r="H94" s="37">
        <f t="shared" si="8"/>
        <v>38838</v>
      </c>
      <c r="I94" s="177">
        <f t="shared" si="9"/>
        <v>5.1429999999999998</v>
      </c>
      <c r="J94" s="177">
        <f t="shared" si="10"/>
        <v>25.843</v>
      </c>
      <c r="K94" s="177"/>
      <c r="L94" s="177"/>
      <c r="O94" s="111" t="s">
        <v>443</v>
      </c>
      <c r="R94" s="74"/>
      <c r="S94" s="74"/>
      <c r="T94" s="74"/>
    </row>
    <row r="95" spans="1:20">
      <c r="A95" s="37">
        <v>38869</v>
      </c>
      <c r="B95" s="35" t="s">
        <v>116</v>
      </c>
      <c r="C95" s="73">
        <v>346</v>
      </c>
      <c r="D95" s="36">
        <f t="shared" si="12"/>
        <v>5138</v>
      </c>
      <c r="E95" s="74">
        <v>1687</v>
      </c>
      <c r="F95" s="34">
        <f t="shared" si="11"/>
        <v>1341</v>
      </c>
      <c r="G95" s="36">
        <f t="shared" si="13"/>
        <v>25725</v>
      </c>
      <c r="H95" s="37">
        <f t="shared" si="8"/>
        <v>38869</v>
      </c>
      <c r="I95" s="177">
        <f t="shared" si="9"/>
        <v>5.1379999999999999</v>
      </c>
      <c r="J95" s="177">
        <f t="shared" si="10"/>
        <v>25.725000000000001</v>
      </c>
      <c r="K95" s="177"/>
      <c r="L95" s="177"/>
      <c r="O95" s="111" t="s">
        <v>443</v>
      </c>
      <c r="R95" s="74"/>
      <c r="S95" s="74"/>
      <c r="T95" s="74"/>
    </row>
    <row r="96" spans="1:20">
      <c r="A96" s="37">
        <v>38899</v>
      </c>
      <c r="B96" s="35" t="s">
        <v>115</v>
      </c>
      <c r="C96" s="73">
        <v>356</v>
      </c>
      <c r="D96" s="36">
        <f t="shared" si="12"/>
        <v>5079</v>
      </c>
      <c r="E96" s="74">
        <v>2060</v>
      </c>
      <c r="F96" s="34">
        <f t="shared" si="11"/>
        <v>1704</v>
      </c>
      <c r="G96" s="36">
        <f t="shared" si="13"/>
        <v>25698</v>
      </c>
      <c r="H96" s="37">
        <f t="shared" si="8"/>
        <v>38899</v>
      </c>
      <c r="I96" s="177">
        <f t="shared" si="9"/>
        <v>5.0789999999999997</v>
      </c>
      <c r="J96" s="177">
        <f t="shared" si="10"/>
        <v>25.698</v>
      </c>
      <c r="K96" s="177"/>
      <c r="L96" s="177"/>
      <c r="O96" s="111" t="s">
        <v>443</v>
      </c>
      <c r="R96" s="74"/>
      <c r="S96" s="74"/>
      <c r="T96" s="74"/>
    </row>
    <row r="97" spans="1:20">
      <c r="A97" s="37">
        <v>38930</v>
      </c>
      <c r="B97" s="35" t="s">
        <v>114</v>
      </c>
      <c r="C97" s="73">
        <v>373</v>
      </c>
      <c r="D97" s="36">
        <f t="shared" si="12"/>
        <v>5091</v>
      </c>
      <c r="E97" s="74">
        <v>1981</v>
      </c>
      <c r="F97" s="34">
        <f t="shared" si="11"/>
        <v>1608</v>
      </c>
      <c r="G97" s="36">
        <f t="shared" si="13"/>
        <v>25747</v>
      </c>
      <c r="H97" s="37">
        <f t="shared" si="8"/>
        <v>38930</v>
      </c>
      <c r="I97" s="177">
        <f t="shared" si="9"/>
        <v>5.0910000000000002</v>
      </c>
      <c r="J97" s="177">
        <f t="shared" si="10"/>
        <v>25.747</v>
      </c>
      <c r="K97" s="177"/>
      <c r="L97" s="177"/>
      <c r="O97" s="111" t="s">
        <v>443</v>
      </c>
      <c r="R97" s="74"/>
      <c r="S97" s="74"/>
      <c r="T97" s="74"/>
    </row>
    <row r="98" spans="1:20">
      <c r="A98" s="37">
        <v>38961</v>
      </c>
      <c r="B98" s="35" t="s">
        <v>113</v>
      </c>
      <c r="C98" s="73">
        <v>393</v>
      </c>
      <c r="D98" s="36">
        <f t="shared" si="12"/>
        <v>5101</v>
      </c>
      <c r="E98" s="74">
        <v>2174</v>
      </c>
      <c r="F98" s="34">
        <f t="shared" si="11"/>
        <v>1781</v>
      </c>
      <c r="G98" s="36">
        <f t="shared" si="13"/>
        <v>25803</v>
      </c>
      <c r="H98" s="37">
        <f t="shared" si="8"/>
        <v>38961</v>
      </c>
      <c r="I98" s="177">
        <f t="shared" si="9"/>
        <v>5.101</v>
      </c>
      <c r="J98" s="177">
        <f t="shared" si="10"/>
        <v>25.803000000000001</v>
      </c>
      <c r="K98" s="177"/>
      <c r="L98" s="177"/>
      <c r="O98" s="111" t="s">
        <v>443</v>
      </c>
      <c r="R98" s="74"/>
      <c r="S98" s="74"/>
      <c r="T98" s="74"/>
    </row>
    <row r="99" spans="1:20">
      <c r="A99" s="37">
        <v>38991</v>
      </c>
      <c r="B99" s="35" t="s">
        <v>112</v>
      </c>
      <c r="C99" s="73">
        <v>455</v>
      </c>
      <c r="D99" s="36">
        <f t="shared" si="12"/>
        <v>5144</v>
      </c>
      <c r="E99" s="74">
        <v>2442</v>
      </c>
      <c r="F99" s="34">
        <f t="shared" si="11"/>
        <v>1987</v>
      </c>
      <c r="G99" s="36">
        <f t="shared" si="13"/>
        <v>25868</v>
      </c>
      <c r="H99" s="37">
        <f t="shared" si="8"/>
        <v>38991</v>
      </c>
      <c r="I99" s="177">
        <f t="shared" si="9"/>
        <v>5.1440000000000001</v>
      </c>
      <c r="J99" s="177">
        <f t="shared" si="10"/>
        <v>25.867999999999999</v>
      </c>
      <c r="K99" s="177"/>
      <c r="L99" s="177"/>
      <c r="O99" s="111" t="s">
        <v>443</v>
      </c>
      <c r="R99" s="74"/>
      <c r="S99" s="74"/>
      <c r="T99" s="74"/>
    </row>
    <row r="100" spans="1:20">
      <c r="A100" s="37">
        <v>39022</v>
      </c>
      <c r="B100" s="35" t="s">
        <v>111</v>
      </c>
      <c r="C100" s="73">
        <v>488</v>
      </c>
      <c r="D100" s="36">
        <f t="shared" si="12"/>
        <v>5169</v>
      </c>
      <c r="E100" s="74">
        <v>2697</v>
      </c>
      <c r="F100" s="34">
        <f t="shared" si="11"/>
        <v>2209</v>
      </c>
      <c r="G100" s="36">
        <f t="shared" si="13"/>
        <v>25961</v>
      </c>
      <c r="H100" s="37">
        <f t="shared" si="8"/>
        <v>39022</v>
      </c>
      <c r="I100" s="177">
        <f t="shared" si="9"/>
        <v>5.1689999999999996</v>
      </c>
      <c r="J100" s="177">
        <f t="shared" si="10"/>
        <v>25.960999999999999</v>
      </c>
      <c r="K100" s="177"/>
      <c r="L100" s="177"/>
      <c r="O100" s="111" t="s">
        <v>443</v>
      </c>
      <c r="R100" s="74"/>
      <c r="S100" s="74"/>
      <c r="T100" s="74"/>
    </row>
    <row r="101" spans="1:20">
      <c r="A101" s="37">
        <v>39052</v>
      </c>
      <c r="B101" s="35" t="s">
        <v>110</v>
      </c>
      <c r="C101" s="73">
        <v>477</v>
      </c>
      <c r="D101" s="36">
        <f t="shared" si="12"/>
        <v>5189</v>
      </c>
      <c r="E101" s="74">
        <v>3161</v>
      </c>
      <c r="F101" s="34">
        <f t="shared" si="11"/>
        <v>2684</v>
      </c>
      <c r="G101" s="36">
        <f t="shared" si="13"/>
        <v>26079</v>
      </c>
      <c r="H101" s="37">
        <f t="shared" si="8"/>
        <v>39052</v>
      </c>
      <c r="I101" s="177">
        <f t="shared" si="9"/>
        <v>5.1890000000000001</v>
      </c>
      <c r="J101" s="177">
        <f t="shared" si="10"/>
        <v>26.079000000000001</v>
      </c>
      <c r="K101" s="177"/>
      <c r="L101" s="177"/>
      <c r="O101" s="111" t="s">
        <v>443</v>
      </c>
      <c r="R101" s="74"/>
      <c r="S101" s="74"/>
      <c r="T101" s="74"/>
    </row>
    <row r="102" spans="1:20">
      <c r="A102" s="37">
        <v>39083</v>
      </c>
      <c r="B102" s="35" t="s">
        <v>109</v>
      </c>
      <c r="C102" s="73">
        <v>557</v>
      </c>
      <c r="D102" s="36">
        <f t="shared" si="12"/>
        <v>5220</v>
      </c>
      <c r="E102" s="74">
        <v>4299</v>
      </c>
      <c r="F102" s="34">
        <f t="shared" ref="F102:F133" si="14">E102-C102</f>
        <v>3742</v>
      </c>
      <c r="G102" s="36">
        <f t="shared" si="13"/>
        <v>26147</v>
      </c>
      <c r="H102" s="37">
        <f t="shared" si="8"/>
        <v>39083</v>
      </c>
      <c r="I102" s="177">
        <f t="shared" si="9"/>
        <v>5.22</v>
      </c>
      <c r="J102" s="177">
        <f t="shared" si="10"/>
        <v>26.146999999999998</v>
      </c>
      <c r="K102" s="177"/>
      <c r="L102" s="177"/>
      <c r="O102" s="111" t="s">
        <v>443</v>
      </c>
      <c r="R102" s="74"/>
      <c r="S102" s="74"/>
      <c r="T102" s="74"/>
    </row>
    <row r="103" spans="1:20">
      <c r="A103" s="37">
        <v>39114</v>
      </c>
      <c r="B103" s="35" t="s">
        <v>108</v>
      </c>
      <c r="C103" s="73">
        <v>515</v>
      </c>
      <c r="D103" s="36">
        <f t="shared" si="12"/>
        <v>5252</v>
      </c>
      <c r="E103" s="74">
        <v>3421</v>
      </c>
      <c r="F103" s="34">
        <f t="shared" si="14"/>
        <v>2906</v>
      </c>
      <c r="G103" s="36">
        <f t="shared" si="13"/>
        <v>26310</v>
      </c>
      <c r="H103" s="37">
        <f t="shared" si="8"/>
        <v>39114</v>
      </c>
      <c r="I103" s="177">
        <f t="shared" si="9"/>
        <v>5.2519999999999998</v>
      </c>
      <c r="J103" s="177">
        <f t="shared" si="10"/>
        <v>26.31</v>
      </c>
      <c r="K103" s="177"/>
      <c r="L103" s="177"/>
      <c r="O103" s="111" t="s">
        <v>443</v>
      </c>
      <c r="R103" s="74"/>
      <c r="S103" s="74"/>
      <c r="T103" s="74"/>
    </row>
    <row r="104" spans="1:20">
      <c r="A104" s="37">
        <v>39142</v>
      </c>
      <c r="B104" s="35" t="s">
        <v>107</v>
      </c>
      <c r="C104" s="73">
        <v>564</v>
      </c>
      <c r="D104" s="36">
        <f t="shared" si="12"/>
        <v>5319</v>
      </c>
      <c r="E104" s="74">
        <v>3341</v>
      </c>
      <c r="F104" s="34">
        <f t="shared" si="14"/>
        <v>2777</v>
      </c>
      <c r="G104" s="36">
        <f t="shared" si="13"/>
        <v>26474</v>
      </c>
      <c r="H104" s="37">
        <f t="shared" si="8"/>
        <v>39142</v>
      </c>
      <c r="I104" s="177">
        <f t="shared" si="9"/>
        <v>5.319</v>
      </c>
      <c r="J104" s="177">
        <f t="shared" si="10"/>
        <v>26.474</v>
      </c>
      <c r="K104" s="177"/>
      <c r="L104" s="177"/>
      <c r="O104" s="111" t="s">
        <v>443</v>
      </c>
      <c r="R104" s="74"/>
      <c r="S104" s="74"/>
      <c r="T104" s="74"/>
    </row>
    <row r="105" spans="1:20">
      <c r="A105" s="37">
        <v>39173</v>
      </c>
      <c r="B105" s="35" t="s">
        <v>106</v>
      </c>
      <c r="C105" s="73">
        <v>458</v>
      </c>
      <c r="D105" s="36">
        <f t="shared" si="12"/>
        <v>5347</v>
      </c>
      <c r="E105" s="74">
        <v>2779</v>
      </c>
      <c r="F105" s="34">
        <f t="shared" si="14"/>
        <v>2321</v>
      </c>
      <c r="G105" s="36">
        <f t="shared" si="13"/>
        <v>26515</v>
      </c>
      <c r="H105" s="37">
        <f t="shared" si="8"/>
        <v>39173</v>
      </c>
      <c r="I105" s="177">
        <f t="shared" si="9"/>
        <v>5.3470000000000004</v>
      </c>
      <c r="J105" s="177">
        <f t="shared" si="10"/>
        <v>26.515000000000001</v>
      </c>
      <c r="K105" s="177"/>
      <c r="L105" s="177"/>
      <c r="O105" s="111" t="s">
        <v>443</v>
      </c>
      <c r="R105" s="74"/>
      <c r="S105" s="74"/>
      <c r="T105" s="74"/>
    </row>
    <row r="106" spans="1:20">
      <c r="A106" s="37">
        <v>39203</v>
      </c>
      <c r="B106" s="35" t="s">
        <v>105</v>
      </c>
      <c r="C106" s="73">
        <v>377</v>
      </c>
      <c r="D106" s="36">
        <f t="shared" si="12"/>
        <v>5359</v>
      </c>
      <c r="E106" s="74">
        <v>1924</v>
      </c>
      <c r="F106" s="34">
        <f t="shared" si="14"/>
        <v>1547</v>
      </c>
      <c r="G106" s="36">
        <f t="shared" si="13"/>
        <v>26607</v>
      </c>
      <c r="H106" s="37">
        <f t="shared" si="8"/>
        <v>39203</v>
      </c>
      <c r="I106" s="177">
        <f t="shared" si="9"/>
        <v>5.359</v>
      </c>
      <c r="J106" s="177">
        <f t="shared" si="10"/>
        <v>26.606999999999999</v>
      </c>
      <c r="K106" s="177"/>
      <c r="L106" s="177"/>
      <c r="O106" s="111" t="s">
        <v>443</v>
      </c>
      <c r="R106" s="74"/>
      <c r="S106" s="74"/>
      <c r="T106" s="74"/>
    </row>
    <row r="107" spans="1:20">
      <c r="A107" s="37">
        <v>39234</v>
      </c>
      <c r="B107" s="35" t="s">
        <v>104</v>
      </c>
      <c r="C107" s="73">
        <v>373</v>
      </c>
      <c r="D107" s="36">
        <f t="shared" si="12"/>
        <v>5386</v>
      </c>
      <c r="E107" s="74">
        <v>1794</v>
      </c>
      <c r="F107" s="34">
        <f t="shared" si="14"/>
        <v>1421</v>
      </c>
      <c r="G107" s="36">
        <f t="shared" si="13"/>
        <v>26687</v>
      </c>
      <c r="H107" s="37">
        <f t="shared" si="8"/>
        <v>39234</v>
      </c>
      <c r="I107" s="177">
        <f t="shared" si="9"/>
        <v>5.3860000000000001</v>
      </c>
      <c r="J107" s="177">
        <f t="shared" si="10"/>
        <v>26.687000000000001</v>
      </c>
      <c r="K107" s="177"/>
      <c r="L107" s="177"/>
      <c r="O107" s="111" t="s">
        <v>443</v>
      </c>
      <c r="R107" s="74"/>
      <c r="S107" s="74"/>
      <c r="T107" s="74"/>
    </row>
    <row r="108" spans="1:20">
      <c r="A108" s="37">
        <v>39264</v>
      </c>
      <c r="B108" s="35" t="s">
        <v>103</v>
      </c>
      <c r="C108" s="73">
        <v>413</v>
      </c>
      <c r="D108" s="36">
        <f t="shared" si="12"/>
        <v>5443</v>
      </c>
      <c r="E108" s="74">
        <v>2187</v>
      </c>
      <c r="F108" s="34">
        <f t="shared" si="14"/>
        <v>1774</v>
      </c>
      <c r="G108" s="36">
        <f t="shared" si="13"/>
        <v>26757</v>
      </c>
      <c r="H108" s="37">
        <f t="shared" si="8"/>
        <v>39264</v>
      </c>
      <c r="I108" s="177">
        <f t="shared" si="9"/>
        <v>5.4429999999999996</v>
      </c>
      <c r="J108" s="177">
        <f t="shared" si="10"/>
        <v>26.757000000000001</v>
      </c>
      <c r="K108" s="177"/>
      <c r="L108" s="177"/>
      <c r="O108" s="111" t="s">
        <v>443</v>
      </c>
      <c r="R108" s="74"/>
      <c r="S108" s="74"/>
      <c r="T108" s="74"/>
    </row>
    <row r="109" spans="1:20">
      <c r="A109" s="37">
        <v>39295</v>
      </c>
      <c r="B109" s="35" t="s">
        <v>102</v>
      </c>
      <c r="C109" s="73">
        <v>414</v>
      </c>
      <c r="D109" s="36">
        <f t="shared" si="12"/>
        <v>5484</v>
      </c>
      <c r="E109" s="74">
        <v>2111</v>
      </c>
      <c r="F109" s="34">
        <f t="shared" si="14"/>
        <v>1697</v>
      </c>
      <c r="G109" s="36">
        <f t="shared" si="13"/>
        <v>26846</v>
      </c>
      <c r="H109" s="37">
        <f t="shared" si="8"/>
        <v>39295</v>
      </c>
      <c r="I109" s="177">
        <f t="shared" si="9"/>
        <v>5.484</v>
      </c>
      <c r="J109" s="177">
        <f t="shared" si="10"/>
        <v>26.846</v>
      </c>
      <c r="K109" s="177"/>
      <c r="L109" s="177"/>
      <c r="O109" s="111" t="s">
        <v>443</v>
      </c>
      <c r="R109" s="74"/>
      <c r="S109" s="74"/>
      <c r="T109" s="74"/>
    </row>
    <row r="110" spans="1:20">
      <c r="A110" s="37">
        <v>39326</v>
      </c>
      <c r="B110" s="35" t="s">
        <v>101</v>
      </c>
      <c r="C110" s="73">
        <v>426</v>
      </c>
      <c r="D110" s="36">
        <f t="shared" si="12"/>
        <v>5517</v>
      </c>
      <c r="E110" s="74">
        <v>2265</v>
      </c>
      <c r="F110" s="34">
        <f t="shared" si="14"/>
        <v>1839</v>
      </c>
      <c r="G110" s="36">
        <f t="shared" si="13"/>
        <v>26904</v>
      </c>
      <c r="H110" s="37">
        <f t="shared" si="8"/>
        <v>39326</v>
      </c>
      <c r="I110" s="177">
        <f t="shared" si="9"/>
        <v>5.5170000000000003</v>
      </c>
      <c r="J110" s="177">
        <f t="shared" si="10"/>
        <v>26.904</v>
      </c>
      <c r="K110" s="177"/>
      <c r="L110" s="177"/>
      <c r="O110" s="111" t="s">
        <v>443</v>
      </c>
      <c r="R110" s="74"/>
      <c r="S110" s="74"/>
      <c r="T110" s="74"/>
    </row>
    <row r="111" spans="1:20">
      <c r="A111" s="37">
        <v>39356</v>
      </c>
      <c r="B111" s="35" t="s">
        <v>100</v>
      </c>
      <c r="C111" s="73">
        <v>451</v>
      </c>
      <c r="D111" s="36">
        <f t="shared" si="12"/>
        <v>5513</v>
      </c>
      <c r="E111" s="74">
        <v>2411</v>
      </c>
      <c r="F111" s="34">
        <f t="shared" si="14"/>
        <v>1960</v>
      </c>
      <c r="G111" s="36">
        <f t="shared" si="13"/>
        <v>26877</v>
      </c>
      <c r="H111" s="37">
        <f t="shared" si="8"/>
        <v>39356</v>
      </c>
      <c r="I111" s="177">
        <f t="shared" si="9"/>
        <v>5.5129999999999999</v>
      </c>
      <c r="J111" s="177">
        <f t="shared" si="10"/>
        <v>26.876999999999999</v>
      </c>
      <c r="K111" s="177"/>
      <c r="L111" s="177"/>
      <c r="O111" s="111" t="s">
        <v>443</v>
      </c>
      <c r="R111" s="74"/>
      <c r="S111" s="74"/>
      <c r="T111" s="74"/>
    </row>
    <row r="112" spans="1:20">
      <c r="A112" s="37">
        <v>39387</v>
      </c>
      <c r="B112" s="35" t="s">
        <v>99</v>
      </c>
      <c r="C112" s="73">
        <v>537</v>
      </c>
      <c r="D112" s="36">
        <f t="shared" si="12"/>
        <v>5562</v>
      </c>
      <c r="E112" s="74">
        <v>2752</v>
      </c>
      <c r="F112" s="34">
        <f t="shared" si="14"/>
        <v>2215</v>
      </c>
      <c r="G112" s="36">
        <f t="shared" si="13"/>
        <v>26883</v>
      </c>
      <c r="H112" s="37">
        <f t="shared" si="8"/>
        <v>39387</v>
      </c>
      <c r="I112" s="177">
        <f t="shared" si="9"/>
        <v>5.5620000000000003</v>
      </c>
      <c r="J112" s="177">
        <f t="shared" si="10"/>
        <v>26.882999999999999</v>
      </c>
      <c r="K112" s="177"/>
      <c r="L112" s="177"/>
      <c r="O112" s="111" t="s">
        <v>443</v>
      </c>
      <c r="R112" s="74"/>
      <c r="S112" s="74"/>
      <c r="T112" s="74"/>
    </row>
    <row r="113" spans="1:20">
      <c r="A113" s="37">
        <v>39417</v>
      </c>
      <c r="B113" s="35" t="s">
        <v>98</v>
      </c>
      <c r="C113" s="73">
        <v>480</v>
      </c>
      <c r="D113" s="36">
        <f t="shared" ref="D113:D144" si="15">SUM(C102:C113)</f>
        <v>5565</v>
      </c>
      <c r="E113" s="74">
        <v>3187</v>
      </c>
      <c r="F113" s="34">
        <f t="shared" si="14"/>
        <v>2707</v>
      </c>
      <c r="G113" s="36">
        <f t="shared" ref="G113:G144" si="16">SUM(F102:F113)</f>
        <v>26906</v>
      </c>
      <c r="H113" s="37">
        <f t="shared" si="8"/>
        <v>39417</v>
      </c>
      <c r="I113" s="177">
        <f t="shared" si="9"/>
        <v>5.5650000000000004</v>
      </c>
      <c r="J113" s="177">
        <f t="shared" si="10"/>
        <v>26.905999999999999</v>
      </c>
      <c r="K113" s="177"/>
      <c r="L113" s="177"/>
      <c r="O113" s="111" t="s">
        <v>443</v>
      </c>
      <c r="R113" s="74"/>
      <c r="S113" s="74"/>
      <c r="T113" s="74"/>
    </row>
    <row r="114" spans="1:20">
      <c r="A114" s="37">
        <v>39448</v>
      </c>
      <c r="B114" s="35" t="s">
        <v>97</v>
      </c>
      <c r="C114" s="73">
        <v>588</v>
      </c>
      <c r="D114" s="36">
        <f t="shared" si="15"/>
        <v>5596</v>
      </c>
      <c r="E114" s="74">
        <v>4399</v>
      </c>
      <c r="F114" s="34">
        <f t="shared" si="14"/>
        <v>3811</v>
      </c>
      <c r="G114" s="36">
        <f t="shared" si="16"/>
        <v>26975</v>
      </c>
      <c r="H114" s="37">
        <f t="shared" si="8"/>
        <v>39448</v>
      </c>
      <c r="I114" s="177">
        <f t="shared" si="9"/>
        <v>5.5960000000000001</v>
      </c>
      <c r="J114" s="177">
        <f t="shared" si="10"/>
        <v>26.975000000000001</v>
      </c>
      <c r="K114" s="177"/>
      <c r="L114" s="177"/>
      <c r="O114" s="111" t="s">
        <v>443</v>
      </c>
      <c r="R114" s="74"/>
      <c r="S114" s="74"/>
      <c r="T114" s="74"/>
    </row>
    <row r="115" spans="1:20">
      <c r="A115" s="37">
        <v>39479</v>
      </c>
      <c r="B115" s="35" t="s">
        <v>96</v>
      </c>
      <c r="C115" s="73">
        <v>557</v>
      </c>
      <c r="D115" s="36">
        <f t="shared" si="15"/>
        <v>5638</v>
      </c>
      <c r="E115" s="74">
        <v>3539</v>
      </c>
      <c r="F115" s="34">
        <f t="shared" si="14"/>
        <v>2982</v>
      </c>
      <c r="G115" s="36">
        <f t="shared" si="16"/>
        <v>27051</v>
      </c>
      <c r="H115" s="37">
        <f t="shared" si="8"/>
        <v>39479</v>
      </c>
      <c r="I115" s="177">
        <f t="shared" si="9"/>
        <v>5.6379999999999999</v>
      </c>
      <c r="J115" s="177">
        <f t="shared" si="10"/>
        <v>27.050999999999998</v>
      </c>
      <c r="K115" s="177"/>
      <c r="L115" s="177"/>
      <c r="O115" s="111" t="s">
        <v>443</v>
      </c>
      <c r="R115" s="74"/>
      <c r="S115" s="74"/>
      <c r="T115" s="74"/>
    </row>
    <row r="116" spans="1:20">
      <c r="A116" s="37">
        <v>39508</v>
      </c>
      <c r="B116" s="35" t="s">
        <v>95</v>
      </c>
      <c r="C116" s="73">
        <v>564</v>
      </c>
      <c r="D116" s="36">
        <f t="shared" si="15"/>
        <v>5638</v>
      </c>
      <c r="E116" s="74">
        <v>3572</v>
      </c>
      <c r="F116" s="34">
        <f t="shared" si="14"/>
        <v>3008</v>
      </c>
      <c r="G116" s="36">
        <f t="shared" si="16"/>
        <v>27282</v>
      </c>
      <c r="H116" s="37">
        <f>+A116</f>
        <v>39508</v>
      </c>
      <c r="I116" s="177">
        <f t="shared" si="9"/>
        <v>5.6379999999999999</v>
      </c>
      <c r="J116" s="177">
        <f t="shared" si="10"/>
        <v>27.282</v>
      </c>
      <c r="K116" s="177"/>
      <c r="L116" s="177"/>
      <c r="O116" s="111" t="s">
        <v>443</v>
      </c>
      <c r="R116" s="74"/>
      <c r="S116" s="74"/>
      <c r="T116" s="74"/>
    </row>
    <row r="117" spans="1:20">
      <c r="A117" s="37">
        <v>39539</v>
      </c>
      <c r="B117" s="35" t="s">
        <v>94</v>
      </c>
      <c r="C117" s="73">
        <v>472</v>
      </c>
      <c r="D117" s="36">
        <f t="shared" si="15"/>
        <v>5652</v>
      </c>
      <c r="E117" s="74">
        <v>2682</v>
      </c>
      <c r="F117" s="34">
        <f t="shared" si="14"/>
        <v>2210</v>
      </c>
      <c r="G117" s="36">
        <f t="shared" si="16"/>
        <v>27171</v>
      </c>
      <c r="H117" s="37">
        <f t="shared" si="8"/>
        <v>39539</v>
      </c>
      <c r="I117" s="177">
        <f t="shared" si="9"/>
        <v>5.6520000000000001</v>
      </c>
      <c r="J117" s="177">
        <f t="shared" si="10"/>
        <v>27.170999999999999</v>
      </c>
      <c r="K117" s="177"/>
      <c r="L117" s="177"/>
      <c r="O117" s="111" t="s">
        <v>443</v>
      </c>
      <c r="R117" s="74"/>
      <c r="S117" s="74"/>
      <c r="T117" s="74"/>
    </row>
    <row r="118" spans="1:20">
      <c r="A118" s="37">
        <v>39569</v>
      </c>
      <c r="B118" s="35" t="s">
        <v>93</v>
      </c>
      <c r="C118" s="73">
        <v>416</v>
      </c>
      <c r="D118" s="36">
        <f t="shared" si="15"/>
        <v>5691</v>
      </c>
      <c r="E118" s="74">
        <v>2016</v>
      </c>
      <c r="F118" s="34">
        <f t="shared" si="14"/>
        <v>1600</v>
      </c>
      <c r="G118" s="36">
        <f t="shared" si="16"/>
        <v>27224</v>
      </c>
      <c r="H118" s="37">
        <f t="shared" si="8"/>
        <v>39569</v>
      </c>
      <c r="I118" s="177">
        <f t="shared" si="9"/>
        <v>5.6909999999999998</v>
      </c>
      <c r="J118" s="177">
        <f t="shared" si="10"/>
        <v>27.224</v>
      </c>
      <c r="K118" s="177"/>
      <c r="L118" s="177"/>
      <c r="O118" s="111" t="s">
        <v>443</v>
      </c>
      <c r="R118" s="74"/>
      <c r="S118" s="74"/>
      <c r="T118" s="74"/>
    </row>
    <row r="119" spans="1:20">
      <c r="A119" s="37">
        <v>39600</v>
      </c>
      <c r="B119" s="35" t="s">
        <v>92</v>
      </c>
      <c r="C119" s="73">
        <v>372</v>
      </c>
      <c r="D119" s="36">
        <f t="shared" si="15"/>
        <v>5690</v>
      </c>
      <c r="E119" s="74">
        <v>1700</v>
      </c>
      <c r="F119" s="34">
        <f t="shared" si="14"/>
        <v>1328</v>
      </c>
      <c r="G119" s="36">
        <f t="shared" si="16"/>
        <v>27131</v>
      </c>
      <c r="H119" s="37">
        <f t="shared" si="8"/>
        <v>39600</v>
      </c>
      <c r="I119" s="177">
        <f t="shared" si="9"/>
        <v>5.69</v>
      </c>
      <c r="J119" s="177">
        <f t="shared" si="10"/>
        <v>27.131</v>
      </c>
      <c r="K119" s="177"/>
      <c r="L119" s="177"/>
      <c r="O119" s="111" t="s">
        <v>443</v>
      </c>
      <c r="R119" s="74"/>
      <c r="S119" s="74"/>
      <c r="T119" s="74"/>
    </row>
    <row r="120" spans="1:20">
      <c r="A120" s="37">
        <v>39630</v>
      </c>
      <c r="B120" s="35" t="s">
        <v>91</v>
      </c>
      <c r="C120" s="73">
        <v>396</v>
      </c>
      <c r="D120" s="36">
        <f t="shared" si="15"/>
        <v>5673</v>
      </c>
      <c r="E120" s="74">
        <v>2140</v>
      </c>
      <c r="F120" s="34">
        <f t="shared" si="14"/>
        <v>1744</v>
      </c>
      <c r="G120" s="36">
        <f t="shared" si="16"/>
        <v>27101</v>
      </c>
      <c r="H120" s="37">
        <f t="shared" si="8"/>
        <v>39630</v>
      </c>
      <c r="I120" s="177">
        <f t="shared" si="9"/>
        <v>5.673</v>
      </c>
      <c r="J120" s="177">
        <f t="shared" si="10"/>
        <v>27.100999999999999</v>
      </c>
      <c r="K120" s="177"/>
      <c r="L120" s="177"/>
      <c r="O120" s="111" t="s">
        <v>443</v>
      </c>
      <c r="R120" s="74"/>
      <c r="S120" s="74"/>
      <c r="T120" s="74"/>
    </row>
    <row r="121" spans="1:20">
      <c r="A121" s="37">
        <v>39661</v>
      </c>
      <c r="B121" s="35" t="s">
        <v>90</v>
      </c>
      <c r="C121" s="73">
        <v>415</v>
      </c>
      <c r="D121" s="36">
        <f t="shared" si="15"/>
        <v>5674</v>
      </c>
      <c r="E121" s="74">
        <v>2029</v>
      </c>
      <c r="F121" s="34">
        <f t="shared" si="14"/>
        <v>1614</v>
      </c>
      <c r="G121" s="36">
        <f t="shared" si="16"/>
        <v>27018</v>
      </c>
      <c r="H121" s="37">
        <f t="shared" si="8"/>
        <v>39661</v>
      </c>
      <c r="I121" s="177">
        <f t="shared" si="9"/>
        <v>5.6740000000000004</v>
      </c>
      <c r="J121" s="177">
        <f t="shared" si="10"/>
        <v>27.018000000000001</v>
      </c>
      <c r="K121" s="177"/>
      <c r="L121" s="177"/>
      <c r="O121" s="111" t="s">
        <v>443</v>
      </c>
      <c r="R121" s="74"/>
      <c r="S121" s="74"/>
      <c r="T121" s="74"/>
    </row>
    <row r="122" spans="1:20">
      <c r="A122" s="37">
        <v>39692</v>
      </c>
      <c r="B122" s="35" t="s">
        <v>89</v>
      </c>
      <c r="C122" s="73">
        <v>413</v>
      </c>
      <c r="D122" s="36">
        <f t="shared" si="15"/>
        <v>5661</v>
      </c>
      <c r="E122" s="74">
        <v>2146</v>
      </c>
      <c r="F122" s="34">
        <f t="shared" si="14"/>
        <v>1733</v>
      </c>
      <c r="G122" s="36">
        <f t="shared" si="16"/>
        <v>26912</v>
      </c>
      <c r="H122" s="37">
        <f t="shared" si="8"/>
        <v>39692</v>
      </c>
      <c r="I122" s="177">
        <f t="shared" si="9"/>
        <v>5.6609999999999996</v>
      </c>
      <c r="J122" s="177">
        <f t="shared" si="10"/>
        <v>26.911999999999999</v>
      </c>
      <c r="K122" s="177">
        <f>+'GN2'!E120/1000/1000</f>
        <v>2.9279999999999999</v>
      </c>
      <c r="L122" s="177">
        <f>+'GN2'!F120/1000/1000</f>
        <v>2.7349999999999999</v>
      </c>
      <c r="O122" s="25" t="s">
        <v>443</v>
      </c>
      <c r="R122" s="74"/>
      <c r="S122" s="74"/>
      <c r="T122" s="74"/>
    </row>
    <row r="123" spans="1:20">
      <c r="A123" s="37">
        <v>39722</v>
      </c>
      <c r="B123" s="35" t="s">
        <v>88</v>
      </c>
      <c r="C123" s="73">
        <v>477</v>
      </c>
      <c r="D123" s="36">
        <f t="shared" si="15"/>
        <v>5687</v>
      </c>
      <c r="E123" s="74">
        <v>2513</v>
      </c>
      <c r="F123" s="34">
        <f t="shared" si="14"/>
        <v>2036</v>
      </c>
      <c r="G123" s="36">
        <f t="shared" si="16"/>
        <v>26988</v>
      </c>
      <c r="H123" s="37">
        <f t="shared" si="8"/>
        <v>39722</v>
      </c>
      <c r="I123" s="177">
        <f t="shared" si="9"/>
        <v>5.6870000000000003</v>
      </c>
      <c r="J123" s="177">
        <f t="shared" si="10"/>
        <v>26.988</v>
      </c>
      <c r="K123" s="177">
        <f>+'GN2'!E121/1000/1000</f>
        <v>2.9849999999999999</v>
      </c>
      <c r="L123" s="177">
        <f>+'GN2'!F121/1000/1000</f>
        <v>2.7040000000000002</v>
      </c>
      <c r="R123" s="74"/>
      <c r="S123" s="74"/>
      <c r="T123" s="74"/>
    </row>
    <row r="124" spans="1:20">
      <c r="A124" s="37">
        <v>39753</v>
      </c>
      <c r="B124" s="35" t="s">
        <v>87</v>
      </c>
      <c r="C124" s="73">
        <v>506</v>
      </c>
      <c r="D124" s="36">
        <f t="shared" si="15"/>
        <v>5656</v>
      </c>
      <c r="E124" s="74">
        <v>2638</v>
      </c>
      <c r="F124" s="34">
        <f t="shared" si="14"/>
        <v>2132</v>
      </c>
      <c r="G124" s="36">
        <f t="shared" si="16"/>
        <v>26905</v>
      </c>
      <c r="H124" s="37">
        <f t="shared" ref="H124:H187" si="17">+A124</f>
        <v>39753</v>
      </c>
      <c r="I124" s="177">
        <f t="shared" ref="I124:I187" si="18">+D124/1000</f>
        <v>5.6559999999999997</v>
      </c>
      <c r="J124" s="177">
        <f t="shared" ref="J124:J187" si="19">+G124/1000</f>
        <v>26.905000000000001</v>
      </c>
      <c r="K124" s="177">
        <f>+'GN2'!E122/1000/1000</f>
        <v>2.9830000000000001</v>
      </c>
      <c r="L124" s="177">
        <f>+'GN2'!F122/1000/1000</f>
        <v>2.6739999999999999</v>
      </c>
      <c r="R124" s="74"/>
      <c r="S124" s="74"/>
      <c r="T124" s="74"/>
    </row>
    <row r="125" spans="1:20">
      <c r="A125" s="37">
        <v>39783</v>
      </c>
      <c r="B125" s="35" t="s">
        <v>86</v>
      </c>
      <c r="C125" s="73">
        <v>486</v>
      </c>
      <c r="D125" s="36">
        <f t="shared" si="15"/>
        <v>5662</v>
      </c>
      <c r="E125" s="74">
        <v>3105</v>
      </c>
      <c r="F125" s="34">
        <f t="shared" si="14"/>
        <v>2619</v>
      </c>
      <c r="G125" s="36">
        <f t="shared" si="16"/>
        <v>26817</v>
      </c>
      <c r="H125" s="37">
        <f t="shared" si="17"/>
        <v>39783</v>
      </c>
      <c r="I125" s="177">
        <f t="shared" si="18"/>
        <v>5.6619999999999999</v>
      </c>
      <c r="J125" s="177">
        <f t="shared" si="19"/>
        <v>26.817</v>
      </c>
      <c r="K125" s="177">
        <f>+'GN2'!E123/1000/1000</f>
        <v>3.0110000000000001</v>
      </c>
      <c r="L125" s="177">
        <f>+'GN2'!F123/1000/1000</f>
        <v>2.6520000000000001</v>
      </c>
      <c r="R125" s="74"/>
      <c r="S125" s="74"/>
      <c r="T125" s="74"/>
    </row>
    <row r="126" spans="1:20">
      <c r="A126" s="37">
        <v>39814</v>
      </c>
      <c r="B126" s="35" t="s">
        <v>85</v>
      </c>
      <c r="C126" s="73">
        <v>555</v>
      </c>
      <c r="D126" s="36">
        <f t="shared" si="15"/>
        <v>5629</v>
      </c>
      <c r="E126" s="74">
        <v>4251</v>
      </c>
      <c r="F126" s="34">
        <f t="shared" si="14"/>
        <v>3696</v>
      </c>
      <c r="G126" s="36">
        <f t="shared" si="16"/>
        <v>26702</v>
      </c>
      <c r="H126" s="37">
        <f t="shared" si="17"/>
        <v>39814</v>
      </c>
      <c r="I126" s="177">
        <f t="shared" si="18"/>
        <v>5.6289999999999996</v>
      </c>
      <c r="J126" s="177">
        <f t="shared" si="19"/>
        <v>26.702000000000002</v>
      </c>
      <c r="K126" s="177">
        <f>+'GN2'!E124/1000/1000</f>
        <v>3.032</v>
      </c>
      <c r="L126" s="177">
        <f>+'GN2'!F124/1000/1000</f>
        <v>2.5960000000000001</v>
      </c>
      <c r="R126" s="74"/>
      <c r="S126" s="74"/>
      <c r="T126" s="74"/>
    </row>
    <row r="127" spans="1:20">
      <c r="A127" s="37">
        <v>39845</v>
      </c>
      <c r="B127" s="35" t="s">
        <v>84</v>
      </c>
      <c r="C127" s="73">
        <v>515</v>
      </c>
      <c r="D127" s="36">
        <f t="shared" si="15"/>
        <v>5587</v>
      </c>
      <c r="E127" s="74">
        <v>3277</v>
      </c>
      <c r="F127" s="34">
        <f t="shared" si="14"/>
        <v>2762</v>
      </c>
      <c r="G127" s="36">
        <f t="shared" si="16"/>
        <v>26482</v>
      </c>
      <c r="H127" s="37">
        <f t="shared" si="17"/>
        <v>39845</v>
      </c>
      <c r="I127" s="177">
        <f t="shared" si="18"/>
        <v>5.5869999999999997</v>
      </c>
      <c r="J127" s="177">
        <f t="shared" si="19"/>
        <v>26.481999999999999</v>
      </c>
      <c r="K127" s="177">
        <f>+'GN2'!E125/1000/1000</f>
        <v>3.0409999999999999</v>
      </c>
      <c r="L127" s="177">
        <f>+'GN2'!F125/1000/1000</f>
        <v>2.5459999999999998</v>
      </c>
      <c r="R127" s="74"/>
      <c r="S127" s="74"/>
      <c r="T127" s="74"/>
    </row>
    <row r="128" spans="1:20">
      <c r="A128" s="37">
        <v>39873</v>
      </c>
      <c r="B128" s="35" t="s">
        <v>83</v>
      </c>
      <c r="C128" s="73">
        <v>534</v>
      </c>
      <c r="D128" s="36">
        <f t="shared" si="15"/>
        <v>5557</v>
      </c>
      <c r="E128" s="74">
        <v>3200</v>
      </c>
      <c r="F128" s="34">
        <f t="shared" si="14"/>
        <v>2666</v>
      </c>
      <c r="G128" s="36">
        <f t="shared" si="16"/>
        <v>26140</v>
      </c>
      <c r="H128" s="37">
        <f t="shared" si="17"/>
        <v>39873</v>
      </c>
      <c r="I128" s="177">
        <f t="shared" si="18"/>
        <v>5.5570000000000004</v>
      </c>
      <c r="J128" s="177">
        <f t="shared" si="19"/>
        <v>26.14</v>
      </c>
      <c r="K128" s="177">
        <f>+'GN2'!E126/1000/1000</f>
        <v>3.0579999999999998</v>
      </c>
      <c r="L128" s="177">
        <f>+'GN2'!F126/1000/1000</f>
        <v>2.5</v>
      </c>
      <c r="O128" s="92"/>
      <c r="R128" s="74"/>
      <c r="S128" s="74"/>
      <c r="T128" s="74"/>
    </row>
    <row r="129" spans="1:20">
      <c r="A129" s="37">
        <v>39904</v>
      </c>
      <c r="B129" s="35" t="s">
        <v>82</v>
      </c>
      <c r="C129" s="73">
        <v>443</v>
      </c>
      <c r="D129" s="36">
        <f t="shared" si="15"/>
        <v>5528</v>
      </c>
      <c r="E129" s="74">
        <v>2799</v>
      </c>
      <c r="F129" s="34">
        <f t="shared" si="14"/>
        <v>2356</v>
      </c>
      <c r="G129" s="36">
        <f t="shared" si="16"/>
        <v>26286</v>
      </c>
      <c r="H129" s="37">
        <f t="shared" si="17"/>
        <v>39904</v>
      </c>
      <c r="I129" s="177">
        <f t="shared" si="18"/>
        <v>5.5279999999999996</v>
      </c>
      <c r="J129" s="177">
        <f t="shared" si="19"/>
        <v>26.286000000000001</v>
      </c>
      <c r="K129" s="177">
        <f>+'GN2'!E127/1000/1000</f>
        <v>3.0510000000000002</v>
      </c>
      <c r="L129" s="177">
        <f>+'GN2'!F127/1000/1000</f>
        <v>2.4780000000000002</v>
      </c>
      <c r="R129" s="74"/>
      <c r="S129" s="74"/>
      <c r="T129" s="74"/>
    </row>
    <row r="130" spans="1:20">
      <c r="A130" s="37">
        <v>39934</v>
      </c>
      <c r="B130" s="35" t="s">
        <v>81</v>
      </c>
      <c r="C130" s="73">
        <v>382</v>
      </c>
      <c r="D130" s="36">
        <f t="shared" si="15"/>
        <v>5494</v>
      </c>
      <c r="E130" s="74">
        <v>2003</v>
      </c>
      <c r="F130" s="34">
        <f t="shared" si="14"/>
        <v>1621</v>
      </c>
      <c r="G130" s="36">
        <f t="shared" si="16"/>
        <v>26307</v>
      </c>
      <c r="H130" s="37">
        <f t="shared" si="17"/>
        <v>39934</v>
      </c>
      <c r="I130" s="177">
        <f t="shared" si="18"/>
        <v>5.4939999999999998</v>
      </c>
      <c r="J130" s="177">
        <f t="shared" si="19"/>
        <v>26.306999999999999</v>
      </c>
      <c r="K130" s="177">
        <f>+'GN2'!E128/1000/1000</f>
        <v>3.0430000000000001</v>
      </c>
      <c r="L130" s="177">
        <f>+'GN2'!F128/1000/1000</f>
        <v>2.4510000000000001</v>
      </c>
      <c r="R130" s="74"/>
      <c r="S130" s="74"/>
      <c r="T130" s="74"/>
    </row>
    <row r="131" spans="1:20">
      <c r="A131" s="37">
        <v>39965</v>
      </c>
      <c r="B131" s="35" t="s">
        <v>80</v>
      </c>
      <c r="C131" s="73">
        <v>333</v>
      </c>
      <c r="D131" s="36">
        <f t="shared" si="15"/>
        <v>5455</v>
      </c>
      <c r="E131" s="74">
        <v>1618</v>
      </c>
      <c r="F131" s="34">
        <f t="shared" si="14"/>
        <v>1285</v>
      </c>
      <c r="G131" s="36">
        <f t="shared" si="16"/>
        <v>26264</v>
      </c>
      <c r="H131" s="37">
        <f t="shared" si="17"/>
        <v>39965</v>
      </c>
      <c r="I131" s="177">
        <f t="shared" si="18"/>
        <v>5.4550000000000001</v>
      </c>
      <c r="J131" s="177">
        <f t="shared" si="19"/>
        <v>26.263999999999999</v>
      </c>
      <c r="K131" s="177">
        <f>+'GN2'!E129/1000/1000</f>
        <v>3.0259999999999998</v>
      </c>
      <c r="L131" s="177">
        <f>+'GN2'!F129/1000/1000</f>
        <v>2.4289999999999998</v>
      </c>
      <c r="R131" s="74"/>
      <c r="S131" s="74"/>
      <c r="T131" s="74"/>
    </row>
    <row r="132" spans="1:20">
      <c r="A132" s="37">
        <v>39995</v>
      </c>
      <c r="B132" s="35" t="s">
        <v>79</v>
      </c>
      <c r="C132" s="73">
        <v>421</v>
      </c>
      <c r="D132" s="36">
        <f t="shared" si="15"/>
        <v>5480</v>
      </c>
      <c r="E132" s="74">
        <v>2211</v>
      </c>
      <c r="F132" s="34">
        <f t="shared" si="14"/>
        <v>1790</v>
      </c>
      <c r="G132" s="36">
        <f t="shared" si="16"/>
        <v>26310</v>
      </c>
      <c r="H132" s="37">
        <f t="shared" si="17"/>
        <v>39995</v>
      </c>
      <c r="I132" s="177">
        <f t="shared" si="18"/>
        <v>5.48</v>
      </c>
      <c r="J132" s="177">
        <f t="shared" si="19"/>
        <v>26.31</v>
      </c>
      <c r="K132" s="177">
        <f>+'GN2'!E130/1000/1000</f>
        <v>3.0529999999999999</v>
      </c>
      <c r="L132" s="177">
        <f>+'GN2'!F130/1000/1000</f>
        <v>2.427</v>
      </c>
      <c r="R132" s="74"/>
      <c r="S132" s="74"/>
      <c r="T132" s="74"/>
    </row>
    <row r="133" spans="1:20">
      <c r="A133" s="37">
        <v>40026</v>
      </c>
      <c r="B133" s="35" t="s">
        <v>78</v>
      </c>
      <c r="C133" s="73">
        <v>383</v>
      </c>
      <c r="D133" s="36">
        <f t="shared" si="15"/>
        <v>5448</v>
      </c>
      <c r="E133" s="74">
        <v>2026</v>
      </c>
      <c r="F133" s="34">
        <f t="shared" si="14"/>
        <v>1643</v>
      </c>
      <c r="G133" s="36">
        <f t="shared" si="16"/>
        <v>26339</v>
      </c>
      <c r="H133" s="37">
        <f t="shared" si="17"/>
        <v>40026</v>
      </c>
      <c r="I133" s="177">
        <f t="shared" si="18"/>
        <v>5.4480000000000004</v>
      </c>
      <c r="J133" s="177">
        <f t="shared" si="19"/>
        <v>26.338999999999999</v>
      </c>
      <c r="K133" s="177">
        <f>+'GN2'!E131/1000/1000</f>
        <v>3.0379999999999998</v>
      </c>
      <c r="L133" s="177">
        <f>+'GN2'!F131/1000/1000</f>
        <v>2.4089999999999998</v>
      </c>
      <c r="R133" s="74"/>
      <c r="S133" s="74"/>
      <c r="T133" s="74"/>
    </row>
    <row r="134" spans="1:20">
      <c r="A134" s="37">
        <v>40057</v>
      </c>
      <c r="B134" s="35" t="s">
        <v>77</v>
      </c>
      <c r="C134" s="73">
        <v>413</v>
      </c>
      <c r="D134" s="36">
        <f t="shared" si="15"/>
        <v>5448</v>
      </c>
      <c r="E134" s="74">
        <v>2211</v>
      </c>
      <c r="F134" s="34">
        <f t="shared" ref="F134:F165" si="20">E134-C134</f>
        <v>1798</v>
      </c>
      <c r="G134" s="36">
        <f t="shared" si="16"/>
        <v>26404</v>
      </c>
      <c r="H134" s="37">
        <f t="shared" si="17"/>
        <v>40057</v>
      </c>
      <c r="I134" s="177">
        <f t="shared" si="18"/>
        <v>5.4480000000000004</v>
      </c>
      <c r="J134" s="177">
        <f t="shared" si="19"/>
        <v>26.404</v>
      </c>
      <c r="K134" s="177">
        <f>+'GN2'!E132/1000/1000</f>
        <v>3.0249999999999999</v>
      </c>
      <c r="L134" s="177">
        <f>+'GN2'!F132/1000/1000</f>
        <v>2.4220000000000002</v>
      </c>
      <c r="R134" s="74"/>
      <c r="S134" s="74"/>
      <c r="T134" s="74"/>
    </row>
    <row r="135" spans="1:20">
      <c r="A135" s="37">
        <v>40087</v>
      </c>
      <c r="B135" s="35" t="s">
        <v>76</v>
      </c>
      <c r="C135" s="73">
        <v>482</v>
      </c>
      <c r="D135" s="36">
        <f t="shared" si="15"/>
        <v>5453</v>
      </c>
      <c r="E135" s="74">
        <v>2525</v>
      </c>
      <c r="F135" s="34">
        <f t="shared" si="20"/>
        <v>2043</v>
      </c>
      <c r="G135" s="36">
        <f t="shared" si="16"/>
        <v>26411</v>
      </c>
      <c r="H135" s="37">
        <f t="shared" si="17"/>
        <v>40087</v>
      </c>
      <c r="I135" s="177">
        <f t="shared" si="18"/>
        <v>5.4530000000000003</v>
      </c>
      <c r="J135" s="177">
        <f t="shared" si="19"/>
        <v>26.411000000000001</v>
      </c>
      <c r="K135" s="177">
        <f>+'GN2'!E133/1000/1000</f>
        <v>3.03</v>
      </c>
      <c r="L135" s="177">
        <f>+'GN2'!F133/1000/1000</f>
        <v>2.4220000000000002</v>
      </c>
      <c r="R135" s="74"/>
      <c r="S135" s="74"/>
      <c r="T135" s="74"/>
    </row>
    <row r="136" spans="1:20">
      <c r="A136" s="37">
        <v>40118</v>
      </c>
      <c r="B136" s="35" t="s">
        <v>75</v>
      </c>
      <c r="C136" s="73">
        <v>488</v>
      </c>
      <c r="D136" s="36">
        <f t="shared" si="15"/>
        <v>5435</v>
      </c>
      <c r="E136" s="74">
        <v>2650</v>
      </c>
      <c r="F136" s="34">
        <f t="shared" si="20"/>
        <v>2162</v>
      </c>
      <c r="G136" s="36">
        <f t="shared" si="16"/>
        <v>26441</v>
      </c>
      <c r="H136" s="37">
        <f t="shared" si="17"/>
        <v>40118</v>
      </c>
      <c r="I136" s="177">
        <f t="shared" si="18"/>
        <v>5.4349999999999996</v>
      </c>
      <c r="J136" s="177">
        <f t="shared" si="19"/>
        <v>26.440999999999999</v>
      </c>
      <c r="K136" s="177">
        <f>+'GN2'!E134/1000/1000</f>
        <v>3.0179999999999998</v>
      </c>
      <c r="L136" s="177">
        <f>+'GN2'!F134/1000/1000</f>
        <v>2.4169999999999998</v>
      </c>
      <c r="R136" s="74"/>
      <c r="S136" s="74"/>
      <c r="T136" s="74"/>
    </row>
    <row r="137" spans="1:20">
      <c r="A137" s="37">
        <v>40148</v>
      </c>
      <c r="B137" s="35" t="s">
        <v>74</v>
      </c>
      <c r="C137" s="73">
        <v>491</v>
      </c>
      <c r="D137" s="36">
        <f t="shared" si="15"/>
        <v>5440</v>
      </c>
      <c r="E137" s="74">
        <v>3242</v>
      </c>
      <c r="F137" s="34">
        <f t="shared" si="20"/>
        <v>2751</v>
      </c>
      <c r="G137" s="36">
        <f t="shared" si="16"/>
        <v>26573</v>
      </c>
      <c r="H137" s="37">
        <f t="shared" si="17"/>
        <v>40148</v>
      </c>
      <c r="I137" s="177">
        <f t="shared" si="18"/>
        <v>5.44</v>
      </c>
      <c r="J137" s="177">
        <f t="shared" si="19"/>
        <v>26.573</v>
      </c>
      <c r="K137" s="177">
        <f>+'GN2'!E135/1000/1000</f>
        <v>3.0049999999999999</v>
      </c>
      <c r="L137" s="177">
        <f>+'GN2'!F135/1000/1000</f>
        <v>2.4350000000000001</v>
      </c>
      <c r="R137" s="74"/>
      <c r="S137" s="74"/>
      <c r="T137" s="74"/>
    </row>
    <row r="138" spans="1:20">
      <c r="A138" s="37">
        <v>40179</v>
      </c>
      <c r="B138" s="35" t="s">
        <v>73</v>
      </c>
      <c r="C138" s="73">
        <v>568</v>
      </c>
      <c r="D138" s="36">
        <f t="shared" si="15"/>
        <v>5453</v>
      </c>
      <c r="E138" s="74">
        <v>4439</v>
      </c>
      <c r="F138" s="34">
        <f t="shared" si="20"/>
        <v>3871</v>
      </c>
      <c r="G138" s="36">
        <f t="shared" si="16"/>
        <v>26748</v>
      </c>
      <c r="H138" s="37">
        <f t="shared" si="17"/>
        <v>40179</v>
      </c>
      <c r="I138" s="177">
        <f t="shared" si="18"/>
        <v>5.4530000000000003</v>
      </c>
      <c r="J138" s="177">
        <f t="shared" si="19"/>
        <v>26.748000000000001</v>
      </c>
      <c r="K138" s="177">
        <f>+'GN2'!E136/1000/1000</f>
        <v>3.004</v>
      </c>
      <c r="L138" s="177">
        <f>+'GN2'!F136/1000/1000</f>
        <v>2.4500000000000002</v>
      </c>
      <c r="R138" s="74"/>
      <c r="S138" s="74"/>
      <c r="T138" s="74"/>
    </row>
    <row r="139" spans="1:20">
      <c r="A139" s="37">
        <v>40210</v>
      </c>
      <c r="B139" s="35" t="s">
        <v>72</v>
      </c>
      <c r="C139" s="73">
        <v>524</v>
      </c>
      <c r="D139" s="36">
        <f t="shared" si="15"/>
        <v>5462</v>
      </c>
      <c r="E139" s="74">
        <v>3326</v>
      </c>
      <c r="F139" s="34">
        <f t="shared" si="20"/>
        <v>2802</v>
      </c>
      <c r="G139" s="36">
        <f t="shared" si="16"/>
        <v>26788</v>
      </c>
      <c r="H139" s="37">
        <f t="shared" si="17"/>
        <v>40210</v>
      </c>
      <c r="I139" s="177">
        <f t="shared" si="18"/>
        <v>5.4619999999999997</v>
      </c>
      <c r="J139" s="177">
        <f t="shared" si="19"/>
        <v>26.788</v>
      </c>
      <c r="K139" s="177">
        <f>+'GN2'!E137/1000/1000</f>
        <v>3.0030000000000001</v>
      </c>
      <c r="L139" s="177">
        <f>+'GN2'!F137/1000/1000</f>
        <v>2.46</v>
      </c>
      <c r="R139" s="74"/>
      <c r="S139" s="74"/>
      <c r="T139" s="74"/>
    </row>
    <row r="140" spans="1:20">
      <c r="A140" s="37">
        <v>40238</v>
      </c>
      <c r="B140" s="35" t="s">
        <v>71</v>
      </c>
      <c r="C140" s="73">
        <v>539</v>
      </c>
      <c r="D140" s="36">
        <f t="shared" si="15"/>
        <v>5467</v>
      </c>
      <c r="E140" s="74">
        <v>3274</v>
      </c>
      <c r="F140" s="34">
        <f t="shared" si="20"/>
        <v>2735</v>
      </c>
      <c r="G140" s="36">
        <f t="shared" si="16"/>
        <v>26857</v>
      </c>
      <c r="H140" s="37">
        <f t="shared" si="17"/>
        <v>40238</v>
      </c>
      <c r="I140" s="177">
        <f t="shared" si="18"/>
        <v>5.4669999999999996</v>
      </c>
      <c r="J140" s="177">
        <f t="shared" si="19"/>
        <v>26.856999999999999</v>
      </c>
      <c r="K140" s="177">
        <f>+'GN2'!E138/1000/1000</f>
        <v>3.0030000000000001</v>
      </c>
      <c r="L140" s="177">
        <f>+'GN2'!F138/1000/1000</f>
        <v>2.464</v>
      </c>
      <c r="R140" s="74"/>
      <c r="S140" s="74"/>
      <c r="T140" s="74"/>
    </row>
    <row r="141" spans="1:20">
      <c r="A141" s="37">
        <v>40269</v>
      </c>
      <c r="B141" s="35" t="s">
        <v>70</v>
      </c>
      <c r="C141" s="73">
        <v>468</v>
      </c>
      <c r="D141" s="36">
        <f t="shared" si="15"/>
        <v>5492</v>
      </c>
      <c r="E141" s="74">
        <v>2821</v>
      </c>
      <c r="F141" s="34">
        <f t="shared" si="20"/>
        <v>2353</v>
      </c>
      <c r="G141" s="36">
        <f t="shared" si="16"/>
        <v>26854</v>
      </c>
      <c r="H141" s="37">
        <f t="shared" si="17"/>
        <v>40269</v>
      </c>
      <c r="I141" s="177">
        <f t="shared" si="18"/>
        <v>5.492</v>
      </c>
      <c r="J141" s="177">
        <f t="shared" si="19"/>
        <v>26.853999999999999</v>
      </c>
      <c r="K141" s="177">
        <f>+'GN2'!E139/1000/1000</f>
        <v>3.0289999999999999</v>
      </c>
      <c r="L141" s="177">
        <f>+'GN2'!F139/1000/1000</f>
        <v>2.4630000000000001</v>
      </c>
      <c r="R141" s="74"/>
      <c r="S141" s="74"/>
      <c r="T141" s="74"/>
    </row>
    <row r="142" spans="1:20">
      <c r="A142" s="37">
        <v>40299</v>
      </c>
      <c r="B142" s="35" t="s">
        <v>69</v>
      </c>
      <c r="C142" s="73">
        <v>404</v>
      </c>
      <c r="D142" s="36">
        <f t="shared" si="15"/>
        <v>5514</v>
      </c>
      <c r="E142" s="74">
        <v>1881</v>
      </c>
      <c r="F142" s="34">
        <f t="shared" si="20"/>
        <v>1477</v>
      </c>
      <c r="G142" s="36">
        <f t="shared" si="16"/>
        <v>26710</v>
      </c>
      <c r="H142" s="37">
        <f t="shared" si="17"/>
        <v>40299</v>
      </c>
      <c r="I142" s="177">
        <f t="shared" si="18"/>
        <v>5.5140000000000002</v>
      </c>
      <c r="J142" s="177">
        <f t="shared" si="19"/>
        <v>26.71</v>
      </c>
      <c r="K142" s="177">
        <f>+'GN2'!E140/1000/1000</f>
        <v>3.03</v>
      </c>
      <c r="L142" s="177">
        <f>+'GN2'!F140/1000/1000</f>
        <v>2.4849999999999999</v>
      </c>
      <c r="R142" s="74"/>
      <c r="S142" s="74"/>
      <c r="T142" s="74"/>
    </row>
    <row r="143" spans="1:20">
      <c r="A143" s="37">
        <v>40330</v>
      </c>
      <c r="B143" s="35" t="s">
        <v>68</v>
      </c>
      <c r="C143" s="73">
        <v>356</v>
      </c>
      <c r="D143" s="36">
        <f t="shared" si="15"/>
        <v>5537</v>
      </c>
      <c r="E143" s="74">
        <v>1731</v>
      </c>
      <c r="F143" s="34">
        <f t="shared" si="20"/>
        <v>1375</v>
      </c>
      <c r="G143" s="36">
        <f t="shared" si="16"/>
        <v>26800</v>
      </c>
      <c r="H143" s="37">
        <f t="shared" si="17"/>
        <v>40330</v>
      </c>
      <c r="I143" s="177">
        <f t="shared" si="18"/>
        <v>5.5369999999999999</v>
      </c>
      <c r="J143" s="177">
        <f t="shared" si="19"/>
        <v>26.8</v>
      </c>
      <c r="K143" s="177">
        <f>+'GN2'!E141/1000/1000</f>
        <v>3.0489999999999999</v>
      </c>
      <c r="L143" s="177">
        <f>+'GN2'!F141/1000/1000</f>
        <v>2.4889999999999999</v>
      </c>
      <c r="R143" s="74"/>
      <c r="S143" s="74"/>
      <c r="T143" s="74"/>
    </row>
    <row r="144" spans="1:20">
      <c r="A144" s="37">
        <v>40360</v>
      </c>
      <c r="B144" s="35" t="s">
        <v>67</v>
      </c>
      <c r="C144" s="73">
        <v>416</v>
      </c>
      <c r="D144" s="36">
        <f t="shared" si="15"/>
        <v>5532</v>
      </c>
      <c r="E144" s="74">
        <v>2215</v>
      </c>
      <c r="F144" s="34">
        <f t="shared" si="20"/>
        <v>1799</v>
      </c>
      <c r="G144" s="36">
        <f t="shared" si="16"/>
        <v>26809</v>
      </c>
      <c r="H144" s="37">
        <f t="shared" si="17"/>
        <v>40360</v>
      </c>
      <c r="I144" s="177">
        <f t="shared" si="18"/>
        <v>5.532</v>
      </c>
      <c r="J144" s="177">
        <f t="shared" si="19"/>
        <v>26.809000000000001</v>
      </c>
      <c r="K144" s="177">
        <f>+'GN2'!E142/1000/1000</f>
        <v>3.048</v>
      </c>
      <c r="L144" s="177">
        <f>+'GN2'!F142/1000/1000</f>
        <v>2.4849999999999999</v>
      </c>
      <c r="N144" s="92"/>
      <c r="R144" s="74"/>
      <c r="S144" s="74"/>
      <c r="T144" s="74"/>
    </row>
    <row r="145" spans="1:20">
      <c r="A145" s="37">
        <v>40391</v>
      </c>
      <c r="B145" s="35" t="s">
        <v>66</v>
      </c>
      <c r="C145" s="73">
        <v>427</v>
      </c>
      <c r="D145" s="36">
        <f t="shared" ref="D145:D176" si="21">SUM(C134:C145)</f>
        <v>5576</v>
      </c>
      <c r="E145" s="74">
        <v>2025</v>
      </c>
      <c r="F145" s="34">
        <f t="shared" si="20"/>
        <v>1598</v>
      </c>
      <c r="G145" s="36">
        <f t="shared" ref="G145:G176" si="22">SUM(F134:F145)</f>
        <v>26764</v>
      </c>
      <c r="H145" s="37">
        <f t="shared" si="17"/>
        <v>40391</v>
      </c>
      <c r="I145" s="177">
        <f t="shared" si="18"/>
        <v>5.5759999999999996</v>
      </c>
      <c r="J145" s="177">
        <f t="shared" si="19"/>
        <v>26.763999999999999</v>
      </c>
      <c r="K145" s="177">
        <f>+'GN2'!E143/1000/1000</f>
        <v>3.073</v>
      </c>
      <c r="L145" s="177">
        <f>+'GN2'!F143/1000/1000</f>
        <v>2.504</v>
      </c>
      <c r="N145" s="111"/>
      <c r="O145" s="92"/>
      <c r="R145" s="74"/>
      <c r="S145" s="74"/>
      <c r="T145" s="74"/>
    </row>
    <row r="146" spans="1:20">
      <c r="A146" s="37">
        <v>40422</v>
      </c>
      <c r="B146" s="35" t="s">
        <v>65</v>
      </c>
      <c r="C146" s="73">
        <v>438</v>
      </c>
      <c r="D146" s="36">
        <f t="shared" si="21"/>
        <v>5601</v>
      </c>
      <c r="E146" s="74">
        <v>2184</v>
      </c>
      <c r="F146" s="34">
        <f t="shared" si="20"/>
        <v>1746</v>
      </c>
      <c r="G146" s="36">
        <f t="shared" si="22"/>
        <v>26712</v>
      </c>
      <c r="H146" s="37">
        <f t="shared" si="17"/>
        <v>40422</v>
      </c>
      <c r="I146" s="177">
        <f t="shared" si="18"/>
        <v>5.601</v>
      </c>
      <c r="J146" s="177">
        <f t="shared" si="19"/>
        <v>26.712</v>
      </c>
      <c r="K146" s="177">
        <f>+'GN2'!E144/1000/1000</f>
        <v>3.097</v>
      </c>
      <c r="L146" s="177">
        <f>+'GN2'!F144/1000/1000</f>
        <v>2.5049999999999999</v>
      </c>
      <c r="R146" s="74"/>
      <c r="S146" s="74"/>
      <c r="T146" s="74"/>
    </row>
    <row r="147" spans="1:20">
      <c r="A147" s="37">
        <v>40452</v>
      </c>
      <c r="B147" s="35" t="s">
        <v>64</v>
      </c>
      <c r="C147" s="73">
        <v>491</v>
      </c>
      <c r="D147" s="36">
        <f t="shared" si="21"/>
        <v>5610</v>
      </c>
      <c r="E147" s="74">
        <v>2482</v>
      </c>
      <c r="F147" s="34">
        <f t="shared" si="20"/>
        <v>1991</v>
      </c>
      <c r="G147" s="36">
        <f t="shared" si="22"/>
        <v>26660</v>
      </c>
      <c r="H147" s="37">
        <f t="shared" si="17"/>
        <v>40452</v>
      </c>
      <c r="I147" s="177">
        <f t="shared" si="18"/>
        <v>5.61</v>
      </c>
      <c r="J147" s="177">
        <f t="shared" si="19"/>
        <v>26.66</v>
      </c>
      <c r="K147" s="177">
        <f>+'GN2'!E145/1000/1000</f>
        <v>3.0979999999999999</v>
      </c>
      <c r="L147" s="177">
        <f>+'GN2'!F145/1000/1000</f>
        <v>2.5129999999999999</v>
      </c>
      <c r="R147" s="74"/>
      <c r="S147" s="74"/>
      <c r="T147" s="74"/>
    </row>
    <row r="148" spans="1:20">
      <c r="A148" s="37">
        <v>40483</v>
      </c>
      <c r="B148" s="35" t="s">
        <v>63</v>
      </c>
      <c r="C148" s="73">
        <v>545</v>
      </c>
      <c r="D148" s="36">
        <f t="shared" si="21"/>
        <v>5667</v>
      </c>
      <c r="E148" s="74">
        <v>2703</v>
      </c>
      <c r="F148" s="34">
        <f t="shared" si="20"/>
        <v>2158</v>
      </c>
      <c r="G148" s="36">
        <f t="shared" si="22"/>
        <v>26656</v>
      </c>
      <c r="H148" s="37">
        <f t="shared" si="17"/>
        <v>40483</v>
      </c>
      <c r="I148" s="177">
        <f t="shared" si="18"/>
        <v>5.6669999999999998</v>
      </c>
      <c r="J148" s="177">
        <f t="shared" si="19"/>
        <v>26.655999999999999</v>
      </c>
      <c r="K148" s="177">
        <f>+'GN2'!E146/1000/1000</f>
        <v>3.149</v>
      </c>
      <c r="L148" s="177">
        <f>+'GN2'!F146/1000/1000</f>
        <v>2.5190000000000001</v>
      </c>
      <c r="N148" s="111" t="s">
        <v>410</v>
      </c>
      <c r="R148" s="74"/>
      <c r="S148" s="74"/>
      <c r="T148" s="74"/>
    </row>
    <row r="149" spans="1:20">
      <c r="A149" s="37">
        <v>40513</v>
      </c>
      <c r="B149" s="35" t="s">
        <v>62</v>
      </c>
      <c r="C149" s="73">
        <v>515</v>
      </c>
      <c r="D149" s="36">
        <f t="shared" si="21"/>
        <v>5691</v>
      </c>
      <c r="E149" s="74">
        <v>3165</v>
      </c>
      <c r="F149" s="34">
        <f t="shared" si="20"/>
        <v>2650</v>
      </c>
      <c r="G149" s="36">
        <f t="shared" si="22"/>
        <v>26555</v>
      </c>
      <c r="H149" s="37">
        <f t="shared" si="17"/>
        <v>40513</v>
      </c>
      <c r="I149" s="177">
        <f t="shared" si="18"/>
        <v>5.6909999999999998</v>
      </c>
      <c r="J149" s="177">
        <f t="shared" si="19"/>
        <v>26.555</v>
      </c>
      <c r="K149" s="177">
        <f>+'GN2'!E147/1000/1000</f>
        <v>3.1760000000000002</v>
      </c>
      <c r="L149" s="177">
        <f>+'GN2'!F147/1000/1000</f>
        <v>2.516</v>
      </c>
      <c r="N149" s="111" t="s">
        <v>454</v>
      </c>
      <c r="Q149" s="25" t="s">
        <v>460</v>
      </c>
      <c r="R149" s="74"/>
      <c r="S149" s="74"/>
      <c r="T149" s="74"/>
    </row>
    <row r="150" spans="1:20">
      <c r="A150" s="37">
        <v>40544</v>
      </c>
      <c r="B150" s="35" t="s">
        <v>61</v>
      </c>
      <c r="C150" s="73">
        <v>611</v>
      </c>
      <c r="D150" s="36">
        <f t="shared" si="21"/>
        <v>5734</v>
      </c>
      <c r="E150" s="74">
        <v>4335</v>
      </c>
      <c r="F150" s="34">
        <f t="shared" si="20"/>
        <v>3724</v>
      </c>
      <c r="G150" s="36">
        <f t="shared" si="22"/>
        <v>26408</v>
      </c>
      <c r="H150" s="37">
        <f t="shared" si="17"/>
        <v>40544</v>
      </c>
      <c r="I150" s="177">
        <f t="shared" si="18"/>
        <v>5.734</v>
      </c>
      <c r="J150" s="177">
        <f t="shared" si="19"/>
        <v>26.408000000000001</v>
      </c>
      <c r="K150" s="177">
        <f>+'GN2'!E148/1000/1000</f>
        <v>3.2080000000000002</v>
      </c>
      <c r="L150" s="177">
        <f>+'GN2'!F148/1000/1000</f>
        <v>2.5270000000000001</v>
      </c>
      <c r="R150" s="74"/>
      <c r="S150" s="74"/>
      <c r="T150" s="74"/>
    </row>
    <row r="151" spans="1:20">
      <c r="A151" s="37">
        <v>40575</v>
      </c>
      <c r="B151" s="35" t="s">
        <v>60</v>
      </c>
      <c r="C151" s="73">
        <v>556</v>
      </c>
      <c r="D151" s="36">
        <f t="shared" si="21"/>
        <v>5766</v>
      </c>
      <c r="E151" s="74">
        <v>3275</v>
      </c>
      <c r="F151" s="34">
        <f t="shared" si="20"/>
        <v>2719</v>
      </c>
      <c r="G151" s="36">
        <f t="shared" si="22"/>
        <v>26325</v>
      </c>
      <c r="H151" s="37">
        <f t="shared" si="17"/>
        <v>40575</v>
      </c>
      <c r="I151" s="177">
        <f t="shared" si="18"/>
        <v>5.766</v>
      </c>
      <c r="J151" s="177">
        <f t="shared" si="19"/>
        <v>26.324999999999999</v>
      </c>
      <c r="K151" s="177">
        <f>+'GN2'!E149/1000/1000</f>
        <v>3.2320000000000002</v>
      </c>
      <c r="L151" s="177">
        <f>+'GN2'!F149/1000/1000</f>
        <v>2.5350000000000001</v>
      </c>
      <c r="R151" s="74"/>
      <c r="S151" s="74"/>
      <c r="T151" s="74"/>
    </row>
    <row r="152" spans="1:20">
      <c r="A152" s="37">
        <v>40603</v>
      </c>
      <c r="B152" s="35" t="s">
        <v>59</v>
      </c>
      <c r="C152" s="73">
        <v>582</v>
      </c>
      <c r="D152" s="36">
        <f t="shared" si="21"/>
        <v>5809</v>
      </c>
      <c r="E152" s="74">
        <v>3096</v>
      </c>
      <c r="F152" s="34">
        <f t="shared" si="20"/>
        <v>2514</v>
      </c>
      <c r="G152" s="36">
        <f t="shared" si="22"/>
        <v>26104</v>
      </c>
      <c r="H152" s="37">
        <f t="shared" si="17"/>
        <v>40603</v>
      </c>
      <c r="I152" s="177">
        <f t="shared" si="18"/>
        <v>5.8090000000000002</v>
      </c>
      <c r="J152" s="177">
        <f t="shared" si="19"/>
        <v>26.103999999999999</v>
      </c>
      <c r="K152" s="177">
        <f>+'GN2'!E150/1000/1000</f>
        <v>3.27</v>
      </c>
      <c r="L152" s="177">
        <f>+'GN2'!F150/1000/1000</f>
        <v>2.54</v>
      </c>
      <c r="R152" s="74"/>
      <c r="S152" s="74"/>
      <c r="T152" s="74"/>
    </row>
    <row r="153" spans="1:20">
      <c r="A153" s="37">
        <v>40634</v>
      </c>
      <c r="B153" s="35" t="s">
        <v>58</v>
      </c>
      <c r="C153" s="73">
        <v>508</v>
      </c>
      <c r="D153" s="36">
        <f t="shared" si="21"/>
        <v>5849</v>
      </c>
      <c r="E153" s="74">
        <v>2715</v>
      </c>
      <c r="F153" s="34">
        <f t="shared" si="20"/>
        <v>2207</v>
      </c>
      <c r="G153" s="36">
        <f t="shared" si="22"/>
        <v>25958</v>
      </c>
      <c r="H153" s="37">
        <f t="shared" si="17"/>
        <v>40634</v>
      </c>
      <c r="I153" s="177">
        <f t="shared" si="18"/>
        <v>5.8490000000000002</v>
      </c>
      <c r="J153" s="177">
        <f t="shared" si="19"/>
        <v>25.957999999999998</v>
      </c>
      <c r="K153" s="177">
        <f>+'GN2'!E151/1000/1000</f>
        <v>3.3039999999999998</v>
      </c>
      <c r="L153" s="177">
        <f>+'GN2'!F151/1000/1000</f>
        <v>2.5459999999999998</v>
      </c>
      <c r="R153" s="74"/>
      <c r="S153" s="74"/>
      <c r="T153" s="74"/>
    </row>
    <row r="154" spans="1:20">
      <c r="A154" s="37">
        <v>40664</v>
      </c>
      <c r="B154" s="35" t="s">
        <v>57</v>
      </c>
      <c r="C154" s="73">
        <v>459</v>
      </c>
      <c r="D154" s="36">
        <f t="shared" si="21"/>
        <v>5904</v>
      </c>
      <c r="E154" s="74">
        <v>1898</v>
      </c>
      <c r="F154" s="34">
        <f t="shared" si="20"/>
        <v>1439</v>
      </c>
      <c r="G154" s="36">
        <f t="shared" si="22"/>
        <v>25920</v>
      </c>
      <c r="H154" s="37">
        <f t="shared" si="17"/>
        <v>40664</v>
      </c>
      <c r="I154" s="177">
        <f t="shared" si="18"/>
        <v>5.9039999999999999</v>
      </c>
      <c r="J154" s="177">
        <f t="shared" si="19"/>
        <v>25.92</v>
      </c>
      <c r="K154" s="177">
        <f>+'GN2'!E152/1000/1000</f>
        <v>3.351</v>
      </c>
      <c r="L154" s="177">
        <f>+'GN2'!F152/1000/1000</f>
        <v>2.5529999999999999</v>
      </c>
      <c r="R154" s="74"/>
      <c r="S154" s="74"/>
      <c r="T154" s="74"/>
    </row>
    <row r="155" spans="1:20">
      <c r="A155" s="37">
        <v>40695</v>
      </c>
      <c r="B155" s="35" t="s">
        <v>56</v>
      </c>
      <c r="C155" s="73">
        <v>401</v>
      </c>
      <c r="D155" s="36">
        <f t="shared" si="21"/>
        <v>5949</v>
      </c>
      <c r="E155" s="74">
        <v>1736</v>
      </c>
      <c r="F155" s="34">
        <f t="shared" si="20"/>
        <v>1335</v>
      </c>
      <c r="G155" s="36">
        <f t="shared" si="22"/>
        <v>25880</v>
      </c>
      <c r="H155" s="37">
        <f t="shared" si="17"/>
        <v>40695</v>
      </c>
      <c r="I155" s="177">
        <f t="shared" si="18"/>
        <v>5.9489999999999998</v>
      </c>
      <c r="J155" s="177">
        <f t="shared" si="19"/>
        <v>25.88</v>
      </c>
      <c r="K155" s="177">
        <f>+'GN2'!E153/1000/1000</f>
        <v>3.383</v>
      </c>
      <c r="L155" s="177">
        <f>+'GN2'!F153/1000/1000</f>
        <v>2.5670000000000002</v>
      </c>
      <c r="R155" s="74"/>
      <c r="S155" s="74"/>
      <c r="T155" s="74"/>
    </row>
    <row r="156" spans="1:20">
      <c r="A156" s="37">
        <v>40725</v>
      </c>
      <c r="B156" s="35" t="s">
        <v>55</v>
      </c>
      <c r="C156" s="73">
        <v>485</v>
      </c>
      <c r="D156" s="36">
        <f t="shared" si="21"/>
        <v>6018</v>
      </c>
      <c r="E156" s="74">
        <v>2259</v>
      </c>
      <c r="F156" s="34">
        <f t="shared" si="20"/>
        <v>1774</v>
      </c>
      <c r="G156" s="36">
        <f t="shared" si="22"/>
        <v>25855</v>
      </c>
      <c r="H156" s="37">
        <f t="shared" si="17"/>
        <v>40725</v>
      </c>
      <c r="I156" s="177">
        <f t="shared" si="18"/>
        <v>6.0179999999999998</v>
      </c>
      <c r="J156" s="177">
        <f t="shared" si="19"/>
        <v>25.855</v>
      </c>
      <c r="K156" s="177">
        <f>+'GN2'!E154/1000/1000</f>
        <v>3.4380000000000002</v>
      </c>
      <c r="L156" s="177">
        <f>+'GN2'!F154/1000/1000</f>
        <v>2.581</v>
      </c>
      <c r="R156" s="74"/>
      <c r="S156" s="74"/>
      <c r="T156" s="74"/>
    </row>
    <row r="157" spans="1:20">
      <c r="A157" s="37">
        <v>40756</v>
      </c>
      <c r="B157" s="35" t="s">
        <v>54</v>
      </c>
      <c r="C157" s="73">
        <v>492</v>
      </c>
      <c r="D157" s="36">
        <f t="shared" si="21"/>
        <v>6083</v>
      </c>
      <c r="E157" s="74">
        <v>2195</v>
      </c>
      <c r="F157" s="34">
        <f t="shared" si="20"/>
        <v>1703</v>
      </c>
      <c r="G157" s="36">
        <f t="shared" si="22"/>
        <v>25960</v>
      </c>
      <c r="H157" s="37">
        <f t="shared" si="17"/>
        <v>40756</v>
      </c>
      <c r="I157" s="177">
        <f t="shared" si="18"/>
        <v>6.0830000000000002</v>
      </c>
      <c r="J157" s="177">
        <f t="shared" si="19"/>
        <v>25.96</v>
      </c>
      <c r="K157" s="177">
        <f>+'GN2'!E155/1000/1000</f>
        <v>3.4769999999999999</v>
      </c>
      <c r="L157" s="177">
        <f>+'GN2'!F155/1000/1000</f>
        <v>2.6070000000000002</v>
      </c>
      <c r="R157" s="74"/>
      <c r="S157" s="74"/>
      <c r="T157" s="74"/>
    </row>
    <row r="158" spans="1:20">
      <c r="A158" s="37">
        <v>40787</v>
      </c>
      <c r="B158" s="35" t="s">
        <v>53</v>
      </c>
      <c r="C158" s="73">
        <v>488</v>
      </c>
      <c r="D158" s="36">
        <f t="shared" si="21"/>
        <v>6133</v>
      </c>
      <c r="E158" s="74">
        <v>2189</v>
      </c>
      <c r="F158" s="34">
        <f t="shared" si="20"/>
        <v>1701</v>
      </c>
      <c r="G158" s="36">
        <f t="shared" si="22"/>
        <v>25915</v>
      </c>
      <c r="H158" s="37">
        <f t="shared" si="17"/>
        <v>40787</v>
      </c>
      <c r="I158" s="177">
        <f t="shared" si="18"/>
        <v>6.133</v>
      </c>
      <c r="J158" s="177">
        <f t="shared" si="19"/>
        <v>25.914999999999999</v>
      </c>
      <c r="K158" s="177">
        <f>+'GN2'!E156/1000/1000</f>
        <v>3.4620000000000002</v>
      </c>
      <c r="L158" s="177">
        <f>+'GN2'!F156/1000/1000</f>
        <v>2.6720000000000002</v>
      </c>
      <c r="R158" s="74"/>
      <c r="S158" s="74"/>
      <c r="T158" s="74"/>
    </row>
    <row r="159" spans="1:20">
      <c r="A159" s="37">
        <v>40817</v>
      </c>
      <c r="B159" s="35" t="s">
        <v>52</v>
      </c>
      <c r="C159" s="73">
        <v>557</v>
      </c>
      <c r="D159" s="36">
        <f t="shared" si="21"/>
        <v>6199</v>
      </c>
      <c r="E159" s="74">
        <v>2445</v>
      </c>
      <c r="F159" s="34">
        <f t="shared" si="20"/>
        <v>1888</v>
      </c>
      <c r="G159" s="36">
        <f t="shared" si="22"/>
        <v>25812</v>
      </c>
      <c r="H159" s="37">
        <f t="shared" si="17"/>
        <v>40817</v>
      </c>
      <c r="I159" s="177">
        <f t="shared" si="18"/>
        <v>6.1989999999999998</v>
      </c>
      <c r="J159" s="177">
        <f t="shared" si="19"/>
        <v>25.812000000000001</v>
      </c>
      <c r="K159" s="177">
        <f>+'GN2'!E157/1000/1000</f>
        <v>3.4609999999999999</v>
      </c>
      <c r="L159" s="177">
        <f>+'GN2'!F157/1000/1000</f>
        <v>2.7389999999999999</v>
      </c>
      <c r="R159" s="74"/>
      <c r="S159" s="74"/>
      <c r="T159" s="74"/>
    </row>
    <row r="160" spans="1:20">
      <c r="A160" s="37">
        <v>40848</v>
      </c>
      <c r="B160" s="35" t="s">
        <v>51</v>
      </c>
      <c r="C160" s="73">
        <v>536</v>
      </c>
      <c r="D160" s="36">
        <f t="shared" si="21"/>
        <v>6190</v>
      </c>
      <c r="E160" s="74">
        <v>2663</v>
      </c>
      <c r="F160" s="34">
        <f t="shared" si="20"/>
        <v>2127</v>
      </c>
      <c r="G160" s="36">
        <f t="shared" si="22"/>
        <v>25781</v>
      </c>
      <c r="H160" s="37">
        <f t="shared" si="17"/>
        <v>40848</v>
      </c>
      <c r="I160" s="177">
        <f t="shared" si="18"/>
        <v>6.19</v>
      </c>
      <c r="J160" s="177">
        <f t="shared" si="19"/>
        <v>25.780999999999999</v>
      </c>
      <c r="K160" s="177">
        <f>+'GN2'!E158/1000/1000</f>
        <v>3.4249999999999998</v>
      </c>
      <c r="L160" s="177">
        <f>+'GN2'!F158/1000/1000</f>
        <v>2.7650000000000001</v>
      </c>
      <c r="R160" s="74"/>
      <c r="S160" s="74"/>
      <c r="T160" s="74"/>
    </row>
    <row r="161" spans="1:20">
      <c r="A161" s="37">
        <v>40878</v>
      </c>
      <c r="B161" s="35" t="s">
        <v>50</v>
      </c>
      <c r="C161" s="73">
        <v>578</v>
      </c>
      <c r="D161" s="36">
        <f t="shared" si="21"/>
        <v>6253</v>
      </c>
      <c r="E161" s="74">
        <v>3208</v>
      </c>
      <c r="F161" s="34">
        <f t="shared" si="20"/>
        <v>2630</v>
      </c>
      <c r="G161" s="36">
        <f t="shared" si="22"/>
        <v>25761</v>
      </c>
      <c r="H161" s="37">
        <f t="shared" si="17"/>
        <v>40878</v>
      </c>
      <c r="I161" s="177">
        <f t="shared" si="18"/>
        <v>6.2530000000000001</v>
      </c>
      <c r="J161" s="177">
        <f t="shared" si="19"/>
        <v>25.760999999999999</v>
      </c>
      <c r="K161" s="177">
        <f>+'GN2'!E159/1000/1000</f>
        <v>3.4580000000000002</v>
      </c>
      <c r="L161" s="177">
        <f>+'GN2'!F159/1000/1000</f>
        <v>2.7959999999999998</v>
      </c>
      <c r="R161" s="74"/>
      <c r="S161" s="74"/>
      <c r="T161" s="74"/>
    </row>
    <row r="162" spans="1:20">
      <c r="A162" s="37">
        <v>40909</v>
      </c>
      <c r="B162" s="35" t="s">
        <v>49</v>
      </c>
      <c r="C162" s="73">
        <v>612</v>
      </c>
      <c r="D162" s="36">
        <f t="shared" si="21"/>
        <v>6254</v>
      </c>
      <c r="E162" s="74">
        <v>4152</v>
      </c>
      <c r="F162" s="34">
        <f t="shared" si="20"/>
        <v>3540</v>
      </c>
      <c r="G162" s="36">
        <f t="shared" si="22"/>
        <v>25577</v>
      </c>
      <c r="H162" s="37">
        <f t="shared" si="17"/>
        <v>40909</v>
      </c>
      <c r="I162" s="177">
        <f t="shared" si="18"/>
        <v>6.2539999999999996</v>
      </c>
      <c r="J162" s="177">
        <f t="shared" si="19"/>
        <v>25.577000000000002</v>
      </c>
      <c r="K162" s="177">
        <f>+'GN2'!E160/1000/1000</f>
        <v>3.45</v>
      </c>
      <c r="L162" s="177">
        <f>+'GN2'!F160/1000/1000</f>
        <v>2.8050000000000002</v>
      </c>
      <c r="N162" s="111"/>
      <c r="R162" s="74"/>
      <c r="S162" s="74"/>
      <c r="T162" s="74"/>
    </row>
    <row r="163" spans="1:20">
      <c r="A163" s="37">
        <v>40940</v>
      </c>
      <c r="B163" s="35" t="s">
        <v>48</v>
      </c>
      <c r="C163" s="73">
        <v>582</v>
      </c>
      <c r="D163" s="36">
        <f t="shared" si="21"/>
        <v>6280</v>
      </c>
      <c r="E163" s="74">
        <v>3209</v>
      </c>
      <c r="F163" s="34">
        <f t="shared" si="20"/>
        <v>2627</v>
      </c>
      <c r="G163" s="36">
        <f t="shared" si="22"/>
        <v>25485</v>
      </c>
      <c r="H163" s="37">
        <f t="shared" si="17"/>
        <v>40940</v>
      </c>
      <c r="I163" s="177">
        <f t="shared" si="18"/>
        <v>6.28</v>
      </c>
      <c r="J163" s="177">
        <f t="shared" si="19"/>
        <v>25.484999999999999</v>
      </c>
      <c r="K163" s="177">
        <f>+'GN2'!E161/1000/1000</f>
        <v>3.4809999999999999</v>
      </c>
      <c r="L163" s="177">
        <f>+'GN2'!F161/1000/1000</f>
        <v>2.8</v>
      </c>
      <c r="R163" s="74"/>
      <c r="S163" s="74"/>
      <c r="T163" s="74"/>
    </row>
    <row r="164" spans="1:20">
      <c r="A164" s="37">
        <v>40969</v>
      </c>
      <c r="B164" s="35" t="s">
        <v>47</v>
      </c>
      <c r="C164" s="73">
        <v>620</v>
      </c>
      <c r="D164" s="36">
        <f t="shared" si="21"/>
        <v>6318</v>
      </c>
      <c r="E164" s="74">
        <v>3071</v>
      </c>
      <c r="F164" s="34">
        <f t="shared" si="20"/>
        <v>2451</v>
      </c>
      <c r="G164" s="36">
        <f t="shared" si="22"/>
        <v>25422</v>
      </c>
      <c r="H164" s="37">
        <f t="shared" si="17"/>
        <v>40969</v>
      </c>
      <c r="I164" s="177">
        <f t="shared" si="18"/>
        <v>6.3179999999999996</v>
      </c>
      <c r="J164" s="177">
        <f t="shared" si="19"/>
        <v>25.422000000000001</v>
      </c>
      <c r="K164" s="177">
        <f>+'GN2'!E162/1000/1000</f>
        <v>3.5030000000000001</v>
      </c>
      <c r="L164" s="177">
        <f>+'GN2'!F162/1000/1000</f>
        <v>2.8159999999999998</v>
      </c>
      <c r="R164" s="74"/>
      <c r="S164" s="74"/>
      <c r="T164" s="74"/>
    </row>
    <row r="165" spans="1:20">
      <c r="A165" s="37">
        <v>41000</v>
      </c>
      <c r="B165" s="35" t="s">
        <v>46</v>
      </c>
      <c r="C165" s="73">
        <v>537</v>
      </c>
      <c r="D165" s="36">
        <f t="shared" si="21"/>
        <v>6347</v>
      </c>
      <c r="E165" s="74">
        <v>2659</v>
      </c>
      <c r="F165" s="34">
        <f t="shared" si="20"/>
        <v>2122</v>
      </c>
      <c r="G165" s="36">
        <f t="shared" si="22"/>
        <v>25337</v>
      </c>
      <c r="H165" s="37">
        <f t="shared" si="17"/>
        <v>41000</v>
      </c>
      <c r="I165" s="177">
        <f t="shared" si="18"/>
        <v>6.3470000000000004</v>
      </c>
      <c r="J165" s="177">
        <f t="shared" si="19"/>
        <v>25.337</v>
      </c>
      <c r="K165" s="177">
        <f>+'GN2'!E163/1000/1000</f>
        <v>3.5139999999999998</v>
      </c>
      <c r="L165" s="177">
        <f>+'GN2'!F163/1000/1000</f>
        <v>2.8330000000000002</v>
      </c>
      <c r="O165" s="111"/>
      <c r="R165" s="74"/>
      <c r="S165" s="74"/>
      <c r="T165" s="74"/>
    </row>
    <row r="166" spans="1:20">
      <c r="A166" s="37">
        <v>41030</v>
      </c>
      <c r="B166" s="35" t="s">
        <v>45</v>
      </c>
      <c r="C166" s="73">
        <v>458</v>
      </c>
      <c r="D166" s="36">
        <f t="shared" si="21"/>
        <v>6346</v>
      </c>
      <c r="E166" s="74">
        <v>1893</v>
      </c>
      <c r="F166" s="34">
        <f t="shared" ref="F166:F179" si="23">E166-C166</f>
        <v>1435</v>
      </c>
      <c r="G166" s="36">
        <f t="shared" si="22"/>
        <v>25333</v>
      </c>
      <c r="H166" s="37">
        <f t="shared" si="17"/>
        <v>41030</v>
      </c>
      <c r="I166" s="177">
        <f t="shared" si="18"/>
        <v>6.3460000000000001</v>
      </c>
      <c r="J166" s="177">
        <f t="shared" si="19"/>
        <v>25.332999999999998</v>
      </c>
      <c r="K166" s="177">
        <f>+'GN2'!E164/1000/1000</f>
        <v>3.508</v>
      </c>
      <c r="L166" s="177">
        <f>+'GN2'!F164/1000/1000</f>
        <v>2.8380000000000001</v>
      </c>
      <c r="N166" s="111" t="s">
        <v>410</v>
      </c>
      <c r="O166" s="111"/>
      <c r="R166" s="74"/>
      <c r="S166" s="74"/>
      <c r="T166" s="74"/>
    </row>
    <row r="167" spans="1:20">
      <c r="A167" s="37">
        <v>41061</v>
      </c>
      <c r="B167" s="35" t="s">
        <v>44</v>
      </c>
      <c r="C167" s="73">
        <v>453</v>
      </c>
      <c r="D167" s="36">
        <f t="shared" si="21"/>
        <v>6398</v>
      </c>
      <c r="E167" s="74">
        <v>1809</v>
      </c>
      <c r="F167" s="34">
        <f t="shared" si="23"/>
        <v>1356</v>
      </c>
      <c r="G167" s="36">
        <f t="shared" si="22"/>
        <v>25354</v>
      </c>
      <c r="H167" s="37">
        <f t="shared" si="17"/>
        <v>41061</v>
      </c>
      <c r="I167" s="177">
        <f t="shared" si="18"/>
        <v>6.3979999999999997</v>
      </c>
      <c r="J167" s="177">
        <f t="shared" si="19"/>
        <v>25.353999999999999</v>
      </c>
      <c r="K167" s="177">
        <f>+'GN2'!E165/1000/1000</f>
        <v>3.5339999999999998</v>
      </c>
      <c r="L167" s="177">
        <f>+'GN2'!F165/1000/1000</f>
        <v>2.863</v>
      </c>
      <c r="N167" s="111" t="s">
        <v>454</v>
      </c>
      <c r="O167" s="111"/>
      <c r="R167" s="74"/>
      <c r="S167" s="74"/>
      <c r="T167" s="74"/>
    </row>
    <row r="168" spans="1:20">
      <c r="A168" s="37">
        <v>41091</v>
      </c>
      <c r="B168" s="35" t="s">
        <v>43</v>
      </c>
      <c r="C168" s="73">
        <v>448</v>
      </c>
      <c r="D168" s="36">
        <f t="shared" si="21"/>
        <v>6361</v>
      </c>
      <c r="E168" s="74">
        <v>2108</v>
      </c>
      <c r="F168" s="34">
        <f t="shared" si="23"/>
        <v>1660</v>
      </c>
      <c r="G168" s="36">
        <f t="shared" si="22"/>
        <v>25240</v>
      </c>
      <c r="H168" s="37">
        <f t="shared" si="17"/>
        <v>41091</v>
      </c>
      <c r="I168" s="177">
        <f t="shared" si="18"/>
        <v>6.3609999999999998</v>
      </c>
      <c r="J168" s="177">
        <f t="shared" si="19"/>
        <v>25.24</v>
      </c>
      <c r="K168" s="177">
        <f>+'GN2'!E166/1000/1000</f>
        <v>3.4860000000000002</v>
      </c>
      <c r="L168" s="177">
        <f>+'GN2'!F166/1000/1000</f>
        <v>2.8730000000000002</v>
      </c>
      <c r="O168" s="111"/>
      <c r="R168" s="74"/>
      <c r="S168" s="74"/>
      <c r="T168" s="74"/>
    </row>
    <row r="169" spans="1:20">
      <c r="A169" s="37">
        <v>41122</v>
      </c>
      <c r="B169" s="35" t="s">
        <v>42</v>
      </c>
      <c r="C169" s="73">
        <v>476</v>
      </c>
      <c r="D169" s="36">
        <f t="shared" si="21"/>
        <v>6345</v>
      </c>
      <c r="E169" s="74">
        <v>1993</v>
      </c>
      <c r="F169" s="34">
        <f t="shared" si="23"/>
        <v>1517</v>
      </c>
      <c r="G169" s="36">
        <f t="shared" si="22"/>
        <v>25054</v>
      </c>
      <c r="H169" s="37">
        <f t="shared" si="17"/>
        <v>41122</v>
      </c>
      <c r="I169" s="177">
        <f t="shared" si="18"/>
        <v>6.3449999999999998</v>
      </c>
      <c r="J169" s="177">
        <f t="shared" si="19"/>
        <v>25.053999999999998</v>
      </c>
      <c r="K169" s="177">
        <f>+'GN2'!E167/1000/1000</f>
        <v>3.4889999999999999</v>
      </c>
      <c r="L169" s="177">
        <f>+'GN2'!F167/1000/1000</f>
        <v>2.8530000000000002</v>
      </c>
      <c r="O169" s="111" t="s">
        <v>448</v>
      </c>
      <c r="R169" s="74"/>
      <c r="S169" s="74"/>
      <c r="T169" s="74"/>
    </row>
    <row r="170" spans="1:20">
      <c r="A170" s="37">
        <v>41153</v>
      </c>
      <c r="B170" s="35" t="s">
        <v>41</v>
      </c>
      <c r="C170" s="73">
        <v>470</v>
      </c>
      <c r="D170" s="36">
        <f t="shared" si="21"/>
        <v>6327</v>
      </c>
      <c r="E170" s="74">
        <v>2111</v>
      </c>
      <c r="F170" s="34">
        <f t="shared" si="23"/>
        <v>1641</v>
      </c>
      <c r="G170" s="36">
        <f t="shared" si="22"/>
        <v>24994</v>
      </c>
      <c r="H170" s="37">
        <f t="shared" si="17"/>
        <v>41153</v>
      </c>
      <c r="I170" s="177">
        <f t="shared" si="18"/>
        <v>6.327</v>
      </c>
      <c r="J170" s="177">
        <f t="shared" si="19"/>
        <v>24.994</v>
      </c>
      <c r="K170" s="177">
        <f>+'GN2'!E168/1000/1000</f>
        <v>3.5179999999999998</v>
      </c>
      <c r="L170" s="177">
        <f>+'GN2'!F168/1000/1000</f>
        <v>2.8050000000000002</v>
      </c>
      <c r="O170" s="111" t="s">
        <v>448</v>
      </c>
      <c r="R170" s="74"/>
      <c r="S170" s="74"/>
      <c r="T170" s="74"/>
    </row>
    <row r="171" spans="1:20">
      <c r="A171" s="37">
        <v>41183</v>
      </c>
      <c r="B171" s="35" t="s">
        <v>40</v>
      </c>
      <c r="C171" s="73">
        <v>574</v>
      </c>
      <c r="D171" s="36">
        <f t="shared" si="21"/>
        <v>6344</v>
      </c>
      <c r="E171" s="74">
        <v>2527</v>
      </c>
      <c r="F171" s="34">
        <f t="shared" si="23"/>
        <v>1953</v>
      </c>
      <c r="G171" s="36">
        <f t="shared" si="22"/>
        <v>25059</v>
      </c>
      <c r="H171" s="37">
        <f t="shared" si="17"/>
        <v>41183</v>
      </c>
      <c r="I171" s="177">
        <f t="shared" si="18"/>
        <v>6.3440000000000003</v>
      </c>
      <c r="J171" s="177">
        <f t="shared" si="19"/>
        <v>25.059000000000001</v>
      </c>
      <c r="K171" s="177">
        <f>+'GN2'!E169/1000/1000</f>
        <v>3.5459999999999998</v>
      </c>
      <c r="L171" s="177">
        <f>+'GN2'!F169/1000/1000</f>
        <v>2.7930000000000001</v>
      </c>
      <c r="O171" s="111" t="s">
        <v>448</v>
      </c>
      <c r="R171" s="74"/>
      <c r="S171" s="74"/>
      <c r="T171" s="74"/>
    </row>
    <row r="172" spans="1:20">
      <c r="A172" s="37">
        <v>41214</v>
      </c>
      <c r="B172" s="35" t="s">
        <v>39</v>
      </c>
      <c r="C172" s="73">
        <v>595</v>
      </c>
      <c r="D172" s="36">
        <f t="shared" si="21"/>
        <v>6403</v>
      </c>
      <c r="E172" s="74">
        <v>2629</v>
      </c>
      <c r="F172" s="34">
        <f t="shared" si="23"/>
        <v>2034</v>
      </c>
      <c r="G172" s="36">
        <f t="shared" si="22"/>
        <v>24966</v>
      </c>
      <c r="H172" s="37">
        <f t="shared" si="17"/>
        <v>41214</v>
      </c>
      <c r="I172" s="177">
        <f t="shared" si="18"/>
        <v>6.4029999999999996</v>
      </c>
      <c r="J172" s="177">
        <f t="shared" si="19"/>
        <v>24.966000000000001</v>
      </c>
      <c r="K172" s="177">
        <f>+'GN2'!E170/1000/1000</f>
        <v>3.6139999999999999</v>
      </c>
      <c r="L172" s="177">
        <f>+'GN2'!F170/1000/1000</f>
        <v>2.7850000000000001</v>
      </c>
      <c r="O172" s="111" t="s">
        <v>448</v>
      </c>
      <c r="R172" s="74"/>
      <c r="S172" s="74"/>
      <c r="T172" s="74"/>
    </row>
    <row r="173" spans="1:20">
      <c r="A173" s="37">
        <v>41244</v>
      </c>
      <c r="B173" s="35" t="s">
        <v>38</v>
      </c>
      <c r="C173" s="73">
        <v>602</v>
      </c>
      <c r="D173" s="36">
        <f t="shared" si="21"/>
        <v>6427</v>
      </c>
      <c r="E173" s="74">
        <v>3277</v>
      </c>
      <c r="F173" s="34">
        <f t="shared" si="23"/>
        <v>2675</v>
      </c>
      <c r="G173" s="36">
        <f t="shared" si="22"/>
        <v>25011</v>
      </c>
      <c r="H173" s="37">
        <f t="shared" si="17"/>
        <v>41244</v>
      </c>
      <c r="I173" s="177">
        <f t="shared" si="18"/>
        <v>6.4269999999999996</v>
      </c>
      <c r="J173" s="177">
        <f t="shared" si="19"/>
        <v>25.010999999999999</v>
      </c>
      <c r="K173" s="177">
        <f>+'GN2'!E171/1000/1000</f>
        <v>3.6179999999999999</v>
      </c>
      <c r="L173" s="177">
        <f>+'GN2'!F171/1000/1000</f>
        <v>2.8029999999999999</v>
      </c>
      <c r="O173" s="111" t="s">
        <v>448</v>
      </c>
      <c r="R173" s="74"/>
      <c r="S173" s="74"/>
      <c r="T173" s="74"/>
    </row>
    <row r="174" spans="1:20">
      <c r="A174" s="37">
        <v>41275</v>
      </c>
      <c r="B174" s="35" t="s">
        <v>37</v>
      </c>
      <c r="C174" s="73">
        <v>636</v>
      </c>
      <c r="D174" s="36">
        <f t="shared" si="21"/>
        <v>6451</v>
      </c>
      <c r="E174" s="74">
        <v>4143</v>
      </c>
      <c r="F174" s="34">
        <f t="shared" si="23"/>
        <v>3507</v>
      </c>
      <c r="G174" s="36">
        <f t="shared" si="22"/>
        <v>24978</v>
      </c>
      <c r="H174" s="37">
        <f t="shared" si="17"/>
        <v>41275</v>
      </c>
      <c r="I174" s="177">
        <f t="shared" si="18"/>
        <v>6.4509999999999996</v>
      </c>
      <c r="J174" s="177">
        <f t="shared" si="19"/>
        <v>24.978000000000002</v>
      </c>
      <c r="K174" s="177">
        <f>+'GN2'!E172/1000/1000</f>
        <v>3.6339999999999999</v>
      </c>
      <c r="L174" s="177">
        <f>+'GN2'!F172/1000/1000</f>
        <v>2.8109999999999999</v>
      </c>
      <c r="O174" s="111" t="s">
        <v>448</v>
      </c>
      <c r="P174" s="34"/>
      <c r="R174" s="74"/>
      <c r="S174" s="74"/>
      <c r="T174" s="74"/>
    </row>
    <row r="175" spans="1:20">
      <c r="A175" s="37">
        <v>41306</v>
      </c>
      <c r="B175" s="35" t="s">
        <v>36</v>
      </c>
      <c r="C175" s="73">
        <v>604</v>
      </c>
      <c r="D175" s="36">
        <f t="shared" si="21"/>
        <v>6473</v>
      </c>
      <c r="E175" s="74">
        <v>3258</v>
      </c>
      <c r="F175" s="34">
        <f t="shared" si="23"/>
        <v>2654</v>
      </c>
      <c r="G175" s="36">
        <f t="shared" si="22"/>
        <v>25005</v>
      </c>
      <c r="H175" s="37">
        <f t="shared" si="17"/>
        <v>41306</v>
      </c>
      <c r="I175" s="177">
        <f t="shared" si="18"/>
        <v>6.4729999999999999</v>
      </c>
      <c r="J175" s="177">
        <f t="shared" si="19"/>
        <v>25.004999999999999</v>
      </c>
      <c r="K175" s="177">
        <f>+'GN2'!E173/1000/1000</f>
        <v>3.63</v>
      </c>
      <c r="L175" s="177">
        <f>+'GN2'!F173/1000/1000</f>
        <v>2.8370000000000002</v>
      </c>
      <c r="O175" s="111" t="s">
        <v>448</v>
      </c>
      <c r="P175" s="34"/>
      <c r="R175" s="74"/>
      <c r="S175" s="74"/>
      <c r="T175" s="74"/>
    </row>
    <row r="176" spans="1:20">
      <c r="A176" s="37">
        <v>41334</v>
      </c>
      <c r="B176" s="35" t="s">
        <v>35</v>
      </c>
      <c r="C176" s="73">
        <v>655</v>
      </c>
      <c r="D176" s="36">
        <f t="shared" si="21"/>
        <v>6508</v>
      </c>
      <c r="E176" s="74">
        <v>3399</v>
      </c>
      <c r="F176" s="34">
        <f t="shared" si="23"/>
        <v>2744</v>
      </c>
      <c r="G176" s="36">
        <f t="shared" si="22"/>
        <v>25298</v>
      </c>
      <c r="H176" s="37">
        <f t="shared" si="17"/>
        <v>41334</v>
      </c>
      <c r="I176" s="177">
        <f t="shared" si="18"/>
        <v>6.508</v>
      </c>
      <c r="J176" s="177">
        <f t="shared" si="19"/>
        <v>25.297999999999998</v>
      </c>
      <c r="K176" s="177">
        <f>+'GN2'!E174/1000/1000</f>
        <v>3.641</v>
      </c>
      <c r="L176" s="177">
        <f>+'GN2'!F174/1000/1000</f>
        <v>2.8610000000000002</v>
      </c>
      <c r="O176" s="111" t="s">
        <v>448</v>
      </c>
      <c r="P176" s="34"/>
      <c r="R176" s="74"/>
      <c r="S176" s="74"/>
      <c r="T176" s="74"/>
    </row>
    <row r="177" spans="1:20">
      <c r="A177" s="37">
        <v>41365</v>
      </c>
      <c r="B177" s="35" t="s">
        <v>34</v>
      </c>
      <c r="C177" s="73">
        <v>546</v>
      </c>
      <c r="D177" s="36">
        <f>SUM(C166:C177)</f>
        <v>6517</v>
      </c>
      <c r="E177" s="74">
        <v>2625</v>
      </c>
      <c r="F177" s="34">
        <f t="shared" si="23"/>
        <v>2079</v>
      </c>
      <c r="G177" s="36">
        <f t="shared" ref="G177:G183" si="24">SUM(F166:F177)</f>
        <v>25255</v>
      </c>
      <c r="H177" s="37">
        <f t="shared" si="17"/>
        <v>41365</v>
      </c>
      <c r="I177" s="177">
        <f t="shared" si="18"/>
        <v>6.5170000000000003</v>
      </c>
      <c r="J177" s="177">
        <f t="shared" si="19"/>
        <v>25.254999999999999</v>
      </c>
      <c r="K177" s="177">
        <f>+'GN2'!E175/1000/1000</f>
        <v>3.629</v>
      </c>
      <c r="L177" s="177">
        <f>+'GN2'!F175/1000/1000</f>
        <v>2.883</v>
      </c>
      <c r="O177" s="111" t="s">
        <v>448</v>
      </c>
      <c r="P177" s="34"/>
      <c r="R177" s="74"/>
      <c r="S177" s="74"/>
      <c r="T177" s="74"/>
    </row>
    <row r="178" spans="1:20">
      <c r="A178" s="37">
        <v>41395</v>
      </c>
      <c r="B178" s="35" t="s">
        <v>33</v>
      </c>
      <c r="C178" s="73">
        <v>497</v>
      </c>
      <c r="D178" s="36">
        <f>SUM(C167:C178)</f>
        <v>6556</v>
      </c>
      <c r="E178" s="74">
        <v>2043</v>
      </c>
      <c r="F178" s="34">
        <f t="shared" si="23"/>
        <v>1546</v>
      </c>
      <c r="G178" s="36">
        <f t="shared" si="24"/>
        <v>25366</v>
      </c>
      <c r="H178" s="37">
        <f t="shared" si="17"/>
        <v>41395</v>
      </c>
      <c r="I178" s="177">
        <f t="shared" si="18"/>
        <v>6.556</v>
      </c>
      <c r="J178" s="177">
        <f t="shared" si="19"/>
        <v>25.366</v>
      </c>
      <c r="K178" s="177">
        <f>+'GN2'!E176/1000/1000</f>
        <v>3.6349999999999998</v>
      </c>
      <c r="L178" s="177">
        <f>+'GN2'!F176/1000/1000</f>
        <v>2.9159999999999999</v>
      </c>
      <c r="O178" s="111" t="s">
        <v>448</v>
      </c>
      <c r="P178" s="34"/>
      <c r="R178" s="74"/>
      <c r="S178" s="74"/>
      <c r="T178" s="74"/>
    </row>
    <row r="179" spans="1:20">
      <c r="A179" s="37">
        <v>41426</v>
      </c>
      <c r="B179" s="35" t="s">
        <v>32</v>
      </c>
      <c r="C179" s="73">
        <v>442</v>
      </c>
      <c r="D179" s="36">
        <f>SUM(C168:C179)</f>
        <v>6545</v>
      </c>
      <c r="E179" s="74">
        <v>1855</v>
      </c>
      <c r="F179" s="34">
        <f t="shared" si="23"/>
        <v>1413</v>
      </c>
      <c r="G179" s="36">
        <f t="shared" si="24"/>
        <v>25423</v>
      </c>
      <c r="H179" s="37">
        <f t="shared" si="17"/>
        <v>41426</v>
      </c>
      <c r="I179" s="177">
        <f t="shared" si="18"/>
        <v>6.5449999999999999</v>
      </c>
      <c r="J179" s="177">
        <f t="shared" si="19"/>
        <v>25.422999999999998</v>
      </c>
      <c r="K179" s="177">
        <f>+'GN2'!E177/1000/1000</f>
        <v>3.6259999999999999</v>
      </c>
      <c r="L179" s="177">
        <f>+'GN2'!F177/1000/1000</f>
        <v>2.915</v>
      </c>
      <c r="O179" s="111" t="s">
        <v>448</v>
      </c>
      <c r="P179" s="34"/>
      <c r="R179" s="74"/>
      <c r="S179" s="74"/>
      <c r="T179" s="74"/>
    </row>
    <row r="180" spans="1:20">
      <c r="A180" s="37">
        <v>41456</v>
      </c>
      <c r="B180" s="35"/>
      <c r="C180" s="73">
        <v>489</v>
      </c>
      <c r="D180" s="36">
        <v>6586</v>
      </c>
      <c r="E180" s="74">
        <v>2278</v>
      </c>
      <c r="F180" s="34">
        <f t="shared" ref="F180:F186" si="25">E180-C180</f>
        <v>1789</v>
      </c>
      <c r="G180" s="36">
        <f t="shared" si="24"/>
        <v>25552</v>
      </c>
      <c r="H180" s="37">
        <f t="shared" si="17"/>
        <v>41456</v>
      </c>
      <c r="I180" s="177">
        <f t="shared" si="18"/>
        <v>6.5860000000000003</v>
      </c>
      <c r="J180" s="177">
        <f t="shared" si="19"/>
        <v>25.552</v>
      </c>
      <c r="K180" s="177">
        <f>+'GN2'!E178/1000/1000</f>
        <v>3.6509999999999998</v>
      </c>
      <c r="L180" s="177">
        <f>+'GN2'!F178/1000/1000</f>
        <v>2.9319999999999999</v>
      </c>
      <c r="O180" s="111" t="s">
        <v>448</v>
      </c>
      <c r="P180" s="34"/>
      <c r="R180" s="74"/>
      <c r="S180" s="74"/>
      <c r="T180" s="74"/>
    </row>
    <row r="181" spans="1:20" ht="15" customHeight="1">
      <c r="A181" s="37">
        <v>41487</v>
      </c>
      <c r="B181" s="44"/>
      <c r="C181" s="73">
        <v>490</v>
      </c>
      <c r="D181" s="25">
        <v>6600</v>
      </c>
      <c r="E181" s="74">
        <v>2137</v>
      </c>
      <c r="F181" s="34">
        <f t="shared" si="25"/>
        <v>1647</v>
      </c>
      <c r="G181" s="36">
        <f t="shared" si="24"/>
        <v>25682</v>
      </c>
      <c r="H181" s="37">
        <f t="shared" si="17"/>
        <v>41487</v>
      </c>
      <c r="I181" s="177">
        <f t="shared" si="18"/>
        <v>6.6</v>
      </c>
      <c r="J181" s="177">
        <f t="shared" si="19"/>
        <v>25.681999999999999</v>
      </c>
      <c r="K181" s="177">
        <f>+'GN2'!E179/1000/1000</f>
        <v>3.6429999999999998</v>
      </c>
      <c r="L181" s="177">
        <f>+'GN2'!F179/1000/1000</f>
        <v>2.9550000000000001</v>
      </c>
      <c r="O181" s="111" t="s">
        <v>448</v>
      </c>
      <c r="P181" s="34"/>
      <c r="R181" s="74"/>
      <c r="S181" s="74"/>
      <c r="T181" s="74"/>
    </row>
    <row r="182" spans="1:20" ht="15" customHeight="1">
      <c r="A182" s="37">
        <v>41518</v>
      </c>
      <c r="B182" s="39"/>
      <c r="C182" s="73">
        <v>522</v>
      </c>
      <c r="D182" s="36">
        <f t="shared" ref="D182:D202" si="26">SUM(C171:C182)</f>
        <v>6652</v>
      </c>
      <c r="E182" s="74">
        <v>2215</v>
      </c>
      <c r="F182" s="34">
        <f t="shared" si="25"/>
        <v>1693</v>
      </c>
      <c r="G182" s="51">
        <f t="shared" si="24"/>
        <v>25734</v>
      </c>
      <c r="H182" s="37">
        <f t="shared" si="17"/>
        <v>41518</v>
      </c>
      <c r="I182" s="177">
        <f t="shared" si="18"/>
        <v>6.6520000000000001</v>
      </c>
      <c r="J182" s="177">
        <f t="shared" si="19"/>
        <v>25.734000000000002</v>
      </c>
      <c r="K182" s="177">
        <f>+'GN2'!E180/1000/1000</f>
        <v>3.6760000000000002</v>
      </c>
      <c r="L182" s="177">
        <f>+'GN2'!F180/1000/1000</f>
        <v>2.9750000000000001</v>
      </c>
      <c r="O182" s="111" t="s">
        <v>448</v>
      </c>
      <c r="P182" s="34"/>
      <c r="R182" s="74"/>
      <c r="S182" s="74"/>
      <c r="T182" s="74"/>
    </row>
    <row r="183" spans="1:20" ht="15" customHeight="1">
      <c r="A183" s="37">
        <v>41548</v>
      </c>
      <c r="B183" s="39"/>
      <c r="C183" s="73">
        <v>571</v>
      </c>
      <c r="D183" s="36">
        <f t="shared" si="26"/>
        <v>6649</v>
      </c>
      <c r="E183" s="74">
        <v>2566</v>
      </c>
      <c r="F183" s="34">
        <f t="shared" si="25"/>
        <v>1995</v>
      </c>
      <c r="G183" s="51">
        <f t="shared" si="24"/>
        <v>25776</v>
      </c>
      <c r="H183" s="37">
        <f t="shared" si="17"/>
        <v>41548</v>
      </c>
      <c r="I183" s="177">
        <f t="shared" si="18"/>
        <v>6.649</v>
      </c>
      <c r="J183" s="177">
        <f t="shared" si="19"/>
        <v>25.776</v>
      </c>
      <c r="K183" s="177">
        <f>+'GN2'!E181/1000/1000</f>
        <v>3.7050000000000001</v>
      </c>
      <c r="L183" s="177">
        <f>+'GN2'!F181/1000/1000</f>
        <v>2.9449999999999998</v>
      </c>
      <c r="O183" s="111" t="s">
        <v>448</v>
      </c>
      <c r="P183" s="34"/>
      <c r="R183" s="74"/>
      <c r="S183" s="74"/>
      <c r="T183" s="74"/>
    </row>
    <row r="184" spans="1:20">
      <c r="A184" s="37">
        <v>41579</v>
      </c>
      <c r="B184" s="39"/>
      <c r="C184" s="73">
        <v>616</v>
      </c>
      <c r="D184" s="36">
        <f t="shared" si="26"/>
        <v>6670</v>
      </c>
      <c r="E184" s="74">
        <v>2805</v>
      </c>
      <c r="F184" s="34">
        <f t="shared" si="25"/>
        <v>2189</v>
      </c>
      <c r="G184" s="51">
        <f>SUM(F173:F184)</f>
        <v>25931</v>
      </c>
      <c r="H184" s="37">
        <f t="shared" si="17"/>
        <v>41579</v>
      </c>
      <c r="I184" s="177">
        <f t="shared" si="18"/>
        <v>6.67</v>
      </c>
      <c r="J184" s="177">
        <f t="shared" si="19"/>
        <v>25.931000000000001</v>
      </c>
      <c r="K184" s="177">
        <f>+'GN2'!E182/1000/1000</f>
        <v>3.7050000000000001</v>
      </c>
      <c r="L184" s="177">
        <f>+'GN2'!F182/1000/1000</f>
        <v>2.9660000000000002</v>
      </c>
      <c r="O184" s="111" t="s">
        <v>448</v>
      </c>
      <c r="R184" s="74"/>
      <c r="S184" s="74"/>
      <c r="T184" s="74"/>
    </row>
    <row r="185" spans="1:20" ht="15" customHeight="1">
      <c r="A185" s="37">
        <v>41609</v>
      </c>
      <c r="B185" s="42"/>
      <c r="C185" s="73">
        <v>601</v>
      </c>
      <c r="D185" s="36">
        <f t="shared" si="26"/>
        <v>6669</v>
      </c>
      <c r="E185" s="74">
        <v>3387</v>
      </c>
      <c r="F185" s="74">
        <f t="shared" si="25"/>
        <v>2786</v>
      </c>
      <c r="G185" s="40">
        <v>26042</v>
      </c>
      <c r="H185" s="37">
        <f t="shared" si="17"/>
        <v>41609</v>
      </c>
      <c r="I185" s="177">
        <f t="shared" si="18"/>
        <v>6.6689999999999996</v>
      </c>
      <c r="J185" s="177">
        <f t="shared" si="19"/>
        <v>26.042000000000002</v>
      </c>
      <c r="K185" s="177">
        <f>+'GN2'!E183/1000/1000</f>
        <v>3.718</v>
      </c>
      <c r="L185" s="177">
        <f>+'GN2'!F183/1000/1000</f>
        <v>2.9529999999999998</v>
      </c>
      <c r="O185" s="111" t="s">
        <v>448</v>
      </c>
      <c r="R185" s="74"/>
      <c r="S185" s="74"/>
      <c r="T185" s="74"/>
    </row>
    <row r="186" spans="1:20" ht="30" customHeight="1">
      <c r="A186" s="37">
        <v>41640</v>
      </c>
      <c r="B186" s="39"/>
      <c r="C186" s="73">
        <v>669</v>
      </c>
      <c r="D186" s="36">
        <f t="shared" si="26"/>
        <v>6702</v>
      </c>
      <c r="E186" s="74">
        <v>4398</v>
      </c>
      <c r="F186" s="74">
        <f t="shared" si="25"/>
        <v>3729</v>
      </c>
      <c r="G186" s="51">
        <f t="shared" ref="G186:G191" si="27">SUM(F175:F186)</f>
        <v>26264</v>
      </c>
      <c r="H186" s="37">
        <f t="shared" si="17"/>
        <v>41640</v>
      </c>
      <c r="I186" s="177">
        <f t="shared" si="18"/>
        <v>6.702</v>
      </c>
      <c r="J186" s="177">
        <f t="shared" si="19"/>
        <v>26.263999999999999</v>
      </c>
      <c r="K186" s="177">
        <f>+'GN2'!E184/1000/1000</f>
        <v>3.7309999999999999</v>
      </c>
      <c r="L186" s="177">
        <f>+'GN2'!F184/1000/1000</f>
        <v>2.972</v>
      </c>
      <c r="O186" s="111" t="s">
        <v>448</v>
      </c>
      <c r="R186" s="74"/>
      <c r="S186" s="74"/>
      <c r="T186" s="74"/>
    </row>
    <row r="187" spans="1:20">
      <c r="A187" s="37">
        <v>41671</v>
      </c>
      <c r="B187" s="39"/>
      <c r="C187" s="73">
        <v>652</v>
      </c>
      <c r="D187" s="36">
        <f t="shared" si="26"/>
        <v>6750</v>
      </c>
      <c r="E187" s="74">
        <v>3515</v>
      </c>
      <c r="F187" s="74">
        <f t="shared" ref="F187:F200" si="28">E187-C187</f>
        <v>2863</v>
      </c>
      <c r="G187" s="51">
        <f t="shared" si="27"/>
        <v>26473</v>
      </c>
      <c r="H187" s="37">
        <f t="shared" si="17"/>
        <v>41671</v>
      </c>
      <c r="I187" s="177">
        <f t="shared" si="18"/>
        <v>6.75</v>
      </c>
      <c r="J187" s="177">
        <f t="shared" si="19"/>
        <v>26.472999999999999</v>
      </c>
      <c r="K187" s="177">
        <f>+'GN2'!E185/1000/1000</f>
        <v>3.76</v>
      </c>
      <c r="L187" s="177">
        <f>+'GN2'!F185/1000/1000</f>
        <v>2.9910000000000001</v>
      </c>
      <c r="O187" s="111" t="s">
        <v>448</v>
      </c>
      <c r="R187" s="74"/>
      <c r="S187" s="74"/>
      <c r="T187" s="74"/>
    </row>
    <row r="188" spans="1:20" ht="15" customHeight="1">
      <c r="A188" s="37">
        <v>41699</v>
      </c>
      <c r="B188" s="40"/>
      <c r="C188" s="73">
        <v>639</v>
      </c>
      <c r="D188" s="36">
        <f t="shared" si="26"/>
        <v>6734</v>
      </c>
      <c r="E188" s="74">
        <v>3304</v>
      </c>
      <c r="F188" s="74">
        <f t="shared" si="28"/>
        <v>2665</v>
      </c>
      <c r="G188" s="51">
        <f t="shared" si="27"/>
        <v>26394</v>
      </c>
      <c r="H188" s="37">
        <f t="shared" ref="H188:H194" si="29">+A188</f>
        <v>41699</v>
      </c>
      <c r="I188" s="177">
        <f t="shared" ref="I188:I251" si="30">+D188/1000</f>
        <v>6.734</v>
      </c>
      <c r="J188" s="177">
        <f t="shared" ref="J188:J251" si="31">+G188/1000</f>
        <v>26.393999999999998</v>
      </c>
      <c r="K188" s="177">
        <f>+'GN2'!E186/1000/1000</f>
        <v>3.762</v>
      </c>
      <c r="L188" s="177">
        <f>+'GN2'!F186/1000/1000</f>
        <v>2.9729999999999999</v>
      </c>
      <c r="O188" s="111" t="s">
        <v>448</v>
      </c>
      <c r="R188" s="74"/>
      <c r="S188" s="74"/>
      <c r="T188" s="74"/>
    </row>
    <row r="189" spans="1:20" ht="15" customHeight="1">
      <c r="A189" s="37">
        <v>41730</v>
      </c>
      <c r="B189" s="39"/>
      <c r="C189" s="84">
        <v>566</v>
      </c>
      <c r="D189" s="36">
        <f t="shared" si="26"/>
        <v>6754</v>
      </c>
      <c r="E189" s="83">
        <v>3016</v>
      </c>
      <c r="F189" s="86">
        <f t="shared" si="28"/>
        <v>2450</v>
      </c>
      <c r="G189" s="51">
        <f t="shared" si="27"/>
        <v>26765</v>
      </c>
      <c r="H189" s="37">
        <f t="shared" si="29"/>
        <v>41730</v>
      </c>
      <c r="I189" s="177">
        <f t="shared" si="30"/>
        <v>6.7539999999999996</v>
      </c>
      <c r="J189" s="177">
        <f t="shared" si="31"/>
        <v>26.765000000000001</v>
      </c>
      <c r="K189" s="177">
        <f>+'GN2'!E187/1000/1000</f>
        <v>3.79</v>
      </c>
      <c r="L189" s="177">
        <f>+'GN2'!F187/1000/1000</f>
        <v>2.9660000000000002</v>
      </c>
      <c r="O189" s="111" t="s">
        <v>448</v>
      </c>
    </row>
    <row r="190" spans="1:20" ht="15" customHeight="1">
      <c r="A190" s="37">
        <v>41760</v>
      </c>
      <c r="B190" s="39"/>
      <c r="C190" s="39">
        <v>538</v>
      </c>
      <c r="D190" s="36">
        <f t="shared" si="26"/>
        <v>6795</v>
      </c>
      <c r="E190" s="39">
        <v>2216</v>
      </c>
      <c r="F190" s="86">
        <f t="shared" si="28"/>
        <v>1678</v>
      </c>
      <c r="G190" s="51">
        <f t="shared" si="27"/>
        <v>26897</v>
      </c>
      <c r="H190" s="37">
        <f t="shared" si="29"/>
        <v>41760</v>
      </c>
      <c r="I190" s="177">
        <f t="shared" si="30"/>
        <v>6.7949999999999999</v>
      </c>
      <c r="J190" s="177">
        <f t="shared" si="31"/>
        <v>26.896999999999998</v>
      </c>
      <c r="K190" s="177">
        <f>+'GN2'!E188/1000/1000</f>
        <v>3.84</v>
      </c>
      <c r="L190" s="177">
        <f>+'GN2'!F188/1000/1000</f>
        <v>2.9569999999999999</v>
      </c>
      <c r="O190" s="111" t="s">
        <v>448</v>
      </c>
    </row>
    <row r="191" spans="1:20" ht="15" customHeight="1">
      <c r="A191" s="37">
        <v>41791</v>
      </c>
      <c r="B191" s="39"/>
      <c r="C191" s="92">
        <v>473</v>
      </c>
      <c r="D191" s="36">
        <f t="shared" si="26"/>
        <v>6826</v>
      </c>
      <c r="E191" s="86">
        <v>1875</v>
      </c>
      <c r="F191" s="86">
        <f t="shared" si="28"/>
        <v>1402</v>
      </c>
      <c r="G191" s="51">
        <f t="shared" si="27"/>
        <v>26886</v>
      </c>
      <c r="H191" s="37">
        <f t="shared" si="29"/>
        <v>41791</v>
      </c>
      <c r="I191" s="177">
        <f t="shared" si="30"/>
        <v>6.8259999999999996</v>
      </c>
      <c r="J191" s="177">
        <f t="shared" si="31"/>
        <v>26.885999999999999</v>
      </c>
      <c r="K191" s="177">
        <f>+'GN2'!E189/1000/1000</f>
        <v>3.8610000000000002</v>
      </c>
      <c r="L191" s="177">
        <f>+'GN2'!F189/1000/1000</f>
        <v>2.9660000000000002</v>
      </c>
      <c r="O191" s="111" t="s">
        <v>448</v>
      </c>
    </row>
    <row r="192" spans="1:20" ht="15" customHeight="1">
      <c r="A192" s="37">
        <v>41821</v>
      </c>
      <c r="B192" s="39"/>
      <c r="C192" s="39">
        <v>505</v>
      </c>
      <c r="D192" s="36">
        <f t="shared" si="26"/>
        <v>6842</v>
      </c>
      <c r="E192" s="39">
        <v>2373</v>
      </c>
      <c r="F192" s="86">
        <f t="shared" si="28"/>
        <v>1868</v>
      </c>
      <c r="G192" s="51">
        <f t="shared" ref="G192" si="32">SUM(F181:F192)</f>
        <v>26965</v>
      </c>
      <c r="H192" s="37">
        <f t="shared" si="29"/>
        <v>41821</v>
      </c>
      <c r="I192" s="177">
        <f t="shared" si="30"/>
        <v>6.8419999999999996</v>
      </c>
      <c r="J192" s="177">
        <f t="shared" si="31"/>
        <v>26.965</v>
      </c>
      <c r="K192" s="177">
        <f>+'GN2'!E190/1000/1000</f>
        <v>3.8879999999999999</v>
      </c>
      <c r="L192" s="177">
        <f>+'GN2'!F190/1000/1000</f>
        <v>2.9550000000000001</v>
      </c>
      <c r="O192" s="111" t="s">
        <v>448</v>
      </c>
    </row>
    <row r="193" spans="1:15" ht="15" customHeight="1">
      <c r="A193" s="37">
        <v>41852</v>
      </c>
      <c r="B193" s="39"/>
      <c r="C193" s="94">
        <v>525</v>
      </c>
      <c r="D193" s="36">
        <f t="shared" si="26"/>
        <v>6877</v>
      </c>
      <c r="E193" s="94">
        <v>2209</v>
      </c>
      <c r="F193" s="86">
        <f t="shared" si="28"/>
        <v>1684</v>
      </c>
      <c r="G193" s="51">
        <f t="shared" ref="G193:G194" si="33">SUM(F182:F193)</f>
        <v>27002</v>
      </c>
      <c r="H193" s="37">
        <f t="shared" si="29"/>
        <v>41852</v>
      </c>
      <c r="I193" s="177">
        <f t="shared" si="30"/>
        <v>6.8769999999999998</v>
      </c>
      <c r="J193" s="177">
        <f t="shared" si="31"/>
        <v>27.001999999999999</v>
      </c>
      <c r="K193" s="177">
        <f>+'GN2'!E191/1000/1000</f>
        <v>3.911</v>
      </c>
      <c r="L193" s="177">
        <f>+'GN2'!F191/1000/1000</f>
        <v>2.9670000000000001</v>
      </c>
      <c r="O193" s="111" t="s">
        <v>448</v>
      </c>
    </row>
    <row r="194" spans="1:15" ht="15" customHeight="1">
      <c r="A194" s="37">
        <v>41883</v>
      </c>
      <c r="C194" s="96">
        <v>557</v>
      </c>
      <c r="D194" s="36">
        <f>SUM(C183:C194)</f>
        <v>6912</v>
      </c>
      <c r="E194" s="92">
        <v>2353</v>
      </c>
      <c r="F194" s="86">
        <f t="shared" si="28"/>
        <v>1796</v>
      </c>
      <c r="G194" s="51">
        <f t="shared" si="33"/>
        <v>27105</v>
      </c>
      <c r="H194" s="37">
        <f t="shared" si="29"/>
        <v>41883</v>
      </c>
      <c r="I194" s="177">
        <f t="shared" si="30"/>
        <v>6.9119999999999999</v>
      </c>
      <c r="J194" s="177">
        <f t="shared" si="31"/>
        <v>27.105</v>
      </c>
      <c r="K194" s="177">
        <f>+'GN2'!E192/1000/1000</f>
        <v>3.9430000000000001</v>
      </c>
      <c r="L194" s="177">
        <f>+'GN2'!F192/1000/1000</f>
        <v>2.97</v>
      </c>
      <c r="O194" s="111" t="s">
        <v>448</v>
      </c>
    </row>
    <row r="195" spans="1:15">
      <c r="A195" s="37">
        <v>41913</v>
      </c>
      <c r="C195" s="102">
        <v>595</v>
      </c>
      <c r="D195" s="36">
        <f t="shared" si="26"/>
        <v>6936</v>
      </c>
      <c r="E195" s="102">
        <v>2753</v>
      </c>
      <c r="F195" s="86">
        <f t="shared" si="28"/>
        <v>2158</v>
      </c>
      <c r="G195" s="51">
        <f t="shared" ref="G195:G198" si="34">SUM(F184:F195)</f>
        <v>27268</v>
      </c>
      <c r="H195" s="37">
        <f t="shared" ref="H195" si="35">+A195</f>
        <v>41913</v>
      </c>
      <c r="I195" s="177">
        <f t="shared" si="30"/>
        <v>6.9359999999999999</v>
      </c>
      <c r="J195" s="177">
        <f t="shared" si="31"/>
        <v>27.268000000000001</v>
      </c>
      <c r="K195" s="177">
        <f>+'GN2'!E193/1000/1000</f>
        <v>3.9489999999999998</v>
      </c>
      <c r="L195" s="177">
        <f>+'GN2'!F193/1000/1000</f>
        <v>2.9870000000000001</v>
      </c>
      <c r="O195" s="111" t="s">
        <v>448</v>
      </c>
    </row>
    <row r="196" spans="1:15" ht="15" customHeight="1">
      <c r="A196" s="37">
        <v>41944</v>
      </c>
      <c r="B196" s="92"/>
      <c r="C196" s="103">
        <v>641</v>
      </c>
      <c r="D196" s="36">
        <f t="shared" si="26"/>
        <v>6961</v>
      </c>
      <c r="E196" s="103">
        <v>2971</v>
      </c>
      <c r="F196" s="86">
        <f t="shared" si="28"/>
        <v>2330</v>
      </c>
      <c r="G196" s="51">
        <f t="shared" si="34"/>
        <v>27409</v>
      </c>
      <c r="H196" s="37">
        <f t="shared" ref="H196:H198" si="36">+A196</f>
        <v>41944</v>
      </c>
      <c r="I196" s="177">
        <f t="shared" si="30"/>
        <v>6.9610000000000003</v>
      </c>
      <c r="J196" s="177">
        <f t="shared" si="31"/>
        <v>27.408999999999999</v>
      </c>
      <c r="K196" s="177">
        <f>+'GN2'!E194/1000/1000</f>
        <v>3.9590000000000001</v>
      </c>
      <c r="L196" s="177">
        <f>+'GN2'!F194/1000/1000</f>
        <v>3.0019999999999998</v>
      </c>
      <c r="O196" s="111" t="s">
        <v>448</v>
      </c>
    </row>
    <row r="197" spans="1:15">
      <c r="A197" s="37">
        <v>41974</v>
      </c>
      <c r="B197" s="92"/>
      <c r="C197" s="103">
        <v>632</v>
      </c>
      <c r="D197" s="36">
        <f t="shared" si="26"/>
        <v>6992</v>
      </c>
      <c r="E197" s="92">
        <v>3628</v>
      </c>
      <c r="F197" s="86">
        <f t="shared" si="28"/>
        <v>2996</v>
      </c>
      <c r="G197" s="51">
        <f t="shared" si="34"/>
        <v>27619</v>
      </c>
      <c r="H197" s="37">
        <f t="shared" si="36"/>
        <v>41974</v>
      </c>
      <c r="I197" s="177">
        <f t="shared" si="30"/>
        <v>6.992</v>
      </c>
      <c r="J197" s="177">
        <f t="shared" si="31"/>
        <v>27.619</v>
      </c>
      <c r="K197" s="177">
        <f>+'GN2'!E195/1000/1000</f>
        <v>3.9710000000000001</v>
      </c>
      <c r="L197" s="177">
        <f>+'GN2'!F195/1000/1000</f>
        <v>3.0209999999999999</v>
      </c>
      <c r="O197" s="111" t="s">
        <v>448</v>
      </c>
    </row>
    <row r="198" spans="1:15" ht="15" customHeight="1">
      <c r="A198" s="37">
        <v>42005</v>
      </c>
      <c r="B198" s="92"/>
      <c r="C198" s="106">
        <v>689</v>
      </c>
      <c r="D198" s="36">
        <f t="shared" si="26"/>
        <v>7012</v>
      </c>
      <c r="E198" s="106">
        <v>4566</v>
      </c>
      <c r="F198" s="86">
        <f t="shared" si="28"/>
        <v>3877</v>
      </c>
      <c r="G198" s="51">
        <f t="shared" si="34"/>
        <v>27767</v>
      </c>
      <c r="H198" s="37">
        <f t="shared" si="36"/>
        <v>42005</v>
      </c>
      <c r="I198" s="177">
        <f t="shared" si="30"/>
        <v>7.0119999999999996</v>
      </c>
      <c r="J198" s="177">
        <f t="shared" si="31"/>
        <v>27.766999999999999</v>
      </c>
      <c r="K198" s="177">
        <f>+'GN2'!E196/1000/1000</f>
        <v>3.9990000000000001</v>
      </c>
      <c r="L198" s="177">
        <f>+'GN2'!F196/1000/1000</f>
        <v>3.0139999999999998</v>
      </c>
      <c r="O198" s="111" t="s">
        <v>448</v>
      </c>
    </row>
    <row r="199" spans="1:15" ht="15" customHeight="1">
      <c r="A199" s="37">
        <v>42036</v>
      </c>
      <c r="B199" s="92"/>
      <c r="C199" s="122">
        <v>660</v>
      </c>
      <c r="D199" s="36">
        <f t="shared" si="26"/>
        <v>7020</v>
      </c>
      <c r="E199" s="107">
        <v>3705</v>
      </c>
      <c r="F199" s="86">
        <f t="shared" si="28"/>
        <v>3045</v>
      </c>
      <c r="G199" s="51">
        <f t="shared" ref="G199:G200" si="37">SUM(F188:F199)</f>
        <v>27949</v>
      </c>
      <c r="H199" s="37">
        <f t="shared" ref="H199:H204" si="38">+A199</f>
        <v>42036</v>
      </c>
      <c r="I199" s="177">
        <f t="shared" si="30"/>
        <v>7.02</v>
      </c>
      <c r="J199" s="177">
        <f t="shared" si="31"/>
        <v>27.949000000000002</v>
      </c>
      <c r="K199" s="177">
        <f>+'GN2'!E197/1000/1000</f>
        <v>4.0069999999999997</v>
      </c>
      <c r="L199" s="177">
        <f>+'GN2'!F197/1000/1000</f>
        <v>3.0150000000000001</v>
      </c>
      <c r="O199" s="111" t="s">
        <v>448</v>
      </c>
    </row>
    <row r="200" spans="1:15">
      <c r="A200" s="37">
        <v>42064</v>
      </c>
      <c r="B200" s="92"/>
      <c r="C200" s="122">
        <v>676</v>
      </c>
      <c r="D200" s="36">
        <f t="shared" si="26"/>
        <v>7057</v>
      </c>
      <c r="E200" s="107">
        <v>3552</v>
      </c>
      <c r="F200" s="86">
        <f t="shared" si="28"/>
        <v>2876</v>
      </c>
      <c r="G200" s="51">
        <f t="shared" si="37"/>
        <v>28160</v>
      </c>
      <c r="H200" s="37">
        <f t="shared" si="38"/>
        <v>42064</v>
      </c>
      <c r="I200" s="177">
        <f t="shared" si="30"/>
        <v>7.0570000000000004</v>
      </c>
      <c r="J200" s="177">
        <f t="shared" si="31"/>
        <v>28.16</v>
      </c>
      <c r="K200" s="177">
        <f>+'GN2'!E198/1000/1000</f>
        <v>4.032</v>
      </c>
      <c r="L200" s="177">
        <f>+'GN2'!F198/1000/1000</f>
        <v>3.0270000000000001</v>
      </c>
      <c r="O200" s="111" t="s">
        <v>448</v>
      </c>
    </row>
    <row r="201" spans="1:15" ht="15" customHeight="1">
      <c r="A201" s="37">
        <v>42095</v>
      </c>
      <c r="B201" s="92"/>
      <c r="C201" s="122">
        <v>599</v>
      </c>
      <c r="D201" s="36">
        <f t="shared" si="26"/>
        <v>7090</v>
      </c>
      <c r="E201" s="122">
        <v>3124</v>
      </c>
      <c r="F201" s="86">
        <f t="shared" ref="F201:F204" si="39">E201-C201</f>
        <v>2525</v>
      </c>
      <c r="G201" s="51">
        <f t="shared" ref="G201:G204" si="40">SUM(F190:F201)</f>
        <v>28235</v>
      </c>
      <c r="H201" s="37">
        <f t="shared" si="38"/>
        <v>42095</v>
      </c>
      <c r="I201" s="177">
        <f t="shared" si="30"/>
        <v>7.09</v>
      </c>
      <c r="J201" s="177">
        <f t="shared" si="31"/>
        <v>28.234999999999999</v>
      </c>
      <c r="K201" s="177">
        <f>+'GN2'!E199/1000/1000</f>
        <v>4.0599999999999996</v>
      </c>
      <c r="L201" s="177">
        <f>+'GN2'!F199/1000/1000</f>
        <v>3.0310000000000001</v>
      </c>
      <c r="M201" s="123">
        <v>42167</v>
      </c>
      <c r="O201" s="111" t="s">
        <v>448</v>
      </c>
    </row>
    <row r="202" spans="1:15" ht="15" customHeight="1">
      <c r="A202" s="37">
        <v>42125</v>
      </c>
      <c r="B202" s="92"/>
      <c r="C202" s="107">
        <v>536</v>
      </c>
      <c r="D202" s="36">
        <f t="shared" si="26"/>
        <v>7088</v>
      </c>
      <c r="E202" s="111">
        <v>2338</v>
      </c>
      <c r="F202" s="86">
        <f t="shared" si="39"/>
        <v>1802</v>
      </c>
      <c r="G202" s="51">
        <f t="shared" si="40"/>
        <v>28359</v>
      </c>
      <c r="H202" s="37">
        <f t="shared" si="38"/>
        <v>42125</v>
      </c>
      <c r="I202" s="177">
        <f t="shared" si="30"/>
        <v>7.0880000000000001</v>
      </c>
      <c r="J202" s="177">
        <f t="shared" si="31"/>
        <v>28.359000000000002</v>
      </c>
      <c r="K202" s="177">
        <f>+'GN2'!E200/1000/1000</f>
        <v>4.0510000000000002</v>
      </c>
      <c r="L202" s="177">
        <f>+'GN2'!F200/1000/1000</f>
        <v>3.0379999999999998</v>
      </c>
      <c r="M202" s="123">
        <v>42202</v>
      </c>
      <c r="O202" s="111" t="s">
        <v>448</v>
      </c>
    </row>
    <row r="203" spans="1:15">
      <c r="A203" s="37">
        <v>42156</v>
      </c>
      <c r="B203" s="92"/>
      <c r="C203" s="127">
        <v>470</v>
      </c>
      <c r="D203" s="36">
        <f t="shared" ref="D203:D209" si="41">SUM(C192:C203)</f>
        <v>7085</v>
      </c>
      <c r="E203" s="111">
        <v>1933</v>
      </c>
      <c r="F203" s="86">
        <f t="shared" si="39"/>
        <v>1463</v>
      </c>
      <c r="G203" s="51">
        <f t="shared" si="40"/>
        <v>28420</v>
      </c>
      <c r="H203" s="37">
        <f t="shared" si="38"/>
        <v>42156</v>
      </c>
      <c r="I203" s="177">
        <f t="shared" si="30"/>
        <v>7.085</v>
      </c>
      <c r="J203" s="177">
        <f t="shared" si="31"/>
        <v>28.42</v>
      </c>
      <c r="K203" s="177">
        <f>+'GN2'!E201/1000/1000</f>
        <v>4.0430000000000001</v>
      </c>
      <c r="L203" s="177">
        <f>+'GN2'!F201/1000/1000</f>
        <v>3.0430000000000001</v>
      </c>
      <c r="M203" s="123">
        <v>42249</v>
      </c>
      <c r="O203" s="111" t="s">
        <v>448</v>
      </c>
    </row>
    <row r="204" spans="1:15" ht="15" customHeight="1">
      <c r="A204" s="37">
        <v>42186</v>
      </c>
      <c r="B204" s="92"/>
      <c r="C204" s="111">
        <v>518</v>
      </c>
      <c r="D204" s="36">
        <f t="shared" si="41"/>
        <v>7098</v>
      </c>
      <c r="E204" s="111">
        <v>2467</v>
      </c>
      <c r="F204" s="86">
        <f t="shared" si="39"/>
        <v>1949</v>
      </c>
      <c r="G204" s="51">
        <f t="shared" si="40"/>
        <v>28501</v>
      </c>
      <c r="H204" s="37">
        <f t="shared" si="38"/>
        <v>42186</v>
      </c>
      <c r="I204" s="177">
        <f t="shared" si="30"/>
        <v>7.0979999999999999</v>
      </c>
      <c r="J204" s="177">
        <f t="shared" si="31"/>
        <v>28.501000000000001</v>
      </c>
      <c r="K204" s="177">
        <f>+'GN2'!E202/1000/1000</f>
        <v>4.05</v>
      </c>
      <c r="L204" s="177">
        <f>+'GN2'!F202/1000/1000</f>
        <v>3.0489999999999999</v>
      </c>
      <c r="M204" s="123">
        <v>42261</v>
      </c>
      <c r="O204" s="111" t="s">
        <v>448</v>
      </c>
    </row>
    <row r="205" spans="1:15" ht="15" customHeight="1">
      <c r="A205" s="37">
        <v>42217</v>
      </c>
      <c r="B205" s="92"/>
      <c r="C205" s="111">
        <v>537</v>
      </c>
      <c r="D205" s="36">
        <f t="shared" si="41"/>
        <v>7110</v>
      </c>
      <c r="E205" s="111">
        <v>2301</v>
      </c>
      <c r="F205" s="86">
        <f t="shared" ref="F205:F206" si="42">E205-C205</f>
        <v>1764</v>
      </c>
      <c r="G205" s="51">
        <f t="shared" ref="G205:G206" si="43">SUM(F194:F205)</f>
        <v>28581</v>
      </c>
      <c r="H205" s="37">
        <f t="shared" ref="H205:H206" si="44">+A205</f>
        <v>42217</v>
      </c>
      <c r="I205" s="177">
        <f t="shared" si="30"/>
        <v>7.11</v>
      </c>
      <c r="J205" s="177">
        <f t="shared" si="31"/>
        <v>28.581</v>
      </c>
      <c r="K205" s="177">
        <f>+'GN2'!E203/1000/1000</f>
        <v>4.0620000000000003</v>
      </c>
      <c r="L205" s="177">
        <f>+'GN2'!F203/1000/1000</f>
        <v>3.048</v>
      </c>
      <c r="M205" s="123">
        <v>42297</v>
      </c>
      <c r="O205" s="111" t="s">
        <v>448</v>
      </c>
    </row>
    <row r="206" spans="1:15" ht="15" customHeight="1">
      <c r="A206" s="37">
        <v>42248</v>
      </c>
      <c r="B206" s="92"/>
      <c r="C206" s="131">
        <v>562</v>
      </c>
      <c r="D206" s="36">
        <f t="shared" si="41"/>
        <v>7115</v>
      </c>
      <c r="E206" s="134">
        <v>2476</v>
      </c>
      <c r="F206" s="86">
        <f t="shared" si="42"/>
        <v>1914</v>
      </c>
      <c r="G206" s="51">
        <f t="shared" si="43"/>
        <v>28699</v>
      </c>
      <c r="H206" s="37">
        <f t="shared" si="44"/>
        <v>42248</v>
      </c>
      <c r="I206" s="177">
        <f t="shared" si="30"/>
        <v>7.1150000000000002</v>
      </c>
      <c r="J206" s="177">
        <f t="shared" si="31"/>
        <v>28.699000000000002</v>
      </c>
      <c r="K206" s="177">
        <f>+'GN2'!E204/1000/1000</f>
        <v>4.0549999999999997</v>
      </c>
      <c r="L206" s="177">
        <f>+'GN2'!F204/1000/1000</f>
        <v>3.06</v>
      </c>
      <c r="M206" s="123">
        <v>42326</v>
      </c>
      <c r="O206" s="111" t="s">
        <v>448</v>
      </c>
    </row>
    <row r="207" spans="1:15" ht="15" customHeight="1">
      <c r="A207" s="37">
        <v>42278</v>
      </c>
      <c r="B207" s="92"/>
      <c r="C207" s="133">
        <v>588</v>
      </c>
      <c r="D207" s="36">
        <f t="shared" si="41"/>
        <v>7108</v>
      </c>
      <c r="E207" s="133">
        <v>2833</v>
      </c>
      <c r="F207" s="86">
        <f t="shared" ref="F207:F208" si="45">E207-C207</f>
        <v>2245</v>
      </c>
      <c r="G207" s="51">
        <f t="shared" ref="G207:G210" si="46">SUM(F196:F207)</f>
        <v>28786</v>
      </c>
      <c r="H207" s="37">
        <v>42278</v>
      </c>
      <c r="I207" s="177">
        <f t="shared" si="30"/>
        <v>7.1079999999999997</v>
      </c>
      <c r="J207" s="177">
        <f t="shared" si="31"/>
        <v>28.786000000000001</v>
      </c>
      <c r="K207" s="177">
        <f>+'GN2'!E205/1000/1000</f>
        <v>4.0449999999999999</v>
      </c>
      <c r="L207" s="177">
        <f>+'GN2'!F205/1000/1000</f>
        <v>3.0630000000000002</v>
      </c>
      <c r="M207" s="123">
        <v>42359</v>
      </c>
      <c r="O207" s="111" t="s">
        <v>448</v>
      </c>
    </row>
    <row r="208" spans="1:15">
      <c r="A208" s="37">
        <v>42309</v>
      </c>
      <c r="B208" s="92"/>
      <c r="C208" s="107">
        <v>633</v>
      </c>
      <c r="D208" s="36">
        <f t="shared" si="41"/>
        <v>7100</v>
      </c>
      <c r="E208" s="135">
        <v>3107</v>
      </c>
      <c r="F208" s="86">
        <f t="shared" si="45"/>
        <v>2474</v>
      </c>
      <c r="G208" s="51">
        <f t="shared" si="46"/>
        <v>28930</v>
      </c>
      <c r="H208" s="37">
        <f t="shared" ref="H208:H214" si="47">+A208</f>
        <v>42309</v>
      </c>
      <c r="I208" s="177">
        <f t="shared" si="30"/>
        <v>7.1</v>
      </c>
      <c r="J208" s="177">
        <f t="shared" si="31"/>
        <v>28.93</v>
      </c>
      <c r="K208" s="177">
        <f>+'GN2'!E206/1000/1000</f>
        <v>4.0540000000000003</v>
      </c>
      <c r="L208" s="177">
        <f>+'GN2'!F206/1000/1000</f>
        <v>3.0459999999999998</v>
      </c>
      <c r="M208" s="123">
        <v>42394</v>
      </c>
      <c r="O208" s="111" t="s">
        <v>448</v>
      </c>
    </row>
    <row r="209" spans="1:16">
      <c r="A209" s="37">
        <v>42339</v>
      </c>
      <c r="B209" s="92"/>
      <c r="C209" s="111">
        <v>650</v>
      </c>
      <c r="D209" s="36">
        <f t="shared" si="41"/>
        <v>7118</v>
      </c>
      <c r="E209" s="111">
        <v>3852</v>
      </c>
      <c r="F209" s="25">
        <v>3202</v>
      </c>
      <c r="G209" s="51">
        <f t="shared" si="46"/>
        <v>29136</v>
      </c>
      <c r="H209" s="37">
        <f t="shared" si="47"/>
        <v>42339</v>
      </c>
      <c r="I209" s="177">
        <f t="shared" si="30"/>
        <v>7.1180000000000003</v>
      </c>
      <c r="J209" s="177">
        <f t="shared" si="31"/>
        <v>29.135999999999999</v>
      </c>
      <c r="K209" s="177">
        <f>+'GN2'!E207/1000/1000</f>
        <v>4.0720000000000001</v>
      </c>
      <c r="L209" s="177">
        <f>+'GN2'!F207/1000/1000</f>
        <v>3.0459999999999998</v>
      </c>
      <c r="M209" s="123">
        <v>42426</v>
      </c>
      <c r="O209" s="111" t="s">
        <v>448</v>
      </c>
    </row>
    <row r="210" spans="1:16">
      <c r="A210" s="37">
        <v>42370</v>
      </c>
      <c r="C210" s="111">
        <v>715</v>
      </c>
      <c r="D210" s="136">
        <v>7144</v>
      </c>
      <c r="E210" s="111">
        <v>4844</v>
      </c>
      <c r="F210" s="25">
        <v>4129</v>
      </c>
      <c r="G210" s="51">
        <f t="shared" si="46"/>
        <v>29388</v>
      </c>
      <c r="H210" s="37">
        <f t="shared" si="47"/>
        <v>42370</v>
      </c>
      <c r="I210" s="177">
        <f t="shared" si="30"/>
        <v>7.1440000000000001</v>
      </c>
      <c r="J210" s="177">
        <f t="shared" si="31"/>
        <v>29.388000000000002</v>
      </c>
      <c r="K210" s="177">
        <f>+'GN2'!E208/1000/1000</f>
        <v>4.0839999999999996</v>
      </c>
      <c r="L210" s="177">
        <f>+'GN2'!F208/1000/1000</f>
        <v>3.06</v>
      </c>
      <c r="M210" s="123">
        <v>42452</v>
      </c>
      <c r="O210" s="111" t="s">
        <v>448</v>
      </c>
    </row>
    <row r="211" spans="1:16">
      <c r="A211" s="37">
        <v>42401</v>
      </c>
      <c r="C211" s="111">
        <v>679</v>
      </c>
      <c r="D211" s="25">
        <v>7163</v>
      </c>
      <c r="E211" s="111">
        <v>3966</v>
      </c>
      <c r="F211" s="25">
        <v>3287</v>
      </c>
      <c r="G211" s="51">
        <v>29630</v>
      </c>
      <c r="H211" s="37">
        <f t="shared" si="47"/>
        <v>42401</v>
      </c>
      <c r="I211" s="177">
        <f t="shared" si="30"/>
        <v>7.1630000000000003</v>
      </c>
      <c r="J211" s="177">
        <f t="shared" si="31"/>
        <v>29.63</v>
      </c>
      <c r="K211" s="177">
        <f>+'GN2'!E209/1000/1000</f>
        <v>4.0819999999999999</v>
      </c>
      <c r="L211" s="177">
        <f>+'GN2'!F209/1000/1000</f>
        <v>3.081</v>
      </c>
      <c r="M211" s="123">
        <v>42474</v>
      </c>
      <c r="O211" s="111" t="s">
        <v>448</v>
      </c>
    </row>
    <row r="212" spans="1:16">
      <c r="A212" s="37">
        <v>42430</v>
      </c>
      <c r="B212" s="111"/>
      <c r="C212" s="111">
        <v>689</v>
      </c>
      <c r="D212" s="36">
        <f t="shared" ref="D212" si="48">SUM(C201:C212)</f>
        <v>7176</v>
      </c>
      <c r="E212" s="111">
        <v>3988</v>
      </c>
      <c r="F212" s="111">
        <v>3299</v>
      </c>
      <c r="G212" s="51">
        <f t="shared" ref="G212" si="49">SUM(F201:F212)</f>
        <v>30053</v>
      </c>
      <c r="H212" s="37">
        <f t="shared" si="47"/>
        <v>42430</v>
      </c>
      <c r="I212" s="177">
        <f t="shared" si="30"/>
        <v>7.1760000000000002</v>
      </c>
      <c r="J212" s="177">
        <f t="shared" si="31"/>
        <v>30.053000000000001</v>
      </c>
      <c r="K212" s="177">
        <f>+'GN2'!E210/1000/1000</f>
        <v>4.077</v>
      </c>
      <c r="L212" s="177">
        <f>+'GN2'!F210/1000/1000</f>
        <v>3.0990000000000002</v>
      </c>
      <c r="M212" s="123">
        <v>42529</v>
      </c>
      <c r="O212" s="111" t="s">
        <v>448</v>
      </c>
    </row>
    <row r="213" spans="1:16">
      <c r="A213" s="37">
        <v>42461</v>
      </c>
      <c r="C213" s="21">
        <v>634</v>
      </c>
      <c r="D213" s="25">
        <v>7211</v>
      </c>
      <c r="E213" s="25">
        <v>3240</v>
      </c>
      <c r="F213" s="25">
        <v>2606</v>
      </c>
      <c r="G213" s="25">
        <v>30134</v>
      </c>
      <c r="H213" s="37">
        <f t="shared" si="47"/>
        <v>42461</v>
      </c>
      <c r="I213" s="177">
        <f t="shared" si="30"/>
        <v>7.2110000000000003</v>
      </c>
      <c r="J213" s="177">
        <f t="shared" si="31"/>
        <v>30.134</v>
      </c>
      <c r="K213" s="177">
        <f>+'GN2'!E211/1000/1000</f>
        <v>4.0709999999999997</v>
      </c>
      <c r="L213" s="177">
        <f>+'GN2'!F211/1000/1000</f>
        <v>3.14</v>
      </c>
      <c r="M213" s="123">
        <v>42543</v>
      </c>
      <c r="O213" s="111" t="s">
        <v>448</v>
      </c>
    </row>
    <row r="214" spans="1:16">
      <c r="A214" s="37">
        <v>42491</v>
      </c>
      <c r="C214" s="111">
        <v>560</v>
      </c>
      <c r="D214" s="25">
        <v>7235</v>
      </c>
      <c r="E214" s="25">
        <v>2330</v>
      </c>
      <c r="F214" s="25">
        <v>1770</v>
      </c>
      <c r="G214" s="25">
        <v>30102</v>
      </c>
      <c r="H214" s="37">
        <f t="shared" si="47"/>
        <v>42491</v>
      </c>
      <c r="I214" s="177">
        <f t="shared" si="30"/>
        <v>7.2350000000000003</v>
      </c>
      <c r="J214" s="177">
        <f t="shared" si="31"/>
        <v>30.102</v>
      </c>
      <c r="K214" s="177">
        <f>+'GN2'!E212/1000/1000</f>
        <v>4.077</v>
      </c>
      <c r="L214" s="177">
        <f>+'GN2'!F212/1000/1000</f>
        <v>3.1579999999999999</v>
      </c>
      <c r="M214" s="123">
        <v>42572</v>
      </c>
      <c r="O214" s="111" t="s">
        <v>448</v>
      </c>
    </row>
    <row r="215" spans="1:16">
      <c r="A215" s="37">
        <v>42522</v>
      </c>
      <c r="C215" s="25">
        <v>509</v>
      </c>
      <c r="D215" s="25">
        <v>7274</v>
      </c>
      <c r="E215" s="111">
        <v>2163</v>
      </c>
      <c r="F215" s="25">
        <v>1654</v>
      </c>
      <c r="G215" s="25">
        <v>30293</v>
      </c>
      <c r="H215" s="37">
        <f t="shared" ref="H215:H219" si="50">+A215</f>
        <v>42522</v>
      </c>
      <c r="I215" s="177">
        <f t="shared" si="30"/>
        <v>7.274</v>
      </c>
      <c r="J215" s="177">
        <f t="shared" si="31"/>
        <v>30.292999999999999</v>
      </c>
      <c r="K215" s="177">
        <f>+'GN2'!E213/1000/1000</f>
        <v>4.1050000000000004</v>
      </c>
      <c r="L215" s="177">
        <f>+'GN2'!F213/1000/1000</f>
        <v>3.169</v>
      </c>
      <c r="M215" s="123">
        <v>42604</v>
      </c>
      <c r="O215" s="111" t="s">
        <v>448</v>
      </c>
    </row>
    <row r="216" spans="1:16">
      <c r="A216" s="37">
        <v>42552</v>
      </c>
      <c r="B216" s="27"/>
      <c r="C216" s="111">
        <v>561</v>
      </c>
      <c r="D216" s="111">
        <v>7317</v>
      </c>
      <c r="E216" s="111">
        <v>2636</v>
      </c>
      <c r="F216" s="111">
        <v>2075</v>
      </c>
      <c r="G216" s="111">
        <v>30419</v>
      </c>
      <c r="H216" s="37">
        <f t="shared" si="50"/>
        <v>42552</v>
      </c>
      <c r="I216" s="177">
        <f t="shared" si="30"/>
        <v>7.3170000000000002</v>
      </c>
      <c r="J216" s="177">
        <f t="shared" si="31"/>
        <v>30.419</v>
      </c>
      <c r="K216" s="177">
        <f>+'GN2'!E214/1000/1000</f>
        <v>4.117</v>
      </c>
      <c r="L216" s="177">
        <f>+'GN2'!F214/1000/1000</f>
        <v>3.2</v>
      </c>
      <c r="M216" s="123">
        <v>42625</v>
      </c>
      <c r="O216" s="111" t="s">
        <v>448</v>
      </c>
      <c r="P216" s="111"/>
    </row>
    <row r="217" spans="1:16">
      <c r="A217" s="37">
        <v>42583</v>
      </c>
      <c r="B217" s="27"/>
      <c r="C217" s="111">
        <v>567</v>
      </c>
      <c r="D217" s="111">
        <v>7347</v>
      </c>
      <c r="E217" s="111">
        <v>2449</v>
      </c>
      <c r="F217" s="111">
        <v>1882</v>
      </c>
      <c r="G217" s="111">
        <v>30537</v>
      </c>
      <c r="H217" s="37">
        <f t="shared" si="50"/>
        <v>42583</v>
      </c>
      <c r="I217" s="177">
        <f t="shared" si="30"/>
        <v>7.3470000000000004</v>
      </c>
      <c r="J217" s="177">
        <f t="shared" si="31"/>
        <v>30.536999999999999</v>
      </c>
      <c r="K217" s="177">
        <f>+'GN2'!E215/1000/1000</f>
        <v>4.1289999999999996</v>
      </c>
      <c r="L217" s="177">
        <f>+'GN2'!F215/1000/1000</f>
        <v>3.2189999999999999</v>
      </c>
      <c r="M217" s="123">
        <v>42675</v>
      </c>
      <c r="O217" s="111" t="s">
        <v>448</v>
      </c>
      <c r="P217" s="111"/>
    </row>
    <row r="218" spans="1:16">
      <c r="A218" s="37">
        <v>42614</v>
      </c>
      <c r="B218" s="27"/>
      <c r="C218" s="111">
        <v>575</v>
      </c>
      <c r="D218" s="111">
        <v>7360</v>
      </c>
      <c r="E218" s="111">
        <v>2634</v>
      </c>
      <c r="F218" s="111">
        <v>2059</v>
      </c>
      <c r="G218" s="111">
        <v>30682</v>
      </c>
      <c r="H218" s="37">
        <f t="shared" si="50"/>
        <v>42614</v>
      </c>
      <c r="I218" s="177">
        <f t="shared" si="30"/>
        <v>7.36</v>
      </c>
      <c r="J218" s="177">
        <f t="shared" si="31"/>
        <v>30.681999999999999</v>
      </c>
      <c r="K218" s="177">
        <f>+'GN2'!E216/1000/1000</f>
        <v>4.13</v>
      </c>
      <c r="L218" s="177">
        <f>+'GN2'!F216/1000/1000</f>
        <v>3.23</v>
      </c>
      <c r="M218" s="123">
        <v>42703</v>
      </c>
      <c r="O218" s="111" t="s">
        <v>448</v>
      </c>
    </row>
    <row r="219" spans="1:16">
      <c r="A219" s="37">
        <v>42644</v>
      </c>
      <c r="B219" s="27"/>
      <c r="C219" s="111">
        <v>641</v>
      </c>
      <c r="D219" s="111">
        <v>7413</v>
      </c>
      <c r="E219" s="111">
        <v>3004</v>
      </c>
      <c r="F219" s="111">
        <v>2363</v>
      </c>
      <c r="G219" s="111">
        <v>30800</v>
      </c>
      <c r="H219" s="37">
        <f t="shared" si="50"/>
        <v>42644</v>
      </c>
      <c r="I219" s="177">
        <f t="shared" si="30"/>
        <v>7.4130000000000003</v>
      </c>
      <c r="J219" s="177">
        <f t="shared" si="31"/>
        <v>30.8</v>
      </c>
      <c r="K219" s="177">
        <f>+'GN2'!E217/1000/1000</f>
        <v>4.149</v>
      </c>
      <c r="L219" s="177">
        <f>+'GN2'!F217/1000/1000</f>
        <v>3.2639999999999998</v>
      </c>
      <c r="M219" s="123">
        <v>42767</v>
      </c>
      <c r="N219" s="113" t="s">
        <v>477</v>
      </c>
      <c r="O219" s="111" t="s">
        <v>448</v>
      </c>
    </row>
    <row r="220" spans="1:16">
      <c r="A220" s="37">
        <v>42675</v>
      </c>
      <c r="B220" s="27"/>
      <c r="C220" s="111">
        <v>642</v>
      </c>
      <c r="D220" s="111">
        <v>7422</v>
      </c>
      <c r="E220" s="111">
        <v>3265</v>
      </c>
      <c r="F220" s="111">
        <v>2623</v>
      </c>
      <c r="G220" s="111">
        <v>30949</v>
      </c>
      <c r="H220" s="37">
        <f t="shared" ref="H220:H222" si="51">+A220</f>
        <v>42675</v>
      </c>
      <c r="I220" s="177">
        <f t="shared" si="30"/>
        <v>7.4219999999999997</v>
      </c>
      <c r="J220" s="177">
        <f t="shared" si="31"/>
        <v>30.949000000000002</v>
      </c>
      <c r="K220" s="177">
        <f>+'GN2'!E218/1000/1000</f>
        <v>4.141</v>
      </c>
      <c r="L220" s="177">
        <f>+'GN2'!F218/1000/1000</f>
        <v>3.2810000000000001</v>
      </c>
      <c r="M220" s="123">
        <v>42786</v>
      </c>
      <c r="N220" s="113" t="s">
        <v>477</v>
      </c>
      <c r="O220" s="111" t="s">
        <v>448</v>
      </c>
    </row>
    <row r="221" spans="1:16">
      <c r="A221" s="37">
        <v>42705</v>
      </c>
      <c r="B221" s="27"/>
      <c r="C221" s="111">
        <v>662</v>
      </c>
      <c r="D221" s="111">
        <v>7434</v>
      </c>
      <c r="E221" s="111">
        <v>3983</v>
      </c>
      <c r="F221" s="111">
        <v>3321</v>
      </c>
      <c r="G221" s="111">
        <v>31068</v>
      </c>
      <c r="H221" s="37">
        <f t="shared" si="51"/>
        <v>42705</v>
      </c>
      <c r="I221" s="177">
        <f t="shared" si="30"/>
        <v>7.4340000000000002</v>
      </c>
      <c r="J221" s="177">
        <f t="shared" si="31"/>
        <v>31.068000000000001</v>
      </c>
      <c r="K221" s="177">
        <f>+'GN2'!E219/1000/1000</f>
        <v>4.1280000000000001</v>
      </c>
      <c r="L221" s="177">
        <f>+'GN2'!F219/1000/1000</f>
        <v>3.3050000000000002</v>
      </c>
      <c r="M221" s="123">
        <v>42800</v>
      </c>
      <c r="N221" s="113" t="s">
        <v>477</v>
      </c>
      <c r="O221" s="111" t="s">
        <v>448</v>
      </c>
    </row>
    <row r="222" spans="1:16">
      <c r="A222" s="37">
        <v>42736</v>
      </c>
      <c r="B222" s="27"/>
      <c r="C222" s="111">
        <v>695</v>
      </c>
      <c r="D222" s="111">
        <v>7414</v>
      </c>
      <c r="E222" s="111">
        <v>4899</v>
      </c>
      <c r="F222" s="111">
        <v>4204</v>
      </c>
      <c r="G222" s="159">
        <v>31143</v>
      </c>
      <c r="H222" s="37">
        <f t="shared" si="51"/>
        <v>42736</v>
      </c>
      <c r="I222" s="177">
        <f t="shared" si="30"/>
        <v>7.4139999999999997</v>
      </c>
      <c r="J222" s="177">
        <f t="shared" si="31"/>
        <v>31.143000000000001</v>
      </c>
      <c r="K222" s="177">
        <f>+'GN2'!E220/1000/1000</f>
        <v>4.0890000000000004</v>
      </c>
      <c r="L222" s="177">
        <f>+'GN2'!F220/1000/1000</f>
        <v>3.3239999999999998</v>
      </c>
      <c r="M222" s="123">
        <v>42814</v>
      </c>
      <c r="O222" s="25" t="s">
        <v>448</v>
      </c>
    </row>
    <row r="223" spans="1:16">
      <c r="A223" s="37">
        <v>42767</v>
      </c>
      <c r="C223" s="111">
        <v>663</v>
      </c>
      <c r="D223" s="111">
        <v>7398</v>
      </c>
      <c r="E223" s="111">
        <v>3949</v>
      </c>
      <c r="F223" s="25">
        <v>3286</v>
      </c>
      <c r="G223" s="159">
        <v>31142</v>
      </c>
      <c r="H223" s="37">
        <f t="shared" ref="H223" si="52">+A223</f>
        <v>42767</v>
      </c>
      <c r="I223" s="177">
        <f t="shared" si="30"/>
        <v>7.3979999999999997</v>
      </c>
      <c r="J223" s="177">
        <f t="shared" si="31"/>
        <v>31.141999999999999</v>
      </c>
      <c r="K223" s="177">
        <f>+'GN2'!E221/1000/1000</f>
        <v>4.0739999999999998</v>
      </c>
      <c r="L223" s="177">
        <f>+'GN2'!F221/1000/1000</f>
        <v>3.3220000000000001</v>
      </c>
      <c r="M223" s="123">
        <v>42852</v>
      </c>
      <c r="O223" s="111" t="s">
        <v>448</v>
      </c>
    </row>
    <row r="224" spans="1:16">
      <c r="A224" s="37">
        <v>42795</v>
      </c>
      <c r="B224" s="111"/>
      <c r="C224" s="21">
        <v>694</v>
      </c>
      <c r="D224" s="21">
        <v>7403</v>
      </c>
      <c r="E224" s="21">
        <v>3866</v>
      </c>
      <c r="F224" s="21">
        <v>3172</v>
      </c>
      <c r="G224" s="159">
        <v>31015</v>
      </c>
      <c r="H224" s="37">
        <f t="shared" ref="H224" si="53">+A224</f>
        <v>42795</v>
      </c>
      <c r="I224" s="177">
        <f t="shared" si="30"/>
        <v>7.4029999999999996</v>
      </c>
      <c r="J224" s="177">
        <f t="shared" si="31"/>
        <v>31.015000000000001</v>
      </c>
      <c r="K224" s="177">
        <f>+'GN2'!E222/1000/1000</f>
        <v>4.0709999999999997</v>
      </c>
      <c r="L224" s="177">
        <f>+'GN2'!F222/1000/1000</f>
        <v>3.33</v>
      </c>
      <c r="M224" s="123">
        <v>42865</v>
      </c>
      <c r="O224" s="111" t="s">
        <v>448</v>
      </c>
    </row>
    <row r="225" spans="1:15">
      <c r="A225" s="37">
        <v>42826</v>
      </c>
      <c r="B225" s="111"/>
      <c r="C225" s="21">
        <v>645</v>
      </c>
      <c r="D225" s="21">
        <v>7414</v>
      </c>
      <c r="E225" s="21">
        <v>3462</v>
      </c>
      <c r="F225" s="21">
        <v>2817</v>
      </c>
      <c r="G225" s="159">
        <v>31226</v>
      </c>
      <c r="H225" s="37">
        <f t="shared" ref="H225:H228" si="54">+A225</f>
        <v>42826</v>
      </c>
      <c r="I225" s="177">
        <f t="shared" si="30"/>
        <v>7.4139999999999997</v>
      </c>
      <c r="J225" s="177">
        <f t="shared" si="31"/>
        <v>31.225999999999999</v>
      </c>
      <c r="K225" s="177">
        <f>+'GN2'!E223/1000/1000</f>
        <v>4.0529999999999999</v>
      </c>
      <c r="L225" s="177">
        <f>+'GN2'!F223/1000/1000</f>
        <v>3.36</v>
      </c>
      <c r="M225" s="123">
        <v>42919</v>
      </c>
      <c r="O225" s="111" t="s">
        <v>448</v>
      </c>
    </row>
    <row r="226" spans="1:15">
      <c r="A226" s="37">
        <v>42856</v>
      </c>
      <c r="B226" s="111"/>
      <c r="C226" s="6">
        <v>578</v>
      </c>
      <c r="D226" s="21">
        <v>7432</v>
      </c>
      <c r="E226" s="21">
        <v>2501</v>
      </c>
      <c r="F226" s="21">
        <v>1923</v>
      </c>
      <c r="G226" s="159">
        <v>31379</v>
      </c>
      <c r="H226" s="37">
        <f t="shared" si="54"/>
        <v>42856</v>
      </c>
      <c r="I226" s="177">
        <f t="shared" si="30"/>
        <v>7.4320000000000004</v>
      </c>
      <c r="J226" s="177">
        <f t="shared" si="31"/>
        <v>31.379000000000001</v>
      </c>
      <c r="K226" s="177">
        <f>+'GN2'!E224/1000/1000</f>
        <v>4.0540000000000003</v>
      </c>
      <c r="L226" s="177">
        <f>+'GN2'!F224/1000/1000</f>
        <v>3.3759999999999999</v>
      </c>
      <c r="M226" s="123">
        <v>42928</v>
      </c>
      <c r="O226" s="111" t="s">
        <v>448</v>
      </c>
    </row>
    <row r="227" spans="1:15">
      <c r="A227" s="37">
        <v>42887</v>
      </c>
      <c r="B227" s="111"/>
      <c r="C227" s="6">
        <v>519</v>
      </c>
      <c r="D227" s="21">
        <v>7442</v>
      </c>
      <c r="E227" s="21">
        <v>2309</v>
      </c>
      <c r="F227" s="21">
        <v>1790</v>
      </c>
      <c r="G227" s="159">
        <v>31515</v>
      </c>
      <c r="H227" s="37">
        <f t="shared" si="54"/>
        <v>42887</v>
      </c>
      <c r="I227" s="177">
        <f t="shared" si="30"/>
        <v>7.4420000000000002</v>
      </c>
      <c r="J227" s="177">
        <f t="shared" si="31"/>
        <v>31.515000000000001</v>
      </c>
      <c r="K227" s="177">
        <f>+'GN2'!E225/1000/1000</f>
        <v>4.0369999999999999</v>
      </c>
      <c r="L227" s="177">
        <f>+'GN2'!F225/1000/1000</f>
        <v>3.403</v>
      </c>
      <c r="M227" s="123">
        <v>42957</v>
      </c>
      <c r="O227" s="111" t="s">
        <v>448</v>
      </c>
    </row>
    <row r="228" spans="1:15">
      <c r="A228" s="37">
        <v>42917</v>
      </c>
      <c r="B228" s="111"/>
      <c r="C228" s="6">
        <v>561</v>
      </c>
      <c r="D228" s="21">
        <v>7442</v>
      </c>
      <c r="E228" s="21">
        <v>2673</v>
      </c>
      <c r="F228" s="21">
        <v>2112</v>
      </c>
      <c r="G228" s="159">
        <v>31552</v>
      </c>
      <c r="H228" s="37">
        <f t="shared" si="54"/>
        <v>42917</v>
      </c>
      <c r="I228" s="177">
        <f t="shared" si="30"/>
        <v>7.4420000000000002</v>
      </c>
      <c r="J228" s="177">
        <f t="shared" si="31"/>
        <v>31.552</v>
      </c>
      <c r="K228" s="177">
        <f>+'GN2'!E226/1000/1000</f>
        <v>4.0309999999999997</v>
      </c>
      <c r="L228" s="177">
        <f>+'GN2'!F226/1000/1000</f>
        <v>3.41</v>
      </c>
      <c r="M228" s="123">
        <v>42990</v>
      </c>
      <c r="O228" s="111" t="s">
        <v>448</v>
      </c>
    </row>
    <row r="229" spans="1:15">
      <c r="A229" s="37">
        <v>42948</v>
      </c>
      <c r="B229" s="111"/>
      <c r="C229" s="111">
        <v>537</v>
      </c>
      <c r="D229" s="21">
        <v>7412</v>
      </c>
      <c r="E229" s="21">
        <v>2441</v>
      </c>
      <c r="F229" s="21">
        <v>1904</v>
      </c>
      <c r="G229" s="159">
        <v>31574</v>
      </c>
      <c r="H229" s="37">
        <f t="shared" ref="H229:H230" si="55">+A229</f>
        <v>42948</v>
      </c>
      <c r="I229" s="177">
        <f t="shared" si="30"/>
        <v>7.4119999999999999</v>
      </c>
      <c r="J229" s="177">
        <f t="shared" si="31"/>
        <v>31.574000000000002</v>
      </c>
      <c r="K229" s="177">
        <f>+'GN2'!E227/1000/1000</f>
        <v>4.0010000000000003</v>
      </c>
      <c r="L229" s="177">
        <f>+'GN2'!F227/1000/1000</f>
        <v>3.41</v>
      </c>
      <c r="M229" s="123">
        <v>43021</v>
      </c>
      <c r="O229" s="111" t="s">
        <v>448</v>
      </c>
    </row>
    <row r="230" spans="1:15">
      <c r="A230" s="37">
        <v>42979</v>
      </c>
      <c r="B230" s="111"/>
      <c r="C230" s="6">
        <v>552</v>
      </c>
      <c r="D230" s="21">
        <v>7389</v>
      </c>
      <c r="E230" s="21">
        <v>2670</v>
      </c>
      <c r="F230" s="21">
        <v>2118</v>
      </c>
      <c r="G230" s="159">
        <v>31633</v>
      </c>
      <c r="H230" s="37">
        <f t="shared" si="55"/>
        <v>42979</v>
      </c>
      <c r="I230" s="177">
        <f t="shared" si="30"/>
        <v>7.3890000000000002</v>
      </c>
      <c r="J230" s="177">
        <f t="shared" si="31"/>
        <v>31.632999999999999</v>
      </c>
      <c r="K230" s="177">
        <f>+'GN2'!E228/1000/1000</f>
        <v>3.9769999999999999</v>
      </c>
      <c r="L230" s="177">
        <f>+'GN2'!F228/1000/1000</f>
        <v>3.4119999999999999</v>
      </c>
      <c r="M230" s="123">
        <v>43049</v>
      </c>
      <c r="O230" s="111" t="s">
        <v>448</v>
      </c>
    </row>
    <row r="231" spans="1:15">
      <c r="A231" s="37">
        <v>43009</v>
      </c>
      <c r="B231" s="111"/>
      <c r="C231" s="6">
        <v>601</v>
      </c>
      <c r="D231" s="21">
        <v>7349</v>
      </c>
      <c r="E231" s="21">
        <v>3147</v>
      </c>
      <c r="F231" s="21">
        <v>2546</v>
      </c>
      <c r="G231" s="159">
        <v>31816</v>
      </c>
      <c r="H231" s="37">
        <f t="shared" ref="H231" si="56">+A231</f>
        <v>43009</v>
      </c>
      <c r="I231" s="177">
        <f t="shared" si="30"/>
        <v>7.3490000000000002</v>
      </c>
      <c r="J231" s="177">
        <f t="shared" si="31"/>
        <v>31.815999999999999</v>
      </c>
      <c r="K231" s="177">
        <f>+'GN2'!E229/1000/1000</f>
        <v>3.9390000000000001</v>
      </c>
      <c r="L231" s="177">
        <f>+'GN2'!F229/1000/1000</f>
        <v>3.41</v>
      </c>
      <c r="M231" s="123">
        <v>43082</v>
      </c>
      <c r="O231" s="111" t="s">
        <v>448</v>
      </c>
    </row>
    <row r="232" spans="1:15">
      <c r="A232" s="37">
        <v>43040</v>
      </c>
      <c r="B232" s="111"/>
      <c r="C232" s="6">
        <v>658</v>
      </c>
      <c r="D232" s="21">
        <v>7365</v>
      </c>
      <c r="E232" s="21">
        <v>3406</v>
      </c>
      <c r="F232" s="21">
        <v>2748</v>
      </c>
      <c r="G232" s="159">
        <v>31941</v>
      </c>
      <c r="H232" s="37">
        <f t="shared" ref="H232:H244" si="57">+A232</f>
        <v>43040</v>
      </c>
      <c r="I232" s="177">
        <f t="shared" si="30"/>
        <v>7.3650000000000002</v>
      </c>
      <c r="J232" s="177">
        <f t="shared" si="31"/>
        <v>31.940999999999999</v>
      </c>
      <c r="K232" s="177">
        <f>+'GN2'!E230/1000/1000</f>
        <v>3.9220000000000002</v>
      </c>
      <c r="L232" s="177">
        <f>+'GN2'!F230/1000/1000</f>
        <v>3.4430000000000001</v>
      </c>
      <c r="M232" s="123">
        <v>43131</v>
      </c>
      <c r="O232" s="111" t="s">
        <v>448</v>
      </c>
    </row>
    <row r="233" spans="1:15">
      <c r="A233" s="37">
        <v>43070</v>
      </c>
      <c r="B233" s="111"/>
      <c r="C233" s="6">
        <v>661</v>
      </c>
      <c r="D233" s="21">
        <v>7364</v>
      </c>
      <c r="E233" s="21">
        <v>4142</v>
      </c>
      <c r="F233" s="21">
        <v>3481</v>
      </c>
      <c r="G233" s="159">
        <v>32101</v>
      </c>
      <c r="H233" s="37">
        <f t="shared" si="57"/>
        <v>43070</v>
      </c>
      <c r="I233" s="177">
        <f t="shared" si="30"/>
        <v>7.3639999999999999</v>
      </c>
      <c r="J233" s="177">
        <f t="shared" si="31"/>
        <v>32.100999999999999</v>
      </c>
      <c r="K233" s="177">
        <f>+'GN2'!E231/1000/1000</f>
        <v>3.9089999999999998</v>
      </c>
      <c r="L233" s="177">
        <f>+'GN2'!F231/1000/1000</f>
        <v>3.4569999999999999</v>
      </c>
      <c r="M233" s="123">
        <v>43150</v>
      </c>
      <c r="O233" s="111" t="s">
        <v>448</v>
      </c>
    </row>
    <row r="234" spans="1:15">
      <c r="A234" s="37">
        <v>43101</v>
      </c>
      <c r="B234" s="111"/>
      <c r="C234" s="111">
        <v>706</v>
      </c>
      <c r="D234" s="21">
        <v>7375</v>
      </c>
      <c r="E234" s="21">
        <v>4969</v>
      </c>
      <c r="F234" s="21">
        <v>4263</v>
      </c>
      <c r="G234" s="159">
        <v>32160</v>
      </c>
      <c r="H234" s="37">
        <f t="shared" si="57"/>
        <v>43101</v>
      </c>
      <c r="I234" s="177">
        <f t="shared" si="30"/>
        <v>7.375</v>
      </c>
      <c r="J234" s="177">
        <f t="shared" si="31"/>
        <v>32.159999999999997</v>
      </c>
      <c r="K234" s="177">
        <f>+'GN2'!E232/1000/1000</f>
        <v>3.911</v>
      </c>
      <c r="L234" s="177">
        <f>+'GN2'!F232/1000/1000</f>
        <v>3.4649999999999999</v>
      </c>
      <c r="M234" s="123">
        <v>43173</v>
      </c>
      <c r="O234" s="111" t="s">
        <v>448</v>
      </c>
    </row>
    <row r="235" spans="1:15">
      <c r="A235" s="37">
        <v>43132</v>
      </c>
      <c r="B235" s="111"/>
      <c r="C235" s="111">
        <v>663</v>
      </c>
      <c r="D235" s="21">
        <v>7375</v>
      </c>
      <c r="E235" s="21">
        <v>4031</v>
      </c>
      <c r="F235" s="21">
        <v>3368</v>
      </c>
      <c r="G235" s="159">
        <v>32242</v>
      </c>
      <c r="H235" s="37">
        <f t="shared" si="57"/>
        <v>43132</v>
      </c>
      <c r="I235" s="177">
        <f t="shared" si="30"/>
        <v>7.375</v>
      </c>
      <c r="J235" s="177">
        <f t="shared" si="31"/>
        <v>32.241999999999997</v>
      </c>
      <c r="K235" s="177">
        <f>+'GN2'!E233/1000/1000</f>
        <v>3.899</v>
      </c>
      <c r="L235" s="177">
        <f>+'GN2'!F233/1000/1000</f>
        <v>3.4769999999999999</v>
      </c>
      <c r="M235" s="123">
        <v>43220</v>
      </c>
      <c r="O235" s="111" t="s">
        <v>448</v>
      </c>
    </row>
    <row r="236" spans="1:15">
      <c r="A236" s="37">
        <v>43160</v>
      </c>
      <c r="B236" s="111"/>
      <c r="C236" s="6">
        <v>705</v>
      </c>
      <c r="D236" s="21">
        <v>7386</v>
      </c>
      <c r="E236" s="21">
        <v>4176</v>
      </c>
      <c r="F236" s="111">
        <v>3471</v>
      </c>
      <c r="G236" s="159">
        <v>32541</v>
      </c>
      <c r="H236" s="37">
        <f t="shared" si="57"/>
        <v>43160</v>
      </c>
      <c r="I236" s="177">
        <f t="shared" si="30"/>
        <v>7.3860000000000001</v>
      </c>
      <c r="J236" s="177">
        <f t="shared" si="31"/>
        <v>32.540999999999997</v>
      </c>
      <c r="K236" s="177">
        <f>+'GN2'!E234/1000/1000</f>
        <v>3.8839999999999999</v>
      </c>
      <c r="L236" s="177">
        <f>+'GN2'!F234/1000/1000</f>
        <v>3.5030000000000001</v>
      </c>
      <c r="M236" s="123">
        <v>43231</v>
      </c>
      <c r="O236" s="111" t="s">
        <v>448</v>
      </c>
    </row>
    <row r="237" spans="1:15">
      <c r="A237" s="37">
        <v>43191</v>
      </c>
      <c r="B237" s="111"/>
      <c r="C237" s="6">
        <v>598</v>
      </c>
      <c r="D237" s="21">
        <v>7339</v>
      </c>
      <c r="E237" s="21">
        <v>3430</v>
      </c>
      <c r="F237" s="111">
        <v>2832</v>
      </c>
      <c r="G237" s="159">
        <v>32556</v>
      </c>
      <c r="H237" s="37">
        <f t="shared" si="57"/>
        <v>43191</v>
      </c>
      <c r="I237" s="177">
        <f t="shared" si="30"/>
        <v>7.3390000000000004</v>
      </c>
      <c r="J237" s="177">
        <f t="shared" si="31"/>
        <v>32.555999999999997</v>
      </c>
      <c r="K237" s="177">
        <f>+'GN2'!E235/1000/1000</f>
        <v>3.8570000000000002</v>
      </c>
      <c r="L237" s="177">
        <f>+'GN2'!F235/1000/1000</f>
        <v>3.4820000000000002</v>
      </c>
      <c r="M237" s="123">
        <v>43271</v>
      </c>
      <c r="O237" s="111" t="s">
        <v>448</v>
      </c>
    </row>
    <row r="238" spans="1:15">
      <c r="A238" s="37">
        <v>43221</v>
      </c>
      <c r="B238" s="111"/>
      <c r="C238" s="6">
        <v>558</v>
      </c>
      <c r="D238" s="21">
        <v>7319</v>
      </c>
      <c r="E238" s="21">
        <v>2541</v>
      </c>
      <c r="F238" s="111">
        <v>1983</v>
      </c>
      <c r="G238" s="159">
        <v>32616</v>
      </c>
      <c r="H238" s="37">
        <f t="shared" si="57"/>
        <v>43221</v>
      </c>
      <c r="I238" s="177">
        <f t="shared" si="30"/>
        <v>7.319</v>
      </c>
      <c r="J238" s="177">
        <f t="shared" si="31"/>
        <v>32.616</v>
      </c>
      <c r="K238" s="177">
        <f>+'GN2'!E236/1000/1000</f>
        <v>3.8359999999999999</v>
      </c>
      <c r="L238" s="177">
        <f>+'GN2'!F236/1000/1000</f>
        <v>3.4830000000000001</v>
      </c>
      <c r="M238" s="123">
        <v>43292</v>
      </c>
      <c r="O238" s="111" t="s">
        <v>448</v>
      </c>
    </row>
    <row r="239" spans="1:15">
      <c r="A239" s="37">
        <v>43252</v>
      </c>
      <c r="B239" s="111"/>
      <c r="C239" s="6">
        <v>489</v>
      </c>
      <c r="D239" s="21">
        <v>7289</v>
      </c>
      <c r="E239" s="21">
        <v>2268</v>
      </c>
      <c r="F239" s="111">
        <v>1779</v>
      </c>
      <c r="G239" s="159">
        <v>32605</v>
      </c>
      <c r="H239" s="37">
        <f t="shared" si="57"/>
        <v>43252</v>
      </c>
      <c r="I239" s="177">
        <f t="shared" si="30"/>
        <v>7.2889999999999997</v>
      </c>
      <c r="J239" s="177">
        <f t="shared" si="31"/>
        <v>32.604999999999997</v>
      </c>
      <c r="K239" s="177">
        <f>+'GN2'!E237/1000/1000</f>
        <v>3.82</v>
      </c>
      <c r="L239" s="177">
        <f>+'GN2'!F237/1000/1000</f>
        <v>3.4689999999999999</v>
      </c>
      <c r="M239" s="123">
        <v>43325</v>
      </c>
      <c r="O239" s="111" t="s">
        <v>448</v>
      </c>
    </row>
    <row r="240" spans="1:15">
      <c r="A240" s="37">
        <v>43282</v>
      </c>
      <c r="B240" s="111"/>
      <c r="C240" s="6">
        <v>548</v>
      </c>
      <c r="D240" s="21">
        <v>7276</v>
      </c>
      <c r="E240" s="21">
        <v>2677</v>
      </c>
      <c r="F240" s="111">
        <v>2129</v>
      </c>
      <c r="G240" s="159">
        <v>32622</v>
      </c>
      <c r="H240" s="37">
        <f t="shared" si="57"/>
        <v>43282</v>
      </c>
      <c r="I240" s="177">
        <f t="shared" si="30"/>
        <v>7.2759999999999998</v>
      </c>
      <c r="J240" s="177">
        <f t="shared" si="31"/>
        <v>32.622</v>
      </c>
      <c r="K240" s="177">
        <f>+'GN2'!E238/1000/1000</f>
        <v>3.8090000000000002</v>
      </c>
      <c r="L240" s="177">
        <f>+'GN2'!F238/1000/1000</f>
        <v>3.4660000000000002</v>
      </c>
      <c r="M240" s="123">
        <v>43356</v>
      </c>
      <c r="O240" s="111" t="s">
        <v>448</v>
      </c>
    </row>
    <row r="241" spans="1:15">
      <c r="A241" s="37">
        <v>43313</v>
      </c>
      <c r="B241" s="111"/>
      <c r="C241" s="6">
        <v>569</v>
      </c>
      <c r="D241" s="21">
        <v>7308</v>
      </c>
      <c r="E241" s="21">
        <v>2524</v>
      </c>
      <c r="F241" s="111">
        <v>1955</v>
      </c>
      <c r="G241" s="159">
        <v>32673</v>
      </c>
      <c r="H241" s="37">
        <f t="shared" si="57"/>
        <v>43313</v>
      </c>
      <c r="I241" s="177">
        <f t="shared" si="30"/>
        <v>7.3079999999999998</v>
      </c>
      <c r="J241" s="177">
        <f t="shared" si="31"/>
        <v>32.673000000000002</v>
      </c>
      <c r="K241" s="177">
        <f>+'GN2'!E239/1000/1000</f>
        <v>3.8290000000000002</v>
      </c>
      <c r="L241" s="177">
        <f>+'GN2'!F239/1000/1000</f>
        <v>3.4780000000000002</v>
      </c>
      <c r="M241" s="123">
        <v>43396</v>
      </c>
      <c r="O241" s="111" t="s">
        <v>448</v>
      </c>
    </row>
    <row r="242" spans="1:15">
      <c r="A242" s="37">
        <v>43344</v>
      </c>
      <c r="B242" s="111"/>
      <c r="C242" s="6">
        <v>585</v>
      </c>
      <c r="D242" s="21">
        <v>7341</v>
      </c>
      <c r="E242" s="21">
        <v>2748</v>
      </c>
      <c r="F242" s="111">
        <v>2163</v>
      </c>
      <c r="G242" s="159">
        <v>32718</v>
      </c>
      <c r="H242" s="37">
        <f t="shared" si="57"/>
        <v>43344</v>
      </c>
      <c r="I242" s="177">
        <f t="shared" si="30"/>
        <v>7.3410000000000002</v>
      </c>
      <c r="J242" s="177">
        <f t="shared" si="31"/>
        <v>32.718000000000004</v>
      </c>
      <c r="K242" s="177">
        <f>+'GN2'!E240/1000/1000</f>
        <v>3.8380000000000001</v>
      </c>
      <c r="L242" s="177">
        <f>+'GN2'!F240/1000/1000</f>
        <v>3.5019999999999998</v>
      </c>
      <c r="M242" s="123">
        <v>43417</v>
      </c>
      <c r="O242" s="130" t="s">
        <v>653</v>
      </c>
    </row>
    <row r="243" spans="1:15">
      <c r="A243" s="37">
        <v>43374</v>
      </c>
      <c r="B243" s="111"/>
      <c r="C243" s="6">
        <v>644</v>
      </c>
      <c r="D243" s="21">
        <v>7384</v>
      </c>
      <c r="E243" s="21">
        <v>3268</v>
      </c>
      <c r="F243" s="111">
        <v>2624</v>
      </c>
      <c r="G243" s="159">
        <v>32796</v>
      </c>
      <c r="H243" s="37">
        <f t="shared" si="57"/>
        <v>43374</v>
      </c>
      <c r="I243" s="177">
        <f t="shared" si="30"/>
        <v>7.3840000000000003</v>
      </c>
      <c r="J243" s="177">
        <f t="shared" si="31"/>
        <v>32.795999999999999</v>
      </c>
      <c r="K243" s="177">
        <f>+'GN2'!E241/1000/1000</f>
        <v>3.8559999999999999</v>
      </c>
      <c r="L243" s="177">
        <f>+'GN2'!F241/1000/1000</f>
        <v>3.5270000000000001</v>
      </c>
      <c r="M243" s="123">
        <v>43451</v>
      </c>
      <c r="O243" s="111" t="s">
        <v>448</v>
      </c>
    </row>
    <row r="244" spans="1:15">
      <c r="A244" s="37">
        <v>43405</v>
      </c>
      <c r="B244" s="111"/>
      <c r="C244" s="6">
        <v>693</v>
      </c>
      <c r="D244" s="21">
        <v>7419</v>
      </c>
      <c r="E244" s="21">
        <v>3535</v>
      </c>
      <c r="F244" s="111">
        <v>2842</v>
      </c>
      <c r="G244" s="159">
        <v>32890</v>
      </c>
      <c r="H244" s="37">
        <f t="shared" si="57"/>
        <v>43405</v>
      </c>
      <c r="I244" s="177">
        <f t="shared" si="30"/>
        <v>7.4189999999999996</v>
      </c>
      <c r="J244" s="177">
        <f t="shared" si="31"/>
        <v>32.89</v>
      </c>
      <c r="K244" s="177">
        <f>+'GN2'!E242/1000/1000</f>
        <v>3.8860000000000001</v>
      </c>
      <c r="L244" s="177">
        <f>+'GN2'!F242/1000/1000</f>
        <v>3.532</v>
      </c>
      <c r="M244" s="123">
        <v>43500</v>
      </c>
      <c r="O244" s="130" t="s">
        <v>653</v>
      </c>
    </row>
    <row r="245" spans="1:15">
      <c r="A245" s="37">
        <v>43435</v>
      </c>
      <c r="B245" s="111"/>
      <c r="C245" s="6">
        <v>669</v>
      </c>
      <c r="D245" s="21">
        <v>7427</v>
      </c>
      <c r="E245" s="21">
        <v>4199</v>
      </c>
      <c r="F245" s="111">
        <v>3530</v>
      </c>
      <c r="G245" s="159">
        <v>32939</v>
      </c>
      <c r="H245" s="37">
        <f t="shared" ref="H245:H247" si="58">+A245</f>
        <v>43435</v>
      </c>
      <c r="I245" s="177">
        <f t="shared" si="30"/>
        <v>7.4269999999999996</v>
      </c>
      <c r="J245" s="177">
        <f t="shared" si="31"/>
        <v>32.939</v>
      </c>
      <c r="K245" s="177">
        <f>+'GN2'!E243/1000/1000</f>
        <v>3.8809999999999998</v>
      </c>
      <c r="L245" s="177">
        <f>+'GN2'!F243/1000/1000</f>
        <v>3.544</v>
      </c>
      <c r="M245" s="123">
        <v>43515</v>
      </c>
      <c r="O245" s="111" t="s">
        <v>448</v>
      </c>
    </row>
    <row r="246" spans="1:15">
      <c r="A246" s="37">
        <v>43466</v>
      </c>
      <c r="B246" s="111"/>
      <c r="C246" s="6">
        <v>726</v>
      </c>
      <c r="D246" s="21">
        <v>7447</v>
      </c>
      <c r="E246" s="21">
        <v>4968</v>
      </c>
      <c r="F246" s="111">
        <v>4242</v>
      </c>
      <c r="G246" s="159">
        <v>32918</v>
      </c>
      <c r="H246" s="37">
        <f t="shared" si="58"/>
        <v>43466</v>
      </c>
      <c r="I246" s="177">
        <f t="shared" si="30"/>
        <v>7.4470000000000001</v>
      </c>
      <c r="J246" s="177">
        <f t="shared" si="31"/>
        <v>32.917999999999999</v>
      </c>
      <c r="K246" s="177">
        <f>+'GN2'!E244/1000/1000</f>
        <v>3.8809999999999998</v>
      </c>
      <c r="L246" s="177">
        <f>+'GN2'!F244/1000/1000</f>
        <v>3.5640000000000001</v>
      </c>
      <c r="M246" s="123">
        <v>43539</v>
      </c>
      <c r="O246" s="130" t="s">
        <v>653</v>
      </c>
    </row>
    <row r="247" spans="1:15">
      <c r="A247" s="37">
        <v>43497</v>
      </c>
      <c r="B247" s="111"/>
      <c r="C247" s="6">
        <v>664</v>
      </c>
      <c r="D247" s="21">
        <v>7448</v>
      </c>
      <c r="E247" s="21">
        <v>4015</v>
      </c>
      <c r="F247" s="21">
        <v>3351</v>
      </c>
      <c r="G247" s="159">
        <v>32901</v>
      </c>
      <c r="H247" s="37">
        <f t="shared" si="58"/>
        <v>43497</v>
      </c>
      <c r="I247" s="177">
        <f t="shared" si="30"/>
        <v>7.4480000000000004</v>
      </c>
      <c r="J247" s="177">
        <f t="shared" si="31"/>
        <v>32.901000000000003</v>
      </c>
      <c r="K247" s="177">
        <f>+'GN2'!E245/1000/1000</f>
        <v>3.8690000000000002</v>
      </c>
      <c r="L247" s="177">
        <f>+'GN2'!F245/1000/1000</f>
        <v>3.577</v>
      </c>
      <c r="M247" s="123">
        <v>43584</v>
      </c>
      <c r="O247" s="111" t="s">
        <v>448</v>
      </c>
    </row>
    <row r="248" spans="1:15">
      <c r="A248" s="37">
        <v>43525</v>
      </c>
      <c r="B248" s="111"/>
      <c r="C248" s="6">
        <v>699</v>
      </c>
      <c r="D248" s="21">
        <v>7442</v>
      </c>
      <c r="E248" s="21">
        <v>4008</v>
      </c>
      <c r="F248" s="21">
        <v>3309</v>
      </c>
      <c r="G248" s="159">
        <v>32739</v>
      </c>
      <c r="H248" s="37">
        <f t="shared" ref="H248:H250" si="59">+A248</f>
        <v>43525</v>
      </c>
      <c r="I248" s="177">
        <f t="shared" si="30"/>
        <v>7.4420000000000002</v>
      </c>
      <c r="J248" s="177">
        <f t="shared" si="31"/>
        <v>32.738999999999997</v>
      </c>
      <c r="K248" s="177">
        <f>+'GN2'!E246/1000/1000</f>
        <v>3.8740000000000001</v>
      </c>
      <c r="L248" s="177">
        <f>+'GN2'!F246/1000/1000</f>
        <v>3.5670000000000002</v>
      </c>
      <c r="M248" s="123">
        <v>43620</v>
      </c>
      <c r="O248" s="130" t="s">
        <v>653</v>
      </c>
    </row>
    <row r="249" spans="1:15">
      <c r="A249" s="37">
        <v>43556</v>
      </c>
      <c r="C249" s="6">
        <v>616</v>
      </c>
      <c r="D249" s="21">
        <v>7460</v>
      </c>
      <c r="E249" s="21">
        <v>3605</v>
      </c>
      <c r="F249" s="21">
        <v>2989</v>
      </c>
      <c r="G249" s="159">
        <v>32896</v>
      </c>
      <c r="H249" s="37">
        <f t="shared" si="59"/>
        <v>43556</v>
      </c>
      <c r="I249" s="177">
        <f t="shared" si="30"/>
        <v>7.46</v>
      </c>
      <c r="J249" s="177">
        <f t="shared" si="31"/>
        <v>32.896000000000001</v>
      </c>
      <c r="K249" s="177">
        <f>+'GN2'!E247/1000/1000</f>
        <v>3.8969999999999998</v>
      </c>
      <c r="L249" s="177">
        <f>+'GN2'!F247/1000/1000</f>
        <v>3.5619999999999998</v>
      </c>
      <c r="M249" s="123">
        <v>43637</v>
      </c>
      <c r="O249" s="111" t="s">
        <v>448</v>
      </c>
    </row>
    <row r="250" spans="1:15">
      <c r="A250" s="37">
        <v>43586</v>
      </c>
      <c r="B250" s="111"/>
      <c r="C250" s="6">
        <v>570</v>
      </c>
      <c r="D250" s="21">
        <v>7472</v>
      </c>
      <c r="E250" s="21">
        <v>2563</v>
      </c>
      <c r="F250" s="21">
        <v>1993</v>
      </c>
      <c r="G250" s="159">
        <v>32906</v>
      </c>
      <c r="H250" s="37">
        <f t="shared" si="59"/>
        <v>43586</v>
      </c>
      <c r="I250" s="177">
        <f t="shared" si="30"/>
        <v>7.4720000000000004</v>
      </c>
      <c r="J250" s="177">
        <f t="shared" si="31"/>
        <v>32.905999999999999</v>
      </c>
      <c r="K250" s="177">
        <f>+'GN2'!E248/1000/1000</f>
        <v>3.9289999999999998</v>
      </c>
      <c r="L250" s="177">
        <f>+'GN2'!F248/1000/1000</f>
        <v>3.5430000000000001</v>
      </c>
      <c r="M250" s="123">
        <v>43658</v>
      </c>
      <c r="O250" s="130" t="s">
        <v>653</v>
      </c>
    </row>
    <row r="251" spans="1:15">
      <c r="A251" s="37">
        <v>43617</v>
      </c>
      <c r="B251" s="111"/>
      <c r="C251" s="111">
        <v>508</v>
      </c>
      <c r="D251" s="21">
        <v>7491</v>
      </c>
      <c r="E251" s="111">
        <v>2298</v>
      </c>
      <c r="F251" s="21">
        <v>1790</v>
      </c>
      <c r="G251" s="159">
        <v>32917</v>
      </c>
      <c r="H251" s="37">
        <f t="shared" ref="H251" si="60">+A251</f>
        <v>43617</v>
      </c>
      <c r="I251" s="177">
        <f t="shared" si="30"/>
        <v>7.4909999999999997</v>
      </c>
      <c r="J251" s="177">
        <f t="shared" si="31"/>
        <v>32.917000000000002</v>
      </c>
      <c r="K251" s="177">
        <f>+'GN2'!E249/1000/1000</f>
        <v>3.956</v>
      </c>
      <c r="L251" s="177">
        <f>+'GN2'!F249/1000/1000</f>
        <v>3.5350000000000001</v>
      </c>
      <c r="M251" s="123">
        <v>43691</v>
      </c>
      <c r="O251" s="111" t="s">
        <v>448</v>
      </c>
    </row>
    <row r="252" spans="1:15">
      <c r="A252" s="37">
        <v>43647</v>
      </c>
      <c r="C252" s="111">
        <v>559</v>
      </c>
      <c r="D252" s="21">
        <v>7502</v>
      </c>
      <c r="E252" s="111">
        <v>2699</v>
      </c>
      <c r="F252" s="21">
        <v>2140</v>
      </c>
      <c r="G252" s="159">
        <v>32928</v>
      </c>
      <c r="H252" s="37">
        <f t="shared" ref="H252:H254" si="61">+A252</f>
        <v>43647</v>
      </c>
      <c r="I252" s="177">
        <f t="shared" ref="I252:I254" si="62">+D252/1000</f>
        <v>7.5019999999999998</v>
      </c>
      <c r="J252" s="177">
        <f t="shared" ref="J252:J254" si="63">+G252/1000</f>
        <v>32.927999999999997</v>
      </c>
      <c r="K252" s="177">
        <f>+'GN2'!E250/1000/1000</f>
        <v>3.9660000000000002</v>
      </c>
      <c r="L252" s="177">
        <f>+'GN2'!F250/1000/1000</f>
        <v>3.536</v>
      </c>
      <c r="M252" s="123">
        <v>43724</v>
      </c>
      <c r="O252" s="130" t="s">
        <v>653</v>
      </c>
    </row>
    <row r="253" spans="1:15">
      <c r="A253" s="37">
        <v>43678</v>
      </c>
      <c r="B253" s="111"/>
      <c r="C253" s="111">
        <v>589</v>
      </c>
      <c r="D253" s="21">
        <v>7522</v>
      </c>
      <c r="E253" s="111">
        <v>2617</v>
      </c>
      <c r="F253" s="21">
        <v>2028</v>
      </c>
      <c r="G253" s="159">
        <v>33001</v>
      </c>
      <c r="H253" s="37">
        <f t="shared" si="61"/>
        <v>43678</v>
      </c>
      <c r="I253" s="177">
        <f t="shared" si="62"/>
        <v>7.5220000000000002</v>
      </c>
      <c r="J253" s="177">
        <f t="shared" si="63"/>
        <v>33.000999999999998</v>
      </c>
      <c r="K253" s="177">
        <f>+'GN2'!E251/1000/1000</f>
        <v>3.9809999999999999</v>
      </c>
      <c r="L253" s="177">
        <f>+'GN2'!F251/1000/1000</f>
        <v>3.5409999999999999</v>
      </c>
      <c r="M253" s="123">
        <v>43752</v>
      </c>
      <c r="O253" s="111"/>
    </row>
    <row r="254" spans="1:15">
      <c r="A254" s="37">
        <v>43709</v>
      </c>
      <c r="B254" s="111"/>
      <c r="C254" s="111">
        <v>619</v>
      </c>
      <c r="D254" s="21">
        <v>7556</v>
      </c>
      <c r="E254" s="111">
        <v>2771</v>
      </c>
      <c r="F254" s="21">
        <v>2152</v>
      </c>
      <c r="G254" s="159">
        <v>32990</v>
      </c>
      <c r="H254" s="37">
        <f t="shared" si="61"/>
        <v>43709</v>
      </c>
      <c r="I254" s="177">
        <f t="shared" si="62"/>
        <v>7.556</v>
      </c>
      <c r="J254" s="177">
        <f t="shared" si="63"/>
        <v>32.99</v>
      </c>
      <c r="K254" s="181">
        <f>+'GN2'!E252/1000/1000</f>
        <v>4.0250000000000004</v>
      </c>
      <c r="L254" s="181">
        <f>+'GN2'!F252/1000/1000</f>
        <v>3.5310000000000001</v>
      </c>
      <c r="M254" s="123">
        <v>43784</v>
      </c>
      <c r="O254" s="130" t="s">
        <v>697</v>
      </c>
    </row>
    <row r="255" spans="1:15">
      <c r="I255" s="178"/>
      <c r="J255" s="178"/>
      <c r="K255" s="178"/>
      <c r="L255" s="178"/>
      <c r="M255" s="179" t="s">
        <v>704</v>
      </c>
      <c r="N255" s="180"/>
      <c r="O255" s="130" t="s">
        <v>697</v>
      </c>
    </row>
    <row r="256" spans="1:15">
      <c r="M256" s="179" t="s">
        <v>706</v>
      </c>
      <c r="O256" s="130"/>
    </row>
    <row r="257" spans="13:15">
      <c r="M257" s="123"/>
      <c r="O257" s="111"/>
    </row>
    <row r="258" spans="13:15">
      <c r="M258" s="123"/>
    </row>
  </sheetData>
  <mergeCells count="1">
    <mergeCell ref="B4:B5"/>
  </mergeCells>
  <pageMargins left="0.75" right="0.75" top="1" bottom="1" header="0.5" footer="0.5"/>
  <pageSetup orientation="portrait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264"/>
  <sheetViews>
    <sheetView workbookViewId="0">
      <pane xSplit="2" ySplit="3" topLeftCell="C10" activePane="bottomRight" state="frozen"/>
      <selection pane="topRight" activeCell="C1" sqref="C1"/>
      <selection pane="bottomLeft" activeCell="A4" sqref="A4"/>
      <selection pane="bottomRight" activeCell="B1" sqref="B1:D1"/>
    </sheetView>
  </sheetViews>
  <sheetFormatPr defaultColWidth="9.1796875" defaultRowHeight="14.5"/>
  <cols>
    <col min="1" max="1" width="9.1796875" style="25"/>
    <col min="2" max="2" width="9" style="73" customWidth="1"/>
    <col min="3" max="3" width="21.54296875" style="73" customWidth="1"/>
    <col min="4" max="4" width="25.26953125" style="73" customWidth="1"/>
    <col min="5" max="5" width="11" style="25" customWidth="1"/>
    <col min="6" max="6" width="13.26953125" style="25" bestFit="1" customWidth="1"/>
    <col min="7" max="7" width="10.7265625" style="25" bestFit="1" customWidth="1"/>
    <col min="8" max="16384" width="9.1796875" style="25"/>
  </cols>
  <sheetData>
    <row r="1" spans="1:6" ht="15" customHeight="1">
      <c r="B1" s="208" t="s">
        <v>382</v>
      </c>
      <c r="C1" s="208"/>
      <c r="D1" s="208"/>
      <c r="E1" s="26" t="s">
        <v>383</v>
      </c>
    </row>
    <row r="2" spans="1:6" ht="15" customHeight="1">
      <c r="B2" s="207"/>
      <c r="C2" s="209" t="s">
        <v>1</v>
      </c>
      <c r="D2" s="209"/>
      <c r="E2" s="26" t="s">
        <v>1</v>
      </c>
      <c r="F2" s="26" t="s">
        <v>1</v>
      </c>
    </row>
    <row r="3" spans="1:6">
      <c r="B3" s="207"/>
      <c r="C3" s="59" t="s">
        <v>359</v>
      </c>
      <c r="D3" s="59" t="s">
        <v>358</v>
      </c>
      <c r="E3" s="111" t="s">
        <v>375</v>
      </c>
      <c r="F3" s="111" t="s">
        <v>376</v>
      </c>
    </row>
    <row r="4" spans="1:6">
      <c r="A4" s="27"/>
      <c r="B4" s="35" t="s">
        <v>205</v>
      </c>
      <c r="C4" s="6"/>
      <c r="D4" s="6"/>
      <c r="E4" s="6"/>
      <c r="F4" s="6"/>
    </row>
    <row r="5" spans="1:6">
      <c r="A5" s="27"/>
      <c r="B5" s="35" t="s">
        <v>204</v>
      </c>
      <c r="C5" s="6"/>
      <c r="D5" s="6"/>
      <c r="E5" s="6"/>
      <c r="F5" s="6"/>
    </row>
    <row r="6" spans="1:6">
      <c r="A6" s="27"/>
      <c r="B6" s="35" t="s">
        <v>203</v>
      </c>
      <c r="C6" s="6"/>
      <c r="D6" s="6"/>
      <c r="E6" s="6"/>
      <c r="F6" s="6"/>
    </row>
    <row r="7" spans="1:6">
      <c r="A7" s="27"/>
      <c r="B7" s="35" t="s">
        <v>202</v>
      </c>
      <c r="C7" s="6"/>
      <c r="D7" s="6"/>
      <c r="E7" s="6"/>
      <c r="F7" s="6"/>
    </row>
    <row r="8" spans="1:6">
      <c r="A8" s="27"/>
      <c r="B8" s="35" t="s">
        <v>201</v>
      </c>
      <c r="C8" s="6"/>
      <c r="D8" s="6"/>
      <c r="E8" s="6"/>
      <c r="F8" s="6"/>
    </row>
    <row r="9" spans="1:6">
      <c r="A9" s="27"/>
      <c r="B9" s="35" t="s">
        <v>200</v>
      </c>
      <c r="C9" s="6"/>
      <c r="D9" s="6"/>
      <c r="E9" s="6"/>
      <c r="F9" s="6"/>
    </row>
    <row r="10" spans="1:6">
      <c r="A10" s="27"/>
      <c r="B10" s="35" t="s">
        <v>199</v>
      </c>
      <c r="C10" s="6"/>
      <c r="D10" s="6"/>
      <c r="E10" s="6"/>
      <c r="F10" s="6"/>
    </row>
    <row r="11" spans="1:6">
      <c r="A11" s="27"/>
      <c r="B11" s="35" t="s">
        <v>198</v>
      </c>
      <c r="C11" s="6"/>
      <c r="D11" s="6"/>
      <c r="E11" s="6"/>
      <c r="F11" s="6"/>
    </row>
    <row r="12" spans="1:6">
      <c r="A12" s="27"/>
      <c r="B12" s="35" t="s">
        <v>197</v>
      </c>
      <c r="C12" s="6"/>
      <c r="D12" s="6"/>
      <c r="E12" s="6"/>
      <c r="F12" s="6"/>
    </row>
    <row r="13" spans="1:6">
      <c r="A13" s="27"/>
      <c r="B13" s="35" t="s">
        <v>196</v>
      </c>
      <c r="C13" s="6"/>
      <c r="D13" s="6"/>
      <c r="E13" s="6"/>
      <c r="F13" s="6"/>
    </row>
    <row r="14" spans="1:6">
      <c r="A14" s="27"/>
      <c r="B14" s="35" t="s">
        <v>195</v>
      </c>
      <c r="C14" s="6"/>
      <c r="D14" s="6"/>
      <c r="E14" s="6"/>
      <c r="F14" s="6"/>
    </row>
    <row r="15" spans="1:6">
      <c r="A15" s="27">
        <v>36495</v>
      </c>
      <c r="B15" s="35" t="s">
        <v>194</v>
      </c>
      <c r="C15" s="6"/>
      <c r="D15" s="6"/>
      <c r="E15" s="6"/>
      <c r="F15" s="6"/>
    </row>
    <row r="16" spans="1:6">
      <c r="A16" s="27">
        <v>36526</v>
      </c>
      <c r="B16" s="35" t="s">
        <v>193</v>
      </c>
      <c r="C16" s="6"/>
      <c r="D16" s="6"/>
      <c r="E16" s="6"/>
      <c r="F16" s="6"/>
    </row>
    <row r="17" spans="1:8">
      <c r="A17" s="27">
        <v>36557</v>
      </c>
      <c r="B17" s="35" t="s">
        <v>192</v>
      </c>
      <c r="C17" s="6"/>
      <c r="D17" s="6"/>
      <c r="E17" s="6"/>
      <c r="F17" s="6"/>
    </row>
    <row r="18" spans="1:8">
      <c r="A18" s="27">
        <v>36586</v>
      </c>
      <c r="B18" s="35" t="s">
        <v>191</v>
      </c>
      <c r="C18" s="6"/>
      <c r="D18" s="6"/>
      <c r="E18" s="6"/>
      <c r="F18" s="6"/>
    </row>
    <row r="19" spans="1:8">
      <c r="A19" s="27">
        <v>36617</v>
      </c>
      <c r="B19" s="35" t="s">
        <v>190</v>
      </c>
      <c r="C19" s="6"/>
      <c r="D19" s="6"/>
      <c r="E19" s="6"/>
      <c r="F19" s="6"/>
    </row>
    <row r="20" spans="1:8">
      <c r="A20" s="27">
        <v>36647</v>
      </c>
      <c r="B20" s="35" t="s">
        <v>189</v>
      </c>
      <c r="C20" s="6"/>
      <c r="D20" s="6"/>
      <c r="E20" s="6"/>
      <c r="F20" s="6"/>
    </row>
    <row r="21" spans="1:8">
      <c r="A21" s="27">
        <v>36678</v>
      </c>
      <c r="B21" s="35" t="s">
        <v>188</v>
      </c>
      <c r="C21" s="6"/>
      <c r="D21" s="6"/>
      <c r="E21" s="6"/>
      <c r="F21" s="6"/>
    </row>
    <row r="22" spans="1:8">
      <c r="A22" s="27">
        <v>36708</v>
      </c>
      <c r="B22" s="35" t="s">
        <v>187</v>
      </c>
      <c r="C22" s="6"/>
      <c r="D22" s="6"/>
      <c r="E22" s="6"/>
      <c r="F22" s="6"/>
    </row>
    <row r="23" spans="1:8">
      <c r="A23" s="27">
        <v>36739</v>
      </c>
      <c r="B23" s="35" t="s">
        <v>186</v>
      </c>
      <c r="C23" s="6"/>
      <c r="D23" s="6"/>
      <c r="E23" s="6"/>
      <c r="F23" s="6"/>
    </row>
    <row r="24" spans="1:8">
      <c r="A24" s="27">
        <v>36770</v>
      </c>
      <c r="B24" s="35" t="s">
        <v>185</v>
      </c>
      <c r="C24" s="6"/>
      <c r="D24" s="6"/>
      <c r="E24" s="6"/>
      <c r="F24" s="6"/>
    </row>
    <row r="25" spans="1:8">
      <c r="A25" s="27">
        <v>36800</v>
      </c>
      <c r="B25" s="35" t="s">
        <v>184</v>
      </c>
      <c r="C25" s="6"/>
      <c r="D25" s="6"/>
      <c r="E25" s="6"/>
      <c r="F25" s="6"/>
    </row>
    <row r="26" spans="1:8">
      <c r="A26" s="27">
        <v>36831</v>
      </c>
      <c r="B26" s="35" t="s">
        <v>183</v>
      </c>
      <c r="C26" s="6"/>
      <c r="D26" s="6"/>
      <c r="E26" s="6"/>
      <c r="F26" s="6"/>
    </row>
    <row r="27" spans="1:8">
      <c r="A27" s="27">
        <v>36861</v>
      </c>
      <c r="B27" s="35" t="s">
        <v>182</v>
      </c>
      <c r="C27" s="6"/>
      <c r="D27" s="6"/>
      <c r="E27" s="6"/>
      <c r="F27" s="6"/>
    </row>
    <row r="28" spans="1:8">
      <c r="A28" s="27">
        <v>36892</v>
      </c>
      <c r="B28" s="35" t="s">
        <v>181</v>
      </c>
      <c r="C28" s="6"/>
      <c r="D28" s="6"/>
      <c r="E28" s="6"/>
      <c r="F28" s="6"/>
    </row>
    <row r="29" spans="1:8">
      <c r="A29" s="27">
        <v>36923</v>
      </c>
      <c r="B29" s="35" t="s">
        <v>180</v>
      </c>
      <c r="C29" s="6"/>
      <c r="D29" s="6"/>
      <c r="E29" s="6"/>
      <c r="F29" s="6"/>
    </row>
    <row r="30" spans="1:8">
      <c r="A30" s="27">
        <v>36951</v>
      </c>
      <c r="B30" s="35" t="s">
        <v>179</v>
      </c>
      <c r="C30" s="6"/>
      <c r="D30" s="6"/>
      <c r="E30" s="6"/>
      <c r="F30" s="6"/>
    </row>
    <row r="31" spans="1:8">
      <c r="A31" s="27">
        <v>36982</v>
      </c>
      <c r="B31" s="35" t="s">
        <v>178</v>
      </c>
      <c r="C31" s="6"/>
      <c r="D31" s="6"/>
      <c r="E31" s="6"/>
      <c r="F31" s="6"/>
      <c r="H31" s="111" t="s">
        <v>441</v>
      </c>
    </row>
    <row r="32" spans="1:8">
      <c r="A32" s="27">
        <v>37012</v>
      </c>
      <c r="B32" s="35" t="s">
        <v>177</v>
      </c>
      <c r="C32" s="6"/>
      <c r="D32" s="6"/>
      <c r="E32" s="6"/>
      <c r="F32" s="6"/>
      <c r="H32" s="111" t="s">
        <v>441</v>
      </c>
    </row>
    <row r="33" spans="1:8">
      <c r="A33" s="27">
        <v>37043</v>
      </c>
      <c r="B33" s="35" t="s">
        <v>176</v>
      </c>
      <c r="C33" s="6"/>
      <c r="D33" s="6"/>
      <c r="E33" s="6"/>
      <c r="F33" s="6"/>
      <c r="H33" s="111" t="s">
        <v>441</v>
      </c>
    </row>
    <row r="34" spans="1:8">
      <c r="A34" s="27">
        <v>37073</v>
      </c>
      <c r="B34" s="35" t="s">
        <v>175</v>
      </c>
      <c r="C34" s="6"/>
      <c r="D34" s="6"/>
      <c r="E34" s="6"/>
      <c r="F34" s="6"/>
      <c r="H34" s="111" t="s">
        <v>441</v>
      </c>
    </row>
    <row r="35" spans="1:8">
      <c r="A35" s="27">
        <v>37104</v>
      </c>
      <c r="B35" s="35" t="s">
        <v>174</v>
      </c>
      <c r="C35" s="6"/>
      <c r="D35" s="6"/>
      <c r="E35" s="6"/>
      <c r="F35" s="6"/>
      <c r="H35" s="111" t="s">
        <v>441</v>
      </c>
    </row>
    <row r="36" spans="1:8">
      <c r="A36" s="27">
        <v>37135</v>
      </c>
      <c r="B36" s="35" t="s">
        <v>173</v>
      </c>
      <c r="C36" s="6"/>
      <c r="D36" s="6"/>
      <c r="E36" s="6"/>
      <c r="F36" s="6"/>
      <c r="H36" s="111" t="s">
        <v>441</v>
      </c>
    </row>
    <row r="37" spans="1:8">
      <c r="A37" s="27">
        <v>37165</v>
      </c>
      <c r="B37" s="35" t="s">
        <v>172</v>
      </c>
      <c r="C37" s="6"/>
      <c r="D37" s="6"/>
      <c r="E37" s="6"/>
      <c r="F37" s="6"/>
      <c r="H37" s="111" t="s">
        <v>441</v>
      </c>
    </row>
    <row r="38" spans="1:8">
      <c r="A38" s="27">
        <v>37196</v>
      </c>
      <c r="B38" s="35" t="s">
        <v>171</v>
      </c>
      <c r="C38" s="6"/>
      <c r="D38" s="6"/>
      <c r="E38" s="6"/>
      <c r="F38" s="6"/>
      <c r="H38" s="111" t="s">
        <v>441</v>
      </c>
    </row>
    <row r="39" spans="1:8">
      <c r="A39" s="27">
        <v>37226</v>
      </c>
      <c r="B39" s="35" t="s">
        <v>170</v>
      </c>
      <c r="C39" s="6"/>
      <c r="D39" s="6"/>
      <c r="E39" s="6"/>
      <c r="F39" s="6"/>
      <c r="H39" s="111" t="s">
        <v>441</v>
      </c>
    </row>
    <row r="40" spans="1:8">
      <c r="A40" s="27">
        <v>37257</v>
      </c>
      <c r="B40" s="35" t="s">
        <v>169</v>
      </c>
      <c r="C40" s="6"/>
      <c r="D40" s="6"/>
      <c r="E40" s="6"/>
      <c r="F40" s="6"/>
      <c r="H40" s="111" t="s">
        <v>441</v>
      </c>
    </row>
    <row r="41" spans="1:8">
      <c r="A41" s="27">
        <v>37288</v>
      </c>
      <c r="B41" s="35" t="s">
        <v>168</v>
      </c>
      <c r="C41" s="6"/>
      <c r="D41" s="6"/>
      <c r="E41" s="6"/>
      <c r="F41" s="6"/>
      <c r="H41" s="111" t="s">
        <v>441</v>
      </c>
    </row>
    <row r="42" spans="1:8">
      <c r="A42" s="27">
        <v>37316</v>
      </c>
      <c r="B42" s="35" t="s">
        <v>167</v>
      </c>
      <c r="C42" s="6"/>
      <c r="D42" s="6"/>
      <c r="E42" s="6"/>
      <c r="F42" s="6"/>
      <c r="H42" s="111" t="s">
        <v>441</v>
      </c>
    </row>
    <row r="43" spans="1:8">
      <c r="A43" s="27">
        <v>37347</v>
      </c>
      <c r="B43" s="35" t="s">
        <v>166</v>
      </c>
      <c r="C43" s="6"/>
      <c r="D43" s="6"/>
      <c r="E43" s="6"/>
      <c r="F43" s="6"/>
      <c r="H43" s="111" t="s">
        <v>441</v>
      </c>
    </row>
    <row r="44" spans="1:8">
      <c r="A44" s="27">
        <v>37377</v>
      </c>
      <c r="B44" s="35" t="s">
        <v>165</v>
      </c>
      <c r="C44" s="6"/>
      <c r="D44" s="6"/>
      <c r="E44" s="6"/>
      <c r="F44" s="6"/>
      <c r="H44" s="111" t="s">
        <v>441</v>
      </c>
    </row>
    <row r="45" spans="1:8">
      <c r="A45" s="27">
        <v>37408</v>
      </c>
      <c r="B45" s="35" t="s">
        <v>164</v>
      </c>
      <c r="C45" s="6"/>
      <c r="D45" s="6"/>
      <c r="E45" s="6"/>
      <c r="F45" s="6"/>
      <c r="H45" s="111" t="s">
        <v>441</v>
      </c>
    </row>
    <row r="46" spans="1:8">
      <c r="A46" s="27">
        <v>37438</v>
      </c>
      <c r="B46" s="35" t="s">
        <v>163</v>
      </c>
      <c r="C46" s="6"/>
      <c r="D46" s="6"/>
      <c r="E46" s="6"/>
      <c r="F46" s="6"/>
      <c r="H46" s="111" t="s">
        <v>441</v>
      </c>
    </row>
    <row r="47" spans="1:8">
      <c r="A47" s="27">
        <v>37469</v>
      </c>
      <c r="B47" s="35" t="s">
        <v>162</v>
      </c>
      <c r="C47" s="6"/>
      <c r="D47" s="6"/>
      <c r="E47" s="6"/>
      <c r="F47" s="6"/>
      <c r="H47" s="111" t="s">
        <v>441</v>
      </c>
    </row>
    <row r="48" spans="1:8">
      <c r="A48" s="27">
        <v>37500</v>
      </c>
      <c r="B48" s="35" t="s">
        <v>161</v>
      </c>
      <c r="C48" s="6"/>
      <c r="D48" s="6"/>
      <c r="E48" s="6"/>
      <c r="F48" s="6"/>
      <c r="H48" s="111" t="s">
        <v>441</v>
      </c>
    </row>
    <row r="49" spans="1:8">
      <c r="A49" s="27">
        <v>37530</v>
      </c>
      <c r="B49" s="35" t="s">
        <v>160</v>
      </c>
      <c r="C49" s="6"/>
      <c r="D49" s="6"/>
      <c r="E49" s="6"/>
      <c r="F49" s="6"/>
      <c r="H49" s="111" t="s">
        <v>441</v>
      </c>
    </row>
    <row r="50" spans="1:8">
      <c r="A50" s="27">
        <v>37561</v>
      </c>
      <c r="B50" s="35" t="s">
        <v>159</v>
      </c>
      <c r="C50" s="6"/>
      <c r="D50" s="6"/>
      <c r="E50" s="6"/>
      <c r="F50" s="6"/>
      <c r="H50" s="111" t="s">
        <v>441</v>
      </c>
    </row>
    <row r="51" spans="1:8">
      <c r="A51" s="27">
        <v>37591</v>
      </c>
      <c r="B51" s="35" t="s">
        <v>158</v>
      </c>
      <c r="C51" s="6"/>
      <c r="D51" s="6"/>
      <c r="E51" s="6"/>
      <c r="F51" s="6"/>
      <c r="H51" s="111" t="s">
        <v>441</v>
      </c>
    </row>
    <row r="52" spans="1:8">
      <c r="A52" s="27">
        <v>37622</v>
      </c>
      <c r="B52" s="35" t="s">
        <v>157</v>
      </c>
      <c r="C52" s="6"/>
      <c r="D52" s="6"/>
      <c r="E52" s="6"/>
      <c r="F52" s="6"/>
      <c r="H52" s="111" t="s">
        <v>441</v>
      </c>
    </row>
    <row r="53" spans="1:8">
      <c r="A53" s="27">
        <v>37653</v>
      </c>
      <c r="B53" s="35" t="s">
        <v>156</v>
      </c>
      <c r="C53" s="6"/>
      <c r="D53" s="6"/>
      <c r="E53" s="6"/>
      <c r="F53" s="6"/>
      <c r="H53" s="111" t="s">
        <v>441</v>
      </c>
    </row>
    <row r="54" spans="1:8">
      <c r="A54" s="27">
        <v>37681</v>
      </c>
      <c r="B54" s="35" t="s">
        <v>155</v>
      </c>
      <c r="C54" s="6"/>
      <c r="D54" s="6"/>
      <c r="E54" s="6"/>
      <c r="F54" s="6"/>
      <c r="H54" s="111" t="s">
        <v>441</v>
      </c>
    </row>
    <row r="55" spans="1:8">
      <c r="A55" s="27">
        <v>37712</v>
      </c>
      <c r="B55" s="35" t="s">
        <v>154</v>
      </c>
      <c r="C55" s="6"/>
      <c r="D55" s="6"/>
      <c r="E55" s="6"/>
      <c r="F55" s="6"/>
      <c r="H55" s="111" t="s">
        <v>441</v>
      </c>
    </row>
    <row r="56" spans="1:8">
      <c r="A56" s="27">
        <v>37742</v>
      </c>
      <c r="B56" s="35" t="s">
        <v>153</v>
      </c>
      <c r="C56" s="6"/>
      <c r="D56" s="6"/>
      <c r="E56" s="6"/>
      <c r="F56" s="6"/>
      <c r="H56" s="111" t="s">
        <v>441</v>
      </c>
    </row>
    <row r="57" spans="1:8">
      <c r="A57" s="27">
        <v>37773</v>
      </c>
      <c r="B57" s="35" t="s">
        <v>152</v>
      </c>
      <c r="C57" s="6"/>
      <c r="D57" s="6"/>
      <c r="E57" s="6"/>
      <c r="F57" s="6"/>
      <c r="H57" s="111" t="s">
        <v>441</v>
      </c>
    </row>
    <row r="58" spans="1:8">
      <c r="A58" s="27">
        <v>37803</v>
      </c>
      <c r="B58" s="35" t="s">
        <v>151</v>
      </c>
      <c r="C58" s="6"/>
      <c r="D58" s="6"/>
      <c r="E58" s="6"/>
      <c r="F58" s="6"/>
      <c r="H58" s="111" t="s">
        <v>441</v>
      </c>
    </row>
    <row r="59" spans="1:8">
      <c r="A59" s="27">
        <v>37834</v>
      </c>
      <c r="B59" s="35" t="s">
        <v>150</v>
      </c>
      <c r="C59" s="6"/>
      <c r="D59" s="6"/>
      <c r="E59" s="6"/>
      <c r="F59" s="6"/>
      <c r="H59" s="111" t="s">
        <v>441</v>
      </c>
    </row>
    <row r="60" spans="1:8">
      <c r="A60" s="27">
        <v>37865</v>
      </c>
      <c r="B60" s="35" t="s">
        <v>149</v>
      </c>
      <c r="C60" s="6"/>
      <c r="D60" s="6"/>
      <c r="E60" s="6"/>
      <c r="F60" s="6"/>
      <c r="H60" s="111" t="s">
        <v>441</v>
      </c>
    </row>
    <row r="61" spans="1:8">
      <c r="A61" s="27">
        <v>37895</v>
      </c>
      <c r="B61" s="35" t="s">
        <v>148</v>
      </c>
      <c r="C61" s="6"/>
      <c r="D61" s="6"/>
      <c r="E61" s="6"/>
      <c r="F61" s="6"/>
      <c r="H61" s="111" t="s">
        <v>441</v>
      </c>
    </row>
    <row r="62" spans="1:8">
      <c r="A62" s="27">
        <v>37926</v>
      </c>
      <c r="B62" s="35" t="s">
        <v>147</v>
      </c>
      <c r="C62" s="6"/>
      <c r="D62" s="6"/>
      <c r="E62" s="6"/>
      <c r="F62" s="6"/>
      <c r="H62" s="111" t="s">
        <v>441</v>
      </c>
    </row>
    <row r="63" spans="1:8">
      <c r="A63" s="27">
        <v>37956</v>
      </c>
      <c r="B63" s="35" t="s">
        <v>146</v>
      </c>
      <c r="C63" s="6"/>
      <c r="D63" s="6"/>
      <c r="E63" s="6"/>
      <c r="F63" s="6"/>
      <c r="H63" s="111" t="s">
        <v>441</v>
      </c>
    </row>
    <row r="64" spans="1:8">
      <c r="A64" s="27">
        <v>37987</v>
      </c>
      <c r="B64" s="35" t="s">
        <v>145</v>
      </c>
      <c r="C64" s="6"/>
      <c r="D64" s="6"/>
      <c r="E64" s="6"/>
      <c r="F64" s="6"/>
      <c r="H64" s="111" t="s">
        <v>441</v>
      </c>
    </row>
    <row r="65" spans="1:8">
      <c r="A65" s="27">
        <v>38018</v>
      </c>
      <c r="B65" s="35" t="s">
        <v>144</v>
      </c>
      <c r="C65" s="6"/>
      <c r="D65" s="6"/>
      <c r="E65" s="6"/>
      <c r="F65" s="6"/>
      <c r="H65" s="111" t="s">
        <v>441</v>
      </c>
    </row>
    <row r="66" spans="1:8">
      <c r="A66" s="27">
        <v>38047</v>
      </c>
      <c r="B66" s="35" t="s">
        <v>143</v>
      </c>
      <c r="C66" s="6"/>
      <c r="D66" s="6"/>
      <c r="E66" s="6"/>
      <c r="F66" s="6"/>
      <c r="H66" s="111" t="s">
        <v>441</v>
      </c>
    </row>
    <row r="67" spans="1:8">
      <c r="A67" s="27">
        <v>38078</v>
      </c>
      <c r="B67" s="35" t="s">
        <v>142</v>
      </c>
      <c r="C67" s="6"/>
      <c r="D67" s="6"/>
      <c r="E67" s="6"/>
      <c r="F67" s="6"/>
      <c r="H67" s="111" t="s">
        <v>441</v>
      </c>
    </row>
    <row r="68" spans="1:8">
      <c r="A68" s="27">
        <v>38108</v>
      </c>
      <c r="B68" s="35" t="s">
        <v>141</v>
      </c>
      <c r="C68" s="6"/>
      <c r="D68" s="6"/>
      <c r="E68" s="6"/>
      <c r="F68" s="6"/>
      <c r="H68" s="111" t="s">
        <v>441</v>
      </c>
    </row>
    <row r="69" spans="1:8">
      <c r="A69" s="27">
        <v>38139</v>
      </c>
      <c r="B69" s="35" t="s">
        <v>140</v>
      </c>
      <c r="C69" s="6"/>
      <c r="D69" s="6"/>
      <c r="E69" s="6"/>
      <c r="F69" s="6"/>
      <c r="H69" s="111" t="s">
        <v>441</v>
      </c>
    </row>
    <row r="70" spans="1:8">
      <c r="A70" s="27">
        <v>38169</v>
      </c>
      <c r="B70" s="35" t="s">
        <v>139</v>
      </c>
      <c r="C70" s="6"/>
      <c r="D70" s="6"/>
      <c r="E70" s="6"/>
      <c r="F70" s="6"/>
      <c r="H70" s="111" t="s">
        <v>441</v>
      </c>
    </row>
    <row r="71" spans="1:8">
      <c r="A71" s="27">
        <v>38200</v>
      </c>
      <c r="B71" s="35" t="s">
        <v>138</v>
      </c>
      <c r="C71" s="6"/>
      <c r="D71" s="6"/>
      <c r="E71" s="6"/>
      <c r="F71" s="6"/>
      <c r="H71" s="111" t="s">
        <v>441</v>
      </c>
    </row>
    <row r="72" spans="1:8">
      <c r="A72" s="27">
        <v>38231</v>
      </c>
      <c r="B72" s="35" t="s">
        <v>137</v>
      </c>
      <c r="C72" s="6"/>
      <c r="D72" s="6"/>
      <c r="E72" s="6"/>
      <c r="F72" s="6"/>
      <c r="H72" s="111" t="s">
        <v>441</v>
      </c>
    </row>
    <row r="73" spans="1:8">
      <c r="A73" s="27">
        <v>38261</v>
      </c>
      <c r="B73" s="35" t="s">
        <v>136</v>
      </c>
      <c r="C73" s="6"/>
      <c r="D73" s="6"/>
      <c r="E73" s="6"/>
      <c r="F73" s="6"/>
      <c r="H73" s="111" t="s">
        <v>441</v>
      </c>
    </row>
    <row r="74" spans="1:8">
      <c r="A74" s="27">
        <v>38292</v>
      </c>
      <c r="B74" s="35" t="s">
        <v>135</v>
      </c>
      <c r="C74" s="6"/>
      <c r="D74" s="6"/>
      <c r="E74" s="6"/>
      <c r="F74" s="6"/>
      <c r="H74" s="111" t="s">
        <v>441</v>
      </c>
    </row>
    <row r="75" spans="1:8">
      <c r="A75" s="27">
        <v>38322</v>
      </c>
      <c r="B75" s="35" t="s">
        <v>134</v>
      </c>
      <c r="C75" s="6"/>
      <c r="D75" s="6"/>
      <c r="E75" s="6"/>
      <c r="F75" s="6"/>
      <c r="H75" s="111" t="s">
        <v>441</v>
      </c>
    </row>
    <row r="76" spans="1:8">
      <c r="A76" s="27">
        <v>38353</v>
      </c>
      <c r="B76" s="35" t="s">
        <v>133</v>
      </c>
      <c r="C76" s="6"/>
      <c r="D76" s="6"/>
      <c r="E76" s="6"/>
      <c r="F76" s="6"/>
      <c r="H76" s="111" t="s">
        <v>441</v>
      </c>
    </row>
    <row r="77" spans="1:8">
      <c r="A77" s="27">
        <v>38384</v>
      </c>
      <c r="B77" s="35" t="s">
        <v>132</v>
      </c>
      <c r="C77" s="6"/>
      <c r="D77" s="6"/>
      <c r="E77" s="6"/>
      <c r="F77" s="6"/>
      <c r="H77" s="111" t="s">
        <v>441</v>
      </c>
    </row>
    <row r="78" spans="1:8">
      <c r="A78" s="27">
        <v>38412</v>
      </c>
      <c r="B78" s="35" t="s">
        <v>131</v>
      </c>
      <c r="C78" s="6"/>
      <c r="D78" s="6"/>
      <c r="E78" s="6"/>
      <c r="F78" s="6"/>
      <c r="H78" s="111" t="s">
        <v>441</v>
      </c>
    </row>
    <row r="79" spans="1:8">
      <c r="A79" s="27">
        <v>38443</v>
      </c>
      <c r="B79" s="35" t="s">
        <v>130</v>
      </c>
      <c r="C79" s="6"/>
      <c r="D79" s="6"/>
      <c r="E79" s="6"/>
      <c r="F79" s="6"/>
      <c r="H79" s="111" t="s">
        <v>441</v>
      </c>
    </row>
    <row r="80" spans="1:8">
      <c r="A80" s="27">
        <v>38473</v>
      </c>
      <c r="B80" s="35" t="s">
        <v>129</v>
      </c>
      <c r="C80" s="6"/>
      <c r="D80" s="6"/>
      <c r="E80" s="6"/>
      <c r="F80" s="6"/>
      <c r="H80" s="111" t="s">
        <v>441</v>
      </c>
    </row>
    <row r="81" spans="1:8">
      <c r="A81" s="27">
        <v>38504</v>
      </c>
      <c r="B81" s="35" t="s">
        <v>128</v>
      </c>
      <c r="C81" s="6"/>
      <c r="D81" s="6"/>
      <c r="E81" s="6"/>
      <c r="F81" s="6"/>
      <c r="H81" s="111" t="s">
        <v>441</v>
      </c>
    </row>
    <row r="82" spans="1:8">
      <c r="A82" s="27">
        <v>38534</v>
      </c>
      <c r="B82" s="35" t="s">
        <v>127</v>
      </c>
      <c r="C82" s="6"/>
      <c r="D82" s="6"/>
      <c r="E82" s="6"/>
      <c r="F82" s="6"/>
      <c r="H82" s="111" t="s">
        <v>441</v>
      </c>
    </row>
    <row r="83" spans="1:8">
      <c r="A83" s="27">
        <v>38565</v>
      </c>
      <c r="B83" s="35" t="s">
        <v>126</v>
      </c>
      <c r="C83" s="6"/>
      <c r="D83" s="6"/>
      <c r="E83" s="6"/>
      <c r="F83" s="6"/>
      <c r="H83" s="111" t="s">
        <v>441</v>
      </c>
    </row>
    <row r="84" spans="1:8">
      <c r="A84" s="27">
        <v>38596</v>
      </c>
      <c r="B84" s="35" t="s">
        <v>125</v>
      </c>
      <c r="C84" s="6"/>
      <c r="D84" s="6"/>
      <c r="E84" s="6"/>
      <c r="F84" s="6"/>
      <c r="H84" s="111" t="s">
        <v>441</v>
      </c>
    </row>
    <row r="85" spans="1:8">
      <c r="A85" s="27">
        <v>38626</v>
      </c>
      <c r="B85" s="35" t="s">
        <v>124</v>
      </c>
      <c r="C85" s="6"/>
      <c r="D85" s="6"/>
      <c r="E85" s="6"/>
      <c r="F85" s="6"/>
      <c r="H85" s="111" t="s">
        <v>441</v>
      </c>
    </row>
    <row r="86" spans="1:8">
      <c r="A86" s="27">
        <v>38657</v>
      </c>
      <c r="B86" s="35" t="s">
        <v>123</v>
      </c>
      <c r="C86" s="6"/>
      <c r="D86" s="6"/>
      <c r="E86" s="6"/>
      <c r="F86" s="6"/>
      <c r="H86" s="111" t="s">
        <v>441</v>
      </c>
    </row>
    <row r="87" spans="1:8">
      <c r="A87" s="27">
        <v>38687</v>
      </c>
      <c r="B87" s="35" t="s">
        <v>122</v>
      </c>
      <c r="C87" s="6"/>
      <c r="D87" s="6"/>
      <c r="E87" s="6"/>
      <c r="F87" s="6"/>
      <c r="H87" s="111" t="s">
        <v>441</v>
      </c>
    </row>
    <row r="88" spans="1:8">
      <c r="A88" s="27">
        <v>38718</v>
      </c>
      <c r="B88" s="35" t="s">
        <v>121</v>
      </c>
      <c r="C88" s="6"/>
      <c r="D88" s="6"/>
      <c r="E88" s="6"/>
      <c r="F88" s="6"/>
      <c r="H88" s="111" t="s">
        <v>441</v>
      </c>
    </row>
    <row r="89" spans="1:8">
      <c r="A89" s="27">
        <v>38749</v>
      </c>
      <c r="B89" s="35" t="s">
        <v>120</v>
      </c>
      <c r="C89" s="6"/>
      <c r="D89" s="6"/>
      <c r="E89" s="6"/>
      <c r="F89" s="6"/>
      <c r="H89" s="111" t="s">
        <v>441</v>
      </c>
    </row>
    <row r="90" spans="1:8">
      <c r="A90" s="27">
        <v>38777</v>
      </c>
      <c r="B90" s="35" t="s">
        <v>119</v>
      </c>
      <c r="C90" s="6"/>
      <c r="D90" s="6"/>
      <c r="E90" s="6"/>
      <c r="F90" s="6"/>
      <c r="H90" s="111" t="s">
        <v>441</v>
      </c>
    </row>
    <row r="91" spans="1:8">
      <c r="A91" s="27">
        <v>38808</v>
      </c>
      <c r="B91" s="35" t="s">
        <v>118</v>
      </c>
      <c r="C91" s="6"/>
      <c r="D91" s="6"/>
      <c r="E91" s="6"/>
      <c r="F91" s="6"/>
      <c r="H91" s="111" t="s">
        <v>441</v>
      </c>
    </row>
    <row r="92" spans="1:8">
      <c r="A92" s="27">
        <v>38838</v>
      </c>
      <c r="B92" s="35" t="s">
        <v>117</v>
      </c>
      <c r="C92" s="6"/>
      <c r="D92" s="6"/>
      <c r="E92" s="6"/>
      <c r="F92" s="6"/>
      <c r="H92" s="111" t="s">
        <v>441</v>
      </c>
    </row>
    <row r="93" spans="1:8">
      <c r="A93" s="27">
        <v>38869</v>
      </c>
      <c r="B93" s="35" t="s">
        <v>116</v>
      </c>
      <c r="C93" s="6"/>
      <c r="D93" s="6"/>
      <c r="E93" s="6"/>
      <c r="F93" s="6"/>
      <c r="H93" s="111" t="s">
        <v>441</v>
      </c>
    </row>
    <row r="94" spans="1:8">
      <c r="A94" s="27">
        <v>38899</v>
      </c>
      <c r="B94" s="35" t="s">
        <v>115</v>
      </c>
      <c r="C94" s="6"/>
      <c r="D94" s="6"/>
      <c r="E94" s="6"/>
      <c r="F94" s="6"/>
      <c r="H94" s="111" t="s">
        <v>441</v>
      </c>
    </row>
    <row r="95" spans="1:8">
      <c r="A95" s="27">
        <v>38930</v>
      </c>
      <c r="B95" s="35" t="s">
        <v>114</v>
      </c>
      <c r="C95" s="6"/>
      <c r="D95" s="6"/>
      <c r="E95" s="6"/>
      <c r="F95" s="6"/>
      <c r="H95" s="111" t="s">
        <v>441</v>
      </c>
    </row>
    <row r="96" spans="1:8">
      <c r="A96" s="27">
        <v>38961</v>
      </c>
      <c r="B96" s="35" t="s">
        <v>113</v>
      </c>
      <c r="C96" s="6"/>
      <c r="D96" s="6"/>
      <c r="E96" s="6"/>
      <c r="F96" s="6"/>
      <c r="H96" s="111" t="s">
        <v>441</v>
      </c>
    </row>
    <row r="97" spans="1:10">
      <c r="A97" s="27">
        <v>38991</v>
      </c>
      <c r="B97" s="35" t="s">
        <v>112</v>
      </c>
      <c r="C97" s="6"/>
      <c r="D97" s="6"/>
      <c r="E97" s="6"/>
      <c r="F97" s="6"/>
      <c r="H97" s="111" t="s">
        <v>441</v>
      </c>
    </row>
    <row r="98" spans="1:10">
      <c r="A98" s="27">
        <v>39022</v>
      </c>
      <c r="B98" s="35" t="s">
        <v>111</v>
      </c>
      <c r="C98" s="6"/>
      <c r="D98" s="6"/>
      <c r="E98" s="6"/>
      <c r="F98" s="6"/>
      <c r="H98" s="111" t="s">
        <v>441</v>
      </c>
    </row>
    <row r="99" spans="1:10">
      <c r="A99" s="27">
        <v>39052</v>
      </c>
      <c r="B99" s="35" t="s">
        <v>110</v>
      </c>
      <c r="C99" s="6"/>
      <c r="D99" s="6"/>
      <c r="E99" s="6"/>
      <c r="F99" s="6"/>
      <c r="H99" s="111" t="s">
        <v>441</v>
      </c>
    </row>
    <row r="100" spans="1:10">
      <c r="A100" s="27">
        <v>39083</v>
      </c>
      <c r="B100" s="35" t="s">
        <v>109</v>
      </c>
      <c r="C100" s="6"/>
      <c r="D100" s="6"/>
      <c r="E100" s="6"/>
      <c r="F100" s="6"/>
      <c r="H100" s="111" t="s">
        <v>441</v>
      </c>
    </row>
    <row r="101" spans="1:10">
      <c r="A101" s="27">
        <v>39114</v>
      </c>
      <c r="B101" s="35" t="s">
        <v>108</v>
      </c>
      <c r="C101" s="6"/>
      <c r="D101" s="6"/>
      <c r="E101" s="6"/>
      <c r="F101" s="6"/>
      <c r="H101" s="111" t="s">
        <v>441</v>
      </c>
      <c r="J101" s="111"/>
    </row>
    <row r="102" spans="1:10">
      <c r="A102" s="27">
        <v>39142</v>
      </c>
      <c r="B102" s="35" t="s">
        <v>107</v>
      </c>
      <c r="C102" s="6"/>
      <c r="D102" s="6"/>
      <c r="E102" s="6"/>
      <c r="F102" s="6"/>
      <c r="H102" s="111" t="s">
        <v>441</v>
      </c>
      <c r="J102" s="111"/>
    </row>
    <row r="103" spans="1:10">
      <c r="A103" s="27">
        <v>39173</v>
      </c>
      <c r="B103" s="35" t="s">
        <v>106</v>
      </c>
      <c r="C103" s="6"/>
      <c r="D103" s="6"/>
      <c r="E103" s="6"/>
      <c r="F103" s="6"/>
      <c r="H103" s="111" t="s">
        <v>441</v>
      </c>
    </row>
    <row r="104" spans="1:10">
      <c r="A104" s="27">
        <v>39203</v>
      </c>
      <c r="B104" s="35" t="s">
        <v>105</v>
      </c>
      <c r="C104" s="6"/>
      <c r="D104" s="6"/>
      <c r="E104" s="6"/>
      <c r="F104" s="6"/>
      <c r="H104" s="111" t="s">
        <v>441</v>
      </c>
    </row>
    <row r="105" spans="1:10">
      <c r="A105" s="27">
        <v>39234</v>
      </c>
      <c r="B105" s="35" t="s">
        <v>104</v>
      </c>
      <c r="C105" s="6"/>
      <c r="D105" s="6"/>
      <c r="E105" s="6"/>
      <c r="F105" s="6"/>
      <c r="H105" s="111" t="s">
        <v>441</v>
      </c>
    </row>
    <row r="106" spans="1:10">
      <c r="A106" s="27">
        <v>39264</v>
      </c>
      <c r="B106" s="35" t="s">
        <v>103</v>
      </c>
      <c r="C106" s="6"/>
      <c r="D106" s="6"/>
      <c r="E106" s="6"/>
      <c r="F106" s="6"/>
      <c r="H106" s="111" t="s">
        <v>441</v>
      </c>
    </row>
    <row r="107" spans="1:10">
      <c r="A107" s="27">
        <v>39295</v>
      </c>
      <c r="B107" s="35" t="s">
        <v>102</v>
      </c>
      <c r="C107" s="6"/>
      <c r="D107" s="6"/>
      <c r="E107" s="6"/>
      <c r="F107" s="6"/>
      <c r="H107" s="111" t="s">
        <v>441</v>
      </c>
    </row>
    <row r="108" spans="1:10">
      <c r="A108" s="27">
        <v>39326</v>
      </c>
      <c r="B108" s="35" t="s">
        <v>101</v>
      </c>
      <c r="C108" s="6"/>
      <c r="D108" s="6"/>
      <c r="E108" s="6" t="s">
        <v>375</v>
      </c>
      <c r="F108" s="6" t="s">
        <v>376</v>
      </c>
      <c r="H108" s="111" t="s">
        <v>441</v>
      </c>
      <c r="J108" s="111"/>
    </row>
    <row r="109" spans="1:10">
      <c r="A109" s="27">
        <v>39356</v>
      </c>
      <c r="B109" s="35" t="s">
        <v>100</v>
      </c>
      <c r="C109" s="6">
        <v>225</v>
      </c>
      <c r="D109" s="6">
        <v>226</v>
      </c>
      <c r="E109" s="6"/>
      <c r="F109" s="6"/>
      <c r="H109" s="111" t="s">
        <v>441</v>
      </c>
      <c r="J109" s="111"/>
    </row>
    <row r="110" spans="1:10">
      <c r="A110" s="27">
        <v>39387</v>
      </c>
      <c r="B110" s="35" t="s">
        <v>99</v>
      </c>
      <c r="C110" s="6">
        <v>263</v>
      </c>
      <c r="D110" s="6">
        <v>274</v>
      </c>
      <c r="E110" s="6"/>
      <c r="F110" s="6"/>
      <c r="H110" s="111" t="s">
        <v>441</v>
      </c>
      <c r="J110" s="111"/>
    </row>
    <row r="111" spans="1:10">
      <c r="A111" s="27">
        <v>39417</v>
      </c>
      <c r="B111" s="35" t="s">
        <v>98</v>
      </c>
      <c r="C111" s="6">
        <v>238</v>
      </c>
      <c r="D111" s="6">
        <v>242</v>
      </c>
      <c r="E111" s="6"/>
      <c r="F111" s="6"/>
      <c r="H111" s="111" t="s">
        <v>441</v>
      </c>
      <c r="J111" s="111"/>
    </row>
    <row r="112" spans="1:10">
      <c r="A112" s="27">
        <v>39448</v>
      </c>
      <c r="B112" s="35" t="s">
        <v>97</v>
      </c>
      <c r="C112" s="6">
        <v>277</v>
      </c>
      <c r="D112" s="6">
        <v>312</v>
      </c>
      <c r="E112" s="6"/>
      <c r="F112" s="6"/>
      <c r="H112" s="111" t="s">
        <v>441</v>
      </c>
      <c r="J112" s="111"/>
    </row>
    <row r="113" spans="1:10">
      <c r="A113" s="27">
        <v>39479</v>
      </c>
      <c r="B113" s="35" t="s">
        <v>96</v>
      </c>
      <c r="C113" s="6">
        <v>252</v>
      </c>
      <c r="D113" s="6">
        <v>304</v>
      </c>
      <c r="E113" s="6"/>
      <c r="F113" s="6"/>
      <c r="H113" s="111" t="s">
        <v>441</v>
      </c>
      <c r="J113" s="111"/>
    </row>
    <row r="114" spans="1:10">
      <c r="A114" s="27">
        <v>39508</v>
      </c>
      <c r="B114" s="35" t="s">
        <v>95</v>
      </c>
      <c r="C114" s="6">
        <v>259</v>
      </c>
      <c r="D114" s="6">
        <v>305</v>
      </c>
      <c r="E114" s="6"/>
      <c r="F114" s="6"/>
      <c r="H114" s="111" t="s">
        <v>441</v>
      </c>
      <c r="J114" s="111"/>
    </row>
    <row r="115" spans="1:10">
      <c r="A115" s="27">
        <v>39539</v>
      </c>
      <c r="B115" s="35" t="s">
        <v>94</v>
      </c>
      <c r="C115" s="6">
        <v>240</v>
      </c>
      <c r="D115" s="6">
        <v>232</v>
      </c>
      <c r="E115" s="6"/>
      <c r="F115" s="6"/>
      <c r="H115" s="111" t="s">
        <v>441</v>
      </c>
    </row>
    <row r="116" spans="1:10">
      <c r="A116" s="27">
        <v>39569</v>
      </c>
      <c r="B116" s="35" t="s">
        <v>93</v>
      </c>
      <c r="C116" s="6">
        <v>233</v>
      </c>
      <c r="D116" s="6">
        <v>184</v>
      </c>
      <c r="E116" s="6"/>
      <c r="F116" s="6"/>
      <c r="H116" s="111" t="s">
        <v>441</v>
      </c>
    </row>
    <row r="117" spans="1:10">
      <c r="A117" s="27">
        <v>39600</v>
      </c>
      <c r="B117" s="35" t="s">
        <v>92</v>
      </c>
      <c r="C117" s="6">
        <v>213</v>
      </c>
      <c r="D117" s="6">
        <v>159</v>
      </c>
      <c r="E117" s="6"/>
      <c r="F117" s="6"/>
      <c r="H117" s="111" t="s">
        <v>441</v>
      </c>
    </row>
    <row r="118" spans="1:10">
      <c r="A118" s="27">
        <v>39630</v>
      </c>
      <c r="B118" s="35" t="s">
        <v>91</v>
      </c>
      <c r="C118" s="6">
        <v>228</v>
      </c>
      <c r="D118" s="6">
        <v>168</v>
      </c>
      <c r="E118" s="6"/>
      <c r="F118" s="6"/>
      <c r="H118" s="111" t="s">
        <v>441</v>
      </c>
    </row>
    <row r="119" spans="1:10">
      <c r="A119" s="27">
        <v>39661</v>
      </c>
      <c r="B119" s="35" t="s">
        <v>90</v>
      </c>
      <c r="C119" s="6">
        <v>246</v>
      </c>
      <c r="D119" s="6">
        <v>170</v>
      </c>
      <c r="E119" s="6"/>
      <c r="F119" s="6"/>
      <c r="H119" s="111" t="s">
        <v>441</v>
      </c>
    </row>
    <row r="120" spans="1:10">
      <c r="A120" s="27">
        <v>39692</v>
      </c>
      <c r="B120" s="35" t="s">
        <v>89</v>
      </c>
      <c r="C120" s="6">
        <v>254</v>
      </c>
      <c r="D120" s="6">
        <v>159</v>
      </c>
      <c r="E120" s="6">
        <f t="shared" ref="E120" si="0">SUM(C109:C120)*1000</f>
        <v>2928000</v>
      </c>
      <c r="F120" s="6">
        <f t="shared" ref="F120" si="1">SUM(D109:D120)*1000</f>
        <v>2735000</v>
      </c>
      <c r="H120" s="111" t="s">
        <v>441</v>
      </c>
    </row>
    <row r="121" spans="1:10">
      <c r="A121" s="27">
        <v>39722</v>
      </c>
      <c r="B121" s="35" t="s">
        <v>88</v>
      </c>
      <c r="C121" s="6">
        <v>282</v>
      </c>
      <c r="D121" s="6">
        <v>195</v>
      </c>
      <c r="E121" s="6">
        <f t="shared" ref="E121" si="2">SUM(C110:C121)*1000</f>
        <v>2985000</v>
      </c>
      <c r="F121" s="6">
        <f t="shared" ref="F121" si="3">SUM(D110:D121)*1000</f>
        <v>2704000</v>
      </c>
      <c r="H121" s="111" t="s">
        <v>441</v>
      </c>
    </row>
    <row r="122" spans="1:10">
      <c r="A122" s="27">
        <v>39753</v>
      </c>
      <c r="B122" s="35" t="s">
        <v>87</v>
      </c>
      <c r="C122" s="6">
        <v>261</v>
      </c>
      <c r="D122" s="6">
        <v>244</v>
      </c>
      <c r="E122" s="6">
        <f t="shared" ref="E122:E153" si="4">SUM(C111:C122)*1000</f>
        <v>2983000</v>
      </c>
      <c r="F122" s="6">
        <f t="shared" ref="F122:F153" si="5">SUM(D111:D122)*1000</f>
        <v>2674000</v>
      </c>
      <c r="H122" s="111" t="s">
        <v>441</v>
      </c>
    </row>
    <row r="123" spans="1:10">
      <c r="A123" s="27">
        <v>39783</v>
      </c>
      <c r="B123" s="35" t="s">
        <v>86</v>
      </c>
      <c r="C123" s="6">
        <v>266</v>
      </c>
      <c r="D123" s="6">
        <v>220</v>
      </c>
      <c r="E123" s="6">
        <f t="shared" si="4"/>
        <v>3011000</v>
      </c>
      <c r="F123" s="6">
        <f t="shared" si="5"/>
        <v>2652000</v>
      </c>
      <c r="H123" s="111" t="s">
        <v>441</v>
      </c>
    </row>
    <row r="124" spans="1:10">
      <c r="A124" s="27">
        <v>39814</v>
      </c>
      <c r="B124" s="35" t="s">
        <v>85</v>
      </c>
      <c r="C124" s="6">
        <v>298</v>
      </c>
      <c r="D124" s="6">
        <v>256</v>
      </c>
      <c r="E124" s="6">
        <f t="shared" si="4"/>
        <v>3032000</v>
      </c>
      <c r="F124" s="6">
        <f t="shared" si="5"/>
        <v>2596000</v>
      </c>
      <c r="H124" s="111" t="s">
        <v>441</v>
      </c>
    </row>
    <row r="125" spans="1:10">
      <c r="A125" s="27">
        <v>39845</v>
      </c>
      <c r="B125" s="35" t="s">
        <v>84</v>
      </c>
      <c r="C125" s="6">
        <v>261</v>
      </c>
      <c r="D125" s="6">
        <v>254</v>
      </c>
      <c r="E125" s="6">
        <f t="shared" si="4"/>
        <v>3041000</v>
      </c>
      <c r="F125" s="6">
        <f t="shared" si="5"/>
        <v>2546000</v>
      </c>
      <c r="H125" s="111" t="s">
        <v>441</v>
      </c>
    </row>
    <row r="126" spans="1:10">
      <c r="A126" s="27">
        <v>39873</v>
      </c>
      <c r="B126" s="35" t="s">
        <v>83</v>
      </c>
      <c r="C126" s="6">
        <v>276</v>
      </c>
      <c r="D126" s="6">
        <v>259</v>
      </c>
      <c r="E126" s="6">
        <f t="shared" si="4"/>
        <v>3058000</v>
      </c>
      <c r="F126" s="6">
        <f t="shared" si="5"/>
        <v>2500000</v>
      </c>
      <c r="H126" s="111" t="s">
        <v>441</v>
      </c>
    </row>
    <row r="127" spans="1:10">
      <c r="A127" s="27">
        <v>39904</v>
      </c>
      <c r="B127" s="35" t="s">
        <v>82</v>
      </c>
      <c r="C127" s="6">
        <v>233</v>
      </c>
      <c r="D127" s="6">
        <v>210</v>
      </c>
      <c r="E127" s="6">
        <f t="shared" si="4"/>
        <v>3051000</v>
      </c>
      <c r="F127" s="6">
        <f t="shared" si="5"/>
        <v>2478000</v>
      </c>
      <c r="H127" s="111" t="s">
        <v>441</v>
      </c>
    </row>
    <row r="128" spans="1:10">
      <c r="A128" s="27">
        <v>39934</v>
      </c>
      <c r="B128" s="35" t="s">
        <v>81</v>
      </c>
      <c r="C128" s="6">
        <v>225</v>
      </c>
      <c r="D128" s="6">
        <v>157</v>
      </c>
      <c r="E128" s="6">
        <f t="shared" si="4"/>
        <v>3043000</v>
      </c>
      <c r="F128" s="6">
        <f t="shared" si="5"/>
        <v>2451000</v>
      </c>
      <c r="H128" s="111" t="s">
        <v>441</v>
      </c>
    </row>
    <row r="129" spans="1:9">
      <c r="A129" s="27">
        <v>39965</v>
      </c>
      <c r="B129" s="35" t="s">
        <v>80</v>
      </c>
      <c r="C129" s="6">
        <v>196</v>
      </c>
      <c r="D129" s="6">
        <v>137</v>
      </c>
      <c r="E129" s="6">
        <f t="shared" si="4"/>
        <v>3026000</v>
      </c>
      <c r="F129" s="6">
        <f t="shared" si="5"/>
        <v>2429000</v>
      </c>
      <c r="H129" s="111" t="s">
        <v>441</v>
      </c>
    </row>
    <row r="130" spans="1:9">
      <c r="A130" s="27">
        <v>39995</v>
      </c>
      <c r="B130" s="35" t="s">
        <v>79</v>
      </c>
      <c r="C130" s="6">
        <v>255</v>
      </c>
      <c r="D130" s="6">
        <v>166</v>
      </c>
      <c r="E130" s="6">
        <f t="shared" si="4"/>
        <v>3053000</v>
      </c>
      <c r="F130" s="6">
        <f t="shared" si="5"/>
        <v>2427000</v>
      </c>
      <c r="H130" s="111" t="s">
        <v>441</v>
      </c>
    </row>
    <row r="131" spans="1:9">
      <c r="A131" s="27">
        <v>40026</v>
      </c>
      <c r="B131" s="35" t="s">
        <v>78</v>
      </c>
      <c r="C131" s="6">
        <v>231</v>
      </c>
      <c r="D131" s="6">
        <v>152</v>
      </c>
      <c r="E131" s="6">
        <f t="shared" si="4"/>
        <v>3038000</v>
      </c>
      <c r="F131" s="6">
        <f t="shared" si="5"/>
        <v>2409000</v>
      </c>
      <c r="H131" s="111" t="s">
        <v>441</v>
      </c>
    </row>
    <row r="132" spans="1:9">
      <c r="A132" s="27">
        <v>40057</v>
      </c>
      <c r="B132" s="35" t="s">
        <v>77</v>
      </c>
      <c r="C132" s="6">
        <v>241</v>
      </c>
      <c r="D132" s="6">
        <v>172</v>
      </c>
      <c r="E132" s="6">
        <f t="shared" si="4"/>
        <v>3025000</v>
      </c>
      <c r="F132" s="6">
        <f t="shared" si="5"/>
        <v>2422000</v>
      </c>
      <c r="H132" s="111" t="s">
        <v>441</v>
      </c>
    </row>
    <row r="133" spans="1:9">
      <c r="A133" s="27">
        <v>40087</v>
      </c>
      <c r="B133" s="35" t="s">
        <v>76</v>
      </c>
      <c r="C133" s="6">
        <v>287</v>
      </c>
      <c r="D133" s="6">
        <v>195</v>
      </c>
      <c r="E133" s="6">
        <f t="shared" si="4"/>
        <v>3030000</v>
      </c>
      <c r="F133" s="6">
        <f t="shared" si="5"/>
        <v>2422000</v>
      </c>
      <c r="H133" s="111" t="s">
        <v>441</v>
      </c>
    </row>
    <row r="134" spans="1:9">
      <c r="A134" s="27">
        <v>40118</v>
      </c>
      <c r="B134" s="35" t="s">
        <v>75</v>
      </c>
      <c r="C134" s="6">
        <v>249</v>
      </c>
      <c r="D134" s="6">
        <v>239</v>
      </c>
      <c r="E134" s="6">
        <f t="shared" si="4"/>
        <v>3018000</v>
      </c>
      <c r="F134" s="6">
        <f t="shared" si="5"/>
        <v>2417000</v>
      </c>
      <c r="H134" s="111" t="s">
        <v>441</v>
      </c>
    </row>
    <row r="135" spans="1:9">
      <c r="A135" s="27">
        <v>40148</v>
      </c>
      <c r="B135" s="35" t="s">
        <v>74</v>
      </c>
      <c r="C135" s="6">
        <v>253</v>
      </c>
      <c r="D135" s="6">
        <v>238</v>
      </c>
      <c r="E135" s="6">
        <f t="shared" si="4"/>
        <v>3005000</v>
      </c>
      <c r="F135" s="6">
        <f t="shared" si="5"/>
        <v>2435000</v>
      </c>
      <c r="H135" s="111" t="s">
        <v>441</v>
      </c>
      <c r="I135" s="113" t="s">
        <v>576</v>
      </c>
    </row>
    <row r="136" spans="1:9">
      <c r="A136" s="27">
        <v>40179</v>
      </c>
      <c r="B136" s="35" t="s">
        <v>73</v>
      </c>
      <c r="C136" s="6">
        <v>297</v>
      </c>
      <c r="D136" s="6">
        <v>271</v>
      </c>
      <c r="E136" s="6">
        <f t="shared" si="4"/>
        <v>3004000</v>
      </c>
      <c r="F136" s="6">
        <f t="shared" si="5"/>
        <v>2450000</v>
      </c>
      <c r="H136" s="111" t="s">
        <v>441</v>
      </c>
    </row>
    <row r="137" spans="1:9">
      <c r="A137" s="27">
        <v>40210</v>
      </c>
      <c r="B137" s="35" t="s">
        <v>72</v>
      </c>
      <c r="C137" s="6">
        <v>260</v>
      </c>
      <c r="D137" s="6">
        <v>264</v>
      </c>
      <c r="E137" s="6">
        <f t="shared" si="4"/>
        <v>3003000</v>
      </c>
      <c r="F137" s="6">
        <f t="shared" si="5"/>
        <v>2460000</v>
      </c>
      <c r="H137" s="111" t="s">
        <v>441</v>
      </c>
    </row>
    <row r="138" spans="1:9">
      <c r="A138" s="27">
        <v>40238</v>
      </c>
      <c r="B138" s="35" t="s">
        <v>71</v>
      </c>
      <c r="C138" s="6">
        <v>276</v>
      </c>
      <c r="D138" s="6">
        <v>263</v>
      </c>
      <c r="E138" s="6">
        <f t="shared" si="4"/>
        <v>3003000</v>
      </c>
      <c r="F138" s="6">
        <f t="shared" si="5"/>
        <v>2464000</v>
      </c>
      <c r="H138" s="111" t="s">
        <v>441</v>
      </c>
    </row>
    <row r="139" spans="1:9">
      <c r="A139" s="27">
        <v>40269</v>
      </c>
      <c r="B139" s="35" t="s">
        <v>70</v>
      </c>
      <c r="C139" s="6">
        <v>259</v>
      </c>
      <c r="D139" s="6">
        <v>209</v>
      </c>
      <c r="E139" s="6">
        <f t="shared" si="4"/>
        <v>3029000</v>
      </c>
      <c r="F139" s="6">
        <f t="shared" si="5"/>
        <v>2463000</v>
      </c>
      <c r="H139" s="111" t="s">
        <v>441</v>
      </c>
    </row>
    <row r="140" spans="1:9">
      <c r="A140" s="27">
        <v>40299</v>
      </c>
      <c r="B140" s="35" t="s">
        <v>69</v>
      </c>
      <c r="C140" s="6">
        <v>226</v>
      </c>
      <c r="D140" s="6">
        <v>179</v>
      </c>
      <c r="E140" s="6">
        <f t="shared" si="4"/>
        <v>3030000</v>
      </c>
      <c r="F140" s="6">
        <f t="shared" si="5"/>
        <v>2485000</v>
      </c>
      <c r="H140" s="111" t="s">
        <v>441</v>
      </c>
    </row>
    <row r="141" spans="1:9">
      <c r="A141" s="27">
        <v>40330</v>
      </c>
      <c r="B141" s="35" t="s">
        <v>68</v>
      </c>
      <c r="C141" s="6">
        <v>215</v>
      </c>
      <c r="D141" s="6">
        <v>141</v>
      </c>
      <c r="E141" s="6">
        <f t="shared" si="4"/>
        <v>3049000</v>
      </c>
      <c r="F141" s="6">
        <f t="shared" si="5"/>
        <v>2489000</v>
      </c>
      <c r="H141" s="111" t="s">
        <v>441</v>
      </c>
    </row>
    <row r="142" spans="1:9">
      <c r="A142" s="27">
        <v>40360</v>
      </c>
      <c r="B142" s="35" t="s">
        <v>67</v>
      </c>
      <c r="C142" s="6">
        <v>254</v>
      </c>
      <c r="D142" s="6">
        <v>162</v>
      </c>
      <c r="E142" s="6">
        <f t="shared" si="4"/>
        <v>3048000</v>
      </c>
      <c r="F142" s="6">
        <f t="shared" si="5"/>
        <v>2485000</v>
      </c>
      <c r="H142" s="111" t="s">
        <v>441</v>
      </c>
    </row>
    <row r="143" spans="1:9">
      <c r="A143" s="27">
        <v>40391</v>
      </c>
      <c r="B143" s="35" t="s">
        <v>66</v>
      </c>
      <c r="C143" s="6">
        <v>256</v>
      </c>
      <c r="D143" s="6">
        <v>171</v>
      </c>
      <c r="E143" s="6">
        <f t="shared" si="4"/>
        <v>3073000</v>
      </c>
      <c r="F143" s="6">
        <f t="shared" si="5"/>
        <v>2504000</v>
      </c>
      <c r="H143" s="111" t="s">
        <v>441</v>
      </c>
    </row>
    <row r="144" spans="1:9">
      <c r="A144" s="27">
        <v>40422</v>
      </c>
      <c r="B144" s="35" t="s">
        <v>65</v>
      </c>
      <c r="C144" s="6">
        <v>265</v>
      </c>
      <c r="D144" s="6">
        <v>173</v>
      </c>
      <c r="E144" s="6">
        <f t="shared" si="4"/>
        <v>3097000</v>
      </c>
      <c r="F144" s="6">
        <f t="shared" si="5"/>
        <v>2505000</v>
      </c>
      <c r="H144" s="111" t="s">
        <v>441</v>
      </c>
    </row>
    <row r="145" spans="1:8">
      <c r="A145" s="27">
        <v>40452</v>
      </c>
      <c r="B145" s="35" t="s">
        <v>64</v>
      </c>
      <c r="C145" s="6">
        <v>288</v>
      </c>
      <c r="D145" s="6">
        <v>203</v>
      </c>
      <c r="E145" s="6">
        <f t="shared" si="4"/>
        <v>3098000</v>
      </c>
      <c r="F145" s="6">
        <f t="shared" si="5"/>
        <v>2513000</v>
      </c>
      <c r="H145" s="111" t="s">
        <v>441</v>
      </c>
    </row>
    <row r="146" spans="1:8">
      <c r="A146" s="27">
        <v>40483</v>
      </c>
      <c r="B146" s="35" t="s">
        <v>63</v>
      </c>
      <c r="C146" s="6">
        <v>300</v>
      </c>
      <c r="D146" s="6">
        <v>245</v>
      </c>
      <c r="E146" s="6">
        <f t="shared" si="4"/>
        <v>3149000</v>
      </c>
      <c r="F146" s="6">
        <f t="shared" si="5"/>
        <v>2519000</v>
      </c>
      <c r="H146" s="111" t="s">
        <v>441</v>
      </c>
    </row>
    <row r="147" spans="1:8">
      <c r="A147" s="27">
        <v>40513</v>
      </c>
      <c r="B147" s="35" t="s">
        <v>62</v>
      </c>
      <c r="C147" s="6">
        <v>280</v>
      </c>
      <c r="D147" s="6">
        <v>235</v>
      </c>
      <c r="E147" s="6">
        <f t="shared" si="4"/>
        <v>3176000</v>
      </c>
      <c r="F147" s="6">
        <f t="shared" si="5"/>
        <v>2516000</v>
      </c>
      <c r="H147" s="111" t="s">
        <v>441</v>
      </c>
    </row>
    <row r="148" spans="1:8">
      <c r="A148" s="27">
        <v>40544</v>
      </c>
      <c r="B148" s="35" t="s">
        <v>61</v>
      </c>
      <c r="C148" s="6">
        <v>329</v>
      </c>
      <c r="D148" s="6">
        <v>282</v>
      </c>
      <c r="E148" s="6">
        <f t="shared" si="4"/>
        <v>3208000</v>
      </c>
      <c r="F148" s="6">
        <f t="shared" si="5"/>
        <v>2527000</v>
      </c>
      <c r="H148" s="111" t="s">
        <v>441</v>
      </c>
    </row>
    <row r="149" spans="1:8">
      <c r="A149" s="27">
        <v>40575</v>
      </c>
      <c r="B149" s="35" t="s">
        <v>60</v>
      </c>
      <c r="C149" s="6">
        <v>284</v>
      </c>
      <c r="D149" s="6">
        <v>272</v>
      </c>
      <c r="E149" s="6">
        <f t="shared" si="4"/>
        <v>3232000</v>
      </c>
      <c r="F149" s="6">
        <f t="shared" si="5"/>
        <v>2535000</v>
      </c>
      <c r="H149" s="111" t="s">
        <v>441</v>
      </c>
    </row>
    <row r="150" spans="1:8">
      <c r="A150" s="27">
        <v>40603</v>
      </c>
      <c r="B150" s="35" t="s">
        <v>59</v>
      </c>
      <c r="C150" s="6">
        <v>314</v>
      </c>
      <c r="D150" s="6">
        <v>268</v>
      </c>
      <c r="E150" s="6">
        <f t="shared" si="4"/>
        <v>3270000</v>
      </c>
      <c r="F150" s="6">
        <f t="shared" si="5"/>
        <v>2540000</v>
      </c>
      <c r="H150" s="111" t="s">
        <v>441</v>
      </c>
    </row>
    <row r="151" spans="1:8">
      <c r="A151" s="27">
        <v>40634</v>
      </c>
      <c r="B151" s="35" t="s">
        <v>58</v>
      </c>
      <c r="C151" s="6">
        <v>293</v>
      </c>
      <c r="D151" s="6">
        <v>215</v>
      </c>
      <c r="E151" s="6">
        <f t="shared" si="4"/>
        <v>3304000</v>
      </c>
      <c r="F151" s="6">
        <f t="shared" si="5"/>
        <v>2546000</v>
      </c>
      <c r="H151" s="111" t="s">
        <v>441</v>
      </c>
    </row>
    <row r="152" spans="1:8">
      <c r="A152" s="27">
        <v>40664</v>
      </c>
      <c r="B152" s="35" t="s">
        <v>57</v>
      </c>
      <c r="C152" s="6">
        <v>273</v>
      </c>
      <c r="D152" s="6">
        <v>186</v>
      </c>
      <c r="E152" s="6">
        <f t="shared" si="4"/>
        <v>3351000</v>
      </c>
      <c r="F152" s="6">
        <f t="shared" si="5"/>
        <v>2553000</v>
      </c>
      <c r="H152" s="111" t="s">
        <v>441</v>
      </c>
    </row>
    <row r="153" spans="1:8">
      <c r="A153" s="27">
        <v>40695</v>
      </c>
      <c r="B153" s="35" t="s">
        <v>56</v>
      </c>
      <c r="C153" s="6">
        <v>247</v>
      </c>
      <c r="D153" s="6">
        <v>155</v>
      </c>
      <c r="E153" s="6">
        <f t="shared" si="4"/>
        <v>3383000</v>
      </c>
      <c r="F153" s="6">
        <f t="shared" si="5"/>
        <v>2567000</v>
      </c>
      <c r="H153" s="111" t="s">
        <v>441</v>
      </c>
    </row>
    <row r="154" spans="1:8">
      <c r="A154" s="27">
        <v>40725</v>
      </c>
      <c r="B154" s="35" t="s">
        <v>55</v>
      </c>
      <c r="C154" s="6">
        <v>309</v>
      </c>
      <c r="D154" s="6">
        <v>176</v>
      </c>
      <c r="E154" s="6">
        <f t="shared" ref="E154:E182" si="6">SUM(C143:C154)*1000</f>
        <v>3438000</v>
      </c>
      <c r="F154" s="6">
        <f t="shared" ref="F154:F182" si="7">SUM(D143:D154)*1000</f>
        <v>2581000</v>
      </c>
      <c r="H154" s="111" t="s">
        <v>441</v>
      </c>
    </row>
    <row r="155" spans="1:8">
      <c r="A155" s="27">
        <v>40756</v>
      </c>
      <c r="B155" s="35" t="s">
        <v>54</v>
      </c>
      <c r="C155" s="6">
        <v>295</v>
      </c>
      <c r="D155" s="6">
        <v>197</v>
      </c>
      <c r="E155" s="6">
        <f t="shared" si="6"/>
        <v>3477000</v>
      </c>
      <c r="F155" s="6">
        <f t="shared" si="7"/>
        <v>2607000</v>
      </c>
      <c r="H155" s="111" t="s">
        <v>441</v>
      </c>
    </row>
    <row r="156" spans="1:8">
      <c r="A156" s="27">
        <v>40787</v>
      </c>
      <c r="B156" s="35" t="s">
        <v>53</v>
      </c>
      <c r="C156" s="6">
        <v>250</v>
      </c>
      <c r="D156" s="6">
        <v>238</v>
      </c>
      <c r="E156" s="6">
        <f t="shared" si="6"/>
        <v>3462000</v>
      </c>
      <c r="F156" s="6">
        <f t="shared" si="7"/>
        <v>2672000</v>
      </c>
      <c r="H156" s="111" t="s">
        <v>441</v>
      </c>
    </row>
    <row r="157" spans="1:8">
      <c r="A157" s="27">
        <v>40817</v>
      </c>
      <c r="B157" s="35" t="s">
        <v>52</v>
      </c>
      <c r="C157" s="6">
        <v>287</v>
      </c>
      <c r="D157" s="6">
        <v>270</v>
      </c>
      <c r="E157" s="6">
        <f t="shared" si="6"/>
        <v>3461000</v>
      </c>
      <c r="F157" s="6">
        <f t="shared" si="7"/>
        <v>2739000</v>
      </c>
      <c r="H157" s="111" t="s">
        <v>441</v>
      </c>
    </row>
    <row r="158" spans="1:8">
      <c r="A158" s="27">
        <v>40848</v>
      </c>
      <c r="B158" s="35" t="s">
        <v>51</v>
      </c>
      <c r="C158" s="6">
        <v>264</v>
      </c>
      <c r="D158" s="6">
        <v>271</v>
      </c>
      <c r="E158" s="6">
        <f t="shared" si="6"/>
        <v>3425000</v>
      </c>
      <c r="F158" s="6">
        <f t="shared" si="7"/>
        <v>2765000</v>
      </c>
      <c r="H158" s="111" t="s">
        <v>441</v>
      </c>
    </row>
    <row r="159" spans="1:8">
      <c r="A159" s="27">
        <v>40878</v>
      </c>
      <c r="B159" s="35" t="s">
        <v>50</v>
      </c>
      <c r="C159" s="6">
        <v>313</v>
      </c>
      <c r="D159" s="6">
        <v>266</v>
      </c>
      <c r="E159" s="6">
        <f t="shared" si="6"/>
        <v>3458000</v>
      </c>
      <c r="F159" s="6">
        <f t="shared" si="7"/>
        <v>2796000</v>
      </c>
      <c r="H159" s="111" t="s">
        <v>441</v>
      </c>
    </row>
    <row r="160" spans="1:8">
      <c r="A160" s="27">
        <v>40909</v>
      </c>
      <c r="B160" s="35" t="s">
        <v>49</v>
      </c>
      <c r="C160" s="6">
        <v>321</v>
      </c>
      <c r="D160" s="6">
        <v>291</v>
      </c>
      <c r="E160" s="6">
        <f t="shared" si="6"/>
        <v>3450000</v>
      </c>
      <c r="F160" s="6">
        <f t="shared" si="7"/>
        <v>2805000</v>
      </c>
      <c r="H160" s="111" t="s">
        <v>441</v>
      </c>
    </row>
    <row r="161" spans="1:8">
      <c r="A161" s="27">
        <v>40940</v>
      </c>
      <c r="B161" s="35" t="s">
        <v>48</v>
      </c>
      <c r="C161" s="6">
        <v>315</v>
      </c>
      <c r="D161" s="6">
        <v>267</v>
      </c>
      <c r="E161" s="6">
        <f t="shared" si="6"/>
        <v>3481000</v>
      </c>
      <c r="F161" s="6">
        <f t="shared" si="7"/>
        <v>2800000</v>
      </c>
      <c r="H161" s="111" t="s">
        <v>441</v>
      </c>
    </row>
    <row r="162" spans="1:8">
      <c r="A162" s="27">
        <v>40969</v>
      </c>
      <c r="B162" s="35" t="s">
        <v>47</v>
      </c>
      <c r="C162" s="6">
        <v>336</v>
      </c>
      <c r="D162" s="6">
        <v>284</v>
      </c>
      <c r="E162" s="6">
        <f t="shared" si="6"/>
        <v>3503000</v>
      </c>
      <c r="F162" s="6">
        <f t="shared" si="7"/>
        <v>2816000</v>
      </c>
      <c r="H162" s="111" t="s">
        <v>441</v>
      </c>
    </row>
    <row r="163" spans="1:8">
      <c r="A163" s="27">
        <v>41000</v>
      </c>
      <c r="B163" s="35" t="s">
        <v>46</v>
      </c>
      <c r="C163" s="6">
        <v>304</v>
      </c>
      <c r="D163" s="6">
        <v>232</v>
      </c>
      <c r="E163" s="6">
        <f t="shared" si="6"/>
        <v>3514000</v>
      </c>
      <c r="F163" s="6">
        <f t="shared" si="7"/>
        <v>2833000</v>
      </c>
      <c r="H163" s="111" t="s">
        <v>441</v>
      </c>
    </row>
    <row r="164" spans="1:8">
      <c r="A164" s="27">
        <v>41030</v>
      </c>
      <c r="B164" s="35" t="s">
        <v>45</v>
      </c>
      <c r="C164" s="6">
        <v>267</v>
      </c>
      <c r="D164" s="6">
        <v>191</v>
      </c>
      <c r="E164" s="6">
        <f t="shared" si="6"/>
        <v>3508000</v>
      </c>
      <c r="F164" s="6">
        <f t="shared" si="7"/>
        <v>2838000</v>
      </c>
      <c r="H164" s="111" t="s">
        <v>441</v>
      </c>
    </row>
    <row r="165" spans="1:8">
      <c r="A165" s="27">
        <v>41061</v>
      </c>
      <c r="B165" s="35" t="s">
        <v>44</v>
      </c>
      <c r="C165" s="6">
        <v>273</v>
      </c>
      <c r="D165" s="6">
        <v>180</v>
      </c>
      <c r="E165" s="6">
        <f t="shared" si="6"/>
        <v>3534000</v>
      </c>
      <c r="F165" s="6">
        <f t="shared" si="7"/>
        <v>2863000</v>
      </c>
      <c r="H165" s="111" t="s">
        <v>441</v>
      </c>
    </row>
    <row r="166" spans="1:8">
      <c r="A166" s="27">
        <v>41091</v>
      </c>
      <c r="B166" s="35" t="s">
        <v>43</v>
      </c>
      <c r="C166" s="6">
        <v>261</v>
      </c>
      <c r="D166" s="6">
        <v>186</v>
      </c>
      <c r="E166" s="6">
        <f t="shared" si="6"/>
        <v>3486000</v>
      </c>
      <c r="F166" s="6">
        <f t="shared" si="7"/>
        <v>2873000</v>
      </c>
      <c r="H166" s="111" t="s">
        <v>441</v>
      </c>
    </row>
    <row r="167" spans="1:8">
      <c r="A167" s="27">
        <v>41122</v>
      </c>
      <c r="B167" s="35" t="s">
        <v>42</v>
      </c>
      <c r="C167" s="6">
        <v>298</v>
      </c>
      <c r="D167" s="6">
        <v>177</v>
      </c>
      <c r="E167" s="6">
        <f t="shared" si="6"/>
        <v>3489000</v>
      </c>
      <c r="F167" s="6">
        <f t="shared" si="7"/>
        <v>2853000</v>
      </c>
      <c r="H167" s="111" t="s">
        <v>441</v>
      </c>
    </row>
    <row r="168" spans="1:8">
      <c r="A168" s="27">
        <v>41153</v>
      </c>
      <c r="B168" s="35" t="s">
        <v>41</v>
      </c>
      <c r="C168" s="6">
        <v>279</v>
      </c>
      <c r="D168" s="6">
        <v>190</v>
      </c>
      <c r="E168" s="6">
        <f t="shared" si="6"/>
        <v>3518000</v>
      </c>
      <c r="F168" s="6">
        <f t="shared" si="7"/>
        <v>2805000</v>
      </c>
      <c r="H168" s="111" t="s">
        <v>441</v>
      </c>
    </row>
    <row r="169" spans="1:8">
      <c r="A169" s="27">
        <v>41183</v>
      </c>
      <c r="B169" s="35" t="s">
        <v>40</v>
      </c>
      <c r="C169" s="6">
        <v>315</v>
      </c>
      <c r="D169" s="6">
        <v>258</v>
      </c>
      <c r="E169" s="6">
        <f t="shared" si="6"/>
        <v>3546000</v>
      </c>
      <c r="F169" s="6">
        <f t="shared" si="7"/>
        <v>2793000</v>
      </c>
      <c r="H169" s="111" t="s">
        <v>441</v>
      </c>
    </row>
    <row r="170" spans="1:8">
      <c r="A170" s="27">
        <v>41214</v>
      </c>
      <c r="B170" s="35" t="s">
        <v>39</v>
      </c>
      <c r="C170" s="6">
        <v>332</v>
      </c>
      <c r="D170" s="6">
        <v>263</v>
      </c>
      <c r="E170" s="6">
        <f t="shared" si="6"/>
        <v>3614000</v>
      </c>
      <c r="F170" s="6">
        <f t="shared" si="7"/>
        <v>2785000</v>
      </c>
      <c r="H170" s="111" t="s">
        <v>441</v>
      </c>
    </row>
    <row r="171" spans="1:8">
      <c r="A171" s="27">
        <v>41244</v>
      </c>
      <c r="B171" s="35" t="s">
        <v>38</v>
      </c>
      <c r="C171" s="6">
        <v>317</v>
      </c>
      <c r="D171" s="6">
        <v>284</v>
      </c>
      <c r="E171" s="6">
        <f t="shared" si="6"/>
        <v>3618000</v>
      </c>
      <c r="F171" s="6">
        <f t="shared" si="7"/>
        <v>2803000</v>
      </c>
      <c r="H171" s="111" t="s">
        <v>441</v>
      </c>
    </row>
    <row r="172" spans="1:8">
      <c r="A172" s="27">
        <v>41275</v>
      </c>
      <c r="B172" s="35" t="s">
        <v>37</v>
      </c>
      <c r="C172" s="6">
        <v>337</v>
      </c>
      <c r="D172" s="6">
        <v>299</v>
      </c>
      <c r="E172" s="6">
        <f t="shared" si="6"/>
        <v>3634000</v>
      </c>
      <c r="F172" s="6">
        <f t="shared" si="7"/>
        <v>2811000</v>
      </c>
      <c r="H172" s="111" t="s">
        <v>441</v>
      </c>
    </row>
    <row r="173" spans="1:8">
      <c r="A173" s="27">
        <v>41306</v>
      </c>
      <c r="B173" s="35" t="s">
        <v>36</v>
      </c>
      <c r="C173" s="6">
        <v>311</v>
      </c>
      <c r="D173" s="6">
        <v>293</v>
      </c>
      <c r="E173" s="6">
        <f t="shared" si="6"/>
        <v>3630000</v>
      </c>
      <c r="F173" s="6">
        <f t="shared" si="7"/>
        <v>2837000</v>
      </c>
      <c r="H173" s="111" t="s">
        <v>441</v>
      </c>
    </row>
    <row r="174" spans="1:8">
      <c r="A174" s="27">
        <v>41334</v>
      </c>
      <c r="B174" s="35" t="s">
        <v>35</v>
      </c>
      <c r="C174" s="6">
        <v>347</v>
      </c>
      <c r="D174" s="6">
        <v>308</v>
      </c>
      <c r="E174" s="6">
        <f t="shared" si="6"/>
        <v>3641000</v>
      </c>
      <c r="F174" s="6">
        <f t="shared" si="7"/>
        <v>2861000</v>
      </c>
      <c r="H174" s="111" t="s">
        <v>441</v>
      </c>
    </row>
    <row r="175" spans="1:8">
      <c r="A175" s="27">
        <v>41365</v>
      </c>
      <c r="B175" s="35" t="s">
        <v>34</v>
      </c>
      <c r="C175" s="6">
        <v>292</v>
      </c>
      <c r="D175" s="6">
        <v>254</v>
      </c>
      <c r="E175" s="6">
        <f t="shared" si="6"/>
        <v>3629000</v>
      </c>
      <c r="F175" s="6">
        <f t="shared" si="7"/>
        <v>2883000</v>
      </c>
      <c r="H175" s="111" t="s">
        <v>441</v>
      </c>
    </row>
    <row r="176" spans="1:8">
      <c r="A176" s="27">
        <v>41395</v>
      </c>
      <c r="B176" s="35" t="s">
        <v>33</v>
      </c>
      <c r="C176" s="6">
        <v>273</v>
      </c>
      <c r="D176" s="6">
        <v>224</v>
      </c>
      <c r="E176" s="6">
        <f t="shared" si="6"/>
        <v>3635000</v>
      </c>
      <c r="F176" s="6">
        <f t="shared" si="7"/>
        <v>2916000</v>
      </c>
      <c r="H176" s="111" t="s">
        <v>441</v>
      </c>
    </row>
    <row r="177" spans="1:8">
      <c r="A177" s="27">
        <v>41426</v>
      </c>
      <c r="B177" s="35" t="s">
        <v>32</v>
      </c>
      <c r="C177" s="6">
        <v>264</v>
      </c>
      <c r="D177" s="6">
        <v>179</v>
      </c>
      <c r="E177" s="6">
        <f t="shared" si="6"/>
        <v>3626000</v>
      </c>
      <c r="F177" s="6">
        <f t="shared" si="7"/>
        <v>2915000</v>
      </c>
      <c r="H177" s="111" t="s">
        <v>441</v>
      </c>
    </row>
    <row r="178" spans="1:8">
      <c r="A178" s="27">
        <v>41456</v>
      </c>
      <c r="B178" s="35" t="s">
        <v>357</v>
      </c>
      <c r="C178" s="6">
        <v>286</v>
      </c>
      <c r="D178" s="6">
        <v>203</v>
      </c>
      <c r="E178" s="6">
        <f t="shared" si="6"/>
        <v>3651000</v>
      </c>
      <c r="F178" s="6">
        <f t="shared" si="7"/>
        <v>2932000</v>
      </c>
      <c r="H178" s="111" t="s">
        <v>441</v>
      </c>
    </row>
    <row r="179" spans="1:8">
      <c r="A179" s="27">
        <v>41487</v>
      </c>
      <c r="B179" s="35" t="s">
        <v>356</v>
      </c>
      <c r="C179" s="6">
        <v>290</v>
      </c>
      <c r="D179" s="6">
        <v>200</v>
      </c>
      <c r="E179" s="6">
        <f t="shared" si="6"/>
        <v>3643000</v>
      </c>
      <c r="F179" s="6">
        <f t="shared" si="7"/>
        <v>2955000</v>
      </c>
      <c r="H179" s="111" t="s">
        <v>441</v>
      </c>
    </row>
    <row r="180" spans="1:8">
      <c r="A180" s="27">
        <v>41518</v>
      </c>
      <c r="B180" s="35" t="s">
        <v>355</v>
      </c>
      <c r="C180" s="6">
        <v>312</v>
      </c>
      <c r="D180" s="6">
        <v>210</v>
      </c>
      <c r="E180" s="6">
        <f t="shared" si="6"/>
        <v>3676000</v>
      </c>
      <c r="F180" s="6">
        <f t="shared" si="7"/>
        <v>2975000</v>
      </c>
      <c r="H180" s="111" t="s">
        <v>441</v>
      </c>
    </row>
    <row r="181" spans="1:8">
      <c r="A181" s="27">
        <v>41548</v>
      </c>
      <c r="B181" s="35" t="s">
        <v>354</v>
      </c>
      <c r="C181" s="6">
        <v>344</v>
      </c>
      <c r="D181" s="6">
        <v>228</v>
      </c>
      <c r="E181" s="6">
        <f t="shared" si="6"/>
        <v>3705000</v>
      </c>
      <c r="F181" s="6">
        <f t="shared" si="7"/>
        <v>2945000</v>
      </c>
      <c r="H181" s="111" t="s">
        <v>441</v>
      </c>
    </row>
    <row r="182" spans="1:8">
      <c r="A182" s="27">
        <v>41579</v>
      </c>
      <c r="B182" s="35" t="s">
        <v>353</v>
      </c>
      <c r="C182" s="6">
        <v>332</v>
      </c>
      <c r="D182" s="6">
        <v>284</v>
      </c>
      <c r="E182" s="6">
        <f t="shared" si="6"/>
        <v>3705000</v>
      </c>
      <c r="F182" s="6">
        <f t="shared" si="7"/>
        <v>2966000</v>
      </c>
      <c r="H182" s="111" t="s">
        <v>441</v>
      </c>
    </row>
    <row r="183" spans="1:8">
      <c r="A183" s="27">
        <v>41609</v>
      </c>
      <c r="B183" s="70"/>
      <c r="C183" s="6">
        <v>330</v>
      </c>
      <c r="D183" s="6">
        <v>271</v>
      </c>
      <c r="E183" s="6">
        <v>3718000</v>
      </c>
      <c r="F183" s="6">
        <v>2953000</v>
      </c>
      <c r="H183" s="111" t="s">
        <v>441</v>
      </c>
    </row>
    <row r="184" spans="1:8">
      <c r="A184" s="27">
        <v>41640</v>
      </c>
      <c r="B184" s="69"/>
      <c r="C184" s="6">
        <v>350</v>
      </c>
      <c r="D184" s="6">
        <v>318</v>
      </c>
      <c r="E184" s="6">
        <f t="shared" ref="E184" si="8">SUM(C173:C184)*1000</f>
        <v>3731000</v>
      </c>
      <c r="F184" s="6">
        <f t="shared" ref="F184" si="9">SUM(D173:D184)*1000</f>
        <v>2972000</v>
      </c>
      <c r="H184" s="111" t="s">
        <v>441</v>
      </c>
    </row>
    <row r="185" spans="1:8">
      <c r="A185" s="27">
        <v>41671</v>
      </c>
      <c r="B185" s="69"/>
      <c r="C185" s="6">
        <v>340</v>
      </c>
      <c r="D185" s="6">
        <v>312</v>
      </c>
      <c r="E185" s="6">
        <f t="shared" ref="E185" si="10">SUM(C174:C185)*1000</f>
        <v>3760000</v>
      </c>
      <c r="F185" s="6">
        <f t="shared" ref="F185" si="11">SUM(D174:D185)*1000</f>
        <v>2991000</v>
      </c>
      <c r="H185" s="111" t="s">
        <v>441</v>
      </c>
    </row>
    <row r="186" spans="1:8">
      <c r="A186" s="27">
        <v>41699</v>
      </c>
      <c r="B186" s="69"/>
      <c r="C186" s="6">
        <v>349</v>
      </c>
      <c r="D186" s="6">
        <v>290</v>
      </c>
      <c r="E186" s="6">
        <f t="shared" ref="E186:E187" si="12">SUM(C175:C186)*1000</f>
        <v>3762000</v>
      </c>
      <c r="F186" s="6">
        <f>SUM(D175:D186)*1000</f>
        <v>2973000</v>
      </c>
      <c r="H186" s="111" t="s">
        <v>441</v>
      </c>
    </row>
    <row r="187" spans="1:8">
      <c r="A187" s="27">
        <v>41730</v>
      </c>
      <c r="B187" s="70"/>
      <c r="C187" s="6">
        <v>320</v>
      </c>
      <c r="D187" s="6">
        <v>247</v>
      </c>
      <c r="E187" s="6">
        <f t="shared" si="12"/>
        <v>3790000</v>
      </c>
      <c r="F187" s="6">
        <f>SUM(D176:D187)*1000</f>
        <v>2966000</v>
      </c>
      <c r="H187" s="111" t="s">
        <v>441</v>
      </c>
    </row>
    <row r="188" spans="1:8">
      <c r="A188" s="27">
        <v>41760</v>
      </c>
      <c r="B188" s="69"/>
      <c r="C188" s="6">
        <v>323</v>
      </c>
      <c r="D188" s="6">
        <v>215</v>
      </c>
      <c r="E188" s="6">
        <f t="shared" ref="E188:E189" si="13">SUM(C177:C188)*1000</f>
        <v>3840000</v>
      </c>
      <c r="F188" s="6">
        <f>SUM(D177:D188)*1000</f>
        <v>2957000</v>
      </c>
      <c r="H188" s="111" t="s">
        <v>441</v>
      </c>
    </row>
    <row r="189" spans="1:8">
      <c r="A189" s="27">
        <v>41791</v>
      </c>
      <c r="B189" s="69"/>
      <c r="C189" s="6">
        <v>285</v>
      </c>
      <c r="D189" s="6">
        <v>188</v>
      </c>
      <c r="E189" s="6">
        <f t="shared" si="13"/>
        <v>3861000</v>
      </c>
      <c r="F189" s="6">
        <f t="shared" ref="F189" si="14">SUM(D178:D189)*1000</f>
        <v>2966000</v>
      </c>
      <c r="H189" s="111" t="s">
        <v>441</v>
      </c>
    </row>
    <row r="190" spans="1:8">
      <c r="A190" s="27">
        <v>41821</v>
      </c>
      <c r="B190" s="94"/>
      <c r="C190" s="6">
        <v>313</v>
      </c>
      <c r="D190" s="6">
        <v>192</v>
      </c>
      <c r="E190" s="6">
        <f t="shared" ref="E190:E192" si="15">SUM(C179:C190)*1000</f>
        <v>3888000</v>
      </c>
      <c r="F190" s="6">
        <f t="shared" ref="F190:F192" si="16">SUM(D179:D190)*1000</f>
        <v>2955000</v>
      </c>
      <c r="H190" s="111" t="s">
        <v>441</v>
      </c>
    </row>
    <row r="191" spans="1:8">
      <c r="A191" s="27">
        <v>41852</v>
      </c>
      <c r="B191" s="94"/>
      <c r="C191" s="6">
        <v>313</v>
      </c>
      <c r="D191" s="6">
        <v>212</v>
      </c>
      <c r="E191" s="6">
        <f t="shared" si="15"/>
        <v>3911000</v>
      </c>
      <c r="F191" s="6">
        <f t="shared" si="16"/>
        <v>2967000</v>
      </c>
      <c r="H191" s="111" t="s">
        <v>441</v>
      </c>
    </row>
    <row r="192" spans="1:8">
      <c r="A192" s="27">
        <v>41883</v>
      </c>
      <c r="B192" s="69"/>
      <c r="C192" s="6">
        <v>344</v>
      </c>
      <c r="D192" s="6">
        <v>213</v>
      </c>
      <c r="E192" s="6">
        <f t="shared" si="15"/>
        <v>3943000</v>
      </c>
      <c r="F192" s="6">
        <f t="shared" si="16"/>
        <v>2970000</v>
      </c>
      <c r="H192" s="111" t="s">
        <v>441</v>
      </c>
    </row>
    <row r="193" spans="1:9">
      <c r="A193" s="27">
        <v>41913</v>
      </c>
      <c r="B193" s="69"/>
      <c r="C193" s="6">
        <v>350</v>
      </c>
      <c r="D193" s="6">
        <f>245000/1000</f>
        <v>245</v>
      </c>
      <c r="E193" s="6">
        <f t="shared" ref="E193" si="17">SUM(C182:C193)*1000</f>
        <v>3949000</v>
      </c>
      <c r="F193" s="6">
        <f t="shared" ref="F193" si="18">SUM(D182:D193)*1000</f>
        <v>2987000</v>
      </c>
      <c r="H193" s="111" t="s">
        <v>441</v>
      </c>
    </row>
    <row r="194" spans="1:9">
      <c r="A194" s="27">
        <v>41944</v>
      </c>
      <c r="B194" s="69"/>
      <c r="C194" s="6">
        <v>342</v>
      </c>
      <c r="D194" s="6">
        <f>299000/1000</f>
        <v>299</v>
      </c>
      <c r="E194" s="6">
        <f t="shared" ref="E194" si="19">SUM(C183:C194)*1000</f>
        <v>3959000</v>
      </c>
      <c r="F194" s="6">
        <f t="shared" ref="F194" si="20">SUM(D183:D194)*1000</f>
        <v>3002000</v>
      </c>
      <c r="H194" s="111" t="s">
        <v>441</v>
      </c>
    </row>
    <row r="195" spans="1:9">
      <c r="A195" s="27">
        <v>41974</v>
      </c>
      <c r="B195" s="69"/>
      <c r="C195" s="6">
        <v>342</v>
      </c>
      <c r="D195" s="6">
        <f>290000/1000</f>
        <v>290</v>
      </c>
      <c r="E195" s="6">
        <f t="shared" ref="E195" si="21">SUM(C184:C195)*1000</f>
        <v>3971000</v>
      </c>
      <c r="F195" s="6">
        <f t="shared" ref="F195" si="22">SUM(D184:D195)*1000</f>
        <v>3021000</v>
      </c>
      <c r="H195" s="111" t="s">
        <v>441</v>
      </c>
    </row>
    <row r="196" spans="1:9">
      <c r="A196" s="27">
        <v>42005</v>
      </c>
      <c r="B196" s="69"/>
      <c r="C196" s="6">
        <v>378</v>
      </c>
      <c r="D196" s="6">
        <v>311</v>
      </c>
      <c r="E196" s="6">
        <f t="shared" ref="E196" si="23">SUM(C185:C196)*1000</f>
        <v>3999000</v>
      </c>
      <c r="F196" s="6">
        <f t="shared" ref="F196" si="24">SUM(D185:D196)*1000</f>
        <v>3014000</v>
      </c>
      <c r="H196" s="111" t="s">
        <v>441</v>
      </c>
    </row>
    <row r="197" spans="1:9">
      <c r="A197" s="27">
        <v>42036</v>
      </c>
      <c r="B197" s="69"/>
      <c r="C197" s="6">
        <v>348</v>
      </c>
      <c r="D197" s="6">
        <v>313</v>
      </c>
      <c r="E197" s="6">
        <f t="shared" ref="E197" si="25">SUM(C186:C197)*1000</f>
        <v>4007000</v>
      </c>
      <c r="F197" s="6">
        <f t="shared" ref="F197" si="26">SUM(D186:D197)*1000</f>
        <v>3015000</v>
      </c>
      <c r="H197" s="111" t="s">
        <v>441</v>
      </c>
    </row>
    <row r="198" spans="1:9">
      <c r="A198" s="27">
        <v>42064</v>
      </c>
      <c r="B198" s="69"/>
      <c r="C198" s="6">
        <v>374</v>
      </c>
      <c r="D198" s="6">
        <v>302</v>
      </c>
      <c r="E198" s="6">
        <f t="shared" ref="E198" si="27">SUM(C187:C198)*1000</f>
        <v>4032000</v>
      </c>
      <c r="F198" s="6">
        <f t="shared" ref="F198" si="28">SUM(D187:D198)*1000</f>
        <v>3027000</v>
      </c>
      <c r="H198" s="111" t="s">
        <v>441</v>
      </c>
    </row>
    <row r="199" spans="1:9">
      <c r="A199" s="27">
        <v>42095</v>
      </c>
      <c r="B199" s="69"/>
      <c r="C199" s="6">
        <v>348</v>
      </c>
      <c r="D199" s="6">
        <v>251</v>
      </c>
      <c r="E199" s="6">
        <f t="shared" ref="E199" si="29">SUM(C188:C199)*1000</f>
        <v>4060000</v>
      </c>
      <c r="F199" s="6">
        <f t="shared" ref="F199" si="30">SUM(D188:D199)*1000</f>
        <v>3031000</v>
      </c>
      <c r="G199" s="123">
        <v>42167</v>
      </c>
      <c r="H199" s="111" t="s">
        <v>441</v>
      </c>
    </row>
    <row r="200" spans="1:9">
      <c r="A200" s="27">
        <v>42125</v>
      </c>
      <c r="B200" s="69"/>
      <c r="C200" s="6">
        <v>314</v>
      </c>
      <c r="D200" s="6">
        <v>222</v>
      </c>
      <c r="E200" s="6">
        <f t="shared" ref="E200" si="31">SUM(C189:C200)*1000</f>
        <v>4051000</v>
      </c>
      <c r="F200" s="6">
        <f t="shared" ref="F200" si="32">SUM(D189:D200)*1000</f>
        <v>3038000</v>
      </c>
      <c r="G200" s="123">
        <v>42202</v>
      </c>
      <c r="H200" s="111" t="s">
        <v>441</v>
      </c>
    </row>
    <row r="201" spans="1:9">
      <c r="A201" s="27">
        <v>42156</v>
      </c>
      <c r="B201" s="69"/>
      <c r="C201" s="6">
        <v>277</v>
      </c>
      <c r="D201" s="6">
        <v>193</v>
      </c>
      <c r="E201" s="6">
        <f t="shared" ref="E201" si="33">SUM(C190:C201)*1000</f>
        <v>4043000</v>
      </c>
      <c r="F201" s="6">
        <f t="shared" ref="F201" si="34">SUM(D190:D201)*1000</f>
        <v>3043000</v>
      </c>
      <c r="G201" s="123">
        <v>42249</v>
      </c>
      <c r="H201" s="111" t="s">
        <v>441</v>
      </c>
    </row>
    <row r="202" spans="1:9">
      <c r="A202" s="27">
        <v>42186</v>
      </c>
      <c r="B202" s="128"/>
      <c r="C202" s="6">
        <v>320</v>
      </c>
      <c r="D202" s="6">
        <v>198</v>
      </c>
      <c r="E202" s="6">
        <f t="shared" ref="E202" si="35">SUM(C191:C202)*1000</f>
        <v>4050000</v>
      </c>
      <c r="F202" s="6">
        <f t="shared" ref="F202" si="36">SUM(D191:D202)*1000</f>
        <v>3049000</v>
      </c>
      <c r="G202" s="123">
        <v>42261</v>
      </c>
      <c r="H202" s="111" t="s">
        <v>441</v>
      </c>
    </row>
    <row r="203" spans="1:9">
      <c r="A203" s="27">
        <v>42217</v>
      </c>
      <c r="B203" s="69"/>
      <c r="C203" s="6">
        <v>325</v>
      </c>
      <c r="D203" s="6">
        <v>211</v>
      </c>
      <c r="E203" s="6">
        <f t="shared" ref="E203:E204" si="37">SUM(C192:C203)*1000</f>
        <v>4062000</v>
      </c>
      <c r="F203" s="6">
        <f t="shared" ref="F203:F204" si="38">SUM(D192:D203)*1000</f>
        <v>3048000</v>
      </c>
      <c r="G203" s="123">
        <v>42297</v>
      </c>
      <c r="H203" s="111" t="s">
        <v>441</v>
      </c>
    </row>
    <row r="204" spans="1:9">
      <c r="A204" s="27">
        <v>42248</v>
      </c>
      <c r="B204" s="69"/>
      <c r="C204" s="6">
        <v>337</v>
      </c>
      <c r="D204" s="6">
        <v>225</v>
      </c>
      <c r="E204" s="6">
        <f t="shared" si="37"/>
        <v>4055000</v>
      </c>
      <c r="F204" s="6">
        <f t="shared" si="38"/>
        <v>3060000</v>
      </c>
      <c r="G204" s="123">
        <v>42326</v>
      </c>
      <c r="H204" s="111" t="s">
        <v>441</v>
      </c>
    </row>
    <row r="205" spans="1:9">
      <c r="A205" s="27">
        <v>42278</v>
      </c>
      <c r="B205" s="69"/>
      <c r="C205" s="6">
        <v>340</v>
      </c>
      <c r="D205" s="6">
        <v>248</v>
      </c>
      <c r="E205" s="6">
        <f t="shared" ref="E205" si="39">SUM(C194:C205)*1000</f>
        <v>4045000</v>
      </c>
      <c r="F205" s="6">
        <f t="shared" ref="F205" si="40">SUM(D194:D205)*1000</f>
        <v>3063000</v>
      </c>
      <c r="G205" s="123">
        <v>42359</v>
      </c>
      <c r="H205" s="111" t="s">
        <v>441</v>
      </c>
    </row>
    <row r="206" spans="1:9">
      <c r="A206" s="27">
        <v>42309</v>
      </c>
      <c r="B206" s="69"/>
      <c r="C206" s="6">
        <v>351</v>
      </c>
      <c r="D206" s="6">
        <v>282</v>
      </c>
      <c r="E206" s="6">
        <f t="shared" ref="E206" si="41">SUM(C195:C206)*1000</f>
        <v>4054000</v>
      </c>
      <c r="F206" s="6">
        <f t="shared" ref="F206" si="42">SUM(D195:D206)*1000</f>
        <v>3046000</v>
      </c>
      <c r="G206" s="123">
        <v>42394</v>
      </c>
      <c r="H206" s="111" t="s">
        <v>441</v>
      </c>
      <c r="I206" s="111"/>
    </row>
    <row r="207" spans="1:9">
      <c r="A207" s="27">
        <v>42339</v>
      </c>
      <c r="B207" s="69"/>
      <c r="C207" s="6">
        <v>360</v>
      </c>
      <c r="D207" s="6">
        <v>290</v>
      </c>
      <c r="E207" s="6">
        <f t="shared" ref="E207" si="43">SUM(C196:C207)*1000</f>
        <v>4072000</v>
      </c>
      <c r="F207" s="6">
        <f t="shared" ref="F207" si="44">SUM(D196:D207)*1000</f>
        <v>3046000</v>
      </c>
      <c r="G207" s="123">
        <v>42426</v>
      </c>
      <c r="H207" s="111" t="s">
        <v>441</v>
      </c>
      <c r="I207" s="111"/>
    </row>
    <row r="208" spans="1:9">
      <c r="A208" s="27">
        <v>42370</v>
      </c>
      <c r="B208" s="69"/>
      <c r="C208" s="6">
        <v>390</v>
      </c>
      <c r="D208" s="6">
        <v>325</v>
      </c>
      <c r="E208" s="6">
        <f t="shared" ref="E208" si="45">SUM(C197:C208)*1000</f>
        <v>4084000</v>
      </c>
      <c r="F208" s="6">
        <f t="shared" ref="F208" si="46">SUM(D197:D208)*1000</f>
        <v>3060000</v>
      </c>
      <c r="G208" s="123">
        <v>42452</v>
      </c>
      <c r="H208" s="111" t="s">
        <v>441</v>
      </c>
      <c r="I208" s="111"/>
    </row>
    <row r="209" spans="1:9">
      <c r="A209" s="27">
        <v>42401</v>
      </c>
      <c r="B209" s="71"/>
      <c r="C209" s="6">
        <v>346</v>
      </c>
      <c r="D209" s="6">
        <v>334</v>
      </c>
      <c r="E209" s="6">
        <f t="shared" ref="E209" si="47">SUM(C198:C209)*1000</f>
        <v>4082000</v>
      </c>
      <c r="F209" s="6">
        <f t="shared" ref="F209" si="48">SUM(D198:D209)*1000</f>
        <v>3081000</v>
      </c>
      <c r="G209" s="123">
        <v>42474</v>
      </c>
      <c r="H209" s="111" t="s">
        <v>441</v>
      </c>
      <c r="I209" s="111"/>
    </row>
    <row r="210" spans="1:9">
      <c r="A210" s="27">
        <v>42430</v>
      </c>
      <c r="B210" s="69"/>
      <c r="C210" s="6">
        <v>369</v>
      </c>
      <c r="D210" s="6">
        <v>320</v>
      </c>
      <c r="E210" s="6">
        <f t="shared" ref="E210" si="49">SUM(C199:C210)*1000</f>
        <v>4077000</v>
      </c>
      <c r="F210" s="6">
        <f t="shared" ref="F210" si="50">SUM(D199:D210)*1000</f>
        <v>3099000</v>
      </c>
      <c r="G210" s="123">
        <v>42529</v>
      </c>
      <c r="H210" s="111" t="s">
        <v>441</v>
      </c>
      <c r="I210" s="111"/>
    </row>
    <row r="211" spans="1:9">
      <c r="A211" s="27">
        <v>42461</v>
      </c>
      <c r="B211" s="69"/>
      <c r="C211" s="6">
        <v>342</v>
      </c>
      <c r="D211" s="6">
        <v>292</v>
      </c>
      <c r="E211" s="6">
        <f t="shared" ref="E211" si="51">SUM(C200:C211)*1000</f>
        <v>4071000</v>
      </c>
      <c r="F211" s="6">
        <f t="shared" ref="F211" si="52">SUM(D200:D211)*1000</f>
        <v>3140000</v>
      </c>
      <c r="G211" s="123">
        <v>42543</v>
      </c>
      <c r="H211" s="111" t="s">
        <v>441</v>
      </c>
      <c r="I211" s="111"/>
    </row>
    <row r="212" spans="1:9">
      <c r="A212" s="27">
        <v>42491</v>
      </c>
      <c r="C212" s="6">
        <v>320</v>
      </c>
      <c r="D212" s="6">
        <v>240</v>
      </c>
      <c r="E212" s="6">
        <v>4077000</v>
      </c>
      <c r="F212" s="6">
        <v>3158000</v>
      </c>
      <c r="G212" s="123">
        <v>42572</v>
      </c>
      <c r="H212" s="111" t="s">
        <v>441</v>
      </c>
      <c r="I212" s="111"/>
    </row>
    <row r="213" spans="1:9" ht="15" customHeight="1">
      <c r="A213" s="27">
        <v>42522</v>
      </c>
      <c r="C213" s="6">
        <v>305</v>
      </c>
      <c r="D213" s="6">
        <v>204</v>
      </c>
      <c r="E213" s="6">
        <v>4105000</v>
      </c>
      <c r="F213" s="6">
        <v>3169000</v>
      </c>
      <c r="G213" s="123">
        <v>42604</v>
      </c>
      <c r="H213" s="111" t="s">
        <v>441</v>
      </c>
      <c r="I213" s="111"/>
    </row>
    <row r="214" spans="1:9" ht="15" customHeight="1">
      <c r="A214" s="27">
        <v>42552</v>
      </c>
      <c r="B214" s="111"/>
      <c r="C214" s="6">
        <v>332</v>
      </c>
      <c r="D214" s="6">
        <v>229</v>
      </c>
      <c r="E214" s="6">
        <v>4117000</v>
      </c>
      <c r="F214" s="6">
        <v>3200000</v>
      </c>
      <c r="G214" s="123">
        <v>42625</v>
      </c>
      <c r="H214" s="111" t="s">
        <v>441</v>
      </c>
      <c r="I214" s="111"/>
    </row>
    <row r="215" spans="1:9" ht="15" customHeight="1">
      <c r="A215" s="27">
        <v>42583</v>
      </c>
      <c r="C215" s="6">
        <v>337</v>
      </c>
      <c r="D215" s="6">
        <v>230</v>
      </c>
      <c r="E215" s="6">
        <v>4129000</v>
      </c>
      <c r="F215" s="6">
        <v>3219000</v>
      </c>
      <c r="G215" s="123">
        <v>42676</v>
      </c>
      <c r="H215" s="111" t="s">
        <v>441</v>
      </c>
    </row>
    <row r="216" spans="1:9">
      <c r="A216" s="27">
        <v>42614</v>
      </c>
      <c r="C216" s="6">
        <v>338</v>
      </c>
      <c r="D216" s="6">
        <v>236</v>
      </c>
      <c r="E216" s="6">
        <v>4130000</v>
      </c>
      <c r="F216" s="6">
        <v>3230000</v>
      </c>
      <c r="G216" s="123">
        <v>42703</v>
      </c>
      <c r="H216" s="111" t="s">
        <v>441</v>
      </c>
    </row>
    <row r="217" spans="1:9" ht="15" customHeight="1">
      <c r="A217" s="27">
        <v>42644</v>
      </c>
      <c r="C217" s="6">
        <v>359</v>
      </c>
      <c r="D217" s="6">
        <v>282</v>
      </c>
      <c r="E217" s="6">
        <v>4149000</v>
      </c>
      <c r="F217" s="6">
        <v>3264000</v>
      </c>
      <c r="G217" s="123">
        <v>42767</v>
      </c>
      <c r="H217" s="111" t="s">
        <v>441</v>
      </c>
      <c r="I217" s="113" t="s">
        <v>477</v>
      </c>
    </row>
    <row r="218" spans="1:9" ht="45" customHeight="1">
      <c r="A218" s="27">
        <v>42675</v>
      </c>
      <c r="C218" s="6">
        <v>343</v>
      </c>
      <c r="D218" s="6">
        <v>299</v>
      </c>
      <c r="E218" s="6">
        <v>4141000</v>
      </c>
      <c r="F218" s="6">
        <v>3281000</v>
      </c>
      <c r="G218" s="123">
        <v>42786</v>
      </c>
      <c r="H218" s="111" t="s">
        <v>441</v>
      </c>
      <c r="I218" s="113" t="s">
        <v>477</v>
      </c>
    </row>
    <row r="219" spans="1:9">
      <c r="A219" s="27">
        <v>42705</v>
      </c>
      <c r="C219" s="6">
        <v>347</v>
      </c>
      <c r="D219" s="6">
        <v>314</v>
      </c>
      <c r="E219" s="6">
        <v>4128000</v>
      </c>
      <c r="F219" s="6">
        <v>3305000</v>
      </c>
      <c r="G219" s="123">
        <v>42800</v>
      </c>
      <c r="H219" s="111" t="s">
        <v>441</v>
      </c>
      <c r="I219" s="113" t="s">
        <v>477</v>
      </c>
    </row>
    <row r="220" spans="1:9" ht="15" customHeight="1">
      <c r="A220" s="27">
        <v>42736</v>
      </c>
      <c r="C220" s="6">
        <v>351</v>
      </c>
      <c r="D220" s="6">
        <v>344</v>
      </c>
      <c r="E220" s="6">
        <v>4089000</v>
      </c>
      <c r="F220" s="6">
        <v>3324000</v>
      </c>
      <c r="G220" s="123">
        <v>42814</v>
      </c>
      <c r="H220" s="111" t="s">
        <v>441</v>
      </c>
    </row>
    <row r="221" spans="1:9" ht="15" customHeight="1">
      <c r="A221" s="27">
        <v>42767</v>
      </c>
      <c r="C221" s="6">
        <v>331</v>
      </c>
      <c r="D221" s="6">
        <v>332</v>
      </c>
      <c r="E221" s="6">
        <v>4074000</v>
      </c>
      <c r="F221" s="6">
        <v>3322000</v>
      </c>
      <c r="G221" s="123">
        <v>42852</v>
      </c>
      <c r="H221" s="111" t="s">
        <v>441</v>
      </c>
    </row>
    <row r="222" spans="1:9" ht="15" customHeight="1">
      <c r="A222" s="27">
        <v>42795</v>
      </c>
      <c r="B222" s="111"/>
      <c r="C222" s="6">
        <v>366</v>
      </c>
      <c r="D222" s="6">
        <v>328</v>
      </c>
      <c r="E222" s="6">
        <v>4071000</v>
      </c>
      <c r="F222" s="6">
        <v>3330000</v>
      </c>
      <c r="G222" s="123">
        <v>42865</v>
      </c>
      <c r="H222" s="111" t="s">
        <v>441</v>
      </c>
    </row>
    <row r="223" spans="1:9" ht="15" customHeight="1">
      <c r="A223" s="27">
        <v>42826</v>
      </c>
      <c r="B223" s="111"/>
      <c r="C223" s="6">
        <v>324</v>
      </c>
      <c r="D223" s="6">
        <v>322</v>
      </c>
      <c r="E223" s="6">
        <v>4053000</v>
      </c>
      <c r="F223" s="6">
        <v>3360000</v>
      </c>
      <c r="G223" s="123">
        <v>42919</v>
      </c>
      <c r="H223" s="111" t="s">
        <v>441</v>
      </c>
    </row>
    <row r="224" spans="1:9" ht="15" customHeight="1">
      <c r="A224" s="27">
        <v>42856</v>
      </c>
      <c r="B224" s="111"/>
      <c r="C224" s="6">
        <v>321</v>
      </c>
      <c r="D224" s="6">
        <v>256</v>
      </c>
      <c r="E224" s="6">
        <v>4054000</v>
      </c>
      <c r="F224" s="6">
        <v>3376000</v>
      </c>
      <c r="G224" s="123">
        <v>42928</v>
      </c>
      <c r="H224" s="111" t="s">
        <v>441</v>
      </c>
    </row>
    <row r="225" spans="1:12" ht="15" customHeight="1">
      <c r="A225" s="27">
        <v>42887</v>
      </c>
      <c r="B225" s="111"/>
      <c r="C225" s="6">
        <v>288</v>
      </c>
      <c r="D225" s="6">
        <v>231</v>
      </c>
      <c r="E225" s="6">
        <v>4037000</v>
      </c>
      <c r="F225" s="6">
        <v>3403000</v>
      </c>
      <c r="G225" s="123">
        <v>42957</v>
      </c>
      <c r="H225" s="111" t="s">
        <v>441</v>
      </c>
    </row>
    <row r="226" spans="1:12" ht="15" customHeight="1">
      <c r="A226" s="27">
        <v>42917</v>
      </c>
      <c r="B226" s="111"/>
      <c r="C226" s="6">
        <v>326</v>
      </c>
      <c r="D226" s="6">
        <v>236</v>
      </c>
      <c r="E226" s="6">
        <v>4031000</v>
      </c>
      <c r="F226" s="6">
        <v>3410000</v>
      </c>
      <c r="G226" s="123">
        <v>42990</v>
      </c>
      <c r="H226" s="111" t="s">
        <v>441</v>
      </c>
    </row>
    <row r="227" spans="1:12">
      <c r="A227" s="27">
        <v>42948</v>
      </c>
      <c r="B227" s="111"/>
      <c r="C227" s="6">
        <v>307</v>
      </c>
      <c r="D227" s="6">
        <v>230</v>
      </c>
      <c r="E227" s="6">
        <v>4001000</v>
      </c>
      <c r="F227" s="6">
        <v>3410000</v>
      </c>
      <c r="G227" s="123">
        <v>43021</v>
      </c>
      <c r="H227" s="111" t="s">
        <v>441</v>
      </c>
    </row>
    <row r="228" spans="1:12" ht="15" customHeight="1">
      <c r="A228" s="27">
        <v>42979</v>
      </c>
      <c r="B228" s="111"/>
      <c r="C228" s="6">
        <v>314</v>
      </c>
      <c r="D228" s="6">
        <v>238</v>
      </c>
      <c r="E228" s="6">
        <v>3977000</v>
      </c>
      <c r="F228" s="6">
        <v>3412000</v>
      </c>
      <c r="G228" s="123">
        <v>43049</v>
      </c>
      <c r="H228" s="111" t="s">
        <v>441</v>
      </c>
    </row>
    <row r="229" spans="1:12">
      <c r="A229" s="27">
        <v>43009</v>
      </c>
      <c r="B229" s="111"/>
      <c r="C229" s="6">
        <v>321</v>
      </c>
      <c r="D229" s="6">
        <v>280</v>
      </c>
      <c r="E229" s="6">
        <v>3939000</v>
      </c>
      <c r="F229" s="6">
        <v>3410000</v>
      </c>
      <c r="G229" s="123">
        <v>43082</v>
      </c>
      <c r="H229" s="111" t="s">
        <v>441</v>
      </c>
    </row>
    <row r="230" spans="1:12" ht="15" customHeight="1">
      <c r="A230" s="27">
        <v>43040</v>
      </c>
      <c r="B230" s="111"/>
      <c r="C230" s="6">
        <v>326</v>
      </c>
      <c r="D230" s="6">
        <v>332</v>
      </c>
      <c r="E230" s="6">
        <v>3922000</v>
      </c>
      <c r="F230" s="6">
        <v>3443000</v>
      </c>
      <c r="G230" s="123">
        <v>43131</v>
      </c>
      <c r="H230" s="111" t="s">
        <v>441</v>
      </c>
    </row>
    <row r="231" spans="1:12" ht="15" customHeight="1">
      <c r="A231" s="27">
        <v>43070</v>
      </c>
      <c r="B231" s="111"/>
      <c r="C231" s="6">
        <v>334</v>
      </c>
      <c r="D231" s="6">
        <v>328</v>
      </c>
      <c r="E231" s="6">
        <v>3909000</v>
      </c>
      <c r="F231" s="6">
        <v>3457000</v>
      </c>
      <c r="G231" s="123">
        <v>43150</v>
      </c>
      <c r="H231" s="111" t="s">
        <v>441</v>
      </c>
    </row>
    <row r="232" spans="1:12">
      <c r="A232" s="27">
        <v>43101</v>
      </c>
      <c r="B232" s="111"/>
      <c r="C232" s="6">
        <v>353</v>
      </c>
      <c r="D232" s="6">
        <v>352</v>
      </c>
      <c r="E232" s="6">
        <v>3911000</v>
      </c>
      <c r="F232" s="6">
        <v>3465000</v>
      </c>
      <c r="G232" s="123">
        <v>43173</v>
      </c>
      <c r="H232" s="111" t="s">
        <v>441</v>
      </c>
    </row>
    <row r="233" spans="1:12" ht="15" customHeight="1">
      <c r="A233" s="27">
        <v>43132</v>
      </c>
      <c r="B233" s="111"/>
      <c r="C233" s="6">
        <v>319</v>
      </c>
      <c r="D233" s="6">
        <v>344</v>
      </c>
      <c r="E233" s="6">
        <v>3899000</v>
      </c>
      <c r="F233" s="6">
        <v>3477000</v>
      </c>
      <c r="G233" s="123">
        <v>43220</v>
      </c>
      <c r="H233" s="111" t="s">
        <v>441</v>
      </c>
    </row>
    <row r="234" spans="1:12" ht="15" customHeight="1">
      <c r="A234" s="27">
        <v>43160</v>
      </c>
      <c r="B234" s="111"/>
      <c r="C234" s="6">
        <v>351</v>
      </c>
      <c r="D234" s="6">
        <v>354</v>
      </c>
      <c r="E234" s="6">
        <v>3884000</v>
      </c>
      <c r="F234" s="6">
        <v>3503000</v>
      </c>
      <c r="G234" s="123">
        <v>43231</v>
      </c>
      <c r="H234" s="111" t="s">
        <v>441</v>
      </c>
    </row>
    <row r="235" spans="1:12">
      <c r="A235" s="27">
        <v>43191</v>
      </c>
      <c r="B235" s="111"/>
      <c r="C235" s="6">
        <v>297</v>
      </c>
      <c r="D235" s="6">
        <v>301</v>
      </c>
      <c r="E235" s="6">
        <v>3857000</v>
      </c>
      <c r="F235" s="6">
        <v>3482000</v>
      </c>
      <c r="G235" s="123">
        <v>43271</v>
      </c>
      <c r="H235" s="111" t="s">
        <v>441</v>
      </c>
    </row>
    <row r="236" spans="1:12" ht="15" customHeight="1">
      <c r="A236" s="27">
        <v>43221</v>
      </c>
      <c r="B236" s="111"/>
      <c r="C236" s="6">
        <v>300</v>
      </c>
      <c r="D236" s="6">
        <v>257</v>
      </c>
      <c r="E236" s="6">
        <v>3836000</v>
      </c>
      <c r="F236" s="6">
        <v>3483000</v>
      </c>
      <c r="G236" s="123">
        <v>43292</v>
      </c>
      <c r="H236" s="111" t="s">
        <v>441</v>
      </c>
    </row>
    <row r="237" spans="1:12" ht="15" customHeight="1">
      <c r="A237" s="27">
        <v>43252</v>
      </c>
      <c r="B237" s="111"/>
      <c r="C237" s="6">
        <v>272</v>
      </c>
      <c r="D237" s="6">
        <v>217</v>
      </c>
      <c r="E237" s="6">
        <v>3820000</v>
      </c>
      <c r="F237" s="6">
        <v>3469000</v>
      </c>
      <c r="G237" s="123">
        <v>43325</v>
      </c>
      <c r="H237" s="111" t="s">
        <v>441</v>
      </c>
    </row>
    <row r="238" spans="1:12" ht="15" customHeight="1">
      <c r="A238" s="27">
        <v>43282</v>
      </c>
      <c r="B238" s="111"/>
      <c r="C238" s="6">
        <v>315</v>
      </c>
      <c r="D238" s="6">
        <v>233</v>
      </c>
      <c r="E238" s="6">
        <v>3809000</v>
      </c>
      <c r="F238" s="6">
        <v>3466000</v>
      </c>
      <c r="G238" s="123">
        <v>43356</v>
      </c>
      <c r="H238" s="111" t="s">
        <v>441</v>
      </c>
    </row>
    <row r="239" spans="1:12" ht="15" customHeight="1">
      <c r="A239" s="27">
        <v>43313</v>
      </c>
      <c r="B239" s="111"/>
      <c r="C239" s="6">
        <v>327</v>
      </c>
      <c r="D239" s="6">
        <v>242</v>
      </c>
      <c r="E239" s="6">
        <v>3829000</v>
      </c>
      <c r="F239" s="6">
        <v>3478000</v>
      </c>
      <c r="G239" s="123">
        <v>43396</v>
      </c>
      <c r="H239" s="111" t="s">
        <v>441</v>
      </c>
    </row>
    <row r="240" spans="1:12">
      <c r="A240" s="27">
        <v>43344</v>
      </c>
      <c r="B240" s="111"/>
      <c r="C240" s="6">
        <v>323</v>
      </c>
      <c r="D240" s="6">
        <v>262</v>
      </c>
      <c r="E240" s="6">
        <v>3838000</v>
      </c>
      <c r="F240" s="6">
        <v>3502000</v>
      </c>
      <c r="G240" s="123">
        <v>43417</v>
      </c>
      <c r="H240" s="113" t="s">
        <v>637</v>
      </c>
      <c r="L240" s="113" t="s">
        <v>576</v>
      </c>
    </row>
    <row r="241" spans="1:12">
      <c r="A241" s="27">
        <v>43374</v>
      </c>
      <c r="B241" s="111"/>
      <c r="C241" s="6">
        <v>339</v>
      </c>
      <c r="D241" s="6">
        <v>305</v>
      </c>
      <c r="E241" s="6">
        <v>3856000</v>
      </c>
      <c r="F241" s="6">
        <v>3527000</v>
      </c>
      <c r="G241" s="123">
        <v>43451</v>
      </c>
      <c r="H241" s="130" t="s">
        <v>653</v>
      </c>
      <c r="I241" s="111"/>
      <c r="L241" s="113" t="s">
        <v>576</v>
      </c>
    </row>
    <row r="242" spans="1:12">
      <c r="A242" s="27">
        <v>43405</v>
      </c>
      <c r="B242" s="111"/>
      <c r="C242" s="6">
        <v>356</v>
      </c>
      <c r="D242" s="6">
        <v>337</v>
      </c>
      <c r="E242" s="6">
        <v>3886000</v>
      </c>
      <c r="F242" s="6">
        <v>3532000</v>
      </c>
      <c r="G242" s="123">
        <v>43500</v>
      </c>
      <c r="H242" s="130" t="s">
        <v>653</v>
      </c>
      <c r="L242" s="113" t="s">
        <v>576</v>
      </c>
    </row>
    <row r="243" spans="1:12">
      <c r="A243" s="27">
        <v>43435</v>
      </c>
      <c r="B243" s="111"/>
      <c r="C243" s="6">
        <v>329</v>
      </c>
      <c r="D243" s="6">
        <v>340</v>
      </c>
      <c r="E243" s="6">
        <v>3881000</v>
      </c>
      <c r="F243" s="6">
        <v>3544000</v>
      </c>
      <c r="G243" s="123">
        <v>43515</v>
      </c>
      <c r="H243" s="111" t="s">
        <v>441</v>
      </c>
      <c r="L243" s="113" t="s">
        <v>576</v>
      </c>
    </row>
    <row r="244" spans="1:12">
      <c r="A244" s="27">
        <v>43466</v>
      </c>
      <c r="B244" s="111"/>
      <c r="C244" s="6">
        <v>353</v>
      </c>
      <c r="D244" s="6">
        <v>372</v>
      </c>
      <c r="E244" s="6">
        <v>3881000</v>
      </c>
      <c r="F244" s="6">
        <v>3564000</v>
      </c>
      <c r="G244" s="123">
        <v>43539</v>
      </c>
      <c r="H244" s="130" t="s">
        <v>653</v>
      </c>
      <c r="L244" s="113" t="s">
        <v>576</v>
      </c>
    </row>
    <row r="245" spans="1:12">
      <c r="A245" s="27">
        <v>43497</v>
      </c>
      <c r="B245" s="111"/>
      <c r="C245" s="6">
        <v>307</v>
      </c>
      <c r="D245" s="6">
        <v>357</v>
      </c>
      <c r="E245" s="6">
        <v>3869000</v>
      </c>
      <c r="F245" s="6">
        <v>3577000</v>
      </c>
      <c r="G245" s="123">
        <v>43584</v>
      </c>
      <c r="H245" s="111" t="s">
        <v>441</v>
      </c>
      <c r="L245" s="113" t="s">
        <v>576</v>
      </c>
    </row>
    <row r="246" spans="1:12">
      <c r="A246" s="27">
        <v>43525</v>
      </c>
      <c r="B246" s="111"/>
      <c r="C246" s="6">
        <v>356</v>
      </c>
      <c r="D246" s="6">
        <v>344</v>
      </c>
      <c r="E246" s="6">
        <v>3874000</v>
      </c>
      <c r="F246" s="6">
        <v>3567000</v>
      </c>
      <c r="G246" s="123">
        <v>43620</v>
      </c>
      <c r="H246" s="130" t="s">
        <v>653</v>
      </c>
      <c r="L246" s="113" t="s">
        <v>576</v>
      </c>
    </row>
    <row r="247" spans="1:12">
      <c r="A247" s="27">
        <v>43556</v>
      </c>
      <c r="C247" s="6">
        <v>320</v>
      </c>
      <c r="D247" s="6">
        <v>296</v>
      </c>
      <c r="E247" s="6">
        <v>3897000</v>
      </c>
      <c r="F247" s="6">
        <v>3562000</v>
      </c>
      <c r="G247" s="123">
        <v>43637</v>
      </c>
      <c r="H247" s="111" t="s">
        <v>441</v>
      </c>
      <c r="L247" s="113" t="s">
        <v>576</v>
      </c>
    </row>
    <row r="248" spans="1:12">
      <c r="A248" s="27">
        <v>43586</v>
      </c>
      <c r="C248" s="6">
        <v>332</v>
      </c>
      <c r="D248" s="6">
        <v>238</v>
      </c>
      <c r="E248" s="6">
        <v>3929000</v>
      </c>
      <c r="F248" s="6">
        <v>3543000</v>
      </c>
      <c r="G248" s="123">
        <v>43658</v>
      </c>
      <c r="H248" s="130" t="s">
        <v>653</v>
      </c>
      <c r="L248" s="113" t="s">
        <v>576</v>
      </c>
    </row>
    <row r="249" spans="1:12">
      <c r="A249" s="27">
        <v>43617</v>
      </c>
      <c r="B249" s="111"/>
      <c r="C249" s="6">
        <v>299</v>
      </c>
      <c r="D249" s="6">
        <v>209</v>
      </c>
      <c r="E249" s="6">
        <v>3956000</v>
      </c>
      <c r="F249" s="6">
        <v>3535000</v>
      </c>
      <c r="G249" s="123">
        <v>43691</v>
      </c>
      <c r="H249" s="111" t="s">
        <v>441</v>
      </c>
      <c r="I249" s="111"/>
      <c r="J249" s="111"/>
      <c r="K249" s="111"/>
      <c r="L249" s="113" t="s">
        <v>576</v>
      </c>
    </row>
    <row r="250" spans="1:12">
      <c r="A250" s="27">
        <v>43647</v>
      </c>
      <c r="B250" s="111"/>
      <c r="C250" s="6">
        <v>325</v>
      </c>
      <c r="D250" s="6">
        <v>234</v>
      </c>
      <c r="E250" s="6">
        <v>3966000</v>
      </c>
      <c r="F250" s="6">
        <v>3536000</v>
      </c>
      <c r="G250" s="123">
        <v>43724</v>
      </c>
      <c r="H250" s="130" t="s">
        <v>653</v>
      </c>
      <c r="I250" s="111"/>
      <c r="J250" s="111"/>
      <c r="K250" s="111"/>
      <c r="L250" s="113" t="s">
        <v>576</v>
      </c>
    </row>
    <row r="251" spans="1:12">
      <c r="A251" s="27">
        <v>43678</v>
      </c>
      <c r="B251" s="111"/>
      <c r="C251" s="111">
        <v>342</v>
      </c>
      <c r="D251" s="111">
        <v>247</v>
      </c>
      <c r="E251" s="6">
        <v>3981000</v>
      </c>
      <c r="F251" s="6">
        <v>3541000</v>
      </c>
      <c r="G251" s="123">
        <v>43752</v>
      </c>
      <c r="H251" s="111"/>
      <c r="I251" s="111"/>
      <c r="J251" s="111"/>
      <c r="K251" s="111"/>
      <c r="L251" s="113"/>
    </row>
    <row r="252" spans="1:12">
      <c r="A252" s="27">
        <v>43709</v>
      </c>
      <c r="B252" s="111"/>
      <c r="C252" s="111">
        <v>367</v>
      </c>
      <c r="D252" s="111">
        <v>252</v>
      </c>
      <c r="E252" s="6">
        <v>4025000</v>
      </c>
      <c r="F252" s="6">
        <v>3531000</v>
      </c>
      <c r="G252" s="123">
        <v>43784</v>
      </c>
      <c r="H252" s="130" t="s">
        <v>697</v>
      </c>
      <c r="L252" s="113"/>
    </row>
    <row r="253" spans="1:12">
      <c r="G253" s="123"/>
      <c r="H253" s="130" t="s">
        <v>697</v>
      </c>
      <c r="L253" s="113"/>
    </row>
    <row r="254" spans="1:12">
      <c r="G254" s="123"/>
      <c r="H254" s="130"/>
      <c r="L254" s="113"/>
    </row>
    <row r="255" spans="1:12">
      <c r="G255" s="123"/>
      <c r="L255" s="113"/>
    </row>
    <row r="256" spans="1:12">
      <c r="G256" s="123"/>
      <c r="L256" s="113"/>
    </row>
    <row r="257" spans="7:12">
      <c r="G257" s="123"/>
      <c r="L257" s="113"/>
    </row>
    <row r="258" spans="7:12">
      <c r="G258" s="123"/>
      <c r="L258" s="113"/>
    </row>
    <row r="259" spans="7:12">
      <c r="G259" s="123"/>
      <c r="L259" s="113"/>
    </row>
    <row r="260" spans="7:12">
      <c r="L260" s="113"/>
    </row>
    <row r="261" spans="7:12">
      <c r="L261" s="113"/>
    </row>
    <row r="262" spans="7:12">
      <c r="L262" s="113"/>
    </row>
    <row r="263" spans="7:12">
      <c r="L263" s="113"/>
    </row>
    <row r="264" spans="7:12">
      <c r="H264" s="113"/>
      <c r="L264" s="113"/>
    </row>
  </sheetData>
  <mergeCells count="3">
    <mergeCell ref="B1:D1"/>
    <mergeCell ref="B2:B3"/>
    <mergeCell ref="C2:D2"/>
  </mergeCells>
  <pageMargins left="0.75" right="0.75" top="1" bottom="1" header="0.5" footer="0.5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5">
    <tabColor rgb="FF7030A0"/>
  </sheetPr>
  <dimension ref="A1:G87"/>
  <sheetViews>
    <sheetView zoomScale="120" zoomScaleNormal="120" workbookViewId="0">
      <pane ySplit="4" topLeftCell="A53" activePane="bottomLeft" state="frozen"/>
      <selection pane="bottomLeft" activeCell="G70" sqref="G70:G72"/>
    </sheetView>
  </sheetViews>
  <sheetFormatPr defaultRowHeight="14.5"/>
  <cols>
    <col min="1" max="1" width="14.7265625" customWidth="1"/>
    <col min="2" max="2" width="13.7265625" customWidth="1"/>
    <col min="3" max="3" width="19.453125" customWidth="1"/>
    <col min="4" max="4" width="11.1796875" customWidth="1"/>
    <col min="5" max="5" width="9.1796875" style="72"/>
  </cols>
  <sheetData>
    <row r="1" spans="1:7">
      <c r="A1" s="26" t="s">
        <v>17</v>
      </c>
      <c r="D1" s="130" t="s">
        <v>609</v>
      </c>
    </row>
    <row r="2" spans="1:7">
      <c r="A2" s="5" t="s">
        <v>595</v>
      </c>
      <c r="G2" s="130" t="s">
        <v>596</v>
      </c>
    </row>
    <row r="3" spans="1:7">
      <c r="A3" s="130" t="s">
        <v>596</v>
      </c>
    </row>
    <row r="4" spans="1:7">
      <c r="A4" s="15"/>
      <c r="B4" s="26" t="s">
        <v>1</v>
      </c>
      <c r="C4" s="26" t="s">
        <v>6</v>
      </c>
    </row>
    <row r="5" spans="1:7">
      <c r="A5" s="14">
        <v>38596</v>
      </c>
      <c r="B5" s="29">
        <v>3.350005615095708E-2</v>
      </c>
      <c r="C5" s="72">
        <v>5.3391817556584842E-2</v>
      </c>
      <c r="D5" s="3"/>
      <c r="F5" s="50"/>
      <c r="G5" s="50"/>
    </row>
    <row r="6" spans="1:7">
      <c r="A6" s="14">
        <v>38687</v>
      </c>
      <c r="B6" s="72">
        <v>1.8312147245441279E-2</v>
      </c>
      <c r="C6" s="72">
        <v>4.1028710640460764E-2</v>
      </c>
      <c r="D6" s="160" t="s">
        <v>615</v>
      </c>
      <c r="F6" s="50"/>
      <c r="G6" s="50"/>
    </row>
    <row r="7" spans="1:7">
      <c r="A7" s="14">
        <v>38777</v>
      </c>
      <c r="B7" s="72">
        <v>1.1346901236708895E-2</v>
      </c>
      <c r="C7" s="72">
        <v>3.5288439259848481E-2</v>
      </c>
      <c r="D7" s="3"/>
      <c r="F7" s="50"/>
      <c r="G7" s="50"/>
    </row>
    <row r="8" spans="1:7">
      <c r="A8" s="14">
        <v>38869</v>
      </c>
      <c r="B8" s="72">
        <v>4.5751240062370524E-3</v>
      </c>
      <c r="C8" s="72">
        <v>3.16048467578669E-2</v>
      </c>
      <c r="D8" s="3"/>
      <c r="F8" s="50"/>
      <c r="G8" s="50"/>
    </row>
    <row r="9" spans="1:7">
      <c r="A9" s="14">
        <v>38961</v>
      </c>
      <c r="B9" s="72">
        <v>3.9986125893622937E-3</v>
      </c>
      <c r="C9" s="72">
        <v>2.2969820115757544E-2</v>
      </c>
      <c r="D9" s="3"/>
      <c r="F9" s="50"/>
      <c r="G9" s="50"/>
    </row>
    <row r="10" spans="1:7">
      <c r="A10" s="14">
        <v>39052</v>
      </c>
      <c r="B10" s="72">
        <v>2.4977360636123214E-2</v>
      </c>
      <c r="C10" s="72">
        <v>2.784557069402771E-2</v>
      </c>
      <c r="D10" s="3"/>
      <c r="F10" s="50"/>
      <c r="G10" s="50"/>
    </row>
    <row r="11" spans="1:7">
      <c r="A11" s="14">
        <v>39142</v>
      </c>
      <c r="B11" s="72">
        <v>4.7403628391731401E-2</v>
      </c>
      <c r="C11" s="72">
        <v>2.7237798853115835E-2</v>
      </c>
      <c r="D11" s="3"/>
      <c r="F11" s="50"/>
      <c r="G11" s="50"/>
    </row>
    <row r="12" spans="1:7">
      <c r="A12" s="14">
        <v>39234</v>
      </c>
      <c r="B12" s="72">
        <v>6.160043734745968E-2</v>
      </c>
      <c r="C12" s="72">
        <v>3.2619311970963905E-2</v>
      </c>
      <c r="D12" s="3"/>
      <c r="F12" s="50"/>
      <c r="G12" s="50"/>
    </row>
    <row r="13" spans="1:7">
      <c r="A13" s="14">
        <v>39326</v>
      </c>
      <c r="B13" s="72">
        <v>4.8103849217905115E-2</v>
      </c>
      <c r="C13" s="72">
        <v>4.88144352143145E-2</v>
      </c>
      <c r="D13" s="3"/>
      <c r="F13" s="50"/>
      <c r="G13" s="50"/>
    </row>
    <row r="14" spans="1:7">
      <c r="A14" s="14">
        <v>39417</v>
      </c>
      <c r="B14" s="72">
        <v>7.6686001535188897E-3</v>
      </c>
      <c r="C14" s="72">
        <v>5.2798099289683709E-2</v>
      </c>
      <c r="D14" s="3"/>
      <c r="F14" s="50"/>
      <c r="G14" s="50"/>
    </row>
    <row r="15" spans="1:7">
      <c r="A15" s="14">
        <v>39508</v>
      </c>
      <c r="B15" s="72">
        <v>-4.1413080860035478E-2</v>
      </c>
      <c r="C15" s="72">
        <v>5.3940548541600686E-2</v>
      </c>
      <c r="D15" s="3"/>
      <c r="F15" s="50"/>
      <c r="G15" s="50"/>
    </row>
    <row r="16" spans="1:7">
      <c r="A16" s="14">
        <v>39600</v>
      </c>
      <c r="B16" s="72">
        <v>-8.3471061826148385E-2</v>
      </c>
      <c r="C16" s="72">
        <v>4.2177011287839905E-2</v>
      </c>
      <c r="D16" s="3"/>
      <c r="F16" s="50"/>
      <c r="G16" s="50"/>
    </row>
    <row r="17" spans="1:7">
      <c r="A17" s="14">
        <v>39692</v>
      </c>
      <c r="B17" s="72">
        <v>-9.0864838865855391E-2</v>
      </c>
      <c r="C17" s="72">
        <v>1.8122282579461135E-2</v>
      </c>
      <c r="D17" s="3"/>
      <c r="F17" s="50"/>
      <c r="G17" s="50"/>
    </row>
    <row r="18" spans="1:7">
      <c r="A18" s="14">
        <v>39783</v>
      </c>
      <c r="B18" s="72">
        <v>-9.3212634070584999E-2</v>
      </c>
      <c r="C18" s="72">
        <v>-4.503010257951523E-3</v>
      </c>
      <c r="F18" s="50"/>
      <c r="G18" s="50"/>
    </row>
    <row r="19" spans="1:7">
      <c r="A19" s="14">
        <v>39873</v>
      </c>
      <c r="B19" s="72">
        <v>-8.9352307151102872E-2</v>
      </c>
      <c r="C19" s="72">
        <v>-3.3953656760336015E-2</v>
      </c>
      <c r="D19" s="3"/>
    </row>
    <row r="20" spans="1:7">
      <c r="A20" s="14">
        <v>39965</v>
      </c>
      <c r="B20" s="72">
        <v>-6.3584945157927009E-2</v>
      </c>
      <c r="C20" s="72">
        <v>-4.458576974100914E-2</v>
      </c>
      <c r="D20" s="3"/>
    </row>
    <row r="21" spans="1:7">
      <c r="A21" s="14">
        <v>40057</v>
      </c>
      <c r="B21" s="72">
        <v>-4.6849806826622986E-2</v>
      </c>
      <c r="C21" s="72">
        <v>-4.4522614078380651E-2</v>
      </c>
      <c r="D21" s="3"/>
    </row>
    <row r="22" spans="1:7">
      <c r="A22" s="14">
        <v>40148</v>
      </c>
      <c r="B22" s="72">
        <v>-1.1369418985753832E-2</v>
      </c>
      <c r="C22" s="72">
        <v>-3.9078391135829671E-2</v>
      </c>
      <c r="D22" s="3"/>
      <c r="F22" s="111" t="s">
        <v>454</v>
      </c>
      <c r="G22" s="50"/>
    </row>
    <row r="23" spans="1:7">
      <c r="A23" s="14">
        <v>40238</v>
      </c>
      <c r="B23" s="72">
        <v>3.1725883716314129E-2</v>
      </c>
      <c r="C23" s="72">
        <v>-1.604530749761035E-2</v>
      </c>
      <c r="D23" s="3"/>
      <c r="F23" s="50"/>
      <c r="G23" s="130" t="s">
        <v>596</v>
      </c>
    </row>
    <row r="24" spans="1:7">
      <c r="A24" s="14">
        <v>40330</v>
      </c>
      <c r="B24" s="72">
        <v>4.9290319186170883E-2</v>
      </c>
      <c r="C24" s="72">
        <v>-1.1569743359477469E-3</v>
      </c>
      <c r="D24" s="160" t="s">
        <v>615</v>
      </c>
      <c r="F24" s="50"/>
      <c r="G24" s="50"/>
    </row>
    <row r="25" spans="1:7">
      <c r="A25" s="14">
        <v>40422</v>
      </c>
      <c r="B25" s="72">
        <v>6.0804518085854742E-2</v>
      </c>
      <c r="C25" s="72">
        <v>6.0053245267925881E-3</v>
      </c>
      <c r="D25" s="3"/>
      <c r="F25" s="50"/>
      <c r="G25" s="50"/>
    </row>
    <row r="26" spans="1:7">
      <c r="A26" s="14">
        <v>40513</v>
      </c>
      <c r="B26" s="72">
        <v>4.7433269635305475E-2</v>
      </c>
      <c r="C26" s="72">
        <v>-1.3284872746887055E-3</v>
      </c>
      <c r="D26" s="3"/>
      <c r="E26" s="111" t="s">
        <v>454</v>
      </c>
      <c r="F26" s="50"/>
      <c r="G26" s="50"/>
    </row>
    <row r="27" spans="1:7">
      <c r="A27" s="14">
        <v>40603</v>
      </c>
      <c r="B27" s="72">
        <v>3.3874099965791604E-2</v>
      </c>
      <c r="C27" s="72">
        <v>-1.2123607524880953E-2</v>
      </c>
      <c r="F27" s="50"/>
      <c r="G27" s="50"/>
    </row>
    <row r="28" spans="1:7">
      <c r="A28" s="14">
        <v>40695</v>
      </c>
      <c r="B28" s="72">
        <v>2.1589662369854379E-2</v>
      </c>
      <c r="C28" s="72">
        <v>-2.2060101286832778E-2</v>
      </c>
      <c r="D28" s="160" t="s">
        <v>615</v>
      </c>
      <c r="F28" s="50"/>
      <c r="G28" s="50"/>
    </row>
    <row r="29" spans="1:7">
      <c r="A29" s="14">
        <v>40787</v>
      </c>
      <c r="B29" s="72">
        <v>1.9273902538388787E-2</v>
      </c>
      <c r="C29" s="72">
        <v>-2.4152422417641817E-2</v>
      </c>
      <c r="D29" s="3"/>
      <c r="F29" s="50"/>
      <c r="G29" s="50"/>
    </row>
    <row r="30" spans="1:7">
      <c r="A30" s="14">
        <v>40878</v>
      </c>
      <c r="B30" s="72">
        <v>3.7405977031627735E-2</v>
      </c>
      <c r="C30" s="72">
        <v>-5.6082020153622736E-3</v>
      </c>
      <c r="D30" s="3"/>
      <c r="F30" s="50"/>
      <c r="G30" s="50"/>
    </row>
    <row r="31" spans="1:7">
      <c r="A31" s="14">
        <v>40969</v>
      </c>
      <c r="B31" s="72">
        <v>4.2000681757712766E-2</v>
      </c>
      <c r="C31" s="72">
        <v>7.8035818939297119E-3</v>
      </c>
      <c r="D31" s="3"/>
      <c r="F31" s="50"/>
      <c r="G31" s="50"/>
    </row>
    <row r="32" spans="1:7">
      <c r="A32" s="14">
        <v>41061</v>
      </c>
      <c r="B32" s="72">
        <v>5.5226739022882665E-2</v>
      </c>
      <c r="C32" s="72">
        <v>1.9995357838997974E-2</v>
      </c>
      <c r="D32" s="3"/>
      <c r="F32" s="50"/>
      <c r="G32" s="50"/>
    </row>
    <row r="33" spans="1:7">
      <c r="A33" s="14">
        <v>41153</v>
      </c>
      <c r="B33" s="72">
        <v>5.109745476634453E-2</v>
      </c>
      <c r="C33" s="72">
        <v>2.3097237067617682E-2</v>
      </c>
      <c r="D33" s="3"/>
      <c r="F33" s="50"/>
      <c r="G33" s="50"/>
    </row>
    <row r="34" spans="1:7">
      <c r="A34" s="14">
        <v>41244</v>
      </c>
      <c r="B34" s="72">
        <v>4.2007733901269662E-2</v>
      </c>
      <c r="C34" s="72">
        <v>2.1393622411515656E-2</v>
      </c>
      <c r="D34" s="3"/>
      <c r="F34" s="50"/>
      <c r="G34" s="111"/>
    </row>
    <row r="35" spans="1:7">
      <c r="A35" s="14">
        <v>41334</v>
      </c>
      <c r="B35" s="72">
        <v>4.3626709818552767E-2</v>
      </c>
      <c r="C35" s="72">
        <v>1.8479353014299704E-2</v>
      </c>
      <c r="D35" s="3"/>
      <c r="F35" s="50"/>
      <c r="G35" s="111"/>
    </row>
    <row r="36" spans="1:7">
      <c r="A36" s="14">
        <v>41426</v>
      </c>
      <c r="B36" s="72">
        <v>4.0763925412324209E-2</v>
      </c>
      <c r="C36" s="72">
        <v>1.7167760714134728E-2</v>
      </c>
      <c r="D36" s="3"/>
      <c r="F36" s="50"/>
    </row>
    <row r="37" spans="1:7">
      <c r="A37" s="14">
        <v>41518</v>
      </c>
      <c r="B37" s="72">
        <v>4.4176454492348638E-2</v>
      </c>
      <c r="C37" s="72">
        <v>2.2484801506254648E-2</v>
      </c>
      <c r="D37" s="3"/>
      <c r="F37" s="50"/>
      <c r="G37" s="50"/>
    </row>
    <row r="38" spans="1:7">
      <c r="A38" s="14">
        <v>41609</v>
      </c>
      <c r="B38" s="72">
        <v>4.4559631103352926E-2</v>
      </c>
      <c r="C38" s="72">
        <v>2.38018625898615E-2</v>
      </c>
      <c r="D38" s="3"/>
      <c r="F38" s="50"/>
      <c r="G38" s="50"/>
    </row>
    <row r="39" spans="1:7">
      <c r="A39" s="14">
        <v>41699</v>
      </c>
      <c r="B39" s="72">
        <v>4.2755424505491302E-2</v>
      </c>
      <c r="C39" s="72">
        <v>2.935097728834446E-2</v>
      </c>
      <c r="D39" s="75"/>
      <c r="E39" s="75"/>
      <c r="F39" s="50"/>
      <c r="G39" s="111" t="s">
        <v>448</v>
      </c>
    </row>
    <row r="40" spans="1:7">
      <c r="A40" s="14">
        <v>41791</v>
      </c>
      <c r="B40" s="72">
        <v>3.2492338530444753E-2</v>
      </c>
      <c r="C40" s="72">
        <v>3.0284083294811692E-2</v>
      </c>
      <c r="D40" s="75"/>
      <c r="E40" s="75"/>
      <c r="F40" s="50"/>
      <c r="G40" s="111" t="s">
        <v>448</v>
      </c>
    </row>
    <row r="41" spans="1:7">
      <c r="A41" s="14">
        <v>41883</v>
      </c>
      <c r="B41" s="72">
        <v>2.8986742850158009E-2</v>
      </c>
      <c r="C41" s="72">
        <v>2.8673013932944524E-2</v>
      </c>
      <c r="D41" s="75"/>
      <c r="E41" s="75"/>
      <c r="F41" s="50"/>
      <c r="G41" s="111" t="s">
        <v>448</v>
      </c>
    </row>
    <row r="42" spans="1:7">
      <c r="A42" s="14">
        <v>41974</v>
      </c>
      <c r="B42" s="72">
        <v>3.2407109982352633E-2</v>
      </c>
      <c r="C42" s="72">
        <v>2.711730772595744E-2</v>
      </c>
      <c r="E42" s="75"/>
      <c r="F42" s="50"/>
      <c r="G42" s="111"/>
    </row>
    <row r="43" spans="1:7">
      <c r="A43" s="14">
        <v>42064</v>
      </c>
      <c r="B43" s="72">
        <v>3.9068179644814682E-2</v>
      </c>
      <c r="C43" s="72">
        <v>2.3481442315816725E-2</v>
      </c>
      <c r="D43" s="75"/>
      <c r="E43" s="75"/>
      <c r="F43" s="50"/>
      <c r="G43" s="111"/>
    </row>
    <row r="44" spans="1:7">
      <c r="A44" s="14">
        <v>42156</v>
      </c>
      <c r="B44" s="72">
        <v>5.4226619754179195E-2</v>
      </c>
      <c r="C44" s="72">
        <v>1.9787784822268284E-2</v>
      </c>
      <c r="D44" s="123">
        <v>42262</v>
      </c>
      <c r="E44" s="75"/>
      <c r="F44" s="50"/>
      <c r="G44" s="111"/>
    </row>
    <row r="45" spans="1:7">
      <c r="A45" s="14">
        <v>42248</v>
      </c>
      <c r="B45" s="72">
        <v>7.4013327010303387E-2</v>
      </c>
      <c r="C45" s="72">
        <v>2.4394421011347367E-2</v>
      </c>
      <c r="D45" s="123">
        <v>42353</v>
      </c>
      <c r="G45" s="111"/>
    </row>
    <row r="46" spans="1:7">
      <c r="A46" s="14">
        <v>42339</v>
      </c>
      <c r="B46" s="72">
        <v>8.7607518577030197E-2</v>
      </c>
      <c r="C46" s="72">
        <v>3.0019484736344859E-2</v>
      </c>
      <c r="D46" s="123">
        <v>42426</v>
      </c>
      <c r="G46" s="111"/>
    </row>
    <row r="47" spans="1:7">
      <c r="A47" s="14">
        <v>42430</v>
      </c>
      <c r="B47" s="72">
        <v>9.3579471798252989E-2</v>
      </c>
      <c r="C47" s="72">
        <v>4.1661025720559186E-2</v>
      </c>
      <c r="D47" s="123">
        <v>42544</v>
      </c>
      <c r="E47" s="160" t="s">
        <v>615</v>
      </c>
      <c r="G47" s="111"/>
    </row>
    <row r="48" spans="1:7">
      <c r="A48" s="14">
        <v>42522</v>
      </c>
      <c r="B48" s="72">
        <v>0.10431562768439773</v>
      </c>
      <c r="C48" s="72">
        <v>5.6200050334739515E-2</v>
      </c>
      <c r="D48" s="123">
        <v>42608</v>
      </c>
      <c r="G48" s="111" t="s">
        <v>448</v>
      </c>
    </row>
    <row r="49" spans="1:7">
      <c r="A49" s="14">
        <v>42614</v>
      </c>
      <c r="B49" s="72">
        <v>9.5481225757068966E-2</v>
      </c>
      <c r="C49" s="72">
        <v>5.9658153016214799E-2</v>
      </c>
      <c r="D49" s="123">
        <v>42703</v>
      </c>
      <c r="G49" s="111" t="s">
        <v>448</v>
      </c>
    </row>
    <row r="50" spans="1:7">
      <c r="A50" s="14">
        <v>42705</v>
      </c>
      <c r="B50" s="72">
        <v>7.9032995471576273E-2</v>
      </c>
      <c r="C50" s="72">
        <v>5.6671964832723631E-2</v>
      </c>
      <c r="D50" s="123">
        <v>42783</v>
      </c>
      <c r="G50" s="111" t="s">
        <v>448</v>
      </c>
    </row>
    <row r="51" spans="1:7">
      <c r="A51" s="14">
        <v>42795</v>
      </c>
      <c r="B51" s="72">
        <v>6.446381953054714E-2</v>
      </c>
      <c r="C51" s="72">
        <v>4.6050782800816759E-2</v>
      </c>
      <c r="D51" s="123">
        <v>42871</v>
      </c>
      <c r="G51" s="111" t="s">
        <v>448</v>
      </c>
    </row>
    <row r="52" spans="1:7">
      <c r="A52" s="14">
        <v>42887</v>
      </c>
      <c r="B52" s="72">
        <v>4.3402724218842836E-2</v>
      </c>
      <c r="C52" s="72">
        <v>3.6929940191547717E-2</v>
      </c>
      <c r="D52" s="123">
        <v>42961</v>
      </c>
      <c r="G52" s="111" t="s">
        <v>448</v>
      </c>
    </row>
    <row r="53" spans="1:7">
      <c r="A53" s="14">
        <v>42979</v>
      </c>
      <c r="B53" s="72">
        <v>3.0788806840714278E-2</v>
      </c>
      <c r="C53" s="72">
        <v>2.6664832628504165E-2</v>
      </c>
      <c r="D53" s="123">
        <v>43062</v>
      </c>
      <c r="E53" s="160" t="s">
        <v>615</v>
      </c>
    </row>
    <row r="54" spans="1:7">
      <c r="A54" s="14">
        <v>43070</v>
      </c>
      <c r="B54" s="72">
        <v>2.6396792725944085E-2</v>
      </c>
      <c r="C54" s="72">
        <v>2.7624752106548245E-2</v>
      </c>
      <c r="D54" s="123">
        <v>43154</v>
      </c>
      <c r="G54" s="111" t="s">
        <v>448</v>
      </c>
    </row>
    <row r="55" spans="1:7">
      <c r="A55" s="14">
        <v>43160</v>
      </c>
      <c r="B55" s="72">
        <v>2.2042679199111515E-2</v>
      </c>
      <c r="C55" s="72">
        <v>2.4593693684884066E-2</v>
      </c>
      <c r="D55" s="123">
        <v>43241</v>
      </c>
      <c r="G55" s="111" t="s">
        <v>448</v>
      </c>
    </row>
    <row r="56" spans="1:7">
      <c r="A56" s="14">
        <v>43252</v>
      </c>
      <c r="B56" s="72">
        <v>2.2611998611037576E-2</v>
      </c>
      <c r="C56" s="72">
        <v>2.2211331447533622E-2</v>
      </c>
      <c r="D56" s="123">
        <v>43334</v>
      </c>
      <c r="G56" s="111" t="s">
        <v>448</v>
      </c>
    </row>
    <row r="57" spans="1:7">
      <c r="A57" s="14">
        <v>43344</v>
      </c>
      <c r="B57" s="72">
        <v>2.1749491237849305E-2</v>
      </c>
      <c r="C57" s="72">
        <v>2.5108725067424009E-2</v>
      </c>
      <c r="D57" s="123">
        <v>43430</v>
      </c>
      <c r="E57" s="130"/>
      <c r="G57" s="197" t="s">
        <v>448</v>
      </c>
    </row>
    <row r="58" spans="1:7">
      <c r="A58" s="14">
        <v>43435</v>
      </c>
      <c r="B58" s="72">
        <v>2.3083738049729075E-2</v>
      </c>
      <c r="C58" s="72">
        <v>2.1296321831432152E-2</v>
      </c>
      <c r="D58" s="123">
        <v>43522</v>
      </c>
      <c r="E58" s="130"/>
      <c r="G58" s="197" t="s">
        <v>448</v>
      </c>
    </row>
    <row r="59" spans="1:7">
      <c r="A59" s="14">
        <v>43525</v>
      </c>
      <c r="B59" s="72">
        <v>2.4023962163521428E-2</v>
      </c>
      <c r="C59" s="72">
        <v>2.3629941090690165E-2</v>
      </c>
      <c r="D59" s="123">
        <v>43621</v>
      </c>
      <c r="E59" s="130"/>
      <c r="G59" s="197" t="s">
        <v>448</v>
      </c>
    </row>
    <row r="60" spans="1:7">
      <c r="A60" s="14">
        <v>43617</v>
      </c>
      <c r="B60" s="72">
        <v>2.2319844125149535E-2</v>
      </c>
      <c r="C60" s="72">
        <v>2.1558990020836832E-2</v>
      </c>
      <c r="D60" s="123">
        <v>43700</v>
      </c>
      <c r="E60" s="130"/>
      <c r="G60" s="197" t="s">
        <v>448</v>
      </c>
    </row>
    <row r="61" spans="1:7">
      <c r="A61" s="14">
        <v>43709</v>
      </c>
      <c r="B61" s="72">
        <v>2.8504565304594554E-2</v>
      </c>
      <c r="C61" s="72">
        <v>2.06576290189322E-2</v>
      </c>
      <c r="D61" s="123">
        <v>43796</v>
      </c>
      <c r="E61" s="130"/>
      <c r="G61" s="197" t="s">
        <v>448</v>
      </c>
    </row>
    <row r="62" spans="1:7">
      <c r="A62" s="14">
        <v>43800</v>
      </c>
      <c r="B62" s="72">
        <v>2.7367816549819901E-2</v>
      </c>
      <c r="C62" s="72">
        <v>1.7535121304960377E-2</v>
      </c>
      <c r="D62" s="123">
        <v>43885</v>
      </c>
      <c r="E62" s="130"/>
      <c r="G62" s="197" t="s">
        <v>448</v>
      </c>
    </row>
    <row r="63" spans="1:7">
      <c r="A63" s="14">
        <v>43891</v>
      </c>
      <c r="B63" s="72">
        <v>2.6631604741478521E-2</v>
      </c>
      <c r="C63" s="72">
        <v>1.3359232272225352E-2</v>
      </c>
      <c r="D63" s="123">
        <v>43976</v>
      </c>
      <c r="E63" s="130"/>
      <c r="G63" s="197" t="s">
        <v>448</v>
      </c>
    </row>
    <row r="64" spans="1:7">
      <c r="A64" s="14">
        <v>43983</v>
      </c>
      <c r="B64" s="72">
        <v>-1.3897867721629376E-2</v>
      </c>
      <c r="C64" s="72">
        <v>-3.3173224598209261E-2</v>
      </c>
      <c r="D64" s="123">
        <v>44067</v>
      </c>
      <c r="G64" s="197" t="s">
        <v>448</v>
      </c>
    </row>
    <row r="65" spans="1:7">
      <c r="A65" s="14">
        <v>44075</v>
      </c>
      <c r="B65" s="72">
        <v>-1.8290892782505397E-2</v>
      </c>
      <c r="C65" s="72">
        <v>-1.8044425770478156E-2</v>
      </c>
      <c r="D65" s="123">
        <v>44159</v>
      </c>
      <c r="G65" s="197" t="s">
        <v>448</v>
      </c>
    </row>
    <row r="66" spans="1:7">
      <c r="A66" s="14">
        <v>44166</v>
      </c>
      <c r="B66" s="72">
        <v>-1.604365790593576E-2</v>
      </c>
      <c r="C66" s="72">
        <v>-1.1711942654971996E-2</v>
      </c>
      <c r="D66" s="123">
        <v>44250</v>
      </c>
      <c r="G66" s="197" t="s">
        <v>448</v>
      </c>
    </row>
    <row r="67" spans="1:7">
      <c r="A67" s="14">
        <v>44256</v>
      </c>
      <c r="B67" s="72">
        <v>-9.9611952269916815E-3</v>
      </c>
      <c r="C67" s="72">
        <v>-2.5624396270901295E-3</v>
      </c>
      <c r="D67" s="123">
        <v>44341</v>
      </c>
      <c r="G67" s="197" t="s">
        <v>448</v>
      </c>
    </row>
    <row r="68" spans="1:7">
      <c r="A68" s="14">
        <v>44348</v>
      </c>
      <c r="B68" s="72">
        <v>9.3318680376480501E-2</v>
      </c>
      <c r="C68" s="72">
        <v>0.11012609380260474</v>
      </c>
      <c r="D68" s="123">
        <v>44432</v>
      </c>
      <c r="G68" s="197" t="s">
        <v>448</v>
      </c>
    </row>
    <row r="69" spans="1:7">
      <c r="A69" s="14">
        <v>44440</v>
      </c>
      <c r="B69" s="72">
        <v>6.6857867744822164E-2</v>
      </c>
      <c r="C69" s="72">
        <v>7.3547623789899541E-2</v>
      </c>
      <c r="D69" s="123">
        <v>44523</v>
      </c>
      <c r="G69" s="197" t="s">
        <v>448</v>
      </c>
    </row>
    <row r="70" spans="1:7">
      <c r="A70" s="14">
        <v>44531</v>
      </c>
      <c r="B70" s="72">
        <v>6.2466207098093696E-2</v>
      </c>
      <c r="C70" s="72">
        <v>7.1443223632584374E-2</v>
      </c>
      <c r="D70" s="198">
        <v>44617</v>
      </c>
      <c r="G70" s="197" t="s">
        <v>448</v>
      </c>
    </row>
    <row r="71" spans="1:7">
      <c r="A71" s="14">
        <v>44621</v>
      </c>
      <c r="B71" s="72">
        <v>6.1688420124135224E-2</v>
      </c>
      <c r="C71" s="72">
        <v>5.8207527788260771E-2</v>
      </c>
      <c r="D71" s="123">
        <v>44708</v>
      </c>
      <c r="G71" s="197" t="s">
        <v>448</v>
      </c>
    </row>
    <row r="72" spans="1:7">
      <c r="A72" s="14"/>
      <c r="B72" s="72"/>
      <c r="C72" s="72"/>
      <c r="D72" s="123">
        <v>44797</v>
      </c>
      <c r="G72" s="197" t="s">
        <v>448</v>
      </c>
    </row>
    <row r="73" spans="1:7">
      <c r="A73" s="14"/>
      <c r="B73" s="72"/>
      <c r="C73" s="72"/>
      <c r="D73" s="123"/>
    </row>
    <row r="74" spans="1:7">
      <c r="A74" s="14"/>
      <c r="B74" s="72"/>
      <c r="C74" s="72"/>
      <c r="D74" s="72"/>
    </row>
    <row r="75" spans="1:7">
      <c r="A75" s="14"/>
      <c r="B75" s="72"/>
      <c r="C75" s="72"/>
      <c r="D75" s="72"/>
    </row>
    <row r="76" spans="1:7">
      <c r="A76" s="124"/>
      <c r="B76" s="72"/>
      <c r="C76" s="72"/>
      <c r="D76" s="72"/>
    </row>
    <row r="77" spans="1:7">
      <c r="A77" s="124"/>
      <c r="B77" s="72"/>
      <c r="C77" s="72"/>
      <c r="D77" s="72"/>
    </row>
    <row r="78" spans="1:7">
      <c r="A78" s="124"/>
      <c r="B78" s="72"/>
      <c r="C78" s="72"/>
      <c r="D78" s="72"/>
    </row>
    <row r="79" spans="1:7">
      <c r="A79" s="124"/>
      <c r="B79" s="72"/>
      <c r="C79" s="72"/>
      <c r="D79" s="72"/>
    </row>
    <row r="80" spans="1:7">
      <c r="A80" s="124"/>
      <c r="B80" s="72"/>
      <c r="C80" s="72"/>
      <c r="D80" s="72"/>
    </row>
    <row r="81" spans="1:4">
      <c r="A81" s="124"/>
      <c r="B81" s="72"/>
      <c r="C81" s="72"/>
      <c r="D81" s="72"/>
    </row>
    <row r="82" spans="1:4">
      <c r="A82" s="124"/>
      <c r="B82" s="72"/>
      <c r="C82" s="72"/>
      <c r="D82" s="72"/>
    </row>
    <row r="83" spans="1:4">
      <c r="A83" s="124"/>
      <c r="B83" s="72"/>
      <c r="C83" s="72"/>
      <c r="D83" s="72"/>
    </row>
    <row r="84" spans="1:4">
      <c r="A84" s="124"/>
      <c r="B84" s="72"/>
      <c r="C84" s="72"/>
    </row>
    <row r="85" spans="1:4">
      <c r="A85" s="124"/>
      <c r="B85" s="72"/>
      <c r="C85" s="72"/>
    </row>
    <row r="86" spans="1:4">
      <c r="A86" s="124"/>
    </row>
    <row r="87" spans="1:4">
      <c r="A87" s="124"/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94"/>
  <sheetViews>
    <sheetView workbookViewId="0">
      <pane xSplit="1" ySplit="4" topLeftCell="B41" activePane="bottomRight" state="frozen"/>
      <selection pane="topRight" activeCell="B1" sqref="B1"/>
      <selection pane="bottomLeft" activeCell="A4" sqref="A4"/>
      <selection pane="bottomRight" activeCell="F90" sqref="F90"/>
    </sheetView>
  </sheetViews>
  <sheetFormatPr defaultColWidth="9.1796875" defaultRowHeight="14.5"/>
  <cols>
    <col min="1" max="2" width="9.1796875" style="25"/>
    <col min="3" max="3" width="10.453125" style="25" customWidth="1"/>
    <col min="4" max="4" width="10.54296875" style="25" customWidth="1"/>
    <col min="5" max="5" width="9.7265625" style="25" customWidth="1"/>
    <col min="6" max="7" width="10.7265625" style="25" bestFit="1" customWidth="1"/>
    <col min="8" max="8" width="10.453125" style="25" customWidth="1"/>
    <col min="9" max="9" width="10.7265625" style="25" bestFit="1" customWidth="1"/>
    <col min="10" max="10" width="11.54296875" style="25" customWidth="1"/>
    <col min="11" max="11" width="9.1796875" style="25"/>
    <col min="12" max="12" width="10.81640625" style="25" customWidth="1"/>
    <col min="13" max="23" width="9.1796875" style="25"/>
    <col min="25" max="16384" width="9.1796875" style="25"/>
  </cols>
  <sheetData>
    <row r="1" spans="1:8" s="92" customFormat="1">
      <c r="A1" s="134" t="s">
        <v>689</v>
      </c>
      <c r="H1" s="130" t="s">
        <v>387</v>
      </c>
    </row>
    <row r="2" spans="1:8" s="111" customFormat="1">
      <c r="A2" s="5" t="s">
        <v>369</v>
      </c>
    </row>
    <row r="3" spans="1:8" s="92" customFormat="1">
      <c r="A3" s="5"/>
      <c r="D3" s="113" t="s">
        <v>473</v>
      </c>
    </row>
    <row r="4" spans="1:8" ht="45" customHeight="1">
      <c r="B4" s="169" t="s">
        <v>367</v>
      </c>
      <c r="C4" s="169" t="s">
        <v>678</v>
      </c>
      <c r="D4" s="169" t="s">
        <v>564</v>
      </c>
      <c r="E4" s="169" t="s">
        <v>679</v>
      </c>
      <c r="F4" s="26" t="s">
        <v>690</v>
      </c>
      <c r="G4" s="172" t="s">
        <v>691</v>
      </c>
    </row>
    <row r="5" spans="1:8">
      <c r="A5" s="27">
        <v>37043</v>
      </c>
      <c r="D5" s="25">
        <v>118.8</v>
      </c>
    </row>
    <row r="6" spans="1:8">
      <c r="A6" s="27">
        <v>37135</v>
      </c>
      <c r="D6" s="25">
        <v>120.8</v>
      </c>
    </row>
    <row r="7" spans="1:8">
      <c r="A7" s="27">
        <v>37226</v>
      </c>
      <c r="D7" s="25">
        <v>125.9</v>
      </c>
    </row>
    <row r="8" spans="1:8">
      <c r="A8" s="27">
        <v>37316</v>
      </c>
      <c r="D8" s="25">
        <v>124.5</v>
      </c>
    </row>
    <row r="9" spans="1:8">
      <c r="A9" s="27">
        <v>37408</v>
      </c>
      <c r="D9" s="25">
        <v>123.9</v>
      </c>
    </row>
    <row r="10" spans="1:8">
      <c r="A10" s="27">
        <v>37500</v>
      </c>
      <c r="D10" s="25">
        <v>126.4</v>
      </c>
    </row>
    <row r="11" spans="1:8">
      <c r="A11" s="27">
        <v>37591</v>
      </c>
      <c r="D11" s="25">
        <v>125.1</v>
      </c>
    </row>
    <row r="12" spans="1:8">
      <c r="A12" s="27">
        <v>37681</v>
      </c>
      <c r="D12" s="25">
        <v>112.5</v>
      </c>
    </row>
    <row r="13" spans="1:8">
      <c r="A13" s="27">
        <v>37773</v>
      </c>
      <c r="D13" s="25">
        <v>129.30000000000001</v>
      </c>
    </row>
    <row r="14" spans="1:8">
      <c r="A14" s="27">
        <v>37865</v>
      </c>
      <c r="D14" s="66">
        <v>128</v>
      </c>
    </row>
    <row r="15" spans="1:8">
      <c r="A15" s="27">
        <v>37956</v>
      </c>
      <c r="B15" s="196">
        <v>4755.7</v>
      </c>
      <c r="D15" s="25">
        <v>130.4</v>
      </c>
    </row>
    <row r="16" spans="1:8">
      <c r="A16" s="27">
        <v>38047</v>
      </c>
      <c r="B16" s="196">
        <v>4366.5</v>
      </c>
      <c r="D16" s="25">
        <v>128.19999999999999</v>
      </c>
    </row>
    <row r="17" spans="1:10">
      <c r="A17" s="27">
        <v>38139</v>
      </c>
      <c r="B17" s="196">
        <v>4406.3999999999996</v>
      </c>
      <c r="D17" s="25">
        <v>125.3</v>
      </c>
      <c r="J17" s="130" t="s">
        <v>565</v>
      </c>
    </row>
    <row r="18" spans="1:10" ht="21">
      <c r="A18" s="27">
        <v>38231</v>
      </c>
      <c r="B18" s="196">
        <v>4507.8999999999996</v>
      </c>
      <c r="D18" s="25">
        <v>124.8</v>
      </c>
      <c r="J18" s="65" t="s">
        <v>482</v>
      </c>
    </row>
    <row r="19" spans="1:10">
      <c r="A19" s="27">
        <v>38322</v>
      </c>
      <c r="B19" s="196">
        <v>5133.8</v>
      </c>
      <c r="C19" s="66">
        <f>(B19/B15-1)*100</f>
        <v>7.9504594486616176</v>
      </c>
      <c r="D19" s="25">
        <v>134.30000000000001</v>
      </c>
      <c r="E19" s="66">
        <f t="shared" ref="E19:E67" si="0">+D19-D18</f>
        <v>9.5000000000000142</v>
      </c>
    </row>
    <row r="20" spans="1:10">
      <c r="A20" s="27">
        <v>38412</v>
      </c>
      <c r="B20" s="196">
        <v>4622.3</v>
      </c>
      <c r="C20" s="66">
        <f t="shared" ref="C20:C54" si="1">(B20/B16-1)*100</f>
        <v>5.8582388640787908</v>
      </c>
      <c r="D20" s="25">
        <v>133.30000000000001</v>
      </c>
      <c r="E20" s="66">
        <f t="shared" si="0"/>
        <v>-1</v>
      </c>
    </row>
    <row r="21" spans="1:10">
      <c r="A21" s="27">
        <v>38504</v>
      </c>
      <c r="B21" s="196">
        <v>4666.1000000000004</v>
      </c>
      <c r="C21" s="66">
        <f t="shared" si="1"/>
        <v>5.893700072621666</v>
      </c>
      <c r="D21" s="25">
        <v>118.2</v>
      </c>
      <c r="E21" s="66">
        <f t="shared" si="0"/>
        <v>-15.100000000000009</v>
      </c>
    </row>
    <row r="22" spans="1:10">
      <c r="A22" s="27">
        <v>38596</v>
      </c>
      <c r="B22" s="196">
        <v>4761.3</v>
      </c>
      <c r="C22" s="66">
        <f t="shared" si="1"/>
        <v>5.621242707247287</v>
      </c>
      <c r="D22" s="25">
        <v>118.9</v>
      </c>
      <c r="E22" s="66">
        <f t="shared" si="0"/>
        <v>0.70000000000000284</v>
      </c>
    </row>
    <row r="23" spans="1:10">
      <c r="A23" s="27">
        <v>38687</v>
      </c>
      <c r="B23" s="196">
        <v>5270.2</v>
      </c>
      <c r="C23" s="66">
        <f t="shared" si="1"/>
        <v>2.6569013206591441</v>
      </c>
      <c r="D23" s="25">
        <v>110.6</v>
      </c>
      <c r="E23" s="66">
        <f t="shared" si="0"/>
        <v>-8.3000000000000114</v>
      </c>
    </row>
    <row r="24" spans="1:10">
      <c r="A24" s="27">
        <v>38777</v>
      </c>
      <c r="B24" s="196">
        <v>4781.3999999999996</v>
      </c>
      <c r="C24" s="66">
        <f t="shared" si="1"/>
        <v>3.4420093892650661</v>
      </c>
      <c r="D24" s="25">
        <v>110.8</v>
      </c>
      <c r="E24" s="66">
        <f t="shared" si="0"/>
        <v>0.20000000000000284</v>
      </c>
    </row>
    <row r="25" spans="1:10">
      <c r="A25" s="27">
        <v>38869</v>
      </c>
      <c r="B25" s="196">
        <v>4858.2</v>
      </c>
      <c r="C25" s="66">
        <f t="shared" si="1"/>
        <v>4.1169284841730658</v>
      </c>
      <c r="D25" s="25">
        <v>107.2</v>
      </c>
      <c r="E25" s="66">
        <f t="shared" si="0"/>
        <v>-3.5999999999999943</v>
      </c>
    </row>
    <row r="26" spans="1:10">
      <c r="A26" s="27">
        <v>38961</v>
      </c>
      <c r="B26" s="196">
        <v>5024.3999999999996</v>
      </c>
      <c r="C26" s="66">
        <f t="shared" si="1"/>
        <v>5.5258017768256451</v>
      </c>
      <c r="D26" s="25">
        <v>109.9</v>
      </c>
      <c r="E26" s="66">
        <f t="shared" si="0"/>
        <v>2.7000000000000028</v>
      </c>
    </row>
    <row r="27" spans="1:10">
      <c r="A27" s="27">
        <v>39052</v>
      </c>
      <c r="B27" s="196">
        <v>5803.9</v>
      </c>
      <c r="C27" s="66">
        <f t="shared" si="1"/>
        <v>10.126750407954145</v>
      </c>
      <c r="D27" s="25">
        <v>124.8</v>
      </c>
      <c r="E27" s="66">
        <f t="shared" si="0"/>
        <v>14.899999999999991</v>
      </c>
    </row>
    <row r="28" spans="1:10">
      <c r="A28" s="27">
        <v>39142</v>
      </c>
      <c r="B28" s="196">
        <v>5361.4</v>
      </c>
      <c r="C28" s="66">
        <f t="shared" si="1"/>
        <v>12.130338394612462</v>
      </c>
      <c r="D28" s="25">
        <v>120.4</v>
      </c>
      <c r="E28" s="66">
        <f t="shared" si="0"/>
        <v>-4.3999999999999915</v>
      </c>
    </row>
    <row r="29" spans="1:10">
      <c r="A29" s="27">
        <v>39234</v>
      </c>
      <c r="B29" s="196">
        <v>5251.7</v>
      </c>
      <c r="C29" s="66">
        <f t="shared" si="1"/>
        <v>8.0997077106747426</v>
      </c>
      <c r="D29" s="25">
        <v>112.6</v>
      </c>
      <c r="E29" s="66">
        <f t="shared" si="0"/>
        <v>-7.8000000000000114</v>
      </c>
    </row>
    <row r="30" spans="1:10">
      <c r="A30" s="27">
        <v>39326</v>
      </c>
      <c r="B30" s="196">
        <v>4938.3999999999996</v>
      </c>
      <c r="C30" s="66">
        <f t="shared" si="1"/>
        <v>-1.7116471618501716</v>
      </c>
      <c r="D30" s="25">
        <v>114.8</v>
      </c>
      <c r="E30" s="66">
        <f t="shared" si="0"/>
        <v>2.2000000000000028</v>
      </c>
    </row>
    <row r="31" spans="1:10">
      <c r="A31" s="27">
        <v>39417</v>
      </c>
      <c r="B31" s="196">
        <v>5557.1</v>
      </c>
      <c r="C31" s="66">
        <f t="shared" si="1"/>
        <v>-4.2523130998121879</v>
      </c>
      <c r="D31" s="25">
        <v>110.3</v>
      </c>
      <c r="E31" s="66">
        <f t="shared" si="0"/>
        <v>-4.5</v>
      </c>
    </row>
    <row r="32" spans="1:10">
      <c r="A32" s="27">
        <v>39508</v>
      </c>
      <c r="B32" s="196">
        <v>4947.2</v>
      </c>
      <c r="C32" s="66">
        <f t="shared" si="1"/>
        <v>-7.7255940612526501</v>
      </c>
      <c r="D32" s="25">
        <v>99.8</v>
      </c>
      <c r="E32" s="66">
        <f t="shared" si="0"/>
        <v>-10.5</v>
      </c>
    </row>
    <row r="33" spans="1:16">
      <c r="A33" s="27">
        <v>39600</v>
      </c>
      <c r="B33" s="196">
        <v>4811.3</v>
      </c>
      <c r="C33" s="66">
        <f t="shared" si="1"/>
        <v>-8.3858560085305669</v>
      </c>
      <c r="D33" s="25">
        <v>80.8</v>
      </c>
      <c r="E33" s="66">
        <f t="shared" si="0"/>
        <v>-19</v>
      </c>
    </row>
    <row r="34" spans="1:16">
      <c r="A34" s="27">
        <v>39692</v>
      </c>
      <c r="B34" s="196">
        <v>4852</v>
      </c>
      <c r="C34" s="66">
        <f t="shared" si="1"/>
        <v>-1.749554511582696</v>
      </c>
      <c r="D34" s="25">
        <v>101.3</v>
      </c>
      <c r="E34" s="66">
        <f t="shared" si="0"/>
        <v>20.5</v>
      </c>
    </row>
    <row r="35" spans="1:16">
      <c r="A35" s="27">
        <v>39783</v>
      </c>
      <c r="B35" s="196">
        <v>5287.1</v>
      </c>
      <c r="C35" s="66">
        <f t="shared" si="1"/>
        <v>-4.8586492954958533</v>
      </c>
      <c r="D35" s="25">
        <v>102.3</v>
      </c>
      <c r="E35" s="66">
        <f t="shared" si="0"/>
        <v>1</v>
      </c>
      <c r="J35" s="160" t="s">
        <v>616</v>
      </c>
    </row>
    <row r="36" spans="1:16">
      <c r="A36" s="27">
        <v>39873</v>
      </c>
      <c r="B36" s="196">
        <v>4622.1000000000004</v>
      </c>
      <c r="C36" s="66">
        <f t="shared" si="1"/>
        <v>-6.5713939197930005</v>
      </c>
      <c r="D36" s="25">
        <v>95.4</v>
      </c>
      <c r="E36" s="66">
        <f t="shared" si="0"/>
        <v>-6.8999999999999915</v>
      </c>
      <c r="J36" s="160" t="s">
        <v>616</v>
      </c>
    </row>
    <row r="37" spans="1:16">
      <c r="A37" s="27">
        <v>39965</v>
      </c>
      <c r="B37" s="196">
        <v>4839.3</v>
      </c>
      <c r="C37" s="66">
        <f t="shared" si="1"/>
        <v>0.58196329474362596</v>
      </c>
      <c r="D37" s="25">
        <v>108.6</v>
      </c>
      <c r="E37" s="66">
        <f t="shared" si="0"/>
        <v>13.199999999999989</v>
      </c>
    </row>
    <row r="38" spans="1:16">
      <c r="A38" s="27">
        <v>40057</v>
      </c>
      <c r="B38" s="196">
        <v>4963</v>
      </c>
      <c r="C38" s="66">
        <f t="shared" si="1"/>
        <v>2.287716405605944</v>
      </c>
      <c r="D38" s="25">
        <v>122.7</v>
      </c>
      <c r="E38" s="66">
        <f t="shared" si="0"/>
        <v>14.100000000000009</v>
      </c>
      <c r="G38" s="111" t="s">
        <v>442</v>
      </c>
      <c r="I38" s="25" t="s">
        <v>441</v>
      </c>
    </row>
    <row r="39" spans="1:16">
      <c r="A39" s="27">
        <v>40148</v>
      </c>
      <c r="B39" s="196">
        <v>5671.6</v>
      </c>
      <c r="C39" s="66">
        <f t="shared" si="1"/>
        <v>7.2724177715571825</v>
      </c>
      <c r="D39" s="25">
        <v>121.5</v>
      </c>
      <c r="E39" s="66">
        <f t="shared" si="0"/>
        <v>-1.2000000000000028</v>
      </c>
      <c r="G39" s="111" t="s">
        <v>442</v>
      </c>
      <c r="I39" s="111" t="s">
        <v>441</v>
      </c>
    </row>
    <row r="40" spans="1:16">
      <c r="A40" s="27">
        <v>40238</v>
      </c>
      <c r="B40" s="196">
        <v>5104.3</v>
      </c>
      <c r="C40" s="66">
        <f t="shared" si="1"/>
        <v>10.432487397503287</v>
      </c>
      <c r="D40" s="25">
        <v>119.5</v>
      </c>
      <c r="E40" s="66">
        <f t="shared" si="0"/>
        <v>-2</v>
      </c>
      <c r="G40" s="111" t="s">
        <v>442</v>
      </c>
      <c r="I40" s="111" t="s">
        <v>441</v>
      </c>
    </row>
    <row r="41" spans="1:16">
      <c r="A41" s="27">
        <v>40330</v>
      </c>
      <c r="B41" s="196">
        <v>5205.7</v>
      </c>
      <c r="C41" s="66">
        <f t="shared" si="1"/>
        <v>7.5713429628252005</v>
      </c>
      <c r="D41" s="25">
        <v>126.8</v>
      </c>
      <c r="E41" s="66">
        <f t="shared" si="0"/>
        <v>7.2999999999999972</v>
      </c>
      <c r="G41" s="111" t="s">
        <v>442</v>
      </c>
      <c r="I41" s="111" t="s">
        <v>441</v>
      </c>
    </row>
    <row r="42" spans="1:16">
      <c r="A42" s="27">
        <v>40422</v>
      </c>
      <c r="B42" s="196">
        <v>5300.7</v>
      </c>
      <c r="C42" s="66">
        <f t="shared" si="1"/>
        <v>6.8043522063268247</v>
      </c>
      <c r="D42" s="25">
        <v>117.3</v>
      </c>
      <c r="E42" s="66">
        <f t="shared" si="0"/>
        <v>-9.5</v>
      </c>
      <c r="G42" s="111" t="s">
        <v>442</v>
      </c>
      <c r="I42" s="111" t="s">
        <v>441</v>
      </c>
    </row>
    <row r="43" spans="1:16">
      <c r="A43" s="27">
        <v>40513</v>
      </c>
      <c r="B43" s="196">
        <v>5928.7</v>
      </c>
      <c r="C43" s="66">
        <f t="shared" si="1"/>
        <v>4.533112349248869</v>
      </c>
      <c r="D43" s="25">
        <v>109.5</v>
      </c>
      <c r="E43" s="66">
        <f t="shared" si="0"/>
        <v>-7.7999999999999972</v>
      </c>
      <c r="G43" s="111" t="s">
        <v>442</v>
      </c>
      <c r="I43" s="111" t="s">
        <v>441</v>
      </c>
    </row>
    <row r="44" spans="1:16">
      <c r="A44" s="27">
        <v>40603</v>
      </c>
      <c r="B44" s="196">
        <v>5463.5</v>
      </c>
      <c r="C44" s="66">
        <f t="shared" si="1"/>
        <v>7.0372039261015207</v>
      </c>
      <c r="D44" s="25">
        <v>101.6</v>
      </c>
      <c r="E44" s="66">
        <f t="shared" si="0"/>
        <v>-7.9000000000000057</v>
      </c>
      <c r="G44" s="111" t="s">
        <v>442</v>
      </c>
      <c r="I44" s="111" t="s">
        <v>441</v>
      </c>
    </row>
    <row r="45" spans="1:16">
      <c r="A45" s="27">
        <v>40695</v>
      </c>
      <c r="B45" s="196">
        <v>5519.9</v>
      </c>
      <c r="C45" s="66">
        <f t="shared" si="1"/>
        <v>6.0356916456960619</v>
      </c>
      <c r="D45" s="25">
        <v>115.4</v>
      </c>
      <c r="E45" s="66">
        <f t="shared" si="0"/>
        <v>13.800000000000011</v>
      </c>
      <c r="G45" s="111" t="s">
        <v>442</v>
      </c>
      <c r="I45" s="111" t="s">
        <v>441</v>
      </c>
    </row>
    <row r="46" spans="1:16">
      <c r="A46" s="27">
        <v>40787</v>
      </c>
      <c r="B46" s="196">
        <v>5775.3</v>
      </c>
      <c r="C46" s="66">
        <f t="shared" si="1"/>
        <v>8.953534438847699</v>
      </c>
      <c r="D46" s="25">
        <v>111.4</v>
      </c>
      <c r="E46" s="66">
        <f t="shared" si="0"/>
        <v>-4</v>
      </c>
      <c r="G46" s="111" t="s">
        <v>442</v>
      </c>
      <c r="I46" s="111" t="s">
        <v>441</v>
      </c>
    </row>
    <row r="47" spans="1:16">
      <c r="A47" s="27">
        <v>40878</v>
      </c>
      <c r="B47" s="196">
        <v>6474.9</v>
      </c>
      <c r="C47" s="66">
        <f t="shared" si="1"/>
        <v>9.2128122522644027</v>
      </c>
      <c r="D47" s="25">
        <v>104</v>
      </c>
      <c r="E47" s="66">
        <f t="shared" si="0"/>
        <v>-7.4000000000000057</v>
      </c>
      <c r="G47" s="111" t="s">
        <v>442</v>
      </c>
      <c r="I47" s="111" t="s">
        <v>441</v>
      </c>
    </row>
    <row r="48" spans="1:16">
      <c r="A48" s="27">
        <v>40969</v>
      </c>
      <c r="B48" s="196">
        <v>5791.8</v>
      </c>
      <c r="C48" s="66">
        <f t="shared" si="1"/>
        <v>6.0089686098654838</v>
      </c>
      <c r="D48" s="25">
        <v>104.7</v>
      </c>
      <c r="E48" s="66">
        <f t="shared" si="0"/>
        <v>0.70000000000000284</v>
      </c>
      <c r="G48" s="111" t="s">
        <v>442</v>
      </c>
      <c r="I48" s="111" t="s">
        <v>441</v>
      </c>
      <c r="O48" s="27"/>
      <c r="P48" s="111"/>
    </row>
    <row r="49" spans="1:17">
      <c r="A49" s="27">
        <v>41061</v>
      </c>
      <c r="B49" s="196">
        <v>5915.5</v>
      </c>
      <c r="C49" s="66">
        <f t="shared" si="1"/>
        <v>7.1667964999365896</v>
      </c>
      <c r="D49" s="25">
        <v>104.3</v>
      </c>
      <c r="E49" s="66">
        <f t="shared" si="0"/>
        <v>-0.40000000000000568</v>
      </c>
      <c r="G49" s="111" t="s">
        <v>442</v>
      </c>
      <c r="I49" s="111" t="s">
        <v>441</v>
      </c>
      <c r="O49" s="27"/>
      <c r="P49" s="111"/>
      <c r="Q49" s="111"/>
    </row>
    <row r="50" spans="1:17">
      <c r="A50" s="27">
        <v>41153</v>
      </c>
      <c r="B50" s="196">
        <v>5970.6</v>
      </c>
      <c r="C50" s="66">
        <f t="shared" si="1"/>
        <v>3.3816425120772875</v>
      </c>
      <c r="D50" s="25">
        <v>104.5</v>
      </c>
      <c r="E50" s="66">
        <f t="shared" si="0"/>
        <v>0.20000000000000284</v>
      </c>
      <c r="G50" s="111" t="s">
        <v>442</v>
      </c>
      <c r="I50" s="111" t="s">
        <v>441</v>
      </c>
      <c r="O50" s="27"/>
      <c r="P50" s="111"/>
      <c r="Q50" s="111"/>
    </row>
    <row r="51" spans="1:17">
      <c r="A51" s="27">
        <v>41244</v>
      </c>
      <c r="B51" s="196">
        <v>6786.2</v>
      </c>
      <c r="C51" s="66">
        <f t="shared" si="1"/>
        <v>4.8077962594016865</v>
      </c>
      <c r="D51" s="25">
        <v>117.9</v>
      </c>
      <c r="E51" s="66">
        <f t="shared" si="0"/>
        <v>13.400000000000006</v>
      </c>
      <c r="G51" s="111" t="s">
        <v>442</v>
      </c>
      <c r="I51" s="111" t="s">
        <v>441</v>
      </c>
      <c r="O51" s="27"/>
      <c r="P51" s="111"/>
      <c r="Q51" s="111"/>
    </row>
    <row r="52" spans="1:17">
      <c r="A52" s="27">
        <v>41334</v>
      </c>
      <c r="B52" s="196">
        <v>6135</v>
      </c>
      <c r="C52" s="66">
        <f t="shared" si="1"/>
        <v>5.9256189785558799</v>
      </c>
      <c r="D52" s="25">
        <v>119</v>
      </c>
      <c r="E52" s="66">
        <f t="shared" si="0"/>
        <v>1.0999999999999943</v>
      </c>
      <c r="G52" s="111" t="s">
        <v>442</v>
      </c>
      <c r="I52" s="111" t="s">
        <v>441</v>
      </c>
      <c r="O52" s="27"/>
      <c r="P52" s="111"/>
      <c r="Q52" s="111"/>
    </row>
    <row r="53" spans="1:17">
      <c r="A53" s="27">
        <v>41426</v>
      </c>
      <c r="B53" s="196">
        <v>6247.2</v>
      </c>
      <c r="C53" s="66">
        <f t="shared" si="1"/>
        <v>5.6073028484489917</v>
      </c>
      <c r="D53" s="25">
        <v>119.4</v>
      </c>
      <c r="E53" s="66">
        <f t="shared" si="0"/>
        <v>0.40000000000000568</v>
      </c>
      <c r="G53" s="111" t="s">
        <v>442</v>
      </c>
      <c r="I53" s="111" t="s">
        <v>441</v>
      </c>
      <c r="O53" s="27"/>
      <c r="P53" s="111"/>
      <c r="Q53" s="111"/>
    </row>
    <row r="54" spans="1:17">
      <c r="A54" s="27">
        <v>41518</v>
      </c>
      <c r="B54" s="196">
        <v>6295</v>
      </c>
      <c r="C54" s="66">
        <f t="shared" si="1"/>
        <v>5.4332897866210983</v>
      </c>
      <c r="D54" s="25">
        <v>115.1</v>
      </c>
      <c r="E54" s="66">
        <f t="shared" si="0"/>
        <v>-4.3000000000000114</v>
      </c>
      <c r="G54" s="111" t="s">
        <v>442</v>
      </c>
      <c r="I54" s="111" t="s">
        <v>441</v>
      </c>
      <c r="O54" s="27"/>
      <c r="P54" s="111"/>
      <c r="Q54" s="111"/>
    </row>
    <row r="55" spans="1:17">
      <c r="A55" s="27">
        <v>41609</v>
      </c>
      <c r="B55" s="196">
        <v>7171.1</v>
      </c>
      <c r="C55" s="66">
        <f t="shared" ref="C55:C88" si="2">(B55/B51-1)*100</f>
        <v>5.6718045445168119</v>
      </c>
      <c r="D55" s="25">
        <v>122.6</v>
      </c>
      <c r="E55" s="66">
        <f t="shared" si="0"/>
        <v>7.5</v>
      </c>
      <c r="G55" s="111" t="s">
        <v>442</v>
      </c>
      <c r="I55" s="111" t="s">
        <v>441</v>
      </c>
      <c r="O55" s="27"/>
      <c r="P55" s="111"/>
      <c r="Q55" s="111"/>
    </row>
    <row r="56" spans="1:17">
      <c r="A56" s="27">
        <v>41699</v>
      </c>
      <c r="B56" s="196">
        <v>6494.7</v>
      </c>
      <c r="C56" s="66">
        <f t="shared" si="2"/>
        <v>5.8630806845965777</v>
      </c>
      <c r="D56" s="25">
        <v>126.5</v>
      </c>
      <c r="E56" s="66">
        <f t="shared" si="0"/>
        <v>3.9000000000000057</v>
      </c>
      <c r="G56" s="111" t="s">
        <v>442</v>
      </c>
      <c r="I56" s="111" t="s">
        <v>441</v>
      </c>
      <c r="O56" s="27"/>
      <c r="P56" s="111"/>
      <c r="Q56" s="111"/>
    </row>
    <row r="57" spans="1:17">
      <c r="A57" s="27">
        <v>41791</v>
      </c>
      <c r="B57" s="196">
        <v>6393.7</v>
      </c>
      <c r="C57" s="66">
        <f t="shared" si="2"/>
        <v>2.3450505826610346</v>
      </c>
      <c r="D57" s="25">
        <v>128.30000000000001</v>
      </c>
      <c r="E57" s="66">
        <f t="shared" si="0"/>
        <v>1.8000000000000114</v>
      </c>
      <c r="F57" s="111"/>
      <c r="I57" s="111" t="s">
        <v>441</v>
      </c>
      <c r="O57" s="27"/>
      <c r="P57" s="111"/>
      <c r="Q57" s="111"/>
    </row>
    <row r="58" spans="1:17">
      <c r="A58" s="27">
        <v>41883</v>
      </c>
      <c r="B58" s="196">
        <v>6520.9</v>
      </c>
      <c r="C58" s="66">
        <f t="shared" si="2"/>
        <v>3.5885623510722775</v>
      </c>
      <c r="D58" s="25">
        <v>120.2</v>
      </c>
      <c r="E58" s="66">
        <f t="shared" si="0"/>
        <v>-8.1000000000000085</v>
      </c>
      <c r="F58" s="111"/>
      <c r="I58" s="111" t="s">
        <v>441</v>
      </c>
      <c r="O58" s="27"/>
      <c r="P58" s="111"/>
      <c r="Q58" s="111"/>
    </row>
    <row r="59" spans="1:17">
      <c r="A59" s="27">
        <v>41974</v>
      </c>
      <c r="B59" s="196">
        <v>7599.7</v>
      </c>
      <c r="C59" s="66">
        <f t="shared" si="2"/>
        <v>5.9767678598820151</v>
      </c>
      <c r="D59" s="25">
        <v>114.8</v>
      </c>
      <c r="E59" s="66">
        <f t="shared" si="0"/>
        <v>-5.4000000000000057</v>
      </c>
      <c r="I59" s="191" t="s">
        <v>441</v>
      </c>
      <c r="O59" s="27"/>
      <c r="P59" s="111"/>
      <c r="Q59" s="111"/>
    </row>
    <row r="60" spans="1:17">
      <c r="A60" s="27">
        <v>42064</v>
      </c>
      <c r="B60" s="196">
        <v>6961.9</v>
      </c>
      <c r="C60" s="66">
        <f t="shared" si="2"/>
        <v>7.1935578240719389</v>
      </c>
      <c r="D60" s="25">
        <v>119.6</v>
      </c>
      <c r="E60" s="66">
        <f t="shared" si="0"/>
        <v>4.7999999999999972</v>
      </c>
      <c r="F60" s="113" t="s">
        <v>430</v>
      </c>
      <c r="G60" s="113" t="s">
        <v>429</v>
      </c>
      <c r="I60" s="191" t="s">
        <v>441</v>
      </c>
      <c r="M60" s="99"/>
      <c r="O60" s="27"/>
      <c r="P60" s="108"/>
      <c r="Q60" s="111"/>
    </row>
    <row r="61" spans="1:17">
      <c r="A61" s="27">
        <v>42156</v>
      </c>
      <c r="B61" s="196">
        <v>6870.7</v>
      </c>
      <c r="C61" s="66">
        <f t="shared" si="2"/>
        <v>7.4604688990725254</v>
      </c>
      <c r="D61" s="25">
        <v>117.3</v>
      </c>
      <c r="E61" s="66">
        <f t="shared" si="0"/>
        <v>-2.2999999999999972</v>
      </c>
      <c r="F61" s="123">
        <v>42264</v>
      </c>
      <c r="G61" s="123">
        <v>42180</v>
      </c>
      <c r="H61" s="99"/>
      <c r="I61" s="191" t="s">
        <v>441</v>
      </c>
      <c r="L61" s="123"/>
      <c r="O61" s="27"/>
      <c r="P61" s="111"/>
      <c r="Q61" s="111"/>
    </row>
    <row r="62" spans="1:17">
      <c r="A62" s="27">
        <v>42248</v>
      </c>
      <c r="B62" s="196">
        <v>7250.5</v>
      </c>
      <c r="C62" s="66">
        <f t="shared" si="2"/>
        <v>11.188639604962503</v>
      </c>
      <c r="D62" s="25">
        <v>111.4</v>
      </c>
      <c r="E62" s="66">
        <f t="shared" si="0"/>
        <v>-5.8999999999999915</v>
      </c>
      <c r="F62" s="123">
        <v>42353</v>
      </c>
      <c r="G62" s="123">
        <v>42271</v>
      </c>
      <c r="H62" s="99"/>
      <c r="I62" s="191" t="s">
        <v>441</v>
      </c>
      <c r="L62" s="123"/>
      <c r="M62" s="21"/>
      <c r="N62" s="111"/>
      <c r="O62" s="27"/>
      <c r="P62" s="111"/>
      <c r="Q62" s="111"/>
    </row>
    <row r="63" spans="1:17">
      <c r="A63" s="27">
        <v>42339</v>
      </c>
      <c r="B63" s="196">
        <v>8376.2000000000007</v>
      </c>
      <c r="C63" s="66">
        <f t="shared" si="2"/>
        <v>10.217508585865254</v>
      </c>
      <c r="D63" s="111">
        <v>113.9</v>
      </c>
      <c r="E63" s="66">
        <f t="shared" si="0"/>
        <v>2.5</v>
      </c>
      <c r="F63" s="123">
        <v>42426</v>
      </c>
      <c r="G63" s="123">
        <v>42402</v>
      </c>
      <c r="H63" s="99"/>
      <c r="I63" s="191" t="s">
        <v>441</v>
      </c>
      <c r="L63" s="123"/>
      <c r="M63" s="21"/>
      <c r="O63" s="27"/>
      <c r="P63" s="111"/>
      <c r="Q63" s="111"/>
    </row>
    <row r="64" spans="1:17">
      <c r="A64" s="27">
        <v>42430</v>
      </c>
      <c r="B64" s="196">
        <v>7648</v>
      </c>
      <c r="C64" s="66">
        <f t="shared" si="2"/>
        <v>9.8550683003203243</v>
      </c>
      <c r="D64" s="111">
        <v>116.6</v>
      </c>
      <c r="E64" s="66">
        <f t="shared" si="0"/>
        <v>2.6999999999999886</v>
      </c>
      <c r="F64" s="123">
        <v>42544</v>
      </c>
      <c r="G64" s="123">
        <v>42544</v>
      </c>
      <c r="H64" s="123"/>
      <c r="I64" s="191" t="s">
        <v>441</v>
      </c>
      <c r="L64" s="123"/>
      <c r="M64" s="21"/>
      <c r="O64" s="27"/>
      <c r="P64" s="111"/>
      <c r="Q64" s="111"/>
    </row>
    <row r="65" spans="1:17">
      <c r="A65" s="27">
        <v>42522</v>
      </c>
      <c r="B65" s="196">
        <v>7695.7</v>
      </c>
      <c r="C65" s="66">
        <f t="shared" si="2"/>
        <v>12.007510151804034</v>
      </c>
      <c r="D65" s="36">
        <v>112.3</v>
      </c>
      <c r="E65" s="66">
        <f t="shared" si="0"/>
        <v>-4.2999999999999972</v>
      </c>
      <c r="F65" s="123">
        <v>42608</v>
      </c>
      <c r="G65" s="126">
        <v>42796</v>
      </c>
      <c r="H65" s="123"/>
      <c r="I65" s="191" t="s">
        <v>441</v>
      </c>
      <c r="L65" s="123"/>
      <c r="M65" s="21"/>
      <c r="N65" s="111"/>
      <c r="O65" s="27"/>
      <c r="P65" s="21"/>
      <c r="Q65" s="111"/>
    </row>
    <row r="66" spans="1:17">
      <c r="A66" s="27">
        <v>42614</v>
      </c>
      <c r="B66" s="196">
        <v>7804</v>
      </c>
      <c r="C66" s="66">
        <f t="shared" si="2"/>
        <v>7.6339562788773296</v>
      </c>
      <c r="D66" s="111">
        <v>113.3</v>
      </c>
      <c r="E66" s="66">
        <f t="shared" si="0"/>
        <v>1</v>
      </c>
      <c r="F66" s="123">
        <v>42703</v>
      </c>
      <c r="G66" s="123">
        <v>42703</v>
      </c>
      <c r="H66" s="99"/>
      <c r="I66" s="191" t="s">
        <v>441</v>
      </c>
      <c r="L66" s="123"/>
      <c r="M66" s="111"/>
      <c r="N66" s="123"/>
      <c r="O66" s="27"/>
      <c r="P66" s="111"/>
      <c r="Q66" s="111"/>
    </row>
    <row r="67" spans="1:17">
      <c r="A67" s="27">
        <v>42705</v>
      </c>
      <c r="B67" s="196">
        <v>8852.5</v>
      </c>
      <c r="C67" s="66">
        <f t="shared" si="2"/>
        <v>5.6863494185907637</v>
      </c>
      <c r="D67" s="111">
        <v>111.8</v>
      </c>
      <c r="E67" s="66">
        <f t="shared" si="0"/>
        <v>-1.5</v>
      </c>
      <c r="F67" s="123">
        <v>42783</v>
      </c>
      <c r="G67" s="123">
        <v>42766</v>
      </c>
      <c r="I67" s="191" t="s">
        <v>441</v>
      </c>
      <c r="O67" s="27"/>
      <c r="P67" s="66"/>
      <c r="Q67" s="111"/>
    </row>
    <row r="68" spans="1:17">
      <c r="A68" s="27">
        <v>42795</v>
      </c>
      <c r="B68" s="196">
        <v>8089.4</v>
      </c>
      <c r="C68" s="66">
        <f t="shared" si="2"/>
        <v>5.7714435146443366</v>
      </c>
      <c r="D68" s="111">
        <v>115.1</v>
      </c>
      <c r="E68" s="66">
        <f t="shared" ref="E68:E88" si="3">+D68-D67</f>
        <v>3.2999999999999972</v>
      </c>
      <c r="F68" s="123">
        <v>42871</v>
      </c>
      <c r="G68" s="123">
        <v>42852</v>
      </c>
      <c r="I68" s="191" t="s">
        <v>441</v>
      </c>
    </row>
    <row r="69" spans="1:17">
      <c r="A69" s="27">
        <v>42887</v>
      </c>
      <c r="B69" s="196">
        <v>8026.8</v>
      </c>
      <c r="C69" s="66">
        <f t="shared" si="2"/>
        <v>4.3024026404355764</v>
      </c>
      <c r="D69" s="66">
        <v>113.5</v>
      </c>
      <c r="E69" s="66">
        <f t="shared" si="3"/>
        <v>-1.5999999999999943</v>
      </c>
      <c r="F69" s="123">
        <v>42961</v>
      </c>
      <c r="G69" s="123">
        <v>42926</v>
      </c>
      <c r="H69" s="160" t="s">
        <v>616</v>
      </c>
      <c r="I69" s="21"/>
      <c r="J69" s="160"/>
    </row>
    <row r="70" spans="1:17">
      <c r="A70" s="27">
        <v>42979</v>
      </c>
      <c r="B70" s="196">
        <v>8101.7</v>
      </c>
      <c r="C70" s="66">
        <f t="shared" si="2"/>
        <v>3.8147104049205405</v>
      </c>
      <c r="D70" s="111">
        <v>114.6</v>
      </c>
      <c r="E70" s="66">
        <f t="shared" si="3"/>
        <v>1.0999999999999943</v>
      </c>
      <c r="F70" s="123">
        <v>43062</v>
      </c>
      <c r="G70" s="123">
        <v>43062</v>
      </c>
      <c r="I70" s="191" t="s">
        <v>441</v>
      </c>
    </row>
    <row r="71" spans="1:17">
      <c r="A71" s="27">
        <v>43070</v>
      </c>
      <c r="B71" s="196">
        <v>9231.7000000000007</v>
      </c>
      <c r="C71" s="66">
        <f t="shared" si="2"/>
        <v>4.2835357243716565</v>
      </c>
      <c r="D71" s="111">
        <v>107.5</v>
      </c>
      <c r="E71" s="66">
        <f t="shared" si="3"/>
        <v>-7.0999999999999943</v>
      </c>
      <c r="F71" s="123">
        <v>43154</v>
      </c>
      <c r="G71" s="123">
        <v>43132</v>
      </c>
      <c r="I71" s="191" t="s">
        <v>441</v>
      </c>
    </row>
    <row r="72" spans="1:17">
      <c r="A72" s="27">
        <v>43160</v>
      </c>
      <c r="B72" s="196">
        <v>8320.2000000000007</v>
      </c>
      <c r="C72" s="66">
        <f t="shared" si="2"/>
        <v>2.8531164239622431</v>
      </c>
      <c r="D72" s="111">
        <v>109.4</v>
      </c>
      <c r="E72" s="66">
        <f t="shared" si="3"/>
        <v>1.9000000000000057</v>
      </c>
      <c r="F72" s="123">
        <v>43243</v>
      </c>
      <c r="G72" s="123">
        <v>43206</v>
      </c>
      <c r="I72" s="191" t="s">
        <v>441</v>
      </c>
    </row>
    <row r="73" spans="1:17">
      <c r="A73" s="27">
        <v>43252</v>
      </c>
      <c r="B73" s="196">
        <v>8370.6</v>
      </c>
      <c r="C73" s="66">
        <f t="shared" si="2"/>
        <v>4.2831514426670658</v>
      </c>
      <c r="D73" s="111">
        <v>109.4</v>
      </c>
      <c r="E73" s="66">
        <f t="shared" si="3"/>
        <v>0</v>
      </c>
      <c r="F73" s="123">
        <v>43334</v>
      </c>
      <c r="G73" s="123">
        <v>43277</v>
      </c>
      <c r="I73" s="191" t="s">
        <v>441</v>
      </c>
    </row>
    <row r="74" spans="1:17">
      <c r="A74" s="27">
        <v>43344</v>
      </c>
      <c r="B74" s="196">
        <v>8382</v>
      </c>
      <c r="C74" s="66">
        <f t="shared" si="2"/>
        <v>3.4597677030746565</v>
      </c>
      <c r="D74" s="15">
        <v>98.2</v>
      </c>
      <c r="E74" s="66">
        <f t="shared" si="3"/>
        <v>-11.200000000000003</v>
      </c>
      <c r="F74" s="123">
        <v>43430</v>
      </c>
      <c r="G74" s="123">
        <v>43375</v>
      </c>
      <c r="H74" s="130"/>
      <c r="I74" s="191" t="s">
        <v>441</v>
      </c>
    </row>
    <row r="75" spans="1:17">
      <c r="A75" s="27">
        <v>43435</v>
      </c>
      <c r="B75" s="196">
        <v>9699.5</v>
      </c>
      <c r="C75" s="66">
        <f t="shared" si="2"/>
        <v>5.0673223783268329</v>
      </c>
      <c r="D75" s="164">
        <v>109.5</v>
      </c>
      <c r="E75" s="66">
        <f t="shared" si="3"/>
        <v>11.299999999999997</v>
      </c>
      <c r="F75" s="123">
        <v>43522</v>
      </c>
      <c r="G75" s="123">
        <v>43497</v>
      </c>
      <c r="H75" s="130"/>
      <c r="I75" s="191" t="s">
        <v>441</v>
      </c>
    </row>
    <row r="76" spans="1:17">
      <c r="A76" s="27">
        <v>43525</v>
      </c>
      <c r="B76" s="196">
        <v>8623.2000000000007</v>
      </c>
      <c r="C76" s="66">
        <f t="shared" si="2"/>
        <v>3.6417393812648635</v>
      </c>
      <c r="D76" s="164">
        <v>101</v>
      </c>
      <c r="E76" s="66">
        <f t="shared" si="3"/>
        <v>-8.5</v>
      </c>
      <c r="F76" s="123">
        <v>43621</v>
      </c>
      <c r="G76" s="123">
        <v>43573</v>
      </c>
      <c r="H76" s="130"/>
      <c r="I76" s="191" t="s">
        <v>441</v>
      </c>
    </row>
    <row r="77" spans="1:17">
      <c r="A77" s="27">
        <v>43617</v>
      </c>
      <c r="B77" s="196">
        <v>8684.1</v>
      </c>
      <c r="C77" s="66">
        <f t="shared" si="2"/>
        <v>3.7452512364705148</v>
      </c>
      <c r="D77" s="164">
        <v>102</v>
      </c>
      <c r="E77" s="66">
        <f t="shared" si="3"/>
        <v>1</v>
      </c>
      <c r="F77" s="123">
        <v>43700</v>
      </c>
      <c r="G77" s="123">
        <v>43658</v>
      </c>
      <c r="H77" s="130"/>
      <c r="I77" s="191" t="s">
        <v>441</v>
      </c>
    </row>
    <row r="78" spans="1:17">
      <c r="A78" s="27">
        <v>43709</v>
      </c>
      <c r="B78" s="196">
        <v>8853.2000000000007</v>
      </c>
      <c r="C78" s="66">
        <f t="shared" si="2"/>
        <v>5.6215700310188632</v>
      </c>
      <c r="D78" s="164">
        <v>106.7</v>
      </c>
      <c r="E78" s="66">
        <f t="shared" si="3"/>
        <v>4.7000000000000028</v>
      </c>
      <c r="F78" s="123">
        <v>43796</v>
      </c>
      <c r="G78" s="123">
        <v>43739</v>
      </c>
      <c r="H78" s="130"/>
      <c r="I78" s="191" t="s">
        <v>441</v>
      </c>
    </row>
    <row r="79" spans="1:17">
      <c r="A79" s="27">
        <v>43800</v>
      </c>
      <c r="B79" s="196">
        <v>10146.200000000001</v>
      </c>
      <c r="C79" s="66">
        <f t="shared" si="2"/>
        <v>4.6053920305170415</v>
      </c>
      <c r="D79" s="66">
        <v>112.9</v>
      </c>
      <c r="E79" s="66">
        <f t="shared" si="3"/>
        <v>6.2000000000000028</v>
      </c>
      <c r="F79" s="123">
        <v>43885</v>
      </c>
      <c r="G79" s="123">
        <v>43842</v>
      </c>
      <c r="H79" s="130"/>
      <c r="I79" s="191" t="s">
        <v>441</v>
      </c>
    </row>
    <row r="80" spans="1:17">
      <c r="A80" s="27">
        <v>43891</v>
      </c>
      <c r="B80" s="196">
        <v>9004.2999999999993</v>
      </c>
      <c r="C80" s="66">
        <f t="shared" si="2"/>
        <v>4.4194730494479861</v>
      </c>
      <c r="D80" s="66">
        <v>105.9</v>
      </c>
      <c r="E80" s="66">
        <f t="shared" si="3"/>
        <v>-7</v>
      </c>
      <c r="F80" s="123">
        <v>43976</v>
      </c>
      <c r="G80" s="123">
        <v>43923</v>
      </c>
      <c r="H80" s="130"/>
      <c r="I80" s="191" t="s">
        <v>441</v>
      </c>
    </row>
    <row r="81" spans="1:11">
      <c r="A81" s="27">
        <v>43983</v>
      </c>
      <c r="B81" s="196">
        <v>7528.2</v>
      </c>
      <c r="C81" s="66">
        <f t="shared" si="2"/>
        <v>-13.310533043147831</v>
      </c>
      <c r="D81" s="66">
        <v>96</v>
      </c>
      <c r="E81" s="66">
        <f t="shared" si="3"/>
        <v>-9.9000000000000057</v>
      </c>
      <c r="F81" s="123">
        <v>44067</v>
      </c>
      <c r="G81" s="123">
        <v>44000</v>
      </c>
      <c r="I81" s="191" t="s">
        <v>441</v>
      </c>
    </row>
    <row r="82" spans="1:11">
      <c r="A82" s="27">
        <v>44075</v>
      </c>
      <c r="B82" s="196">
        <v>9168.4</v>
      </c>
      <c r="C82" s="66">
        <f t="shared" si="2"/>
        <v>3.5602945827497345</v>
      </c>
      <c r="D82" s="66">
        <v>91.6</v>
      </c>
      <c r="E82" s="66">
        <f t="shared" si="3"/>
        <v>-4.4000000000000057</v>
      </c>
      <c r="F82" s="123">
        <v>44159</v>
      </c>
      <c r="G82" s="123">
        <v>44095</v>
      </c>
      <c r="I82" s="191" t="s">
        <v>441</v>
      </c>
    </row>
    <row r="83" spans="1:11">
      <c r="A83" s="27">
        <v>44166</v>
      </c>
      <c r="B83" s="196">
        <v>10641.2</v>
      </c>
      <c r="C83" s="66">
        <f t="shared" si="2"/>
        <v>4.8786737892018595</v>
      </c>
      <c r="D83" s="66">
        <v>106.9</v>
      </c>
      <c r="E83" s="66">
        <f t="shared" si="3"/>
        <v>15.300000000000011</v>
      </c>
      <c r="F83" s="123">
        <v>44250</v>
      </c>
      <c r="G83" s="123">
        <v>44216</v>
      </c>
      <c r="I83" s="191" t="s">
        <v>441</v>
      </c>
    </row>
    <row r="84" spans="1:11">
      <c r="A84" s="27">
        <v>44256</v>
      </c>
      <c r="B84" s="196">
        <v>9532.4</v>
      </c>
      <c r="C84" s="66">
        <f t="shared" si="2"/>
        <v>5.8649756227580285</v>
      </c>
      <c r="D84" s="66">
        <v>103.9</v>
      </c>
      <c r="E84" s="66">
        <f t="shared" si="3"/>
        <v>-3</v>
      </c>
      <c r="F84" s="123">
        <v>44341</v>
      </c>
      <c r="G84" s="123">
        <v>44277</v>
      </c>
      <c r="I84" s="191" t="s">
        <v>441</v>
      </c>
    </row>
    <row r="85" spans="1:11">
      <c r="A85" s="27">
        <v>44348</v>
      </c>
      <c r="B85" s="196">
        <v>10266.299999999999</v>
      </c>
      <c r="C85" s="66">
        <f t="shared" si="2"/>
        <v>36.37124412210089</v>
      </c>
      <c r="D85" s="66">
        <v>108.6</v>
      </c>
      <c r="E85" s="66">
        <f t="shared" si="3"/>
        <v>4.6999999999999886</v>
      </c>
      <c r="F85" s="123">
        <v>44432</v>
      </c>
      <c r="G85" s="123">
        <v>44369</v>
      </c>
      <c r="I85" s="191" t="s">
        <v>441</v>
      </c>
    </row>
    <row r="86" spans="1:11">
      <c r="A86" s="27">
        <v>44440</v>
      </c>
      <c r="B86" s="196">
        <v>8835.7999999999993</v>
      </c>
      <c r="C86" s="66">
        <f t="shared" si="2"/>
        <v>-3.6276776754940898</v>
      </c>
      <c r="D86" s="66">
        <v>101.4</v>
      </c>
      <c r="E86" s="66">
        <f t="shared" si="3"/>
        <v>-7.1999999999999886</v>
      </c>
      <c r="F86" s="123">
        <v>44523</v>
      </c>
      <c r="G86" s="123">
        <v>44468</v>
      </c>
      <c r="H86" s="191"/>
      <c r="I86" s="191" t="s">
        <v>441</v>
      </c>
      <c r="J86" s="191"/>
      <c r="K86" s="191"/>
    </row>
    <row r="87" spans="1:11">
      <c r="A87" s="27">
        <v>44531</v>
      </c>
      <c r="B87" s="196">
        <v>11499</v>
      </c>
      <c r="C87" s="66">
        <f t="shared" si="2"/>
        <v>8.0611209262113181</v>
      </c>
      <c r="D87" s="66">
        <v>102.9</v>
      </c>
      <c r="E87" s="66">
        <f t="shared" si="3"/>
        <v>1.5</v>
      </c>
      <c r="F87" s="198">
        <v>44617</v>
      </c>
      <c r="G87" s="123">
        <v>44550</v>
      </c>
      <c r="I87" s="197" t="s">
        <v>441</v>
      </c>
    </row>
    <row r="88" spans="1:11">
      <c r="A88" s="27">
        <v>44621</v>
      </c>
      <c r="B88" s="196">
        <v>10606.3</v>
      </c>
      <c r="C88" s="66">
        <f t="shared" si="2"/>
        <v>11.265788258990383</v>
      </c>
      <c r="D88" s="66">
        <v>99</v>
      </c>
      <c r="E88" s="66">
        <f t="shared" si="3"/>
        <v>-3.9000000000000057</v>
      </c>
      <c r="F88" s="198">
        <v>44708</v>
      </c>
      <c r="G88" s="198">
        <v>44649</v>
      </c>
      <c r="H88" s="191"/>
      <c r="I88" s="197" t="s">
        <v>441</v>
      </c>
      <c r="J88" s="191"/>
      <c r="K88" s="191"/>
    </row>
    <row r="89" spans="1:11" s="197" customFormat="1">
      <c r="A89" s="27"/>
      <c r="B89" s="196"/>
      <c r="C89" s="66"/>
      <c r="D89" s="66"/>
      <c r="E89" s="66"/>
      <c r="F89" s="198">
        <v>44797</v>
      </c>
      <c r="G89" s="198">
        <v>44734</v>
      </c>
      <c r="I89" s="197" t="s">
        <v>441</v>
      </c>
    </row>
    <row r="90" spans="1:11">
      <c r="A90" s="27"/>
      <c r="B90" s="196"/>
    </row>
    <row r="91" spans="1:11">
      <c r="A91" s="27"/>
      <c r="B91" s="196"/>
      <c r="C91" s="113" t="s">
        <v>465</v>
      </c>
      <c r="D91" s="113" t="s">
        <v>465</v>
      </c>
      <c r="E91" s="197"/>
      <c r="F91" s="198"/>
      <c r="G91" s="198"/>
    </row>
    <row r="92" spans="1:11">
      <c r="C92" s="113" t="s">
        <v>465</v>
      </c>
      <c r="D92" s="113" t="s">
        <v>465</v>
      </c>
      <c r="E92" s="197"/>
      <c r="F92" s="198"/>
      <c r="G92" s="198"/>
    </row>
    <row r="93" spans="1:11">
      <c r="C93" s="113" t="s">
        <v>465</v>
      </c>
      <c r="D93" s="197"/>
      <c r="E93" s="197"/>
      <c r="F93" s="198"/>
      <c r="G93" s="198"/>
    </row>
    <row r="94" spans="1:11">
      <c r="F94" s="123"/>
      <c r="G94" s="123"/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7030A0"/>
  </sheetPr>
  <dimension ref="A1:P255"/>
  <sheetViews>
    <sheetView zoomScaleNormal="10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253" sqref="B253"/>
    </sheetView>
  </sheetViews>
  <sheetFormatPr defaultColWidth="9.1796875" defaultRowHeight="14.5"/>
  <cols>
    <col min="1" max="1" width="9.1796875" style="111"/>
    <col min="2" max="2" width="19" style="111" customWidth="1"/>
    <col min="3" max="3" width="21.1796875" style="111" customWidth="1"/>
    <col min="4" max="4" width="12.7265625" style="111" customWidth="1"/>
    <col min="5" max="5" width="12" style="111" customWidth="1"/>
    <col min="6" max="6" width="13.26953125" style="111" bestFit="1" customWidth="1"/>
    <col min="7" max="7" width="13.7265625" style="111" customWidth="1"/>
    <col min="8" max="8" width="17.1796875" style="111" customWidth="1"/>
    <col min="9" max="16384" width="9.1796875" style="111"/>
  </cols>
  <sheetData>
    <row r="1" spans="1:12">
      <c r="A1" s="26" t="s">
        <v>667</v>
      </c>
      <c r="E1" s="113" t="s">
        <v>819</v>
      </c>
    </row>
    <row r="2" spans="1:12">
      <c r="A2" s="5" t="s">
        <v>666</v>
      </c>
      <c r="F2" s="111" t="s">
        <v>779</v>
      </c>
    </row>
    <row r="3" spans="1:12">
      <c r="E3" s="36" t="s">
        <v>761</v>
      </c>
    </row>
    <row r="4" spans="1:12">
      <c r="A4" s="15"/>
      <c r="B4" s="26" t="s">
        <v>1</v>
      </c>
      <c r="C4" s="26" t="s">
        <v>6</v>
      </c>
      <c r="D4" s="26" t="s">
        <v>21</v>
      </c>
      <c r="E4" s="142" t="s">
        <v>762</v>
      </c>
    </row>
    <row r="5" spans="1:12">
      <c r="A5" s="14">
        <v>37226</v>
      </c>
      <c r="B5" s="168">
        <v>461.18070758232335</v>
      </c>
      <c r="C5" s="168">
        <v>301.2646972779508</v>
      </c>
      <c r="D5" s="168">
        <v>352.51050967094295</v>
      </c>
      <c r="E5" s="123">
        <v>44319</v>
      </c>
      <c r="L5" s="168"/>
    </row>
    <row r="6" spans="1:12">
      <c r="A6" s="14">
        <v>37257</v>
      </c>
      <c r="B6" s="167">
        <v>464.24629117906727</v>
      </c>
      <c r="C6" s="168">
        <v>321.33320845251137</v>
      </c>
      <c r="D6" s="167">
        <v>358.56266697791671</v>
      </c>
      <c r="E6" s="123">
        <v>44319</v>
      </c>
      <c r="L6" s="168"/>
    </row>
    <row r="7" spans="1:12">
      <c r="A7" s="14">
        <v>37288</v>
      </c>
      <c r="B7" s="167">
        <v>452.88466949835146</v>
      </c>
      <c r="C7" s="168">
        <v>310.20861643133765</v>
      </c>
      <c r="D7" s="167">
        <v>349.87157946137472</v>
      </c>
      <c r="E7" s="123">
        <v>44319</v>
      </c>
      <c r="L7" s="168"/>
    </row>
    <row r="8" spans="1:12">
      <c r="A8" s="14">
        <v>37316</v>
      </c>
      <c r="B8" s="167">
        <v>466.83091075470605</v>
      </c>
      <c r="C8" s="168">
        <v>304.18098119726687</v>
      </c>
      <c r="D8" s="167">
        <v>354.3068893499314</v>
      </c>
      <c r="E8" s="123">
        <v>44319</v>
      </c>
      <c r="L8" s="168"/>
    </row>
    <row r="9" spans="1:12">
      <c r="A9" s="14">
        <v>37347</v>
      </c>
      <c r="B9" s="167">
        <v>474.15337884221134</v>
      </c>
      <c r="C9" s="168">
        <v>307.66936728187238</v>
      </c>
      <c r="D9" s="167">
        <v>358.06240409867343</v>
      </c>
      <c r="E9" s="123">
        <v>44319</v>
      </c>
      <c r="L9" s="168"/>
    </row>
    <row r="10" spans="1:12">
      <c r="A10" s="14">
        <v>37377</v>
      </c>
      <c r="B10" s="167">
        <v>476.33754850779764</v>
      </c>
      <c r="C10" s="168">
        <v>306.41229121534786</v>
      </c>
      <c r="D10" s="167">
        <v>358.34524621364142</v>
      </c>
      <c r="E10" s="123">
        <v>44319</v>
      </c>
      <c r="L10" s="168"/>
    </row>
    <row r="11" spans="1:12">
      <c r="A11" s="14">
        <v>37408</v>
      </c>
      <c r="B11" s="167">
        <v>477.40533694702947</v>
      </c>
      <c r="C11" s="168">
        <v>303.93489572170142</v>
      </c>
      <c r="D11" s="167">
        <v>357.57961479156211</v>
      </c>
      <c r="E11" s="123">
        <v>44319</v>
      </c>
      <c r="L11" s="168"/>
    </row>
    <row r="12" spans="1:12">
      <c r="A12" s="14">
        <v>37438</v>
      </c>
      <c r="B12" s="167">
        <v>478.2918979754383</v>
      </c>
      <c r="C12" s="168">
        <v>305.28806781769384</v>
      </c>
      <c r="D12" s="167">
        <v>358.54394433123491</v>
      </c>
      <c r="E12" s="123">
        <v>44319</v>
      </c>
      <c r="L12" s="168"/>
    </row>
    <row r="13" spans="1:12">
      <c r="A13" s="14">
        <v>37469</v>
      </c>
      <c r="B13" s="167">
        <v>486.7375582987014</v>
      </c>
      <c r="C13" s="168">
        <v>303.7949124014263</v>
      </c>
      <c r="D13" s="167">
        <v>359.24386093261029</v>
      </c>
      <c r="E13" s="123">
        <v>44319</v>
      </c>
      <c r="L13" s="168"/>
    </row>
    <row r="14" spans="1:12">
      <c r="A14" s="14">
        <v>37500</v>
      </c>
      <c r="B14" s="167">
        <v>490.6141077315396</v>
      </c>
      <c r="C14" s="168">
        <v>304.76628201253931</v>
      </c>
      <c r="D14" s="167">
        <v>361.69417731150332</v>
      </c>
      <c r="E14" s="123">
        <v>44319</v>
      </c>
      <c r="L14" s="168"/>
    </row>
    <row r="15" spans="1:12">
      <c r="A15" s="14">
        <v>37530</v>
      </c>
      <c r="B15" s="167">
        <v>484.01870838496399</v>
      </c>
      <c r="C15" s="168">
        <v>305.1997824390748</v>
      </c>
      <c r="D15" s="167">
        <v>360.03758639581417</v>
      </c>
      <c r="E15" s="123">
        <v>44319</v>
      </c>
      <c r="L15" s="168"/>
    </row>
    <row r="16" spans="1:12">
      <c r="A16" s="14">
        <v>37561</v>
      </c>
      <c r="B16" s="167">
        <v>493.49378913638253</v>
      </c>
      <c r="C16" s="168">
        <v>313.52918349179237</v>
      </c>
      <c r="D16" s="167">
        <v>366.06014589303931</v>
      </c>
      <c r="E16" s="123">
        <v>44319</v>
      </c>
      <c r="L16" s="168"/>
    </row>
    <row r="17" spans="1:12">
      <c r="A17" s="14">
        <v>37591</v>
      </c>
      <c r="B17" s="167">
        <v>492.65899784721393</v>
      </c>
      <c r="C17" s="168">
        <v>313.10751396309848</v>
      </c>
      <c r="D17" s="167">
        <v>368.45588947843845</v>
      </c>
      <c r="E17" s="123">
        <v>44319</v>
      </c>
      <c r="L17" s="168"/>
    </row>
    <row r="18" spans="1:12">
      <c r="A18" s="14">
        <v>37622</v>
      </c>
      <c r="B18" s="167">
        <v>511.48790602697386</v>
      </c>
      <c r="C18" s="168">
        <v>342.36616049733323</v>
      </c>
      <c r="D18" s="167">
        <v>384.59275604752997</v>
      </c>
      <c r="E18" s="123">
        <v>44319</v>
      </c>
      <c r="L18" s="168"/>
    </row>
    <row r="19" spans="1:12">
      <c r="A19" s="14">
        <v>37653</v>
      </c>
      <c r="B19" s="167">
        <v>497.50467274641693</v>
      </c>
      <c r="C19" s="168">
        <v>325.12171109413811</v>
      </c>
      <c r="D19" s="167">
        <v>372.27089701812832</v>
      </c>
      <c r="E19" s="123">
        <v>44319</v>
      </c>
      <c r="L19" s="168"/>
    </row>
    <row r="20" spans="1:12">
      <c r="A20" s="14">
        <v>37681</v>
      </c>
      <c r="B20" s="167">
        <v>508.19914606725081</v>
      </c>
      <c r="C20" s="168">
        <v>319.41581578675715</v>
      </c>
      <c r="D20" s="167">
        <v>375.4821811489432</v>
      </c>
      <c r="E20" s="123">
        <v>44319</v>
      </c>
      <c r="L20" s="168"/>
    </row>
    <row r="21" spans="1:12">
      <c r="A21" s="14">
        <v>37712</v>
      </c>
      <c r="B21" s="167">
        <v>511.11128642231245</v>
      </c>
      <c r="C21" s="168">
        <v>324.32047322686088</v>
      </c>
      <c r="D21" s="167">
        <v>382.28739334708717</v>
      </c>
      <c r="E21" s="123">
        <v>44319</v>
      </c>
      <c r="L21" s="168"/>
    </row>
    <row r="22" spans="1:12">
      <c r="A22" s="14">
        <v>37742</v>
      </c>
      <c r="B22" s="167">
        <v>507.18756047022947</v>
      </c>
      <c r="C22" s="168">
        <v>320.79525069178635</v>
      </c>
      <c r="D22" s="167">
        <v>378.40964855850513</v>
      </c>
      <c r="E22" s="123">
        <v>44319</v>
      </c>
      <c r="L22" s="168"/>
    </row>
    <row r="23" spans="1:12">
      <c r="A23" s="14">
        <v>37773</v>
      </c>
      <c r="B23" s="167">
        <v>500.99543045209845</v>
      </c>
      <c r="C23" s="168">
        <v>321.11711883629312</v>
      </c>
      <c r="D23" s="167">
        <v>376.2332068194591</v>
      </c>
      <c r="E23" s="123">
        <v>44319</v>
      </c>
      <c r="L23" s="168"/>
    </row>
    <row r="24" spans="1:12">
      <c r="A24" s="14">
        <v>37803</v>
      </c>
      <c r="B24" s="167">
        <v>502.55879001113146</v>
      </c>
      <c r="C24" s="168">
        <v>318.49619251673772</v>
      </c>
      <c r="D24" s="167">
        <v>375.00704245943314</v>
      </c>
      <c r="E24" s="123">
        <v>44319</v>
      </c>
      <c r="L24" s="168"/>
    </row>
    <row r="25" spans="1:12">
      <c r="A25" s="14">
        <v>37834</v>
      </c>
      <c r="B25" s="167">
        <v>506.4825159632145</v>
      </c>
      <c r="C25" s="168">
        <v>323.12496297583561</v>
      </c>
      <c r="D25" s="167">
        <v>381.76627349407619</v>
      </c>
      <c r="E25" s="123">
        <v>44319</v>
      </c>
      <c r="L25" s="168"/>
    </row>
    <row r="26" spans="1:12">
      <c r="A26" s="14">
        <v>37865</v>
      </c>
      <c r="B26" s="167">
        <v>500.67734216427192</v>
      </c>
      <c r="C26" s="168">
        <v>326.4510867879556</v>
      </c>
      <c r="D26" s="167">
        <v>379.6847679341127</v>
      </c>
      <c r="E26" s="123">
        <v>44319</v>
      </c>
      <c r="L26" s="168"/>
    </row>
    <row r="27" spans="1:12">
      <c r="A27" s="14">
        <v>37895</v>
      </c>
      <c r="B27" s="167">
        <v>508.64179660918285</v>
      </c>
      <c r="C27" s="168">
        <v>331.94381399134244</v>
      </c>
      <c r="D27" s="167">
        <v>387.08469208311988</v>
      </c>
      <c r="E27" s="123">
        <v>44319</v>
      </c>
      <c r="L27" s="168"/>
    </row>
    <row r="28" spans="1:12">
      <c r="A28" s="14">
        <v>37926</v>
      </c>
      <c r="B28" s="167">
        <v>502.37093305198289</v>
      </c>
      <c r="C28" s="168">
        <v>335.46831394684892</v>
      </c>
      <c r="D28" s="167">
        <v>386.07769209583233</v>
      </c>
      <c r="E28" s="123">
        <v>44319</v>
      </c>
      <c r="L28" s="168"/>
    </row>
    <row r="29" spans="1:12">
      <c r="A29" s="14">
        <v>37956</v>
      </c>
      <c r="B29" s="167">
        <v>503.69165411647271</v>
      </c>
      <c r="C29" s="168">
        <v>330.61391924534263</v>
      </c>
      <c r="D29" s="167">
        <v>381.96465626732157</v>
      </c>
      <c r="E29" s="123">
        <v>44319</v>
      </c>
      <c r="L29" s="168"/>
    </row>
    <row r="30" spans="1:12">
      <c r="A30" s="14">
        <v>37987</v>
      </c>
      <c r="B30" s="167">
        <v>516.47632138684151</v>
      </c>
      <c r="C30" s="168">
        <v>353.63843850003525</v>
      </c>
      <c r="D30" s="167">
        <v>398.85435295744145</v>
      </c>
      <c r="E30" s="123">
        <v>44319</v>
      </c>
      <c r="L30" s="168"/>
    </row>
    <row r="31" spans="1:12">
      <c r="A31" s="14">
        <v>38018</v>
      </c>
      <c r="B31" s="167">
        <v>504.26726709784003</v>
      </c>
      <c r="C31" s="168">
        <v>340.32360137840709</v>
      </c>
      <c r="D31" s="167">
        <v>387.03913912937554</v>
      </c>
      <c r="E31" s="123">
        <v>44319</v>
      </c>
      <c r="L31" s="168"/>
    </row>
    <row r="32" spans="1:12">
      <c r="A32" s="14">
        <v>38047</v>
      </c>
      <c r="B32" s="167">
        <v>507.16736753467717</v>
      </c>
      <c r="C32" s="168">
        <v>335.81235522525543</v>
      </c>
      <c r="D32" s="167">
        <v>389.65040057958538</v>
      </c>
      <c r="E32" s="123">
        <v>44319</v>
      </c>
      <c r="L32" s="168"/>
    </row>
    <row r="33" spans="1:12">
      <c r="A33" s="14">
        <v>38078</v>
      </c>
      <c r="B33" s="167">
        <v>514.30653082388324</v>
      </c>
      <c r="C33" s="168">
        <v>339.01214934219348</v>
      </c>
      <c r="D33" s="167">
        <v>394.85761270384768</v>
      </c>
      <c r="E33" s="123">
        <v>44319</v>
      </c>
      <c r="L33" s="168"/>
    </row>
    <row r="34" spans="1:12">
      <c r="A34" s="14">
        <v>38108</v>
      </c>
      <c r="B34" s="167">
        <v>499.93764403461438</v>
      </c>
      <c r="C34" s="168">
        <v>341.20068777123123</v>
      </c>
      <c r="D34" s="167">
        <v>392.60870080090541</v>
      </c>
      <c r="E34" s="123">
        <v>44319</v>
      </c>
      <c r="L34" s="168"/>
    </row>
    <row r="35" spans="1:12">
      <c r="A35" s="14">
        <v>38139</v>
      </c>
      <c r="B35" s="167">
        <v>493.47186177033672</v>
      </c>
      <c r="C35" s="168">
        <v>329.94487096280096</v>
      </c>
      <c r="D35" s="167">
        <v>380.99266704694293</v>
      </c>
      <c r="E35" s="123">
        <v>44319</v>
      </c>
      <c r="L35" s="168"/>
    </row>
    <row r="36" spans="1:12">
      <c r="A36" s="14">
        <v>38169</v>
      </c>
      <c r="B36" s="167">
        <v>491.70192951662483</v>
      </c>
      <c r="C36" s="168">
        <v>332.36377837620734</v>
      </c>
      <c r="D36" s="167">
        <v>383.38207558945402</v>
      </c>
      <c r="E36" s="123">
        <v>44319</v>
      </c>
      <c r="L36" s="168"/>
    </row>
    <row r="37" spans="1:12">
      <c r="A37" s="14">
        <v>38200</v>
      </c>
      <c r="B37" s="167">
        <v>490.78746451887366</v>
      </c>
      <c r="C37" s="168">
        <v>332.88000861687328</v>
      </c>
      <c r="D37" s="167">
        <v>383.64756542751081</v>
      </c>
      <c r="E37" s="123">
        <v>44319</v>
      </c>
      <c r="L37" s="168"/>
    </row>
    <row r="38" spans="1:12">
      <c r="A38" s="14">
        <v>38231</v>
      </c>
      <c r="B38" s="167">
        <v>496.31726416805651</v>
      </c>
      <c r="C38" s="168">
        <v>333.88886495778797</v>
      </c>
      <c r="D38" s="167">
        <v>386.42960127250564</v>
      </c>
      <c r="E38" s="123">
        <v>44319</v>
      </c>
      <c r="L38" s="168"/>
    </row>
    <row r="39" spans="1:12">
      <c r="A39" s="14">
        <v>38261</v>
      </c>
      <c r="B39" s="167">
        <v>493.26689573290577</v>
      </c>
      <c r="C39" s="168">
        <v>338.45697768750154</v>
      </c>
      <c r="D39" s="167">
        <v>388.15566341142022</v>
      </c>
      <c r="E39" s="123">
        <v>44319</v>
      </c>
      <c r="L39" s="168"/>
    </row>
    <row r="40" spans="1:12">
      <c r="A40" s="14">
        <v>38292</v>
      </c>
      <c r="B40" s="167">
        <v>496.19822539985552</v>
      </c>
      <c r="C40" s="168">
        <v>344.03691994692355</v>
      </c>
      <c r="D40" s="167">
        <v>391.29531092272168</v>
      </c>
      <c r="E40" s="123">
        <v>44319</v>
      </c>
      <c r="L40" s="168"/>
    </row>
    <row r="41" spans="1:12">
      <c r="A41" s="14">
        <v>38322</v>
      </c>
      <c r="B41" s="167">
        <v>491.51018685580601</v>
      </c>
      <c r="C41" s="168">
        <v>340.52021617872987</v>
      </c>
      <c r="D41" s="167">
        <v>387.88065340097188</v>
      </c>
      <c r="E41" s="123">
        <v>44319</v>
      </c>
      <c r="L41" s="168"/>
    </row>
    <row r="42" spans="1:12">
      <c r="A42" s="14">
        <v>38353</v>
      </c>
      <c r="B42" s="167">
        <v>501.37755917025009</v>
      </c>
      <c r="C42" s="168">
        <v>371.05154755526081</v>
      </c>
      <c r="D42" s="167">
        <v>407.60064859441246</v>
      </c>
      <c r="E42" s="123">
        <v>44319</v>
      </c>
      <c r="L42" s="168"/>
    </row>
    <row r="43" spans="1:12">
      <c r="A43" s="14">
        <v>38384</v>
      </c>
      <c r="B43" s="167">
        <v>490.21223653641727</v>
      </c>
      <c r="C43" s="168">
        <v>351.67078937711506</v>
      </c>
      <c r="D43" s="167">
        <v>393.33794451658372</v>
      </c>
      <c r="E43" s="123">
        <v>44319</v>
      </c>
      <c r="L43" s="168"/>
    </row>
    <row r="44" spans="1:12">
      <c r="A44" s="14">
        <v>38412</v>
      </c>
      <c r="B44" s="167">
        <v>495.40129598177606</v>
      </c>
      <c r="C44" s="168">
        <v>344.8204485237315</v>
      </c>
      <c r="D44" s="167">
        <v>392.75256146532087</v>
      </c>
      <c r="E44" s="123">
        <v>44319</v>
      </c>
      <c r="L44" s="168"/>
    </row>
    <row r="45" spans="1:12">
      <c r="A45" s="14">
        <v>38443</v>
      </c>
      <c r="B45" s="167">
        <v>501.74525210639814</v>
      </c>
      <c r="C45" s="168">
        <v>346.20084638418172</v>
      </c>
      <c r="D45" s="167">
        <v>395.7776886914138</v>
      </c>
      <c r="E45" s="123">
        <v>44319</v>
      </c>
      <c r="F45" s="111" t="s">
        <v>448</v>
      </c>
      <c r="H45" s="191" t="s">
        <v>448</v>
      </c>
      <c r="L45" s="168"/>
    </row>
    <row r="46" spans="1:12">
      <c r="A46" s="14">
        <v>38473</v>
      </c>
      <c r="B46" s="167">
        <v>497.35441210347682</v>
      </c>
      <c r="C46" s="168">
        <v>336.74365253173573</v>
      </c>
      <c r="D46" s="167">
        <v>386.11490366826257</v>
      </c>
      <c r="E46" s="123">
        <v>44319</v>
      </c>
      <c r="F46" s="111" t="s">
        <v>448</v>
      </c>
      <c r="H46" s="191" t="s">
        <v>448</v>
      </c>
      <c r="L46" s="168"/>
    </row>
    <row r="47" spans="1:12">
      <c r="A47" s="14">
        <v>38504</v>
      </c>
      <c r="B47" s="167">
        <v>495.73071988612821</v>
      </c>
      <c r="C47" s="168">
        <v>339.90135228184312</v>
      </c>
      <c r="D47" s="167">
        <v>388.61258770822002</v>
      </c>
      <c r="E47" s="123">
        <v>44319</v>
      </c>
      <c r="F47" s="111" t="s">
        <v>448</v>
      </c>
      <c r="H47" s="191" t="s">
        <v>448</v>
      </c>
      <c r="L47" s="168"/>
    </row>
    <row r="48" spans="1:12">
      <c r="A48" s="14">
        <v>38534</v>
      </c>
      <c r="B48" s="167">
        <v>491.04302777396646</v>
      </c>
      <c r="C48" s="168">
        <v>344.60360244404274</v>
      </c>
      <c r="D48" s="167">
        <v>392.49958706830449</v>
      </c>
      <c r="E48" s="123">
        <v>44319</v>
      </c>
      <c r="F48" s="111" t="s">
        <v>448</v>
      </c>
      <c r="H48" s="191" t="s">
        <v>448</v>
      </c>
      <c r="L48" s="168"/>
    </row>
    <row r="49" spans="1:12">
      <c r="A49" s="14">
        <v>38565</v>
      </c>
      <c r="B49" s="167">
        <v>491.36330487479739</v>
      </c>
      <c r="C49" s="168">
        <v>339.37726248048347</v>
      </c>
      <c r="D49" s="167">
        <v>389.04932920935312</v>
      </c>
      <c r="E49" s="123">
        <v>44319</v>
      </c>
      <c r="F49" s="111" t="s">
        <v>448</v>
      </c>
      <c r="H49" s="191" t="s">
        <v>448</v>
      </c>
      <c r="L49" s="168"/>
    </row>
    <row r="50" spans="1:12">
      <c r="A50" s="14">
        <v>38596</v>
      </c>
      <c r="B50" s="167">
        <v>483.61005378996208</v>
      </c>
      <c r="C50" s="168">
        <v>340.00840206029005</v>
      </c>
      <c r="D50" s="167">
        <v>386.56556914738366</v>
      </c>
      <c r="E50" s="123">
        <v>44319</v>
      </c>
      <c r="F50" s="111" t="s">
        <v>448</v>
      </c>
      <c r="H50" s="191" t="s">
        <v>448</v>
      </c>
      <c r="L50" s="168"/>
    </row>
    <row r="51" spans="1:12">
      <c r="A51" s="14">
        <v>38626</v>
      </c>
      <c r="B51" s="167">
        <v>483.88358074563763</v>
      </c>
      <c r="C51" s="168">
        <v>344.88869879576458</v>
      </c>
      <c r="D51" s="167">
        <v>391.21552739386834</v>
      </c>
      <c r="E51" s="123">
        <v>44319</v>
      </c>
      <c r="F51" s="111" t="s">
        <v>448</v>
      </c>
      <c r="H51" s="191" t="s">
        <v>448</v>
      </c>
      <c r="L51" s="168"/>
    </row>
    <row r="52" spans="1:12">
      <c r="A52" s="14">
        <v>38657</v>
      </c>
      <c r="B52" s="167">
        <v>485.91343867986149</v>
      </c>
      <c r="C52" s="168">
        <v>350.99266875399832</v>
      </c>
      <c r="D52" s="167">
        <v>395.21765864006869</v>
      </c>
      <c r="E52" s="123">
        <v>44319</v>
      </c>
      <c r="F52" s="111" t="s">
        <v>448</v>
      </c>
      <c r="H52" s="191" t="s">
        <v>448</v>
      </c>
      <c r="L52" s="168"/>
    </row>
    <row r="53" spans="1:12">
      <c r="A53" s="14">
        <v>38687</v>
      </c>
      <c r="B53" s="167">
        <v>479.06473314893623</v>
      </c>
      <c r="C53" s="168">
        <v>350.56585964320601</v>
      </c>
      <c r="D53" s="167">
        <v>391.98805131407505</v>
      </c>
      <c r="E53" s="123">
        <v>44319</v>
      </c>
      <c r="F53" s="111" t="s">
        <v>448</v>
      </c>
      <c r="H53" s="191" t="s">
        <v>448</v>
      </c>
      <c r="L53" s="168"/>
    </row>
    <row r="54" spans="1:12">
      <c r="A54" s="14">
        <v>38718</v>
      </c>
      <c r="B54" s="167">
        <v>494.66418468946711</v>
      </c>
      <c r="C54" s="168">
        <v>374.00078271830245</v>
      </c>
      <c r="D54" s="167">
        <v>408.07364524908633</v>
      </c>
      <c r="E54" s="123">
        <v>44319</v>
      </c>
      <c r="F54" s="111" t="s">
        <v>448</v>
      </c>
      <c r="H54" s="191" t="s">
        <v>448</v>
      </c>
      <c r="L54" s="168"/>
    </row>
    <row r="55" spans="1:12">
      <c r="A55" s="14">
        <v>38749</v>
      </c>
      <c r="B55" s="167">
        <v>484.26931643101983</v>
      </c>
      <c r="C55" s="168">
        <v>362.30476863933421</v>
      </c>
      <c r="D55" s="167">
        <v>400.55273644036106</v>
      </c>
      <c r="E55" s="123">
        <v>44319</v>
      </c>
      <c r="F55" s="111" t="s">
        <v>448</v>
      </c>
      <c r="H55" s="191" t="s">
        <v>448</v>
      </c>
      <c r="L55" s="168"/>
    </row>
    <row r="56" spans="1:12">
      <c r="A56" s="14">
        <v>38777</v>
      </c>
      <c r="B56" s="167">
        <v>483.72308300564447</v>
      </c>
      <c r="C56" s="168">
        <v>349.58771822178613</v>
      </c>
      <c r="D56" s="167">
        <v>392.66966064627212</v>
      </c>
      <c r="E56" s="123">
        <v>44319</v>
      </c>
      <c r="F56" s="111" t="s">
        <v>448</v>
      </c>
      <c r="H56" s="191" t="s">
        <v>448</v>
      </c>
      <c r="L56" s="168"/>
    </row>
    <row r="57" spans="1:12">
      <c r="A57" s="14">
        <v>38808</v>
      </c>
      <c r="B57" s="167">
        <v>495.70529266049158</v>
      </c>
      <c r="C57" s="168">
        <v>354.93209643082827</v>
      </c>
      <c r="D57" s="167">
        <v>401.65276444444936</v>
      </c>
      <c r="E57" s="123">
        <v>44319</v>
      </c>
      <c r="F57" s="111" t="s">
        <v>448</v>
      </c>
      <c r="H57" s="191" t="s">
        <v>448</v>
      </c>
      <c r="L57" s="168"/>
    </row>
    <row r="58" spans="1:12">
      <c r="A58" s="14">
        <v>38838</v>
      </c>
      <c r="B58" s="167">
        <v>488.62683428787727</v>
      </c>
      <c r="C58" s="168">
        <v>353.61021565040028</v>
      </c>
      <c r="D58" s="167">
        <v>397.10435745803051</v>
      </c>
      <c r="E58" s="123">
        <v>44319</v>
      </c>
      <c r="F58" s="111" t="s">
        <v>448</v>
      </c>
      <c r="H58" s="191" t="s">
        <v>448</v>
      </c>
      <c r="L58" s="168"/>
    </row>
    <row r="59" spans="1:12">
      <c r="A59" s="14">
        <v>38869</v>
      </c>
      <c r="B59" s="167">
        <v>482.03767477158721</v>
      </c>
      <c r="C59" s="168">
        <v>338.61225026433635</v>
      </c>
      <c r="D59" s="167">
        <v>381.04903879239936</v>
      </c>
      <c r="E59" s="123">
        <v>44319</v>
      </c>
      <c r="F59" s="111" t="s">
        <v>448</v>
      </c>
      <c r="H59" s="191" t="s">
        <v>448</v>
      </c>
      <c r="L59" s="168"/>
    </row>
    <row r="60" spans="1:12">
      <c r="A60" s="14">
        <v>38899</v>
      </c>
      <c r="B60" s="167">
        <v>486.93799677251826</v>
      </c>
      <c r="C60" s="168">
        <v>344.53463942546159</v>
      </c>
      <c r="D60" s="167">
        <v>391.47972419438116</v>
      </c>
      <c r="E60" s="123">
        <v>44319</v>
      </c>
      <c r="F60" s="111" t="s">
        <v>448</v>
      </c>
      <c r="H60" s="191" t="s">
        <v>448</v>
      </c>
      <c r="L60" s="168"/>
    </row>
    <row r="61" spans="1:12">
      <c r="A61" s="14">
        <v>38930</v>
      </c>
      <c r="B61" s="167">
        <v>489.1641430529412</v>
      </c>
      <c r="C61" s="168">
        <v>348.38489242619318</v>
      </c>
      <c r="D61" s="167">
        <v>394.68593487499032</v>
      </c>
      <c r="E61" s="123">
        <v>44319</v>
      </c>
      <c r="F61" s="111" t="s">
        <v>448</v>
      </c>
      <c r="H61" s="191" t="s">
        <v>448</v>
      </c>
      <c r="L61" s="168"/>
    </row>
    <row r="62" spans="1:12">
      <c r="A62" s="14">
        <v>38961</v>
      </c>
      <c r="B62" s="167">
        <v>486.45897609812556</v>
      </c>
      <c r="C62" s="168">
        <v>349.61979572892034</v>
      </c>
      <c r="D62" s="167">
        <v>395.15406881458858</v>
      </c>
      <c r="E62" s="123">
        <v>44319</v>
      </c>
      <c r="F62" s="111" t="s">
        <v>448</v>
      </c>
      <c r="H62" s="191" t="s">
        <v>448</v>
      </c>
      <c r="L62" s="168"/>
    </row>
    <row r="63" spans="1:12">
      <c r="A63" s="14">
        <v>38991</v>
      </c>
      <c r="B63" s="167">
        <v>482.83013784610739</v>
      </c>
      <c r="C63" s="168">
        <v>351.64972057487682</v>
      </c>
      <c r="D63" s="167">
        <v>394.70915377985841</v>
      </c>
      <c r="E63" s="123">
        <v>44319</v>
      </c>
      <c r="F63" s="111" t="s">
        <v>448</v>
      </c>
      <c r="H63" s="191" t="s">
        <v>448</v>
      </c>
      <c r="L63" s="168"/>
    </row>
    <row r="64" spans="1:12">
      <c r="A64" s="14">
        <v>39022</v>
      </c>
      <c r="B64" s="167">
        <v>486.1391934169132</v>
      </c>
      <c r="C64" s="168">
        <v>359.21327616529015</v>
      </c>
      <c r="D64" s="167">
        <v>399.89519465343221</v>
      </c>
      <c r="E64" s="123">
        <v>44319</v>
      </c>
      <c r="F64" s="111" t="s">
        <v>448</v>
      </c>
      <c r="H64" s="191" t="s">
        <v>448</v>
      </c>
      <c r="L64" s="168"/>
    </row>
    <row r="65" spans="1:12">
      <c r="A65" s="14">
        <v>39052</v>
      </c>
      <c r="B65" s="167">
        <v>494.65737928929963</v>
      </c>
      <c r="C65" s="168">
        <v>363.06266262028441</v>
      </c>
      <c r="D65" s="167">
        <v>405.91522968294487</v>
      </c>
      <c r="E65" s="123">
        <v>44319</v>
      </c>
      <c r="F65" s="111" t="s">
        <v>448</v>
      </c>
      <c r="H65" s="191" t="s">
        <v>448</v>
      </c>
      <c r="L65" s="168"/>
    </row>
    <row r="66" spans="1:12">
      <c r="A66" s="14">
        <v>39083</v>
      </c>
      <c r="B66" s="167">
        <v>498.50240806345249</v>
      </c>
      <c r="C66" s="168">
        <v>381.32654929751067</v>
      </c>
      <c r="D66" s="167">
        <v>414.14860651455484</v>
      </c>
      <c r="E66" s="123">
        <v>44319</v>
      </c>
      <c r="F66" s="111" t="s">
        <v>448</v>
      </c>
      <c r="H66" s="191" t="s">
        <v>448</v>
      </c>
      <c r="L66" s="168"/>
    </row>
    <row r="67" spans="1:12">
      <c r="A67" s="14">
        <v>39114</v>
      </c>
      <c r="B67" s="167">
        <v>493.7518471504593</v>
      </c>
      <c r="C67" s="168">
        <v>384.41928983324226</v>
      </c>
      <c r="D67" s="167">
        <v>418.60661089038433</v>
      </c>
      <c r="E67" s="123">
        <v>44319</v>
      </c>
      <c r="F67" s="111" t="s">
        <v>448</v>
      </c>
      <c r="H67" s="191" t="s">
        <v>448</v>
      </c>
      <c r="L67" s="168"/>
    </row>
    <row r="68" spans="1:12">
      <c r="A68" s="14">
        <v>39142</v>
      </c>
      <c r="B68" s="167">
        <v>498.432752003948</v>
      </c>
      <c r="C68" s="168">
        <v>367.89150087420114</v>
      </c>
      <c r="D68" s="167">
        <v>410.58737572602445</v>
      </c>
      <c r="E68" s="123">
        <v>44319</v>
      </c>
      <c r="F68" s="111" t="s">
        <v>448</v>
      </c>
      <c r="H68" s="191" t="s">
        <v>448</v>
      </c>
      <c r="L68" s="168"/>
    </row>
    <row r="69" spans="1:12">
      <c r="A69" s="14">
        <v>39173</v>
      </c>
      <c r="B69" s="167">
        <v>512.44753430108869</v>
      </c>
      <c r="C69" s="168">
        <v>370.95506851778981</v>
      </c>
      <c r="D69" s="167">
        <v>417.53238653796063</v>
      </c>
      <c r="E69" s="123">
        <v>44319</v>
      </c>
      <c r="F69" s="111" t="s">
        <v>448</v>
      </c>
      <c r="H69" s="191" t="s">
        <v>448</v>
      </c>
      <c r="L69" s="168"/>
    </row>
    <row r="70" spans="1:12">
      <c r="A70" s="14">
        <v>39203</v>
      </c>
      <c r="B70" s="167">
        <v>508.44133045947279</v>
      </c>
      <c r="C70" s="168">
        <v>365.59035956725222</v>
      </c>
      <c r="D70" s="167">
        <v>411.12800531018712</v>
      </c>
      <c r="E70" s="123">
        <v>44319</v>
      </c>
      <c r="F70" s="111" t="s">
        <v>448</v>
      </c>
      <c r="H70" s="191" t="s">
        <v>448</v>
      </c>
      <c r="L70" s="168"/>
    </row>
    <row r="71" spans="1:12">
      <c r="A71" s="14">
        <v>39234</v>
      </c>
      <c r="B71" s="167">
        <v>502.11142501238498</v>
      </c>
      <c r="C71" s="168">
        <v>369.15759060369277</v>
      </c>
      <c r="D71" s="167">
        <v>411.94275494933532</v>
      </c>
      <c r="E71" s="123">
        <v>44319</v>
      </c>
      <c r="F71" s="111" t="s">
        <v>448</v>
      </c>
      <c r="H71" s="191" t="s">
        <v>448</v>
      </c>
      <c r="L71" s="168"/>
    </row>
    <row r="72" spans="1:12">
      <c r="A72" s="14">
        <v>39264</v>
      </c>
      <c r="B72" s="167">
        <v>503.29189473767383</v>
      </c>
      <c r="C72" s="168">
        <v>364.84750346717311</v>
      </c>
      <c r="D72" s="167">
        <v>408.82686393025892</v>
      </c>
      <c r="E72" s="123">
        <v>44319</v>
      </c>
      <c r="F72" s="111" t="s">
        <v>448</v>
      </c>
      <c r="H72" s="191" t="s">
        <v>448</v>
      </c>
      <c r="L72" s="168"/>
    </row>
    <row r="73" spans="1:12">
      <c r="A73" s="14">
        <v>39295</v>
      </c>
      <c r="B73" s="167">
        <v>509.59230873659902</v>
      </c>
      <c r="C73" s="168">
        <v>361.03156644821621</v>
      </c>
      <c r="D73" s="167">
        <v>406.97380098939863</v>
      </c>
      <c r="E73" s="123">
        <v>44319</v>
      </c>
      <c r="F73" s="111" t="s">
        <v>448</v>
      </c>
      <c r="H73" s="191" t="s">
        <v>448</v>
      </c>
      <c r="L73" s="168"/>
    </row>
    <row r="74" spans="1:12">
      <c r="A74" s="14">
        <v>39326</v>
      </c>
      <c r="B74" s="167">
        <v>506.65573152811339</v>
      </c>
      <c r="C74" s="168">
        <v>367.65732960775102</v>
      </c>
      <c r="D74" s="167">
        <v>414.48186987730702</v>
      </c>
      <c r="E74" s="123">
        <v>44319</v>
      </c>
      <c r="F74" s="111" t="s">
        <v>448</v>
      </c>
      <c r="H74" s="191" t="s">
        <v>448</v>
      </c>
      <c r="L74" s="168"/>
    </row>
    <row r="75" spans="1:12">
      <c r="A75" s="14">
        <v>39356</v>
      </c>
      <c r="B75" s="167">
        <v>512.2424400958638</v>
      </c>
      <c r="C75" s="168">
        <v>372.99816836078378</v>
      </c>
      <c r="D75" s="167">
        <v>417.09082180014406</v>
      </c>
      <c r="E75" s="123">
        <v>44319</v>
      </c>
      <c r="F75" s="111" t="s">
        <v>448</v>
      </c>
      <c r="H75" s="191" t="s">
        <v>448</v>
      </c>
      <c r="L75" s="168"/>
    </row>
    <row r="76" spans="1:12">
      <c r="A76" s="14">
        <v>39387</v>
      </c>
      <c r="B76" s="167">
        <v>508.13095041641913</v>
      </c>
      <c r="C76" s="168">
        <v>379.70495052891448</v>
      </c>
      <c r="D76" s="167">
        <v>418.9621642788282</v>
      </c>
      <c r="E76" s="123">
        <v>44319</v>
      </c>
      <c r="F76" s="111" t="s">
        <v>448</v>
      </c>
      <c r="H76" s="191" t="s">
        <v>448</v>
      </c>
      <c r="L76" s="168"/>
    </row>
    <row r="77" spans="1:12">
      <c r="A77" s="14">
        <v>39417</v>
      </c>
      <c r="B77" s="167">
        <v>508.97462087903699</v>
      </c>
      <c r="C77" s="168">
        <v>376.53968915315033</v>
      </c>
      <c r="D77" s="167">
        <v>418.17791215678318</v>
      </c>
      <c r="E77" s="123">
        <v>44319</v>
      </c>
      <c r="F77" s="111" t="s">
        <v>448</v>
      </c>
      <c r="H77" s="191" t="s">
        <v>448</v>
      </c>
      <c r="L77" s="168"/>
    </row>
    <row r="78" spans="1:12">
      <c r="A78" s="14">
        <v>39448</v>
      </c>
      <c r="B78" s="167">
        <v>516.67040139527262</v>
      </c>
      <c r="C78" s="168">
        <v>394.45600624972002</v>
      </c>
      <c r="D78" s="167">
        <v>427.56136383885996</v>
      </c>
      <c r="E78" s="123">
        <v>44319</v>
      </c>
      <c r="F78" s="111" t="s">
        <v>448</v>
      </c>
      <c r="H78" s="191" t="s">
        <v>448</v>
      </c>
      <c r="L78" s="168"/>
    </row>
    <row r="79" spans="1:12">
      <c r="A79" s="14">
        <v>39479</v>
      </c>
      <c r="B79" s="167">
        <v>509.29865374287851</v>
      </c>
      <c r="C79" s="168">
        <v>385.18056552225704</v>
      </c>
      <c r="D79" s="167">
        <v>422.01230104557425</v>
      </c>
      <c r="E79" s="123">
        <v>44319</v>
      </c>
      <c r="F79" s="111" t="s">
        <v>448</v>
      </c>
      <c r="H79" s="191" t="s">
        <v>448</v>
      </c>
      <c r="L79" s="168"/>
    </row>
    <row r="80" spans="1:12">
      <c r="A80" s="14">
        <v>39508</v>
      </c>
      <c r="B80" s="167">
        <v>515.03001137026922</v>
      </c>
      <c r="C80" s="168">
        <v>383.34894477187657</v>
      </c>
      <c r="D80" s="167">
        <v>425.28465057217943</v>
      </c>
      <c r="E80" s="123">
        <v>44319</v>
      </c>
      <c r="F80" s="111" t="s">
        <v>448</v>
      </c>
      <c r="H80" s="191" t="s">
        <v>448</v>
      </c>
      <c r="L80" s="168"/>
    </row>
    <row r="81" spans="1:12">
      <c r="A81" s="14">
        <v>39539</v>
      </c>
      <c r="B81" s="167">
        <v>514.48016681068736</v>
      </c>
      <c r="C81" s="168">
        <v>379.3391027398041</v>
      </c>
      <c r="D81" s="167">
        <v>421.18093263969052</v>
      </c>
      <c r="E81" s="123">
        <v>44319</v>
      </c>
      <c r="F81" s="111" t="s">
        <v>448</v>
      </c>
      <c r="H81" s="191" t="s">
        <v>448</v>
      </c>
      <c r="L81" s="168"/>
    </row>
    <row r="82" spans="1:12">
      <c r="A82" s="14">
        <v>39569</v>
      </c>
      <c r="B82" s="167">
        <v>525.93302666148963</v>
      </c>
      <c r="C82" s="168">
        <v>381.82010867938067</v>
      </c>
      <c r="D82" s="167">
        <v>426.33069631967652</v>
      </c>
      <c r="E82" s="123">
        <v>44319</v>
      </c>
      <c r="F82" s="111" t="s">
        <v>448</v>
      </c>
      <c r="H82" s="191" t="s">
        <v>448</v>
      </c>
      <c r="L82" s="168"/>
    </row>
    <row r="83" spans="1:12">
      <c r="A83" s="14">
        <v>39600</v>
      </c>
      <c r="B83" s="167">
        <v>512.28059876365558</v>
      </c>
      <c r="C83" s="168">
        <v>367.83755417266173</v>
      </c>
      <c r="D83" s="167">
        <v>411.04114708248397</v>
      </c>
      <c r="E83" s="123">
        <v>44319</v>
      </c>
      <c r="F83" s="111" t="s">
        <v>448</v>
      </c>
      <c r="H83" s="191" t="s">
        <v>448</v>
      </c>
      <c r="L83" s="168"/>
    </row>
    <row r="84" spans="1:12">
      <c r="A84" s="14">
        <v>39630</v>
      </c>
      <c r="B84" s="167">
        <v>510.12965629441277</v>
      </c>
      <c r="C84" s="168">
        <v>369.24952254204197</v>
      </c>
      <c r="D84" s="167">
        <v>413.83869188910654</v>
      </c>
      <c r="E84" s="123">
        <v>44319</v>
      </c>
      <c r="F84" s="111" t="s">
        <v>448</v>
      </c>
      <c r="H84" s="191" t="s">
        <v>448</v>
      </c>
      <c r="L84" s="168"/>
    </row>
    <row r="85" spans="1:12">
      <c r="A85" s="14">
        <v>39661</v>
      </c>
      <c r="B85" s="167">
        <v>502.95105075289069</v>
      </c>
      <c r="C85" s="168">
        <v>373.24790026094126</v>
      </c>
      <c r="D85" s="167">
        <v>415.54097151200421</v>
      </c>
      <c r="E85" s="123">
        <v>44319</v>
      </c>
      <c r="F85" s="111" t="s">
        <v>448</v>
      </c>
      <c r="H85" s="191" t="s">
        <v>448</v>
      </c>
      <c r="L85" s="168"/>
    </row>
    <row r="86" spans="1:12">
      <c r="A86" s="14">
        <v>39692</v>
      </c>
      <c r="B86" s="167">
        <v>503.94212046942823</v>
      </c>
      <c r="C86" s="168">
        <v>362.87992650028684</v>
      </c>
      <c r="D86" s="167">
        <v>408.08066822277374</v>
      </c>
      <c r="E86" s="123">
        <v>44319</v>
      </c>
      <c r="F86" s="111" t="s">
        <v>448</v>
      </c>
      <c r="H86" s="191" t="s">
        <v>448</v>
      </c>
      <c r="L86" s="168"/>
    </row>
    <row r="87" spans="1:12">
      <c r="A87" s="14">
        <v>39722</v>
      </c>
      <c r="B87" s="167">
        <v>498.04015419332558</v>
      </c>
      <c r="C87" s="168">
        <v>364.40091780932653</v>
      </c>
      <c r="D87" s="167">
        <v>406.84567527953635</v>
      </c>
      <c r="E87" s="123">
        <v>44319</v>
      </c>
      <c r="F87" s="111" t="s">
        <v>448</v>
      </c>
      <c r="H87" s="191" t="s">
        <v>448</v>
      </c>
      <c r="L87" s="168"/>
    </row>
    <row r="88" spans="1:12">
      <c r="A88" s="14">
        <v>39753</v>
      </c>
      <c r="B88" s="167">
        <v>491.30619267125246</v>
      </c>
      <c r="C88" s="168">
        <v>371.53787702866657</v>
      </c>
      <c r="D88" s="167">
        <v>408.56166547435032</v>
      </c>
      <c r="E88" s="123">
        <v>44319</v>
      </c>
      <c r="F88" s="111" t="s">
        <v>448</v>
      </c>
      <c r="H88" s="191" t="s">
        <v>448</v>
      </c>
      <c r="L88" s="168"/>
    </row>
    <row r="89" spans="1:12">
      <c r="A89" s="14">
        <v>39783</v>
      </c>
      <c r="B89" s="167">
        <v>497.73793050060806</v>
      </c>
      <c r="C89" s="168">
        <v>371.84719546792991</v>
      </c>
      <c r="D89" s="167">
        <v>410.45420996700625</v>
      </c>
      <c r="E89" s="123">
        <v>44319</v>
      </c>
      <c r="F89" s="111" t="s">
        <v>448</v>
      </c>
      <c r="H89" s="191" t="s">
        <v>448</v>
      </c>
      <c r="L89" s="168"/>
    </row>
    <row r="90" spans="1:12">
      <c r="A90" s="14">
        <v>39814</v>
      </c>
      <c r="B90" s="167">
        <v>514.27259909189036</v>
      </c>
      <c r="C90" s="168">
        <v>392.86163603931487</v>
      </c>
      <c r="D90" s="167">
        <v>424.71634116896541</v>
      </c>
      <c r="E90" s="123">
        <v>44319</v>
      </c>
      <c r="F90" s="111" t="s">
        <v>448</v>
      </c>
      <c r="H90" s="191" t="s">
        <v>448</v>
      </c>
      <c r="L90" s="168"/>
    </row>
    <row r="91" spans="1:12">
      <c r="A91" s="14">
        <v>39845</v>
      </c>
      <c r="B91" s="167">
        <v>498.23423176954071</v>
      </c>
      <c r="C91" s="168">
        <v>382.49155163056435</v>
      </c>
      <c r="D91" s="167">
        <v>416.93224758254814</v>
      </c>
      <c r="E91" s="123">
        <v>44319</v>
      </c>
      <c r="F91" s="111" t="s">
        <v>448</v>
      </c>
      <c r="H91" s="191" t="s">
        <v>448</v>
      </c>
      <c r="L91" s="168"/>
    </row>
    <row r="92" spans="1:12">
      <c r="A92" s="14">
        <v>39873</v>
      </c>
      <c r="B92" s="167">
        <v>495.4502301781925</v>
      </c>
      <c r="C92" s="168">
        <v>370.8876266340103</v>
      </c>
      <c r="D92" s="167">
        <v>409.73855159974596</v>
      </c>
      <c r="E92" s="123">
        <v>44319</v>
      </c>
      <c r="F92" s="111" t="s">
        <v>448</v>
      </c>
      <c r="H92" s="191" t="s">
        <v>448</v>
      </c>
      <c r="L92" s="168"/>
    </row>
    <row r="93" spans="1:12">
      <c r="A93" s="14">
        <v>39904</v>
      </c>
      <c r="B93" s="167">
        <v>500.20403091989328</v>
      </c>
      <c r="C93" s="168">
        <v>370.34061394592425</v>
      </c>
      <c r="D93" s="167">
        <v>410.35068484593756</v>
      </c>
      <c r="E93" s="123">
        <v>44319</v>
      </c>
      <c r="F93" s="111" t="s">
        <v>448</v>
      </c>
      <c r="H93" s="191" t="s">
        <v>448</v>
      </c>
      <c r="L93" s="168"/>
    </row>
    <row r="94" spans="1:12">
      <c r="A94" s="14">
        <v>39934</v>
      </c>
      <c r="B94" s="167">
        <v>506.98959307448536</v>
      </c>
      <c r="C94" s="168">
        <v>369.06425100705661</v>
      </c>
      <c r="D94" s="167">
        <v>412.16103636127019</v>
      </c>
      <c r="E94" s="123">
        <v>44319</v>
      </c>
      <c r="F94" s="111" t="s">
        <v>448</v>
      </c>
      <c r="H94" s="191" t="s">
        <v>448</v>
      </c>
      <c r="L94" s="168"/>
    </row>
    <row r="95" spans="1:12">
      <c r="A95" s="14">
        <v>39965</v>
      </c>
      <c r="B95" s="167">
        <v>504.33101171614709</v>
      </c>
      <c r="C95" s="168">
        <v>364.81398102182175</v>
      </c>
      <c r="D95" s="167">
        <v>407.83993497341368</v>
      </c>
      <c r="E95" s="123">
        <v>44319</v>
      </c>
      <c r="F95" s="111" t="s">
        <v>448</v>
      </c>
      <c r="H95" s="191" t="s">
        <v>448</v>
      </c>
      <c r="L95" s="168"/>
    </row>
    <row r="96" spans="1:12">
      <c r="A96" s="14">
        <v>39995</v>
      </c>
      <c r="B96" s="167">
        <v>491.96202134174297</v>
      </c>
      <c r="C96" s="168">
        <v>356.57662198714007</v>
      </c>
      <c r="D96" s="167">
        <v>399.01974393156115</v>
      </c>
      <c r="E96" s="123">
        <v>44319</v>
      </c>
      <c r="F96" s="111" t="s">
        <v>448</v>
      </c>
      <c r="H96" s="191" t="s">
        <v>448</v>
      </c>
      <c r="L96" s="168"/>
    </row>
    <row r="97" spans="1:12">
      <c r="A97" s="14">
        <v>40026</v>
      </c>
      <c r="B97" s="167">
        <v>493.89184287659765</v>
      </c>
      <c r="C97" s="168">
        <v>362.74168944076973</v>
      </c>
      <c r="D97" s="167">
        <v>405.12005227328297</v>
      </c>
      <c r="E97" s="123">
        <v>44319</v>
      </c>
      <c r="F97" s="111" t="s">
        <v>448</v>
      </c>
      <c r="H97" s="191" t="s">
        <v>448</v>
      </c>
      <c r="L97" s="168"/>
    </row>
    <row r="98" spans="1:12">
      <c r="A98" s="14">
        <v>40057</v>
      </c>
      <c r="B98" s="167">
        <v>488.63850124802883</v>
      </c>
      <c r="C98" s="168">
        <v>356.40332802458539</v>
      </c>
      <c r="D98" s="167">
        <v>398.11200478487086</v>
      </c>
      <c r="E98" s="123">
        <v>44319</v>
      </c>
      <c r="F98" s="111" t="s">
        <v>448</v>
      </c>
      <c r="H98" s="191" t="s">
        <v>448</v>
      </c>
      <c r="L98" s="168"/>
    </row>
    <row r="99" spans="1:12">
      <c r="A99" s="14">
        <v>40087</v>
      </c>
      <c r="B99" s="167">
        <v>495.06997408997347</v>
      </c>
      <c r="C99" s="168">
        <v>359.39530545006261</v>
      </c>
      <c r="D99" s="167">
        <v>402.88126794599481</v>
      </c>
      <c r="E99" s="123">
        <v>44319</v>
      </c>
      <c r="F99" s="111" t="s">
        <v>448</v>
      </c>
      <c r="H99" s="191" t="s">
        <v>448</v>
      </c>
      <c r="L99" s="168"/>
    </row>
    <row r="100" spans="1:12">
      <c r="A100" s="14">
        <v>40118</v>
      </c>
      <c r="B100" s="167">
        <v>500.74705946139187</v>
      </c>
      <c r="C100" s="168">
        <v>368.53745869457646</v>
      </c>
      <c r="D100" s="167">
        <v>408.50720840415721</v>
      </c>
      <c r="E100" s="123">
        <v>44319</v>
      </c>
      <c r="F100" s="111" t="s">
        <v>448</v>
      </c>
      <c r="H100" s="191" t="s">
        <v>448</v>
      </c>
      <c r="L100" s="168"/>
    </row>
    <row r="101" spans="1:12">
      <c r="A101" s="14">
        <v>40148</v>
      </c>
      <c r="B101" s="167">
        <v>495.39943275728137</v>
      </c>
      <c r="C101" s="168">
        <v>373.20842099041715</v>
      </c>
      <c r="D101" s="167">
        <v>411.68853414144553</v>
      </c>
      <c r="E101" s="123">
        <v>44319</v>
      </c>
      <c r="F101" s="111" t="s">
        <v>448</v>
      </c>
      <c r="H101" s="191" t="s">
        <v>448</v>
      </c>
      <c r="L101" s="168"/>
    </row>
    <row r="102" spans="1:12">
      <c r="A102" s="14">
        <v>40179</v>
      </c>
      <c r="B102" s="167">
        <v>508.52929826320815</v>
      </c>
      <c r="C102" s="168">
        <v>390.2067932112609</v>
      </c>
      <c r="D102" s="167">
        <v>420.15569618965787</v>
      </c>
      <c r="E102" s="123">
        <v>44319</v>
      </c>
      <c r="F102" s="111" t="s">
        <v>448</v>
      </c>
      <c r="H102" s="191" t="s">
        <v>448</v>
      </c>
      <c r="L102" s="168"/>
    </row>
    <row r="103" spans="1:12">
      <c r="A103" s="14">
        <v>40210</v>
      </c>
      <c r="B103" s="167">
        <v>492.03050141283381</v>
      </c>
      <c r="C103" s="168">
        <v>376.9744507062635</v>
      </c>
      <c r="D103" s="167">
        <v>410.74062190004202</v>
      </c>
      <c r="E103" s="123">
        <v>44319</v>
      </c>
      <c r="F103" s="111" t="s">
        <v>448</v>
      </c>
      <c r="H103" s="191" t="s">
        <v>448</v>
      </c>
      <c r="L103" s="168"/>
    </row>
    <row r="104" spans="1:12">
      <c r="A104" s="14">
        <v>40238</v>
      </c>
      <c r="B104" s="167">
        <v>497.81757918416599</v>
      </c>
      <c r="C104" s="168">
        <v>369.99696501856096</v>
      </c>
      <c r="D104" s="167">
        <v>408.92386199360794</v>
      </c>
      <c r="E104" s="123">
        <v>44319</v>
      </c>
      <c r="F104" s="111" t="s">
        <v>448</v>
      </c>
      <c r="H104" s="191" t="s">
        <v>448</v>
      </c>
      <c r="L104" s="168"/>
    </row>
    <row r="105" spans="1:12">
      <c r="A105" s="14">
        <v>40269</v>
      </c>
      <c r="B105" s="167">
        <v>513.47767839347171</v>
      </c>
      <c r="C105" s="168">
        <v>371.29878255674294</v>
      </c>
      <c r="D105" s="167">
        <v>414.60336007685254</v>
      </c>
      <c r="E105" s="123">
        <v>44319</v>
      </c>
      <c r="F105" s="111" t="s">
        <v>448</v>
      </c>
      <c r="H105" s="191" t="s">
        <v>448</v>
      </c>
      <c r="L105" s="168"/>
    </row>
    <row r="106" spans="1:12">
      <c r="A106" s="14">
        <v>40299</v>
      </c>
      <c r="B106" s="167">
        <v>513.35004922306177</v>
      </c>
      <c r="C106" s="168">
        <v>368.23568246690314</v>
      </c>
      <c r="D106" s="167">
        <v>412.71444835478468</v>
      </c>
      <c r="E106" s="123">
        <v>44319</v>
      </c>
      <c r="F106" s="111" t="s">
        <v>448</v>
      </c>
      <c r="H106" s="191" t="s">
        <v>448</v>
      </c>
      <c r="L106" s="168"/>
    </row>
    <row r="107" spans="1:12">
      <c r="A107" s="14">
        <v>40330</v>
      </c>
      <c r="B107" s="167">
        <v>510.86159416815696</v>
      </c>
      <c r="C107" s="168">
        <v>365.6291210131198</v>
      </c>
      <c r="D107" s="167">
        <v>408.75297378766373</v>
      </c>
      <c r="E107" s="123">
        <v>44319</v>
      </c>
      <c r="F107" s="111" t="s">
        <v>448</v>
      </c>
      <c r="H107" s="191" t="s">
        <v>448</v>
      </c>
      <c r="L107" s="168"/>
    </row>
    <row r="108" spans="1:12">
      <c r="A108" s="14">
        <v>40360</v>
      </c>
      <c r="B108" s="167">
        <v>508.28817666137473</v>
      </c>
      <c r="C108" s="168">
        <v>364.3806313316116</v>
      </c>
      <c r="D108" s="167">
        <v>408.90585007519536</v>
      </c>
      <c r="E108" s="123">
        <v>44319</v>
      </c>
      <c r="F108" s="111" t="s">
        <v>448</v>
      </c>
      <c r="H108" s="191" t="s">
        <v>448</v>
      </c>
      <c r="L108" s="168"/>
    </row>
    <row r="109" spans="1:12">
      <c r="A109" s="14">
        <v>40391</v>
      </c>
      <c r="B109" s="167">
        <v>514.02103744381043</v>
      </c>
      <c r="C109" s="168">
        <v>367.92226532609408</v>
      </c>
      <c r="D109" s="167">
        <v>413.22460519796357</v>
      </c>
      <c r="E109" s="123">
        <v>44319</v>
      </c>
      <c r="F109" s="111" t="s">
        <v>448</v>
      </c>
      <c r="H109" s="191" t="s">
        <v>448</v>
      </c>
      <c r="L109" s="168"/>
    </row>
    <row r="110" spans="1:12">
      <c r="A110" s="14">
        <v>40422</v>
      </c>
      <c r="B110" s="167">
        <v>502.21841941274835</v>
      </c>
      <c r="C110" s="168">
        <v>361.74294211690614</v>
      </c>
      <c r="D110" s="167">
        <v>404.03555015537808</v>
      </c>
      <c r="E110" s="123">
        <v>44319</v>
      </c>
      <c r="F110" s="111" t="s">
        <v>448</v>
      </c>
      <c r="H110" s="191" t="s">
        <v>448</v>
      </c>
      <c r="L110" s="168"/>
    </row>
    <row r="111" spans="1:12">
      <c r="A111" s="14">
        <v>40452</v>
      </c>
      <c r="B111" s="167">
        <v>503.20138229326119</v>
      </c>
      <c r="C111" s="168">
        <v>366.79637948979865</v>
      </c>
      <c r="D111" s="167">
        <v>408.91255829330674</v>
      </c>
      <c r="E111" s="123">
        <v>44319</v>
      </c>
      <c r="F111" s="111" t="s">
        <v>448</v>
      </c>
      <c r="H111" s="191" t="s">
        <v>448</v>
      </c>
      <c r="L111" s="168"/>
    </row>
    <row r="112" spans="1:12">
      <c r="A112" s="14">
        <v>40483</v>
      </c>
      <c r="B112" s="167">
        <v>506.40231269903342</v>
      </c>
      <c r="C112" s="168">
        <v>370.60221012973261</v>
      </c>
      <c r="D112" s="167">
        <v>411.6850176998812</v>
      </c>
      <c r="E112" s="123">
        <v>44319</v>
      </c>
      <c r="F112" s="111" t="s">
        <v>448</v>
      </c>
      <c r="H112" s="191" t="s">
        <v>448</v>
      </c>
      <c r="L112" s="168"/>
    </row>
    <row r="113" spans="1:12">
      <c r="A113" s="14">
        <v>40513</v>
      </c>
      <c r="B113" s="167">
        <v>497.44517612395219</v>
      </c>
      <c r="C113" s="168">
        <v>363.43285214551383</v>
      </c>
      <c r="D113" s="167">
        <v>405.16470604268625</v>
      </c>
      <c r="E113" s="123">
        <v>44319</v>
      </c>
      <c r="F113" s="111" t="s">
        <v>448</v>
      </c>
      <c r="H113" s="191" t="s">
        <v>448</v>
      </c>
      <c r="L113" s="168"/>
    </row>
    <row r="114" spans="1:12">
      <c r="A114" s="14">
        <v>40544</v>
      </c>
      <c r="B114" s="167">
        <v>510.15313517437471</v>
      </c>
      <c r="C114" s="168">
        <v>398.03494994753646</v>
      </c>
      <c r="D114" s="167">
        <v>426.80025260430682</v>
      </c>
      <c r="E114" s="123">
        <v>44319</v>
      </c>
      <c r="F114" s="111" t="s">
        <v>448</v>
      </c>
      <c r="H114" s="191" t="s">
        <v>448</v>
      </c>
      <c r="L114" s="168"/>
    </row>
    <row r="115" spans="1:12">
      <c r="A115" s="14">
        <v>40575</v>
      </c>
      <c r="B115" s="167">
        <v>499.30457710904307</v>
      </c>
      <c r="C115" s="168">
        <v>382.51941854876475</v>
      </c>
      <c r="D115" s="167">
        <v>415.71773017661275</v>
      </c>
      <c r="E115" s="123">
        <v>44319</v>
      </c>
      <c r="F115" s="111" t="s">
        <v>448</v>
      </c>
      <c r="H115" s="191" t="s">
        <v>448</v>
      </c>
      <c r="L115" s="168"/>
    </row>
    <row r="116" spans="1:12">
      <c r="A116" s="14">
        <v>40603</v>
      </c>
      <c r="B116" s="167">
        <v>503.42225971709166</v>
      </c>
      <c r="C116" s="168">
        <v>368.86193431486754</v>
      </c>
      <c r="D116" s="167">
        <v>407.56604824933697</v>
      </c>
      <c r="E116" s="123">
        <v>44319</v>
      </c>
      <c r="F116" s="111" t="s">
        <v>448</v>
      </c>
      <c r="H116" s="191" t="s">
        <v>448</v>
      </c>
      <c r="L116" s="168"/>
    </row>
    <row r="117" spans="1:12">
      <c r="A117" s="14">
        <v>40634</v>
      </c>
      <c r="B117" s="167">
        <v>520.12318261747669</v>
      </c>
      <c r="C117" s="168">
        <v>367.12709082411794</v>
      </c>
      <c r="D117" s="167">
        <v>410.33935439300001</v>
      </c>
      <c r="E117" s="123">
        <v>44319</v>
      </c>
      <c r="F117" s="111" t="s">
        <v>448</v>
      </c>
      <c r="H117" s="191" t="s">
        <v>448</v>
      </c>
      <c r="L117" s="168"/>
    </row>
    <row r="118" spans="1:12">
      <c r="A118" s="14">
        <v>40664</v>
      </c>
      <c r="B118" s="167">
        <v>516.03041804422946</v>
      </c>
      <c r="C118" s="168">
        <v>360.88409769895577</v>
      </c>
      <c r="D118" s="167">
        <v>405.26921320524599</v>
      </c>
      <c r="E118" s="123">
        <v>44319</v>
      </c>
      <c r="F118" s="111" t="s">
        <v>448</v>
      </c>
      <c r="H118" s="191" t="s">
        <v>448</v>
      </c>
      <c r="L118" s="168"/>
    </row>
    <row r="119" spans="1:12">
      <c r="A119" s="14">
        <v>40695</v>
      </c>
      <c r="B119" s="167">
        <v>513.52034653969758</v>
      </c>
      <c r="C119" s="168">
        <v>357.65876525420168</v>
      </c>
      <c r="D119" s="167">
        <v>403.80008586302125</v>
      </c>
      <c r="E119" s="123">
        <v>44319</v>
      </c>
      <c r="F119" s="111" t="s">
        <v>448</v>
      </c>
      <c r="H119" s="191" t="s">
        <v>448</v>
      </c>
      <c r="L119" s="168"/>
    </row>
    <row r="120" spans="1:12">
      <c r="A120" s="14">
        <v>40725</v>
      </c>
      <c r="B120" s="167">
        <v>509.49069540863621</v>
      </c>
      <c r="C120" s="168">
        <v>355.94041552263798</v>
      </c>
      <c r="D120" s="167">
        <v>403.15872997729679</v>
      </c>
      <c r="E120" s="123">
        <v>44319</v>
      </c>
      <c r="F120" s="111" t="s">
        <v>448</v>
      </c>
      <c r="H120" s="191" t="s">
        <v>448</v>
      </c>
      <c r="L120" s="168"/>
    </row>
    <row r="121" spans="1:12">
      <c r="A121" s="14">
        <v>40756</v>
      </c>
      <c r="B121" s="167">
        <v>507.02208030131942</v>
      </c>
      <c r="C121" s="168">
        <v>357.81607896202092</v>
      </c>
      <c r="D121" s="167">
        <v>402.03333191366704</v>
      </c>
      <c r="E121" s="123">
        <v>44319</v>
      </c>
      <c r="F121" s="111" t="s">
        <v>448</v>
      </c>
      <c r="H121" s="191" t="s">
        <v>448</v>
      </c>
      <c r="L121" s="168"/>
    </row>
    <row r="122" spans="1:12">
      <c r="A122" s="14">
        <v>40787</v>
      </c>
      <c r="B122" s="167">
        <v>509.79253467624943</v>
      </c>
      <c r="C122" s="168">
        <v>355.64987582223716</v>
      </c>
      <c r="D122" s="167">
        <v>400.07448171567444</v>
      </c>
      <c r="E122" s="123">
        <v>44319</v>
      </c>
      <c r="F122" s="111" t="s">
        <v>448</v>
      </c>
      <c r="H122" s="191" t="s">
        <v>448</v>
      </c>
      <c r="L122" s="168"/>
    </row>
    <row r="123" spans="1:12">
      <c r="A123" s="14">
        <v>40817</v>
      </c>
      <c r="B123" s="167">
        <v>515.19047973734507</v>
      </c>
      <c r="C123" s="168">
        <v>357.72230115819355</v>
      </c>
      <c r="D123" s="167">
        <v>403.59278519299573</v>
      </c>
      <c r="E123" s="123">
        <v>44319</v>
      </c>
      <c r="F123" s="111" t="s">
        <v>448</v>
      </c>
      <c r="H123" s="191" t="s">
        <v>448</v>
      </c>
      <c r="L123" s="168"/>
    </row>
    <row r="124" spans="1:12">
      <c r="A124" s="14">
        <v>40848</v>
      </c>
      <c r="B124" s="167">
        <v>515.02179395418591</v>
      </c>
      <c r="C124" s="168">
        <v>361.21650666649214</v>
      </c>
      <c r="D124" s="167">
        <v>408.64130970326158</v>
      </c>
      <c r="E124" s="123">
        <v>44319</v>
      </c>
      <c r="F124" s="111" t="s">
        <v>448</v>
      </c>
      <c r="H124" s="191" t="s">
        <v>448</v>
      </c>
      <c r="L124" s="168"/>
    </row>
    <row r="125" spans="1:12">
      <c r="A125" s="14">
        <v>40878</v>
      </c>
      <c r="B125" s="167">
        <v>518.25167110549421</v>
      </c>
      <c r="C125" s="168">
        <v>370.19012845063514</v>
      </c>
      <c r="D125" s="167">
        <v>417.37975779751696</v>
      </c>
      <c r="E125" s="123">
        <v>44319</v>
      </c>
      <c r="F125" s="111" t="s">
        <v>448</v>
      </c>
      <c r="H125" s="191" t="s">
        <v>448</v>
      </c>
      <c r="L125" s="168"/>
    </row>
    <row r="126" spans="1:12">
      <c r="A126" s="14">
        <v>40909</v>
      </c>
      <c r="B126" s="167">
        <v>521.26223162493409</v>
      </c>
      <c r="C126" s="168">
        <v>399.84838127869074</v>
      </c>
      <c r="D126" s="167">
        <v>430.53433548888449</v>
      </c>
      <c r="E126" s="123">
        <v>44319</v>
      </c>
      <c r="F126" s="111" t="s">
        <v>448</v>
      </c>
      <c r="H126" s="191" t="s">
        <v>448</v>
      </c>
      <c r="L126" s="168"/>
    </row>
    <row r="127" spans="1:12">
      <c r="A127" s="14">
        <v>40940</v>
      </c>
      <c r="B127" s="167">
        <v>511.62601984182754</v>
      </c>
      <c r="C127" s="168">
        <v>385.95627671308301</v>
      </c>
      <c r="D127" s="167">
        <v>422.20390899131809</v>
      </c>
      <c r="E127" s="123">
        <v>44319</v>
      </c>
      <c r="F127" s="111" t="s">
        <v>448</v>
      </c>
      <c r="H127" s="191" t="s">
        <v>448</v>
      </c>
      <c r="L127" s="168"/>
    </row>
    <row r="128" spans="1:12">
      <c r="A128" s="14">
        <v>40969</v>
      </c>
      <c r="B128" s="167">
        <v>520.78851626613084</v>
      </c>
      <c r="C128" s="168">
        <v>372.55197159874524</v>
      </c>
      <c r="D128" s="167">
        <v>416.86416167945345</v>
      </c>
      <c r="E128" s="123">
        <v>44319</v>
      </c>
      <c r="F128" s="111" t="s">
        <v>448</v>
      </c>
      <c r="H128" s="191" t="s">
        <v>448</v>
      </c>
      <c r="L128" s="168"/>
    </row>
    <row r="129" spans="1:16">
      <c r="A129" s="14">
        <v>41000</v>
      </c>
      <c r="B129" s="167">
        <v>526.3455824488907</v>
      </c>
      <c r="C129" s="168">
        <v>372.29937768134698</v>
      </c>
      <c r="D129" s="167">
        <v>418.29552721137645</v>
      </c>
      <c r="E129" s="123">
        <v>44319</v>
      </c>
      <c r="F129" s="111" t="s">
        <v>448</v>
      </c>
      <c r="H129" s="191" t="s">
        <v>448</v>
      </c>
      <c r="L129" s="168"/>
    </row>
    <row r="130" spans="1:16">
      <c r="A130" s="14">
        <v>41030</v>
      </c>
      <c r="B130" s="167">
        <v>524.613509872446</v>
      </c>
      <c r="C130" s="168">
        <v>367.56023465968605</v>
      </c>
      <c r="D130" s="167">
        <v>415.44482442931132</v>
      </c>
      <c r="E130" s="123">
        <v>44319</v>
      </c>
      <c r="F130" s="111" t="s">
        <v>448</v>
      </c>
      <c r="H130" s="191" t="s">
        <v>448</v>
      </c>
      <c r="L130" s="168"/>
    </row>
    <row r="131" spans="1:16">
      <c r="A131" s="14">
        <v>41061</v>
      </c>
      <c r="B131" s="167">
        <v>519.9399872999835</v>
      </c>
      <c r="C131" s="168">
        <v>365.53429331932443</v>
      </c>
      <c r="D131" s="167">
        <v>413.29085607213443</v>
      </c>
      <c r="E131" s="123">
        <v>44319</v>
      </c>
      <c r="F131" s="111" t="s">
        <v>448</v>
      </c>
      <c r="H131" s="191" t="s">
        <v>448</v>
      </c>
      <c r="L131" s="168"/>
    </row>
    <row r="132" spans="1:16">
      <c r="A132" s="14">
        <v>41091</v>
      </c>
      <c r="B132" s="167">
        <v>517.57853075824062</v>
      </c>
      <c r="C132" s="168">
        <v>363.83212667502244</v>
      </c>
      <c r="D132" s="167">
        <v>411.67259905114315</v>
      </c>
      <c r="E132" s="123">
        <v>44319</v>
      </c>
      <c r="F132" s="111" t="s">
        <v>448</v>
      </c>
      <c r="H132" s="191" t="s">
        <v>448</v>
      </c>
      <c r="L132" s="168"/>
    </row>
    <row r="133" spans="1:16">
      <c r="A133" s="14">
        <v>41122</v>
      </c>
      <c r="B133" s="167">
        <v>518.62140750510173</v>
      </c>
      <c r="C133" s="168">
        <v>364.59930037386283</v>
      </c>
      <c r="D133" s="167">
        <v>412.48772110616102</v>
      </c>
      <c r="E133" s="123">
        <v>44319</v>
      </c>
      <c r="F133" s="111" t="s">
        <v>448</v>
      </c>
      <c r="H133" s="191" t="s">
        <v>448</v>
      </c>
      <c r="L133" s="168"/>
    </row>
    <row r="134" spans="1:16">
      <c r="A134" s="14">
        <v>41153</v>
      </c>
      <c r="B134" s="167">
        <v>527.55131798863363</v>
      </c>
      <c r="C134" s="168">
        <v>368.66299523743913</v>
      </c>
      <c r="D134" s="167">
        <v>420.25477134334659</v>
      </c>
      <c r="E134" s="123">
        <v>44319</v>
      </c>
      <c r="F134" s="111" t="s">
        <v>448</v>
      </c>
      <c r="H134" s="191" t="s">
        <v>448</v>
      </c>
      <c r="L134" s="168"/>
      <c r="N134" s="27"/>
      <c r="O134" s="21"/>
      <c r="P134" s="4"/>
    </row>
    <row r="135" spans="1:16">
      <c r="A135" s="14">
        <v>41183</v>
      </c>
      <c r="B135" s="167">
        <v>523.19919597182002</v>
      </c>
      <c r="C135" s="168">
        <v>366.15215561235448</v>
      </c>
      <c r="D135" s="167">
        <v>414.9820081306687</v>
      </c>
      <c r="E135" s="123">
        <v>44319</v>
      </c>
      <c r="F135" s="111" t="s">
        <v>448</v>
      </c>
      <c r="H135" s="191" t="s">
        <v>448</v>
      </c>
      <c r="L135" s="168"/>
      <c r="N135" s="27"/>
      <c r="O135" s="21"/>
      <c r="P135" s="4"/>
    </row>
    <row r="136" spans="1:16">
      <c r="A136" s="14">
        <v>41214</v>
      </c>
      <c r="B136" s="167">
        <v>529.20129831368934</v>
      </c>
      <c r="C136" s="168">
        <v>375.35856757099839</v>
      </c>
      <c r="D136" s="167">
        <v>421.55801667255724</v>
      </c>
      <c r="E136" s="123">
        <v>44319</v>
      </c>
      <c r="F136" s="111" t="s">
        <v>448</v>
      </c>
      <c r="H136" s="191" t="s">
        <v>448</v>
      </c>
      <c r="L136" s="168"/>
      <c r="N136" s="27"/>
      <c r="O136" s="21"/>
      <c r="P136" s="4"/>
    </row>
    <row r="137" spans="1:16">
      <c r="A137" s="14">
        <v>41244</v>
      </c>
      <c r="B137" s="167">
        <v>530.6935544610559</v>
      </c>
      <c r="C137" s="168">
        <v>381.55800627443728</v>
      </c>
      <c r="D137" s="167">
        <v>429.15394817080909</v>
      </c>
      <c r="E137" s="123">
        <v>44319</v>
      </c>
      <c r="F137" s="111" t="s">
        <v>448</v>
      </c>
      <c r="H137" s="191" t="s">
        <v>448</v>
      </c>
      <c r="L137" s="168"/>
      <c r="N137" s="27"/>
      <c r="O137" s="21"/>
      <c r="P137" s="4"/>
    </row>
    <row r="138" spans="1:16">
      <c r="A138" s="14">
        <v>41275</v>
      </c>
      <c r="B138" s="167">
        <v>543.14946275804289</v>
      </c>
      <c r="C138" s="168">
        <v>408.13460291964338</v>
      </c>
      <c r="D138" s="167">
        <v>443.35847436333478</v>
      </c>
      <c r="E138" s="123">
        <v>44319</v>
      </c>
      <c r="F138" s="111" t="s">
        <v>448</v>
      </c>
      <c r="H138" s="191" t="s">
        <v>448</v>
      </c>
      <c r="L138" s="168"/>
      <c r="N138" s="27"/>
      <c r="O138" s="21"/>
      <c r="P138" s="4"/>
    </row>
    <row r="139" spans="1:16">
      <c r="A139" s="14">
        <v>41306</v>
      </c>
      <c r="B139" s="167">
        <v>528.25028014126224</v>
      </c>
      <c r="C139" s="168">
        <v>395.34334324542971</v>
      </c>
      <c r="D139" s="167">
        <v>434.55550071113714</v>
      </c>
      <c r="E139" s="123">
        <v>44319</v>
      </c>
      <c r="F139" s="111" t="s">
        <v>448</v>
      </c>
      <c r="H139" s="191" t="s">
        <v>448</v>
      </c>
      <c r="L139" s="168"/>
      <c r="N139" s="27"/>
      <c r="O139" s="21"/>
      <c r="P139" s="4"/>
    </row>
    <row r="140" spans="1:16">
      <c r="A140" s="14">
        <v>41334</v>
      </c>
      <c r="B140" s="167">
        <v>527.27655553700004</v>
      </c>
      <c r="C140" s="168">
        <v>381.19710992659782</v>
      </c>
      <c r="D140" s="167">
        <v>426.33636224396031</v>
      </c>
      <c r="E140" s="123">
        <v>44319</v>
      </c>
      <c r="F140" s="197" t="s">
        <v>448</v>
      </c>
      <c r="H140" s="191" t="s">
        <v>448</v>
      </c>
      <c r="L140" s="168"/>
      <c r="N140" s="27"/>
      <c r="O140" s="21"/>
      <c r="P140" s="4"/>
    </row>
    <row r="141" spans="1:16">
      <c r="A141" s="14">
        <v>41365</v>
      </c>
      <c r="B141" s="167">
        <v>535.97048286576023</v>
      </c>
      <c r="C141" s="168">
        <v>381.91265950098142</v>
      </c>
      <c r="D141" s="167">
        <v>429.48478037124789</v>
      </c>
      <c r="E141" s="123">
        <v>44319</v>
      </c>
      <c r="F141" s="111" t="s">
        <v>448</v>
      </c>
      <c r="H141" s="191" t="s">
        <v>448</v>
      </c>
      <c r="L141" s="168"/>
    </row>
    <row r="142" spans="1:16">
      <c r="A142" s="14">
        <v>41395</v>
      </c>
      <c r="B142" s="167">
        <v>538.6657195959383</v>
      </c>
      <c r="C142" s="168">
        <v>380.56504113589239</v>
      </c>
      <c r="D142" s="167">
        <v>428.41145600967258</v>
      </c>
      <c r="E142" s="123">
        <v>44319</v>
      </c>
      <c r="F142" s="111" t="s">
        <v>448</v>
      </c>
      <c r="H142" s="191" t="s">
        <v>448</v>
      </c>
      <c r="L142" s="168"/>
    </row>
    <row r="143" spans="1:16">
      <c r="A143" s="14">
        <v>41426</v>
      </c>
      <c r="B143" s="167">
        <v>537.0948161481956</v>
      </c>
      <c r="C143" s="168">
        <v>377.85816227941905</v>
      </c>
      <c r="D143" s="167">
        <v>429.62346852401276</v>
      </c>
      <c r="E143" s="123">
        <v>44319</v>
      </c>
      <c r="F143" s="111" t="s">
        <v>448</v>
      </c>
      <c r="H143" s="191" t="s">
        <v>448</v>
      </c>
      <c r="L143" s="168"/>
    </row>
    <row r="144" spans="1:16">
      <c r="A144" s="14">
        <v>41456</v>
      </c>
      <c r="B144" s="167">
        <v>533.60649169335068</v>
      </c>
      <c r="C144" s="168">
        <v>373.16737785891081</v>
      </c>
      <c r="D144" s="167">
        <v>425.53986685844342</v>
      </c>
      <c r="E144" s="123">
        <v>44319</v>
      </c>
      <c r="F144" s="111" t="s">
        <v>448</v>
      </c>
      <c r="H144" s="191" t="s">
        <v>448</v>
      </c>
      <c r="L144" s="168"/>
    </row>
    <row r="145" spans="1:12">
      <c r="A145" s="14">
        <v>41487</v>
      </c>
      <c r="B145" s="167">
        <v>531.38015492524141</v>
      </c>
      <c r="C145" s="168">
        <v>379.09633887772583</v>
      </c>
      <c r="D145" s="167">
        <v>430.54019542852831</v>
      </c>
      <c r="E145" s="123">
        <v>44319</v>
      </c>
      <c r="F145" s="111" t="s">
        <v>448</v>
      </c>
      <c r="H145" s="191" t="s">
        <v>448</v>
      </c>
      <c r="L145" s="168"/>
    </row>
    <row r="146" spans="1:12">
      <c r="A146" s="14">
        <v>41518</v>
      </c>
      <c r="B146" s="168">
        <v>536.26944227750982</v>
      </c>
      <c r="C146" s="168">
        <v>379.86489362250529</v>
      </c>
      <c r="D146" s="168">
        <v>430.54893174999808</v>
      </c>
      <c r="E146" s="123">
        <v>44319</v>
      </c>
      <c r="F146" s="111" t="s">
        <v>448</v>
      </c>
      <c r="H146" s="191" t="s">
        <v>448</v>
      </c>
      <c r="L146" s="168"/>
    </row>
    <row r="147" spans="1:12">
      <c r="A147" s="14">
        <v>41548</v>
      </c>
      <c r="B147" s="168">
        <v>538.38078573220412</v>
      </c>
      <c r="C147" s="168">
        <v>376.82172819618626</v>
      </c>
      <c r="D147" s="168">
        <v>428.9565777478544</v>
      </c>
      <c r="E147" s="123">
        <v>44319</v>
      </c>
      <c r="F147" s="111" t="s">
        <v>448</v>
      </c>
      <c r="H147" s="191" t="s">
        <v>448</v>
      </c>
      <c r="L147" s="168"/>
    </row>
    <row r="148" spans="1:12">
      <c r="A148" s="14">
        <v>41579</v>
      </c>
      <c r="B148" s="168">
        <v>535.7386576101286</v>
      </c>
      <c r="C148" s="168">
        <v>387.35485503999604</v>
      </c>
      <c r="D148" s="168">
        <v>434.26442442166677</v>
      </c>
      <c r="E148" s="123">
        <v>44319</v>
      </c>
      <c r="F148" s="111" t="s">
        <v>448</v>
      </c>
      <c r="H148" s="191" t="s">
        <v>448</v>
      </c>
      <c r="L148" s="168"/>
    </row>
    <row r="149" spans="1:12">
      <c r="A149" s="14">
        <v>41609</v>
      </c>
      <c r="B149" s="168">
        <v>535.77089570406235</v>
      </c>
      <c r="C149" s="168">
        <v>389.64513217412087</v>
      </c>
      <c r="D149" s="168">
        <v>435.51346604447593</v>
      </c>
      <c r="E149" s="123">
        <v>44319</v>
      </c>
      <c r="F149" s="111" t="s">
        <v>448</v>
      </c>
      <c r="H149" s="191" t="s">
        <v>448</v>
      </c>
      <c r="L149" s="168"/>
    </row>
    <row r="150" spans="1:12">
      <c r="A150" s="14">
        <v>41640</v>
      </c>
      <c r="B150" s="168">
        <v>554.66270947440637</v>
      </c>
      <c r="C150" s="168">
        <v>421.39469318304594</v>
      </c>
      <c r="D150" s="168">
        <v>456.04343459590405</v>
      </c>
      <c r="E150" s="123">
        <v>44319</v>
      </c>
      <c r="F150" s="111" t="s">
        <v>448</v>
      </c>
      <c r="H150" s="191" t="s">
        <v>448</v>
      </c>
      <c r="L150" s="168"/>
    </row>
    <row r="151" spans="1:12">
      <c r="A151" s="14">
        <v>41671</v>
      </c>
      <c r="B151" s="168">
        <v>537.99831479488887</v>
      </c>
      <c r="C151" s="168">
        <v>408.26588436198341</v>
      </c>
      <c r="D151" s="168">
        <v>447.68766668375565</v>
      </c>
      <c r="E151" s="123">
        <v>44319</v>
      </c>
      <c r="F151" s="111" t="s">
        <v>448</v>
      </c>
      <c r="H151" s="191" t="s">
        <v>448</v>
      </c>
      <c r="L151" s="168"/>
    </row>
    <row r="152" spans="1:12">
      <c r="A152" s="14">
        <v>41699</v>
      </c>
      <c r="B152" s="168">
        <v>543.93339268716113</v>
      </c>
      <c r="C152" s="168">
        <v>391.88481102192765</v>
      </c>
      <c r="D152" s="168">
        <v>440.55915033600473</v>
      </c>
      <c r="E152" s="123">
        <v>44319</v>
      </c>
      <c r="F152" s="111" t="s">
        <v>448</v>
      </c>
      <c r="H152" s="191" t="s">
        <v>448</v>
      </c>
      <c r="L152" s="168"/>
    </row>
    <row r="153" spans="1:12">
      <c r="A153" s="14">
        <v>41730</v>
      </c>
      <c r="B153" s="168">
        <v>549.94721067191199</v>
      </c>
      <c r="C153" s="168">
        <v>388.27886937872739</v>
      </c>
      <c r="D153" s="168">
        <v>440.7470821480282</v>
      </c>
      <c r="E153" s="123">
        <v>44319</v>
      </c>
      <c r="F153" s="111" t="s">
        <v>448</v>
      </c>
      <c r="H153" s="191" t="s">
        <v>448</v>
      </c>
      <c r="L153" s="168"/>
    </row>
    <row r="154" spans="1:12">
      <c r="A154" s="14">
        <v>41760</v>
      </c>
      <c r="B154" s="168">
        <v>552.19064667794214</v>
      </c>
      <c r="C154" s="168">
        <v>388.47854692900239</v>
      </c>
      <c r="D154" s="168">
        <v>440.03059211468872</v>
      </c>
      <c r="E154" s="123">
        <v>44319</v>
      </c>
      <c r="F154" s="111" t="s">
        <v>448</v>
      </c>
      <c r="H154" s="191" t="s">
        <v>448</v>
      </c>
      <c r="L154" s="168"/>
    </row>
    <row r="155" spans="1:12">
      <c r="A155" s="14">
        <v>41791</v>
      </c>
      <c r="B155" s="168">
        <v>549.56247142964742</v>
      </c>
      <c r="C155" s="168">
        <v>387.21038072482025</v>
      </c>
      <c r="D155" s="168">
        <v>437.5902602103335</v>
      </c>
      <c r="E155" s="123">
        <v>44319</v>
      </c>
      <c r="F155" s="111" t="s">
        <v>448</v>
      </c>
      <c r="G155" s="33"/>
      <c r="H155" s="191" t="s">
        <v>448</v>
      </c>
      <c r="L155" s="168"/>
    </row>
    <row r="156" spans="1:12">
      <c r="A156" s="14">
        <v>41821</v>
      </c>
      <c r="B156" s="168">
        <v>541.73601573282815</v>
      </c>
      <c r="C156" s="168">
        <v>380.63756388961724</v>
      </c>
      <c r="D156" s="168">
        <v>432.0836222200565</v>
      </c>
      <c r="E156" s="123">
        <v>44319</v>
      </c>
      <c r="F156" s="111" t="s">
        <v>448</v>
      </c>
      <c r="H156" s="191" t="s">
        <v>448</v>
      </c>
      <c r="L156" s="168"/>
    </row>
    <row r="157" spans="1:12">
      <c r="A157" s="14">
        <v>41852</v>
      </c>
      <c r="B157" s="168">
        <v>554.27240434899079</v>
      </c>
      <c r="C157" s="168">
        <v>386.05047187154912</v>
      </c>
      <c r="D157" s="168">
        <v>442.06586810881396</v>
      </c>
      <c r="E157" s="123">
        <v>44319</v>
      </c>
      <c r="F157" s="111" t="s">
        <v>448</v>
      </c>
      <c r="H157" s="191" t="s">
        <v>448</v>
      </c>
      <c r="L157" s="168"/>
    </row>
    <row r="158" spans="1:12">
      <c r="A158" s="14">
        <v>41883</v>
      </c>
      <c r="B158" s="168">
        <v>552.16639097754307</v>
      </c>
      <c r="C158" s="168">
        <v>383.87509912015719</v>
      </c>
      <c r="D158" s="168">
        <v>437.62508638212961</v>
      </c>
      <c r="E158" s="123">
        <v>44319</v>
      </c>
      <c r="F158" s="111" t="s">
        <v>448</v>
      </c>
      <c r="H158" s="191" t="s">
        <v>448</v>
      </c>
      <c r="L158" s="168"/>
    </row>
    <row r="159" spans="1:12">
      <c r="A159" s="14">
        <v>41913</v>
      </c>
      <c r="B159" s="168">
        <v>555.33090250219971</v>
      </c>
      <c r="C159" s="168">
        <v>385.93028003653933</v>
      </c>
      <c r="D159" s="168">
        <v>439.32995236958305</v>
      </c>
      <c r="E159" s="123">
        <v>44319</v>
      </c>
      <c r="F159" s="111" t="s">
        <v>448</v>
      </c>
      <c r="H159" s="191" t="s">
        <v>448</v>
      </c>
      <c r="L159" s="168"/>
    </row>
    <row r="160" spans="1:12">
      <c r="A160" s="14">
        <v>41944</v>
      </c>
      <c r="B160" s="168">
        <v>561.54315390853674</v>
      </c>
      <c r="C160" s="168">
        <v>396.82507432622441</v>
      </c>
      <c r="D160" s="168">
        <v>449.41902232273191</v>
      </c>
      <c r="E160" s="123">
        <v>44319</v>
      </c>
      <c r="F160" s="111" t="s">
        <v>448</v>
      </c>
      <c r="H160" s="191" t="s">
        <v>448</v>
      </c>
      <c r="L160" s="168"/>
    </row>
    <row r="161" spans="1:12">
      <c r="A161" s="14">
        <v>41974</v>
      </c>
      <c r="B161" s="168">
        <v>561.25325427719338</v>
      </c>
      <c r="C161" s="168">
        <v>400.28361261825012</v>
      </c>
      <c r="D161" s="168">
        <v>451.7489827170258</v>
      </c>
      <c r="E161" s="123">
        <v>44319</v>
      </c>
      <c r="F161" s="111" t="s">
        <v>448</v>
      </c>
      <c r="H161" s="191" t="s">
        <v>448</v>
      </c>
      <c r="L161" s="168"/>
    </row>
    <row r="162" spans="1:12">
      <c r="A162" s="14">
        <v>42005</v>
      </c>
      <c r="B162" s="168">
        <v>580.71652151454862</v>
      </c>
      <c r="C162" s="168">
        <v>434.30924025855427</v>
      </c>
      <c r="D162" s="168">
        <v>472.60415428205238</v>
      </c>
      <c r="E162" s="123">
        <v>44319</v>
      </c>
      <c r="F162" s="111" t="s">
        <v>448</v>
      </c>
      <c r="H162" s="191" t="s">
        <v>448</v>
      </c>
      <c r="L162" s="168"/>
    </row>
    <row r="163" spans="1:12">
      <c r="A163" s="14">
        <v>42036</v>
      </c>
      <c r="B163" s="168">
        <v>573.85057327637105</v>
      </c>
      <c r="C163" s="168">
        <v>428.21527257185835</v>
      </c>
      <c r="D163" s="168">
        <v>472.65094098214212</v>
      </c>
      <c r="E163" s="123">
        <v>44319</v>
      </c>
      <c r="F163" s="111" t="s">
        <v>448</v>
      </c>
      <c r="H163" s="191" t="s">
        <v>448</v>
      </c>
      <c r="L163" s="168"/>
    </row>
    <row r="164" spans="1:12">
      <c r="A164" s="14">
        <v>42064</v>
      </c>
      <c r="B164" s="168">
        <v>574.99845244431003</v>
      </c>
      <c r="C164" s="168">
        <v>400.73093442860676</v>
      </c>
      <c r="D164" s="168">
        <v>455.03575801357283</v>
      </c>
      <c r="E164" s="123">
        <v>44319</v>
      </c>
      <c r="F164" s="111" t="s">
        <v>448</v>
      </c>
      <c r="H164" s="191" t="s">
        <v>448</v>
      </c>
      <c r="L164" s="168"/>
    </row>
    <row r="165" spans="1:12">
      <c r="A165" s="14">
        <v>42095</v>
      </c>
      <c r="B165" s="168">
        <v>578.00952896239767</v>
      </c>
      <c r="C165" s="168">
        <v>402.23061456212906</v>
      </c>
      <c r="D165" s="168">
        <v>458.97241836406874</v>
      </c>
      <c r="E165" s="123">
        <v>44319</v>
      </c>
      <c r="F165" s="111" t="s">
        <v>448</v>
      </c>
      <c r="H165" s="191" t="s">
        <v>448</v>
      </c>
      <c r="L165" s="168"/>
    </row>
    <row r="166" spans="1:12">
      <c r="A166" s="14">
        <v>42125</v>
      </c>
      <c r="B166" s="168">
        <v>587.68715232403349</v>
      </c>
      <c r="C166" s="168">
        <v>401.93770828605051</v>
      </c>
      <c r="D166" s="168">
        <v>461.79603486546608</v>
      </c>
      <c r="E166" s="123">
        <v>44319</v>
      </c>
      <c r="F166" s="111" t="s">
        <v>448</v>
      </c>
      <c r="H166" s="191" t="s">
        <v>448</v>
      </c>
      <c r="L166" s="168"/>
    </row>
    <row r="167" spans="1:12">
      <c r="A167" s="14">
        <v>42156</v>
      </c>
      <c r="B167" s="168">
        <v>583.19665527747406</v>
      </c>
      <c r="C167" s="168">
        <v>397.63779550888455</v>
      </c>
      <c r="D167" s="168">
        <v>457.44505878691456</v>
      </c>
      <c r="E167" s="123">
        <v>44319</v>
      </c>
      <c r="F167" s="111" t="s">
        <v>448</v>
      </c>
      <c r="H167" s="191" t="s">
        <v>448</v>
      </c>
      <c r="L167" s="168"/>
    </row>
    <row r="168" spans="1:12">
      <c r="A168" s="14">
        <v>42186</v>
      </c>
      <c r="B168" s="168">
        <v>580.67648967699517</v>
      </c>
      <c r="C168" s="168">
        <v>395.01262300838573</v>
      </c>
      <c r="D168" s="168">
        <v>455.74161351992427</v>
      </c>
      <c r="E168" s="123">
        <v>44319</v>
      </c>
      <c r="F168" s="111" t="s">
        <v>448</v>
      </c>
      <c r="H168" s="191" t="s">
        <v>448</v>
      </c>
      <c r="L168" s="168"/>
    </row>
    <row r="169" spans="1:12">
      <c r="A169" s="14">
        <v>42217</v>
      </c>
      <c r="B169" s="168">
        <v>590.17378041213306</v>
      </c>
      <c r="C169" s="168">
        <v>396.35437784197399</v>
      </c>
      <c r="D169" s="168">
        <v>461.99535778777914</v>
      </c>
      <c r="E169" s="123">
        <v>44319</v>
      </c>
      <c r="F169" s="111" t="s">
        <v>448</v>
      </c>
      <c r="H169" s="191" t="s">
        <v>448</v>
      </c>
      <c r="L169" s="168"/>
    </row>
    <row r="170" spans="1:12">
      <c r="A170" s="14">
        <v>42248</v>
      </c>
      <c r="B170" s="168">
        <v>589.84108397584248</v>
      </c>
      <c r="C170" s="168">
        <v>393.82820399049456</v>
      </c>
      <c r="D170" s="168">
        <v>459.85579847060876</v>
      </c>
      <c r="E170" s="123">
        <v>44319</v>
      </c>
      <c r="F170" s="111" t="s">
        <v>448</v>
      </c>
      <c r="H170" s="191" t="s">
        <v>448</v>
      </c>
      <c r="L170" s="168"/>
    </row>
    <row r="171" spans="1:12">
      <c r="A171" s="14">
        <v>42278</v>
      </c>
      <c r="B171" s="168">
        <v>592.37613427465624</v>
      </c>
      <c r="C171" s="168">
        <v>398.00289691377054</v>
      </c>
      <c r="D171" s="168">
        <v>462.30944807175428</v>
      </c>
      <c r="E171" s="123">
        <v>44319</v>
      </c>
      <c r="F171" s="111" t="s">
        <v>448</v>
      </c>
      <c r="H171" s="191" t="s">
        <v>448</v>
      </c>
      <c r="L171" s="168"/>
    </row>
    <row r="172" spans="1:12">
      <c r="A172" s="14">
        <v>42309</v>
      </c>
      <c r="B172" s="168">
        <v>589.92248467351078</v>
      </c>
      <c r="C172" s="168">
        <v>412.85270990269368</v>
      </c>
      <c r="D172" s="168">
        <v>469.57736750642692</v>
      </c>
      <c r="E172" s="123">
        <v>44319</v>
      </c>
      <c r="F172" s="111" t="s">
        <v>448</v>
      </c>
      <c r="H172" s="191" t="s">
        <v>448</v>
      </c>
      <c r="L172" s="168"/>
    </row>
    <row r="173" spans="1:12">
      <c r="A173" s="14">
        <v>42339</v>
      </c>
      <c r="B173" s="168">
        <v>596.07923501275968</v>
      </c>
      <c r="C173" s="168">
        <v>412.65315875353951</v>
      </c>
      <c r="D173" s="168">
        <v>471.07602942699231</v>
      </c>
      <c r="E173" s="123">
        <v>44319</v>
      </c>
      <c r="F173" s="111" t="s">
        <v>448</v>
      </c>
      <c r="H173" s="191" t="s">
        <v>448</v>
      </c>
      <c r="L173" s="168"/>
    </row>
    <row r="174" spans="1:12">
      <c r="A174" s="14">
        <v>42370</v>
      </c>
      <c r="B174" s="168">
        <v>605.91961451006864</v>
      </c>
      <c r="C174" s="168">
        <v>451.13815837900057</v>
      </c>
      <c r="D174" s="168">
        <v>493.24610057472984</v>
      </c>
      <c r="E174" s="123">
        <v>44319</v>
      </c>
      <c r="F174" s="111" t="s">
        <v>448</v>
      </c>
      <c r="H174" s="191" t="s">
        <v>448</v>
      </c>
      <c r="L174" s="168"/>
    </row>
    <row r="175" spans="1:12">
      <c r="A175" s="14">
        <v>42401</v>
      </c>
      <c r="B175" s="168">
        <v>605.24177364208288</v>
      </c>
      <c r="C175" s="168">
        <v>437.44109808108374</v>
      </c>
      <c r="D175" s="168">
        <v>488.88688257889106</v>
      </c>
      <c r="E175" s="123">
        <v>44319</v>
      </c>
      <c r="F175" s="111" t="s">
        <v>448</v>
      </c>
      <c r="H175" s="191" t="s">
        <v>448</v>
      </c>
      <c r="L175" s="168"/>
    </row>
    <row r="176" spans="1:12">
      <c r="A176" s="14">
        <v>42430</v>
      </c>
      <c r="B176" s="168">
        <v>598.88935311378896</v>
      </c>
      <c r="C176" s="168">
        <v>417.99746667941952</v>
      </c>
      <c r="D176" s="168">
        <v>477.26802802401426</v>
      </c>
      <c r="E176" s="123">
        <v>44319</v>
      </c>
      <c r="F176" s="111" t="s">
        <v>448</v>
      </c>
      <c r="H176" s="191" t="s">
        <v>448</v>
      </c>
      <c r="L176" s="168"/>
    </row>
    <row r="177" spans="1:12">
      <c r="A177" s="14">
        <v>42461</v>
      </c>
      <c r="B177" s="168">
        <v>608.1649626155513</v>
      </c>
      <c r="C177" s="168">
        <v>419.9459280464564</v>
      </c>
      <c r="D177" s="168">
        <v>481.85332932488546</v>
      </c>
      <c r="E177" s="123">
        <v>44319</v>
      </c>
      <c r="F177" s="111" t="s">
        <v>448</v>
      </c>
      <c r="H177" s="191" t="s">
        <v>448</v>
      </c>
      <c r="L177" s="168"/>
    </row>
    <row r="178" spans="1:12">
      <c r="A178" s="14">
        <v>42491</v>
      </c>
      <c r="B178" s="168">
        <v>604.15136554812204</v>
      </c>
      <c r="C178" s="168">
        <v>418.41749427949935</v>
      </c>
      <c r="D178" s="168">
        <v>479.37983345774887</v>
      </c>
      <c r="E178" s="123">
        <v>44319</v>
      </c>
      <c r="F178" s="111" t="s">
        <v>448</v>
      </c>
      <c r="H178" s="191" t="s">
        <v>448</v>
      </c>
      <c r="L178" s="168"/>
    </row>
    <row r="179" spans="1:12">
      <c r="A179" s="14">
        <v>42522</v>
      </c>
      <c r="B179" s="168">
        <v>597.96128348163518</v>
      </c>
      <c r="C179" s="168">
        <v>407.69981882650194</v>
      </c>
      <c r="D179" s="168">
        <v>467.74691802269911</v>
      </c>
      <c r="E179" s="123">
        <v>44319</v>
      </c>
      <c r="F179" s="111" t="s">
        <v>448</v>
      </c>
      <c r="H179" s="191" t="s">
        <v>448</v>
      </c>
      <c r="L179" s="168"/>
    </row>
    <row r="180" spans="1:12">
      <c r="A180" s="14">
        <v>42552</v>
      </c>
      <c r="B180" s="168">
        <v>604.52603020103356</v>
      </c>
      <c r="C180" s="168">
        <v>416.27465613431804</v>
      </c>
      <c r="D180" s="168">
        <v>481.86402822459149</v>
      </c>
      <c r="E180" s="123">
        <v>44319</v>
      </c>
      <c r="F180" s="111" t="s">
        <v>448</v>
      </c>
      <c r="H180" s="191" t="s">
        <v>448</v>
      </c>
      <c r="L180" s="168"/>
    </row>
    <row r="181" spans="1:12">
      <c r="A181" s="14">
        <v>42583</v>
      </c>
      <c r="B181" s="168">
        <v>601.95822661698583</v>
      </c>
      <c r="C181" s="168">
        <v>412.30095104045205</v>
      </c>
      <c r="D181" s="168">
        <v>477.2745150313836</v>
      </c>
      <c r="E181" s="123">
        <v>44319</v>
      </c>
      <c r="F181" s="111" t="s">
        <v>448</v>
      </c>
      <c r="H181" s="191" t="s">
        <v>448</v>
      </c>
      <c r="L181" s="168"/>
    </row>
    <row r="182" spans="1:12">
      <c r="A182" s="14">
        <v>42614</v>
      </c>
      <c r="B182" s="168">
        <v>608.45520097837277</v>
      </c>
      <c r="C182" s="168">
        <v>413.14873622703084</v>
      </c>
      <c r="D182" s="168">
        <v>478.48636291704395</v>
      </c>
      <c r="E182" s="123">
        <v>44319</v>
      </c>
      <c r="F182" s="111" t="s">
        <v>448</v>
      </c>
      <c r="H182" s="191" t="s">
        <v>448</v>
      </c>
      <c r="L182" s="168"/>
    </row>
    <row r="183" spans="1:12">
      <c r="A183" s="14">
        <v>42644</v>
      </c>
      <c r="B183" s="168">
        <v>607.13501497293828</v>
      </c>
      <c r="C183" s="168">
        <v>419.49489351631252</v>
      </c>
      <c r="D183" s="168">
        <v>484.93674541728097</v>
      </c>
      <c r="E183" s="123">
        <v>44319</v>
      </c>
      <c r="F183" s="113" t="s">
        <v>477</v>
      </c>
      <c r="H183" s="113" t="s">
        <v>477</v>
      </c>
      <c r="L183" s="168"/>
    </row>
    <row r="184" spans="1:12">
      <c r="A184" s="14">
        <v>42675</v>
      </c>
      <c r="B184" s="168">
        <v>606.10434344237967</v>
      </c>
      <c r="C184" s="168">
        <v>429.88267287486292</v>
      </c>
      <c r="D184" s="168">
        <v>488.63095011669856</v>
      </c>
      <c r="E184" s="123">
        <v>44319</v>
      </c>
      <c r="F184" s="111" t="s">
        <v>448</v>
      </c>
      <c r="H184" s="191" t="s">
        <v>448</v>
      </c>
      <c r="L184" s="168"/>
    </row>
    <row r="185" spans="1:12">
      <c r="A185" s="14">
        <v>42705</v>
      </c>
      <c r="B185" s="168">
        <v>618.37012223377531</v>
      </c>
      <c r="C185" s="168">
        <v>430.02660949178977</v>
      </c>
      <c r="D185" s="168">
        <v>493.72272245939655</v>
      </c>
      <c r="E185" s="123">
        <v>44319</v>
      </c>
      <c r="F185" s="111" t="s">
        <v>448</v>
      </c>
      <c r="H185" s="191" t="s">
        <v>448</v>
      </c>
      <c r="L185" s="168"/>
    </row>
    <row r="186" spans="1:12">
      <c r="A186" s="14">
        <v>42736</v>
      </c>
      <c r="B186" s="168">
        <v>623.83670878938744</v>
      </c>
      <c r="C186" s="168">
        <v>464.27927208708076</v>
      </c>
      <c r="D186" s="168">
        <v>507.46991902962782</v>
      </c>
      <c r="E186" s="123">
        <v>44319</v>
      </c>
      <c r="F186" s="111" t="s">
        <v>448</v>
      </c>
      <c r="H186" s="191" t="s">
        <v>448</v>
      </c>
      <c r="L186" s="168"/>
    </row>
    <row r="187" spans="1:12">
      <c r="A187" s="14">
        <v>42767</v>
      </c>
      <c r="B187" s="168">
        <v>622.7756835507455</v>
      </c>
      <c r="C187" s="168">
        <v>454.26872961815394</v>
      </c>
      <c r="D187" s="168">
        <v>508.28875372466678</v>
      </c>
      <c r="E187" s="123">
        <v>44319</v>
      </c>
      <c r="F187" s="111" t="s">
        <v>448</v>
      </c>
      <c r="H187" s="191" t="s">
        <v>448</v>
      </c>
      <c r="L187" s="168"/>
    </row>
    <row r="188" spans="1:12">
      <c r="A188" s="14">
        <v>42795</v>
      </c>
      <c r="B188" s="168">
        <v>610.01071999999988</v>
      </c>
      <c r="C188" s="168">
        <v>428.99229999999994</v>
      </c>
      <c r="D188" s="168">
        <v>490.21491999999995</v>
      </c>
      <c r="E188" s="123">
        <v>44319</v>
      </c>
      <c r="F188" s="111" t="s">
        <v>448</v>
      </c>
      <c r="H188" s="191" t="s">
        <v>448</v>
      </c>
      <c r="L188" s="168"/>
    </row>
    <row r="189" spans="1:12">
      <c r="A189" s="14">
        <v>42826</v>
      </c>
      <c r="B189" s="168">
        <v>624.10299999999995</v>
      </c>
      <c r="C189" s="168">
        <v>431.31055999999995</v>
      </c>
      <c r="D189" s="168">
        <v>495.35391999999996</v>
      </c>
      <c r="E189" s="123">
        <v>44319</v>
      </c>
      <c r="F189" s="111" t="s">
        <v>448</v>
      </c>
      <c r="H189" s="191" t="s">
        <v>448</v>
      </c>
      <c r="L189" s="168"/>
    </row>
    <row r="190" spans="1:12">
      <c r="A190" s="14">
        <v>42856</v>
      </c>
      <c r="B190" s="168">
        <v>617.28525999999988</v>
      </c>
      <c r="C190" s="168">
        <v>426.83391999999998</v>
      </c>
      <c r="D190" s="168">
        <v>490.44331999999991</v>
      </c>
      <c r="E190" s="123">
        <v>44319</v>
      </c>
      <c r="F190" s="111" t="s">
        <v>448</v>
      </c>
      <c r="H190" s="191" t="s">
        <v>448</v>
      </c>
      <c r="L190" s="168"/>
    </row>
    <row r="191" spans="1:12">
      <c r="A191" s="14">
        <v>42887</v>
      </c>
      <c r="B191" s="168">
        <v>616.18894</v>
      </c>
      <c r="C191" s="168">
        <v>425.04097999999993</v>
      </c>
      <c r="D191" s="168">
        <v>487.70251999999994</v>
      </c>
      <c r="E191" s="123">
        <v>44319</v>
      </c>
      <c r="F191" s="111" t="s">
        <v>448</v>
      </c>
      <c r="H191" s="191" t="s">
        <v>448</v>
      </c>
      <c r="L191" s="168"/>
    </row>
    <row r="192" spans="1:12">
      <c r="A192" s="14">
        <v>42917</v>
      </c>
      <c r="B192" s="168">
        <v>612.61447999999996</v>
      </c>
      <c r="C192" s="168">
        <v>427.96449999999999</v>
      </c>
      <c r="D192" s="168">
        <v>493.29831999999993</v>
      </c>
      <c r="E192" s="123">
        <v>44319</v>
      </c>
      <c r="F192" s="111" t="s">
        <v>448</v>
      </c>
      <c r="H192" s="191" t="s">
        <v>448</v>
      </c>
      <c r="L192" s="168"/>
    </row>
    <row r="193" spans="1:12">
      <c r="A193" s="14">
        <v>42948</v>
      </c>
      <c r="B193" s="168">
        <v>613.4595599999999</v>
      </c>
      <c r="C193" s="168">
        <v>421.03255999999999</v>
      </c>
      <c r="D193" s="168">
        <v>487.89666</v>
      </c>
      <c r="E193" s="123">
        <v>44319</v>
      </c>
      <c r="F193" s="111" t="s">
        <v>448</v>
      </c>
      <c r="H193" s="191" t="s">
        <v>448</v>
      </c>
      <c r="L193" s="168"/>
    </row>
    <row r="194" spans="1:12">
      <c r="A194" s="14">
        <v>42979</v>
      </c>
      <c r="B194" s="168">
        <v>616.2904964966034</v>
      </c>
      <c r="C194" s="168">
        <v>427.00533128090319</v>
      </c>
      <c r="D194" s="168">
        <v>494.65750398317647</v>
      </c>
      <c r="E194" s="123">
        <v>44319</v>
      </c>
      <c r="F194" s="111" t="s">
        <v>448</v>
      </c>
      <c r="H194" s="191" t="s">
        <v>448</v>
      </c>
      <c r="L194" s="168"/>
    </row>
    <row r="195" spans="1:12">
      <c r="A195" s="14">
        <v>43009</v>
      </c>
      <c r="B195" s="168">
        <v>616.10866636671324</v>
      </c>
      <c r="C195" s="168">
        <v>427.83493124852725</v>
      </c>
      <c r="D195" s="168">
        <v>493.61198073630783</v>
      </c>
      <c r="E195" s="123">
        <v>44319</v>
      </c>
      <c r="F195" s="111" t="s">
        <v>448</v>
      </c>
      <c r="H195" s="191" t="s">
        <v>448</v>
      </c>
      <c r="L195" s="168"/>
    </row>
    <row r="196" spans="1:12">
      <c r="A196" s="14">
        <v>43040</v>
      </c>
      <c r="B196" s="168">
        <v>626.95028786141654</v>
      </c>
      <c r="C196" s="168">
        <v>444.18827855552729</v>
      </c>
      <c r="D196" s="168">
        <v>506.84012268582001</v>
      </c>
      <c r="E196" s="123">
        <v>44319</v>
      </c>
      <c r="F196" s="111" t="s">
        <v>448</v>
      </c>
      <c r="H196" s="191" t="s">
        <v>448</v>
      </c>
      <c r="L196" s="168"/>
    </row>
    <row r="197" spans="1:12">
      <c r="A197" s="14">
        <v>43070</v>
      </c>
      <c r="B197" s="168">
        <v>631.24447316103385</v>
      </c>
      <c r="C197" s="168">
        <v>448.72880715705764</v>
      </c>
      <c r="D197" s="168">
        <v>510.2333399602386</v>
      </c>
      <c r="E197" s="123">
        <v>44319</v>
      </c>
      <c r="F197" s="111" t="s">
        <v>448</v>
      </c>
      <c r="H197" s="191" t="s">
        <v>448</v>
      </c>
      <c r="L197" s="168"/>
    </row>
    <row r="198" spans="1:12">
      <c r="A198" s="14">
        <v>43101</v>
      </c>
      <c r="B198" s="168">
        <v>640.5189662027833</v>
      </c>
      <c r="C198" s="168">
        <v>475.99604373757455</v>
      </c>
      <c r="D198" s="168">
        <v>522.44797216699806</v>
      </c>
      <c r="E198" s="123">
        <v>44319</v>
      </c>
      <c r="F198" s="111" t="s">
        <v>448</v>
      </c>
      <c r="H198" s="191" t="s">
        <v>448</v>
      </c>
      <c r="L198" s="168"/>
    </row>
    <row r="199" spans="1:12">
      <c r="A199" s="14">
        <v>43132</v>
      </c>
      <c r="B199" s="168">
        <v>628.57677932405568</v>
      </c>
      <c r="C199" s="168">
        <v>472.43155069582502</v>
      </c>
      <c r="D199" s="168">
        <v>522.89069582504965</v>
      </c>
      <c r="E199" s="123">
        <v>44319</v>
      </c>
      <c r="F199" s="111" t="s">
        <v>448</v>
      </c>
      <c r="H199" s="191" t="s">
        <v>448</v>
      </c>
      <c r="L199" s="168"/>
    </row>
    <row r="200" spans="1:12">
      <c r="A200" s="14">
        <v>43160</v>
      </c>
      <c r="B200" s="168">
        <v>633.9511968348171</v>
      </c>
      <c r="C200" s="168">
        <v>442.07034619188926</v>
      </c>
      <c r="D200" s="168">
        <v>508.89598417408507</v>
      </c>
      <c r="E200" s="123">
        <v>44319</v>
      </c>
      <c r="F200" s="111" t="s">
        <v>448</v>
      </c>
      <c r="H200" s="191" t="s">
        <v>448</v>
      </c>
      <c r="L200" s="168"/>
    </row>
    <row r="201" spans="1:12">
      <c r="A201" s="14">
        <v>43191</v>
      </c>
      <c r="B201" s="168">
        <v>633.37511374876362</v>
      </c>
      <c r="C201" s="168">
        <v>446.98399604352124</v>
      </c>
      <c r="D201" s="168">
        <v>510.17240356083084</v>
      </c>
      <c r="E201" s="123">
        <v>44319</v>
      </c>
      <c r="F201" s="111" t="s">
        <v>448</v>
      </c>
      <c r="H201" s="191" t="s">
        <v>448</v>
      </c>
      <c r="L201" s="168"/>
    </row>
    <row r="202" spans="1:12">
      <c r="A202" s="14">
        <v>43221</v>
      </c>
      <c r="B202" s="168">
        <v>628.61960435212666</v>
      </c>
      <c r="C202" s="168">
        <v>443.29028684470825</v>
      </c>
      <c r="D202" s="168">
        <v>506.96441147378835</v>
      </c>
      <c r="E202" s="123">
        <v>44319</v>
      </c>
      <c r="F202" s="111" t="s">
        <v>448</v>
      </c>
      <c r="H202" s="191" t="s">
        <v>448</v>
      </c>
      <c r="L202" s="168"/>
    </row>
    <row r="203" spans="1:12">
      <c r="A203" s="14">
        <v>43252</v>
      </c>
      <c r="B203" s="168">
        <v>626.41231527093601</v>
      </c>
      <c r="C203" s="168">
        <v>440.46321182266013</v>
      </c>
      <c r="D203" s="168">
        <v>505.05653201970443</v>
      </c>
      <c r="E203" s="123">
        <v>44319</v>
      </c>
      <c r="F203" s="111" t="s">
        <v>448</v>
      </c>
      <c r="H203" s="191" t="s">
        <v>448</v>
      </c>
      <c r="L203" s="168"/>
    </row>
    <row r="204" spans="1:12">
      <c r="A204" s="14">
        <v>43282</v>
      </c>
      <c r="B204" s="168">
        <v>620.39290640394086</v>
      </c>
      <c r="C204" s="168">
        <v>437.5491428571429</v>
      </c>
      <c r="D204" s="168">
        <v>502.60376354679806</v>
      </c>
      <c r="E204" s="123">
        <v>44319</v>
      </c>
      <c r="F204" s="111" t="s">
        <v>448</v>
      </c>
      <c r="H204" s="191" t="s">
        <v>448</v>
      </c>
      <c r="L204" s="168"/>
    </row>
    <row r="205" spans="1:12">
      <c r="A205" s="14">
        <v>43313</v>
      </c>
      <c r="B205" s="168">
        <v>623.41948768472912</v>
      </c>
      <c r="C205" s="168">
        <v>441.70084729064041</v>
      </c>
      <c r="D205" s="168">
        <v>507.04800000000006</v>
      </c>
      <c r="E205" s="123">
        <v>44319</v>
      </c>
      <c r="F205" s="111" t="s">
        <v>448</v>
      </c>
      <c r="H205" s="191" t="s">
        <v>448</v>
      </c>
      <c r="L205" s="168"/>
    </row>
    <row r="206" spans="1:12">
      <c r="A206" s="14">
        <v>43344</v>
      </c>
      <c r="B206" s="168">
        <v>622.31193359375004</v>
      </c>
      <c r="C206" s="168">
        <v>445.62535156249999</v>
      </c>
      <c r="D206" s="168">
        <v>510.10820312499999</v>
      </c>
      <c r="E206" s="123">
        <v>44319</v>
      </c>
      <c r="F206" s="111" t="s">
        <v>448</v>
      </c>
      <c r="H206" s="191" t="s">
        <v>448</v>
      </c>
      <c r="L206" s="168"/>
    </row>
    <row r="207" spans="1:12">
      <c r="A207" s="27">
        <v>43374</v>
      </c>
      <c r="B207" s="168">
        <v>627.14089843750003</v>
      </c>
      <c r="C207" s="168">
        <v>449.45060546874998</v>
      </c>
      <c r="D207" s="168">
        <v>513.67695312500007</v>
      </c>
      <c r="E207" s="123">
        <v>44319</v>
      </c>
      <c r="F207" s="111" t="s">
        <v>448</v>
      </c>
      <c r="H207" s="191" t="s">
        <v>448</v>
      </c>
      <c r="L207" s="168"/>
    </row>
    <row r="208" spans="1:12">
      <c r="A208" s="27">
        <v>43405</v>
      </c>
      <c r="B208" s="168">
        <v>628.49033203124998</v>
      </c>
      <c r="C208" s="168">
        <v>461.23863281249999</v>
      </c>
      <c r="D208" s="168">
        <v>516.86652343749995</v>
      </c>
      <c r="E208" s="123">
        <v>44319</v>
      </c>
      <c r="F208" s="111" t="s">
        <v>448</v>
      </c>
      <c r="H208" s="191" t="s">
        <v>448</v>
      </c>
      <c r="L208" s="168"/>
    </row>
    <row r="209" spans="1:12">
      <c r="A209" s="27">
        <v>43435</v>
      </c>
      <c r="B209" s="168">
        <v>627.14183414634147</v>
      </c>
      <c r="C209" s="168">
        <v>464.79957073170738</v>
      </c>
      <c r="D209" s="168">
        <v>519.42616585365852</v>
      </c>
      <c r="E209" s="123">
        <v>44319</v>
      </c>
      <c r="F209" s="111" t="s">
        <v>448</v>
      </c>
      <c r="H209" s="191" t="s">
        <v>448</v>
      </c>
      <c r="L209" s="168"/>
    </row>
    <row r="210" spans="1:12">
      <c r="A210" s="27">
        <v>43466</v>
      </c>
      <c r="B210" s="168">
        <v>647.34130731707319</v>
      </c>
      <c r="C210" s="168">
        <v>498.43564878048784</v>
      </c>
      <c r="D210" s="168">
        <v>541.27457560975608</v>
      </c>
      <c r="E210" s="123">
        <v>44319</v>
      </c>
      <c r="F210" s="111" t="s">
        <v>448</v>
      </c>
      <c r="H210" s="191" t="s">
        <v>448</v>
      </c>
      <c r="L210" s="168"/>
    </row>
    <row r="211" spans="1:12">
      <c r="A211" s="27">
        <v>43497</v>
      </c>
      <c r="B211" s="168">
        <v>641.30263414634157</v>
      </c>
      <c r="C211" s="168">
        <v>501.75580487804888</v>
      </c>
      <c r="D211" s="168">
        <v>547.9371707317074</v>
      </c>
      <c r="E211" s="123">
        <v>44319</v>
      </c>
      <c r="F211" s="111" t="s">
        <v>448</v>
      </c>
      <c r="H211" s="191" t="s">
        <v>448</v>
      </c>
      <c r="L211" s="168"/>
    </row>
    <row r="212" spans="1:12">
      <c r="A212" s="27">
        <v>43525</v>
      </c>
      <c r="B212" s="168">
        <v>638.40693957115013</v>
      </c>
      <c r="C212" s="168">
        <v>470.75777777777785</v>
      </c>
      <c r="D212" s="168">
        <v>530.48460038986366</v>
      </c>
      <c r="E212" s="123">
        <v>44319</v>
      </c>
      <c r="F212" s="111" t="s">
        <v>448</v>
      </c>
      <c r="H212" s="191" t="s">
        <v>448</v>
      </c>
      <c r="L212" s="168"/>
    </row>
    <row r="213" spans="1:12">
      <c r="A213" s="27">
        <v>43556</v>
      </c>
      <c r="B213" s="168">
        <v>638.88555555555558</v>
      </c>
      <c r="C213" s="168">
        <v>470.37933723196886</v>
      </c>
      <c r="D213" s="168">
        <v>529.85015594541915</v>
      </c>
      <c r="E213" s="123">
        <v>44319</v>
      </c>
      <c r="F213" s="191" t="s">
        <v>448</v>
      </c>
      <c r="H213" s="191" t="s">
        <v>448</v>
      </c>
      <c r="L213" s="168"/>
    </row>
    <row r="214" spans="1:12">
      <c r="A214" s="14">
        <v>43586</v>
      </c>
      <c r="B214" s="168">
        <v>633.16442495126716</v>
      </c>
      <c r="C214" s="168">
        <v>464.37994152046787</v>
      </c>
      <c r="D214" s="168">
        <v>521.5689863547758</v>
      </c>
      <c r="E214" s="123">
        <v>44319</v>
      </c>
      <c r="F214" s="137" t="s">
        <v>686</v>
      </c>
      <c r="G214" s="36"/>
      <c r="H214" s="137" t="s">
        <v>785</v>
      </c>
      <c r="L214" s="168"/>
    </row>
    <row r="215" spans="1:12">
      <c r="A215" s="14">
        <v>43617</v>
      </c>
      <c r="B215" s="168">
        <v>640.42740310077522</v>
      </c>
      <c r="C215" s="168">
        <v>466.01788759689919</v>
      </c>
      <c r="D215" s="168">
        <v>526.68110465116274</v>
      </c>
      <c r="E215" s="123">
        <v>44319</v>
      </c>
      <c r="F215" s="36" t="s">
        <v>674</v>
      </c>
      <c r="G215" s="36"/>
      <c r="H215" s="191" t="s">
        <v>448</v>
      </c>
      <c r="I215" s="36"/>
      <c r="L215" s="168"/>
    </row>
    <row r="216" spans="1:12">
      <c r="A216" s="14">
        <v>43647</v>
      </c>
      <c r="B216" s="168">
        <v>629.92587209302326</v>
      </c>
      <c r="C216" s="168">
        <v>461.70218992248061</v>
      </c>
      <c r="D216" s="168">
        <v>522.07769379844967</v>
      </c>
      <c r="E216" s="123">
        <v>44319</v>
      </c>
      <c r="F216" s="130" t="s">
        <v>686</v>
      </c>
      <c r="H216" s="191" t="s">
        <v>448</v>
      </c>
      <c r="L216" s="168"/>
    </row>
    <row r="217" spans="1:12">
      <c r="A217" s="14">
        <v>43678</v>
      </c>
      <c r="B217" s="168">
        <v>636.67606589147283</v>
      </c>
      <c r="C217" s="168">
        <v>462.49893410852712</v>
      </c>
      <c r="D217" s="168">
        <v>525.08761627906972</v>
      </c>
      <c r="E217" s="123">
        <v>44319</v>
      </c>
      <c r="F217" s="130" t="s">
        <v>653</v>
      </c>
      <c r="H217" s="191" t="s">
        <v>448</v>
      </c>
      <c r="L217" s="168"/>
    </row>
    <row r="218" spans="1:12">
      <c r="A218" s="14">
        <v>43709</v>
      </c>
      <c r="B218" s="168">
        <v>624.76962463907603</v>
      </c>
      <c r="C218" s="168">
        <v>465.39522617901827</v>
      </c>
      <c r="D218" s="168">
        <v>522.39630413859481</v>
      </c>
      <c r="E218" s="123">
        <v>44319</v>
      </c>
      <c r="F218" s="36" t="s">
        <v>687</v>
      </c>
      <c r="G218" s="36"/>
      <c r="H218" s="191" t="s">
        <v>448</v>
      </c>
      <c r="I218" s="36"/>
      <c r="L218" s="168"/>
    </row>
    <row r="219" spans="1:12">
      <c r="A219" s="14">
        <v>43739</v>
      </c>
      <c r="B219" s="168">
        <v>633.77153031761304</v>
      </c>
      <c r="C219" s="168">
        <v>473.1001539942252</v>
      </c>
      <c r="D219" s="168">
        <v>529.83743984600574</v>
      </c>
      <c r="E219" s="123">
        <v>44319</v>
      </c>
      <c r="F219" s="130" t="s">
        <v>686</v>
      </c>
      <c r="H219" s="191" t="s">
        <v>448</v>
      </c>
      <c r="L219" s="168"/>
    </row>
    <row r="220" spans="1:12">
      <c r="A220" s="14">
        <v>43770</v>
      </c>
      <c r="B220" s="168">
        <v>630.99072184793079</v>
      </c>
      <c r="C220" s="168">
        <v>488.08134744947063</v>
      </c>
      <c r="D220" s="168">
        <v>536.8718960538979</v>
      </c>
      <c r="E220" s="123">
        <v>44319</v>
      </c>
      <c r="F220" s="130" t="s">
        <v>653</v>
      </c>
      <c r="H220" s="191" t="s">
        <v>448</v>
      </c>
      <c r="L220" s="168"/>
    </row>
    <row r="221" spans="1:12">
      <c r="A221" s="14">
        <v>43800</v>
      </c>
      <c r="B221" s="168">
        <v>646.18166666666662</v>
      </c>
      <c r="C221" s="168">
        <v>490.51306513409958</v>
      </c>
      <c r="D221" s="168">
        <v>541.95775862068956</v>
      </c>
      <c r="E221" s="123">
        <v>44319</v>
      </c>
      <c r="F221" s="36" t="s">
        <v>698</v>
      </c>
      <c r="H221" s="191" t="s">
        <v>448</v>
      </c>
      <c r="L221" s="168"/>
    </row>
    <row r="222" spans="1:12">
      <c r="A222" s="14">
        <v>43831</v>
      </c>
      <c r="B222" s="168">
        <v>654.86699233716467</v>
      </c>
      <c r="C222" s="168">
        <v>523.37291187739459</v>
      </c>
      <c r="D222" s="168">
        <v>559.41591954022988</v>
      </c>
      <c r="E222" s="123">
        <v>44319</v>
      </c>
      <c r="F222" s="130" t="s">
        <v>686</v>
      </c>
      <c r="H222" s="191" t="s">
        <v>448</v>
      </c>
      <c r="L222" s="168"/>
    </row>
    <row r="223" spans="1:12">
      <c r="A223" s="14">
        <v>43862</v>
      </c>
      <c r="B223" s="168">
        <v>652.01199233716466</v>
      </c>
      <c r="C223" s="168">
        <v>513.95469348659003</v>
      </c>
      <c r="D223" s="168">
        <v>560.34570881226045</v>
      </c>
      <c r="E223" s="123">
        <v>44319</v>
      </c>
      <c r="F223" s="130" t="s">
        <v>686</v>
      </c>
      <c r="H223" s="191" t="s">
        <v>448</v>
      </c>
      <c r="L223" s="168"/>
    </row>
    <row r="224" spans="1:12">
      <c r="A224" s="14">
        <v>43891</v>
      </c>
      <c r="B224" s="168">
        <v>647.22741444866915</v>
      </c>
      <c r="C224" s="168">
        <v>487.62965779467675</v>
      </c>
      <c r="D224" s="168">
        <v>542.40657794676804</v>
      </c>
      <c r="E224" s="123">
        <v>44319</v>
      </c>
      <c r="F224" s="36" t="s">
        <v>705</v>
      </c>
      <c r="H224" s="191" t="s">
        <v>448</v>
      </c>
      <c r="L224" s="168"/>
    </row>
    <row r="225" spans="1:12">
      <c r="A225" s="14">
        <v>43922</v>
      </c>
      <c r="B225" s="168">
        <v>664.68307984790863</v>
      </c>
      <c r="C225" s="168">
        <v>491.83074144486687</v>
      </c>
      <c r="D225" s="168">
        <v>552.00285171102655</v>
      </c>
      <c r="E225" s="123">
        <v>44319</v>
      </c>
      <c r="F225" s="130" t="s">
        <v>686</v>
      </c>
      <c r="H225" s="191" t="s">
        <v>448</v>
      </c>
      <c r="L225" s="168"/>
    </row>
    <row r="226" spans="1:12">
      <c r="A226" s="14">
        <v>43952</v>
      </c>
      <c r="B226" s="168">
        <v>638.96636882129269</v>
      </c>
      <c r="C226" s="168">
        <v>475.76458174904934</v>
      </c>
      <c r="D226" s="168">
        <v>529.28226235741442</v>
      </c>
      <c r="E226" s="123">
        <v>44319</v>
      </c>
      <c r="F226" s="130" t="s">
        <v>686</v>
      </c>
      <c r="H226" s="191" t="s">
        <v>448</v>
      </c>
      <c r="L226" s="168"/>
    </row>
    <row r="227" spans="1:12">
      <c r="A227" s="14">
        <v>43983</v>
      </c>
      <c r="B227" s="168">
        <v>646.69703915950322</v>
      </c>
      <c r="C227" s="168">
        <v>471.59037249283665</v>
      </c>
      <c r="D227" s="168">
        <v>532.82425978987578</v>
      </c>
      <c r="E227" s="123">
        <v>44319</v>
      </c>
      <c r="F227" s="36" t="s">
        <v>735</v>
      </c>
      <c r="H227" s="191" t="s">
        <v>448</v>
      </c>
      <c r="L227" s="168"/>
    </row>
    <row r="228" spans="1:12">
      <c r="A228" s="14">
        <v>44013</v>
      </c>
      <c r="B228" s="168">
        <v>633.85908309455579</v>
      </c>
      <c r="C228" s="168">
        <v>476.72773638968476</v>
      </c>
      <c r="D228" s="168">
        <v>533.27146131805159</v>
      </c>
      <c r="E228" s="123">
        <v>44319</v>
      </c>
      <c r="F228" s="191" t="s">
        <v>448</v>
      </c>
      <c r="H228" s="191" t="s">
        <v>448</v>
      </c>
      <c r="L228" s="168"/>
    </row>
    <row r="229" spans="1:12">
      <c r="A229" s="14">
        <v>44044</v>
      </c>
      <c r="B229" s="168">
        <v>647.06788920725876</v>
      </c>
      <c r="C229" s="168">
        <v>477.46943648519573</v>
      </c>
      <c r="D229" s="168">
        <v>538.01616045845265</v>
      </c>
      <c r="E229" s="123">
        <v>44319</v>
      </c>
      <c r="F229" s="191" t="s">
        <v>448</v>
      </c>
      <c r="H229" s="191" t="s">
        <v>448</v>
      </c>
      <c r="L229" s="168"/>
    </row>
    <row r="230" spans="1:12">
      <c r="A230" s="14">
        <v>44075</v>
      </c>
      <c r="B230" s="168">
        <v>644.82910815939283</v>
      </c>
      <c r="C230" s="168">
        <v>479.13075901328273</v>
      </c>
      <c r="D230" s="168">
        <v>536.05740037950659</v>
      </c>
      <c r="E230" s="123">
        <v>44319</v>
      </c>
      <c r="F230" s="36" t="s">
        <v>749</v>
      </c>
      <c r="H230" s="191" t="s">
        <v>448</v>
      </c>
      <c r="L230" s="168"/>
    </row>
    <row r="231" spans="1:12">
      <c r="A231" s="14">
        <v>44105</v>
      </c>
      <c r="B231" s="168">
        <v>648.65383301707777</v>
      </c>
      <c r="C231" s="168">
        <v>492.29518026565466</v>
      </c>
      <c r="D231" s="168">
        <v>547.6615939278937</v>
      </c>
      <c r="E231" s="123">
        <v>44319</v>
      </c>
      <c r="F231" s="191" t="s">
        <v>448</v>
      </c>
      <c r="H231" s="191" t="s">
        <v>448</v>
      </c>
      <c r="L231" s="168"/>
    </row>
    <row r="232" spans="1:12">
      <c r="A232" s="14">
        <v>44136</v>
      </c>
      <c r="B232" s="168">
        <v>639.73669829222013</v>
      </c>
      <c r="C232" s="168">
        <v>510.17278937381406</v>
      </c>
      <c r="D232" s="168">
        <v>555.18102466793164</v>
      </c>
      <c r="E232" s="123">
        <v>44319</v>
      </c>
      <c r="F232" s="191" t="s">
        <v>448</v>
      </c>
      <c r="H232" s="191" t="s">
        <v>448</v>
      </c>
      <c r="L232" s="168"/>
    </row>
    <row r="233" spans="1:12">
      <c r="A233" s="14">
        <v>44166</v>
      </c>
      <c r="B233" s="168">
        <v>656.66617563739385</v>
      </c>
      <c r="C233" s="168">
        <v>501.7359206798867</v>
      </c>
      <c r="D233" s="168">
        <v>553.95087818696891</v>
      </c>
      <c r="E233" s="123">
        <v>44319</v>
      </c>
      <c r="F233" s="36" t="s">
        <v>755</v>
      </c>
      <c r="H233" s="191" t="s">
        <v>448</v>
      </c>
      <c r="L233" s="168"/>
    </row>
    <row r="234" spans="1:12">
      <c r="A234" s="14">
        <v>44197</v>
      </c>
      <c r="B234" s="168">
        <v>651.30664778092546</v>
      </c>
      <c r="C234" s="168">
        <v>547.37278564683663</v>
      </c>
      <c r="D234" s="168">
        <v>577.70749763928245</v>
      </c>
      <c r="E234" s="123">
        <v>44319</v>
      </c>
      <c r="F234" s="36" t="s">
        <v>761</v>
      </c>
      <c r="H234" s="191" t="s">
        <v>448</v>
      </c>
      <c r="L234" s="168"/>
    </row>
    <row r="235" spans="1:12">
      <c r="A235" s="14">
        <v>44228</v>
      </c>
      <c r="B235" s="168">
        <v>664.59223796033996</v>
      </c>
      <c r="C235" s="168">
        <v>533.13822474032111</v>
      </c>
      <c r="D235" s="168">
        <v>575.57231350330505</v>
      </c>
      <c r="E235" s="123">
        <v>44319</v>
      </c>
      <c r="F235" s="191" t="s">
        <v>448</v>
      </c>
      <c r="H235" s="191" t="s">
        <v>448</v>
      </c>
      <c r="L235" s="168"/>
    </row>
    <row r="236" spans="1:12">
      <c r="A236" s="14">
        <v>44256</v>
      </c>
      <c r="B236" s="168">
        <v>652.44769662921351</v>
      </c>
      <c r="C236" s="168">
        <v>504.66134831460676</v>
      </c>
      <c r="D236" s="168">
        <v>554.61850187265918</v>
      </c>
      <c r="E236" s="123">
        <v>44319</v>
      </c>
      <c r="F236" s="36" t="s">
        <v>770</v>
      </c>
      <c r="H236" s="191" t="s">
        <v>448</v>
      </c>
      <c r="L236" s="168"/>
    </row>
    <row r="237" spans="1:12">
      <c r="A237" s="14">
        <v>44287</v>
      </c>
      <c r="B237" s="168">
        <v>639.92632958801505</v>
      </c>
      <c r="C237" s="168">
        <v>509.03473782771539</v>
      </c>
      <c r="D237" s="168">
        <v>554.87513108614235</v>
      </c>
      <c r="E237" s="123">
        <v>44333</v>
      </c>
      <c r="F237" s="191" t="s">
        <v>448</v>
      </c>
      <c r="H237" s="191" t="s">
        <v>448</v>
      </c>
      <c r="L237" s="168"/>
    </row>
    <row r="238" spans="1:12">
      <c r="A238" s="14">
        <v>44317</v>
      </c>
      <c r="B238" s="168">
        <v>648.70518726591763</v>
      </c>
      <c r="C238" s="168">
        <v>508.42524344569296</v>
      </c>
      <c r="D238" s="168">
        <v>558.30754681647943</v>
      </c>
      <c r="E238" s="123">
        <v>44411</v>
      </c>
      <c r="F238" s="130" t="s">
        <v>780</v>
      </c>
      <c r="H238" s="197" t="s">
        <v>448</v>
      </c>
      <c r="L238" s="168"/>
    </row>
    <row r="239" spans="1:12">
      <c r="A239" s="14">
        <v>44348</v>
      </c>
      <c r="B239" s="168">
        <v>632.65955637707941</v>
      </c>
      <c r="C239" s="168">
        <v>495.77787430683924</v>
      </c>
      <c r="D239" s="168">
        <v>543.89597042513867</v>
      </c>
      <c r="E239" s="123">
        <v>44441</v>
      </c>
      <c r="F239" s="36" t="s">
        <v>781</v>
      </c>
      <c r="H239" s="197" t="s">
        <v>448</v>
      </c>
      <c r="L239" s="168"/>
    </row>
    <row r="240" spans="1:12">
      <c r="A240" s="14">
        <v>44378</v>
      </c>
      <c r="B240" s="168">
        <v>639.18225508317937</v>
      </c>
      <c r="C240" s="168">
        <v>505.84689463955635</v>
      </c>
      <c r="D240" s="168">
        <v>553.83833641404806</v>
      </c>
      <c r="E240" s="123">
        <v>44469</v>
      </c>
      <c r="F240" s="197" t="s">
        <v>448</v>
      </c>
      <c r="H240" s="197" t="s">
        <v>448</v>
      </c>
      <c r="L240" s="168"/>
    </row>
    <row r="241" spans="1:6">
      <c r="A241" s="14">
        <v>44409</v>
      </c>
      <c r="B241" s="168">
        <v>645.63107208872464</v>
      </c>
      <c r="C241" s="168">
        <v>511.32469500924213</v>
      </c>
      <c r="D241" s="168">
        <v>559.22114602587806</v>
      </c>
      <c r="E241" s="123">
        <v>44501</v>
      </c>
      <c r="F241" s="200" t="s">
        <v>815</v>
      </c>
    </row>
    <row r="242" spans="1:6">
      <c r="A242" s="14">
        <v>44440</v>
      </c>
      <c r="B242" s="168">
        <v>648.17276672694402</v>
      </c>
      <c r="C242" s="168">
        <v>495.73745027124778</v>
      </c>
      <c r="D242" s="168">
        <v>528.04593128390593</v>
      </c>
      <c r="E242" s="198">
        <v>44523</v>
      </c>
      <c r="F242" s="199" t="s">
        <v>792</v>
      </c>
    </row>
    <row r="243" spans="1:6">
      <c r="A243" s="14">
        <v>44470</v>
      </c>
      <c r="B243" s="168">
        <v>632.0546654611212</v>
      </c>
      <c r="C243" s="168">
        <v>510.34802893309228</v>
      </c>
      <c r="D243" s="168">
        <v>552.5380108499096</v>
      </c>
      <c r="E243" s="198">
        <v>44545</v>
      </c>
      <c r="F243" s="197" t="s">
        <v>448</v>
      </c>
    </row>
    <row r="244" spans="1:6">
      <c r="A244" s="14">
        <v>44501</v>
      </c>
      <c r="B244" s="168">
        <v>639.2721880650995</v>
      </c>
      <c r="C244" s="168">
        <v>527.82909584086804</v>
      </c>
      <c r="D244" s="168">
        <v>566.49808318264013</v>
      </c>
      <c r="E244" s="198">
        <v>44579</v>
      </c>
      <c r="F244" s="197" t="s">
        <v>448</v>
      </c>
    </row>
    <row r="245" spans="1:6">
      <c r="A245" s="14">
        <v>44531</v>
      </c>
      <c r="B245" s="168">
        <v>633.8303565062389</v>
      </c>
      <c r="C245" s="168">
        <v>530.92821746880566</v>
      </c>
      <c r="D245" s="168">
        <v>564.88286987522281</v>
      </c>
      <c r="E245" s="198">
        <v>44607</v>
      </c>
      <c r="F245" s="199" t="s">
        <v>800</v>
      </c>
    </row>
    <row r="246" spans="1:6" s="197" customFormat="1">
      <c r="A246" s="14">
        <v>44562</v>
      </c>
      <c r="B246" s="168">
        <v>645.18928698752222</v>
      </c>
      <c r="C246" s="168">
        <v>555.99725490196079</v>
      </c>
      <c r="D246" s="168">
        <v>582.55231729055265</v>
      </c>
      <c r="E246" s="198">
        <v>44631</v>
      </c>
      <c r="F246" s="197" t="s">
        <v>448</v>
      </c>
    </row>
    <row r="247" spans="1:6">
      <c r="A247" s="14">
        <v>44593</v>
      </c>
      <c r="B247" s="168">
        <v>648.05955436720149</v>
      </c>
      <c r="C247" s="168">
        <v>541.52377896613189</v>
      </c>
      <c r="D247" s="168">
        <v>576.73035650623888</v>
      </c>
      <c r="E247" s="198">
        <v>44664</v>
      </c>
      <c r="F247" s="197" t="s">
        <v>448</v>
      </c>
    </row>
    <row r="248" spans="1:6">
      <c r="A248" s="14">
        <v>44621</v>
      </c>
      <c r="B248" s="168">
        <v>624.4</v>
      </c>
      <c r="C248" s="168">
        <v>516.37</v>
      </c>
      <c r="D248" s="168">
        <v>554.01</v>
      </c>
      <c r="E248" s="198">
        <v>44698</v>
      </c>
      <c r="F248" s="199" t="s">
        <v>817</v>
      </c>
    </row>
    <row r="249" spans="1:6" s="197" customFormat="1">
      <c r="A249" s="14"/>
      <c r="B249" s="168"/>
      <c r="C249" s="168"/>
      <c r="D249" s="168"/>
      <c r="E249" s="198">
        <v>44727</v>
      </c>
    </row>
    <row r="250" spans="1:6">
      <c r="A250" s="14"/>
      <c r="B250" s="72"/>
      <c r="C250" s="72"/>
      <c r="D250" s="72"/>
      <c r="E250" s="198"/>
    </row>
    <row r="251" spans="1:6">
      <c r="A251" s="14" t="s">
        <v>820</v>
      </c>
      <c r="B251" s="72">
        <f>+B248/B236-1</f>
        <v>-4.2988421561020673E-2</v>
      </c>
      <c r="C251" s="72">
        <f>+C248/C236-1</f>
        <v>2.3201007417144259E-2</v>
      </c>
      <c r="D251" s="72">
        <f>+D248/D236-1</f>
        <v>-1.0971539366332328E-3</v>
      </c>
      <c r="E251" s="14">
        <f>+A248</f>
        <v>44621</v>
      </c>
    </row>
    <row r="252" spans="1:6">
      <c r="A252" s="14"/>
      <c r="B252" s="72"/>
      <c r="C252" s="72"/>
      <c r="D252" s="72"/>
      <c r="E252" s="14"/>
    </row>
    <row r="253" spans="1:6">
      <c r="A253" s="14" t="s">
        <v>788</v>
      </c>
      <c r="B253" s="72">
        <f>(+B248/B188)^(1/(2021-2016))-1</f>
        <v>4.6738199543392422E-3</v>
      </c>
      <c r="C253" s="72">
        <f>(+C248/C188)^(1/(2021-2016))-1</f>
        <v>3.777284174748341E-2</v>
      </c>
      <c r="D253" s="72">
        <f>(+D248/D188)^(1/(2021-2016))-1</f>
        <v>2.4769558140278258E-2</v>
      </c>
      <c r="E253" s="14">
        <f>+A248</f>
        <v>44621</v>
      </c>
    </row>
    <row r="254" spans="1:6">
      <c r="A254" s="14"/>
      <c r="B254" s="72"/>
      <c r="C254" s="72"/>
      <c r="D254" s="72"/>
      <c r="E254" s="14"/>
    </row>
    <row r="255" spans="1:6">
      <c r="A255" s="14" t="s">
        <v>821</v>
      </c>
      <c r="B255" s="72">
        <f>+B248/B188-1</f>
        <v>2.3588569066458565E-2</v>
      </c>
      <c r="C255" s="72">
        <f>+C248/C188-1</f>
        <v>0.20368127819543624</v>
      </c>
      <c r="D255" s="72">
        <f>+D248/D188-1</f>
        <v>0.13013696115165163</v>
      </c>
      <c r="E255" s="14">
        <f>+A248</f>
        <v>44621</v>
      </c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513810-DF20-467F-9206-5995595C1D97}">
  <sheetPr>
    <tabColor rgb="FF7030A0"/>
  </sheetPr>
  <dimension ref="A1:R335"/>
  <sheetViews>
    <sheetView zoomScaleNormal="100" workbookViewId="0">
      <pane xSplit="2" ySplit="4" topLeftCell="H26" activePane="bottomRight" state="frozen"/>
      <selection pane="topRight" activeCell="B1" sqref="B1"/>
      <selection pane="bottomLeft" activeCell="A5" sqref="A5"/>
      <selection pane="bottomRight" activeCell="J8" sqref="J8"/>
    </sheetView>
  </sheetViews>
  <sheetFormatPr defaultColWidth="9.1796875" defaultRowHeight="14.5"/>
  <cols>
    <col min="1" max="1" width="9.1796875" style="197"/>
    <col min="2" max="2" width="10.453125" style="111" bestFit="1" customWidth="1"/>
    <col min="3" max="3" width="10.81640625" style="111" customWidth="1"/>
    <col min="4" max="4" width="12.1796875" style="111" customWidth="1"/>
    <col min="5" max="5" width="12.7265625" style="111" customWidth="1"/>
    <col min="6" max="6" width="10.7265625" style="111" customWidth="1"/>
    <col min="7" max="8" width="10.7265625" style="191" customWidth="1"/>
    <col min="9" max="9" width="13.26953125" style="111" bestFit="1" customWidth="1"/>
    <col min="10" max="10" width="17.1796875" style="111" customWidth="1"/>
    <col min="11" max="16384" width="9.1796875" style="111"/>
  </cols>
  <sheetData>
    <row r="1" spans="1:10">
      <c r="A1" s="26" t="s">
        <v>807</v>
      </c>
      <c r="F1" s="113"/>
      <c r="G1" s="113"/>
      <c r="H1" s="113"/>
    </row>
    <row r="2" spans="1:10">
      <c r="A2" s="5" t="s">
        <v>712</v>
      </c>
    </row>
    <row r="3" spans="1:10">
      <c r="A3" s="182" t="s">
        <v>713</v>
      </c>
      <c r="E3" s="111" t="s">
        <v>754</v>
      </c>
      <c r="G3" s="191" t="s">
        <v>775</v>
      </c>
    </row>
    <row r="4" spans="1:10">
      <c r="B4" s="15"/>
      <c r="C4" s="26" t="s">
        <v>1</v>
      </c>
      <c r="D4" s="26" t="s">
        <v>21</v>
      </c>
      <c r="E4" s="26" t="s">
        <v>714</v>
      </c>
      <c r="F4" s="26" t="s">
        <v>715</v>
      </c>
      <c r="G4" s="26" t="s">
        <v>767</v>
      </c>
      <c r="H4" s="26" t="s">
        <v>768</v>
      </c>
    </row>
    <row r="5" spans="1:10">
      <c r="A5" s="197">
        <v>2020</v>
      </c>
      <c r="B5" s="204">
        <v>43863</v>
      </c>
      <c r="C5" s="197">
        <v>1.9</v>
      </c>
      <c r="D5" s="197">
        <v>2.2999999999999998</v>
      </c>
      <c r="E5" s="197">
        <v>1.6</v>
      </c>
      <c r="F5" s="197">
        <v>13.8</v>
      </c>
      <c r="G5" s="46">
        <v>1</v>
      </c>
      <c r="H5" s="197">
        <v>17.399999999999999</v>
      </c>
      <c r="I5" s="198">
        <v>44002</v>
      </c>
      <c r="J5" s="123"/>
    </row>
    <row r="6" spans="1:10">
      <c r="A6" s="197">
        <v>2020</v>
      </c>
      <c r="B6" s="204">
        <v>43870</v>
      </c>
      <c r="C6" s="197">
        <v>-0.3</v>
      </c>
      <c r="D6" s="197">
        <v>2.4</v>
      </c>
      <c r="E6" s="197">
        <v>2.2999999999999998</v>
      </c>
      <c r="F6" s="197">
        <v>4.3</v>
      </c>
      <c r="G6" s="197">
        <v>-1.4</v>
      </c>
      <c r="H6" s="197">
        <v>17.600000000000001</v>
      </c>
      <c r="I6" s="198">
        <v>44002</v>
      </c>
      <c r="J6" s="123"/>
    </row>
    <row r="7" spans="1:10">
      <c r="A7" s="197">
        <v>2020</v>
      </c>
      <c r="B7" s="204">
        <v>43877</v>
      </c>
      <c r="C7" s="197">
        <v>-0.1</v>
      </c>
      <c r="D7" s="197">
        <v>0.9</v>
      </c>
      <c r="E7" s="197">
        <v>1.3</v>
      </c>
      <c r="F7" s="197">
        <v>-3.4</v>
      </c>
      <c r="G7" s="197">
        <v>0.4</v>
      </c>
      <c r="H7" s="197">
        <v>-7.9</v>
      </c>
      <c r="I7" s="198">
        <v>44002</v>
      </c>
      <c r="J7" s="123"/>
    </row>
    <row r="8" spans="1:10">
      <c r="A8" s="197">
        <v>2020</v>
      </c>
      <c r="B8" s="204">
        <v>43884</v>
      </c>
      <c r="C8" s="197">
        <v>1.5</v>
      </c>
      <c r="D8" s="197">
        <v>1.9</v>
      </c>
      <c r="E8" s="197">
        <v>1.7</v>
      </c>
      <c r="F8" s="197">
        <v>3.5</v>
      </c>
      <c r="G8" s="197">
        <v>1.3</v>
      </c>
      <c r="H8" s="197">
        <v>4.2</v>
      </c>
      <c r="I8" s="198">
        <v>44002</v>
      </c>
      <c r="J8" s="123"/>
    </row>
    <row r="9" spans="1:10">
      <c r="A9" s="197">
        <v>2020</v>
      </c>
      <c r="B9" s="204">
        <v>43891</v>
      </c>
      <c r="C9" s="197">
        <v>1.5</v>
      </c>
      <c r="D9" s="197">
        <v>2.9</v>
      </c>
      <c r="E9" s="197">
        <v>3.1</v>
      </c>
      <c r="F9" s="197">
        <v>0.5</v>
      </c>
      <c r="G9" s="197">
        <v>1.6</v>
      </c>
      <c r="H9" s="46">
        <v>0</v>
      </c>
      <c r="I9" s="198">
        <v>44002</v>
      </c>
      <c r="J9" s="123"/>
    </row>
    <row r="10" spans="1:10">
      <c r="A10" s="197">
        <v>2020</v>
      </c>
      <c r="B10" s="204">
        <v>43898</v>
      </c>
      <c r="C10" s="197">
        <v>1.5</v>
      </c>
      <c r="D10" s="197">
        <v>2.6</v>
      </c>
      <c r="E10" s="197">
        <v>2.8</v>
      </c>
      <c r="F10" s="197">
        <v>0.1</v>
      </c>
      <c r="G10" s="197">
        <v>1.6</v>
      </c>
      <c r="H10" s="197">
        <v>-1.6</v>
      </c>
      <c r="I10" s="198">
        <v>44002</v>
      </c>
      <c r="J10" s="123"/>
    </row>
    <row r="11" spans="1:10">
      <c r="A11" s="197">
        <v>2020</v>
      </c>
      <c r="B11" s="204">
        <v>43905</v>
      </c>
      <c r="C11" s="46">
        <v>0</v>
      </c>
      <c r="D11" s="197">
        <v>3.3</v>
      </c>
      <c r="E11" s="197">
        <v>3.8</v>
      </c>
      <c r="F11" s="197">
        <v>-3.9</v>
      </c>
      <c r="G11" s="197">
        <v>0.4</v>
      </c>
      <c r="H11" s="197">
        <v>-8.3000000000000007</v>
      </c>
      <c r="I11" s="198">
        <v>44002</v>
      </c>
      <c r="J11" s="123"/>
    </row>
    <row r="12" spans="1:10">
      <c r="A12" s="197">
        <v>2020</v>
      </c>
      <c r="B12" s="204">
        <v>43912</v>
      </c>
      <c r="C12" s="46">
        <v>10</v>
      </c>
      <c r="D12" s="197">
        <v>11.5</v>
      </c>
      <c r="E12" s="197">
        <v>13.4</v>
      </c>
      <c r="F12" s="197">
        <v>-20.6</v>
      </c>
      <c r="G12" s="197">
        <v>10.9</v>
      </c>
      <c r="H12" s="197">
        <v>-8.4</v>
      </c>
      <c r="I12" s="198">
        <v>44002</v>
      </c>
      <c r="J12" s="123"/>
    </row>
    <row r="13" spans="1:10">
      <c r="A13" s="197">
        <v>2020</v>
      </c>
      <c r="B13" s="204">
        <v>43919</v>
      </c>
      <c r="C13" s="197">
        <v>-25.7</v>
      </c>
      <c r="D13" s="197">
        <v>-21.4</v>
      </c>
      <c r="E13" s="197">
        <v>-19.100000000000001</v>
      </c>
      <c r="F13" s="46">
        <v>-65</v>
      </c>
      <c r="G13" s="197">
        <v>-24.4</v>
      </c>
      <c r="H13" s="197">
        <v>-54.8</v>
      </c>
      <c r="I13" s="198">
        <v>44002</v>
      </c>
      <c r="J13" s="123"/>
    </row>
    <row r="14" spans="1:10">
      <c r="A14" s="197">
        <v>2020</v>
      </c>
      <c r="B14" s="204">
        <v>43926</v>
      </c>
      <c r="C14" s="197">
        <v>-59.1</v>
      </c>
      <c r="D14" s="197">
        <v>-53.6</v>
      </c>
      <c r="E14" s="197">
        <v>-52.2</v>
      </c>
      <c r="F14" s="197">
        <v>-84.1</v>
      </c>
      <c r="G14" s="197">
        <v>-58.1</v>
      </c>
      <c r="H14" s="197">
        <v>-82.2</v>
      </c>
      <c r="I14" s="198">
        <v>44002</v>
      </c>
      <c r="J14" s="123"/>
    </row>
    <row r="15" spans="1:10">
      <c r="A15" s="197">
        <v>2020</v>
      </c>
      <c r="B15" s="204">
        <v>43933</v>
      </c>
      <c r="C15" s="46">
        <v>-60</v>
      </c>
      <c r="D15" s="197">
        <v>-54.7</v>
      </c>
      <c r="E15" s="197">
        <v>-53.3</v>
      </c>
      <c r="F15" s="197">
        <v>-86.2</v>
      </c>
      <c r="G15" s="197">
        <v>-58.9</v>
      </c>
      <c r="H15" s="197">
        <v>-84.9</v>
      </c>
      <c r="I15" s="198">
        <v>44002</v>
      </c>
      <c r="J15" s="123"/>
    </row>
    <row r="16" spans="1:10">
      <c r="A16" s="197">
        <v>2020</v>
      </c>
      <c r="B16" s="204">
        <v>43940</v>
      </c>
      <c r="C16" s="197">
        <v>-61.5</v>
      </c>
      <c r="D16" s="197">
        <v>-56.2</v>
      </c>
      <c r="E16" s="197">
        <v>-54.7</v>
      </c>
      <c r="F16" s="197">
        <v>-89.6</v>
      </c>
      <c r="G16" s="197">
        <v>-60.5</v>
      </c>
      <c r="H16" s="197">
        <v>-87.9</v>
      </c>
      <c r="I16" s="198">
        <v>44002</v>
      </c>
      <c r="J16" s="123"/>
    </row>
    <row r="17" spans="1:11">
      <c r="A17" s="197">
        <v>2020</v>
      </c>
      <c r="B17" s="204">
        <v>43947</v>
      </c>
      <c r="C17" s="197">
        <v>-56.1</v>
      </c>
      <c r="D17" s="197">
        <v>-52.7</v>
      </c>
      <c r="E17" s="197">
        <v>-50.8</v>
      </c>
      <c r="F17" s="197">
        <v>-90.4</v>
      </c>
      <c r="G17" s="197">
        <v>-54.6</v>
      </c>
      <c r="H17" s="197">
        <v>-89.2</v>
      </c>
      <c r="I17" s="198">
        <v>44002</v>
      </c>
      <c r="J17" s="123"/>
    </row>
    <row r="18" spans="1:11">
      <c r="A18" s="197">
        <v>2020</v>
      </c>
      <c r="B18" s="204">
        <v>43954</v>
      </c>
      <c r="C18" s="197">
        <v>-45.7</v>
      </c>
      <c r="D18" s="197">
        <v>-40.299999999999997</v>
      </c>
      <c r="E18" s="197">
        <v>-38.700000000000003</v>
      </c>
      <c r="F18" s="197">
        <v>-83.7</v>
      </c>
      <c r="G18" s="197">
        <v>-44.2</v>
      </c>
      <c r="H18" s="197">
        <v>-83.7</v>
      </c>
      <c r="I18" s="198">
        <v>44002</v>
      </c>
      <c r="J18" s="123"/>
    </row>
    <row r="19" spans="1:11">
      <c r="A19" s="197">
        <v>2020</v>
      </c>
      <c r="B19" s="204">
        <v>43961</v>
      </c>
      <c r="C19" s="197">
        <v>-41.6</v>
      </c>
      <c r="D19" s="46">
        <v>-36</v>
      </c>
      <c r="E19" s="197">
        <v>-34.5</v>
      </c>
      <c r="F19" s="197">
        <v>-80.599999999999994</v>
      </c>
      <c r="G19" s="46">
        <v>-40</v>
      </c>
      <c r="H19" s="197">
        <v>-82.3</v>
      </c>
      <c r="I19" s="198">
        <v>44002</v>
      </c>
      <c r="J19" s="123"/>
    </row>
    <row r="20" spans="1:11">
      <c r="A20" s="197">
        <v>2020</v>
      </c>
      <c r="B20" s="204">
        <v>43968</v>
      </c>
      <c r="C20" s="197">
        <v>-16.600000000000001</v>
      </c>
      <c r="D20" s="46">
        <v>-11</v>
      </c>
      <c r="E20" s="197">
        <v>-9.4</v>
      </c>
      <c r="F20" s="46">
        <v>-66</v>
      </c>
      <c r="G20" s="197">
        <v>-15.1</v>
      </c>
      <c r="H20" s="197">
        <v>-63.5</v>
      </c>
      <c r="I20" s="198">
        <v>44002</v>
      </c>
      <c r="J20" s="123"/>
    </row>
    <row r="21" spans="1:11">
      <c r="A21" s="197">
        <v>2020</v>
      </c>
      <c r="B21" s="204">
        <v>43975</v>
      </c>
      <c r="C21" s="197">
        <v>-1.2</v>
      </c>
      <c r="D21" s="197">
        <v>3.3</v>
      </c>
      <c r="E21" s="197">
        <v>5.0999999999999996</v>
      </c>
      <c r="F21" s="197">
        <v>-57.8</v>
      </c>
      <c r="G21" s="197">
        <v>0.9</v>
      </c>
      <c r="H21" s="197">
        <v>-60.1</v>
      </c>
      <c r="I21" s="198">
        <v>44002</v>
      </c>
      <c r="J21" s="123"/>
    </row>
    <row r="22" spans="1:11">
      <c r="A22" s="197">
        <v>2020</v>
      </c>
      <c r="B22" s="204">
        <v>43982</v>
      </c>
      <c r="C22" s="46">
        <v>-3</v>
      </c>
      <c r="D22" s="197">
        <v>3.4</v>
      </c>
      <c r="E22" s="197">
        <v>4.8</v>
      </c>
      <c r="F22" s="197">
        <v>-52.5</v>
      </c>
      <c r="G22" s="197">
        <v>-1.3</v>
      </c>
      <c r="H22" s="197">
        <v>-56.4</v>
      </c>
      <c r="I22" s="198">
        <v>44002</v>
      </c>
      <c r="J22" s="123"/>
      <c r="K22" s="26" t="s">
        <v>716</v>
      </c>
    </row>
    <row r="23" spans="1:11">
      <c r="A23" s="197">
        <v>2020</v>
      </c>
      <c r="B23" s="204">
        <v>43989</v>
      </c>
      <c r="C23" s="197">
        <v>-1.4</v>
      </c>
      <c r="D23" s="197">
        <v>2.2000000000000002</v>
      </c>
      <c r="E23" s="197">
        <v>3.7</v>
      </c>
      <c r="F23" s="197">
        <v>-55.8</v>
      </c>
      <c r="G23" s="197">
        <v>0.4</v>
      </c>
      <c r="H23" s="197">
        <v>-57.1</v>
      </c>
      <c r="I23" s="198">
        <v>44002</v>
      </c>
      <c r="J23" s="123"/>
    </row>
    <row r="24" spans="1:11">
      <c r="A24" s="197">
        <v>2020</v>
      </c>
      <c r="B24" s="204">
        <v>43996</v>
      </c>
      <c r="C24" s="197">
        <v>1.6</v>
      </c>
      <c r="D24" s="197">
        <v>5.9</v>
      </c>
      <c r="E24" s="197">
        <v>7.7</v>
      </c>
      <c r="F24" s="197">
        <v>-57.1</v>
      </c>
      <c r="G24" s="197">
        <v>3.5</v>
      </c>
      <c r="H24" s="197">
        <v>-55.9</v>
      </c>
      <c r="I24" s="123">
        <v>44002</v>
      </c>
      <c r="J24" s="123"/>
    </row>
    <row r="25" spans="1:11">
      <c r="A25" s="197">
        <v>2020</v>
      </c>
      <c r="B25" s="204">
        <v>44003</v>
      </c>
      <c r="C25" s="197">
        <v>-1.8</v>
      </c>
      <c r="D25" s="197">
        <v>2.6</v>
      </c>
      <c r="E25" s="197">
        <v>4.0999999999999996</v>
      </c>
      <c r="F25" s="197">
        <v>-55.3</v>
      </c>
      <c r="G25" s="197">
        <v>-0.1</v>
      </c>
      <c r="H25" s="197">
        <v>-55.6</v>
      </c>
      <c r="I25" s="123">
        <v>44011</v>
      </c>
      <c r="J25" s="123"/>
    </row>
    <row r="26" spans="1:11">
      <c r="A26" s="197">
        <v>2020</v>
      </c>
      <c r="B26" s="204">
        <v>44010</v>
      </c>
      <c r="C26" s="46">
        <v>-2</v>
      </c>
      <c r="D26" s="197">
        <v>2.5</v>
      </c>
      <c r="E26" s="197">
        <v>4.2</v>
      </c>
      <c r="F26" s="197">
        <v>-60.7</v>
      </c>
      <c r="G26" s="197">
        <v>-0.3</v>
      </c>
      <c r="H26" s="197">
        <v>-59.2</v>
      </c>
      <c r="I26" s="123">
        <v>44039</v>
      </c>
    </row>
    <row r="27" spans="1:11">
      <c r="A27" s="197">
        <v>2020</v>
      </c>
      <c r="B27" s="204">
        <v>44017</v>
      </c>
      <c r="C27" s="197">
        <v>1.1000000000000001</v>
      </c>
      <c r="D27" s="197">
        <v>4.5</v>
      </c>
      <c r="E27" s="197">
        <v>6.7</v>
      </c>
      <c r="F27" s="197">
        <v>-63.7</v>
      </c>
      <c r="G27" s="197">
        <v>2.9</v>
      </c>
      <c r="H27" s="197">
        <v>-54.7</v>
      </c>
      <c r="I27" s="123">
        <v>44039</v>
      </c>
    </row>
    <row r="28" spans="1:11">
      <c r="A28" s="197">
        <v>2020</v>
      </c>
      <c r="B28" s="204">
        <v>44024</v>
      </c>
      <c r="C28" s="197">
        <v>-0.1</v>
      </c>
      <c r="D28" s="197">
        <v>4.9000000000000004</v>
      </c>
      <c r="E28" s="197">
        <v>7.5</v>
      </c>
      <c r="F28" s="197">
        <v>-68.2</v>
      </c>
      <c r="G28" s="46">
        <v>2</v>
      </c>
      <c r="H28" s="197">
        <v>-61.3</v>
      </c>
      <c r="I28" s="123">
        <v>44039</v>
      </c>
      <c r="J28" s="66"/>
    </row>
    <row r="29" spans="1:11">
      <c r="A29" s="197">
        <v>2020</v>
      </c>
      <c r="B29" s="204">
        <v>44031</v>
      </c>
      <c r="C29" s="197">
        <v>2.2000000000000002</v>
      </c>
      <c r="D29" s="197">
        <v>6.2</v>
      </c>
      <c r="E29" s="197">
        <v>8.6</v>
      </c>
      <c r="F29" s="197">
        <v>-63.9</v>
      </c>
      <c r="G29" s="197">
        <v>4.3</v>
      </c>
      <c r="H29" s="197">
        <v>-57.6</v>
      </c>
      <c r="I29" s="123">
        <v>44039</v>
      </c>
      <c r="J29" s="66"/>
    </row>
    <row r="30" spans="1:11">
      <c r="A30" s="197">
        <v>2020</v>
      </c>
      <c r="B30" s="204">
        <v>44038</v>
      </c>
      <c r="C30" s="197">
        <v>0.5</v>
      </c>
      <c r="D30" s="197">
        <v>4.8</v>
      </c>
      <c r="E30" s="46">
        <v>7</v>
      </c>
      <c r="F30" s="197">
        <v>-66.5</v>
      </c>
      <c r="G30" s="197">
        <v>2.7</v>
      </c>
      <c r="H30" s="197">
        <v>-63.4</v>
      </c>
      <c r="I30" s="123">
        <v>44064</v>
      </c>
      <c r="J30" s="66"/>
    </row>
    <row r="31" spans="1:11">
      <c r="A31" s="197">
        <v>2020</v>
      </c>
      <c r="B31" s="204">
        <v>44045</v>
      </c>
      <c r="C31" s="197">
        <v>-0.5</v>
      </c>
      <c r="D31" s="197">
        <v>3.5</v>
      </c>
      <c r="E31" s="197">
        <v>5.9</v>
      </c>
      <c r="F31" s="197">
        <v>-68.599999999999994</v>
      </c>
      <c r="G31" s="197">
        <v>1.7</v>
      </c>
      <c r="H31" s="197">
        <v>-63.8</v>
      </c>
      <c r="I31" s="123">
        <v>44064</v>
      </c>
      <c r="J31" s="66"/>
    </row>
    <row r="32" spans="1:11">
      <c r="A32" s="197">
        <v>2020</v>
      </c>
      <c r="B32" s="204">
        <v>44052</v>
      </c>
      <c r="C32" s="197">
        <v>0.8</v>
      </c>
      <c r="D32" s="197">
        <v>4.4000000000000004</v>
      </c>
      <c r="E32" s="197">
        <v>7.1</v>
      </c>
      <c r="F32" s="197">
        <v>-70.400000000000006</v>
      </c>
      <c r="G32" s="197">
        <v>3.1</v>
      </c>
      <c r="H32" s="197">
        <v>-62.6</v>
      </c>
      <c r="I32" s="123">
        <v>44064</v>
      </c>
      <c r="J32" s="66"/>
    </row>
    <row r="33" spans="1:14">
      <c r="A33" s="197">
        <v>2020</v>
      </c>
      <c r="B33" s="204">
        <v>44059</v>
      </c>
      <c r="C33" s="197">
        <v>-23.7</v>
      </c>
      <c r="D33" s="197">
        <v>0.6</v>
      </c>
      <c r="E33" s="197">
        <v>3.5</v>
      </c>
      <c r="F33" s="46">
        <v>-76</v>
      </c>
      <c r="G33" s="197">
        <v>-21.6</v>
      </c>
      <c r="H33" s="197">
        <v>-78.5</v>
      </c>
      <c r="I33" s="123">
        <v>44064</v>
      </c>
      <c r="J33" s="66"/>
    </row>
    <row r="34" spans="1:14">
      <c r="A34" s="197">
        <v>2020</v>
      </c>
      <c r="B34" s="204">
        <v>44066</v>
      </c>
      <c r="C34" s="197">
        <v>-41.3</v>
      </c>
      <c r="D34" s="197">
        <v>-14.7</v>
      </c>
      <c r="E34" s="197">
        <v>-12.5</v>
      </c>
      <c r="F34" s="46">
        <v>-79</v>
      </c>
      <c r="G34" s="197">
        <v>-39.700000000000003</v>
      </c>
      <c r="H34" s="197">
        <v>-85.2</v>
      </c>
      <c r="I34" s="123">
        <v>44098</v>
      </c>
      <c r="J34" s="66"/>
    </row>
    <row r="35" spans="1:14">
      <c r="A35" s="197">
        <v>2020</v>
      </c>
      <c r="B35" s="204">
        <v>44073</v>
      </c>
      <c r="C35" s="197">
        <v>-39.1</v>
      </c>
      <c r="D35" s="197">
        <v>-12.7</v>
      </c>
      <c r="E35" s="197">
        <v>-10.6</v>
      </c>
      <c r="F35" s="197">
        <v>-76.599999999999994</v>
      </c>
      <c r="G35" s="197">
        <v>-37.6</v>
      </c>
      <c r="H35" s="197">
        <v>-83.5</v>
      </c>
      <c r="I35" s="123">
        <v>44098</v>
      </c>
      <c r="J35" s="66"/>
    </row>
    <row r="36" spans="1:14">
      <c r="A36" s="197">
        <v>2020</v>
      </c>
      <c r="B36" s="204">
        <v>44080</v>
      </c>
      <c r="C36" s="197">
        <v>4.9000000000000004</v>
      </c>
      <c r="D36" s="197">
        <v>5.9</v>
      </c>
      <c r="E36" s="197">
        <v>8.1999999999999993</v>
      </c>
      <c r="F36" s="197">
        <v>-67.2</v>
      </c>
      <c r="G36" s="197">
        <v>7.1</v>
      </c>
      <c r="H36" s="197">
        <v>-62.3</v>
      </c>
      <c r="I36" s="123">
        <v>44098</v>
      </c>
      <c r="J36" s="66"/>
    </row>
    <row r="37" spans="1:14">
      <c r="A37" s="197">
        <v>2020</v>
      </c>
      <c r="B37" s="204">
        <v>44087</v>
      </c>
      <c r="C37" s="197">
        <v>-1.9</v>
      </c>
      <c r="D37" s="197">
        <v>2.9</v>
      </c>
      <c r="E37" s="197">
        <v>5.0999999999999996</v>
      </c>
      <c r="F37" s="46">
        <v>-68</v>
      </c>
      <c r="G37" s="197">
        <v>0.1</v>
      </c>
      <c r="H37" s="46">
        <v>-63</v>
      </c>
      <c r="I37" s="123">
        <v>44098</v>
      </c>
      <c r="J37" s="66"/>
    </row>
    <row r="38" spans="1:14">
      <c r="A38" s="197">
        <v>2020</v>
      </c>
      <c r="B38" s="204">
        <v>44094</v>
      </c>
      <c r="C38" s="197">
        <v>-5.3</v>
      </c>
      <c r="D38" s="197">
        <v>0.7</v>
      </c>
      <c r="E38" s="46">
        <v>3</v>
      </c>
      <c r="F38" s="197">
        <v>-70.400000000000006</v>
      </c>
      <c r="G38" s="46">
        <v>-3</v>
      </c>
      <c r="H38" s="197">
        <v>-67.599999999999994</v>
      </c>
      <c r="I38" s="123">
        <v>44126</v>
      </c>
      <c r="J38" s="66"/>
    </row>
    <row r="39" spans="1:14">
      <c r="A39" s="197">
        <v>2020</v>
      </c>
      <c r="B39" s="204">
        <v>44101</v>
      </c>
      <c r="C39" s="197">
        <v>-3.2</v>
      </c>
      <c r="D39" s="197">
        <v>1.7</v>
      </c>
      <c r="E39" s="197">
        <v>4.3</v>
      </c>
      <c r="F39" s="197">
        <v>-73.099999999999994</v>
      </c>
      <c r="G39" s="197">
        <v>-0.8</v>
      </c>
      <c r="H39" s="197">
        <v>-69.7</v>
      </c>
      <c r="I39" s="123">
        <v>44126</v>
      </c>
      <c r="J39" s="66"/>
    </row>
    <row r="40" spans="1:14">
      <c r="A40" s="197">
        <v>2020</v>
      </c>
      <c r="B40" s="204">
        <v>44108</v>
      </c>
      <c r="C40" s="197">
        <v>-2.6</v>
      </c>
      <c r="D40" s="197">
        <v>3.3</v>
      </c>
      <c r="E40" s="197">
        <v>6.5</v>
      </c>
      <c r="F40" s="197">
        <v>-75.3</v>
      </c>
      <c r="G40" s="46">
        <v>0</v>
      </c>
      <c r="H40" s="197">
        <v>-70.900000000000006</v>
      </c>
      <c r="I40" s="123">
        <v>44126</v>
      </c>
      <c r="J40" s="66"/>
    </row>
    <row r="41" spans="1:14">
      <c r="A41" s="197">
        <v>2020</v>
      </c>
      <c r="B41" s="204">
        <v>44115</v>
      </c>
      <c r="C41" s="197">
        <v>-0.1</v>
      </c>
      <c r="D41" s="197">
        <v>3.6</v>
      </c>
      <c r="E41" s="197">
        <v>6.9</v>
      </c>
      <c r="F41" s="197">
        <v>-75.8</v>
      </c>
      <c r="G41" s="46">
        <v>3</v>
      </c>
      <c r="H41" s="197">
        <v>-72.3</v>
      </c>
      <c r="I41" s="123">
        <v>44126</v>
      </c>
      <c r="J41" s="66"/>
    </row>
    <row r="42" spans="1:14">
      <c r="A42" s="197">
        <v>2020</v>
      </c>
      <c r="B42" s="204">
        <v>44122</v>
      </c>
      <c r="C42" s="197">
        <v>-0.7</v>
      </c>
      <c r="D42" s="197">
        <v>2.1</v>
      </c>
      <c r="E42" s="46">
        <v>5</v>
      </c>
      <c r="F42" s="197">
        <v>-73.900000000000006</v>
      </c>
      <c r="G42" s="197">
        <v>2.1</v>
      </c>
      <c r="H42" s="197">
        <v>-69.7</v>
      </c>
      <c r="I42" s="123">
        <v>44165</v>
      </c>
      <c r="J42" s="66"/>
    </row>
    <row r="43" spans="1:14">
      <c r="A43" s="197">
        <v>2020</v>
      </c>
      <c r="B43" s="204">
        <v>44129</v>
      </c>
      <c r="C43" s="197">
        <v>-2.2000000000000002</v>
      </c>
      <c r="D43" s="197">
        <v>3.9</v>
      </c>
      <c r="E43" s="197">
        <v>6.9</v>
      </c>
      <c r="F43" s="197">
        <v>-74.099999999999994</v>
      </c>
      <c r="G43" s="197">
        <v>0.4</v>
      </c>
      <c r="H43" s="197">
        <v>-70.099999999999994</v>
      </c>
      <c r="I43" s="123">
        <v>44165</v>
      </c>
      <c r="J43" s="66"/>
    </row>
    <row r="44" spans="1:14">
      <c r="A44" s="197">
        <v>2020</v>
      </c>
      <c r="B44" s="204">
        <v>44136</v>
      </c>
      <c r="C44" s="197">
        <v>-0.8</v>
      </c>
      <c r="D44" s="197">
        <v>-0.4</v>
      </c>
      <c r="E44" s="197">
        <v>2.8</v>
      </c>
      <c r="F44" s="197">
        <v>-76.900000000000006</v>
      </c>
      <c r="G44" s="197">
        <v>2.2999999999999998</v>
      </c>
      <c r="H44" s="197">
        <v>-71.8</v>
      </c>
      <c r="I44" s="123">
        <v>44165</v>
      </c>
      <c r="J44" s="66"/>
    </row>
    <row r="45" spans="1:14">
      <c r="A45" s="197">
        <v>2020</v>
      </c>
      <c r="B45" s="204">
        <v>44143</v>
      </c>
      <c r="C45" s="197">
        <v>-5.3</v>
      </c>
      <c r="D45" s="197">
        <v>-2.8</v>
      </c>
      <c r="E45" s="197">
        <v>1.1000000000000001</v>
      </c>
      <c r="F45" s="197">
        <v>-81.400000000000006</v>
      </c>
      <c r="G45" s="197">
        <v>-1.8</v>
      </c>
      <c r="H45" s="197">
        <v>-77.3</v>
      </c>
      <c r="I45" s="123">
        <v>44165</v>
      </c>
      <c r="J45" s="66"/>
    </row>
    <row r="46" spans="1:14">
      <c r="A46" s="197">
        <v>2020</v>
      </c>
      <c r="B46" s="204">
        <v>44150</v>
      </c>
      <c r="C46" s="197">
        <v>-3.1</v>
      </c>
      <c r="D46" s="197">
        <v>-0.7</v>
      </c>
      <c r="E46" s="197">
        <v>3.6</v>
      </c>
      <c r="F46" s="197">
        <v>-82.1</v>
      </c>
      <c r="G46" s="197">
        <v>0.6</v>
      </c>
      <c r="H46" s="46">
        <v>-77</v>
      </c>
      <c r="I46" s="123">
        <v>44165</v>
      </c>
      <c r="J46" s="66"/>
      <c r="K46" s="183"/>
      <c r="L46" s="183"/>
      <c r="M46" s="183"/>
      <c r="N46" s="183"/>
    </row>
    <row r="47" spans="1:14">
      <c r="A47" s="197">
        <v>2020</v>
      </c>
      <c r="B47" s="204">
        <v>44157</v>
      </c>
      <c r="C47" s="197">
        <v>-4.5</v>
      </c>
      <c r="D47" s="197">
        <v>-1.3</v>
      </c>
      <c r="E47" s="197">
        <v>3.1</v>
      </c>
      <c r="F47" s="197">
        <v>-82.2</v>
      </c>
      <c r="G47" s="46">
        <v>-1</v>
      </c>
      <c r="H47" s="197">
        <v>-77.099999999999994</v>
      </c>
      <c r="I47" s="123">
        <v>44165</v>
      </c>
      <c r="J47" s="66"/>
    </row>
    <row r="48" spans="1:14" s="191" customFormat="1">
      <c r="A48" s="197">
        <v>2020</v>
      </c>
      <c r="B48" s="204">
        <v>44164</v>
      </c>
      <c r="C48" s="197">
        <v>-4.7</v>
      </c>
      <c r="D48" s="197">
        <v>-2.8</v>
      </c>
      <c r="E48" s="197">
        <v>1.4</v>
      </c>
      <c r="F48" s="197">
        <v>-81.5</v>
      </c>
      <c r="G48" s="197">
        <v>-1.3</v>
      </c>
      <c r="H48" s="197">
        <v>-74.8</v>
      </c>
      <c r="I48" s="123">
        <v>44218</v>
      </c>
      <c r="J48" s="66"/>
    </row>
    <row r="49" spans="1:10" s="191" customFormat="1">
      <c r="A49" s="197">
        <v>2020</v>
      </c>
      <c r="B49" s="204">
        <v>44171</v>
      </c>
      <c r="C49" s="197">
        <v>-6.1</v>
      </c>
      <c r="D49" s="197">
        <v>-3.8</v>
      </c>
      <c r="E49" s="46">
        <v>0</v>
      </c>
      <c r="F49" s="197">
        <v>-81.3</v>
      </c>
      <c r="G49" s="197">
        <v>-2.8</v>
      </c>
      <c r="H49" s="197">
        <v>-76.400000000000006</v>
      </c>
      <c r="I49" s="123">
        <v>44218</v>
      </c>
      <c r="J49" s="66"/>
    </row>
    <row r="50" spans="1:10" s="191" customFormat="1">
      <c r="A50" s="197">
        <v>2020</v>
      </c>
      <c r="B50" s="204">
        <v>44178</v>
      </c>
      <c r="C50" s="197">
        <v>-3.6</v>
      </c>
      <c r="D50" s="197">
        <v>-1.2</v>
      </c>
      <c r="E50" s="197">
        <v>2.6</v>
      </c>
      <c r="F50" s="197">
        <v>-79.900000000000006</v>
      </c>
      <c r="G50" s="197">
        <v>-0.5</v>
      </c>
      <c r="H50" s="197">
        <v>-73.3</v>
      </c>
      <c r="I50" s="123">
        <v>44218</v>
      </c>
      <c r="J50" s="66"/>
    </row>
    <row r="51" spans="1:10" s="191" customFormat="1">
      <c r="A51" s="197">
        <v>2020</v>
      </c>
      <c r="B51" s="204">
        <v>44185</v>
      </c>
      <c r="C51" s="197">
        <v>-2.5</v>
      </c>
      <c r="D51" s="197">
        <v>-1.2</v>
      </c>
      <c r="E51" s="197">
        <v>2.7</v>
      </c>
      <c r="F51" s="197">
        <v>-80.400000000000006</v>
      </c>
      <c r="G51" s="197">
        <v>0.7</v>
      </c>
      <c r="H51" s="197">
        <v>-74.099999999999994</v>
      </c>
      <c r="I51" s="123">
        <v>44218</v>
      </c>
      <c r="J51" s="66"/>
    </row>
    <row r="52" spans="1:10" s="191" customFormat="1">
      <c r="A52" s="197">
        <v>2020</v>
      </c>
      <c r="B52" s="204">
        <v>44192</v>
      </c>
      <c r="C52" s="197">
        <v>1.9</v>
      </c>
      <c r="D52" s="197">
        <v>2.6</v>
      </c>
      <c r="E52" s="197">
        <v>8.8000000000000007</v>
      </c>
      <c r="F52" s="197">
        <v>-85.1</v>
      </c>
      <c r="G52" s="197">
        <v>6.7</v>
      </c>
      <c r="H52" s="197">
        <v>-79.3</v>
      </c>
      <c r="I52" s="123">
        <v>44218</v>
      </c>
      <c r="J52" s="66"/>
    </row>
    <row r="53" spans="1:10" s="191" customFormat="1">
      <c r="A53" s="139">
        <v>2021</v>
      </c>
      <c r="B53" s="204">
        <v>44199</v>
      </c>
      <c r="C53" s="197">
        <v>-2.1</v>
      </c>
      <c r="D53" s="197">
        <v>-0.8</v>
      </c>
      <c r="E53" s="197">
        <v>7.7</v>
      </c>
      <c r="F53" s="197">
        <v>-88.5</v>
      </c>
      <c r="G53" s="197">
        <v>5.2</v>
      </c>
      <c r="H53" s="197">
        <v>-85.8</v>
      </c>
      <c r="I53" s="123">
        <v>44218</v>
      </c>
      <c r="J53" s="66"/>
    </row>
    <row r="54" spans="1:10" s="191" customFormat="1">
      <c r="A54" s="139">
        <v>2021</v>
      </c>
      <c r="B54" s="204">
        <v>44206</v>
      </c>
      <c r="C54" s="197">
        <v>-1.9</v>
      </c>
      <c r="D54" s="197">
        <v>1.3</v>
      </c>
      <c r="E54" s="197">
        <v>8.6</v>
      </c>
      <c r="F54" s="197">
        <v>-86.9</v>
      </c>
      <c r="G54" s="46">
        <v>4</v>
      </c>
      <c r="H54" s="197">
        <v>-83.4</v>
      </c>
      <c r="I54" s="123">
        <v>44218</v>
      </c>
      <c r="J54" s="66"/>
    </row>
    <row r="55" spans="1:10" s="191" customFormat="1">
      <c r="A55" s="139">
        <v>2021</v>
      </c>
      <c r="B55" s="204">
        <v>44213</v>
      </c>
      <c r="C55" s="197">
        <v>-1.1000000000000001</v>
      </c>
      <c r="D55" s="197">
        <v>2.2000000000000002</v>
      </c>
      <c r="E55" s="46">
        <v>8</v>
      </c>
      <c r="F55" s="197">
        <v>-84.5</v>
      </c>
      <c r="G55" s="197">
        <v>3.3</v>
      </c>
      <c r="H55" s="197">
        <v>-78.8</v>
      </c>
      <c r="I55" s="123">
        <v>44218</v>
      </c>
      <c r="J55" s="66"/>
    </row>
    <row r="56" spans="1:10" s="191" customFormat="1">
      <c r="A56" s="139">
        <v>2021</v>
      </c>
      <c r="B56" s="204">
        <v>44220</v>
      </c>
      <c r="C56" s="197">
        <v>-2.8</v>
      </c>
      <c r="D56" s="197">
        <v>-0.6</v>
      </c>
      <c r="E56" s="197">
        <v>4.5999999999999996</v>
      </c>
      <c r="F56" s="197">
        <v>-83.7</v>
      </c>
      <c r="G56" s="197">
        <v>1.3</v>
      </c>
      <c r="H56" s="197">
        <v>-77.900000000000006</v>
      </c>
      <c r="I56" s="123">
        <v>44256</v>
      </c>
    </row>
    <row r="57" spans="1:10" s="191" customFormat="1">
      <c r="A57" s="139">
        <v>2021</v>
      </c>
      <c r="B57" s="204">
        <v>44227</v>
      </c>
      <c r="C57" s="197">
        <v>-1.4</v>
      </c>
      <c r="D57" s="197">
        <v>0.4</v>
      </c>
      <c r="E57" s="197">
        <v>5.6</v>
      </c>
      <c r="F57" s="197">
        <v>-83.6</v>
      </c>
      <c r="G57" s="197">
        <v>2.9</v>
      </c>
      <c r="H57" s="197">
        <v>-78.099999999999994</v>
      </c>
      <c r="I57" s="123">
        <v>44256</v>
      </c>
    </row>
    <row r="58" spans="1:10" s="191" customFormat="1">
      <c r="A58" s="139">
        <v>2021</v>
      </c>
      <c r="B58" s="204">
        <v>44234</v>
      </c>
      <c r="C58" s="197">
        <v>-5.2</v>
      </c>
      <c r="D58" s="197">
        <v>-0.1</v>
      </c>
      <c r="E58" s="197">
        <v>5.8</v>
      </c>
      <c r="F58" s="197">
        <v>-85.2</v>
      </c>
      <c r="G58" s="197">
        <v>-0.8</v>
      </c>
      <c r="H58" s="197">
        <v>-79.599999999999994</v>
      </c>
      <c r="I58" s="123">
        <v>44256</v>
      </c>
    </row>
    <row r="59" spans="1:10" s="191" customFormat="1">
      <c r="A59" s="139">
        <v>2021</v>
      </c>
      <c r="B59" s="204">
        <v>44241</v>
      </c>
      <c r="C59" s="197">
        <v>-3.9</v>
      </c>
      <c r="D59" s="197">
        <v>-3.4</v>
      </c>
      <c r="E59" s="197">
        <v>3.2</v>
      </c>
      <c r="F59" s="46">
        <v>-87</v>
      </c>
      <c r="G59" s="197">
        <v>1.5</v>
      </c>
      <c r="H59" s="197">
        <v>-81.7</v>
      </c>
      <c r="I59" s="123">
        <v>44256</v>
      </c>
    </row>
    <row r="60" spans="1:10" s="191" customFormat="1">
      <c r="A60" s="139">
        <v>2021</v>
      </c>
      <c r="B60" s="204">
        <v>44248</v>
      </c>
      <c r="C60" s="197">
        <v>-21.9</v>
      </c>
      <c r="D60" s="46">
        <v>-9</v>
      </c>
      <c r="E60" s="46">
        <v>-3</v>
      </c>
      <c r="F60" s="46">
        <v>-88</v>
      </c>
      <c r="G60" s="197">
        <v>-17.899999999999999</v>
      </c>
      <c r="H60" s="197">
        <v>-85.4</v>
      </c>
      <c r="I60" s="123">
        <v>44256</v>
      </c>
    </row>
    <row r="61" spans="1:10" s="191" customFormat="1">
      <c r="A61" s="139">
        <v>2021</v>
      </c>
      <c r="B61" s="204">
        <v>44255</v>
      </c>
      <c r="C61" s="197">
        <v>-10.4</v>
      </c>
      <c r="D61" s="46">
        <v>-4</v>
      </c>
      <c r="E61" s="197">
        <v>1.9</v>
      </c>
      <c r="F61" s="197">
        <v>-86.4</v>
      </c>
      <c r="G61" s="197">
        <v>-6.1</v>
      </c>
      <c r="H61" s="46">
        <v>-82</v>
      </c>
      <c r="I61" s="123">
        <v>44285</v>
      </c>
    </row>
    <row r="62" spans="1:10" s="191" customFormat="1">
      <c r="A62" s="139">
        <v>2021</v>
      </c>
      <c r="B62" s="204">
        <v>44262</v>
      </c>
      <c r="C62" s="197">
        <v>-37.1</v>
      </c>
      <c r="D62" s="197">
        <v>-14.8</v>
      </c>
      <c r="E62" s="197">
        <v>-9.9</v>
      </c>
      <c r="F62" s="197">
        <v>-88.5</v>
      </c>
      <c r="G62" s="197">
        <v>-34.200000000000003</v>
      </c>
      <c r="H62" s="197">
        <v>-88.5</v>
      </c>
      <c r="I62" s="123">
        <v>44285</v>
      </c>
    </row>
    <row r="63" spans="1:10" s="191" customFormat="1">
      <c r="A63" s="139">
        <v>2021</v>
      </c>
      <c r="B63" s="204">
        <v>44269</v>
      </c>
      <c r="C63" s="197">
        <v>0.4</v>
      </c>
      <c r="D63" s="197">
        <v>-0.1</v>
      </c>
      <c r="E63" s="197">
        <v>5.4</v>
      </c>
      <c r="F63" s="197">
        <v>-84.6</v>
      </c>
      <c r="G63" s="197">
        <v>4.7</v>
      </c>
      <c r="H63" s="46">
        <v>-77</v>
      </c>
      <c r="I63" s="123">
        <v>44285</v>
      </c>
    </row>
    <row r="64" spans="1:10" s="191" customFormat="1">
      <c r="A64" s="139">
        <v>2021</v>
      </c>
      <c r="B64" s="204">
        <v>44276</v>
      </c>
      <c r="C64" s="197">
        <v>0.1</v>
      </c>
      <c r="D64" s="197">
        <v>1.6</v>
      </c>
      <c r="E64" s="197">
        <v>6.7</v>
      </c>
      <c r="F64" s="197">
        <v>-83.5</v>
      </c>
      <c r="G64" s="46">
        <v>4</v>
      </c>
      <c r="H64" s="197">
        <v>-76.099999999999994</v>
      </c>
      <c r="I64" s="123">
        <v>44285</v>
      </c>
    </row>
    <row r="65" spans="1:10" s="191" customFormat="1">
      <c r="A65" s="139">
        <v>2021</v>
      </c>
      <c r="B65" s="204">
        <v>44283</v>
      </c>
      <c r="C65" s="197">
        <v>-0.4</v>
      </c>
      <c r="D65" s="197">
        <v>1.4</v>
      </c>
      <c r="E65" s="197">
        <v>5.8</v>
      </c>
      <c r="F65" s="197">
        <v>-81.400000000000006</v>
      </c>
      <c r="G65" s="197">
        <v>3.1</v>
      </c>
      <c r="H65" s="197">
        <v>-74.099999999999994</v>
      </c>
      <c r="I65" s="123">
        <v>44312</v>
      </c>
    </row>
    <row r="66" spans="1:10" s="191" customFormat="1">
      <c r="A66" s="139">
        <v>2021</v>
      </c>
      <c r="B66" s="204">
        <v>44290</v>
      </c>
      <c r="C66" s="46">
        <v>-11</v>
      </c>
      <c r="D66" s="197">
        <v>-2.7</v>
      </c>
      <c r="E66" s="197">
        <v>0.8</v>
      </c>
      <c r="F66" s="197">
        <v>-79.8</v>
      </c>
      <c r="G66" s="197">
        <v>-8.1999999999999993</v>
      </c>
      <c r="H66" s="197">
        <v>-75.2</v>
      </c>
      <c r="I66" s="123">
        <v>44312</v>
      </c>
    </row>
    <row r="67" spans="1:10" s="191" customFormat="1">
      <c r="A67" s="139">
        <v>2021</v>
      </c>
      <c r="B67" s="204">
        <v>44297</v>
      </c>
      <c r="C67" s="197">
        <v>-1.6</v>
      </c>
      <c r="D67" s="197">
        <v>2.1</v>
      </c>
      <c r="E67" s="197">
        <v>5.7</v>
      </c>
      <c r="F67" s="197">
        <v>-77.400000000000006</v>
      </c>
      <c r="G67" s="197">
        <v>1.4</v>
      </c>
      <c r="H67" s="197">
        <v>-71.599999999999994</v>
      </c>
      <c r="I67" s="123">
        <v>44312</v>
      </c>
    </row>
    <row r="68" spans="1:10" s="191" customFormat="1">
      <c r="A68" s="139">
        <v>2021</v>
      </c>
      <c r="B68" s="204">
        <v>44304</v>
      </c>
      <c r="C68" s="197">
        <v>-12.1</v>
      </c>
      <c r="D68" s="197">
        <v>-10.8</v>
      </c>
      <c r="E68" s="197">
        <v>-7.8</v>
      </c>
      <c r="F68" s="197">
        <v>-78.3</v>
      </c>
      <c r="G68" s="46">
        <v>-10</v>
      </c>
      <c r="H68" s="197">
        <v>-66.7</v>
      </c>
      <c r="I68" s="123">
        <v>44312</v>
      </c>
    </row>
    <row r="69" spans="1:10" s="191" customFormat="1">
      <c r="A69" s="139">
        <v>2021</v>
      </c>
      <c r="B69" s="204">
        <v>44311</v>
      </c>
      <c r="C69" s="197">
        <v>18.399999999999999</v>
      </c>
      <c r="D69" s="46">
        <v>17</v>
      </c>
      <c r="E69" s="197">
        <v>21.8</v>
      </c>
      <c r="F69" s="46">
        <v>-72</v>
      </c>
      <c r="G69" s="197">
        <v>22.2</v>
      </c>
      <c r="H69" s="197">
        <v>-60.5</v>
      </c>
      <c r="I69" s="123">
        <v>44312</v>
      </c>
    </row>
    <row r="70" spans="1:10" s="191" customFormat="1">
      <c r="A70" s="139">
        <v>2021</v>
      </c>
      <c r="B70" s="204">
        <v>44318</v>
      </c>
      <c r="C70" s="197">
        <v>2.7</v>
      </c>
      <c r="D70" s="197">
        <v>5.3</v>
      </c>
      <c r="E70" s="197">
        <v>7.8</v>
      </c>
      <c r="F70" s="46">
        <v>-60</v>
      </c>
      <c r="G70" s="46">
        <v>5</v>
      </c>
      <c r="H70" s="197">
        <v>-54.7</v>
      </c>
      <c r="I70" s="123">
        <v>44349</v>
      </c>
    </row>
    <row r="71" spans="1:10" s="191" customFormat="1">
      <c r="A71" s="139">
        <v>2021</v>
      </c>
      <c r="B71" s="204">
        <v>44325</v>
      </c>
      <c r="C71" s="197">
        <v>0.9</v>
      </c>
      <c r="D71" s="197">
        <v>4.5</v>
      </c>
      <c r="E71" s="197">
        <v>6.4</v>
      </c>
      <c r="F71" s="197">
        <v>-51.1</v>
      </c>
      <c r="G71" s="46">
        <v>3</v>
      </c>
      <c r="H71" s="197">
        <v>-51.8</v>
      </c>
      <c r="I71" s="123">
        <v>44349</v>
      </c>
    </row>
    <row r="72" spans="1:10" s="191" customFormat="1">
      <c r="A72" s="139">
        <v>2021</v>
      </c>
      <c r="B72" s="204">
        <v>44332</v>
      </c>
      <c r="C72" s="197">
        <v>-0.8</v>
      </c>
      <c r="D72" s="197">
        <v>2.7</v>
      </c>
      <c r="E72" s="197">
        <v>4.0999999999999996</v>
      </c>
      <c r="F72" s="197">
        <v>-46.4</v>
      </c>
      <c r="G72" s="197">
        <v>0.5</v>
      </c>
      <c r="H72" s="197">
        <v>-43.5</v>
      </c>
      <c r="I72" s="123">
        <v>44349</v>
      </c>
      <c r="J72" s="193" t="s">
        <v>773</v>
      </c>
    </row>
    <row r="73" spans="1:10" s="191" customFormat="1">
      <c r="A73" s="139">
        <v>2021</v>
      </c>
      <c r="B73" s="204">
        <v>44339</v>
      </c>
      <c r="C73" s="197">
        <v>-0.7</v>
      </c>
      <c r="D73" s="197">
        <v>3.6</v>
      </c>
      <c r="E73" s="46">
        <v>5</v>
      </c>
      <c r="F73" s="197">
        <v>-43.8</v>
      </c>
      <c r="G73" s="46">
        <v>1</v>
      </c>
      <c r="H73" s="197">
        <v>-46.4</v>
      </c>
      <c r="I73" s="123">
        <v>44349</v>
      </c>
      <c r="J73" s="193" t="s">
        <v>774</v>
      </c>
    </row>
    <row r="74" spans="1:10" s="191" customFormat="1">
      <c r="A74" s="139">
        <v>2021</v>
      </c>
      <c r="B74" s="204">
        <v>44346</v>
      </c>
      <c r="C74" s="197">
        <v>-0.1</v>
      </c>
      <c r="D74" s="197">
        <v>2.4</v>
      </c>
      <c r="E74" s="197">
        <v>3.6</v>
      </c>
      <c r="F74" s="197">
        <v>-40.799999999999997</v>
      </c>
      <c r="G74" s="197">
        <v>1.2</v>
      </c>
      <c r="H74" s="197">
        <v>-41.5</v>
      </c>
      <c r="I74" s="123">
        <v>44378</v>
      </c>
    </row>
    <row r="75" spans="1:10" s="191" customFormat="1">
      <c r="A75" s="139">
        <v>2021</v>
      </c>
      <c r="B75" s="204">
        <v>44353</v>
      </c>
      <c r="C75" s="197">
        <v>2.9</v>
      </c>
      <c r="D75" s="197">
        <v>6.9</v>
      </c>
      <c r="E75" s="197">
        <v>8.1999999999999993</v>
      </c>
      <c r="F75" s="197">
        <v>-41.9</v>
      </c>
      <c r="G75" s="197">
        <v>4.3</v>
      </c>
      <c r="H75" s="197">
        <v>-42.5</v>
      </c>
      <c r="I75" s="123">
        <v>44378</v>
      </c>
    </row>
    <row r="76" spans="1:10" s="191" customFormat="1">
      <c r="A76" s="139">
        <v>2021</v>
      </c>
      <c r="B76" s="204">
        <v>44360</v>
      </c>
      <c r="C76" s="197">
        <v>-0.4</v>
      </c>
      <c r="D76" s="197">
        <v>4.3</v>
      </c>
      <c r="E76" s="197">
        <v>5.7</v>
      </c>
      <c r="F76" s="46">
        <v>-47</v>
      </c>
      <c r="G76" s="197">
        <v>1.4</v>
      </c>
      <c r="H76" s="197">
        <v>-51.2</v>
      </c>
      <c r="I76" s="123">
        <v>44378</v>
      </c>
    </row>
    <row r="77" spans="1:10" s="191" customFormat="1">
      <c r="A77" s="139">
        <v>2021</v>
      </c>
      <c r="B77" s="204">
        <v>44367</v>
      </c>
      <c r="C77" s="197">
        <v>-1.1000000000000001</v>
      </c>
      <c r="D77" s="197">
        <v>3.2</v>
      </c>
      <c r="E77" s="197">
        <v>4.3</v>
      </c>
      <c r="F77" s="197">
        <v>-40.799999999999997</v>
      </c>
      <c r="G77" s="197">
        <v>0.3</v>
      </c>
      <c r="H77" s="197">
        <v>-46.2</v>
      </c>
      <c r="I77" s="123">
        <v>44378</v>
      </c>
    </row>
    <row r="78" spans="1:10" s="191" customFormat="1">
      <c r="A78" s="139">
        <v>2021</v>
      </c>
      <c r="B78" s="204">
        <v>44374</v>
      </c>
      <c r="C78" s="197">
        <v>-0.1</v>
      </c>
      <c r="D78" s="197">
        <v>3.9</v>
      </c>
      <c r="E78" s="197">
        <v>5.2</v>
      </c>
      <c r="F78" s="197">
        <v>-41.9</v>
      </c>
      <c r="G78" s="197">
        <v>1.4</v>
      </c>
      <c r="H78" s="197">
        <v>-47.1</v>
      </c>
      <c r="I78" s="123">
        <v>44410</v>
      </c>
    </row>
    <row r="79" spans="1:10" s="191" customFormat="1">
      <c r="A79" s="139">
        <v>2021</v>
      </c>
      <c r="B79" s="204">
        <v>44381</v>
      </c>
      <c r="C79" s="197">
        <v>1.8</v>
      </c>
      <c r="D79" s="197">
        <v>4.3</v>
      </c>
      <c r="E79" s="197">
        <v>6.1</v>
      </c>
      <c r="F79" s="197">
        <v>-53.9</v>
      </c>
      <c r="G79" s="197">
        <v>3.5</v>
      </c>
      <c r="H79" s="197">
        <v>-52.9</v>
      </c>
      <c r="I79" s="123">
        <v>44410</v>
      </c>
    </row>
    <row r="80" spans="1:10" s="191" customFormat="1">
      <c r="A80" s="139">
        <v>2021</v>
      </c>
      <c r="B80" s="204">
        <v>44388</v>
      </c>
      <c r="C80" s="197">
        <v>-0.6</v>
      </c>
      <c r="D80" s="197">
        <v>2.8</v>
      </c>
      <c r="E80" s="197">
        <v>5.0999999999999996</v>
      </c>
      <c r="F80" s="197">
        <v>-62.3</v>
      </c>
      <c r="G80" s="197">
        <v>1.4</v>
      </c>
      <c r="H80" s="197">
        <v>-58.9</v>
      </c>
      <c r="I80" s="123">
        <v>44410</v>
      </c>
    </row>
    <row r="81" spans="1:9" s="191" customFormat="1">
      <c r="A81" s="139">
        <v>2021</v>
      </c>
      <c r="B81" s="204">
        <v>44395</v>
      </c>
      <c r="C81" s="197">
        <v>2.2000000000000002</v>
      </c>
      <c r="D81" s="197">
        <v>6.2</v>
      </c>
      <c r="E81" s="197">
        <v>8.4</v>
      </c>
      <c r="F81" s="197">
        <v>-57.8</v>
      </c>
      <c r="G81" s="197">
        <v>4.2</v>
      </c>
      <c r="H81" s="197">
        <v>-56.1</v>
      </c>
      <c r="I81" s="123">
        <v>44410</v>
      </c>
    </row>
    <row r="82" spans="1:9" s="191" customFormat="1">
      <c r="A82" s="139">
        <v>2021</v>
      </c>
      <c r="B82" s="204">
        <v>44402</v>
      </c>
      <c r="C82" s="46">
        <v>2</v>
      </c>
      <c r="D82" s="197">
        <v>8.6999999999999993</v>
      </c>
      <c r="E82" s="197">
        <v>10.7</v>
      </c>
      <c r="F82" s="197">
        <v>-53.4</v>
      </c>
      <c r="G82" s="46">
        <v>4</v>
      </c>
      <c r="H82" s="197">
        <v>-57.4</v>
      </c>
      <c r="I82" s="123">
        <v>44410</v>
      </c>
    </row>
    <row r="83" spans="1:9" s="191" customFormat="1">
      <c r="A83" s="139">
        <v>2021</v>
      </c>
      <c r="B83" s="204">
        <v>44409</v>
      </c>
      <c r="C83" s="197">
        <v>-0.9</v>
      </c>
      <c r="D83" s="197">
        <v>3.5</v>
      </c>
      <c r="E83" s="197">
        <v>5.7</v>
      </c>
      <c r="F83" s="197">
        <v>-63.7</v>
      </c>
      <c r="G83" s="197">
        <v>1.2</v>
      </c>
      <c r="H83" s="197">
        <v>-61.2</v>
      </c>
      <c r="I83" s="123">
        <v>44439</v>
      </c>
    </row>
    <row r="84" spans="1:9" s="191" customFormat="1">
      <c r="A84" s="139">
        <v>2021</v>
      </c>
      <c r="B84" s="204">
        <v>44416</v>
      </c>
      <c r="C84" s="197">
        <v>-1.9</v>
      </c>
      <c r="D84" s="197">
        <v>2.9</v>
      </c>
      <c r="E84" s="197">
        <v>5.5</v>
      </c>
      <c r="F84" s="197">
        <v>-70.7</v>
      </c>
      <c r="G84" s="197">
        <v>0.5</v>
      </c>
      <c r="H84" s="197">
        <v>-66.900000000000006</v>
      </c>
      <c r="I84" s="123">
        <v>44439</v>
      </c>
    </row>
    <row r="85" spans="1:9" s="191" customFormat="1">
      <c r="A85" s="139">
        <v>2021</v>
      </c>
      <c r="B85" s="204">
        <v>44423</v>
      </c>
      <c r="C85" s="197">
        <v>0.3</v>
      </c>
      <c r="D85" s="197">
        <v>4.7</v>
      </c>
      <c r="E85" s="197">
        <v>7.7</v>
      </c>
      <c r="F85" s="197">
        <v>-73.5</v>
      </c>
      <c r="G85" s="197">
        <v>2.9</v>
      </c>
      <c r="H85" s="46">
        <v>-68</v>
      </c>
      <c r="I85" s="123">
        <v>44439</v>
      </c>
    </row>
    <row r="86" spans="1:9" s="191" customFormat="1">
      <c r="A86" s="139">
        <v>2021</v>
      </c>
      <c r="B86" s="204">
        <v>44430</v>
      </c>
      <c r="C86" s="197">
        <v>-36.9</v>
      </c>
      <c r="D86" s="197">
        <v>-29.9</v>
      </c>
      <c r="E86" s="46">
        <v>-28</v>
      </c>
      <c r="F86" s="197">
        <v>-84.6</v>
      </c>
      <c r="G86" s="197">
        <v>-35.1</v>
      </c>
      <c r="H86" s="197">
        <v>-84.2</v>
      </c>
      <c r="I86" s="123">
        <v>44439</v>
      </c>
    </row>
    <row r="87" spans="1:9" s="191" customFormat="1">
      <c r="A87" s="139">
        <v>2021</v>
      </c>
      <c r="B87" s="204">
        <v>44437</v>
      </c>
      <c r="C87" s="197">
        <v>-51.4</v>
      </c>
      <c r="D87" s="197">
        <v>-46.2</v>
      </c>
      <c r="E87" s="197">
        <v>-44.8</v>
      </c>
      <c r="F87" s="197">
        <v>-89.4</v>
      </c>
      <c r="G87" s="197">
        <v>-50.1</v>
      </c>
      <c r="H87" s="197">
        <v>-88.7</v>
      </c>
      <c r="I87" s="123">
        <v>44439</v>
      </c>
    </row>
    <row r="88" spans="1:9" s="191" customFormat="1">
      <c r="A88" s="139">
        <v>2021</v>
      </c>
      <c r="B88" s="204">
        <v>44444</v>
      </c>
      <c r="C88" s="197">
        <v>-51.8</v>
      </c>
      <c r="D88" s="197">
        <v>-38.799999999999997</v>
      </c>
      <c r="E88" s="197">
        <v>-37.4</v>
      </c>
      <c r="F88" s="197">
        <v>-87.7</v>
      </c>
      <c r="G88" s="197">
        <v>-50.6</v>
      </c>
      <c r="H88" s="197">
        <v>-88.3</v>
      </c>
      <c r="I88" s="123">
        <v>44468</v>
      </c>
    </row>
    <row r="89" spans="1:9" s="191" customFormat="1">
      <c r="A89" s="139">
        <v>2021</v>
      </c>
      <c r="B89" s="204">
        <v>44451</v>
      </c>
      <c r="C89" s="197">
        <v>-53.2</v>
      </c>
      <c r="D89" s="197">
        <v>-16.399999999999999</v>
      </c>
      <c r="E89" s="197">
        <v>-14.4</v>
      </c>
      <c r="F89" s="46">
        <v>-82</v>
      </c>
      <c r="G89" s="46">
        <v>-52</v>
      </c>
      <c r="H89" s="197">
        <v>-88.1</v>
      </c>
      <c r="I89" s="123">
        <v>44468</v>
      </c>
    </row>
    <row r="90" spans="1:9" s="191" customFormat="1">
      <c r="A90" s="139">
        <v>2021</v>
      </c>
      <c r="B90" s="204">
        <v>44458</v>
      </c>
      <c r="C90" s="197">
        <v>-54.1</v>
      </c>
      <c r="D90" s="197">
        <v>-15.6</v>
      </c>
      <c r="E90" s="197">
        <v>-13.4</v>
      </c>
      <c r="F90" s="197">
        <v>-81.8</v>
      </c>
      <c r="G90" s="197">
        <v>-52.8</v>
      </c>
      <c r="H90" s="197">
        <v>-89.6</v>
      </c>
      <c r="I90" s="123">
        <v>44468</v>
      </c>
    </row>
    <row r="91" spans="1:9" s="191" customFormat="1">
      <c r="A91" s="139">
        <v>2021</v>
      </c>
      <c r="B91" s="204">
        <v>44465</v>
      </c>
      <c r="C91" s="197">
        <v>-40.9</v>
      </c>
      <c r="D91" s="197">
        <v>-11.4</v>
      </c>
      <c r="E91" s="197">
        <v>-8.9</v>
      </c>
      <c r="F91" s="197">
        <v>-82.4</v>
      </c>
      <c r="G91" s="197">
        <v>-39.200000000000003</v>
      </c>
      <c r="H91" s="197">
        <v>-87.1</v>
      </c>
      <c r="I91" s="123">
        <v>44468</v>
      </c>
    </row>
    <row r="92" spans="1:9" s="191" customFormat="1">
      <c r="A92" s="139">
        <v>2021</v>
      </c>
      <c r="B92" s="204">
        <v>44472</v>
      </c>
      <c r="C92" s="197">
        <v>-36.299999999999997</v>
      </c>
      <c r="D92" s="197">
        <v>-9.8000000000000007</v>
      </c>
      <c r="E92" s="197">
        <v>-6.9</v>
      </c>
      <c r="F92" s="197">
        <v>-83.6</v>
      </c>
      <c r="G92" s="197">
        <v>-34.4</v>
      </c>
      <c r="H92" s="197">
        <v>-87.2</v>
      </c>
      <c r="I92" s="123">
        <v>44498</v>
      </c>
    </row>
    <row r="93" spans="1:9" s="197" customFormat="1">
      <c r="A93" s="139">
        <v>2021</v>
      </c>
      <c r="B93" s="204">
        <v>44479</v>
      </c>
      <c r="C93" s="197">
        <v>-33.299999999999997</v>
      </c>
      <c r="D93" s="197">
        <v>-10.7</v>
      </c>
      <c r="E93" s="197">
        <v>-7.6</v>
      </c>
      <c r="F93" s="197">
        <v>-84.1</v>
      </c>
      <c r="G93" s="197">
        <v>-30.9</v>
      </c>
      <c r="H93" s="197">
        <v>-87.7</v>
      </c>
      <c r="I93" s="198">
        <v>44498</v>
      </c>
    </row>
    <row r="94" spans="1:9" s="197" customFormat="1">
      <c r="A94" s="139">
        <v>2021</v>
      </c>
      <c r="B94" s="204">
        <v>44486</v>
      </c>
      <c r="C94" s="197">
        <v>-29.8</v>
      </c>
      <c r="D94" s="197">
        <v>-7.9</v>
      </c>
      <c r="E94" s="197">
        <v>-5.2</v>
      </c>
      <c r="F94" s="197">
        <v>-81.599999999999994</v>
      </c>
      <c r="G94" s="197">
        <v>-27.7</v>
      </c>
      <c r="H94" s="197">
        <v>-83.9</v>
      </c>
      <c r="I94" s="198">
        <v>44498</v>
      </c>
    </row>
    <row r="95" spans="1:9" s="197" customFormat="1">
      <c r="A95" s="139">
        <v>2021</v>
      </c>
      <c r="B95" s="204">
        <v>44493</v>
      </c>
      <c r="C95" s="197">
        <v>-31.5</v>
      </c>
      <c r="D95" s="46">
        <v>-7</v>
      </c>
      <c r="E95" s="197">
        <v>-4.0999999999999996</v>
      </c>
      <c r="F95" s="197">
        <v>-82.3</v>
      </c>
      <c r="G95" s="197">
        <v>-29.4</v>
      </c>
      <c r="H95" s="197">
        <v>-86.4</v>
      </c>
      <c r="I95" s="198">
        <v>44498</v>
      </c>
    </row>
    <row r="96" spans="1:9" s="191" customFormat="1">
      <c r="A96" s="139">
        <v>2021</v>
      </c>
      <c r="B96" s="204">
        <v>44500</v>
      </c>
      <c r="C96" s="46">
        <v>-33</v>
      </c>
      <c r="D96" s="197">
        <v>-11.9</v>
      </c>
      <c r="E96" s="46">
        <v>-9</v>
      </c>
      <c r="F96" s="197">
        <v>-84.3</v>
      </c>
      <c r="G96" s="197">
        <v>-30.8</v>
      </c>
      <c r="H96" s="197">
        <v>-87.2</v>
      </c>
      <c r="I96" s="198">
        <v>44525</v>
      </c>
    </row>
    <row r="97" spans="1:9" s="197" customFormat="1">
      <c r="A97" s="139">
        <v>2021</v>
      </c>
      <c r="B97" s="204">
        <v>44507</v>
      </c>
      <c r="C97" s="197">
        <v>-31.3</v>
      </c>
      <c r="D97" s="197">
        <v>-10.7</v>
      </c>
      <c r="E97" s="46">
        <v>-7</v>
      </c>
      <c r="F97" s="197">
        <v>-86.7</v>
      </c>
      <c r="G97" s="197">
        <v>-28.6</v>
      </c>
      <c r="H97" s="197">
        <v>-88.4</v>
      </c>
      <c r="I97" s="198">
        <v>44525</v>
      </c>
    </row>
    <row r="98" spans="1:9" s="197" customFormat="1">
      <c r="A98" s="139">
        <v>2021</v>
      </c>
      <c r="B98" s="204">
        <v>44514</v>
      </c>
      <c r="C98" s="197">
        <v>-12.2</v>
      </c>
      <c r="D98" s="197">
        <v>-2.9</v>
      </c>
      <c r="E98" s="197">
        <v>1.4</v>
      </c>
      <c r="F98" s="197">
        <v>-85.8</v>
      </c>
      <c r="G98" s="197">
        <v>-8.6</v>
      </c>
      <c r="H98" s="197">
        <v>-84.5</v>
      </c>
      <c r="I98" s="198">
        <v>44525</v>
      </c>
    </row>
    <row r="99" spans="1:9" s="197" customFormat="1">
      <c r="A99" s="139">
        <v>2021</v>
      </c>
      <c r="B99" s="204">
        <v>44521</v>
      </c>
      <c r="C99" s="197">
        <v>-9.6</v>
      </c>
      <c r="D99" s="197">
        <v>-1.7</v>
      </c>
      <c r="E99" s="197">
        <v>2.9</v>
      </c>
      <c r="F99" s="197">
        <v>-86.5</v>
      </c>
      <c r="G99" s="46">
        <v>-6</v>
      </c>
      <c r="H99" s="197">
        <v>-84.1</v>
      </c>
      <c r="I99" s="198">
        <v>44525</v>
      </c>
    </row>
    <row r="100" spans="1:9" s="197" customFormat="1">
      <c r="A100" s="139">
        <v>2021</v>
      </c>
      <c r="B100" s="204">
        <v>44528</v>
      </c>
      <c r="C100" s="197">
        <v>-5.3</v>
      </c>
      <c r="D100" s="197">
        <v>0.6</v>
      </c>
      <c r="E100" s="197">
        <v>5.2</v>
      </c>
      <c r="F100" s="197">
        <v>-84.3</v>
      </c>
      <c r="G100" s="197">
        <v>-1.6</v>
      </c>
      <c r="H100" s="197">
        <v>-79.900000000000006</v>
      </c>
      <c r="I100" s="198">
        <v>44550</v>
      </c>
    </row>
    <row r="101" spans="1:9" s="197" customFormat="1">
      <c r="A101" s="139">
        <v>2021</v>
      </c>
      <c r="B101" s="204">
        <v>44535</v>
      </c>
      <c r="C101" s="197">
        <v>-9.9</v>
      </c>
      <c r="D101" s="197">
        <v>-5.2</v>
      </c>
      <c r="E101" s="197">
        <v>-1.2</v>
      </c>
      <c r="F101" s="197">
        <v>-84.6</v>
      </c>
      <c r="G101" s="197">
        <v>-6.4</v>
      </c>
      <c r="H101" s="197">
        <v>-82.2</v>
      </c>
      <c r="I101" s="198">
        <v>44550</v>
      </c>
    </row>
    <row r="102" spans="1:9" s="191" customFormat="1">
      <c r="A102" s="139">
        <v>2021</v>
      </c>
      <c r="B102" s="204">
        <v>44542</v>
      </c>
      <c r="C102" s="197">
        <v>-4.8</v>
      </c>
      <c r="D102" s="197">
        <v>-1.6</v>
      </c>
      <c r="E102" s="197">
        <v>2.4</v>
      </c>
      <c r="F102" s="197">
        <v>-83.5</v>
      </c>
      <c r="G102" s="197">
        <v>-1.5</v>
      </c>
      <c r="H102" s="197">
        <v>-79.900000000000006</v>
      </c>
      <c r="I102" s="198">
        <v>44550</v>
      </c>
    </row>
    <row r="103" spans="1:9" s="191" customFormat="1">
      <c r="A103" s="139">
        <v>2021</v>
      </c>
      <c r="B103" s="204">
        <v>44549</v>
      </c>
      <c r="C103" s="46">
        <v>-7</v>
      </c>
      <c r="D103" s="197">
        <v>-2.4</v>
      </c>
      <c r="E103" s="197">
        <v>1.5</v>
      </c>
      <c r="F103" s="197">
        <v>-83.9</v>
      </c>
      <c r="G103" s="197">
        <v>-3.7</v>
      </c>
      <c r="H103" s="46">
        <v>-80</v>
      </c>
      <c r="I103" s="198">
        <v>44550</v>
      </c>
    </row>
    <row r="104" spans="1:9" s="191" customFormat="1">
      <c r="A104" s="139">
        <v>2021</v>
      </c>
      <c r="B104" s="204">
        <v>44556</v>
      </c>
      <c r="C104" s="197">
        <v>0.5</v>
      </c>
      <c r="D104" s="197">
        <v>4.5999999999999996</v>
      </c>
      <c r="E104" s="197">
        <v>10.3</v>
      </c>
      <c r="F104" s="197">
        <v>-86.3</v>
      </c>
      <c r="G104" s="46">
        <v>5</v>
      </c>
      <c r="H104" s="197">
        <v>-81.900000000000006</v>
      </c>
      <c r="I104" s="198">
        <v>44587</v>
      </c>
    </row>
    <row r="105" spans="1:9" s="197" customFormat="1">
      <c r="A105" s="197">
        <v>2022</v>
      </c>
      <c r="B105" s="204">
        <v>44563</v>
      </c>
      <c r="C105" s="197">
        <v>-1.2</v>
      </c>
      <c r="D105" s="197">
        <v>1.8</v>
      </c>
      <c r="E105" s="197">
        <v>10.7</v>
      </c>
      <c r="F105" s="197">
        <v>-89.5</v>
      </c>
      <c r="G105" s="197">
        <v>6.2</v>
      </c>
      <c r="H105" s="197">
        <v>-87.4</v>
      </c>
      <c r="I105" s="198">
        <v>44587</v>
      </c>
    </row>
    <row r="106" spans="1:9" s="197" customFormat="1">
      <c r="A106" s="197">
        <v>2022</v>
      </c>
      <c r="B106" s="204">
        <v>44570</v>
      </c>
      <c r="C106" s="197">
        <v>-3.3</v>
      </c>
      <c r="D106" s="197">
        <v>1.4</v>
      </c>
      <c r="E106" s="197">
        <v>9.1</v>
      </c>
      <c r="F106" s="197">
        <v>-88.5</v>
      </c>
      <c r="G106" s="197">
        <v>2.8</v>
      </c>
      <c r="H106" s="197">
        <v>-86.3</v>
      </c>
      <c r="I106" s="198">
        <v>44587</v>
      </c>
    </row>
    <row r="107" spans="1:9" s="197" customFormat="1">
      <c r="A107" s="197">
        <v>2022</v>
      </c>
      <c r="B107" s="204">
        <v>44577</v>
      </c>
      <c r="C107" s="197">
        <v>0.4</v>
      </c>
      <c r="D107" s="197">
        <v>4.5</v>
      </c>
      <c r="E107" s="197">
        <v>10.8</v>
      </c>
      <c r="F107" s="197">
        <v>-86.3</v>
      </c>
      <c r="G107" s="197">
        <v>5.6</v>
      </c>
      <c r="H107" s="197">
        <v>-82.8</v>
      </c>
      <c r="I107" s="198">
        <v>44587</v>
      </c>
    </row>
    <row r="108" spans="1:9" s="197" customFormat="1">
      <c r="A108" s="197">
        <v>2022</v>
      </c>
      <c r="B108" s="204">
        <v>44584</v>
      </c>
      <c r="C108" s="197">
        <v>1.7</v>
      </c>
      <c r="D108" s="197">
        <v>6.1</v>
      </c>
      <c r="E108" s="197">
        <v>11.8</v>
      </c>
      <c r="F108" s="197">
        <v>-85.5</v>
      </c>
      <c r="G108" s="197">
        <v>6.3</v>
      </c>
      <c r="H108" s="197">
        <v>-81.400000000000006</v>
      </c>
      <c r="I108" s="198">
        <v>44587</v>
      </c>
    </row>
    <row r="109" spans="1:9" s="197" customFormat="1">
      <c r="A109" s="197">
        <v>2022</v>
      </c>
      <c r="B109" s="204">
        <v>44591</v>
      </c>
      <c r="C109" s="197">
        <v>-3.6</v>
      </c>
      <c r="D109" s="197">
        <v>0.6</v>
      </c>
      <c r="E109" s="46">
        <v>6</v>
      </c>
      <c r="F109" s="197">
        <v>-85.7</v>
      </c>
      <c r="G109" s="197">
        <v>0.8</v>
      </c>
      <c r="H109" s="197">
        <v>-81.7</v>
      </c>
      <c r="I109" s="198">
        <v>44620</v>
      </c>
    </row>
    <row r="110" spans="1:9" s="197" customFormat="1">
      <c r="A110" s="197">
        <v>2022</v>
      </c>
      <c r="B110" s="204">
        <f>+B109+7</f>
        <v>44598</v>
      </c>
      <c r="C110" s="197">
        <v>-11.4</v>
      </c>
      <c r="D110" s="197">
        <v>-4.0999999999999996</v>
      </c>
      <c r="E110" s="197">
        <v>1.5</v>
      </c>
      <c r="F110" s="197">
        <v>-87.8</v>
      </c>
      <c r="G110" s="197">
        <v>-7.3</v>
      </c>
      <c r="H110" s="197">
        <v>-83.9</v>
      </c>
      <c r="I110" s="198">
        <v>44620</v>
      </c>
    </row>
    <row r="111" spans="1:9" s="197" customFormat="1">
      <c r="A111" s="197">
        <v>2022</v>
      </c>
      <c r="B111" s="204">
        <f t="shared" ref="B111:B126" si="0">+B110+7</f>
        <v>44605</v>
      </c>
      <c r="C111" s="197">
        <v>-9.9</v>
      </c>
      <c r="D111" s="197">
        <v>-7.4</v>
      </c>
      <c r="E111" s="197">
        <v>-0.7</v>
      </c>
      <c r="F111" s="197">
        <v>-90.2</v>
      </c>
      <c r="G111" s="197">
        <v>-4.5</v>
      </c>
      <c r="H111" s="197">
        <v>-87.1</v>
      </c>
      <c r="I111" s="198">
        <v>44620</v>
      </c>
    </row>
    <row r="112" spans="1:9" s="197" customFormat="1">
      <c r="A112" s="197">
        <v>2022</v>
      </c>
      <c r="B112" s="204">
        <f t="shared" si="0"/>
        <v>44612</v>
      </c>
      <c r="C112" s="197">
        <v>-9.6</v>
      </c>
      <c r="D112" s="197">
        <v>-4.7</v>
      </c>
      <c r="E112" s="197">
        <v>1.6</v>
      </c>
      <c r="F112" s="197">
        <v>-89.2</v>
      </c>
      <c r="G112" s="197">
        <v>-4.8</v>
      </c>
      <c r="H112" s="197">
        <v>-85.1</v>
      </c>
      <c r="I112" s="198">
        <v>44620</v>
      </c>
    </row>
    <row r="113" spans="1:10" s="197" customFormat="1">
      <c r="A113" s="197">
        <v>2022</v>
      </c>
      <c r="B113" s="204">
        <f t="shared" si="0"/>
        <v>44619</v>
      </c>
      <c r="C113" s="197">
        <v>-11.2</v>
      </c>
      <c r="D113" s="197">
        <v>-4.4000000000000004</v>
      </c>
      <c r="E113" s="197">
        <v>1.7</v>
      </c>
      <c r="F113" s="197">
        <v>-88.9</v>
      </c>
      <c r="G113" s="197">
        <v>-6.8</v>
      </c>
      <c r="H113" s="197">
        <v>-84.9</v>
      </c>
      <c r="I113" s="198">
        <v>44652</v>
      </c>
    </row>
    <row r="114" spans="1:10" s="197" customFormat="1">
      <c r="A114" s="197">
        <v>2022</v>
      </c>
      <c r="B114" s="204">
        <f t="shared" si="0"/>
        <v>44626</v>
      </c>
      <c r="C114" s="197">
        <v>-12.8</v>
      </c>
      <c r="D114" s="197">
        <v>-6.1</v>
      </c>
      <c r="E114" s="197">
        <v>-0.6</v>
      </c>
      <c r="F114" s="197">
        <v>-87.9</v>
      </c>
      <c r="G114" s="197">
        <v>-8.8000000000000007</v>
      </c>
      <c r="H114" s="46">
        <v>-84</v>
      </c>
      <c r="I114" s="198">
        <v>44652</v>
      </c>
      <c r="J114" s="173" t="s">
        <v>808</v>
      </c>
    </row>
    <row r="115" spans="1:10" s="197" customFormat="1">
      <c r="A115" s="197">
        <v>2022</v>
      </c>
      <c r="B115" s="204">
        <f t="shared" si="0"/>
        <v>44633</v>
      </c>
      <c r="C115" s="197">
        <v>-8.3000000000000007</v>
      </c>
      <c r="D115" s="197">
        <v>-2.5</v>
      </c>
      <c r="E115" s="46">
        <v>3</v>
      </c>
      <c r="F115" s="197">
        <v>-86.1</v>
      </c>
      <c r="G115" s="197">
        <v>-4.2</v>
      </c>
      <c r="H115" s="197">
        <v>-81.7</v>
      </c>
      <c r="I115" s="198">
        <v>44652</v>
      </c>
      <c r="J115" s="173" t="s">
        <v>809</v>
      </c>
    </row>
    <row r="116" spans="1:10" s="197" customFormat="1">
      <c r="A116" s="197">
        <v>2022</v>
      </c>
      <c r="B116" s="204">
        <f t="shared" si="0"/>
        <v>44640</v>
      </c>
      <c r="C116" s="197">
        <v>-8.5</v>
      </c>
      <c r="D116" s="197">
        <v>-4.3</v>
      </c>
      <c r="E116" s="197">
        <v>0.5</v>
      </c>
      <c r="F116" s="197">
        <v>-83.6</v>
      </c>
      <c r="G116" s="46">
        <v>-5</v>
      </c>
      <c r="H116" s="197">
        <v>-77.099999999999994</v>
      </c>
      <c r="I116" s="198">
        <v>44652</v>
      </c>
      <c r="J116" s="173" t="s">
        <v>810</v>
      </c>
    </row>
    <row r="117" spans="1:10" s="197" customFormat="1">
      <c r="A117" s="197">
        <v>2022</v>
      </c>
      <c r="B117" s="204">
        <f t="shared" si="0"/>
        <v>44647</v>
      </c>
      <c r="C117" s="197">
        <v>-8.6999999999999993</v>
      </c>
      <c r="D117" s="197">
        <v>-5.4</v>
      </c>
      <c r="E117" s="197">
        <v>-1.3</v>
      </c>
      <c r="F117" s="197">
        <v>-80.900000000000006</v>
      </c>
      <c r="G117" s="197">
        <v>-5.5</v>
      </c>
      <c r="H117" s="197">
        <v>-74.5</v>
      </c>
      <c r="I117" s="198">
        <v>44652</v>
      </c>
      <c r="J117" s="173" t="s">
        <v>811</v>
      </c>
    </row>
    <row r="118" spans="1:10" s="197" customFormat="1">
      <c r="A118" s="197">
        <v>2022</v>
      </c>
      <c r="B118" s="204">
        <f t="shared" si="0"/>
        <v>44654</v>
      </c>
      <c r="C118" s="197">
        <v>-4.9000000000000004</v>
      </c>
      <c r="D118" s="197">
        <v>-1.3</v>
      </c>
      <c r="E118" s="197">
        <v>2.1</v>
      </c>
      <c r="F118" s="197">
        <v>-75.5</v>
      </c>
      <c r="G118" s="197">
        <v>-2.1</v>
      </c>
      <c r="H118" s="197">
        <v>-67.900000000000006</v>
      </c>
      <c r="I118" s="198">
        <v>44683</v>
      </c>
    </row>
    <row r="119" spans="1:10" s="197" customFormat="1">
      <c r="A119" s="197">
        <v>2022</v>
      </c>
      <c r="B119" s="204">
        <f t="shared" si="0"/>
        <v>44661</v>
      </c>
      <c r="C119" s="197">
        <v>-4.5</v>
      </c>
      <c r="D119" s="197">
        <v>-0.5</v>
      </c>
      <c r="E119" s="197">
        <v>2.7</v>
      </c>
      <c r="F119" s="197">
        <v>-72.7</v>
      </c>
      <c r="G119" s="197">
        <v>-1.8</v>
      </c>
      <c r="H119" s="197">
        <v>-67.7</v>
      </c>
      <c r="I119" s="198">
        <v>44683</v>
      </c>
    </row>
    <row r="120" spans="1:10" s="197" customFormat="1">
      <c r="A120" s="197">
        <v>2022</v>
      </c>
      <c r="B120" s="204">
        <f t="shared" si="0"/>
        <v>44668</v>
      </c>
      <c r="C120" s="197">
        <v>-16.100000000000001</v>
      </c>
      <c r="D120" s="197">
        <v>-7.8</v>
      </c>
      <c r="E120" s="197">
        <v>-4.9000000000000004</v>
      </c>
      <c r="F120" s="197">
        <v>-71.7</v>
      </c>
      <c r="G120" s="197">
        <v>-14.1</v>
      </c>
      <c r="H120" s="197">
        <v>-66.599999999999994</v>
      </c>
      <c r="I120" s="198">
        <v>44683</v>
      </c>
    </row>
    <row r="121" spans="1:10" s="197" customFormat="1">
      <c r="A121" s="197">
        <v>2022</v>
      </c>
      <c r="B121" s="204">
        <f t="shared" si="0"/>
        <v>44675</v>
      </c>
      <c r="C121" s="197">
        <v>4.7</v>
      </c>
      <c r="D121" s="197">
        <v>6.1</v>
      </c>
      <c r="E121" s="197">
        <v>9.6999999999999993</v>
      </c>
      <c r="F121" s="46">
        <v>-66</v>
      </c>
      <c r="G121" s="197">
        <v>7.6</v>
      </c>
      <c r="H121" s="197">
        <v>-57.7</v>
      </c>
      <c r="I121" s="198">
        <v>44683</v>
      </c>
    </row>
    <row r="122" spans="1:10" s="197" customFormat="1">
      <c r="A122" s="197">
        <v>2022</v>
      </c>
      <c r="B122" s="204">
        <f t="shared" si="0"/>
        <v>44682</v>
      </c>
      <c r="C122" s="197">
        <v>0.6</v>
      </c>
      <c r="D122" s="197">
        <v>5.2</v>
      </c>
      <c r="E122" s="197">
        <v>7.9</v>
      </c>
      <c r="F122" s="197">
        <v>-61.6</v>
      </c>
      <c r="G122" s="197">
        <v>2.9</v>
      </c>
      <c r="H122" s="197">
        <v>-55.6</v>
      </c>
      <c r="I122" s="198">
        <v>44683</v>
      </c>
    </row>
    <row r="123" spans="1:10" s="197" customFormat="1">
      <c r="A123" s="197">
        <v>2022</v>
      </c>
      <c r="B123" s="204">
        <f t="shared" si="0"/>
        <v>44689</v>
      </c>
      <c r="C123" s="197">
        <v>-1.4</v>
      </c>
      <c r="D123" s="197">
        <v>4.3</v>
      </c>
      <c r="E123" s="197">
        <v>6.2</v>
      </c>
      <c r="F123" s="197">
        <v>-51.9</v>
      </c>
      <c r="G123" s="197">
        <v>0.5</v>
      </c>
      <c r="H123" s="197">
        <v>-49.4</v>
      </c>
      <c r="I123" s="198">
        <v>44713</v>
      </c>
    </row>
    <row r="124" spans="1:10" s="197" customFormat="1">
      <c r="A124" s="197">
        <v>2022</v>
      </c>
      <c r="B124" s="204">
        <f t="shared" si="0"/>
        <v>44696</v>
      </c>
      <c r="C124" s="46">
        <v>-3</v>
      </c>
      <c r="D124" s="197">
        <v>3.5</v>
      </c>
      <c r="E124" s="197">
        <v>4.9000000000000004</v>
      </c>
      <c r="F124" s="197">
        <v>-41.4</v>
      </c>
      <c r="G124" s="197">
        <v>-1.8</v>
      </c>
      <c r="H124" s="197">
        <v>-39.200000000000003</v>
      </c>
      <c r="I124" s="198">
        <v>44713</v>
      </c>
    </row>
    <row r="125" spans="1:10" s="197" customFormat="1">
      <c r="A125" s="197">
        <v>2022</v>
      </c>
      <c r="B125" s="204">
        <f t="shared" si="0"/>
        <v>44703</v>
      </c>
      <c r="C125" s="197">
        <v>-4.7</v>
      </c>
      <c r="D125" s="197">
        <v>2.2000000000000002</v>
      </c>
      <c r="E125" s="197">
        <v>3.3</v>
      </c>
      <c r="F125" s="197">
        <v>-36.6</v>
      </c>
      <c r="G125" s="197">
        <v>-3.5</v>
      </c>
      <c r="H125" s="197">
        <v>-38.299999999999997</v>
      </c>
      <c r="I125" s="198">
        <v>44713</v>
      </c>
    </row>
    <row r="126" spans="1:10" s="197" customFormat="1">
      <c r="A126" s="197">
        <v>2022</v>
      </c>
      <c r="B126" s="204">
        <f t="shared" si="0"/>
        <v>44710</v>
      </c>
      <c r="C126" s="197">
        <v>-4.0999999999999996</v>
      </c>
      <c r="D126" s="197">
        <v>2.6</v>
      </c>
      <c r="E126" s="197">
        <v>3.5</v>
      </c>
      <c r="F126" s="197">
        <v>-31.6</v>
      </c>
      <c r="G126" s="197">
        <v>-3.2</v>
      </c>
      <c r="H126" s="197">
        <v>-34.4</v>
      </c>
      <c r="I126" s="198">
        <v>44713</v>
      </c>
    </row>
    <row r="127" spans="1:10" s="197" customFormat="1">
      <c r="B127" s="145"/>
      <c r="I127" s="198">
        <v>44742</v>
      </c>
    </row>
    <row r="128" spans="1:10" s="197" customFormat="1">
      <c r="B128" s="145"/>
      <c r="C128" s="46"/>
      <c r="I128" s="198"/>
    </row>
    <row r="129" spans="1:9" s="197" customFormat="1">
      <c r="B129" s="185" t="s">
        <v>759</v>
      </c>
      <c r="D129" s="202" t="s">
        <v>795</v>
      </c>
      <c r="E129" s="185"/>
      <c r="F129" s="202" t="s">
        <v>734</v>
      </c>
      <c r="I129" s="198"/>
    </row>
    <row r="130" spans="1:9" s="191" customFormat="1">
      <c r="A130" s="197"/>
      <c r="B130" s="185" t="s">
        <v>759</v>
      </c>
      <c r="D130" s="202" t="s">
        <v>795</v>
      </c>
      <c r="E130" s="185"/>
      <c r="F130" s="202" t="s">
        <v>734</v>
      </c>
      <c r="G130" s="185"/>
      <c r="H130" s="185"/>
    </row>
    <row r="131" spans="1:9" s="191" customFormat="1">
      <c r="A131" s="197"/>
      <c r="B131" s="185" t="s">
        <v>734</v>
      </c>
      <c r="C131" s="185" t="s">
        <v>734</v>
      </c>
      <c r="D131" s="185" t="s">
        <v>734</v>
      </c>
      <c r="E131" s="185" t="s">
        <v>734</v>
      </c>
      <c r="F131" s="185" t="s">
        <v>734</v>
      </c>
      <c r="G131" s="185"/>
      <c r="H131" s="185"/>
    </row>
    <row r="132" spans="1:9" s="191" customFormat="1">
      <c r="A132" s="197"/>
      <c r="B132" s="185" t="s">
        <v>734</v>
      </c>
      <c r="C132" s="185" t="s">
        <v>734</v>
      </c>
      <c r="D132" s="185" t="s">
        <v>734</v>
      </c>
      <c r="E132" s="185" t="s">
        <v>734</v>
      </c>
      <c r="F132" s="185" t="s">
        <v>734</v>
      </c>
      <c r="G132" s="185"/>
      <c r="H132" s="185"/>
    </row>
    <row r="133" spans="1:9" s="191" customFormat="1">
      <c r="A133" s="197"/>
      <c r="B133" s="185" t="s">
        <v>734</v>
      </c>
      <c r="C133" s="185" t="s">
        <v>734</v>
      </c>
      <c r="D133" s="185" t="s">
        <v>734</v>
      </c>
      <c r="E133" s="185" t="s">
        <v>734</v>
      </c>
      <c r="F133" s="185" t="s">
        <v>734</v>
      </c>
      <c r="G133" s="185"/>
      <c r="H133" s="185"/>
    </row>
    <row r="134" spans="1:9">
      <c r="B134" s="185" t="s">
        <v>734</v>
      </c>
      <c r="C134" s="185" t="s">
        <v>734</v>
      </c>
      <c r="D134" s="185" t="s">
        <v>734</v>
      </c>
      <c r="E134" s="185" t="s">
        <v>734</v>
      </c>
      <c r="F134" s="185" t="s">
        <v>734</v>
      </c>
      <c r="G134" s="185"/>
      <c r="H134" s="185"/>
    </row>
    <row r="135" spans="1:9">
      <c r="B135" s="185" t="s">
        <v>734</v>
      </c>
      <c r="C135" s="185" t="s">
        <v>734</v>
      </c>
      <c r="D135" s="185" t="s">
        <v>734</v>
      </c>
      <c r="E135" s="185" t="s">
        <v>734</v>
      </c>
      <c r="F135" s="185" t="s">
        <v>734</v>
      </c>
      <c r="G135" s="185"/>
      <c r="H135" s="185"/>
    </row>
    <row r="136" spans="1:9">
      <c r="B136" s="185" t="s">
        <v>734</v>
      </c>
      <c r="C136" s="185" t="s">
        <v>734</v>
      </c>
      <c r="D136" s="185" t="s">
        <v>734</v>
      </c>
      <c r="E136" s="185" t="s">
        <v>734</v>
      </c>
      <c r="F136" s="185" t="s">
        <v>734</v>
      </c>
      <c r="G136" s="185"/>
      <c r="H136" s="185"/>
    </row>
    <row r="137" spans="1:9">
      <c r="B137" s="14"/>
      <c r="C137" s="167"/>
      <c r="D137" s="167"/>
      <c r="E137" s="168"/>
    </row>
    <row r="138" spans="1:9">
      <c r="B138" s="183" t="s">
        <v>736</v>
      </c>
      <c r="D138" s="167"/>
      <c r="E138" s="168"/>
      <c r="I138" s="137" t="s">
        <v>717</v>
      </c>
    </row>
    <row r="139" spans="1:9">
      <c r="B139" s="182" t="s">
        <v>713</v>
      </c>
      <c r="D139" s="167"/>
      <c r="E139" s="168"/>
    </row>
    <row r="140" spans="1:9">
      <c r="B140" s="183" t="s">
        <v>718</v>
      </c>
      <c r="D140" s="167"/>
      <c r="E140" s="168"/>
    </row>
    <row r="141" spans="1:9">
      <c r="B141" s="184" t="s">
        <v>729</v>
      </c>
      <c r="D141" s="167"/>
      <c r="E141" s="168"/>
    </row>
    <row r="142" spans="1:9">
      <c r="B142" s="184" t="s">
        <v>719</v>
      </c>
      <c r="D142" s="167"/>
      <c r="E142" s="168"/>
    </row>
    <row r="143" spans="1:9">
      <c r="B143" s="111" t="s">
        <v>731</v>
      </c>
      <c r="D143" s="167"/>
      <c r="E143" s="168"/>
    </row>
    <row r="144" spans="1:9">
      <c r="B144" s="185" t="s">
        <v>720</v>
      </c>
      <c r="D144" s="167"/>
      <c r="E144" s="168"/>
    </row>
    <row r="145" spans="2:8">
      <c r="B145" s="111" t="s">
        <v>730</v>
      </c>
      <c r="D145" s="167"/>
      <c r="E145" s="168"/>
    </row>
    <row r="146" spans="2:8">
      <c r="B146" s="184" t="s">
        <v>721</v>
      </c>
      <c r="D146" s="167"/>
      <c r="E146" s="168"/>
    </row>
    <row r="147" spans="2:8">
      <c r="B147" s="111" t="s">
        <v>722</v>
      </c>
      <c r="D147" s="167"/>
      <c r="E147" s="168"/>
    </row>
    <row r="148" spans="2:8">
      <c r="B148" s="111" t="s">
        <v>723</v>
      </c>
      <c r="D148" s="167"/>
      <c r="E148" s="168"/>
    </row>
    <row r="149" spans="2:8">
      <c r="B149" s="111" t="s">
        <v>724</v>
      </c>
      <c r="D149" s="167"/>
      <c r="E149" s="168"/>
    </row>
    <row r="150" spans="2:8">
      <c r="B150" s="111" t="s">
        <v>732</v>
      </c>
      <c r="D150" s="167"/>
      <c r="E150" s="168"/>
    </row>
    <row r="151" spans="2:8">
      <c r="B151" s="184" t="s">
        <v>725</v>
      </c>
      <c r="D151" s="167"/>
      <c r="E151" s="168"/>
    </row>
    <row r="152" spans="2:8">
      <c r="B152" s="184" t="s">
        <v>726</v>
      </c>
      <c r="D152" s="167"/>
      <c r="E152" s="168"/>
    </row>
    <row r="153" spans="2:8">
      <c r="B153" s="184" t="s">
        <v>728</v>
      </c>
      <c r="D153" s="167"/>
      <c r="E153" s="168"/>
    </row>
    <row r="154" spans="2:8">
      <c r="B154" s="14"/>
      <c r="C154" s="167"/>
      <c r="D154" s="167"/>
      <c r="E154" s="168"/>
      <c r="F154" s="123"/>
      <c r="G154" s="123"/>
      <c r="H154" s="123"/>
    </row>
    <row r="156" spans="2:8">
      <c r="B156" s="14"/>
      <c r="C156" s="167"/>
      <c r="D156" s="167"/>
      <c r="E156" s="168"/>
      <c r="F156" s="123"/>
      <c r="G156" s="123"/>
      <c r="H156" s="123"/>
    </row>
    <row r="157" spans="2:8">
      <c r="B157" s="14"/>
      <c r="C157" s="167"/>
      <c r="D157" s="167"/>
      <c r="E157" s="168"/>
      <c r="F157" s="123"/>
      <c r="G157" s="123"/>
      <c r="H157" s="123"/>
    </row>
    <row r="158" spans="2:8">
      <c r="B158" s="14"/>
      <c r="C158" s="167"/>
      <c r="D158" s="167"/>
      <c r="E158" s="168"/>
      <c r="F158" s="123"/>
      <c r="G158" s="123"/>
      <c r="H158" s="123"/>
    </row>
    <row r="159" spans="2:8">
      <c r="B159" s="14"/>
      <c r="C159" s="167"/>
      <c r="D159" s="167"/>
      <c r="E159" s="168"/>
      <c r="F159" s="123"/>
      <c r="G159" s="123"/>
      <c r="H159" s="123"/>
    </row>
    <row r="160" spans="2:8">
      <c r="B160" s="14"/>
      <c r="C160" s="167"/>
      <c r="D160" s="167"/>
      <c r="E160" s="168"/>
      <c r="F160" s="123"/>
      <c r="G160" s="123"/>
      <c r="H160" s="123"/>
    </row>
    <row r="161" spans="2:8">
      <c r="B161" s="14"/>
      <c r="C161" s="167"/>
      <c r="D161" s="167"/>
      <c r="E161" s="168"/>
      <c r="F161" s="123"/>
      <c r="G161" s="123"/>
      <c r="H161" s="123"/>
    </row>
    <row r="162" spans="2:8">
      <c r="B162" s="14"/>
      <c r="C162" s="167"/>
      <c r="D162" s="167"/>
      <c r="E162" s="168"/>
      <c r="F162" s="123"/>
      <c r="G162" s="123"/>
      <c r="H162" s="123"/>
    </row>
    <row r="163" spans="2:8">
      <c r="B163" s="14"/>
      <c r="C163" s="167"/>
      <c r="D163" s="167"/>
      <c r="E163" s="168"/>
      <c r="F163" s="123"/>
      <c r="G163" s="123"/>
      <c r="H163" s="123"/>
    </row>
    <row r="164" spans="2:8">
      <c r="B164" s="14"/>
      <c r="C164" s="167"/>
      <c r="D164" s="167"/>
      <c r="E164" s="168"/>
      <c r="F164" s="123"/>
      <c r="G164" s="123"/>
      <c r="H164" s="123"/>
    </row>
    <row r="165" spans="2:8">
      <c r="B165" s="14"/>
      <c r="C165" s="167"/>
      <c r="D165" s="167"/>
      <c r="E165" s="168"/>
      <c r="F165" s="123"/>
      <c r="G165" s="123"/>
      <c r="H165" s="123"/>
    </row>
    <row r="166" spans="2:8">
      <c r="B166" s="14"/>
      <c r="C166" s="167"/>
      <c r="D166" s="167"/>
      <c r="E166" s="168"/>
      <c r="F166" s="123"/>
      <c r="G166" s="123"/>
      <c r="H166" s="123"/>
    </row>
    <row r="167" spans="2:8">
      <c r="B167" s="14"/>
      <c r="C167" s="167"/>
      <c r="D167" s="167"/>
      <c r="E167" s="168"/>
      <c r="F167" s="123"/>
      <c r="G167" s="123"/>
      <c r="H167" s="123"/>
    </row>
    <row r="168" spans="2:8">
      <c r="B168" s="14"/>
      <c r="C168" s="167"/>
      <c r="D168" s="167"/>
      <c r="E168" s="168"/>
      <c r="F168" s="123"/>
      <c r="G168" s="123"/>
      <c r="H168" s="123"/>
    </row>
    <row r="169" spans="2:8">
      <c r="B169" s="14"/>
      <c r="C169" s="167"/>
      <c r="D169" s="167"/>
      <c r="E169" s="168"/>
      <c r="F169" s="123"/>
      <c r="G169" s="123"/>
      <c r="H169" s="123"/>
    </row>
    <row r="170" spans="2:8">
      <c r="B170" s="14"/>
      <c r="C170" s="167"/>
      <c r="D170" s="167"/>
      <c r="E170" s="168"/>
      <c r="F170" s="123"/>
      <c r="G170" s="123"/>
      <c r="H170" s="123"/>
    </row>
    <row r="171" spans="2:8">
      <c r="B171" s="14"/>
      <c r="C171" s="167"/>
      <c r="D171" s="167"/>
      <c r="E171" s="168"/>
      <c r="F171" s="123"/>
      <c r="G171" s="123"/>
      <c r="H171" s="123"/>
    </row>
    <row r="172" spans="2:8">
      <c r="B172" s="14"/>
      <c r="C172" s="167"/>
      <c r="D172" s="167"/>
      <c r="E172" s="168"/>
      <c r="F172" s="123"/>
      <c r="G172" s="123"/>
      <c r="H172" s="123"/>
    </row>
    <row r="173" spans="2:8">
      <c r="B173" s="14"/>
      <c r="C173" s="167"/>
      <c r="D173" s="167"/>
      <c r="E173" s="168"/>
      <c r="F173" s="123"/>
      <c r="G173" s="123"/>
      <c r="H173" s="123"/>
    </row>
    <row r="174" spans="2:8">
      <c r="B174" s="14"/>
      <c r="C174" s="167"/>
      <c r="D174" s="167"/>
      <c r="E174" s="168"/>
      <c r="F174" s="123"/>
      <c r="G174" s="123"/>
      <c r="H174" s="123"/>
    </row>
    <row r="175" spans="2:8">
      <c r="B175" s="14"/>
      <c r="C175" s="167"/>
      <c r="D175" s="167"/>
      <c r="E175" s="168"/>
      <c r="F175" s="123"/>
      <c r="G175" s="123"/>
      <c r="H175" s="123"/>
    </row>
    <row r="176" spans="2:8">
      <c r="B176" s="14"/>
      <c r="C176" s="167"/>
      <c r="D176" s="167"/>
      <c r="E176" s="168"/>
      <c r="F176" s="123"/>
      <c r="G176" s="123"/>
      <c r="H176" s="123"/>
    </row>
    <row r="177" spans="2:8">
      <c r="B177" s="14"/>
      <c r="C177" s="167"/>
      <c r="D177" s="167"/>
      <c r="E177" s="168"/>
      <c r="F177" s="123"/>
      <c r="G177" s="123"/>
      <c r="H177" s="123"/>
    </row>
    <row r="178" spans="2:8">
      <c r="B178" s="14"/>
      <c r="C178" s="167"/>
      <c r="D178" s="167"/>
      <c r="E178" s="168"/>
      <c r="F178" s="123"/>
      <c r="G178" s="123"/>
      <c r="H178" s="123"/>
    </row>
    <row r="179" spans="2:8">
      <c r="B179" s="14"/>
      <c r="C179" s="167"/>
      <c r="D179" s="167"/>
      <c r="E179" s="168"/>
      <c r="F179" s="123"/>
      <c r="G179" s="123"/>
      <c r="H179" s="123"/>
    </row>
    <row r="180" spans="2:8">
      <c r="B180" s="14"/>
      <c r="C180" s="167"/>
      <c r="D180" s="167"/>
      <c r="E180" s="168"/>
      <c r="F180" s="123"/>
      <c r="G180" s="123"/>
      <c r="H180" s="123"/>
    </row>
    <row r="181" spans="2:8">
      <c r="B181" s="14"/>
      <c r="C181" s="167"/>
      <c r="D181" s="167"/>
      <c r="E181" s="168"/>
      <c r="F181" s="123"/>
      <c r="G181" s="123"/>
      <c r="H181" s="123"/>
    </row>
    <row r="182" spans="2:8">
      <c r="B182" s="14"/>
      <c r="C182" s="167"/>
      <c r="D182" s="167"/>
      <c r="E182" s="168"/>
      <c r="F182" s="123"/>
      <c r="G182" s="123"/>
      <c r="H182" s="123"/>
    </row>
    <row r="183" spans="2:8">
      <c r="B183" s="14"/>
      <c r="C183" s="167"/>
      <c r="D183" s="167"/>
      <c r="E183" s="168"/>
      <c r="F183" s="123"/>
      <c r="G183" s="123"/>
      <c r="H183" s="123"/>
    </row>
    <row r="184" spans="2:8">
      <c r="B184" s="14"/>
      <c r="C184" s="167"/>
      <c r="D184" s="167"/>
      <c r="E184" s="168"/>
      <c r="F184" s="123"/>
      <c r="G184" s="123"/>
      <c r="H184" s="123"/>
    </row>
    <row r="185" spans="2:8">
      <c r="B185" s="14"/>
      <c r="C185" s="167"/>
      <c r="D185" s="167"/>
      <c r="E185" s="168"/>
      <c r="F185" s="123"/>
      <c r="G185" s="123"/>
      <c r="H185" s="123"/>
    </row>
    <row r="186" spans="2:8">
      <c r="B186" s="14"/>
      <c r="C186" s="167"/>
      <c r="D186" s="167"/>
      <c r="E186" s="168"/>
      <c r="F186" s="123"/>
      <c r="G186" s="123"/>
      <c r="H186" s="123"/>
    </row>
    <row r="187" spans="2:8">
      <c r="B187" s="14"/>
      <c r="C187" s="167"/>
      <c r="D187" s="167"/>
      <c r="E187" s="168"/>
      <c r="F187" s="123"/>
      <c r="G187" s="123"/>
      <c r="H187" s="123"/>
    </row>
    <row r="188" spans="2:8">
      <c r="B188" s="14"/>
      <c r="C188" s="167"/>
      <c r="D188" s="167"/>
      <c r="E188" s="168"/>
      <c r="F188" s="123"/>
      <c r="G188" s="123"/>
      <c r="H188" s="123"/>
    </row>
    <row r="189" spans="2:8">
      <c r="B189" s="14"/>
      <c r="C189" s="167"/>
      <c r="D189" s="167"/>
      <c r="E189" s="168"/>
      <c r="F189" s="123"/>
      <c r="G189" s="123"/>
      <c r="H189" s="123"/>
    </row>
    <row r="190" spans="2:8">
      <c r="B190" s="14"/>
      <c r="C190" s="167"/>
      <c r="D190" s="167"/>
      <c r="E190" s="168"/>
      <c r="F190" s="123"/>
      <c r="G190" s="123"/>
      <c r="H190" s="123"/>
    </row>
    <row r="191" spans="2:8">
      <c r="B191" s="14"/>
      <c r="C191" s="167"/>
      <c r="D191" s="167"/>
      <c r="E191" s="168"/>
      <c r="F191" s="123"/>
      <c r="G191" s="123"/>
      <c r="H191" s="123"/>
    </row>
    <row r="192" spans="2:8">
      <c r="B192" s="14"/>
      <c r="C192" s="167"/>
      <c r="D192" s="167"/>
      <c r="E192" s="168"/>
      <c r="F192" s="123"/>
      <c r="G192" s="123"/>
      <c r="H192" s="123"/>
    </row>
    <row r="193" spans="2:8">
      <c r="B193" s="14"/>
      <c r="C193" s="167"/>
      <c r="D193" s="167"/>
      <c r="E193" s="168"/>
      <c r="F193" s="123"/>
      <c r="G193" s="123"/>
      <c r="H193" s="123"/>
    </row>
    <row r="194" spans="2:8">
      <c r="B194" s="14"/>
      <c r="C194" s="167"/>
      <c r="D194" s="167"/>
      <c r="E194" s="168"/>
      <c r="F194" s="123"/>
      <c r="G194" s="123"/>
      <c r="H194" s="123"/>
    </row>
    <row r="195" spans="2:8">
      <c r="B195" s="14"/>
      <c r="C195" s="167"/>
      <c r="D195" s="167"/>
      <c r="E195" s="168"/>
      <c r="F195" s="123"/>
      <c r="G195" s="123"/>
      <c r="H195" s="123"/>
    </row>
    <row r="196" spans="2:8">
      <c r="B196" s="14"/>
      <c r="C196" s="167"/>
      <c r="D196" s="167"/>
      <c r="E196" s="168"/>
      <c r="F196" s="123"/>
      <c r="G196" s="123"/>
      <c r="H196" s="123"/>
    </row>
    <row r="197" spans="2:8">
      <c r="B197" s="14"/>
      <c r="C197" s="167"/>
      <c r="D197" s="167"/>
      <c r="E197" s="168"/>
      <c r="F197" s="123"/>
      <c r="G197" s="123"/>
      <c r="H197" s="123"/>
    </row>
    <row r="198" spans="2:8">
      <c r="B198" s="14"/>
      <c r="C198" s="167"/>
      <c r="D198" s="167"/>
      <c r="E198" s="168"/>
      <c r="F198" s="123"/>
      <c r="G198" s="123"/>
      <c r="H198" s="123"/>
    </row>
    <row r="199" spans="2:8">
      <c r="B199" s="14"/>
      <c r="C199" s="167"/>
      <c r="D199" s="167"/>
      <c r="E199" s="168"/>
      <c r="F199" s="123"/>
      <c r="G199" s="123"/>
      <c r="H199" s="123"/>
    </row>
    <row r="200" spans="2:8">
      <c r="B200" s="14"/>
      <c r="C200" s="167"/>
      <c r="D200" s="167"/>
      <c r="E200" s="168"/>
      <c r="F200" s="123"/>
      <c r="G200" s="123"/>
      <c r="H200" s="123"/>
    </row>
    <row r="201" spans="2:8">
      <c r="B201" s="14"/>
      <c r="C201" s="167"/>
      <c r="D201" s="167"/>
      <c r="E201" s="168"/>
      <c r="F201" s="123"/>
      <c r="G201" s="123"/>
      <c r="H201" s="123"/>
    </row>
    <row r="202" spans="2:8">
      <c r="B202" s="14"/>
      <c r="C202" s="167"/>
      <c r="D202" s="167"/>
      <c r="E202" s="168"/>
      <c r="F202" s="123"/>
      <c r="G202" s="123"/>
      <c r="H202" s="123"/>
    </row>
    <row r="203" spans="2:8">
      <c r="B203" s="14"/>
      <c r="C203" s="167"/>
      <c r="D203" s="167"/>
      <c r="E203" s="168"/>
      <c r="F203" s="123"/>
      <c r="G203" s="123"/>
      <c r="H203" s="123"/>
    </row>
    <row r="204" spans="2:8">
      <c r="B204" s="14"/>
      <c r="C204" s="167"/>
      <c r="D204" s="167"/>
      <c r="E204" s="168"/>
      <c r="F204" s="123"/>
      <c r="G204" s="123"/>
      <c r="H204" s="123"/>
    </row>
    <row r="205" spans="2:8">
      <c r="B205" s="14"/>
      <c r="C205" s="167"/>
      <c r="D205" s="167"/>
      <c r="E205" s="168"/>
      <c r="F205" s="123"/>
      <c r="G205" s="123"/>
      <c r="H205" s="123"/>
    </row>
    <row r="206" spans="2:8">
      <c r="B206" s="14"/>
      <c r="C206" s="167"/>
      <c r="D206" s="167"/>
      <c r="E206" s="168"/>
      <c r="F206" s="123"/>
      <c r="G206" s="123"/>
      <c r="H206" s="123"/>
    </row>
    <row r="207" spans="2:8">
      <c r="B207" s="14"/>
      <c r="C207" s="167"/>
      <c r="D207" s="167"/>
      <c r="E207" s="168"/>
      <c r="F207" s="123"/>
      <c r="G207" s="123"/>
      <c r="H207" s="123"/>
    </row>
    <row r="208" spans="2:8">
      <c r="B208" s="14"/>
      <c r="C208" s="167"/>
      <c r="D208" s="167"/>
      <c r="E208" s="168"/>
      <c r="F208" s="123"/>
      <c r="G208" s="123"/>
      <c r="H208" s="123"/>
    </row>
    <row r="209" spans="2:8">
      <c r="B209" s="14"/>
      <c r="C209" s="167"/>
      <c r="D209" s="167"/>
      <c r="E209" s="168"/>
      <c r="F209" s="123"/>
      <c r="G209" s="123"/>
      <c r="H209" s="123"/>
    </row>
    <row r="210" spans="2:8">
      <c r="B210" s="14"/>
      <c r="C210" s="167"/>
      <c r="D210" s="167"/>
      <c r="E210" s="168"/>
      <c r="F210" s="123"/>
      <c r="G210" s="123"/>
      <c r="H210" s="123"/>
    </row>
    <row r="211" spans="2:8">
      <c r="B211" s="14"/>
      <c r="C211" s="167"/>
      <c r="D211" s="167"/>
      <c r="E211" s="168"/>
      <c r="F211" s="123"/>
      <c r="G211" s="123"/>
      <c r="H211" s="123"/>
    </row>
    <row r="212" spans="2:8">
      <c r="B212" s="14"/>
      <c r="C212" s="167"/>
      <c r="D212" s="167"/>
      <c r="E212" s="168"/>
      <c r="F212" s="123"/>
      <c r="G212" s="123"/>
      <c r="H212" s="123"/>
    </row>
    <row r="213" spans="2:8">
      <c r="B213" s="14"/>
      <c r="C213" s="167"/>
      <c r="D213" s="167"/>
      <c r="E213" s="168"/>
      <c r="F213" s="123"/>
      <c r="G213" s="123"/>
      <c r="H213" s="123"/>
    </row>
    <row r="214" spans="2:8">
      <c r="B214" s="14"/>
      <c r="C214" s="167"/>
      <c r="D214" s="167"/>
      <c r="E214" s="168"/>
      <c r="F214" s="123"/>
      <c r="G214" s="123"/>
      <c r="H214" s="123"/>
    </row>
    <row r="215" spans="2:8">
      <c r="B215" s="14"/>
      <c r="C215" s="167"/>
      <c r="D215" s="167"/>
      <c r="E215" s="168"/>
      <c r="F215" s="123"/>
      <c r="G215" s="123"/>
      <c r="H215" s="123"/>
    </row>
    <row r="216" spans="2:8">
      <c r="B216" s="14"/>
      <c r="C216" s="167"/>
      <c r="D216" s="167"/>
      <c r="E216" s="168"/>
      <c r="F216" s="123"/>
      <c r="G216" s="123"/>
      <c r="H216" s="123"/>
    </row>
    <row r="217" spans="2:8">
      <c r="B217" s="14"/>
      <c r="C217" s="167"/>
      <c r="D217" s="167"/>
      <c r="E217" s="168"/>
      <c r="F217" s="123"/>
      <c r="G217" s="123"/>
      <c r="H217" s="123"/>
    </row>
    <row r="218" spans="2:8">
      <c r="B218" s="14"/>
      <c r="C218" s="167"/>
      <c r="D218" s="167"/>
      <c r="E218" s="168"/>
      <c r="F218" s="123"/>
      <c r="G218" s="123"/>
      <c r="H218" s="123"/>
    </row>
    <row r="219" spans="2:8">
      <c r="B219" s="14"/>
      <c r="C219" s="167"/>
      <c r="D219" s="167"/>
      <c r="E219" s="168"/>
      <c r="F219" s="123"/>
      <c r="G219" s="123"/>
      <c r="H219" s="123"/>
    </row>
    <row r="220" spans="2:8">
      <c r="B220" s="14"/>
      <c r="C220" s="167"/>
      <c r="D220" s="167"/>
      <c r="E220" s="168"/>
      <c r="F220" s="123"/>
      <c r="G220" s="123"/>
      <c r="H220" s="123"/>
    </row>
    <row r="221" spans="2:8">
      <c r="B221" s="14"/>
      <c r="C221" s="167"/>
      <c r="D221" s="167"/>
      <c r="E221" s="168"/>
      <c r="F221" s="123"/>
      <c r="G221" s="123"/>
      <c r="H221" s="123"/>
    </row>
    <row r="222" spans="2:8">
      <c r="B222" s="14"/>
      <c r="C222" s="167"/>
      <c r="D222" s="167"/>
      <c r="E222" s="168"/>
      <c r="F222" s="123"/>
      <c r="G222" s="123"/>
      <c r="H222" s="123"/>
    </row>
    <row r="223" spans="2:8">
      <c r="B223" s="14"/>
      <c r="C223" s="167"/>
      <c r="D223" s="167"/>
      <c r="E223" s="168"/>
      <c r="F223" s="123"/>
      <c r="G223" s="123"/>
      <c r="H223" s="123"/>
    </row>
    <row r="224" spans="2:8">
      <c r="B224" s="14"/>
      <c r="C224" s="167"/>
      <c r="D224" s="167"/>
      <c r="E224" s="168"/>
      <c r="F224" s="123"/>
      <c r="G224" s="123"/>
      <c r="H224" s="123"/>
    </row>
    <row r="225" spans="2:18">
      <c r="B225" s="14"/>
      <c r="C225" s="167"/>
      <c r="D225" s="167"/>
      <c r="E225" s="168"/>
      <c r="F225" s="123"/>
      <c r="G225" s="123"/>
      <c r="H225" s="123"/>
      <c r="P225" s="27"/>
      <c r="Q225" s="21"/>
      <c r="R225" s="4"/>
    </row>
    <row r="226" spans="2:18">
      <c r="B226" s="14"/>
      <c r="C226" s="167"/>
      <c r="D226" s="167"/>
      <c r="E226" s="168"/>
      <c r="F226" s="123"/>
      <c r="G226" s="123"/>
      <c r="H226" s="123"/>
      <c r="P226" s="27"/>
      <c r="Q226" s="21"/>
      <c r="R226" s="4"/>
    </row>
    <row r="227" spans="2:18">
      <c r="B227" s="14"/>
      <c r="C227" s="167"/>
      <c r="D227" s="167"/>
      <c r="E227" s="168"/>
      <c r="F227" s="123"/>
      <c r="G227" s="123"/>
      <c r="H227" s="123"/>
      <c r="P227" s="27"/>
      <c r="Q227" s="21"/>
      <c r="R227" s="4"/>
    </row>
    <row r="228" spans="2:18">
      <c r="B228" s="14"/>
      <c r="C228" s="167"/>
      <c r="D228" s="167"/>
      <c r="E228" s="168"/>
      <c r="F228" s="123"/>
      <c r="G228" s="123"/>
      <c r="H228" s="123"/>
      <c r="P228" s="27"/>
      <c r="Q228" s="21"/>
      <c r="R228" s="4"/>
    </row>
    <row r="229" spans="2:18">
      <c r="B229" s="14"/>
      <c r="C229" s="167"/>
      <c r="D229" s="167"/>
      <c r="E229" s="168"/>
      <c r="F229" s="123"/>
      <c r="G229" s="123"/>
      <c r="H229" s="123"/>
      <c r="P229" s="27"/>
      <c r="Q229" s="21"/>
      <c r="R229" s="4"/>
    </row>
    <row r="230" spans="2:18">
      <c r="B230" s="14"/>
      <c r="C230" s="167"/>
      <c r="D230" s="167"/>
      <c r="E230" s="168"/>
      <c r="F230" s="123"/>
      <c r="G230" s="123"/>
      <c r="H230" s="123"/>
      <c r="P230" s="27"/>
      <c r="Q230" s="21"/>
      <c r="R230" s="4"/>
    </row>
    <row r="231" spans="2:18">
      <c r="B231" s="14"/>
      <c r="C231" s="167"/>
      <c r="D231" s="167"/>
      <c r="E231" s="168"/>
      <c r="F231" s="123"/>
      <c r="G231" s="123"/>
      <c r="H231" s="123"/>
      <c r="P231" s="27"/>
      <c r="Q231" s="21"/>
      <c r="R231" s="4"/>
    </row>
    <row r="232" spans="2:18">
      <c r="B232" s="14"/>
      <c r="C232" s="167"/>
      <c r="D232" s="167"/>
      <c r="E232" s="168"/>
      <c r="F232" s="123"/>
      <c r="G232" s="123"/>
      <c r="H232" s="123"/>
    </row>
    <row r="233" spans="2:18">
      <c r="B233" s="14"/>
      <c r="C233" s="167"/>
      <c r="D233" s="167"/>
      <c r="E233" s="168"/>
      <c r="F233" s="123"/>
      <c r="G233" s="123"/>
      <c r="H233" s="123"/>
    </row>
    <row r="234" spans="2:18">
      <c r="B234" s="14"/>
      <c r="C234" s="167"/>
      <c r="D234" s="167"/>
      <c r="E234" s="168"/>
      <c r="F234" s="123"/>
      <c r="G234" s="123"/>
      <c r="H234" s="123"/>
    </row>
    <row r="235" spans="2:18">
      <c r="B235" s="14"/>
      <c r="C235" s="167"/>
      <c r="D235" s="167"/>
      <c r="E235" s="168"/>
      <c r="F235" s="123"/>
      <c r="G235" s="123"/>
      <c r="H235" s="123"/>
    </row>
    <row r="236" spans="2:18">
      <c r="B236" s="14"/>
      <c r="C236" s="167"/>
      <c r="D236" s="167"/>
      <c r="E236" s="168"/>
      <c r="F236" s="123"/>
      <c r="G236" s="123"/>
      <c r="H236" s="123"/>
    </row>
    <row r="237" spans="2:18">
      <c r="B237" s="14"/>
      <c r="C237" s="168"/>
      <c r="D237" s="168"/>
      <c r="E237" s="168"/>
      <c r="F237" s="123"/>
      <c r="G237" s="123"/>
      <c r="H237" s="123"/>
    </row>
    <row r="238" spans="2:18">
      <c r="B238" s="14"/>
      <c r="C238" s="168"/>
      <c r="D238" s="168"/>
      <c r="E238" s="168"/>
      <c r="F238" s="123"/>
      <c r="G238" s="123"/>
      <c r="H238" s="123"/>
    </row>
    <row r="239" spans="2:18">
      <c r="B239" s="14"/>
      <c r="C239" s="168"/>
      <c r="D239" s="168"/>
      <c r="E239" s="168"/>
      <c r="F239" s="123"/>
      <c r="G239" s="123"/>
      <c r="H239" s="123"/>
    </row>
    <row r="240" spans="2:18">
      <c r="B240" s="14"/>
      <c r="C240" s="168"/>
      <c r="D240" s="168"/>
      <c r="E240" s="168"/>
      <c r="F240" s="123"/>
      <c r="G240" s="123"/>
      <c r="H240" s="123"/>
    </row>
    <row r="241" spans="2:8">
      <c r="B241" s="14"/>
      <c r="C241" s="168"/>
      <c r="D241" s="168"/>
      <c r="E241" s="168"/>
      <c r="F241" s="123"/>
      <c r="G241" s="123"/>
      <c r="H241" s="123"/>
    </row>
    <row r="242" spans="2:8">
      <c r="B242" s="14"/>
      <c r="C242" s="168"/>
      <c r="D242" s="168"/>
      <c r="E242" s="168"/>
      <c r="F242" s="123"/>
      <c r="G242" s="123"/>
      <c r="H242" s="123"/>
    </row>
    <row r="243" spans="2:8">
      <c r="B243" s="14"/>
      <c r="C243" s="168"/>
      <c r="D243" s="168"/>
      <c r="E243" s="168"/>
      <c r="F243" s="123"/>
      <c r="G243" s="123"/>
      <c r="H243" s="123"/>
    </row>
    <row r="244" spans="2:8">
      <c r="B244" s="14"/>
      <c r="C244" s="168"/>
      <c r="D244" s="168"/>
      <c r="E244" s="168"/>
      <c r="F244" s="123"/>
      <c r="G244" s="123"/>
      <c r="H244" s="123"/>
    </row>
    <row r="245" spans="2:8">
      <c r="B245" s="14"/>
      <c r="C245" s="168"/>
      <c r="D245" s="168"/>
      <c r="E245" s="168"/>
      <c r="F245" s="123"/>
      <c r="G245" s="123"/>
      <c r="H245" s="123"/>
    </row>
    <row r="246" spans="2:8">
      <c r="B246" s="14"/>
      <c r="C246" s="168"/>
      <c r="D246" s="168"/>
      <c r="E246" s="168"/>
      <c r="F246" s="123"/>
      <c r="G246" s="123"/>
      <c r="H246" s="123"/>
    </row>
    <row r="247" spans="2:8">
      <c r="B247" s="14"/>
      <c r="C247" s="168"/>
      <c r="D247" s="168"/>
      <c r="E247" s="168"/>
      <c r="F247" s="123"/>
      <c r="G247" s="123"/>
      <c r="H247" s="123"/>
    </row>
    <row r="248" spans="2:8">
      <c r="B248" s="14"/>
      <c r="C248" s="168"/>
      <c r="D248" s="168"/>
      <c r="E248" s="168"/>
      <c r="F248" s="123"/>
      <c r="G248" s="123"/>
      <c r="H248" s="123"/>
    </row>
    <row r="249" spans="2:8">
      <c r="B249" s="14"/>
      <c r="C249" s="168"/>
      <c r="D249" s="168"/>
      <c r="E249" s="168"/>
      <c r="F249" s="123"/>
      <c r="G249" s="123"/>
      <c r="H249" s="123"/>
    </row>
    <row r="250" spans="2:8">
      <c r="B250" s="14"/>
      <c r="C250" s="168"/>
      <c r="D250" s="168"/>
      <c r="E250" s="168"/>
      <c r="F250" s="123"/>
      <c r="G250" s="123"/>
      <c r="H250" s="123"/>
    </row>
    <row r="251" spans="2:8">
      <c r="B251" s="14"/>
      <c r="C251" s="168"/>
      <c r="D251" s="168"/>
      <c r="E251" s="168"/>
      <c r="F251" s="123"/>
      <c r="G251" s="123"/>
      <c r="H251" s="123"/>
    </row>
    <row r="252" spans="2:8">
      <c r="B252" s="14"/>
      <c r="C252" s="168"/>
      <c r="D252" s="168"/>
      <c r="E252" s="168"/>
      <c r="F252" s="123"/>
      <c r="G252" s="123"/>
      <c r="H252" s="123"/>
    </row>
    <row r="253" spans="2:8">
      <c r="B253" s="14"/>
      <c r="C253" s="168"/>
      <c r="D253" s="168"/>
      <c r="E253" s="168"/>
      <c r="F253" s="123"/>
      <c r="G253" s="123"/>
      <c r="H253" s="123"/>
    </row>
    <row r="254" spans="2:8">
      <c r="B254" s="14"/>
      <c r="C254" s="168"/>
      <c r="D254" s="168"/>
      <c r="E254" s="168"/>
      <c r="F254" s="123"/>
      <c r="G254" s="123"/>
      <c r="H254" s="123"/>
    </row>
    <row r="255" spans="2:8">
      <c r="B255" s="14"/>
      <c r="C255" s="168"/>
      <c r="D255" s="168"/>
      <c r="E255" s="168"/>
      <c r="F255" s="123"/>
      <c r="G255" s="123"/>
      <c r="H255" s="123"/>
    </row>
    <row r="256" spans="2:8">
      <c r="B256" s="14"/>
      <c r="C256" s="168"/>
      <c r="D256" s="168"/>
      <c r="E256" s="168"/>
      <c r="F256" s="123"/>
      <c r="G256" s="123"/>
      <c r="H256" s="123"/>
    </row>
    <row r="257" spans="2:8">
      <c r="B257" s="14"/>
      <c r="C257" s="168"/>
      <c r="D257" s="168"/>
      <c r="E257" s="168"/>
      <c r="F257" s="123"/>
      <c r="G257" s="123"/>
      <c r="H257" s="123"/>
    </row>
    <row r="258" spans="2:8">
      <c r="B258" s="14"/>
      <c r="C258" s="168"/>
      <c r="D258" s="168"/>
      <c r="E258" s="168"/>
      <c r="F258" s="123"/>
      <c r="G258" s="123"/>
      <c r="H258" s="123"/>
    </row>
    <row r="259" spans="2:8">
      <c r="B259" s="14"/>
      <c r="C259" s="168"/>
      <c r="D259" s="168"/>
      <c r="E259" s="168"/>
      <c r="F259" s="123"/>
      <c r="G259" s="123"/>
      <c r="H259" s="123"/>
    </row>
    <row r="260" spans="2:8">
      <c r="B260" s="14"/>
      <c r="C260" s="168"/>
      <c r="D260" s="168"/>
      <c r="E260" s="168"/>
      <c r="F260" s="123"/>
      <c r="G260" s="123"/>
      <c r="H260" s="123"/>
    </row>
    <row r="261" spans="2:8">
      <c r="B261" s="14"/>
      <c r="C261" s="168"/>
      <c r="D261" s="168"/>
      <c r="E261" s="168"/>
      <c r="F261" s="123"/>
      <c r="G261" s="123"/>
      <c r="H261" s="123"/>
    </row>
    <row r="262" spans="2:8">
      <c r="B262" s="14"/>
      <c r="C262" s="168"/>
      <c r="D262" s="168"/>
      <c r="E262" s="168"/>
      <c r="F262" s="123"/>
      <c r="G262" s="123"/>
      <c r="H262" s="123"/>
    </row>
    <row r="263" spans="2:8">
      <c r="B263" s="14"/>
      <c r="C263" s="168"/>
      <c r="D263" s="168"/>
      <c r="E263" s="168"/>
      <c r="F263" s="123"/>
      <c r="G263" s="123"/>
      <c r="H263" s="123"/>
    </row>
    <row r="264" spans="2:8">
      <c r="B264" s="14"/>
      <c r="C264" s="168"/>
      <c r="D264" s="168"/>
      <c r="E264" s="168"/>
      <c r="F264" s="123"/>
      <c r="G264" s="123"/>
      <c r="H264" s="123"/>
    </row>
    <row r="265" spans="2:8">
      <c r="B265" s="14"/>
      <c r="C265" s="168"/>
      <c r="D265" s="168"/>
      <c r="E265" s="168"/>
      <c r="F265" s="123"/>
      <c r="G265" s="123"/>
      <c r="H265" s="123"/>
    </row>
    <row r="266" spans="2:8">
      <c r="B266" s="14"/>
      <c r="C266" s="168"/>
      <c r="D266" s="168"/>
      <c r="E266" s="168"/>
      <c r="F266" s="123"/>
      <c r="G266" s="123"/>
      <c r="H266" s="123"/>
    </row>
    <row r="267" spans="2:8">
      <c r="B267" s="14"/>
      <c r="C267" s="168"/>
      <c r="D267" s="168"/>
      <c r="E267" s="168"/>
      <c r="F267" s="123"/>
      <c r="G267" s="123"/>
      <c r="H267" s="123"/>
    </row>
    <row r="268" spans="2:8">
      <c r="B268" s="14"/>
      <c r="C268" s="168"/>
      <c r="D268" s="168"/>
      <c r="E268" s="168"/>
      <c r="F268" s="123"/>
      <c r="G268" s="123"/>
      <c r="H268" s="123"/>
    </row>
    <row r="269" spans="2:8">
      <c r="B269" s="14"/>
      <c r="C269" s="168"/>
      <c r="D269" s="168"/>
      <c r="E269" s="168"/>
      <c r="F269" s="123"/>
      <c r="G269" s="123"/>
      <c r="H269" s="123"/>
    </row>
    <row r="270" spans="2:8">
      <c r="B270" s="14"/>
      <c r="C270" s="168"/>
      <c r="D270" s="168"/>
      <c r="E270" s="168"/>
      <c r="F270" s="123"/>
      <c r="G270" s="123"/>
      <c r="H270" s="123"/>
    </row>
    <row r="271" spans="2:8">
      <c r="B271" s="14"/>
      <c r="C271" s="168"/>
      <c r="D271" s="168"/>
      <c r="E271" s="168"/>
      <c r="F271" s="123"/>
      <c r="G271" s="123"/>
      <c r="H271" s="123"/>
    </row>
    <row r="272" spans="2:8">
      <c r="B272" s="14"/>
      <c r="C272" s="168"/>
      <c r="D272" s="168"/>
      <c r="E272" s="168"/>
      <c r="F272" s="123"/>
      <c r="G272" s="123"/>
      <c r="H272" s="123"/>
    </row>
    <row r="273" spans="2:9">
      <c r="B273" s="14"/>
      <c r="C273" s="168"/>
      <c r="D273" s="168"/>
      <c r="E273" s="168"/>
      <c r="F273" s="123"/>
      <c r="G273" s="123"/>
      <c r="H273" s="123"/>
    </row>
    <row r="274" spans="2:9">
      <c r="B274" s="14"/>
      <c r="C274" s="168"/>
      <c r="D274" s="168"/>
      <c r="E274" s="168"/>
      <c r="F274" s="123"/>
      <c r="G274" s="123"/>
      <c r="H274" s="123"/>
      <c r="I274" s="113"/>
    </row>
    <row r="275" spans="2:9">
      <c r="B275" s="14"/>
      <c r="C275" s="168"/>
      <c r="D275" s="168"/>
      <c r="E275" s="168"/>
      <c r="F275" s="123"/>
      <c r="G275" s="123"/>
      <c r="H275" s="123"/>
    </row>
    <row r="276" spans="2:9">
      <c r="B276" s="14"/>
      <c r="C276" s="168"/>
      <c r="D276" s="168"/>
      <c r="E276" s="168"/>
      <c r="F276" s="123"/>
      <c r="G276" s="123"/>
      <c r="H276" s="123"/>
    </row>
    <row r="277" spans="2:9">
      <c r="B277" s="14"/>
      <c r="C277" s="168"/>
      <c r="D277" s="168"/>
      <c r="E277" s="168"/>
      <c r="F277" s="123"/>
      <c r="G277" s="123"/>
      <c r="H277" s="123"/>
    </row>
    <row r="278" spans="2:9">
      <c r="B278" s="14"/>
      <c r="C278" s="168"/>
      <c r="D278" s="168"/>
      <c r="E278" s="168"/>
      <c r="F278" s="123"/>
      <c r="G278" s="123"/>
      <c r="H278" s="123"/>
    </row>
    <row r="279" spans="2:9">
      <c r="B279" s="14"/>
      <c r="C279" s="168"/>
      <c r="D279" s="168"/>
      <c r="E279" s="168"/>
      <c r="F279" s="123"/>
      <c r="G279" s="123"/>
      <c r="H279" s="123"/>
    </row>
    <row r="280" spans="2:9">
      <c r="B280" s="14"/>
      <c r="C280" s="168"/>
      <c r="D280" s="168"/>
      <c r="E280" s="168"/>
      <c r="F280" s="123"/>
      <c r="G280" s="123"/>
      <c r="H280" s="123"/>
    </row>
    <row r="281" spans="2:9">
      <c r="B281" s="14"/>
      <c r="C281" s="168"/>
      <c r="D281" s="168"/>
      <c r="E281" s="168"/>
      <c r="F281" s="123"/>
      <c r="G281" s="123"/>
      <c r="H281" s="123"/>
    </row>
    <row r="282" spans="2:9">
      <c r="B282" s="14"/>
      <c r="C282" s="168"/>
      <c r="D282" s="168"/>
      <c r="E282" s="168"/>
      <c r="F282" s="123"/>
      <c r="G282" s="123"/>
      <c r="H282" s="123"/>
    </row>
    <row r="283" spans="2:9">
      <c r="B283" s="14"/>
      <c r="C283" s="168"/>
      <c r="D283" s="168"/>
      <c r="E283" s="168"/>
      <c r="F283" s="123"/>
      <c r="G283" s="123"/>
      <c r="H283" s="123"/>
    </row>
    <row r="284" spans="2:9">
      <c r="B284" s="14"/>
      <c r="C284" s="168"/>
      <c r="D284" s="168"/>
      <c r="E284" s="168"/>
      <c r="F284" s="123"/>
      <c r="G284" s="123"/>
      <c r="H284" s="123"/>
    </row>
    <row r="285" spans="2:9">
      <c r="B285" s="14"/>
      <c r="C285" s="168"/>
      <c r="D285" s="168"/>
      <c r="E285" s="168"/>
      <c r="F285" s="123"/>
      <c r="G285" s="123"/>
      <c r="H285" s="123"/>
    </row>
    <row r="286" spans="2:9">
      <c r="B286" s="14"/>
      <c r="C286" s="168"/>
      <c r="D286" s="168"/>
      <c r="E286" s="168"/>
      <c r="F286" s="123"/>
      <c r="G286" s="123"/>
      <c r="H286" s="123"/>
    </row>
    <row r="287" spans="2:9">
      <c r="B287" s="14"/>
      <c r="C287" s="168"/>
      <c r="D287" s="168"/>
      <c r="E287" s="168"/>
      <c r="F287" s="123"/>
      <c r="G287" s="123"/>
      <c r="H287" s="123"/>
    </row>
    <row r="288" spans="2:9">
      <c r="B288" s="14"/>
      <c r="C288" s="168"/>
      <c r="D288" s="168"/>
      <c r="E288" s="168"/>
      <c r="F288" s="123"/>
      <c r="G288" s="123"/>
      <c r="H288" s="123"/>
    </row>
    <row r="289" spans="2:9">
      <c r="B289" s="14"/>
      <c r="C289" s="168"/>
      <c r="D289" s="168"/>
      <c r="E289" s="168"/>
      <c r="F289" s="123"/>
      <c r="G289" s="123"/>
      <c r="H289" s="123"/>
    </row>
    <row r="290" spans="2:9">
      <c r="B290" s="14"/>
      <c r="C290" s="168"/>
      <c r="D290" s="168"/>
      <c r="E290" s="168"/>
      <c r="F290" s="123"/>
      <c r="G290" s="123"/>
      <c r="H290" s="123"/>
    </row>
    <row r="291" spans="2:9">
      <c r="B291" s="14"/>
      <c r="C291" s="168"/>
      <c r="D291" s="168"/>
      <c r="E291" s="168"/>
      <c r="F291" s="123"/>
      <c r="G291" s="123"/>
      <c r="H291" s="123"/>
    </row>
    <row r="292" spans="2:9">
      <c r="B292" s="14"/>
      <c r="C292" s="168"/>
      <c r="D292" s="168"/>
      <c r="E292" s="168"/>
      <c r="F292" s="123"/>
      <c r="G292" s="123"/>
      <c r="H292" s="123"/>
    </row>
    <row r="293" spans="2:9">
      <c r="B293" s="14"/>
      <c r="C293" s="168"/>
      <c r="D293" s="168"/>
      <c r="E293" s="168"/>
      <c r="F293" s="123"/>
      <c r="G293" s="123"/>
      <c r="H293" s="123"/>
    </row>
    <row r="294" spans="2:9">
      <c r="B294" s="14"/>
      <c r="C294" s="168"/>
      <c r="D294" s="168"/>
      <c r="E294" s="168"/>
      <c r="F294" s="123"/>
      <c r="G294" s="123"/>
      <c r="H294" s="123"/>
    </row>
    <row r="295" spans="2:9">
      <c r="B295" s="14"/>
      <c r="C295" s="168"/>
      <c r="D295" s="168"/>
      <c r="E295" s="168"/>
      <c r="F295" s="123"/>
      <c r="G295" s="123"/>
      <c r="H295" s="123"/>
    </row>
    <row r="296" spans="2:9">
      <c r="B296" s="14"/>
      <c r="C296" s="168"/>
      <c r="D296" s="168"/>
      <c r="E296" s="168"/>
      <c r="F296" s="123"/>
      <c r="G296" s="123"/>
      <c r="H296" s="123"/>
    </row>
    <row r="297" spans="2:9">
      <c r="B297" s="14"/>
      <c r="C297" s="168"/>
      <c r="D297" s="168"/>
      <c r="E297" s="168"/>
      <c r="F297" s="123"/>
      <c r="G297" s="123"/>
      <c r="H297" s="123"/>
    </row>
    <row r="298" spans="2:9">
      <c r="B298" s="27"/>
      <c r="C298" s="168"/>
      <c r="D298" s="168"/>
      <c r="E298" s="168"/>
      <c r="F298" s="123"/>
      <c r="G298" s="123"/>
      <c r="H298" s="123"/>
    </row>
    <row r="299" spans="2:9">
      <c r="B299" s="27"/>
      <c r="C299" s="168"/>
      <c r="D299" s="168"/>
      <c r="E299" s="168"/>
      <c r="F299" s="123"/>
      <c r="G299" s="123"/>
      <c r="H299" s="123"/>
    </row>
    <row r="300" spans="2:9">
      <c r="B300" s="27"/>
      <c r="C300" s="168"/>
      <c r="D300" s="168"/>
      <c r="E300" s="168"/>
      <c r="F300" s="123"/>
      <c r="G300" s="123"/>
      <c r="H300" s="123"/>
    </row>
    <row r="301" spans="2:9">
      <c r="B301" s="27"/>
      <c r="C301" s="168"/>
      <c r="D301" s="168"/>
      <c r="E301" s="168"/>
      <c r="F301" s="123"/>
      <c r="G301" s="123"/>
      <c r="H301" s="123"/>
    </row>
    <row r="302" spans="2:9">
      <c r="B302" s="27"/>
      <c r="C302" s="168"/>
      <c r="D302" s="168"/>
      <c r="E302" s="168"/>
      <c r="F302" s="123"/>
      <c r="G302" s="123"/>
      <c r="H302" s="123"/>
    </row>
    <row r="303" spans="2:9">
      <c r="B303" s="27"/>
      <c r="C303" s="168"/>
      <c r="D303" s="168"/>
      <c r="E303" s="168"/>
      <c r="F303" s="123"/>
      <c r="G303" s="123"/>
      <c r="H303" s="123"/>
    </row>
    <row r="304" spans="2:9">
      <c r="B304" s="27"/>
      <c r="C304" s="168"/>
      <c r="D304" s="168"/>
      <c r="E304" s="168"/>
      <c r="F304" s="123"/>
      <c r="G304" s="123"/>
      <c r="H304" s="123"/>
      <c r="I304" s="130"/>
    </row>
    <row r="305" spans="2:11">
      <c r="B305" s="14"/>
      <c r="C305" s="168"/>
      <c r="D305" s="168"/>
      <c r="E305" s="168"/>
      <c r="F305" s="123"/>
      <c r="G305" s="123"/>
      <c r="H305" s="123"/>
      <c r="I305" s="137" t="s">
        <v>686</v>
      </c>
      <c r="J305" s="36"/>
    </row>
    <row r="306" spans="2:11">
      <c r="B306" s="14"/>
      <c r="C306" s="168"/>
      <c r="D306" s="168"/>
      <c r="E306" s="168"/>
      <c r="F306" s="123"/>
      <c r="G306" s="123"/>
      <c r="H306" s="123"/>
      <c r="I306" s="36" t="s">
        <v>674</v>
      </c>
      <c r="J306" s="36"/>
      <c r="K306" s="36"/>
    </row>
    <row r="307" spans="2:11">
      <c r="B307" s="14"/>
      <c r="C307" s="168"/>
      <c r="D307" s="168"/>
      <c r="E307" s="168"/>
      <c r="F307" s="123"/>
      <c r="G307" s="123"/>
      <c r="H307" s="123"/>
      <c r="I307" s="130" t="s">
        <v>686</v>
      </c>
    </row>
    <row r="308" spans="2:11">
      <c r="B308" s="14"/>
      <c r="C308" s="168"/>
      <c r="D308" s="168"/>
      <c r="E308" s="168"/>
      <c r="F308" s="123"/>
      <c r="G308" s="123"/>
      <c r="H308" s="123"/>
      <c r="I308" s="130" t="s">
        <v>653</v>
      </c>
    </row>
    <row r="309" spans="2:11">
      <c r="B309" s="14"/>
      <c r="C309" s="168"/>
      <c r="D309" s="168"/>
      <c r="E309" s="168"/>
      <c r="F309" s="123"/>
      <c r="G309" s="123"/>
      <c r="H309" s="123"/>
      <c r="I309" s="36" t="s">
        <v>687</v>
      </c>
      <c r="J309" s="36"/>
      <c r="K309" s="36"/>
    </row>
    <row r="310" spans="2:11">
      <c r="B310" s="14"/>
      <c r="C310" s="168"/>
      <c r="D310" s="168"/>
      <c r="E310" s="168"/>
      <c r="F310" s="123"/>
      <c r="G310" s="123"/>
      <c r="H310" s="123"/>
      <c r="I310" s="130" t="s">
        <v>686</v>
      </c>
    </row>
    <row r="311" spans="2:11">
      <c r="B311" s="14"/>
      <c r="C311" s="168"/>
      <c r="D311" s="168"/>
      <c r="E311" s="168"/>
      <c r="F311" s="123"/>
      <c r="G311" s="123"/>
      <c r="H311" s="123"/>
      <c r="I311" s="130" t="s">
        <v>653</v>
      </c>
    </row>
    <row r="312" spans="2:11">
      <c r="B312" s="14"/>
      <c r="C312" s="168"/>
      <c r="D312" s="168"/>
      <c r="E312" s="168"/>
      <c r="F312" s="123"/>
      <c r="G312" s="123"/>
      <c r="H312" s="123"/>
      <c r="I312" s="36" t="s">
        <v>698</v>
      </c>
    </row>
    <row r="313" spans="2:11">
      <c r="B313" s="14"/>
      <c r="C313" s="168"/>
      <c r="D313" s="168"/>
      <c r="E313" s="168"/>
      <c r="F313" s="123"/>
      <c r="G313" s="123"/>
      <c r="H313" s="123"/>
      <c r="I313" s="130" t="s">
        <v>686</v>
      </c>
    </row>
    <row r="314" spans="2:11">
      <c r="B314" s="14"/>
      <c r="C314" s="168"/>
      <c r="D314" s="168"/>
      <c r="E314" s="168"/>
      <c r="F314" s="123"/>
      <c r="G314" s="123"/>
      <c r="H314" s="123"/>
      <c r="I314" s="130" t="s">
        <v>686</v>
      </c>
    </row>
    <row r="315" spans="2:11">
      <c r="B315" s="14"/>
      <c r="C315" s="168"/>
      <c r="D315" s="168"/>
      <c r="E315" s="168"/>
      <c r="F315" s="123"/>
      <c r="G315" s="123"/>
      <c r="H315" s="123"/>
      <c r="I315" s="36" t="s">
        <v>705</v>
      </c>
    </row>
    <row r="316" spans="2:11">
      <c r="B316" s="14"/>
      <c r="C316" s="168"/>
      <c r="D316" s="168"/>
      <c r="E316" s="168"/>
      <c r="F316" s="123"/>
      <c r="G316" s="123"/>
      <c r="H316" s="123"/>
      <c r="I316" s="130" t="s">
        <v>686</v>
      </c>
    </row>
    <row r="317" spans="2:11">
      <c r="B317" s="14"/>
      <c r="C317" s="168"/>
      <c r="D317" s="168"/>
      <c r="E317" s="168"/>
      <c r="F317" s="123"/>
      <c r="G317" s="123"/>
      <c r="H317" s="123"/>
      <c r="I317" s="130" t="s">
        <v>686</v>
      </c>
    </row>
    <row r="318" spans="2:11">
      <c r="C318" s="168"/>
      <c r="D318" s="168"/>
      <c r="E318" s="168"/>
      <c r="F318" s="123"/>
      <c r="G318" s="123"/>
      <c r="H318" s="123"/>
      <c r="I318" s="36"/>
    </row>
    <row r="319" spans="2:11">
      <c r="C319" s="168"/>
      <c r="D319" s="168"/>
      <c r="E319" s="168"/>
      <c r="F319" s="123"/>
      <c r="G319" s="123"/>
      <c r="H319" s="123"/>
    </row>
    <row r="320" spans="2:11">
      <c r="C320" s="168"/>
      <c r="D320" s="168"/>
      <c r="E320" s="168"/>
      <c r="F320" s="123"/>
      <c r="G320" s="123"/>
      <c r="H320" s="123"/>
    </row>
    <row r="321" spans="3:8">
      <c r="C321" s="168"/>
      <c r="D321" s="168"/>
      <c r="E321" s="168"/>
      <c r="F321" s="123"/>
      <c r="G321" s="123"/>
      <c r="H321" s="123"/>
    </row>
    <row r="322" spans="3:8">
      <c r="C322" s="168"/>
      <c r="D322" s="168"/>
      <c r="E322" s="168"/>
      <c r="F322" s="123"/>
      <c r="G322" s="123"/>
      <c r="H322" s="123"/>
    </row>
    <row r="323" spans="3:8">
      <c r="C323" s="168"/>
      <c r="D323" s="168"/>
      <c r="E323" s="168"/>
      <c r="F323" s="123"/>
      <c r="G323" s="123"/>
      <c r="H323" s="123"/>
    </row>
    <row r="324" spans="3:8">
      <c r="C324" s="168"/>
      <c r="D324" s="168"/>
      <c r="E324" s="168"/>
      <c r="F324" s="123"/>
      <c r="G324" s="123"/>
      <c r="H324" s="123"/>
    </row>
    <row r="325" spans="3:8">
      <c r="C325" s="168"/>
      <c r="D325" s="168"/>
      <c r="E325" s="168"/>
      <c r="F325" s="123"/>
      <c r="G325" s="123"/>
      <c r="H325" s="123"/>
    </row>
    <row r="326" spans="3:8">
      <c r="C326" s="168"/>
      <c r="D326" s="168"/>
      <c r="E326" s="168"/>
      <c r="F326" s="123"/>
      <c r="G326" s="123"/>
      <c r="H326" s="123"/>
    </row>
    <row r="327" spans="3:8">
      <c r="C327" s="168"/>
      <c r="D327" s="168"/>
      <c r="E327" s="168"/>
      <c r="F327" s="123"/>
      <c r="G327" s="123"/>
      <c r="H327" s="123"/>
    </row>
    <row r="328" spans="3:8">
      <c r="E328" s="86"/>
    </row>
    <row r="329" spans="3:8">
      <c r="E329" s="86"/>
    </row>
    <row r="330" spans="3:8">
      <c r="E330" s="86"/>
    </row>
    <row r="331" spans="3:8">
      <c r="E331" s="86"/>
    </row>
    <row r="332" spans="3:8">
      <c r="E332" s="86"/>
    </row>
    <row r="333" spans="3:8">
      <c r="E333" s="86"/>
    </row>
    <row r="334" spans="3:8">
      <c r="E334" s="86"/>
    </row>
    <row r="335" spans="3:8">
      <c r="E335" s="86"/>
    </row>
  </sheetData>
  <hyperlinks>
    <hyperlink ref="A3" r:id="rId1" xr:uid="{8636A959-1EC7-42A9-8040-684D3FF09939}"/>
    <hyperlink ref="B139" r:id="rId2" xr:uid="{EBCD0DDD-E753-4083-B95C-46D27E9E71FF}"/>
  </hyperlinks>
  <pageMargins left="0.7" right="0.7" top="0.75" bottom="0.75" header="0.3" footer="0.3"/>
  <pageSetup paperSize="9" orientation="portrait" r:id="rId3"/>
  <drawing r:id="rId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8">
    <tabColor rgb="FF7030A0"/>
  </sheetPr>
  <dimension ref="A1:AL258"/>
  <sheetViews>
    <sheetView zoomScaleNormal="100" workbookViewId="0">
      <pane xSplit="1" ySplit="5" topLeftCell="I24" activePane="bottomRight" state="frozen"/>
      <selection pane="topRight" activeCell="B1" sqref="B1"/>
      <selection pane="bottomLeft" activeCell="A5" sqref="A5"/>
      <selection pane="bottomRight" activeCell="N1" sqref="N1"/>
    </sheetView>
  </sheetViews>
  <sheetFormatPr defaultRowHeight="14.5"/>
  <cols>
    <col min="1" max="1" width="14.1796875" customWidth="1"/>
    <col min="2" max="2" width="15.54296875" style="15" customWidth="1"/>
    <col min="3" max="4" width="17" style="15" customWidth="1"/>
    <col min="5" max="5" width="10.36328125" style="15" customWidth="1"/>
    <col min="6" max="6" width="7.6328125" style="15" customWidth="1"/>
    <col min="7" max="7" width="8.54296875" style="15" customWidth="1"/>
    <col min="8" max="8" width="11.54296875" bestFit="1" customWidth="1"/>
    <col min="9" max="9" width="8.7265625" customWidth="1"/>
    <col min="27" max="28" width="9.54296875" bestFit="1" customWidth="1"/>
  </cols>
  <sheetData>
    <row r="1" spans="1:28">
      <c r="A1" s="26" t="s">
        <v>816</v>
      </c>
      <c r="H1" s="130" t="s">
        <v>394</v>
      </c>
      <c r="I1" s="130" t="s">
        <v>584</v>
      </c>
    </row>
    <row r="2" spans="1:28" s="111" customFormat="1">
      <c r="A2" s="5" t="s">
        <v>20</v>
      </c>
      <c r="B2" s="15"/>
      <c r="C2" s="15"/>
      <c r="D2" s="15"/>
      <c r="E2" s="15"/>
      <c r="F2" s="15"/>
      <c r="G2" s="15"/>
      <c r="H2" s="113" t="s">
        <v>694</v>
      </c>
      <c r="I2" s="111" t="s">
        <v>437</v>
      </c>
      <c r="N2" s="130" t="s">
        <v>601</v>
      </c>
    </row>
    <row r="3" spans="1:28">
      <c r="B3" s="130" t="s">
        <v>600</v>
      </c>
      <c r="I3" t="s">
        <v>622</v>
      </c>
    </row>
    <row r="4" spans="1:28">
      <c r="B4" s="113" t="s">
        <v>465</v>
      </c>
      <c r="C4" s="113" t="s">
        <v>465</v>
      </c>
      <c r="D4" s="113"/>
      <c r="E4" s="113"/>
      <c r="F4" s="113"/>
      <c r="G4" s="113"/>
    </row>
    <row r="5" spans="1:28">
      <c r="B5" s="26" t="s">
        <v>1</v>
      </c>
      <c r="C5" s="26" t="s">
        <v>2</v>
      </c>
      <c r="D5" s="26" t="s">
        <v>21</v>
      </c>
      <c r="E5" s="27" t="s">
        <v>787</v>
      </c>
      <c r="F5" s="27" t="s">
        <v>786</v>
      </c>
      <c r="G5" s="26" t="s">
        <v>350</v>
      </c>
      <c r="K5" s="25"/>
      <c r="L5" s="25"/>
      <c r="M5" s="25"/>
    </row>
    <row r="6" spans="1:28">
      <c r="A6" s="27">
        <v>37226</v>
      </c>
      <c r="B6" s="148">
        <v>402950.42122149206</v>
      </c>
      <c r="C6" s="148">
        <v>237029.65954205414</v>
      </c>
      <c r="D6" s="148">
        <v>281275.19598990423</v>
      </c>
      <c r="E6" s="148"/>
      <c r="F6" s="148"/>
      <c r="G6" s="148"/>
      <c r="K6" s="25"/>
      <c r="L6" s="25"/>
      <c r="M6" s="25"/>
      <c r="AA6" s="89"/>
      <c r="AB6" s="89"/>
    </row>
    <row r="7" spans="1:28">
      <c r="A7" s="27">
        <v>37257</v>
      </c>
      <c r="B7" s="148">
        <v>387148.4439186884</v>
      </c>
      <c r="C7" s="148">
        <v>229128.67089065234</v>
      </c>
      <c r="D7" s="148">
        <v>277324.70166420337</v>
      </c>
      <c r="E7" s="148"/>
      <c r="F7" s="148"/>
      <c r="G7" s="148"/>
      <c r="AA7" s="89"/>
      <c r="AB7" s="89"/>
    </row>
    <row r="8" spans="1:28">
      <c r="A8" s="27">
        <v>37288</v>
      </c>
      <c r="B8" s="148">
        <v>410851.40987289383</v>
      </c>
      <c r="C8" s="148">
        <v>240190.05500261486</v>
      </c>
      <c r="D8" s="148">
        <v>293916.77783214714</v>
      </c>
      <c r="E8" s="148"/>
      <c r="F8" s="148"/>
      <c r="G8" s="148"/>
      <c r="K8" s="25"/>
      <c r="L8" s="25"/>
      <c r="AA8" s="89"/>
      <c r="AB8" s="89"/>
    </row>
    <row r="9" spans="1:28">
      <c r="A9" s="27">
        <v>37316</v>
      </c>
      <c r="B9" s="148">
        <v>416406.44703624194</v>
      </c>
      <c r="C9" s="148">
        <v>235701.76247334448</v>
      </c>
      <c r="D9" s="148">
        <v>292270.18546694715</v>
      </c>
      <c r="E9" s="148"/>
      <c r="F9" s="148"/>
      <c r="G9" s="148"/>
      <c r="AA9" s="89"/>
      <c r="AB9" s="89"/>
    </row>
    <row r="10" spans="1:28">
      <c r="A10" s="27">
        <v>37347</v>
      </c>
      <c r="B10" s="148">
        <v>416406.44703624194</v>
      </c>
      <c r="C10" s="148">
        <v>238844.45263965576</v>
      </c>
      <c r="D10" s="148">
        <v>296984.22071641404</v>
      </c>
      <c r="E10" s="148"/>
      <c r="F10" s="148"/>
      <c r="G10" s="148"/>
      <c r="AA10" s="89"/>
      <c r="AB10" s="89"/>
    </row>
    <row r="11" spans="1:28">
      <c r="A11" s="27">
        <v>37377</v>
      </c>
      <c r="B11" s="148">
        <v>422691.82736886444</v>
      </c>
      <c r="C11" s="148">
        <v>235701.76247334448</v>
      </c>
      <c r="D11" s="148">
        <v>293841.53055010282</v>
      </c>
      <c r="E11" s="148"/>
      <c r="F11" s="148"/>
      <c r="G11" s="148"/>
      <c r="AA11" s="89"/>
      <c r="AB11" s="89"/>
    </row>
    <row r="12" spans="1:28">
      <c r="A12" s="27">
        <v>37408</v>
      </c>
      <c r="B12" s="148">
        <v>409062.36924828548</v>
      </c>
      <c r="C12" s="148">
        <v>230194.7933412405</v>
      </c>
      <c r="D12" s="148">
        <v>284632.75122599333</v>
      </c>
      <c r="E12" s="148"/>
      <c r="F12" s="148"/>
      <c r="G12" s="148"/>
      <c r="AA12" s="89"/>
      <c r="AB12" s="89"/>
    </row>
    <row r="13" spans="1:28">
      <c r="A13" s="27">
        <v>37438</v>
      </c>
      <c r="B13" s="148">
        <v>404396.25857244956</v>
      </c>
      <c r="C13" s="148">
        <v>233305.53379179782</v>
      </c>
      <c r="D13" s="148">
        <v>287743.49167655065</v>
      </c>
      <c r="E13" s="148"/>
      <c r="F13" s="148"/>
      <c r="G13" s="148"/>
      <c r="AA13" s="89"/>
      <c r="AB13" s="89"/>
    </row>
    <row r="14" spans="1:28">
      <c r="A14" s="27">
        <v>37469</v>
      </c>
      <c r="B14" s="148">
        <v>412173.1096988428</v>
      </c>
      <c r="C14" s="148">
        <v>230194.7933412405</v>
      </c>
      <c r="D14" s="148">
        <v>287743.49167655065</v>
      </c>
      <c r="E14" s="148"/>
      <c r="F14" s="148"/>
      <c r="G14" s="148"/>
      <c r="AA14" s="89"/>
      <c r="AB14" s="89"/>
    </row>
    <row r="15" spans="1:28">
      <c r="A15" s="27">
        <v>37500</v>
      </c>
      <c r="B15" s="148">
        <v>425759.34749021236</v>
      </c>
      <c r="C15" s="148">
        <v>231458.26345376999</v>
      </c>
      <c r="D15" s="148">
        <v>286419.92467523378</v>
      </c>
      <c r="E15" s="148"/>
      <c r="F15" s="148"/>
      <c r="G15" s="148"/>
      <c r="AA15" s="89"/>
      <c r="AB15" s="89"/>
    </row>
    <row r="16" spans="1:28">
      <c r="A16" s="27">
        <v>37530</v>
      </c>
      <c r="B16" s="148">
        <v>433500.42653548898</v>
      </c>
      <c r="C16" s="148">
        <v>235328.8029764083</v>
      </c>
      <c r="D16" s="148">
        <v>290290.46419787209</v>
      </c>
      <c r="E16" s="148"/>
      <c r="F16" s="148"/>
      <c r="G16" s="148"/>
      <c r="AA16" s="89"/>
      <c r="AB16" s="89"/>
    </row>
    <row r="17" spans="1:28">
      <c r="A17" s="27">
        <v>37561</v>
      </c>
      <c r="B17" s="148">
        <v>438919.1818671826</v>
      </c>
      <c r="C17" s="148">
        <v>247714.52944885084</v>
      </c>
      <c r="D17" s="148">
        <v>305772.62228842528</v>
      </c>
      <c r="E17" s="148"/>
      <c r="F17" s="148"/>
      <c r="G17" s="148"/>
      <c r="AA17" s="89"/>
      <c r="AB17" s="89"/>
    </row>
    <row r="18" spans="1:28">
      <c r="A18" s="27">
        <v>37591</v>
      </c>
      <c r="B18" s="148">
        <v>415343.56278882088</v>
      </c>
      <c r="C18" s="148">
        <v>246129.51868967162</v>
      </c>
      <c r="D18" s="148">
        <v>294586.2676817007</v>
      </c>
      <c r="E18" s="195">
        <f>+B18/B6-1</f>
        <v>3.0755996059665724E-2</v>
      </c>
      <c r="F18" s="195">
        <f t="shared" ref="F18:G18" si="0">+C18/C6-1</f>
        <v>3.8391225660107553E-2</v>
      </c>
      <c r="G18" s="195">
        <f t="shared" si="0"/>
        <v>4.7324015347141479E-2</v>
      </c>
      <c r="AA18" s="89"/>
      <c r="AB18" s="89"/>
    </row>
    <row r="19" spans="1:28">
      <c r="A19" s="27">
        <v>37622</v>
      </c>
      <c r="B19" s="148">
        <v>419958.49126425222</v>
      </c>
      <c r="C19" s="148">
        <v>241514.59021424028</v>
      </c>
      <c r="D19" s="148">
        <v>296893.7319194164</v>
      </c>
      <c r="E19" s="195">
        <f t="shared" ref="E19:G19" si="1">+B19/B7-1</f>
        <v>8.4747976805648273E-2</v>
      </c>
      <c r="F19" s="195">
        <f t="shared" si="1"/>
        <v>5.4056610529979787E-2</v>
      </c>
      <c r="G19" s="195">
        <f t="shared" si="1"/>
        <v>7.0563603378209105E-2</v>
      </c>
      <c r="AA19" s="89"/>
      <c r="AB19" s="89"/>
    </row>
    <row r="20" spans="1:28">
      <c r="A20" s="27">
        <v>37653</v>
      </c>
      <c r="B20" s="148">
        <v>433803.27669054625</v>
      </c>
      <c r="C20" s="148">
        <v>244591.20919786117</v>
      </c>
      <c r="D20" s="148">
        <v>299201.19615713204</v>
      </c>
      <c r="E20" s="195">
        <f t="shared" ref="E20:G20" si="2">+B20/B8-1</f>
        <v>5.586415493804231E-2</v>
      </c>
      <c r="F20" s="195">
        <f t="shared" si="2"/>
        <v>1.8323632072103857E-2</v>
      </c>
      <c r="G20" s="195">
        <f t="shared" si="2"/>
        <v>1.7979301365377509E-2</v>
      </c>
      <c r="I20" s="111" t="s">
        <v>433</v>
      </c>
      <c r="R20" s="111" t="s">
        <v>433</v>
      </c>
      <c r="AA20" s="89"/>
      <c r="AB20" s="89"/>
    </row>
    <row r="21" spans="1:28">
      <c r="A21" s="27">
        <v>37681</v>
      </c>
      <c r="B21" s="148">
        <v>431916.39581913711</v>
      </c>
      <c r="C21" s="148">
        <v>249830.98835528511</v>
      </c>
      <c r="D21" s="148">
        <v>306541.09000648477</v>
      </c>
      <c r="E21" s="195">
        <f t="shared" ref="E21:G21" si="3">+B21/B9-1</f>
        <v>3.724713892709075E-2</v>
      </c>
      <c r="F21" s="195">
        <f t="shared" si="3"/>
        <v>5.9945355239074738E-2</v>
      </c>
      <c r="G21" s="195">
        <f t="shared" si="3"/>
        <v>4.8827780762986883E-2</v>
      </c>
      <c r="I21" s="130" t="s">
        <v>623</v>
      </c>
      <c r="AA21" s="89"/>
      <c r="AB21" s="89"/>
    </row>
    <row r="22" spans="1:28">
      <c r="A22" s="27">
        <v>37712</v>
      </c>
      <c r="B22" s="148">
        <v>444484.58050940296</v>
      </c>
      <c r="C22" s="148">
        <v>249830.98835528511</v>
      </c>
      <c r="D22" s="148">
        <v>309606.50090654963</v>
      </c>
      <c r="E22" s="195">
        <f t="shared" ref="E22:G22" si="4">+B22/B10-1</f>
        <v>6.7429631968972004E-2</v>
      </c>
      <c r="F22" s="195">
        <f t="shared" si="4"/>
        <v>4.5998705828034003E-2</v>
      </c>
      <c r="G22" s="195">
        <f t="shared" si="4"/>
        <v>4.2501517958384749E-2</v>
      </c>
      <c r="R22" s="130" t="s">
        <v>623</v>
      </c>
      <c r="AA22" s="89"/>
      <c r="AB22" s="89"/>
    </row>
    <row r="23" spans="1:28">
      <c r="A23" s="27">
        <v>37742</v>
      </c>
      <c r="B23" s="148">
        <v>452148.10775956506</v>
      </c>
      <c r="C23" s="148">
        <v>255961.8101554148</v>
      </c>
      <c r="D23" s="148">
        <v>321868.14450680901</v>
      </c>
      <c r="E23" s="195">
        <f t="shared" ref="E23:G23" si="5">+B23/B11-1</f>
        <v>6.9687366737269274E-2</v>
      </c>
      <c r="F23" s="195">
        <f t="shared" si="5"/>
        <v>8.5956284201996747E-2</v>
      </c>
      <c r="G23" s="195">
        <f t="shared" si="5"/>
        <v>9.5380029855675508E-2</v>
      </c>
      <c r="AA23" s="89"/>
      <c r="AB23" s="89"/>
    </row>
    <row r="24" spans="1:28">
      <c r="A24" s="27">
        <v>37773</v>
      </c>
      <c r="B24" s="148">
        <v>444484.58050940296</v>
      </c>
      <c r="C24" s="148">
        <v>252896.39925534997</v>
      </c>
      <c r="D24" s="148">
        <v>321868.14450680901</v>
      </c>
      <c r="E24" s="195">
        <f t="shared" ref="E24:G24" si="6">+B24/B12-1</f>
        <v>8.6593668653049738E-2</v>
      </c>
      <c r="F24" s="195">
        <f t="shared" si="6"/>
        <v>9.8619111164936823E-2</v>
      </c>
      <c r="G24" s="195">
        <f t="shared" si="6"/>
        <v>0.13081907517821612</v>
      </c>
      <c r="AA24" s="89"/>
      <c r="AB24" s="89"/>
    </row>
    <row r="25" spans="1:28">
      <c r="A25" s="27">
        <v>37803</v>
      </c>
      <c r="B25" s="148">
        <v>459888.27028222883</v>
      </c>
      <c r="C25" s="148">
        <v>257494.51560544723</v>
      </c>
      <c r="D25" s="148">
        <v>324167.20268185769</v>
      </c>
      <c r="E25" s="195">
        <f t="shared" ref="E25:G25" si="7">+B25/B13-1</f>
        <v>0.13722187219454107</v>
      </c>
      <c r="F25" s="195">
        <f t="shared" si="7"/>
        <v>0.10367941737393882</v>
      </c>
      <c r="G25" s="195">
        <f t="shared" si="7"/>
        <v>0.12658396126731697</v>
      </c>
      <c r="AA25" s="89"/>
      <c r="AB25" s="89"/>
    </row>
    <row r="26" spans="1:28">
      <c r="A26" s="27">
        <v>37834</v>
      </c>
      <c r="B26" s="148">
        <v>488933.03856034327</v>
      </c>
      <c r="C26" s="148">
        <v>260559.92650551206</v>
      </c>
      <c r="D26" s="148">
        <v>329531.67175697116</v>
      </c>
      <c r="E26" s="195">
        <f t="shared" ref="E26:G26" si="8">+B26/B14-1</f>
        <v>0.18623225789180098</v>
      </c>
      <c r="F26" s="195">
        <f t="shared" si="8"/>
        <v>0.13191059938205618</v>
      </c>
      <c r="G26" s="195">
        <f t="shared" si="8"/>
        <v>0.14522719466890366</v>
      </c>
      <c r="AA26" s="89"/>
      <c r="AB26" s="89"/>
    </row>
    <row r="27" spans="1:28">
      <c r="A27" s="27">
        <v>37865</v>
      </c>
      <c r="B27" s="148">
        <v>492056.81197006768</v>
      </c>
      <c r="C27" s="148">
        <v>259531.36036002639</v>
      </c>
      <c r="D27" s="148">
        <v>328037.8746467118</v>
      </c>
      <c r="E27" s="195">
        <f t="shared" ref="E27:G27" si="9">+B27/B15-1</f>
        <v>0.15571581662427136</v>
      </c>
      <c r="F27" s="195">
        <f t="shared" si="9"/>
        <v>0.12128794404380172</v>
      </c>
      <c r="G27" s="195">
        <f t="shared" si="9"/>
        <v>0.14530396242044907</v>
      </c>
      <c r="AA27" s="89"/>
      <c r="AB27" s="89"/>
    </row>
    <row r="28" spans="1:28">
      <c r="A28" s="27">
        <v>37895</v>
      </c>
      <c r="B28" s="148">
        <v>503499.99364379019</v>
      </c>
      <c r="C28" s="148">
        <v>278450.75406058092</v>
      </c>
      <c r="D28" s="148">
        <v>344058.32898992329</v>
      </c>
      <c r="E28" s="195">
        <f t="shared" ref="E28:G28" si="10">+B28/B16-1</f>
        <v>0.16147519777023933</v>
      </c>
      <c r="F28" s="195">
        <f t="shared" si="10"/>
        <v>0.1832412800251042</v>
      </c>
      <c r="G28" s="195">
        <f t="shared" si="10"/>
        <v>0.18522091292465315</v>
      </c>
      <c r="AA28" s="89"/>
      <c r="AB28" s="89"/>
    </row>
    <row r="29" spans="1:28">
      <c r="A29" s="27">
        <v>37926</v>
      </c>
      <c r="B29" s="148">
        <v>495871.20586130855</v>
      </c>
      <c r="C29" s="148">
        <v>282265.1479518218</v>
      </c>
      <c r="D29" s="148">
        <v>355501.51066364581</v>
      </c>
      <c r="E29" s="195">
        <f t="shared" ref="E29:G29" si="11">+B29/B17-1</f>
        <v>0.12975514934628607</v>
      </c>
      <c r="F29" s="195">
        <f t="shared" si="11"/>
        <v>0.1394775614488335</v>
      </c>
      <c r="G29" s="195">
        <f t="shared" si="11"/>
        <v>0.16263355431577153</v>
      </c>
      <c r="AA29" s="89"/>
      <c r="AB29" s="89"/>
    </row>
    <row r="30" spans="1:28">
      <c r="A30" s="27">
        <v>37956</v>
      </c>
      <c r="B30" s="148">
        <v>492300.57616941427</v>
      </c>
      <c r="C30" s="148">
        <v>284776.94867646118</v>
      </c>
      <c r="D30" s="148">
        <v>345367.78882038908</v>
      </c>
      <c r="E30" s="195">
        <f t="shared" ref="E30:G30" si="12">+B30/B18-1</f>
        <v>0.18528519586018422</v>
      </c>
      <c r="F30" s="195">
        <f t="shared" si="12"/>
        <v>0.15702070272813362</v>
      </c>
      <c r="G30" s="195">
        <f t="shared" si="12"/>
        <v>0.17238251306933838</v>
      </c>
      <c r="AA30" s="89"/>
      <c r="AB30" s="89"/>
    </row>
    <row r="31" spans="1:28">
      <c r="A31" s="27">
        <v>37987</v>
      </c>
      <c r="B31" s="148">
        <v>475638.09512983414</v>
      </c>
      <c r="C31" s="148">
        <v>286291.71968005941</v>
      </c>
      <c r="D31" s="148">
        <v>346882.55982398731</v>
      </c>
      <c r="E31" s="195">
        <f t="shared" ref="E31:G31" si="13">+B31/B19-1</f>
        <v>0.13258358867316344</v>
      </c>
      <c r="F31" s="195">
        <f t="shared" si="13"/>
        <v>0.18540134335610414</v>
      </c>
      <c r="G31" s="195">
        <f t="shared" si="13"/>
        <v>0.16837279649318759</v>
      </c>
      <c r="AA31" s="89"/>
      <c r="AB31" s="89"/>
    </row>
    <row r="32" spans="1:28">
      <c r="A32" s="27">
        <v>38018</v>
      </c>
      <c r="B32" s="148">
        <v>477152.86613343231</v>
      </c>
      <c r="C32" s="148">
        <v>290836.03269085399</v>
      </c>
      <c r="D32" s="148">
        <v>348397.33082758548</v>
      </c>
      <c r="E32" s="195">
        <f t="shared" ref="E32:G32" si="14">+B32/B20-1</f>
        <v>9.9929142475817523E-2</v>
      </c>
      <c r="F32" s="195">
        <f t="shared" si="14"/>
        <v>0.18906985105741558</v>
      </c>
      <c r="G32" s="195">
        <f t="shared" si="14"/>
        <v>0.16442492644520379</v>
      </c>
      <c r="AA32" s="89"/>
      <c r="AB32" s="89"/>
    </row>
    <row r="33" spans="1:28">
      <c r="A33" s="27">
        <v>38047</v>
      </c>
      <c r="B33" s="148">
        <v>482233.1228121224</v>
      </c>
      <c r="C33" s="148">
        <v>298848.69582723075</v>
      </c>
      <c r="D33" s="148">
        <v>362240.84342694638</v>
      </c>
      <c r="E33" s="195">
        <f t="shared" ref="E33:G33" si="15">+B33/B21-1</f>
        <v>0.11649645042429735</v>
      </c>
      <c r="F33" s="195">
        <f t="shared" si="15"/>
        <v>0.19620347257417681</v>
      </c>
      <c r="G33" s="195">
        <f t="shared" si="15"/>
        <v>0.18170403654297473</v>
      </c>
      <c r="AA33" s="89"/>
      <c r="AB33" s="89"/>
    </row>
    <row r="34" spans="1:28">
      <c r="A34" s="27">
        <v>38078</v>
      </c>
      <c r="B34" s="148">
        <v>504118.50710250036</v>
      </c>
      <c r="C34" s="148">
        <v>298848.69582723075</v>
      </c>
      <c r="D34" s="148">
        <v>363825.64711693925</v>
      </c>
      <c r="E34" s="195">
        <f t="shared" ref="E34:G34" si="16">+B34/B22-1</f>
        <v>0.13416421898090092</v>
      </c>
      <c r="F34" s="195">
        <f t="shared" si="16"/>
        <v>0.19620347257417681</v>
      </c>
      <c r="G34" s="195">
        <f t="shared" si="16"/>
        <v>0.17512276406222793</v>
      </c>
      <c r="AA34" s="89"/>
      <c r="AB34" s="89"/>
    </row>
    <row r="35" spans="1:28">
      <c r="A35" s="27">
        <v>38108</v>
      </c>
      <c r="B35" s="148">
        <v>513174.52818817407</v>
      </c>
      <c r="C35" s="148">
        <v>301867.36952245532</v>
      </c>
      <c r="D35" s="148">
        <v>372806.20136023231</v>
      </c>
      <c r="E35" s="195">
        <f t="shared" ref="E35:G35" si="17">+B35/B23-1</f>
        <v>0.13496997860059712</v>
      </c>
      <c r="F35" s="195">
        <f t="shared" si="17"/>
        <v>0.17934534585127215</v>
      </c>
      <c r="G35" s="195">
        <f t="shared" si="17"/>
        <v>0.15825752788140779</v>
      </c>
      <c r="AA35" s="89"/>
      <c r="AB35" s="89"/>
    </row>
    <row r="36" spans="1:28">
      <c r="A36" s="27">
        <v>38139</v>
      </c>
      <c r="B36" s="148">
        <v>476406.76495746413</v>
      </c>
      <c r="C36" s="148">
        <v>298676.06781389005</v>
      </c>
      <c r="D36" s="148">
        <v>356936.33783190808</v>
      </c>
      <c r="E36" s="195">
        <f t="shared" ref="E36:G36" si="18">+B36/B24-1</f>
        <v>7.1818429362558778E-2</v>
      </c>
      <c r="F36" s="195">
        <f t="shared" si="18"/>
        <v>0.18102143286079864</v>
      </c>
      <c r="G36" s="195">
        <f t="shared" si="18"/>
        <v>0.10895204736347308</v>
      </c>
      <c r="AA36" s="89"/>
      <c r="AB36" s="89"/>
    </row>
    <row r="37" spans="1:28">
      <c r="A37" s="27">
        <v>38169</v>
      </c>
      <c r="B37" s="148">
        <v>501480.80521838326</v>
      </c>
      <c r="C37" s="148">
        <v>302363.42667578993</v>
      </c>
      <c r="D37" s="148">
        <v>365785.99910046783</v>
      </c>
      <c r="E37" s="195">
        <f t="shared" ref="E37:G37" si="19">+B37/B25-1</f>
        <v>9.0440521369743898E-2</v>
      </c>
      <c r="F37" s="195">
        <f t="shared" si="19"/>
        <v>0.17425190965657023</v>
      </c>
      <c r="G37" s="195">
        <f t="shared" si="19"/>
        <v>0.12838682036398175</v>
      </c>
      <c r="AA37" s="89"/>
      <c r="AB37" s="89"/>
    </row>
    <row r="38" spans="1:28">
      <c r="A38" s="27">
        <v>38200</v>
      </c>
      <c r="B38" s="148">
        <v>497793.44635648339</v>
      </c>
      <c r="C38" s="148">
        <v>308263.20085482975</v>
      </c>
      <c r="D38" s="148">
        <v>365048.52732808783</v>
      </c>
      <c r="E38" s="195">
        <f t="shared" ref="E38:G38" si="20">+B38/B26-1</f>
        <v>1.8121924879998863E-2</v>
      </c>
      <c r="F38" s="195">
        <f t="shared" si="20"/>
        <v>0.18307985801611193</v>
      </c>
      <c r="G38" s="195">
        <f t="shared" si="20"/>
        <v>0.10777979361361734</v>
      </c>
      <c r="AA38" s="89"/>
      <c r="AB38" s="89"/>
    </row>
    <row r="39" spans="1:28">
      <c r="A39" s="27">
        <v>38231</v>
      </c>
      <c r="B39" s="148">
        <v>504426.78025174979</v>
      </c>
      <c r="C39" s="148">
        <v>312476.7665276326</v>
      </c>
      <c r="D39" s="148">
        <v>371996.15062813408</v>
      </c>
      <c r="E39" s="195">
        <f t="shared" ref="E39:G39" si="21">+B39/B27-1</f>
        <v>2.5139309081315231E-2</v>
      </c>
      <c r="F39" s="195">
        <f t="shared" si="21"/>
        <v>0.20400388644424106</v>
      </c>
      <c r="G39" s="195">
        <f t="shared" si="21"/>
        <v>0.13400366048818046</v>
      </c>
      <c r="AA39" s="89"/>
      <c r="AB39" s="89"/>
    </row>
    <row r="40" spans="1:28">
      <c r="A40" s="27">
        <v>38261</v>
      </c>
      <c r="B40" s="148">
        <v>510378.71866179997</v>
      </c>
      <c r="C40" s="148">
        <v>327356.61255275796</v>
      </c>
      <c r="D40" s="148">
        <v>375716.11213441542</v>
      </c>
      <c r="E40" s="195">
        <f t="shared" ref="E40:G40" si="22">+B40/B28-1</f>
        <v>1.3661817487283345E-2</v>
      </c>
      <c r="F40" s="195">
        <f t="shared" si="22"/>
        <v>0.17563557569514376</v>
      </c>
      <c r="G40" s="195">
        <f t="shared" si="22"/>
        <v>9.2012837583185902E-2</v>
      </c>
      <c r="AA40" s="89"/>
      <c r="AB40" s="89"/>
    </row>
    <row r="41" spans="1:28">
      <c r="A41" s="27">
        <v>38292</v>
      </c>
      <c r="B41" s="148">
        <v>525258.56468692527</v>
      </c>
      <c r="C41" s="148">
        <v>330332.58175778307</v>
      </c>
      <c r="D41" s="148">
        <v>386875.99665325944</v>
      </c>
      <c r="E41" s="195">
        <f t="shared" ref="E41:G41" si="23">+B41/B29-1</f>
        <v>5.9264096156928625E-2</v>
      </c>
      <c r="F41" s="195">
        <f t="shared" si="23"/>
        <v>0.17029177762380221</v>
      </c>
      <c r="G41" s="195">
        <f t="shared" si="23"/>
        <v>8.8254156588657429E-2</v>
      </c>
      <c r="AA41" s="89"/>
      <c r="AB41" s="89"/>
    </row>
    <row r="42" spans="1:28">
      <c r="A42" s="27">
        <v>38322</v>
      </c>
      <c r="B42" s="148">
        <v>516230.24066598277</v>
      </c>
      <c r="C42" s="148">
        <v>332599.76934336888</v>
      </c>
      <c r="D42" s="148">
        <v>383485.32163758721</v>
      </c>
      <c r="E42" s="195">
        <f t="shared" ref="E42:G42" si="24">+B42/B30-1</f>
        <v>4.8607833618162566E-2</v>
      </c>
      <c r="F42" s="195">
        <f t="shared" si="24"/>
        <v>0.16793079948770662</v>
      </c>
      <c r="G42" s="195">
        <f t="shared" si="24"/>
        <v>0.11036794411948314</v>
      </c>
      <c r="I42" s="111" t="s">
        <v>433</v>
      </c>
      <c r="AA42" s="89"/>
      <c r="AB42" s="89"/>
    </row>
    <row r="43" spans="1:28">
      <c r="A43" s="27">
        <v>38353</v>
      </c>
      <c r="B43" s="148">
        <v>501480.80521838326</v>
      </c>
      <c r="C43" s="148">
        <v>344399.31770144851</v>
      </c>
      <c r="D43" s="148">
        <v>390860.03936138697</v>
      </c>
      <c r="E43" s="195">
        <f t="shared" ref="E43:G43" si="25">+B43/B31-1</f>
        <v>5.4332717150199938E-2</v>
      </c>
      <c r="F43" s="195">
        <f t="shared" si="25"/>
        <v>0.20296639416021622</v>
      </c>
      <c r="G43" s="195">
        <f t="shared" si="25"/>
        <v>0.12677915995463818</v>
      </c>
      <c r="I43" t="s">
        <v>677</v>
      </c>
      <c r="R43" s="111" t="s">
        <v>433</v>
      </c>
      <c r="AA43" s="89"/>
      <c r="AB43" s="89"/>
    </row>
    <row r="44" spans="1:28">
      <c r="A44" s="27">
        <v>38384</v>
      </c>
      <c r="B44" s="148">
        <v>520655.07130026264</v>
      </c>
      <c r="C44" s="148">
        <v>346611.73301858845</v>
      </c>
      <c r="D44" s="148">
        <v>398234.75708518672</v>
      </c>
      <c r="E44" s="195">
        <f t="shared" ref="E44:G44" si="26">+B44/B32-1</f>
        <v>9.1170373803571181E-2</v>
      </c>
      <c r="F44" s="195">
        <f t="shared" si="26"/>
        <v>0.19177713233016624</v>
      </c>
      <c r="G44" s="195">
        <f t="shared" si="26"/>
        <v>0.14304766956514015</v>
      </c>
      <c r="I44" s="130" t="s">
        <v>623</v>
      </c>
      <c r="R44" s="130" t="s">
        <v>623</v>
      </c>
      <c r="AA44" s="89"/>
      <c r="AB44" s="89"/>
    </row>
    <row r="45" spans="1:28">
      <c r="A45" s="27">
        <v>38412</v>
      </c>
      <c r="B45" s="148">
        <v>550690.63581789238</v>
      </c>
      <c r="C45" s="148">
        <v>355379.02364781324</v>
      </c>
      <c r="D45" s="148">
        <v>411916.59559178352</v>
      </c>
      <c r="E45" s="195">
        <f t="shared" ref="E45:G45" si="27">+B45/B33-1</f>
        <v>0.14195937559527816</v>
      </c>
      <c r="F45" s="195">
        <f t="shared" si="27"/>
        <v>0.18916036311988327</v>
      </c>
      <c r="G45" s="195">
        <f t="shared" si="27"/>
        <v>0.13713459723338817</v>
      </c>
      <c r="K45" s="99" t="s">
        <v>449</v>
      </c>
      <c r="L45" s="99" t="s">
        <v>449</v>
      </c>
      <c r="M45" s="99" t="s">
        <v>449</v>
      </c>
      <c r="N45" s="99" t="s">
        <v>449</v>
      </c>
      <c r="O45" s="99" t="s">
        <v>449</v>
      </c>
      <c r="P45" s="99" t="s">
        <v>449</v>
      </c>
      <c r="Q45" s="99" t="s">
        <v>450</v>
      </c>
      <c r="R45" s="99" t="s">
        <v>450</v>
      </c>
      <c r="S45" s="99" t="s">
        <v>450</v>
      </c>
      <c r="T45" s="99" t="s">
        <v>450</v>
      </c>
      <c r="U45" s="99" t="s">
        <v>450</v>
      </c>
      <c r="V45" s="99" t="s">
        <v>450</v>
      </c>
      <c r="W45" s="99" t="s">
        <v>450</v>
      </c>
      <c r="AA45" s="89"/>
      <c r="AB45" s="89"/>
    </row>
    <row r="46" spans="1:28">
      <c r="A46" s="27">
        <v>38443</v>
      </c>
      <c r="B46" s="148">
        <v>541879.58564480615</v>
      </c>
      <c r="C46" s="148">
        <v>342162.44838818384</v>
      </c>
      <c r="D46" s="148">
        <v>400902.78287542565</v>
      </c>
      <c r="E46" s="195">
        <f t="shared" ref="E46:G46" si="28">+B46/B34-1</f>
        <v>7.4905162199546016E-2</v>
      </c>
      <c r="F46" s="195">
        <f t="shared" si="28"/>
        <v>0.14493539093773888</v>
      </c>
      <c r="G46" s="195">
        <f t="shared" si="28"/>
        <v>0.10190907664782967</v>
      </c>
      <c r="AA46" s="89"/>
      <c r="AB46" s="89"/>
    </row>
    <row r="47" spans="1:28">
      <c r="A47" s="27">
        <v>38473</v>
      </c>
      <c r="B47" s="148">
        <v>543348.09400698717</v>
      </c>
      <c r="C47" s="148">
        <v>350973.49856127007</v>
      </c>
      <c r="D47" s="148">
        <v>403839.79959978774</v>
      </c>
      <c r="E47" s="195">
        <f t="shared" ref="E47:G47" si="29">+B47/B35-1</f>
        <v>5.8797863419574936E-2</v>
      </c>
      <c r="F47" s="195">
        <f t="shared" si="29"/>
        <v>0.16267451866857652</v>
      </c>
      <c r="G47" s="195">
        <f t="shared" si="29"/>
        <v>8.3243245756978501E-2</v>
      </c>
      <c r="N47" s="191" t="s">
        <v>769</v>
      </c>
      <c r="AA47" s="89"/>
      <c r="AB47" s="89"/>
    </row>
    <row r="48" spans="1:28">
      <c r="A48" s="27">
        <v>38504</v>
      </c>
      <c r="B48" s="148">
        <v>531368.8263785881</v>
      </c>
      <c r="C48" s="148">
        <v>356672.22592535365</v>
      </c>
      <c r="D48" s="148">
        <v>411264.91356698942</v>
      </c>
      <c r="E48" s="195">
        <f t="shared" ref="E48:G48" si="30">+B48/B36-1</f>
        <v>0.11536792813181651</v>
      </c>
      <c r="F48" s="195">
        <f t="shared" si="30"/>
        <v>0.19417745297089528</v>
      </c>
      <c r="G48" s="195">
        <f t="shared" si="30"/>
        <v>0.15220802696940949</v>
      </c>
      <c r="N48" s="191" t="s">
        <v>769</v>
      </c>
      <c r="AA48" s="89"/>
      <c r="AB48" s="89"/>
    </row>
    <row r="49" spans="1:28">
      <c r="A49" s="27">
        <v>38534</v>
      </c>
      <c r="B49" s="148">
        <v>537192.04639369587</v>
      </c>
      <c r="C49" s="148">
        <v>356672.22592535365</v>
      </c>
      <c r="D49" s="148">
        <v>411992.81606887787</v>
      </c>
      <c r="E49" s="195">
        <f t="shared" ref="E49:G49" si="31">+B49/B37-1</f>
        <v>7.1211581387967904E-2</v>
      </c>
      <c r="F49" s="195">
        <f t="shared" si="31"/>
        <v>0.17961431330051858</v>
      </c>
      <c r="G49" s="195">
        <f t="shared" si="31"/>
        <v>0.12632199450509507</v>
      </c>
      <c r="N49" s="191" t="s">
        <v>769</v>
      </c>
      <c r="AA49" s="89"/>
      <c r="AB49" s="89"/>
    </row>
    <row r="50" spans="1:28">
      <c r="A50" s="27">
        <v>38565</v>
      </c>
      <c r="B50" s="148">
        <v>541559.46140502673</v>
      </c>
      <c r="C50" s="148">
        <v>363951.25094423839</v>
      </c>
      <c r="D50" s="148">
        <v>416724.18233115296</v>
      </c>
      <c r="E50" s="195">
        <f t="shared" ref="E50:G50" si="32">+B50/B38-1</f>
        <v>8.7920030624913714E-2</v>
      </c>
      <c r="F50" s="195">
        <f t="shared" si="32"/>
        <v>0.18065098245584554</v>
      </c>
      <c r="G50" s="195">
        <f t="shared" si="32"/>
        <v>0.14155831659230755</v>
      </c>
      <c r="N50" s="191" t="s">
        <v>769</v>
      </c>
      <c r="AA50" s="89"/>
      <c r="AB50" s="89"/>
    </row>
    <row r="51" spans="1:28">
      <c r="A51" s="27">
        <v>38596</v>
      </c>
      <c r="B51" s="148">
        <v>547053.91135113139</v>
      </c>
      <c r="C51" s="148">
        <v>363502.92793726496</v>
      </c>
      <c r="D51" s="148">
        <v>417488.51129428449</v>
      </c>
      <c r="E51" s="195">
        <f t="shared" ref="E51:G51" si="33">+B51/B39-1</f>
        <v>8.4506082484572254E-2</v>
      </c>
      <c r="F51" s="195">
        <f t="shared" si="33"/>
        <v>0.16329585708613026</v>
      </c>
      <c r="G51" s="195">
        <f t="shared" si="33"/>
        <v>0.12229255756903479</v>
      </c>
      <c r="N51" s="191" t="s">
        <v>769</v>
      </c>
      <c r="AA51" s="89"/>
      <c r="AB51" s="89"/>
    </row>
    <row r="52" spans="1:28">
      <c r="A52" s="27">
        <v>38626</v>
      </c>
      <c r="B52" s="148">
        <v>547053.91135113139</v>
      </c>
      <c r="C52" s="148">
        <v>367101.96682773292</v>
      </c>
      <c r="D52" s="148">
        <v>426846.01240950124</v>
      </c>
      <c r="E52" s="195">
        <f t="shared" ref="E52:G52" si="34">+B52/B40-1</f>
        <v>7.1858781231107782E-2</v>
      </c>
      <c r="F52" s="195">
        <f t="shared" si="34"/>
        <v>0.12141301794711556</v>
      </c>
      <c r="G52" s="195">
        <f t="shared" si="34"/>
        <v>0.13608652550091782</v>
      </c>
      <c r="N52" s="191" t="s">
        <v>769</v>
      </c>
      <c r="AA52" s="89"/>
      <c r="AB52" s="89"/>
    </row>
    <row r="53" spans="1:28">
      <c r="A53" s="27">
        <v>38657</v>
      </c>
      <c r="B53" s="148">
        <v>564329.29802537768</v>
      </c>
      <c r="C53" s="148">
        <v>377179.27572104323</v>
      </c>
      <c r="D53" s="148">
        <v>431884.66685615637</v>
      </c>
      <c r="E53" s="195">
        <f t="shared" ref="E53:G53" si="35">+B53/B41-1</f>
        <v>7.4383810117860882E-2</v>
      </c>
      <c r="F53" s="195">
        <f t="shared" si="35"/>
        <v>0.1418167524195677</v>
      </c>
      <c r="G53" s="195">
        <f t="shared" si="35"/>
        <v>0.11633875089758106</v>
      </c>
      <c r="N53" s="191" t="s">
        <v>769</v>
      </c>
      <c r="AA53" s="89"/>
      <c r="AB53" s="89"/>
    </row>
    <row r="54" spans="1:28">
      <c r="A54" s="27">
        <v>38687</v>
      </c>
      <c r="B54" s="148">
        <v>550484.77022038633</v>
      </c>
      <c r="C54" s="148">
        <v>376045.44043626392</v>
      </c>
      <c r="D54" s="148">
        <v>428949.17160030099</v>
      </c>
      <c r="E54" s="195">
        <f t="shared" ref="E54:G54" si="36">+B54/B42-1</f>
        <v>6.6355139346761627E-2</v>
      </c>
      <c r="F54" s="195">
        <f t="shared" si="36"/>
        <v>0.13062447751742923</v>
      </c>
      <c r="G54" s="195">
        <f t="shared" si="36"/>
        <v>0.11855434197212733</v>
      </c>
      <c r="N54" s="191" t="s">
        <v>769</v>
      </c>
      <c r="AA54" s="89"/>
      <c r="AB54" s="89"/>
    </row>
    <row r="55" spans="1:28">
      <c r="A55" s="27">
        <v>38718</v>
      </c>
      <c r="B55" s="148">
        <v>541905.78678838024</v>
      </c>
      <c r="C55" s="148">
        <v>370326.11814825988</v>
      </c>
      <c r="D55" s="148">
        <v>418940.35759629396</v>
      </c>
      <c r="E55" s="195">
        <f t="shared" ref="E55:G55" si="37">+B55/B43-1</f>
        <v>8.0611224097386636E-2</v>
      </c>
      <c r="F55" s="195">
        <f t="shared" si="37"/>
        <v>7.528121896364115E-2</v>
      </c>
      <c r="G55" s="195">
        <f t="shared" si="37"/>
        <v>7.1842387062096336E-2</v>
      </c>
      <c r="N55" s="191" t="s">
        <v>769</v>
      </c>
      <c r="AA55" s="89"/>
      <c r="AB55" s="89"/>
    </row>
    <row r="56" spans="1:28">
      <c r="A56" s="27">
        <v>38749</v>
      </c>
      <c r="B56" s="148">
        <v>550484.77022038633</v>
      </c>
      <c r="C56" s="148">
        <v>378905.10158026591</v>
      </c>
      <c r="D56" s="148">
        <v>421800.01874029601</v>
      </c>
      <c r="E56" s="195">
        <f t="shared" ref="E56:G56" si="38">+B56/B44-1</f>
        <v>5.7292631080358536E-2</v>
      </c>
      <c r="F56" s="195">
        <f t="shared" si="38"/>
        <v>9.3168711516022462E-2</v>
      </c>
      <c r="G56" s="195">
        <f t="shared" si="38"/>
        <v>5.917429665755769E-2</v>
      </c>
      <c r="N56" s="191" t="s">
        <v>769</v>
      </c>
      <c r="AA56" s="89"/>
      <c r="AB56" s="89"/>
    </row>
    <row r="57" spans="1:28">
      <c r="A57" s="27">
        <v>38777</v>
      </c>
      <c r="B57" s="148">
        <v>551494.34710328525</v>
      </c>
      <c r="C57" s="148">
        <v>376664.95356281084</v>
      </c>
      <c r="D57" s="148">
        <v>426413.15497676696</v>
      </c>
      <c r="E57" s="195">
        <f t="shared" ref="E57:G57" si="39">+B57/B45-1</f>
        <v>1.4594605993238918E-3</v>
      </c>
      <c r="F57" s="195">
        <f t="shared" si="39"/>
        <v>5.9896416216429049E-2</v>
      </c>
      <c r="G57" s="195">
        <f t="shared" si="39"/>
        <v>3.5192948135912783E-2</v>
      </c>
      <c r="N57" s="191" t="s">
        <v>769</v>
      </c>
      <c r="AA57" s="89"/>
      <c r="AB57" s="89"/>
    </row>
    <row r="58" spans="1:28">
      <c r="A58" s="27">
        <v>38808</v>
      </c>
      <c r="B58" s="148">
        <v>554337.10146979708</v>
      </c>
      <c r="C58" s="148">
        <v>383771.8394790903</v>
      </c>
      <c r="D58" s="148">
        <v>437784.1724428141</v>
      </c>
      <c r="E58" s="195">
        <f t="shared" ref="E58:G58" si="40">+B58/B46-1</f>
        <v>2.2989454031871581E-2</v>
      </c>
      <c r="F58" s="195">
        <f t="shared" si="40"/>
        <v>0.12160712342021984</v>
      </c>
      <c r="G58" s="195">
        <f t="shared" si="40"/>
        <v>9.1995843238755315E-2</v>
      </c>
      <c r="N58" s="191" t="s">
        <v>769</v>
      </c>
      <c r="AA58" s="89"/>
      <c r="AB58" s="89"/>
    </row>
    <row r="59" spans="1:28">
      <c r="A59" s="27">
        <v>38838</v>
      </c>
      <c r="B59" s="148">
        <v>568550.87330235599</v>
      </c>
      <c r="C59" s="148">
        <v>380929.08511257847</v>
      </c>
      <c r="D59" s="148">
        <v>430677.28652653465</v>
      </c>
      <c r="E59" s="195">
        <f t="shared" ref="E59:G59" si="41">+B59/B47-1</f>
        <v>4.6384223250895751E-2</v>
      </c>
      <c r="F59" s="195">
        <f t="shared" si="41"/>
        <v>8.5349995581159188E-2</v>
      </c>
      <c r="G59" s="195">
        <f t="shared" si="41"/>
        <v>6.6455775169617537E-2</v>
      </c>
      <c r="N59" s="191" t="s">
        <v>769</v>
      </c>
      <c r="AA59" s="89"/>
      <c r="AB59" s="89"/>
    </row>
    <row r="60" spans="1:28">
      <c r="A60" s="27">
        <v>38869</v>
      </c>
      <c r="B60" s="148">
        <v>561436.89210667298</v>
      </c>
      <c r="C60" s="148">
        <v>376624.74807155872</v>
      </c>
      <c r="D60" s="148">
        <v>434028.52008246543</v>
      </c>
      <c r="E60" s="195">
        <f t="shared" ref="E60:G60" si="42">+B60/B48-1</f>
        <v>5.6586055175660732E-2</v>
      </c>
      <c r="F60" s="195">
        <f t="shared" si="42"/>
        <v>5.5940778944702174E-2</v>
      </c>
      <c r="G60" s="195">
        <f t="shared" si="42"/>
        <v>5.5350227467843904E-2</v>
      </c>
      <c r="N60" s="191" t="s">
        <v>769</v>
      </c>
      <c r="AA60" s="89"/>
      <c r="AB60" s="89"/>
    </row>
    <row r="61" spans="1:28">
      <c r="A61" s="27">
        <v>38899</v>
      </c>
      <c r="B61" s="148">
        <v>549536.11010441184</v>
      </c>
      <c r="C61" s="148">
        <v>380825.02407235675</v>
      </c>
      <c r="D61" s="148">
        <v>441028.98008379556</v>
      </c>
      <c r="E61" s="195">
        <f t="shared" ref="E61:G61" si="43">+B61/B49-1</f>
        <v>2.2978865367766943E-2</v>
      </c>
      <c r="F61" s="195">
        <f t="shared" si="43"/>
        <v>6.7717070159698745E-2</v>
      </c>
      <c r="G61" s="195">
        <f t="shared" si="43"/>
        <v>7.0477355144132892E-2</v>
      </c>
      <c r="N61" s="191" t="s">
        <v>769</v>
      </c>
      <c r="AA61" s="89"/>
      <c r="AB61" s="89"/>
    </row>
    <row r="62" spans="1:28">
      <c r="A62" s="27">
        <v>38930</v>
      </c>
      <c r="B62" s="148">
        <v>553036.3401050769</v>
      </c>
      <c r="C62" s="148">
        <v>379424.93207209074</v>
      </c>
      <c r="D62" s="148">
        <v>434028.52008246543</v>
      </c>
      <c r="E62" s="195">
        <f t="shared" ref="E62:G62" si="44">+B62/B50-1</f>
        <v>2.1192278074644744E-2</v>
      </c>
      <c r="F62" s="195">
        <f t="shared" si="44"/>
        <v>4.2515806959605884E-2</v>
      </c>
      <c r="G62" s="195">
        <f t="shared" si="44"/>
        <v>4.1524678636387424E-2</v>
      </c>
      <c r="N62" s="191" t="s">
        <v>769</v>
      </c>
      <c r="AA62" s="89"/>
      <c r="AB62" s="89"/>
    </row>
    <row r="63" spans="1:28">
      <c r="A63" s="27">
        <v>38961</v>
      </c>
      <c r="B63" s="148">
        <v>556143.79341274209</v>
      </c>
      <c r="C63" s="148">
        <v>382348.85797126021</v>
      </c>
      <c r="D63" s="148">
        <v>435182.51834547071</v>
      </c>
      <c r="E63" s="195">
        <f t="shared" ref="E63:G63" si="45">+B63/B51-1</f>
        <v>1.6616062645745888E-2</v>
      </c>
      <c r="F63" s="195">
        <f t="shared" si="45"/>
        <v>5.1845332143370726E-2</v>
      </c>
      <c r="G63" s="195">
        <f t="shared" si="45"/>
        <v>4.2382021474870912E-2</v>
      </c>
      <c r="N63" s="191" t="s">
        <v>769</v>
      </c>
      <c r="AA63" s="89"/>
      <c r="AB63" s="89"/>
    </row>
    <row r="64" spans="1:28">
      <c r="A64" s="27">
        <v>38991</v>
      </c>
      <c r="B64" s="148">
        <v>576999.18566572003</v>
      </c>
      <c r="C64" s="148">
        <v>394862.09332304692</v>
      </c>
      <c r="D64" s="148">
        <v>451866.83214785298</v>
      </c>
      <c r="E64" s="195">
        <f t="shared" ref="E64:G64" si="46">+B64/B52-1</f>
        <v>5.4739164994961564E-2</v>
      </c>
      <c r="F64" s="195">
        <f t="shared" si="46"/>
        <v>7.56196615757736E-2</v>
      </c>
      <c r="G64" s="195">
        <f t="shared" si="46"/>
        <v>5.8617906717956192E-2</v>
      </c>
      <c r="N64" s="191" t="s">
        <v>769</v>
      </c>
      <c r="AA64" s="89"/>
      <c r="AB64" s="89"/>
    </row>
    <row r="65" spans="1:28">
      <c r="A65" s="27">
        <v>39022</v>
      </c>
      <c r="B65" s="148">
        <v>590902.78050103853</v>
      </c>
      <c r="C65" s="148">
        <v>403204.25022423803</v>
      </c>
      <c r="D65" s="148">
        <v>458818.62956551224</v>
      </c>
      <c r="E65" s="195">
        <f t="shared" ref="E65:G65" si="47">+B65/B53-1</f>
        <v>4.7088610441887502E-2</v>
      </c>
      <c r="F65" s="195">
        <f t="shared" si="47"/>
        <v>6.8998951369858785E-2</v>
      </c>
      <c r="G65" s="195">
        <f t="shared" si="47"/>
        <v>6.2363785464804478E-2</v>
      </c>
      <c r="N65" s="191" t="s">
        <v>769</v>
      </c>
      <c r="AA65" s="89"/>
      <c r="AB65" s="89"/>
    </row>
    <row r="66" spans="1:28">
      <c r="A66" s="27">
        <v>39052</v>
      </c>
      <c r="B66" s="148">
        <v>592078.70616484736</v>
      </c>
      <c r="C66" s="148">
        <v>404006.64655954286</v>
      </c>
      <c r="D66" s="148">
        <v>459731.70125741087</v>
      </c>
      <c r="E66" s="195">
        <f t="shared" ref="E66:G66" si="48">+B66/B54-1</f>
        <v>7.5558740576617378E-2</v>
      </c>
      <c r="F66" s="195">
        <f t="shared" si="48"/>
        <v>7.4355923823568038E-2</v>
      </c>
      <c r="G66" s="195">
        <f t="shared" si="48"/>
        <v>7.1762650903994141E-2</v>
      </c>
      <c r="N66" s="191" t="s">
        <v>769</v>
      </c>
      <c r="AA66" s="89"/>
      <c r="AB66" s="89"/>
    </row>
    <row r="67" spans="1:28">
      <c r="A67" s="27">
        <v>39083</v>
      </c>
      <c r="B67" s="148">
        <v>584416.51114389044</v>
      </c>
      <c r="C67" s="148">
        <v>399827.26745720278</v>
      </c>
      <c r="D67" s="148">
        <v>453462.63260390074</v>
      </c>
      <c r="E67" s="195">
        <f t="shared" ref="E67:G67" si="49">+B67/B55-1</f>
        <v>7.8446706774347508E-2</v>
      </c>
      <c r="F67" s="195">
        <f t="shared" si="49"/>
        <v>7.9662621303777881E-2</v>
      </c>
      <c r="G67" s="195">
        <f t="shared" si="49"/>
        <v>8.240379419562549E-2</v>
      </c>
      <c r="N67" s="191" t="s">
        <v>769</v>
      </c>
      <c r="AA67" s="89"/>
      <c r="AB67" s="89"/>
    </row>
    <row r="68" spans="1:28">
      <c r="A68" s="27">
        <v>39114</v>
      </c>
      <c r="B68" s="148">
        <v>606009.96983931435</v>
      </c>
      <c r="C68" s="148">
        <v>410972.27839677635</v>
      </c>
      <c r="D68" s="148">
        <v>466697.33309464436</v>
      </c>
      <c r="E68" s="195">
        <f t="shared" ref="E68:G68" si="50">+B68/B56-1</f>
        <v>0.10086600506077303</v>
      </c>
      <c r="F68" s="195">
        <f t="shared" si="50"/>
        <v>8.4631156146409037E-2</v>
      </c>
      <c r="G68" s="195">
        <f t="shared" si="50"/>
        <v>0.10644218198101085</v>
      </c>
      <c r="N68" s="191" t="s">
        <v>769</v>
      </c>
      <c r="AA68" s="89"/>
      <c r="AB68" s="89"/>
    </row>
    <row r="69" spans="1:28">
      <c r="A69" s="27">
        <v>39142</v>
      </c>
      <c r="B69" s="148">
        <v>611327.29901474318</v>
      </c>
      <c r="C69" s="148">
        <v>415868.91089438315</v>
      </c>
      <c r="D69" s="148">
        <v>474090.55841959675</v>
      </c>
      <c r="E69" s="195">
        <f t="shared" ref="E69:G69" si="51">+B69/B57-1</f>
        <v>0.10849241198160864</v>
      </c>
      <c r="F69" s="195">
        <f t="shared" si="51"/>
        <v>0.10408177602070134</v>
      </c>
      <c r="G69" s="195">
        <f t="shared" si="51"/>
        <v>0.1118103484528461</v>
      </c>
      <c r="N69" s="191" t="s">
        <v>769</v>
      </c>
      <c r="AA69" s="89"/>
      <c r="AB69" s="89"/>
    </row>
    <row r="70" spans="1:28">
      <c r="A70" s="27">
        <v>39173</v>
      </c>
      <c r="B70" s="148">
        <v>626575.82574753731</v>
      </c>
      <c r="C70" s="148">
        <v>415868.91089438315</v>
      </c>
      <c r="D70" s="148">
        <v>479635.47723152186</v>
      </c>
      <c r="E70" s="195">
        <f t="shared" ref="E70:G70" si="52">+B70/B58-1</f>
        <v>0.13031551394666319</v>
      </c>
      <c r="F70" s="195">
        <f t="shared" si="52"/>
        <v>8.3635817205502949E-2</v>
      </c>
      <c r="G70" s="195">
        <f t="shared" si="52"/>
        <v>9.5598030772057196E-2</v>
      </c>
      <c r="N70" s="191" t="s">
        <v>769</v>
      </c>
      <c r="AA70" s="89"/>
      <c r="AB70" s="89"/>
    </row>
    <row r="71" spans="1:28">
      <c r="A71" s="27">
        <v>39203</v>
      </c>
      <c r="B71" s="148">
        <v>622417.13663859339</v>
      </c>
      <c r="C71" s="148">
        <v>422800.0594092895</v>
      </c>
      <c r="D71" s="148">
        <v>484124.08900977526</v>
      </c>
      <c r="E71" s="195">
        <f t="shared" ref="E71:G71" si="53">+B71/B59-1</f>
        <v>9.4743084331859295E-2</v>
      </c>
      <c r="F71" s="195">
        <f t="shared" si="53"/>
        <v>0.10991802918996485</v>
      </c>
      <c r="G71" s="195">
        <f t="shared" si="53"/>
        <v>0.1240994223640064</v>
      </c>
      <c r="N71" s="191" t="s">
        <v>769</v>
      </c>
      <c r="AA71" s="89"/>
      <c r="AB71" s="89"/>
    </row>
    <row r="72" spans="1:28">
      <c r="A72" s="27">
        <v>39234</v>
      </c>
      <c r="B72" s="148">
        <v>617687.64695345331</v>
      </c>
      <c r="C72" s="148">
        <v>418654.96071289614</v>
      </c>
      <c r="D72" s="148">
        <v>477678.44697733724</v>
      </c>
      <c r="E72" s="195">
        <f t="shared" ref="E72:G72" si="54">+B72/B60-1</f>
        <v>0.10019069932456937</v>
      </c>
      <c r="F72" s="195">
        <f t="shared" si="54"/>
        <v>0.11159705477812021</v>
      </c>
      <c r="G72" s="195">
        <f t="shared" si="54"/>
        <v>0.10056925956519702</v>
      </c>
      <c r="N72" s="191" t="s">
        <v>769</v>
      </c>
      <c r="AA72" s="89"/>
      <c r="AB72" s="89"/>
    </row>
    <row r="73" spans="1:28">
      <c r="A73" s="27">
        <v>39264</v>
      </c>
      <c r="B73" s="148">
        <v>614942.36852254905</v>
      </c>
      <c r="C73" s="148">
        <v>418654.96071289614</v>
      </c>
      <c r="D73" s="148">
        <v>473560.52933098091</v>
      </c>
      <c r="E73" s="195">
        <f t="shared" ref="E73:G73" si="55">+B73/B61-1</f>
        <v>0.11902085634683779</v>
      </c>
      <c r="F73" s="195">
        <f t="shared" si="55"/>
        <v>9.9336793144537916E-2</v>
      </c>
      <c r="G73" s="195">
        <f t="shared" si="55"/>
        <v>7.3762838081534499E-2</v>
      </c>
      <c r="N73" s="191" t="s">
        <v>769</v>
      </c>
      <c r="AA73" s="89"/>
      <c r="AB73" s="89"/>
    </row>
    <row r="74" spans="1:28">
      <c r="A74" s="27">
        <v>39295</v>
      </c>
      <c r="B74" s="148">
        <v>617687.64695345331</v>
      </c>
      <c r="C74" s="148">
        <v>418654.96071289614</v>
      </c>
      <c r="D74" s="148">
        <v>477678.44697733724</v>
      </c>
      <c r="E74" s="195">
        <f t="shared" ref="E74:G74" si="56">+B74/B62-1</f>
        <v>0.11690245678266398</v>
      </c>
      <c r="F74" s="195">
        <f t="shared" si="56"/>
        <v>0.10339338647717455</v>
      </c>
      <c r="G74" s="195">
        <f t="shared" si="56"/>
        <v>0.10056925956519702</v>
      </c>
      <c r="N74" s="191" t="s">
        <v>769</v>
      </c>
      <c r="AA74" s="89"/>
      <c r="AB74" s="89"/>
    </row>
    <row r="75" spans="1:28">
      <c r="A75" s="27">
        <v>39326</v>
      </c>
      <c r="B75" s="148">
        <v>602381.04605817422</v>
      </c>
      <c r="C75" s="148">
        <v>423442.45868034929</v>
      </c>
      <c r="D75" s="148">
        <v>478080.19528426527</v>
      </c>
      <c r="E75" s="195">
        <f t="shared" ref="E75:G75" si="57">+B75/B63-1</f>
        <v>8.3139024822519447E-2</v>
      </c>
      <c r="F75" s="195">
        <f t="shared" si="57"/>
        <v>0.10747671884553633</v>
      </c>
      <c r="G75" s="195">
        <f t="shared" si="57"/>
        <v>9.8573989373213156E-2</v>
      </c>
      <c r="N75" s="191" t="s">
        <v>769</v>
      </c>
      <c r="AA75" s="89"/>
      <c r="AB75" s="89"/>
    </row>
    <row r="76" spans="1:28">
      <c r="A76" s="27">
        <v>39356</v>
      </c>
      <c r="B76" s="148">
        <v>609210.7631336638</v>
      </c>
      <c r="C76" s="148">
        <v>422076.51526525134</v>
      </c>
      <c r="D76" s="148">
        <v>473982.36503897159</v>
      </c>
      <c r="E76" s="195">
        <f t="shared" ref="E76:G76" si="58">+B76/B64-1</f>
        <v>5.5826036272095036E-2</v>
      </c>
      <c r="F76" s="195">
        <f t="shared" si="58"/>
        <v>6.8921333301901866E-2</v>
      </c>
      <c r="G76" s="195">
        <f t="shared" si="58"/>
        <v>4.8942589536826953E-2</v>
      </c>
      <c r="N76" s="191" t="s">
        <v>769</v>
      </c>
      <c r="AA76" s="89"/>
      <c r="AB76" s="89"/>
    </row>
    <row r="77" spans="1:28">
      <c r="A77" s="27">
        <v>39387</v>
      </c>
      <c r="B77" s="148">
        <v>614674.53679405537</v>
      </c>
      <c r="C77" s="148">
        <v>430272.17575583875</v>
      </c>
      <c r="D77" s="148">
        <v>484909.91235975479</v>
      </c>
      <c r="E77" s="195">
        <f t="shared" ref="E77:G77" si="59">+B77/B65-1</f>
        <v>4.0229555651879467E-2</v>
      </c>
      <c r="F77" s="195">
        <f t="shared" si="59"/>
        <v>6.7132044160117754E-2</v>
      </c>
      <c r="G77" s="195">
        <f t="shared" si="59"/>
        <v>5.686622362947702E-2</v>
      </c>
      <c r="N77" s="191" t="s">
        <v>769</v>
      </c>
      <c r="AA77" s="89"/>
      <c r="AB77" s="89"/>
    </row>
    <row r="78" spans="1:28">
      <c r="A78" s="27">
        <v>39417</v>
      </c>
      <c r="B78" s="148">
        <v>627813.67369290732</v>
      </c>
      <c r="C78" s="148">
        <v>418542.44912860484</v>
      </c>
      <c r="D78" s="148">
        <v>465797.24177215702</v>
      </c>
      <c r="E78" s="195">
        <f t="shared" ref="E78:G78" si="60">+B78/B66-1</f>
        <v>6.0355096638301742E-2</v>
      </c>
      <c r="F78" s="195">
        <f t="shared" si="60"/>
        <v>3.5979117405237293E-2</v>
      </c>
      <c r="G78" s="195">
        <f t="shared" si="60"/>
        <v>1.3193652946177803E-2</v>
      </c>
      <c r="N78" s="191" t="s">
        <v>769</v>
      </c>
      <c r="AA78" s="89"/>
      <c r="AB78" s="89"/>
    </row>
    <row r="79" spans="1:28">
      <c r="A79" s="27">
        <v>39448</v>
      </c>
      <c r="B79" s="148">
        <v>580558.88104935514</v>
      </c>
      <c r="C79" s="148">
        <v>417192.31219593197</v>
      </c>
      <c r="D79" s="148">
        <v>459046.55710879242</v>
      </c>
      <c r="E79" s="195">
        <f t="shared" ref="E79:G79" si="61">+B79/B67-1</f>
        <v>-6.6008232501588715E-3</v>
      </c>
      <c r="F79" s="195">
        <f t="shared" si="61"/>
        <v>4.3431366872915822E-2</v>
      </c>
      <c r="G79" s="195">
        <f t="shared" si="61"/>
        <v>1.2313968348014237E-2</v>
      </c>
      <c r="N79" s="191" t="s">
        <v>769</v>
      </c>
      <c r="AA79" s="89"/>
      <c r="AB79" s="89"/>
    </row>
    <row r="80" spans="1:28">
      <c r="A80" s="27">
        <v>39479</v>
      </c>
      <c r="B80" s="148">
        <v>580558.88104935514</v>
      </c>
      <c r="C80" s="148">
        <v>418542.44912860484</v>
      </c>
      <c r="D80" s="148">
        <v>454321.07784443721</v>
      </c>
      <c r="E80" s="195">
        <f t="shared" ref="E80:G80" si="62">+B80/B68-1</f>
        <v>-4.1997805410210698E-2</v>
      </c>
      <c r="F80" s="195">
        <f t="shared" si="62"/>
        <v>1.8420149313623124E-2</v>
      </c>
      <c r="G80" s="195">
        <f t="shared" si="62"/>
        <v>-2.6518804314009881E-2</v>
      </c>
      <c r="N80" s="191" t="s">
        <v>769</v>
      </c>
      <c r="AA80" s="89"/>
      <c r="AB80" s="89"/>
    </row>
    <row r="81" spans="1:28">
      <c r="A81" s="27">
        <v>39508</v>
      </c>
      <c r="B81" s="148">
        <v>590077.08833173232</v>
      </c>
      <c r="C81" s="148">
        <v>411712.87754054955</v>
      </c>
      <c r="D81" s="148">
        <v>468038.41779039672</v>
      </c>
      <c r="E81" s="195">
        <f t="shared" ref="E81:G81" si="63">+B81/B69-1</f>
        <v>-3.4760774984626375E-2</v>
      </c>
      <c r="F81" s="195">
        <f t="shared" si="63"/>
        <v>-9.9936139609365648E-3</v>
      </c>
      <c r="G81" s="195">
        <f t="shared" si="63"/>
        <v>-1.2765790251919595E-2</v>
      </c>
      <c r="N81" s="191" t="s">
        <v>769</v>
      </c>
      <c r="AA81" s="89"/>
      <c r="AB81" s="89"/>
    </row>
    <row r="82" spans="1:28">
      <c r="A82" s="27">
        <v>39539</v>
      </c>
      <c r="B82" s="148">
        <v>610193.35270667775</v>
      </c>
      <c r="C82" s="148">
        <v>409030.70895722351</v>
      </c>
      <c r="D82" s="148">
        <v>462674.08062374464</v>
      </c>
      <c r="E82" s="195">
        <f t="shared" ref="E82:G82" si="64">+B82/B70-1</f>
        <v>-2.6146034314864286E-2</v>
      </c>
      <c r="F82" s="195">
        <f t="shared" si="64"/>
        <v>-1.6443166964448364E-2</v>
      </c>
      <c r="G82" s="195">
        <f t="shared" si="64"/>
        <v>-3.5363098463189524E-2</v>
      </c>
      <c r="N82" s="191" t="s">
        <v>769</v>
      </c>
      <c r="AA82" s="89"/>
      <c r="AB82" s="89"/>
    </row>
    <row r="83" spans="1:28">
      <c r="A83" s="27">
        <v>39569</v>
      </c>
      <c r="B83" s="148">
        <v>603487.93124836253</v>
      </c>
      <c r="C83" s="148">
        <v>409030.70895722351</v>
      </c>
      <c r="D83" s="148">
        <v>464015.16491540766</v>
      </c>
      <c r="E83" s="195">
        <f t="shared" ref="E83:G83" si="65">+B83/B71-1</f>
        <v>-3.0412410385194932E-2</v>
      </c>
      <c r="F83" s="195">
        <f t="shared" si="65"/>
        <v>-3.256704947322786E-2</v>
      </c>
      <c r="G83" s="195">
        <f t="shared" si="65"/>
        <v>-4.1536714554936238E-2</v>
      </c>
      <c r="N83" s="111" t="s">
        <v>769</v>
      </c>
      <c r="AA83" s="89"/>
      <c r="AB83" s="89"/>
    </row>
    <row r="84" spans="1:28">
      <c r="A84" s="27">
        <v>39600</v>
      </c>
      <c r="B84" s="148">
        <v>567426.54096589971</v>
      </c>
      <c r="C84" s="148">
        <v>389280.99903474515</v>
      </c>
      <c r="D84" s="148">
        <v>442064.86331064277</v>
      </c>
      <c r="E84" s="195">
        <f t="shared" ref="E84:G84" si="66">+B84/B72-1</f>
        <v>-8.1369776836966778E-2</v>
      </c>
      <c r="F84" s="195">
        <f t="shared" si="66"/>
        <v>-7.0162698247101307E-2</v>
      </c>
      <c r="G84" s="195">
        <f t="shared" si="66"/>
        <v>-7.4555559062902677E-2</v>
      </c>
      <c r="N84" s="191" t="s">
        <v>769</v>
      </c>
      <c r="AA84" s="89"/>
      <c r="AB84" s="89"/>
    </row>
    <row r="85" spans="1:28">
      <c r="A85" s="27">
        <v>39630</v>
      </c>
      <c r="B85" s="148">
        <v>554230.57489692525</v>
      </c>
      <c r="C85" s="148">
        <v>395878.98206923233</v>
      </c>
      <c r="D85" s="148">
        <v>448662.84634513</v>
      </c>
      <c r="E85" s="195">
        <f t="shared" ref="E85:G85" si="67">+B85/B73-1</f>
        <v>-9.8727615356035692E-2</v>
      </c>
      <c r="F85" s="195">
        <f t="shared" si="67"/>
        <v>-5.4402743980103141E-2</v>
      </c>
      <c r="G85" s="195">
        <f t="shared" si="67"/>
        <v>-5.2575502905668481E-2</v>
      </c>
      <c r="N85" s="191" t="s">
        <v>769</v>
      </c>
      <c r="AA85" s="89"/>
      <c r="AB85" s="89"/>
    </row>
    <row r="86" spans="1:28">
      <c r="A86" s="27">
        <v>39661</v>
      </c>
      <c r="B86" s="148">
        <v>564787.34775210486</v>
      </c>
      <c r="C86" s="148">
        <v>389280.99903474515</v>
      </c>
      <c r="D86" s="148">
        <v>435466.8802761556</v>
      </c>
      <c r="E86" s="195">
        <f t="shared" ref="E86:G86" si="68">+B86/B74-1</f>
        <v>-8.5642475549352892E-2</v>
      </c>
      <c r="F86" s="195">
        <f t="shared" si="68"/>
        <v>-7.0162698247101307E-2</v>
      </c>
      <c r="G86" s="195">
        <f t="shared" si="68"/>
        <v>-8.8368162658978622E-2</v>
      </c>
      <c r="N86" s="191" t="s">
        <v>769</v>
      </c>
      <c r="AA86" s="89"/>
      <c r="AB86" s="89"/>
    </row>
    <row r="87" spans="1:28">
      <c r="A87" s="27">
        <v>39692</v>
      </c>
      <c r="B87" s="148">
        <v>551846.84674131894</v>
      </c>
      <c r="C87" s="148">
        <v>383497.80868949136</v>
      </c>
      <c r="D87" s="148">
        <v>428997.54870349885</v>
      </c>
      <c r="E87" s="195">
        <f t="shared" ref="E87:G87" si="69">+B87/B75-1</f>
        <v>-8.3890752618360098E-2</v>
      </c>
      <c r="F87" s="195">
        <f t="shared" si="69"/>
        <v>-9.4333124069193919E-2</v>
      </c>
      <c r="G87" s="195">
        <f t="shared" si="69"/>
        <v>-0.1026661364869591</v>
      </c>
      <c r="N87" s="191" t="s">
        <v>769</v>
      </c>
      <c r="AA87" s="89"/>
      <c r="AB87" s="89"/>
    </row>
    <row r="88" spans="1:28">
      <c r="A88" s="27">
        <v>39722</v>
      </c>
      <c r="B88" s="148">
        <v>565496.7687455212</v>
      </c>
      <c r="C88" s="148">
        <v>386747.79011906334</v>
      </c>
      <c r="D88" s="148">
        <v>435497.51156264276</v>
      </c>
      <c r="E88" s="195">
        <f t="shared" ref="E88:G88" si="70">+B88/B76-1</f>
        <v>-7.1755124882046051E-2</v>
      </c>
      <c r="F88" s="195">
        <f t="shared" si="70"/>
        <v>-8.3702181638762529E-2</v>
      </c>
      <c r="G88" s="195">
        <f t="shared" si="70"/>
        <v>-8.1194694813518153E-2</v>
      </c>
      <c r="N88" s="191" t="s">
        <v>769</v>
      </c>
      <c r="AA88" s="89"/>
      <c r="AB88" s="89"/>
    </row>
    <row r="89" spans="1:28">
      <c r="A89" s="27">
        <v>39753</v>
      </c>
      <c r="B89" s="148">
        <v>558996.80588637723</v>
      </c>
      <c r="C89" s="148">
        <v>389997.77154863533</v>
      </c>
      <c r="D89" s="148">
        <v>439397.48927812913</v>
      </c>
      <c r="E89" s="195">
        <f t="shared" ref="E89:G89" si="71">+B89/B77-1</f>
        <v>-9.0580831927861039E-2</v>
      </c>
      <c r="F89" s="195">
        <f t="shared" si="71"/>
        <v>-9.3602158067635388E-2</v>
      </c>
      <c r="G89" s="195">
        <f t="shared" si="71"/>
        <v>-9.3857481403391008E-2</v>
      </c>
      <c r="N89" s="191" t="s">
        <v>769</v>
      </c>
      <c r="AA89" s="89"/>
      <c r="AB89" s="89"/>
    </row>
    <row r="90" spans="1:28">
      <c r="A90" s="27">
        <v>39783</v>
      </c>
      <c r="B90" s="148">
        <v>574664.62718516798</v>
      </c>
      <c r="C90" s="148">
        <v>382674.39946648688</v>
      </c>
      <c r="D90" s="148">
        <v>430998.47038887598</v>
      </c>
      <c r="E90" s="195">
        <f t="shared" ref="E90:G90" si="72">+B90/B78-1</f>
        <v>-8.4657357325633842E-2</v>
      </c>
      <c r="F90" s="195">
        <f t="shared" si="72"/>
        <v>-8.5697519419581814E-2</v>
      </c>
      <c r="G90" s="195">
        <f t="shared" si="72"/>
        <v>-7.4707980774825433E-2</v>
      </c>
      <c r="N90" s="191" t="s">
        <v>769</v>
      </c>
      <c r="AA90" s="89"/>
      <c r="AB90" s="89"/>
    </row>
    <row r="91" spans="1:28">
      <c r="A91" s="27">
        <v>39814</v>
      </c>
      <c r="B91" s="148">
        <v>553767.73165116191</v>
      </c>
      <c r="C91" s="148">
        <v>365695.67184510693</v>
      </c>
      <c r="D91" s="148">
        <v>417937.91068012221</v>
      </c>
      <c r="E91" s="195">
        <f t="shared" ref="E91:G91" si="73">+B91/B79-1</f>
        <v>-4.6147170033414064E-2</v>
      </c>
      <c r="F91" s="195">
        <f t="shared" si="73"/>
        <v>-0.12343621597379761</v>
      </c>
      <c r="G91" s="195">
        <f t="shared" si="73"/>
        <v>-8.9552237767742571E-2</v>
      </c>
      <c r="N91" s="191" t="s">
        <v>769</v>
      </c>
      <c r="AA91" s="89"/>
      <c r="AB91" s="89"/>
    </row>
    <row r="92" spans="1:28">
      <c r="A92" s="27">
        <v>39845</v>
      </c>
      <c r="B92" s="148">
        <v>560036.80031136377</v>
      </c>
      <c r="C92" s="148">
        <v>388551.65133542608</v>
      </c>
      <c r="D92" s="148">
        <v>430998.47038887598</v>
      </c>
      <c r="E92" s="195">
        <f t="shared" ref="E92:G92" si="74">+B92/B80-1</f>
        <v>-3.5348836109264092E-2</v>
      </c>
      <c r="F92" s="195">
        <f t="shared" si="74"/>
        <v>-7.1655331151281976E-2</v>
      </c>
      <c r="G92" s="195">
        <f t="shared" si="74"/>
        <v>-5.133507687166361E-2</v>
      </c>
      <c r="N92" s="191" t="s">
        <v>769</v>
      </c>
      <c r="AA92" s="89"/>
      <c r="AB92" s="89"/>
    </row>
    <row r="93" spans="1:28">
      <c r="A93" s="27">
        <v>39873</v>
      </c>
      <c r="B93" s="148">
        <v>573060.91132831597</v>
      </c>
      <c r="C93" s="148">
        <v>384471.77505481563</v>
      </c>
      <c r="D93" s="148">
        <v>438652.07939858374</v>
      </c>
      <c r="E93" s="195">
        <f t="shared" ref="E93:G93" si="75">+B93/B81-1</f>
        <v>-2.8837210154226689E-2</v>
      </c>
      <c r="F93" s="195">
        <f t="shared" si="75"/>
        <v>-6.6165291327451747E-2</v>
      </c>
      <c r="G93" s="195">
        <f t="shared" si="75"/>
        <v>-6.2786167277774974E-2</v>
      </c>
      <c r="N93" s="191" t="s">
        <v>769</v>
      </c>
      <c r="AA93" s="89"/>
      <c r="AB93" s="89"/>
    </row>
    <row r="94" spans="1:28">
      <c r="A94" s="27">
        <v>39904</v>
      </c>
      <c r="B94" s="148">
        <v>571758.50016620615</v>
      </c>
      <c r="C94" s="148">
        <v>384211.29282239371</v>
      </c>
      <c r="D94" s="148">
        <v>442819.7951173351</v>
      </c>
      <c r="E94" s="195">
        <f t="shared" ref="E94:G94" si="76">+B94/B82-1</f>
        <v>-6.2987989577374726E-2</v>
      </c>
      <c r="F94" s="195">
        <f t="shared" si="76"/>
        <v>-6.0678613099989565E-2</v>
      </c>
      <c r="G94" s="195">
        <f t="shared" si="76"/>
        <v>-4.2912033195469657E-2</v>
      </c>
      <c r="N94" s="191" t="s">
        <v>769</v>
      </c>
      <c r="AA94" s="89"/>
      <c r="AB94" s="89"/>
    </row>
    <row r="95" spans="1:28">
      <c r="A95" s="27">
        <v>39934</v>
      </c>
      <c r="B95" s="148">
        <v>586085.02294941409</v>
      </c>
      <c r="C95" s="148">
        <v>384211.29282239371</v>
      </c>
      <c r="D95" s="148">
        <v>440214.97279311548</v>
      </c>
      <c r="E95" s="195">
        <f t="shared" ref="E95:G95" si="77">+B95/B83-1</f>
        <v>-2.8837210154226467E-2</v>
      </c>
      <c r="F95" s="195">
        <f t="shared" si="77"/>
        <v>-6.0678613099989565E-2</v>
      </c>
      <c r="G95" s="195">
        <f t="shared" si="77"/>
        <v>-5.1291841133319638E-2</v>
      </c>
      <c r="N95" s="191" t="s">
        <v>769</v>
      </c>
      <c r="AA95" s="89"/>
      <c r="AB95" s="89"/>
    </row>
    <row r="96" spans="1:28">
      <c r="A96" s="27">
        <v>39965</v>
      </c>
      <c r="B96" s="148">
        <v>568585.0025511405</v>
      </c>
      <c r="C96" s="148">
        <v>382078.7602564611</v>
      </c>
      <c r="D96" s="148">
        <v>440361.96097354841</v>
      </c>
      <c r="E96" s="195">
        <f t="shared" ref="E96:G96" si="78">+B96/B84-1</f>
        <v>2.0416062725385764E-3</v>
      </c>
      <c r="F96" s="195">
        <f t="shared" si="78"/>
        <v>-1.8501387933504643E-2</v>
      </c>
      <c r="G96" s="195">
        <f t="shared" si="78"/>
        <v>-3.8521549175866143E-3</v>
      </c>
      <c r="N96" s="191" t="s">
        <v>769</v>
      </c>
      <c r="AA96" s="89"/>
      <c r="AB96" s="89"/>
    </row>
    <row r="97" spans="1:28">
      <c r="A97" s="27">
        <v>39995</v>
      </c>
      <c r="B97" s="148">
        <v>576356.09598008543</v>
      </c>
      <c r="C97" s="148">
        <v>385316.71585185488</v>
      </c>
      <c r="D97" s="148">
        <v>440361.96097354841</v>
      </c>
      <c r="E97" s="195">
        <f t="shared" ref="E97:G97" si="79">+B97/B85-1</f>
        <v>3.9921148499025172E-2</v>
      </c>
      <c r="F97" s="195">
        <f t="shared" si="79"/>
        <v>-2.6680543034058535E-2</v>
      </c>
      <c r="G97" s="195">
        <f t="shared" si="79"/>
        <v>-1.8501387933504532E-2</v>
      </c>
      <c r="N97" s="191" t="s">
        <v>769</v>
      </c>
      <c r="AA97" s="89"/>
      <c r="AB97" s="89"/>
    </row>
    <row r="98" spans="1:28">
      <c r="A98" s="27">
        <v>40026</v>
      </c>
      <c r="B98" s="148">
        <v>591898.28283797542</v>
      </c>
      <c r="C98" s="148">
        <v>382078.7602564611</v>
      </c>
      <c r="D98" s="148">
        <v>448133.05440249341</v>
      </c>
      <c r="E98" s="195">
        <f t="shared" ref="E98:G98" si="80">+B98/B86-1</f>
        <v>4.8002022697169355E-2</v>
      </c>
      <c r="F98" s="195">
        <f t="shared" si="80"/>
        <v>-1.8501387933504643E-2</v>
      </c>
      <c r="G98" s="195">
        <f t="shared" si="80"/>
        <v>2.9086423560628516E-2</v>
      </c>
      <c r="N98" s="191" t="s">
        <v>769</v>
      </c>
      <c r="AA98" s="89"/>
      <c r="AB98" s="89"/>
    </row>
    <row r="99" spans="1:28">
      <c r="A99" s="27">
        <v>40057</v>
      </c>
      <c r="B99" s="148">
        <v>588166.50244424655</v>
      </c>
      <c r="C99" s="148">
        <v>389979.96357716346</v>
      </c>
      <c r="D99" s="148">
        <v>446085.93341901898</v>
      </c>
      <c r="E99" s="195">
        <f t="shared" ref="E99:G99" si="81">+B99/B87-1</f>
        <v>6.5814738124167604E-2</v>
      </c>
      <c r="F99" s="195">
        <f t="shared" si="81"/>
        <v>1.6902716888587355E-2</v>
      </c>
      <c r="G99" s="195">
        <f t="shared" si="81"/>
        <v>3.9833292211491678E-2</v>
      </c>
      <c r="N99" s="191" t="s">
        <v>769</v>
      </c>
      <c r="AA99" s="89"/>
      <c r="AB99" s="89"/>
    </row>
    <row r="100" spans="1:28">
      <c r="A100" s="27">
        <v>40087</v>
      </c>
      <c r="B100" s="148">
        <v>585609.25678144547</v>
      </c>
      <c r="C100" s="148">
        <v>401487.56905976828</v>
      </c>
      <c r="D100" s="148">
        <v>456468.3508099913</v>
      </c>
      <c r="E100" s="195">
        <f t="shared" ref="E100:G100" si="82">+B100/B88-1</f>
        <v>3.5566052977705098E-2</v>
      </c>
      <c r="F100" s="195">
        <f t="shared" si="82"/>
        <v>3.8112121949467781E-2</v>
      </c>
      <c r="G100" s="195">
        <f t="shared" si="82"/>
        <v>4.8153752181272935E-2</v>
      </c>
      <c r="N100" s="191" t="s">
        <v>769</v>
      </c>
      <c r="AA100" s="89"/>
      <c r="AB100" s="89"/>
    </row>
    <row r="101" spans="1:28">
      <c r="A101" s="27">
        <v>40118</v>
      </c>
      <c r="B101" s="148">
        <v>607345.84491525451</v>
      </c>
      <c r="C101" s="148">
        <v>396373.07773416612</v>
      </c>
      <c r="D101" s="148">
        <v>453911.10514719022</v>
      </c>
      <c r="E101" s="195">
        <f t="shared" ref="E101:G101" si="83">+B101/B89-1</f>
        <v>8.6492513945964911E-2</v>
      </c>
      <c r="F101" s="195">
        <f t="shared" si="83"/>
        <v>1.6347032343839274E-2</v>
      </c>
      <c r="G101" s="195">
        <f t="shared" si="83"/>
        <v>3.3030720983192152E-2</v>
      </c>
      <c r="N101" s="191" t="s">
        <v>769</v>
      </c>
      <c r="AA101" s="89"/>
      <c r="AB101" s="89"/>
    </row>
    <row r="102" spans="1:28">
      <c r="A102" s="27">
        <v>40148</v>
      </c>
      <c r="B102" s="148">
        <v>608457.18198197405</v>
      </c>
      <c r="C102" s="148">
        <v>397098.37139876198</v>
      </c>
      <c r="D102" s="148">
        <v>461146.49581791717</v>
      </c>
      <c r="E102" s="195">
        <f t="shared" ref="E102:G102" si="84">+B102/B90-1</f>
        <v>5.8803958340587936E-2</v>
      </c>
      <c r="F102" s="195">
        <f t="shared" si="84"/>
        <v>3.7692544764908575E-2</v>
      </c>
      <c r="G102" s="195">
        <f t="shared" si="84"/>
        <v>6.994926316522565E-2</v>
      </c>
      <c r="N102" s="191" t="s">
        <v>769</v>
      </c>
      <c r="AA102" s="89"/>
      <c r="AB102" s="89"/>
    </row>
    <row r="103" spans="1:28">
      <c r="A103" s="27">
        <v>40179</v>
      </c>
      <c r="B103" s="148">
        <v>576433.1197723964</v>
      </c>
      <c r="C103" s="148">
        <v>397738.85264295357</v>
      </c>
      <c r="D103" s="148">
        <v>448336.87093408615</v>
      </c>
      <c r="E103" s="195">
        <f t="shared" ref="E103:G103" si="85">+B103/B91-1</f>
        <v>4.0929412867112047E-2</v>
      </c>
      <c r="F103" s="195">
        <f t="shared" si="85"/>
        <v>8.762253224429406E-2</v>
      </c>
      <c r="G103" s="195">
        <f t="shared" si="85"/>
        <v>7.2735589371385023E-2</v>
      </c>
      <c r="N103" s="191" t="s">
        <v>769</v>
      </c>
      <c r="AA103" s="89"/>
      <c r="AB103" s="89"/>
    </row>
    <row r="104" spans="1:28">
      <c r="A104" s="27">
        <v>40210</v>
      </c>
      <c r="B104" s="148">
        <v>589242.74465622753</v>
      </c>
      <c r="C104" s="148">
        <v>397034.32327434287</v>
      </c>
      <c r="D104" s="148">
        <v>448336.87093408615</v>
      </c>
      <c r="E104" s="195">
        <f t="shared" ref="E104:G104" si="86">+B104/B92-1</f>
        <v>5.2150045012445911E-2</v>
      </c>
      <c r="F104" s="195">
        <f t="shared" si="86"/>
        <v>2.1831516890386204E-2</v>
      </c>
      <c r="G104" s="195">
        <f t="shared" si="86"/>
        <v>4.0228450299524932E-2</v>
      </c>
      <c r="N104" s="191" t="s">
        <v>769</v>
      </c>
      <c r="AA104" s="89"/>
      <c r="AB104" s="89"/>
    </row>
    <row r="105" spans="1:28">
      <c r="A105" s="27">
        <v>40238</v>
      </c>
      <c r="B105" s="148">
        <v>608791.14285565226</v>
      </c>
      <c r="C105" s="148">
        <v>395650.42827096902</v>
      </c>
      <c r="D105" s="148">
        <v>459465.01347596402</v>
      </c>
      <c r="E105" s="195">
        <f t="shared" ref="E105:G105" si="87">+B105/B93-1</f>
        <v>6.2349797065230028E-2</v>
      </c>
      <c r="F105" s="195">
        <f t="shared" si="87"/>
        <v>2.9075354659154451E-2</v>
      </c>
      <c r="G105" s="195">
        <f t="shared" si="87"/>
        <v>4.7447476154486745E-2</v>
      </c>
      <c r="N105" s="191" t="s">
        <v>769</v>
      </c>
      <c r="AA105" s="89"/>
      <c r="AB105" s="89"/>
    </row>
    <row r="106" spans="1:28">
      <c r="A106" s="27">
        <v>40269</v>
      </c>
      <c r="B106" s="148">
        <v>599857.10092695302</v>
      </c>
      <c r="C106" s="148">
        <v>395650.42827096902</v>
      </c>
      <c r="D106" s="148">
        <v>453083.5549554645</v>
      </c>
      <c r="E106" s="195">
        <f t="shared" ref="E106:G106" si="88">+B106/B94-1</f>
        <v>4.914417669799187E-2</v>
      </c>
      <c r="F106" s="195">
        <f t="shared" si="88"/>
        <v>2.9773032865702875E-2</v>
      </c>
      <c r="G106" s="195">
        <f t="shared" si="88"/>
        <v>2.317818659260662E-2</v>
      </c>
      <c r="N106" s="191" t="s">
        <v>769</v>
      </c>
      <c r="AA106" s="89"/>
      <c r="AB106" s="89"/>
    </row>
    <row r="107" spans="1:28">
      <c r="A107" s="27">
        <v>40299</v>
      </c>
      <c r="B107" s="148">
        <v>587094.18388595397</v>
      </c>
      <c r="C107" s="148">
        <v>382887.51122997003</v>
      </c>
      <c r="D107" s="148">
        <v>446702.09643496497</v>
      </c>
      <c r="E107" s="195">
        <f t="shared" ref="E107:G107" si="89">+B107/B95-1</f>
        <v>1.7218678127302045E-3</v>
      </c>
      <c r="F107" s="195">
        <f t="shared" si="89"/>
        <v>-3.445452065448773E-3</v>
      </c>
      <c r="G107" s="195">
        <f t="shared" si="89"/>
        <v>1.4736263059589749E-2</v>
      </c>
      <c r="N107" s="191" t="s">
        <v>769</v>
      </c>
      <c r="AA107" s="89"/>
      <c r="AB107" s="89"/>
    </row>
    <row r="108" spans="1:28">
      <c r="A108" s="27">
        <v>40330</v>
      </c>
      <c r="B108" s="148">
        <v>570738.14011804073</v>
      </c>
      <c r="C108" s="148">
        <v>394930.40945667995</v>
      </c>
      <c r="D108" s="148">
        <v>448437.11009274627</v>
      </c>
      <c r="E108" s="195">
        <f t="shared" ref="E108:G108" si="90">+B108/B96-1</f>
        <v>3.7868349626519748E-3</v>
      </c>
      <c r="F108" s="195">
        <f t="shared" si="90"/>
        <v>3.3636125681502094E-2</v>
      </c>
      <c r="G108" s="195">
        <f t="shared" si="90"/>
        <v>1.8337526477866906E-2</v>
      </c>
      <c r="N108" s="191" t="s">
        <v>769</v>
      </c>
      <c r="AA108" s="89"/>
      <c r="AB108" s="89"/>
    </row>
    <row r="109" spans="1:28">
      <c r="A109" s="27">
        <v>40360</v>
      </c>
      <c r="B109" s="148">
        <v>573286.07824356761</v>
      </c>
      <c r="C109" s="148">
        <v>388560.56414286251</v>
      </c>
      <c r="D109" s="148">
        <v>445889.17196721927</v>
      </c>
      <c r="E109" s="195">
        <f t="shared" ref="E109:G109" si="91">+B109/B97-1</f>
        <v>-5.326598882063216E-3</v>
      </c>
      <c r="F109" s="195">
        <f t="shared" si="91"/>
        <v>8.4186544667188556E-3</v>
      </c>
      <c r="G109" s="195">
        <f t="shared" si="91"/>
        <v>1.2551517804697099E-2</v>
      </c>
      <c r="N109" s="191" t="s">
        <v>769</v>
      </c>
      <c r="AA109" s="89"/>
      <c r="AB109" s="89"/>
    </row>
    <row r="110" spans="1:28">
      <c r="A110" s="27">
        <v>40391</v>
      </c>
      <c r="B110" s="148">
        <v>569464.17105527723</v>
      </c>
      <c r="C110" s="148">
        <v>388560.56414286251</v>
      </c>
      <c r="D110" s="148">
        <v>445889.17196721927</v>
      </c>
      <c r="E110" s="195">
        <f t="shared" ref="E110:G110" si="92">+B110/B98-1</f>
        <v>-3.7901971391323119E-2</v>
      </c>
      <c r="F110" s="195">
        <f t="shared" si="92"/>
        <v>1.6964575267284232E-2</v>
      </c>
      <c r="G110" s="195">
        <f t="shared" si="92"/>
        <v>-5.0071790358467982E-3</v>
      </c>
      <c r="N110" s="191" t="s">
        <v>769</v>
      </c>
      <c r="AA110" s="89"/>
      <c r="AB110" s="89"/>
    </row>
    <row r="111" spans="1:28">
      <c r="A111" s="27">
        <v>40422</v>
      </c>
      <c r="B111" s="148">
        <v>567093.96952659031</v>
      </c>
      <c r="C111" s="148">
        <v>378062.64635106019</v>
      </c>
      <c r="D111" s="148">
        <v>441073.08740957023</v>
      </c>
      <c r="E111" s="195">
        <f t="shared" ref="E111:G111" si="93">+B111/B99-1</f>
        <v>-3.5827495836782575E-2</v>
      </c>
      <c r="F111" s="195">
        <f t="shared" si="93"/>
        <v>-3.0558793628240433E-2</v>
      </c>
      <c r="G111" s="195">
        <f t="shared" si="93"/>
        <v>-1.1237399868289644E-2</v>
      </c>
      <c r="N111" s="191" t="s">
        <v>769</v>
      </c>
      <c r="AA111" s="89"/>
      <c r="AB111" s="89"/>
    </row>
    <row r="112" spans="1:28">
      <c r="A112" s="27">
        <v>40452</v>
      </c>
      <c r="B112" s="148">
        <v>585997.10184414336</v>
      </c>
      <c r="C112" s="148">
        <v>390664.7345627622</v>
      </c>
      <c r="D112" s="148">
        <v>445972.77930628002</v>
      </c>
      <c r="E112" s="195">
        <f t="shared" ref="E112:G112" si="94">+B112/B100-1</f>
        <v>6.6229325818634166E-4</v>
      </c>
      <c r="F112" s="195">
        <f t="shared" si="94"/>
        <v>-2.6956835855097006E-2</v>
      </c>
      <c r="G112" s="195">
        <f t="shared" si="94"/>
        <v>-2.2992988418774618E-2</v>
      </c>
      <c r="N112" s="191" t="s">
        <v>769</v>
      </c>
      <c r="AA112" s="89"/>
      <c r="AB112" s="89"/>
    </row>
    <row r="113" spans="1:28">
      <c r="A113" s="27">
        <v>40483</v>
      </c>
      <c r="B113" s="148">
        <v>604900.2341616964</v>
      </c>
      <c r="C113" s="148">
        <v>385623.89927808143</v>
      </c>
      <c r="D113" s="148">
        <v>452414.96680010203</v>
      </c>
      <c r="E113" s="195">
        <f t="shared" ref="E113:G113" si="95">+B113/B101-1</f>
        <v>-4.0267185064868372E-3</v>
      </c>
      <c r="F113" s="195">
        <f t="shared" si="95"/>
        <v>-2.711884096046957E-2</v>
      </c>
      <c r="G113" s="195">
        <f t="shared" si="95"/>
        <v>-3.2961043035134585E-3</v>
      </c>
      <c r="N113" s="191" t="s">
        <v>769</v>
      </c>
      <c r="AA113" s="89"/>
      <c r="AB113" s="89"/>
    </row>
    <row r="114" spans="1:28">
      <c r="A114" s="27">
        <v>40513</v>
      </c>
      <c r="B114" s="148">
        <v>563977.25243154215</v>
      </c>
      <c r="C114" s="148">
        <v>378037.15392245294</v>
      </c>
      <c r="D114" s="148">
        <v>433449.76606092323</v>
      </c>
      <c r="E114" s="195">
        <f t="shared" ref="E114:G114" si="96">+B114/B102-1</f>
        <v>-7.3102809643143751E-2</v>
      </c>
      <c r="F114" s="195">
        <f t="shared" si="96"/>
        <v>-4.8001248177288458E-2</v>
      </c>
      <c r="G114" s="195">
        <f t="shared" si="96"/>
        <v>-6.0060588138850179E-2</v>
      </c>
      <c r="N114" s="191" t="s">
        <v>769</v>
      </c>
      <c r="AA114" s="89"/>
      <c r="AB114" s="89"/>
    </row>
    <row r="115" spans="1:28">
      <c r="A115" s="27">
        <v>40544</v>
      </c>
      <c r="B115" s="148">
        <v>554126.12138470297</v>
      </c>
      <c r="C115" s="148">
        <v>368186.02287561377</v>
      </c>
      <c r="D115" s="148">
        <v>418673.06949066446</v>
      </c>
      <c r="E115" s="195">
        <f t="shared" ref="E115:G115" si="97">+B115/B103-1</f>
        <v>-3.8698328778369429E-2</v>
      </c>
      <c r="F115" s="195">
        <f t="shared" si="97"/>
        <v>-7.430209437917068E-2</v>
      </c>
      <c r="G115" s="195">
        <f t="shared" si="97"/>
        <v>-6.6164090813273346E-2</v>
      </c>
      <c r="N115" s="191" t="s">
        <v>769</v>
      </c>
      <c r="AA115" s="89"/>
      <c r="AB115" s="89"/>
    </row>
    <row r="116" spans="1:28">
      <c r="A116" s="27">
        <v>40575</v>
      </c>
      <c r="B116" s="148">
        <v>573280.41431390087</v>
      </c>
      <c r="C116" s="148">
        <v>371880.19701817847</v>
      </c>
      <c r="D116" s="148">
        <v>427292.80915664876</v>
      </c>
      <c r="E116" s="195">
        <f t="shared" ref="E116:G116" si="98">+B116/B104-1</f>
        <v>-2.7089566205247606E-2</v>
      </c>
      <c r="F116" s="195">
        <f t="shared" si="98"/>
        <v>-6.3355042074746293E-2</v>
      </c>
      <c r="G116" s="195">
        <f t="shared" si="98"/>
        <v>-4.6938057388840715E-2</v>
      </c>
      <c r="N116" s="191" t="s">
        <v>769</v>
      </c>
      <c r="AA116" s="89"/>
      <c r="AB116" s="89"/>
    </row>
    <row r="117" spans="1:28">
      <c r="A117" s="27">
        <v>40603</v>
      </c>
      <c r="B117" s="148">
        <v>580928.22524748114</v>
      </c>
      <c r="C117" s="148">
        <v>366516.23044005124</v>
      </c>
      <c r="D117" s="148">
        <v>445928.08036872896</v>
      </c>
      <c r="E117" s="195">
        <f t="shared" ref="E117:G117" si="99">+B117/B105-1</f>
        <v>-4.5767613302445165E-2</v>
      </c>
      <c r="F117" s="195">
        <f t="shared" si="99"/>
        <v>-7.3636209515144602E-2</v>
      </c>
      <c r="G117" s="195">
        <f t="shared" si="99"/>
        <v>-2.9462380617024331E-2</v>
      </c>
      <c r="N117" s="191" t="s">
        <v>769</v>
      </c>
      <c r="AA117" s="89"/>
      <c r="AB117" s="89"/>
    </row>
    <row r="118" spans="1:28">
      <c r="A118" s="27">
        <v>40634</v>
      </c>
      <c r="B118" s="148">
        <v>586425.96870408196</v>
      </c>
      <c r="C118" s="148">
        <v>375679.13620105252</v>
      </c>
      <c r="D118" s="148">
        <v>439819.47652806144</v>
      </c>
      <c r="E118" s="195">
        <f t="shared" ref="E118:G118" si="100">+B118/B106-1</f>
        <v>-2.2390553020237736E-2</v>
      </c>
      <c r="F118" s="195">
        <f t="shared" si="100"/>
        <v>-5.04771147530233E-2</v>
      </c>
      <c r="G118" s="195">
        <f t="shared" si="100"/>
        <v>-2.9275126590517786E-2</v>
      </c>
      <c r="N118" s="191" t="s">
        <v>769</v>
      </c>
      <c r="AA118" s="89"/>
      <c r="AB118" s="89"/>
    </row>
    <row r="119" spans="1:28">
      <c r="A119" s="27">
        <v>40664</v>
      </c>
      <c r="B119" s="148">
        <v>570543.59871834645</v>
      </c>
      <c r="C119" s="148">
        <v>365294.50967191771</v>
      </c>
      <c r="D119" s="148">
        <v>428823.98961485992</v>
      </c>
      <c r="E119" s="195">
        <f t="shared" ref="E119:G119" si="101">+B119/B107-1</f>
        <v>-2.8190681532662798E-2</v>
      </c>
      <c r="F119" s="195">
        <f t="shared" si="101"/>
        <v>-4.5948225110652885E-2</v>
      </c>
      <c r="G119" s="195">
        <f t="shared" si="101"/>
        <v>-4.0022437688979839E-2</v>
      </c>
      <c r="N119" s="191" t="s">
        <v>769</v>
      </c>
      <c r="AA119" s="89"/>
      <c r="AB119" s="89"/>
    </row>
    <row r="120" spans="1:28">
      <c r="A120" s="27">
        <v>40695</v>
      </c>
      <c r="B120" s="148">
        <v>561488.92637010955</v>
      </c>
      <c r="C120" s="148">
        <v>363031.63342895015</v>
      </c>
      <c r="D120" s="148">
        <v>432007.64378045069</v>
      </c>
      <c r="E120" s="195">
        <f t="shared" ref="E120:G120" si="102">+B120/B108-1</f>
        <v>-1.6205704679239097E-2</v>
      </c>
      <c r="F120" s="195">
        <f t="shared" si="102"/>
        <v>-8.0770625061802881E-2</v>
      </c>
      <c r="G120" s="195">
        <f t="shared" si="102"/>
        <v>-3.6637169276417914E-2</v>
      </c>
      <c r="N120" s="191" t="s">
        <v>769</v>
      </c>
      <c r="AA120" s="89"/>
      <c r="AB120" s="89"/>
    </row>
    <row r="121" spans="1:28">
      <c r="A121" s="27">
        <v>40725</v>
      </c>
      <c r="B121" s="148">
        <v>565119.24270439905</v>
      </c>
      <c r="C121" s="148">
        <v>356981.1062051343</v>
      </c>
      <c r="D121" s="148">
        <v>417486.37844329269</v>
      </c>
      <c r="E121" s="195">
        <f t="shared" ref="E121:G121" si="103">+B121/B109-1</f>
        <v>-1.4245654742201519E-2</v>
      </c>
      <c r="F121" s="195">
        <f t="shared" si="103"/>
        <v>-8.1272936195648904E-2</v>
      </c>
      <c r="G121" s="195">
        <f t="shared" si="103"/>
        <v>-6.3699222384379195E-2</v>
      </c>
      <c r="N121" s="191" t="s">
        <v>769</v>
      </c>
      <c r="AA121" s="89"/>
      <c r="AB121" s="89"/>
    </row>
    <row r="122" spans="1:28">
      <c r="A122" s="27">
        <v>40756</v>
      </c>
      <c r="B122" s="148">
        <v>553623.24097914901</v>
      </c>
      <c r="C122" s="148">
        <v>367872.0552080028</v>
      </c>
      <c r="D122" s="148">
        <v>429587.43289092433</v>
      </c>
      <c r="E122" s="195">
        <f t="shared" ref="E122:G122" si="104">+B122/B110-1</f>
        <v>-2.7817255029009669E-2</v>
      </c>
      <c r="F122" s="195">
        <f t="shared" si="104"/>
        <v>-5.3243974927041582E-2</v>
      </c>
      <c r="G122" s="195">
        <f t="shared" si="104"/>
        <v>-3.656006941001344E-2</v>
      </c>
      <c r="N122" s="191" t="s">
        <v>769</v>
      </c>
      <c r="AA122" s="89"/>
      <c r="AB122" s="89"/>
    </row>
    <row r="123" spans="1:28">
      <c r="A123" s="27">
        <v>40787</v>
      </c>
      <c r="B123" s="148">
        <v>578351.25654596952</v>
      </c>
      <c r="C123" s="148">
        <v>359059.73843895609</v>
      </c>
      <c r="D123" s="148">
        <v>421714.45789810282</v>
      </c>
      <c r="E123" s="195">
        <f t="shared" ref="E123:G123" si="105">+B123/B111-1</f>
        <v>1.9850831827354476E-2</v>
      </c>
      <c r="F123" s="195">
        <f t="shared" si="105"/>
        <v>-5.0263912860776139E-2</v>
      </c>
      <c r="G123" s="195">
        <f t="shared" si="105"/>
        <v>-4.3889845161855123E-2</v>
      </c>
      <c r="N123" s="191" t="s">
        <v>769</v>
      </c>
      <c r="AA123" s="89"/>
      <c r="AB123" s="89"/>
    </row>
    <row r="124" spans="1:28">
      <c r="A124" s="27">
        <v>40817</v>
      </c>
      <c r="B124" s="148">
        <v>566302.27203459514</v>
      </c>
      <c r="C124" s="148">
        <v>373518.51985260536</v>
      </c>
      <c r="D124" s="148">
        <v>431956.09473277099</v>
      </c>
      <c r="E124" s="195">
        <f t="shared" ref="E124:G124" si="106">+B124/B112-1</f>
        <v>-3.3609090808756958E-2</v>
      </c>
      <c r="F124" s="195">
        <f t="shared" si="106"/>
        <v>-4.3889845161855012E-2</v>
      </c>
      <c r="G124" s="195">
        <f t="shared" si="106"/>
        <v>-3.1429462119442086E-2</v>
      </c>
      <c r="N124" s="191" t="s">
        <v>769</v>
      </c>
      <c r="AA124" s="89"/>
      <c r="AB124" s="89"/>
    </row>
    <row r="125" spans="1:28">
      <c r="A125" s="27">
        <v>40848</v>
      </c>
      <c r="B125" s="148">
        <v>590400.2410573439</v>
      </c>
      <c r="C125" s="148">
        <v>373518.51985260536</v>
      </c>
      <c r="D125" s="148">
        <v>442197.73156743922</v>
      </c>
      <c r="E125" s="195">
        <f t="shared" ref="E125:G125" si="107">+B125/B113-1</f>
        <v>-2.3970883602727255E-2</v>
      </c>
      <c r="F125" s="195">
        <f t="shared" si="107"/>
        <v>-3.1391673203186587E-2</v>
      </c>
      <c r="G125" s="195">
        <f t="shared" si="107"/>
        <v>-2.2583769288024635E-2</v>
      </c>
      <c r="N125" s="191" t="s">
        <v>769</v>
      </c>
      <c r="AA125" s="89"/>
      <c r="AB125" s="89"/>
    </row>
    <row r="126" spans="1:28">
      <c r="A126" s="27">
        <v>40878</v>
      </c>
      <c r="B126" s="148">
        <v>590263.31148213486</v>
      </c>
      <c r="C126" s="148">
        <v>374808.73936800862</v>
      </c>
      <c r="D126" s="148">
        <v>429216.4595988486</v>
      </c>
      <c r="E126" s="195">
        <f t="shared" ref="E126:G126" si="108">+B126/B114-1</f>
        <v>4.6608367513516713E-2</v>
      </c>
      <c r="F126" s="195">
        <f t="shared" si="108"/>
        <v>-8.5399398470409338E-3</v>
      </c>
      <c r="G126" s="195">
        <f t="shared" si="108"/>
        <v>-9.7665445768855275E-3</v>
      </c>
      <c r="N126" s="191" t="s">
        <v>769</v>
      </c>
      <c r="AA126" s="89"/>
      <c r="AB126" s="89"/>
    </row>
    <row r="127" spans="1:28">
      <c r="A127" s="27">
        <v>40909</v>
      </c>
      <c r="B127" s="148">
        <v>568258.41129988409</v>
      </c>
      <c r="C127" s="148">
        <v>368763.43712013756</v>
      </c>
      <c r="D127" s="148">
        <v>428007.3991492744</v>
      </c>
      <c r="E127" s="195">
        <f t="shared" ref="E127:G127" si="109">+B127/B115-1</f>
        <v>2.5503742505164739E-2</v>
      </c>
      <c r="F127" s="195">
        <f t="shared" si="109"/>
        <v>1.5682676925485861E-3</v>
      </c>
      <c r="G127" s="195">
        <f t="shared" si="109"/>
        <v>2.2295032422232408E-2</v>
      </c>
      <c r="N127" s="191" t="s">
        <v>769</v>
      </c>
      <c r="AA127" s="89"/>
      <c r="AB127" s="89"/>
    </row>
    <row r="128" spans="1:28">
      <c r="A128" s="27">
        <v>40940</v>
      </c>
      <c r="B128" s="148">
        <v>568258.41129988409</v>
      </c>
      <c r="C128" s="148">
        <v>374929.64541296609</v>
      </c>
      <c r="D128" s="148">
        <v>427511.68436494895</v>
      </c>
      <c r="E128" s="195">
        <f t="shared" ref="E128:G128" si="110">+B128/B116-1</f>
        <v>-8.760116146697805E-3</v>
      </c>
      <c r="F128" s="195">
        <f t="shared" si="110"/>
        <v>8.2000827665436038E-3</v>
      </c>
      <c r="G128" s="195">
        <f t="shared" si="110"/>
        <v>5.1223705058878188E-4</v>
      </c>
      <c r="N128" s="191" t="s">
        <v>769</v>
      </c>
      <c r="AA128" s="89"/>
      <c r="AB128" s="89"/>
    </row>
    <row r="129" spans="1:28">
      <c r="A129" s="27">
        <v>40969</v>
      </c>
      <c r="B129" s="148">
        <v>600211.26086518529</v>
      </c>
      <c r="C129" s="148">
        <v>375282.39156300167</v>
      </c>
      <c r="D129" s="148">
        <v>448654.91042628081</v>
      </c>
      <c r="E129" s="195">
        <f t="shared" ref="E129:G129" si="111">+B129/B117-1</f>
        <v>3.3193490657971392E-2</v>
      </c>
      <c r="F129" s="195">
        <f t="shared" si="111"/>
        <v>2.3917525050460853E-2</v>
      </c>
      <c r="G129" s="195">
        <f t="shared" si="111"/>
        <v>6.1149548045889013E-3</v>
      </c>
      <c r="N129" s="191" t="s">
        <v>769</v>
      </c>
      <c r="AA129" s="89"/>
      <c r="AB129" s="89"/>
    </row>
    <row r="130" spans="1:28">
      <c r="A130" s="27">
        <v>41000</v>
      </c>
      <c r="B130" s="148">
        <v>596602.77633092564</v>
      </c>
      <c r="C130" s="148">
        <v>372876.73520682857</v>
      </c>
      <c r="D130" s="148">
        <v>439032.28500158846</v>
      </c>
      <c r="E130" s="195">
        <f t="shared" ref="E130:G130" si="112">+B130/B118-1</f>
        <v>1.735395117193228E-2</v>
      </c>
      <c r="F130" s="195">
        <f t="shared" si="112"/>
        <v>-7.4595598322612089E-3</v>
      </c>
      <c r="G130" s="195">
        <f t="shared" si="112"/>
        <v>-1.789805973776093E-3</v>
      </c>
      <c r="N130" s="191" t="s">
        <v>769</v>
      </c>
      <c r="AA130" s="89"/>
      <c r="AB130" s="89"/>
    </row>
    <row r="131" spans="1:28">
      <c r="A131" s="27">
        <v>41030</v>
      </c>
      <c r="B131" s="148">
        <v>607428.2299337046</v>
      </c>
      <c r="C131" s="148">
        <v>372876.73520682857</v>
      </c>
      <c r="D131" s="148">
        <v>443542.89066941303</v>
      </c>
      <c r="E131" s="195">
        <f t="shared" ref="E131:G131" si="113">+B131/B119-1</f>
        <v>6.4648225478674659E-2</v>
      </c>
      <c r="F131" s="195">
        <f t="shared" si="113"/>
        <v>2.075647274775827E-2</v>
      </c>
      <c r="G131" s="195">
        <f t="shared" si="113"/>
        <v>3.4323875088640987E-2</v>
      </c>
      <c r="N131" s="191" t="s">
        <v>769</v>
      </c>
      <c r="AA131" s="89"/>
      <c r="AB131" s="89"/>
    </row>
    <row r="132" spans="1:28">
      <c r="A132" s="27">
        <v>41061</v>
      </c>
      <c r="B132" s="148">
        <v>608344.76900228625</v>
      </c>
      <c r="C132" s="148">
        <v>371599.76037578075</v>
      </c>
      <c r="D132" s="148">
        <v>443522.29464206088</v>
      </c>
      <c r="E132" s="195">
        <f t="shared" ref="E132:G132" si="114">+B132/B120-1</f>
        <v>8.3449272873622693E-2</v>
      </c>
      <c r="F132" s="195">
        <f t="shared" si="114"/>
        <v>2.3601598752984287E-2</v>
      </c>
      <c r="G132" s="195">
        <f t="shared" si="114"/>
        <v>2.6653812791011644E-2</v>
      </c>
      <c r="N132" s="191" t="s">
        <v>769</v>
      </c>
      <c r="AA132" s="89"/>
      <c r="AB132" s="89"/>
    </row>
    <row r="133" spans="1:28">
      <c r="A133" s="27">
        <v>41091</v>
      </c>
      <c r="B133" s="148">
        <v>605347.99674119125</v>
      </c>
      <c r="C133" s="148">
        <v>359612.67133140069</v>
      </c>
      <c r="D133" s="148">
        <v>435131.33231099485</v>
      </c>
      <c r="E133" s="195">
        <f t="shared" ref="E133:G133" si="115">+B133/B121-1</f>
        <v>7.1186310776246042E-2</v>
      </c>
      <c r="F133" s="195">
        <f t="shared" si="115"/>
        <v>7.3717210253536614E-3</v>
      </c>
      <c r="G133" s="195">
        <f t="shared" si="115"/>
        <v>4.2264741507246351E-2</v>
      </c>
      <c r="N133" s="191" t="s">
        <v>769</v>
      </c>
      <c r="AA133" s="89"/>
      <c r="AB133" s="89"/>
    </row>
    <row r="134" spans="1:28">
      <c r="A134" s="27">
        <v>41122</v>
      </c>
      <c r="B134" s="148">
        <v>617335.08578557125</v>
      </c>
      <c r="C134" s="148">
        <v>368003.63366246672</v>
      </c>
      <c r="D134" s="148">
        <v>443522.29464206088</v>
      </c>
      <c r="E134" s="195">
        <f t="shared" ref="E134:G134" si="116">+B134/B122-1</f>
        <v>0.11508159356485859</v>
      </c>
      <c r="F134" s="195">
        <f t="shared" si="116"/>
        <v>3.5767450286350311E-4</v>
      </c>
      <c r="G134" s="195">
        <f t="shared" si="116"/>
        <v>3.2437777933496337E-2</v>
      </c>
      <c r="N134" s="191" t="s">
        <v>769</v>
      </c>
      <c r="AA134" s="89"/>
      <c r="AB134" s="89"/>
    </row>
    <row r="135" spans="1:28">
      <c r="A135" s="27">
        <v>41153</v>
      </c>
      <c r="B135" s="148">
        <v>621731.71668764472</v>
      </c>
      <c r="C135" s="148">
        <v>370647.7541791728</v>
      </c>
      <c r="D135" s="148">
        <v>443581.66709830036</v>
      </c>
      <c r="E135" s="195">
        <f t="shared" ref="E135:G135" si="117">+B135/B123-1</f>
        <v>7.500711661067716E-2</v>
      </c>
      <c r="F135" s="195">
        <f t="shared" si="117"/>
        <v>3.2273225036582032E-2</v>
      </c>
      <c r="G135" s="195">
        <f t="shared" si="117"/>
        <v>5.1853117175985508E-2</v>
      </c>
      <c r="N135" s="191" t="s">
        <v>769</v>
      </c>
      <c r="AA135" s="89"/>
      <c r="AB135" s="89"/>
    </row>
    <row r="136" spans="1:28">
      <c r="A136" s="27">
        <v>41183</v>
      </c>
      <c r="B136" s="148">
        <v>633688.09585471475</v>
      </c>
      <c r="C136" s="148">
        <v>370647.7541791728</v>
      </c>
      <c r="D136" s="148">
        <v>454342.40834866342</v>
      </c>
      <c r="E136" s="195">
        <f t="shared" ref="E136:G136" si="118">+B136/B124-1</f>
        <v>0.11899267784679313</v>
      </c>
      <c r="F136" s="195">
        <f t="shared" si="118"/>
        <v>-7.6857385132211853E-3</v>
      </c>
      <c r="G136" s="195">
        <f t="shared" si="118"/>
        <v>5.1825437559207765E-2</v>
      </c>
      <c r="N136" s="191" t="s">
        <v>769</v>
      </c>
      <c r="AA136" s="89"/>
      <c r="AB136" s="89"/>
    </row>
    <row r="137" spans="1:28">
      <c r="A137" s="27">
        <v>41214</v>
      </c>
      <c r="B137" s="148">
        <v>651622.66460531997</v>
      </c>
      <c r="C137" s="148">
        <v>382604.13334624289</v>
      </c>
      <c r="D137" s="148">
        <v>457461.82767335203</v>
      </c>
      <c r="E137" s="195">
        <f t="shared" ref="E137:G137" si="119">+B137/B125-1</f>
        <v>0.1036964745108051</v>
      </c>
      <c r="F137" s="195">
        <f t="shared" si="119"/>
        <v>2.4324398954094217E-2</v>
      </c>
      <c r="G137" s="195">
        <f t="shared" si="119"/>
        <v>3.4518711916062594E-2</v>
      </c>
      <c r="N137" s="191" t="s">
        <v>769</v>
      </c>
      <c r="AA137" s="89"/>
      <c r="AB137" s="89"/>
    </row>
    <row r="138" spans="1:28">
      <c r="A138" s="27">
        <v>41244</v>
      </c>
      <c r="B138" s="148">
        <v>649743.29337649012</v>
      </c>
      <c r="C138" s="148">
        <v>383258.71683037205</v>
      </c>
      <c r="D138" s="148">
        <v>467096.56113701593</v>
      </c>
      <c r="E138" s="195">
        <f t="shared" ref="E138:G138" si="120">+B138/B126-1</f>
        <v>0.1007685565701224</v>
      </c>
      <c r="F138" s="195">
        <f t="shared" si="120"/>
        <v>2.2544771705727884E-2</v>
      </c>
      <c r="G138" s="195">
        <f t="shared" si="120"/>
        <v>8.8254074817099459E-2</v>
      </c>
      <c r="N138" s="191" t="s">
        <v>769</v>
      </c>
      <c r="AA138" s="89"/>
      <c r="AB138" s="89"/>
    </row>
    <row r="139" spans="1:28">
      <c r="A139" s="27">
        <v>41275</v>
      </c>
      <c r="B139" s="148">
        <v>610818.5799484055</v>
      </c>
      <c r="C139" s="148">
        <v>377270.29937989748</v>
      </c>
      <c r="D139" s="148">
        <v>443142.89133511769</v>
      </c>
      <c r="E139" s="195">
        <f t="shared" ref="E139:G139" si="121">+B139/B127-1</f>
        <v>7.489580057630052E-2</v>
      </c>
      <c r="F139" s="195">
        <f t="shared" si="121"/>
        <v>2.3068616363363992E-2</v>
      </c>
      <c r="G139" s="195">
        <f t="shared" si="121"/>
        <v>3.5362688158959932E-2</v>
      </c>
      <c r="N139" s="191" t="s">
        <v>769</v>
      </c>
      <c r="AA139" s="89"/>
      <c r="AB139" s="89"/>
    </row>
    <row r="140" spans="1:28">
      <c r="A140" s="27">
        <v>41306</v>
      </c>
      <c r="B140" s="148">
        <v>652737.50210172741</v>
      </c>
      <c r="C140" s="148">
        <v>392241.34300608392</v>
      </c>
      <c r="D140" s="148">
        <v>457515.09321625665</v>
      </c>
      <c r="E140" s="195">
        <f t="shared" ref="E140:G140" si="122">+B140/B128-1</f>
        <v>0.14866315943937969</v>
      </c>
      <c r="F140" s="195">
        <f t="shared" si="122"/>
        <v>4.6173189570138939E-2</v>
      </c>
      <c r="G140" s="195">
        <f t="shared" si="122"/>
        <v>7.0181494327755223E-2</v>
      </c>
      <c r="N140" s="191" t="s">
        <v>769</v>
      </c>
      <c r="AA140" s="89"/>
      <c r="AB140" s="89"/>
    </row>
    <row r="141" spans="1:28">
      <c r="A141" s="27">
        <v>41334</v>
      </c>
      <c r="B141" s="148">
        <v>673809.18254451186</v>
      </c>
      <c r="C141" s="148">
        <v>386396.77016711835</v>
      </c>
      <c r="D141" s="148">
        <v>475244.17565307609</v>
      </c>
      <c r="E141" s="195">
        <f t="shared" ref="E141:G141" si="123">+B141/B129-1</f>
        <v>0.12262002811016504</v>
      </c>
      <c r="F141" s="195">
        <f t="shared" si="123"/>
        <v>2.9616040757539208E-2</v>
      </c>
      <c r="G141" s="195">
        <f t="shared" si="123"/>
        <v>5.9264402570635033E-2</v>
      </c>
      <c r="N141" s="191" t="s">
        <v>769</v>
      </c>
      <c r="AA141" s="89"/>
      <c r="AB141" s="89"/>
    </row>
    <row r="142" spans="1:28">
      <c r="A142" s="27">
        <v>41365</v>
      </c>
      <c r="B142" s="148">
        <v>667846.26942464896</v>
      </c>
      <c r="C142" s="148">
        <v>381626.439671228</v>
      </c>
      <c r="D142" s="148">
        <v>467492.38859725429</v>
      </c>
      <c r="E142" s="195">
        <f t="shared" ref="E142:G142" si="124">+B142/B130-1</f>
        <v>0.11941528923460076</v>
      </c>
      <c r="F142" s="195">
        <f t="shared" si="124"/>
        <v>2.3465407300206298E-2</v>
      </c>
      <c r="G142" s="195">
        <f t="shared" si="124"/>
        <v>6.4824625814392745E-2</v>
      </c>
      <c r="N142" s="191" t="s">
        <v>769</v>
      </c>
      <c r="AA142" s="89"/>
      <c r="AB142" s="89"/>
    </row>
    <row r="143" spans="1:28">
      <c r="A143" s="27">
        <v>41395</v>
      </c>
      <c r="B143" s="148">
        <v>677386.93041642965</v>
      </c>
      <c r="C143" s="148">
        <v>382222.73098321428</v>
      </c>
      <c r="D143" s="148">
        <v>465107.22334930906</v>
      </c>
      <c r="E143" s="195">
        <f t="shared" ref="E143:G143" si="125">+B143/B131-1</f>
        <v>0.11517196112265049</v>
      </c>
      <c r="F143" s="195">
        <f t="shared" si="125"/>
        <v>2.5064571999112939E-2</v>
      </c>
      <c r="G143" s="195">
        <f t="shared" si="125"/>
        <v>4.8618370699957003E-2</v>
      </c>
      <c r="N143" s="191" t="s">
        <v>769</v>
      </c>
      <c r="AA143" s="89"/>
      <c r="AB143" s="89"/>
    </row>
    <row r="144" spans="1:28">
      <c r="A144" s="27">
        <v>41426</v>
      </c>
      <c r="B144" s="148">
        <v>666710.47601132607</v>
      </c>
      <c r="C144" s="148">
        <v>386930.18697085889</v>
      </c>
      <c r="D144" s="148">
        <v>470268.99647227465</v>
      </c>
      <c r="E144" s="195">
        <f t="shared" ref="E144:G144" si="126">+B144/B132-1</f>
        <v>9.5941824411118537E-2</v>
      </c>
      <c r="F144" s="195">
        <f t="shared" si="126"/>
        <v>4.1255211197055663E-2</v>
      </c>
      <c r="G144" s="195">
        <f t="shared" si="126"/>
        <v>6.0305202586939499E-2</v>
      </c>
      <c r="N144" s="191" t="s">
        <v>769</v>
      </c>
      <c r="AA144" s="89"/>
      <c r="AB144" s="89"/>
    </row>
    <row r="145" spans="1:28">
      <c r="A145" s="27">
        <v>41456</v>
      </c>
      <c r="B145" s="148">
        <v>663138.81274697976</v>
      </c>
      <c r="C145" s="148">
        <v>375024.64275637094</v>
      </c>
      <c r="D145" s="148">
        <v>458363.4522577867</v>
      </c>
      <c r="E145" s="195">
        <f t="shared" ref="E145:G145" si="127">+B145/B133-1</f>
        <v>9.5467097135693013E-2</v>
      </c>
      <c r="F145" s="195">
        <f t="shared" si="127"/>
        <v>4.2857142291205186E-2</v>
      </c>
      <c r="G145" s="195">
        <f t="shared" si="127"/>
        <v>5.3391052819399043E-2</v>
      </c>
      <c r="N145" s="191" t="s">
        <v>769</v>
      </c>
      <c r="AA145" s="89"/>
      <c r="AB145" s="89"/>
    </row>
    <row r="146" spans="1:28">
      <c r="A146" s="27">
        <v>41487</v>
      </c>
      <c r="B146" s="148">
        <v>678616.02022581408</v>
      </c>
      <c r="C146" s="148">
        <v>380977.41486361495</v>
      </c>
      <c r="D146" s="148">
        <v>464316.22436503071</v>
      </c>
      <c r="E146" s="195">
        <f t="shared" ref="E146:G146" si="128">+B146/B134-1</f>
        <v>9.9266890625958171E-2</v>
      </c>
      <c r="F146" s="195">
        <f t="shared" si="128"/>
        <v>3.5254492114737745E-2</v>
      </c>
      <c r="G146" s="195">
        <f t="shared" si="128"/>
        <v>4.6883617744067019E-2</v>
      </c>
      <c r="N146" s="191" t="s">
        <v>769</v>
      </c>
      <c r="AA146" s="89"/>
      <c r="AB146" s="89"/>
    </row>
    <row r="147" spans="1:28">
      <c r="A147" s="27">
        <v>41518</v>
      </c>
      <c r="B147" s="148">
        <v>684122.46018026106</v>
      </c>
      <c r="C147" s="148">
        <v>377446.874582213</v>
      </c>
      <c r="D147" s="148">
        <v>471808.59322776622</v>
      </c>
      <c r="E147" s="195">
        <f t="shared" ref="E147:G147" si="129">+B147/B135-1</f>
        <v>0.10034994486852145</v>
      </c>
      <c r="F147" s="195">
        <f t="shared" si="129"/>
        <v>1.834388668588427E-2</v>
      </c>
      <c r="G147" s="195">
        <f t="shared" si="129"/>
        <v>6.3634113452237351E-2</v>
      </c>
      <c r="N147" s="191" t="s">
        <v>769</v>
      </c>
      <c r="AA147" s="89"/>
      <c r="AB147" s="89"/>
    </row>
    <row r="148" spans="1:28">
      <c r="A148" s="27">
        <v>41548</v>
      </c>
      <c r="B148" s="148">
        <v>695917.67501095519</v>
      </c>
      <c r="C148" s="148">
        <v>389242.08941290714</v>
      </c>
      <c r="D148" s="148">
        <v>480065.24360925215</v>
      </c>
      <c r="E148" s="195">
        <f t="shared" ref="E148:G148" si="130">+B148/B136-1</f>
        <v>9.8202222139435191E-2</v>
      </c>
      <c r="F148" s="195">
        <f t="shared" si="130"/>
        <v>5.016713314481791E-2</v>
      </c>
      <c r="G148" s="195">
        <f t="shared" si="130"/>
        <v>5.661552782202306E-2</v>
      </c>
      <c r="N148" s="191" t="s">
        <v>769</v>
      </c>
      <c r="AA148" s="89"/>
      <c r="AB148" s="89"/>
    </row>
    <row r="149" spans="1:28">
      <c r="A149" s="27">
        <v>41579</v>
      </c>
      <c r="B149" s="148">
        <v>738970.2091429889</v>
      </c>
      <c r="C149" s="148">
        <v>401037.30424360133</v>
      </c>
      <c r="D149" s="148">
        <v>501296.63030450162</v>
      </c>
      <c r="E149" s="195">
        <f t="shared" ref="E149:G149" si="131">+B149/B137-1</f>
        <v>0.13404620385721899</v>
      </c>
      <c r="F149" s="195">
        <f t="shared" si="131"/>
        <v>4.8178180241134738E-2</v>
      </c>
      <c r="G149" s="195">
        <f t="shared" si="131"/>
        <v>9.5821771302958991E-2</v>
      </c>
      <c r="N149" s="191" t="s">
        <v>769</v>
      </c>
      <c r="AA149" s="89"/>
      <c r="AB149" s="89"/>
    </row>
    <row r="150" spans="1:28">
      <c r="A150" s="27">
        <v>41609</v>
      </c>
      <c r="B150" s="148">
        <v>717723.92926634685</v>
      </c>
      <c r="C150" s="148">
        <v>412485.0168197396</v>
      </c>
      <c r="D150" s="148">
        <v>502642.45621033979</v>
      </c>
      <c r="E150" s="195">
        <f t="shared" ref="E150:G150" si="132">+B150/B138-1</f>
        <v>0.10462691432578697</v>
      </c>
      <c r="F150" s="195">
        <f t="shared" si="132"/>
        <v>7.625736534076788E-2</v>
      </c>
      <c r="G150" s="195">
        <f t="shared" si="132"/>
        <v>7.6099671953904657E-2</v>
      </c>
      <c r="N150" s="191" t="s">
        <v>769</v>
      </c>
      <c r="AA150" s="89"/>
      <c r="AB150" s="89"/>
    </row>
    <row r="151" spans="1:28">
      <c r="A151" s="27">
        <v>41640</v>
      </c>
      <c r="B151" s="148">
        <v>671761.31310643302</v>
      </c>
      <c r="C151" s="148">
        <v>394807.08752746502</v>
      </c>
      <c r="D151" s="148">
        <v>471411.4477939881</v>
      </c>
      <c r="E151" s="195">
        <f t="shared" ref="E151:G151" si="133">+B151/B139-1</f>
        <v>9.9772232146532414E-2</v>
      </c>
      <c r="F151" s="195">
        <f t="shared" si="133"/>
        <v>4.6483352059231819E-2</v>
      </c>
      <c r="G151" s="195">
        <f t="shared" si="133"/>
        <v>6.3791063811724058E-2</v>
      </c>
      <c r="N151" s="191" t="s">
        <v>769</v>
      </c>
      <c r="AA151" s="89"/>
      <c r="AB151" s="89"/>
    </row>
    <row r="152" spans="1:28">
      <c r="A152" s="27">
        <v>41671</v>
      </c>
      <c r="B152" s="148">
        <v>718902.45788583183</v>
      </c>
      <c r="C152" s="148">
        <v>410271.74007234682</v>
      </c>
      <c r="D152" s="148">
        <v>489089.37708626263</v>
      </c>
      <c r="E152" s="195">
        <f t="shared" ref="E152:G152" si="134">+B152/B140-1</f>
        <v>0.10136533533167946</v>
      </c>
      <c r="F152" s="195">
        <f t="shared" si="134"/>
        <v>4.5967609961969913E-2</v>
      </c>
      <c r="G152" s="195">
        <f t="shared" si="134"/>
        <v>6.9012551363155872E-2</v>
      </c>
      <c r="N152" s="191" t="s">
        <v>769</v>
      </c>
      <c r="AA152" s="89"/>
      <c r="AB152" s="89"/>
    </row>
    <row r="153" spans="1:28">
      <c r="A153" s="27">
        <v>41699</v>
      </c>
      <c r="B153" s="148">
        <v>757600.1172195879</v>
      </c>
      <c r="C153" s="148">
        <v>406402.5435007402</v>
      </c>
      <c r="D153" s="148">
        <v>516812.48306452512</v>
      </c>
      <c r="E153" s="195">
        <f t="shared" ref="E153:G153" si="135">+B153/B141-1</f>
        <v>0.12435410030871874</v>
      </c>
      <c r="F153" s="195">
        <f t="shared" si="135"/>
        <v>5.1775208485747015E-2</v>
      </c>
      <c r="G153" s="195">
        <f t="shared" si="135"/>
        <v>8.746726323226639E-2</v>
      </c>
      <c r="N153" s="191" t="s">
        <v>769</v>
      </c>
      <c r="AA153" s="89"/>
      <c r="AB153" s="89"/>
    </row>
    <row r="154" spans="1:28">
      <c r="A154" s="27">
        <v>41730</v>
      </c>
      <c r="B154" s="148">
        <v>728235.77159092179</v>
      </c>
      <c r="C154" s="148">
        <v>409338.97806360683</v>
      </c>
      <c r="D154" s="148">
        <v>505066.74481305864</v>
      </c>
      <c r="E154" s="195">
        <f t="shared" ref="E154:G154" si="136">+B154/B142-1</f>
        <v>9.0424256196412589E-2</v>
      </c>
      <c r="F154" s="195">
        <f t="shared" si="136"/>
        <v>7.2616924593204901E-2</v>
      </c>
      <c r="G154" s="195">
        <f t="shared" si="136"/>
        <v>8.0374263051744999E-2</v>
      </c>
      <c r="N154" s="191" t="s">
        <v>769</v>
      </c>
      <c r="AA154" s="89"/>
      <c r="AB154" s="89"/>
    </row>
    <row r="155" spans="1:28">
      <c r="A155" s="27">
        <v>41760</v>
      </c>
      <c r="B155" s="148">
        <v>739981.50984238822</v>
      </c>
      <c r="C155" s="148">
        <v>399355.10054986033</v>
      </c>
      <c r="D155" s="148">
        <v>505066.74481305864</v>
      </c>
      <c r="E155" s="195">
        <f t="shared" ref="E155:G155" si="137">+B155/B143-1</f>
        <v>9.240594498550192E-2</v>
      </c>
      <c r="F155" s="195">
        <f t="shared" si="137"/>
        <v>4.4823000250601153E-2</v>
      </c>
      <c r="G155" s="195">
        <f t="shared" si="137"/>
        <v>8.5914643887907927E-2</v>
      </c>
      <c r="N155" s="191" t="s">
        <v>769</v>
      </c>
      <c r="AA155" s="89"/>
      <c r="AB155" s="89"/>
    </row>
    <row r="156" spans="1:28">
      <c r="A156" s="27">
        <v>41791</v>
      </c>
      <c r="B156" s="148">
        <v>708833.18811012816</v>
      </c>
      <c r="C156" s="148">
        <v>395423.47270606318</v>
      </c>
      <c r="D156" s="148">
        <v>497940.66933356109</v>
      </c>
      <c r="E156" s="195">
        <f t="shared" ref="E156:G156" si="138">+B156/B144-1</f>
        <v>6.3179916342107179E-2</v>
      </c>
      <c r="F156" s="195">
        <f t="shared" si="138"/>
        <v>2.1950434525916052E-2</v>
      </c>
      <c r="G156" s="195">
        <f t="shared" si="138"/>
        <v>5.8842222363935548E-2</v>
      </c>
      <c r="N156" s="191" t="s">
        <v>769</v>
      </c>
    </row>
    <row r="157" spans="1:28">
      <c r="A157" s="27">
        <v>41821</v>
      </c>
      <c r="B157" s="148">
        <v>726407.56467484205</v>
      </c>
      <c r="C157" s="148">
        <v>390151.15973664902</v>
      </c>
      <c r="D157" s="148">
        <v>487396.04339473275</v>
      </c>
      <c r="E157" s="195">
        <f t="shared" ref="E157:G157" si="139">+B157/B145-1</f>
        <v>9.5408006154515945E-2</v>
      </c>
      <c r="F157" s="195">
        <f t="shared" si="139"/>
        <v>4.0334728057070057E-2</v>
      </c>
      <c r="G157" s="195">
        <f t="shared" si="139"/>
        <v>6.3339672903540922E-2</v>
      </c>
      <c r="N157" s="191" t="s">
        <v>769</v>
      </c>
    </row>
    <row r="158" spans="1:28">
      <c r="A158" s="27">
        <v>41852</v>
      </c>
      <c r="B158" s="148">
        <v>727344.86475829349</v>
      </c>
      <c r="C158" s="148">
        <v>398352.53546684887</v>
      </c>
      <c r="D158" s="148">
        <v>492082.54381198977</v>
      </c>
      <c r="E158" s="195">
        <f t="shared" ref="E158:G158" si="140">+B158/B146-1</f>
        <v>7.1806210110195501E-2</v>
      </c>
      <c r="F158" s="195">
        <f t="shared" si="140"/>
        <v>4.5606694584386265E-2</v>
      </c>
      <c r="G158" s="195">
        <f t="shared" si="140"/>
        <v>5.9800450619468482E-2</v>
      </c>
      <c r="N158" s="191" t="s">
        <v>769</v>
      </c>
    </row>
    <row r="159" spans="1:28">
      <c r="A159" s="27">
        <v>41883</v>
      </c>
      <c r="B159" s="148">
        <v>723984.18645281205</v>
      </c>
      <c r="C159" s="148">
        <v>392352.72040023364</v>
      </c>
      <c r="D159" s="148">
        <v>490440.90050029207</v>
      </c>
      <c r="E159" s="195">
        <f t="shared" ref="E159:G159" si="141">+B159/B147-1</f>
        <v>5.8266945748350008E-2</v>
      </c>
      <c r="F159" s="195">
        <f t="shared" si="141"/>
        <v>3.9491241872169569E-2</v>
      </c>
      <c r="G159" s="195">
        <f t="shared" si="141"/>
        <v>3.9491241872169791E-2</v>
      </c>
      <c r="N159" s="191" t="s">
        <v>769</v>
      </c>
    </row>
    <row r="160" spans="1:28">
      <c r="A160" s="27">
        <v>41913</v>
      </c>
      <c r="B160" s="148">
        <v>759015.67934569006</v>
      </c>
      <c r="C160" s="148">
        <v>400760.27869452437</v>
      </c>
      <c r="D160" s="148">
        <v>502118.06479791808</v>
      </c>
      <c r="E160" s="195">
        <f t="shared" ref="E160:G160" si="142">+B160/B148-1</f>
        <v>9.0668776782744542E-2</v>
      </c>
      <c r="F160" s="195">
        <f t="shared" si="142"/>
        <v>2.9591325282910974E-2</v>
      </c>
      <c r="G160" s="195">
        <f t="shared" si="142"/>
        <v>4.593713350891071E-2</v>
      </c>
      <c r="N160" s="191" t="s">
        <v>769</v>
      </c>
    </row>
    <row r="161" spans="1:22">
      <c r="A161" s="27">
        <v>41944</v>
      </c>
      <c r="B161" s="148">
        <v>789376.30651951768</v>
      </c>
      <c r="C161" s="148">
        <v>414539.33256572305</v>
      </c>
      <c r="D161" s="148">
        <v>533646.40840150823</v>
      </c>
      <c r="E161" s="195">
        <f t="shared" ref="E161:G161" si="143">+B161/B149-1</f>
        <v>6.8211271243243443E-2</v>
      </c>
      <c r="F161" s="195">
        <f t="shared" si="143"/>
        <v>3.3667761525546736E-2</v>
      </c>
      <c r="G161" s="195">
        <f t="shared" si="143"/>
        <v>6.4532207362647531E-2</v>
      </c>
      <c r="N161" s="191" t="s">
        <v>769</v>
      </c>
    </row>
    <row r="162" spans="1:22">
      <c r="A162" s="27">
        <v>41974</v>
      </c>
      <c r="B162" s="148">
        <v>801222.23903775739</v>
      </c>
      <c r="C162" s="148">
        <v>412892.62829245016</v>
      </c>
      <c r="D162" s="148">
        <v>531029.04601918522</v>
      </c>
      <c r="E162" s="195">
        <f t="shared" ref="E162:G162" si="144">+B162/B150-1</f>
        <v>0.11633764232545785</v>
      </c>
      <c r="F162" s="195">
        <f t="shared" si="144"/>
        <v>9.8818491845653611E-4</v>
      </c>
      <c r="G162" s="195">
        <f t="shared" si="144"/>
        <v>5.6474715691279709E-2</v>
      </c>
      <c r="N162" s="191" t="s">
        <v>769</v>
      </c>
    </row>
    <row r="163" spans="1:22">
      <c r="A163" s="27">
        <v>42005</v>
      </c>
      <c r="B163" s="148">
        <v>789525.56401530828</v>
      </c>
      <c r="C163" s="148">
        <v>400026.28576775623</v>
      </c>
      <c r="D163" s="148">
        <v>497108.68845408305</v>
      </c>
      <c r="E163" s="195">
        <f t="shared" ref="E163:G163" si="145">+B163/B151-1</f>
        <v>0.17530668797269189</v>
      </c>
      <c r="F163" s="195">
        <f t="shared" si="145"/>
        <v>1.3219616377652121E-2</v>
      </c>
      <c r="G163" s="195">
        <f t="shared" si="145"/>
        <v>5.4511278375498629E-2</v>
      </c>
      <c r="N163" s="191" t="s">
        <v>769</v>
      </c>
    </row>
    <row r="164" spans="1:22">
      <c r="A164" s="27">
        <v>42036</v>
      </c>
      <c r="B164" s="148">
        <v>803561.57404224714</v>
      </c>
      <c r="C164" s="148">
        <v>409383.62578571541</v>
      </c>
      <c r="D164" s="148">
        <v>502957.02596530755</v>
      </c>
      <c r="E164" s="195">
        <f t="shared" ref="E164:G164" si="146">+B164/B152-1</f>
        <v>0.11776161734845525</v>
      </c>
      <c r="F164" s="195">
        <f t="shared" si="146"/>
        <v>-2.1646976866473988E-3</v>
      </c>
      <c r="G164" s="195">
        <f t="shared" si="146"/>
        <v>2.8354017749600446E-2</v>
      </c>
      <c r="N164" s="191" t="s">
        <v>769</v>
      </c>
    </row>
    <row r="165" spans="1:22">
      <c r="A165" s="27">
        <v>42064</v>
      </c>
      <c r="B165" s="148">
        <v>855286.3261494108</v>
      </c>
      <c r="C165" s="148">
        <v>410068.78650999151</v>
      </c>
      <c r="D165" s="148">
        <v>556521.92454927415</v>
      </c>
      <c r="E165" s="195">
        <f t="shared" ref="E165:G165" si="147">+B165/B153-1</f>
        <v>0.12894164970345279</v>
      </c>
      <c r="F165" s="195">
        <f t="shared" si="147"/>
        <v>9.0212107868972158E-3</v>
      </c>
      <c r="G165" s="195">
        <f t="shared" si="147"/>
        <v>7.683529865471761E-2</v>
      </c>
      <c r="N165" s="191" t="s">
        <v>769</v>
      </c>
    </row>
    <row r="166" spans="1:22">
      <c r="A166" s="27">
        <v>42095</v>
      </c>
      <c r="B166" s="148">
        <v>851771.45083646802</v>
      </c>
      <c r="C166" s="148">
        <v>415926.91203156277</v>
      </c>
      <c r="D166" s="148">
        <v>529574.5471500461</v>
      </c>
      <c r="E166" s="195">
        <f t="shared" ref="E166:G166" si="148">+B166/B154-1</f>
        <v>0.16963692812791531</v>
      </c>
      <c r="F166" s="195">
        <f t="shared" si="148"/>
        <v>1.6094079286366414E-2</v>
      </c>
      <c r="G166" s="195">
        <f t="shared" si="148"/>
        <v>4.8523888354713662E-2</v>
      </c>
      <c r="N166" s="191" t="s">
        <v>769</v>
      </c>
    </row>
    <row r="167" spans="1:22">
      <c r="A167" s="27">
        <v>42125</v>
      </c>
      <c r="B167" s="148">
        <v>890435.07927883859</v>
      </c>
      <c r="C167" s="148">
        <v>407725.53630136297</v>
      </c>
      <c r="D167" s="148">
        <v>538947.54798456025</v>
      </c>
      <c r="E167" s="195">
        <f t="shared" ref="E167:G167" si="149">+B167/B155-1</f>
        <v>0.2033207146871765</v>
      </c>
      <c r="F167" s="195">
        <f t="shared" si="149"/>
        <v>2.0959881919568879E-2</v>
      </c>
      <c r="G167" s="195">
        <f t="shared" si="149"/>
        <v>6.7081833281345871E-2</v>
      </c>
      <c r="H167" s="123">
        <v>42171</v>
      </c>
      <c r="N167" s="191" t="s">
        <v>769</v>
      </c>
    </row>
    <row r="168" spans="1:22">
      <c r="A168" s="27">
        <v>42156</v>
      </c>
      <c r="B168" s="148">
        <v>898392.36683736125</v>
      </c>
      <c r="C168" s="148">
        <v>396692.73340870498</v>
      </c>
      <c r="D168" s="148">
        <v>525034.50009975652</v>
      </c>
      <c r="E168" s="195">
        <f t="shared" ref="E168:G168" si="150">+B168/B156-1</f>
        <v>0.26742424297687117</v>
      </c>
      <c r="F168" s="195">
        <f t="shared" si="150"/>
        <v>3.2098769806345739E-3</v>
      </c>
      <c r="G168" s="195">
        <f t="shared" si="150"/>
        <v>5.4411765165632175E-2</v>
      </c>
      <c r="H168" s="123">
        <v>42201</v>
      </c>
      <c r="N168" s="191" t="s">
        <v>769</v>
      </c>
    </row>
    <row r="169" spans="1:22">
      <c r="A169" s="27">
        <v>42186</v>
      </c>
      <c r="B169" s="148">
        <v>875057.50016626099</v>
      </c>
      <c r="C169" s="148">
        <v>410693.65341136511</v>
      </c>
      <c r="D169" s="148">
        <v>541368.90676952677</v>
      </c>
      <c r="E169" s="195">
        <f t="shared" ref="E169:G169" si="151">+B169/B157-1</f>
        <v>0.20463709729944557</v>
      </c>
      <c r="F169" s="195">
        <f t="shared" si="151"/>
        <v>5.2652653111635583E-2</v>
      </c>
      <c r="G169" s="195">
        <f t="shared" si="151"/>
        <v>0.11073717997148869</v>
      </c>
      <c r="H169" s="123">
        <v>42241</v>
      </c>
      <c r="I169" s="111" t="s">
        <v>418</v>
      </c>
      <c r="N169" s="191" t="s">
        <v>769</v>
      </c>
    </row>
    <row r="170" spans="1:22">
      <c r="A170" s="27">
        <v>42217</v>
      </c>
      <c r="B170" s="148">
        <v>875057.50016626099</v>
      </c>
      <c r="C170" s="148">
        <v>406026.68007714505</v>
      </c>
      <c r="D170" s="148">
        <v>542535.65010308183</v>
      </c>
      <c r="E170" s="195">
        <f t="shared" ref="E170:G170" si="152">+B170/B158-1</f>
        <v>0.20308472990601834</v>
      </c>
      <c r="F170" s="195">
        <f t="shared" si="152"/>
        <v>1.9264706326777681E-2</v>
      </c>
      <c r="G170" s="195">
        <f t="shared" si="152"/>
        <v>0.10252976238549261</v>
      </c>
      <c r="H170" s="123">
        <v>42261</v>
      </c>
      <c r="N170" s="191" t="s">
        <v>769</v>
      </c>
    </row>
    <row r="171" spans="1:22">
      <c r="A171" s="27">
        <v>42248</v>
      </c>
      <c r="B171" s="148">
        <v>908199.21255669603</v>
      </c>
      <c r="C171" s="148">
        <v>424446.49498488358</v>
      </c>
      <c r="D171" s="148">
        <v>558184.35265262739</v>
      </c>
      <c r="E171" s="195">
        <f t="shared" ref="E171:G171" si="153">+B171/B159-1</f>
        <v>0.25444620138245355</v>
      </c>
      <c r="F171" s="195">
        <f t="shared" si="153"/>
        <v>8.1798272105547021E-2</v>
      </c>
      <c r="G171" s="195">
        <f t="shared" si="153"/>
        <v>0.13812765632562685</v>
      </c>
      <c r="H171" s="123">
        <v>42296</v>
      </c>
      <c r="I171" s="111" t="s">
        <v>420</v>
      </c>
      <c r="N171" s="191" t="s">
        <v>769</v>
      </c>
    </row>
    <row r="172" spans="1:22">
      <c r="A172" s="27">
        <v>42278</v>
      </c>
      <c r="B172" s="148">
        <v>883779.00325619592</v>
      </c>
      <c r="C172" s="148">
        <v>430260.83053262171</v>
      </c>
      <c r="D172" s="148">
        <v>532011.70261803898</v>
      </c>
      <c r="E172" s="195">
        <f t="shared" ref="E172:G172" si="154">+B172/B160-1</f>
        <v>0.16437516023128551</v>
      </c>
      <c r="F172" s="195">
        <f t="shared" si="154"/>
        <v>7.3611466521071645E-2</v>
      </c>
      <c r="G172" s="195">
        <f t="shared" si="154"/>
        <v>5.9535077337143472E-2</v>
      </c>
      <c r="H172" s="123">
        <v>42328</v>
      </c>
      <c r="N172" s="191" t="s">
        <v>769</v>
      </c>
    </row>
    <row r="173" spans="1:22">
      <c r="A173" s="27">
        <v>42309</v>
      </c>
      <c r="B173" s="148">
        <v>912850.68099488656</v>
      </c>
      <c r="C173" s="148">
        <v>436075.16608035984</v>
      </c>
      <c r="D173" s="148">
        <v>530267.40195371758</v>
      </c>
      <c r="E173" s="195">
        <f t="shared" ref="E173:G173" si="155">+B173/B161-1</f>
        <v>0.15642016799286318</v>
      </c>
      <c r="F173" s="195">
        <f t="shared" si="155"/>
        <v>5.1951242796055785E-2</v>
      </c>
      <c r="G173" s="195">
        <f t="shared" si="155"/>
        <v>-6.3319201527322067E-3</v>
      </c>
      <c r="H173" s="123">
        <v>42352</v>
      </c>
      <c r="N173" s="191" t="s">
        <v>769</v>
      </c>
    </row>
    <row r="174" spans="1:22">
      <c r="A174" s="27">
        <v>42339</v>
      </c>
      <c r="B174" s="148">
        <v>909241.71602212964</v>
      </c>
      <c r="C174" s="148">
        <v>444102.63764577027</v>
      </c>
      <c r="D174" s="148">
        <v>537597.9297817219</v>
      </c>
      <c r="E174" s="195">
        <f t="shared" ref="E174:G174" si="156">+B174/B162-1</f>
        <v>0.13481837088558635</v>
      </c>
      <c r="F174" s="195">
        <f t="shared" si="156"/>
        <v>7.5588681450651007E-2</v>
      </c>
      <c r="G174" s="195">
        <f t="shared" si="156"/>
        <v>1.2370102561770846E-2</v>
      </c>
      <c r="H174" s="123">
        <v>42391</v>
      </c>
      <c r="I174" s="111" t="s">
        <v>428</v>
      </c>
      <c r="N174" s="191" t="s">
        <v>769</v>
      </c>
    </row>
    <row r="175" spans="1:22">
      <c r="A175" s="27">
        <v>42370</v>
      </c>
      <c r="B175" s="148">
        <v>870674.90801604954</v>
      </c>
      <c r="C175" s="148">
        <v>426572.27037027932</v>
      </c>
      <c r="D175" s="148">
        <v>520067.56250623096</v>
      </c>
      <c r="E175" s="195">
        <f t="shared" ref="E175:G175" si="157">+B175/B163-1</f>
        <v>0.10278241478089467</v>
      </c>
      <c r="F175" s="195">
        <f t="shared" si="157"/>
        <v>6.6360600657965119E-2</v>
      </c>
      <c r="G175" s="195">
        <f t="shared" si="157"/>
        <v>4.6184817496442765E-2</v>
      </c>
      <c r="H175" s="123">
        <v>42424</v>
      </c>
      <c r="I175" s="111"/>
      <c r="J175" s="111"/>
      <c r="L175" s="111"/>
      <c r="M175" s="111"/>
      <c r="N175" s="191" t="s">
        <v>769</v>
      </c>
      <c r="T175" s="161"/>
      <c r="U175" s="161"/>
      <c r="V175" s="161"/>
    </row>
    <row r="176" spans="1:22">
      <c r="A176" s="27">
        <v>42401</v>
      </c>
      <c r="B176" s="148">
        <v>899892.18680853443</v>
      </c>
      <c r="C176" s="148">
        <v>449946.09340426722</v>
      </c>
      <c r="D176" s="148">
        <v>525911.0182647279</v>
      </c>
      <c r="E176" s="195">
        <f t="shared" ref="E176:G176" si="158">+B176/B164-1</f>
        <v>0.11987956601969452</v>
      </c>
      <c r="F176" s="195">
        <f t="shared" si="158"/>
        <v>9.9081802650757389E-2</v>
      </c>
      <c r="G176" s="195">
        <f t="shared" si="158"/>
        <v>4.5638078631798695E-2</v>
      </c>
      <c r="H176" s="123">
        <v>42452</v>
      </c>
      <c r="I176" s="111"/>
      <c r="J176" s="111"/>
      <c r="L176" s="111"/>
      <c r="M176" s="111"/>
      <c r="N176" s="191" t="s">
        <v>769</v>
      </c>
      <c r="T176" s="161"/>
      <c r="U176" s="161"/>
      <c r="V176" s="161"/>
    </row>
    <row r="177" spans="1:22">
      <c r="A177" s="27">
        <v>42430</v>
      </c>
      <c r="B177" s="148">
        <v>974230.6835184372</v>
      </c>
      <c r="C177" s="148">
        <v>449196.18341868062</v>
      </c>
      <c r="D177" s="148">
        <v>575204.46344262222</v>
      </c>
      <c r="E177" s="195">
        <f t="shared" ref="E177:G177" si="159">+B177/B165-1</f>
        <v>0.13906963519985927</v>
      </c>
      <c r="F177" s="195">
        <f t="shared" si="159"/>
        <v>9.5416667144295753E-2</v>
      </c>
      <c r="G177" s="195">
        <f t="shared" si="159"/>
        <v>3.3570175889259035E-2</v>
      </c>
      <c r="H177" s="123">
        <v>42529</v>
      </c>
      <c r="I177" s="111" t="s">
        <v>434</v>
      </c>
      <c r="J177" s="111"/>
      <c r="L177" s="111"/>
      <c r="M177" s="111"/>
      <c r="N177" s="191" t="s">
        <v>769</v>
      </c>
      <c r="T177" s="161"/>
      <c r="U177" s="161"/>
      <c r="V177" s="161"/>
    </row>
    <row r="178" spans="1:22">
      <c r="A178" s="27">
        <v>42461</v>
      </c>
      <c r="B178" s="148">
        <v>968396.96685066214</v>
      </c>
      <c r="C178" s="148">
        <v>446279.32508479309</v>
      </c>
      <c r="D178" s="148">
        <v>570537.4901084021</v>
      </c>
      <c r="E178" s="195">
        <f t="shared" ref="E178:G178" si="160">+B178/B166-1</f>
        <v>0.13692113758880264</v>
      </c>
      <c r="F178" s="195">
        <f t="shared" si="160"/>
        <v>7.2975352580520347E-2</v>
      </c>
      <c r="G178" s="195">
        <f t="shared" si="160"/>
        <v>7.7350664186565998E-2</v>
      </c>
      <c r="H178" s="123">
        <v>42529</v>
      </c>
      <c r="I178" s="111" t="s">
        <v>470</v>
      </c>
      <c r="J178" s="111"/>
      <c r="L178" s="111"/>
      <c r="M178" s="111"/>
      <c r="N178" s="191" t="s">
        <v>769</v>
      </c>
      <c r="T178" s="161"/>
      <c r="U178" s="161"/>
      <c r="V178" s="161"/>
    </row>
    <row r="179" spans="1:22">
      <c r="A179" s="27">
        <v>42491</v>
      </c>
      <c r="B179" s="148">
        <v>961396.50684933201</v>
      </c>
      <c r="C179" s="148">
        <v>450946.29841901315</v>
      </c>
      <c r="D179" s="148">
        <v>590372.12677883741</v>
      </c>
      <c r="E179" s="195">
        <f t="shared" ref="E179:G179" si="161">+B179/B167-1</f>
        <v>7.9692982926913514E-2</v>
      </c>
      <c r="F179" s="195">
        <f t="shared" si="161"/>
        <v>0.10600455029067479</v>
      </c>
      <c r="G179" s="195">
        <f t="shared" si="161"/>
        <v>9.5416667144295753E-2</v>
      </c>
      <c r="H179" s="123">
        <v>42541</v>
      </c>
      <c r="I179" s="111"/>
      <c r="J179" s="111"/>
      <c r="L179" s="111"/>
      <c r="M179" s="111"/>
      <c r="N179" s="191" t="s">
        <v>769</v>
      </c>
      <c r="T179" s="161"/>
      <c r="U179" s="161"/>
      <c r="V179" s="161"/>
    </row>
    <row r="180" spans="1:22">
      <c r="A180" s="27">
        <v>42522</v>
      </c>
      <c r="B180" s="148">
        <v>964378.72161075159</v>
      </c>
      <c r="C180" s="148">
        <v>449656.10272694076</v>
      </c>
      <c r="D180" s="148">
        <v>580951.03711491055</v>
      </c>
      <c r="E180" s="195">
        <f t="shared" ref="E180:G180" si="162">+B180/B168-1</f>
        <v>7.3449371576568723E-2</v>
      </c>
      <c r="F180" s="195">
        <f t="shared" si="162"/>
        <v>0.13351232542913416</v>
      </c>
      <c r="G180" s="195">
        <f t="shared" si="162"/>
        <v>0.10650069091560632</v>
      </c>
      <c r="H180" s="123">
        <v>42572</v>
      </c>
      <c r="I180" s="111" t="s">
        <v>469</v>
      </c>
      <c r="J180" s="111"/>
      <c r="K180" s="111"/>
      <c r="L180" s="111"/>
      <c r="M180" s="111"/>
      <c r="N180" s="191" t="s">
        <v>769</v>
      </c>
      <c r="T180" s="161"/>
      <c r="U180" s="161"/>
      <c r="V180" s="161"/>
    </row>
    <row r="181" spans="1:22">
      <c r="A181" s="27">
        <v>42552</v>
      </c>
      <c r="B181" s="148">
        <v>975997.74235304981</v>
      </c>
      <c r="C181" s="148">
        <v>455465.61309808987</v>
      </c>
      <c r="D181" s="148">
        <v>582112.93918914045</v>
      </c>
      <c r="E181" s="195">
        <f t="shared" ref="E181:G181" si="163">+B181/B169-1</f>
        <v>0.115352696442931</v>
      </c>
      <c r="F181" s="195">
        <f t="shared" si="163"/>
        <v>0.10901546521314165</v>
      </c>
      <c r="G181" s="195">
        <f t="shared" si="163"/>
        <v>7.526112399535978E-2</v>
      </c>
      <c r="H181" s="123">
        <v>42612</v>
      </c>
      <c r="I181" s="111"/>
      <c r="J181" s="111"/>
      <c r="K181" s="111"/>
      <c r="L181" s="111"/>
      <c r="M181" s="111"/>
      <c r="N181" s="191" t="s">
        <v>769</v>
      </c>
      <c r="T181" s="161"/>
      <c r="U181" s="161"/>
      <c r="V181" s="161"/>
    </row>
    <row r="182" spans="1:22">
      <c r="A182" s="27">
        <v>42583</v>
      </c>
      <c r="B182" s="148">
        <v>987616.76309534803</v>
      </c>
      <c r="C182" s="148">
        <v>448494.20065271098</v>
      </c>
      <c r="D182" s="148">
        <v>569332.01637261233</v>
      </c>
      <c r="E182" s="195">
        <f t="shared" ref="E182:G182" si="164">+B182/B170-1</f>
        <v>0.12863070473391836</v>
      </c>
      <c r="F182" s="195">
        <f t="shared" si="164"/>
        <v>0.10459293110368284</v>
      </c>
      <c r="G182" s="195">
        <f t="shared" si="164"/>
        <v>4.9390977836091032E-2</v>
      </c>
      <c r="H182" s="123">
        <v>42628</v>
      </c>
      <c r="I182" s="111"/>
      <c r="J182" s="123"/>
      <c r="K182" s="111"/>
      <c r="L182" s="111"/>
      <c r="M182" s="111"/>
      <c r="N182" s="191" t="s">
        <v>769</v>
      </c>
      <c r="T182" s="161"/>
      <c r="U182" s="161"/>
      <c r="V182" s="161"/>
    </row>
    <row r="183" spans="1:22">
      <c r="A183" s="27">
        <v>42614</v>
      </c>
      <c r="B183" s="148">
        <v>978558.92508084164</v>
      </c>
      <c r="C183" s="148">
        <v>469013.4492991016</v>
      </c>
      <c r="D183" s="148">
        <v>601032.0498425524</v>
      </c>
      <c r="E183" s="195">
        <f t="shared" ref="E183:G183" si="165">+B183/B171-1</f>
        <v>7.747167312122416E-2</v>
      </c>
      <c r="F183" s="195">
        <f t="shared" si="165"/>
        <v>0.1050001704356287</v>
      </c>
      <c r="G183" s="195">
        <f t="shared" si="165"/>
        <v>7.676262687462021E-2</v>
      </c>
      <c r="H183" s="123">
        <v>42676</v>
      </c>
      <c r="I183" s="111" t="s">
        <v>468</v>
      </c>
      <c r="J183" s="123"/>
      <c r="K183" s="111"/>
      <c r="L183" s="111"/>
      <c r="M183" s="111"/>
      <c r="N183" s="191" t="s">
        <v>769</v>
      </c>
      <c r="T183" s="161"/>
      <c r="U183" s="161"/>
      <c r="V183" s="161"/>
    </row>
    <row r="184" spans="1:22">
      <c r="A184" s="27">
        <v>42644</v>
      </c>
      <c r="B184" s="148">
        <v>1017353.8647142241</v>
      </c>
      <c r="C184" s="148">
        <v>469592.47824885359</v>
      </c>
      <c r="D184" s="148">
        <v>590609.5287470168</v>
      </c>
      <c r="E184" s="195">
        <f t="shared" ref="E184:G184" si="166">+B184/B172-1</f>
        <v>0.15114056904032003</v>
      </c>
      <c r="F184" s="195">
        <f t="shared" si="166"/>
        <v>9.1413498336678778E-2</v>
      </c>
      <c r="G184" s="195">
        <f t="shared" si="166"/>
        <v>0.11014386683717081</v>
      </c>
      <c r="H184" s="123">
        <v>42703</v>
      </c>
      <c r="I184" s="111" t="s">
        <v>479</v>
      </c>
      <c r="J184" s="111"/>
      <c r="K184" s="111"/>
      <c r="L184" s="111"/>
      <c r="M184" s="111"/>
      <c r="N184" s="191" t="s">
        <v>769</v>
      </c>
      <c r="O184" s="153"/>
      <c r="T184" s="161"/>
      <c r="U184" s="161"/>
      <c r="V184" s="161"/>
    </row>
    <row r="185" spans="1:22">
      <c r="A185" s="27">
        <v>42675</v>
      </c>
      <c r="B185" s="148">
        <v>1013300.6620659602</v>
      </c>
      <c r="C185" s="148">
        <v>480594.02829414111</v>
      </c>
      <c r="D185" s="148">
        <v>602190.10774205637</v>
      </c>
      <c r="E185" s="195">
        <f t="shared" ref="E185:G185" si="167">+B185/B173-1</f>
        <v>0.11003988183653046</v>
      </c>
      <c r="F185" s="195">
        <f t="shared" si="167"/>
        <v>0.10208988192090107</v>
      </c>
      <c r="G185" s="195">
        <f t="shared" si="167"/>
        <v>0.13563478638012949</v>
      </c>
      <c r="H185" s="123">
        <v>42725</v>
      </c>
      <c r="I185" s="113"/>
      <c r="K185" s="113"/>
      <c r="L185" s="113" t="s">
        <v>465</v>
      </c>
      <c r="N185" s="191" t="s">
        <v>769</v>
      </c>
      <c r="T185" s="161"/>
      <c r="U185" s="161"/>
      <c r="V185" s="161"/>
    </row>
    <row r="186" spans="1:22">
      <c r="A186" s="27">
        <v>42705</v>
      </c>
      <c r="B186" s="148">
        <v>986061.49895534699</v>
      </c>
      <c r="C186" s="148">
        <v>486687.66381187888</v>
      </c>
      <c r="D186" s="148">
        <v>599709.91749331041</v>
      </c>
      <c r="E186" s="195">
        <f t="shared" ref="E186:G186" si="168">+B186/B174-1</f>
        <v>8.4487745755109644E-2</v>
      </c>
      <c r="F186" s="195">
        <f t="shared" si="168"/>
        <v>9.5890054587056239E-2</v>
      </c>
      <c r="G186" s="195">
        <f t="shared" si="168"/>
        <v>0.11553613634041993</v>
      </c>
      <c r="H186" s="123">
        <v>42768</v>
      </c>
      <c r="I186" s="36" t="s">
        <v>566</v>
      </c>
      <c r="K186" s="113"/>
      <c r="L186" s="113"/>
      <c r="N186" s="191" t="s">
        <v>769</v>
      </c>
      <c r="T186" s="161"/>
      <c r="U186" s="161"/>
      <c r="V186" s="161"/>
    </row>
    <row r="187" spans="1:22">
      <c r="A187" s="27">
        <v>42736</v>
      </c>
      <c r="B187" s="148">
        <v>957229.29138355318</v>
      </c>
      <c r="C187" s="148">
        <v>459008.74454295688</v>
      </c>
      <c r="D187" s="148">
        <v>559921.47104423505</v>
      </c>
      <c r="E187" s="195">
        <f t="shared" ref="E187:G187" si="169">+B187/B175-1</f>
        <v>9.9410678509995742E-2</v>
      </c>
      <c r="F187" s="195">
        <f t="shared" si="169"/>
        <v>7.6039809490011212E-2</v>
      </c>
      <c r="G187" s="195">
        <f t="shared" si="169"/>
        <v>7.6632175146525539E-2</v>
      </c>
      <c r="H187" s="123">
        <v>42793</v>
      </c>
      <c r="I187" s="113"/>
      <c r="K187" s="113"/>
      <c r="L187" s="113" t="s">
        <v>465</v>
      </c>
      <c r="N187" s="191" t="s">
        <v>769</v>
      </c>
      <c r="T187" s="161"/>
      <c r="U187" s="161"/>
      <c r="V187" s="161"/>
    </row>
    <row r="188" spans="1:22">
      <c r="A188" s="27">
        <v>42767</v>
      </c>
      <c r="B188" s="148">
        <v>953769.42647493794</v>
      </c>
      <c r="C188" s="148">
        <v>478614.64569177659</v>
      </c>
      <c r="D188" s="148">
        <v>572030.99822438846</v>
      </c>
      <c r="E188" s="195">
        <f t="shared" ref="E188:G188" si="170">+B188/B176-1</f>
        <v>5.9870771694861658E-2</v>
      </c>
      <c r="F188" s="195">
        <f t="shared" si="170"/>
        <v>6.371552661032065E-2</v>
      </c>
      <c r="G188" s="195">
        <f t="shared" si="170"/>
        <v>8.7695405416368555E-2</v>
      </c>
      <c r="H188" s="123">
        <v>42809</v>
      </c>
      <c r="I188" s="113"/>
      <c r="K188" s="113"/>
      <c r="L188" s="113" t="s">
        <v>465</v>
      </c>
      <c r="N188" s="191" t="s">
        <v>769</v>
      </c>
      <c r="T188" s="161"/>
      <c r="U188" s="161"/>
      <c r="V188" s="161"/>
    </row>
    <row r="189" spans="1:22">
      <c r="A189" s="27">
        <v>42795</v>
      </c>
      <c r="B189" s="148">
        <v>1027799.9999999999</v>
      </c>
      <c r="C189" s="148">
        <v>494485.99999999994</v>
      </c>
      <c r="D189" s="148">
        <v>628100</v>
      </c>
      <c r="E189" s="195">
        <f t="shared" ref="E189:G189" si="171">+B189/B177-1</f>
        <v>5.498627520958066E-2</v>
      </c>
      <c r="F189" s="195">
        <f t="shared" si="171"/>
        <v>0.10082413487272701</v>
      </c>
      <c r="G189" s="195">
        <f t="shared" si="171"/>
        <v>9.1959537728194762E-2</v>
      </c>
      <c r="H189" s="123">
        <v>42852</v>
      </c>
      <c r="I189" s="36" t="s">
        <v>581</v>
      </c>
      <c r="L189" s="113" t="s">
        <v>465</v>
      </c>
      <c r="N189" s="191" t="s">
        <v>769</v>
      </c>
      <c r="T189" s="161"/>
      <c r="U189" s="161"/>
      <c r="V189" s="161"/>
    </row>
    <row r="190" spans="1:22">
      <c r="A190" s="27">
        <v>42826</v>
      </c>
      <c r="B190" s="148">
        <v>976409.99999999988</v>
      </c>
      <c r="C190" s="148">
        <v>496769.99999999994</v>
      </c>
      <c r="D190" s="148">
        <v>616680</v>
      </c>
      <c r="E190" s="195">
        <f t="shared" ref="E190:G190" si="172">+B190/B178-1</f>
        <v>8.2745335060239178E-3</v>
      </c>
      <c r="F190" s="195">
        <f t="shared" si="172"/>
        <v>0.11313693482352916</v>
      </c>
      <c r="G190" s="195">
        <f t="shared" si="172"/>
        <v>8.0875508957055198E-2</v>
      </c>
      <c r="H190" s="123">
        <v>42871</v>
      </c>
      <c r="I190" s="113"/>
      <c r="K190" s="130" t="s">
        <v>584</v>
      </c>
      <c r="L190" s="113"/>
      <c r="M190" s="130"/>
      <c r="N190" s="191" t="s">
        <v>769</v>
      </c>
      <c r="T190" s="161"/>
      <c r="U190" s="161"/>
      <c r="V190" s="161"/>
    </row>
    <row r="191" spans="1:22">
      <c r="A191" s="27">
        <v>42856</v>
      </c>
      <c r="B191" s="148">
        <v>985317.59999999986</v>
      </c>
      <c r="C191" s="148">
        <v>491059.99999999994</v>
      </c>
      <c r="D191" s="148">
        <v>610970</v>
      </c>
      <c r="E191" s="195">
        <f t="shared" ref="E191:G191" si="173">+B191/B179-1</f>
        <v>2.4881610220388151E-2</v>
      </c>
      <c r="F191" s="195">
        <f t="shared" si="173"/>
        <v>8.8954497956015288E-2</v>
      </c>
      <c r="G191" s="195">
        <f t="shared" si="173"/>
        <v>3.488964381422921E-2</v>
      </c>
      <c r="H191" s="123">
        <v>42901</v>
      </c>
      <c r="L191" s="113" t="s">
        <v>465</v>
      </c>
      <c r="N191" s="191" t="s">
        <v>769</v>
      </c>
      <c r="T191" s="161"/>
      <c r="U191" s="161"/>
      <c r="V191" s="161"/>
    </row>
    <row r="192" spans="1:22">
      <c r="A192" s="27">
        <v>42887</v>
      </c>
      <c r="B192" s="148">
        <v>977551.99999999988</v>
      </c>
      <c r="C192" s="148">
        <v>491059.99999999994</v>
      </c>
      <c r="D192" s="148">
        <v>605260</v>
      </c>
      <c r="E192" s="195">
        <f t="shared" ref="E192:G192" si="174">+B192/B180-1</f>
        <v>1.3659860067469776E-2</v>
      </c>
      <c r="F192" s="195">
        <f t="shared" si="174"/>
        <v>9.2079028888888859E-2</v>
      </c>
      <c r="G192" s="195">
        <f t="shared" si="174"/>
        <v>4.1843393560000219E-2</v>
      </c>
      <c r="H192" s="123">
        <v>42934</v>
      </c>
      <c r="I192" s="36" t="s">
        <v>594</v>
      </c>
      <c r="L192" s="111"/>
      <c r="M192" s="111"/>
      <c r="N192" s="191" t="s">
        <v>769</v>
      </c>
      <c r="O192" s="153"/>
      <c r="T192" s="161"/>
      <c r="U192" s="161"/>
      <c r="V192" s="161"/>
    </row>
    <row r="193" spans="1:22">
      <c r="A193" s="27">
        <v>42917</v>
      </c>
      <c r="B193" s="148">
        <v>954711.99999999988</v>
      </c>
      <c r="C193" s="148">
        <v>478497.99999999994</v>
      </c>
      <c r="D193" s="148">
        <v>591556</v>
      </c>
      <c r="E193" s="195">
        <f t="shared" ref="E193:G193" si="175">+B193/B181-1</f>
        <v>-2.1809212695238167E-2</v>
      </c>
      <c r="F193" s="195">
        <f t="shared" si="175"/>
        <v>5.0568882127550951E-2</v>
      </c>
      <c r="G193" s="195">
        <f t="shared" si="175"/>
        <v>1.6222042451097707E-2</v>
      </c>
      <c r="H193" s="123">
        <v>42961</v>
      </c>
      <c r="J193" s="130" t="s">
        <v>600</v>
      </c>
      <c r="N193" s="191" t="s">
        <v>769</v>
      </c>
      <c r="T193" s="161"/>
      <c r="U193" s="161"/>
      <c r="V193" s="161"/>
    </row>
    <row r="194" spans="1:22">
      <c r="A194" s="27">
        <v>42948</v>
      </c>
      <c r="B194" s="148">
        <v>959279.99999999988</v>
      </c>
      <c r="C194" s="148">
        <v>489346.99999999994</v>
      </c>
      <c r="D194" s="148">
        <v>605260</v>
      </c>
      <c r="E194" s="195">
        <f t="shared" ref="E194:G194" si="176">+B194/B182-1</f>
        <v>-2.8692063717647098E-2</v>
      </c>
      <c r="F194" s="195">
        <f t="shared" si="176"/>
        <v>9.1088801790155438E-2</v>
      </c>
      <c r="G194" s="195">
        <f t="shared" si="176"/>
        <v>6.3105503632653326E-2</v>
      </c>
      <c r="H194" s="123">
        <v>42993</v>
      </c>
      <c r="J194" s="113" t="s">
        <v>465</v>
      </c>
      <c r="N194" s="191" t="s">
        <v>769</v>
      </c>
      <c r="O194" s="153"/>
      <c r="T194" s="161"/>
      <c r="U194" s="161"/>
      <c r="V194" s="161"/>
    </row>
    <row r="195" spans="1:22">
      <c r="A195" s="27">
        <v>42979</v>
      </c>
      <c r="B195" s="148">
        <v>965972.56504169828</v>
      </c>
      <c r="C195" s="148">
        <v>488668.47407991794</v>
      </c>
      <c r="D195" s="148">
        <v>596630.11370222538</v>
      </c>
      <c r="E195" s="195">
        <f t="shared" ref="E195:G195" si="177">+B195/B183-1</f>
        <v>-1.2862138105892318E-2</v>
      </c>
      <c r="F195" s="195">
        <f t="shared" si="177"/>
        <v>4.190716664988825E-2</v>
      </c>
      <c r="G195" s="195">
        <f t="shared" si="177"/>
        <v>-7.3239624101246736E-3</v>
      </c>
      <c r="H195" s="123">
        <v>43028</v>
      </c>
      <c r="I195" s="36" t="s">
        <v>611</v>
      </c>
      <c r="J195" s="130"/>
      <c r="N195" s="191" t="s">
        <v>769</v>
      </c>
      <c r="T195" s="161"/>
      <c r="U195" s="161"/>
      <c r="V195" s="161"/>
    </row>
    <row r="196" spans="1:22">
      <c r="A196" s="27">
        <v>43009</v>
      </c>
      <c r="B196" s="148">
        <v>965972.56504169828</v>
      </c>
      <c r="C196" s="148">
        <v>500032.85719805554</v>
      </c>
      <c r="D196" s="148">
        <v>602312.30526129424</v>
      </c>
      <c r="E196" s="195">
        <f t="shared" ref="E196:G196" si="178">+B196/B184-1</f>
        <v>-5.0504845417733701E-2</v>
      </c>
      <c r="F196" s="195">
        <f t="shared" si="178"/>
        <v>6.4822969615519588E-2</v>
      </c>
      <c r="G196" s="195">
        <f t="shared" si="178"/>
        <v>1.9814743827626602E-2</v>
      </c>
      <c r="H196" s="123">
        <v>43055</v>
      </c>
      <c r="J196" s="130" t="s">
        <v>600</v>
      </c>
      <c r="N196" s="191" t="s">
        <v>769</v>
      </c>
      <c r="T196" s="161"/>
      <c r="U196" s="161"/>
      <c r="V196" s="161"/>
    </row>
    <row r="197" spans="1:22">
      <c r="A197" s="27">
        <v>43040</v>
      </c>
      <c r="B197" s="148">
        <v>1000065.7143961111</v>
      </c>
      <c r="C197" s="148">
        <v>511397.2403161932</v>
      </c>
      <c r="D197" s="148">
        <v>613676.68837943184</v>
      </c>
      <c r="E197" s="195">
        <f t="shared" ref="E197:G197" si="179">+B197/B185-1</f>
        <v>-1.3061224733501242E-2</v>
      </c>
      <c r="F197" s="195">
        <f t="shared" si="179"/>
        <v>6.4094038228871719E-2</v>
      </c>
      <c r="G197" s="195">
        <f t="shared" si="179"/>
        <v>1.9074675073034619E-2</v>
      </c>
      <c r="H197" s="123">
        <v>43133</v>
      </c>
      <c r="J197" s="113" t="s">
        <v>465</v>
      </c>
      <c r="N197" s="191" t="s">
        <v>769</v>
      </c>
      <c r="T197" s="161"/>
      <c r="U197" s="161"/>
      <c r="V197" s="161"/>
    </row>
    <row r="198" spans="1:22">
      <c r="A198" s="27">
        <v>43070</v>
      </c>
      <c r="B198" s="148">
        <v>976262.42544731603</v>
      </c>
      <c r="C198" s="148">
        <v>511970.17892644135</v>
      </c>
      <c r="D198" s="148">
        <v>626340.45725646126</v>
      </c>
      <c r="E198" s="195">
        <f t="shared" ref="E198:G198" si="180">+B198/B186-1</f>
        <v>-9.9375885970726108E-3</v>
      </c>
      <c r="F198" s="195">
        <f t="shared" si="180"/>
        <v>5.1948132230314803E-2</v>
      </c>
      <c r="G198" s="195">
        <f t="shared" si="180"/>
        <v>4.4405701800734221E-2</v>
      </c>
      <c r="H198" s="123">
        <v>43133</v>
      </c>
      <c r="I198" s="36" t="s">
        <v>619</v>
      </c>
      <c r="J198" s="130"/>
      <c r="N198" s="191" t="s">
        <v>769</v>
      </c>
      <c r="T198" s="161"/>
      <c r="U198" s="161"/>
      <c r="V198" s="161"/>
    </row>
    <row r="199" spans="1:22">
      <c r="A199" s="27">
        <v>43101</v>
      </c>
      <c r="B199" s="148">
        <v>930854.87077534792</v>
      </c>
      <c r="C199" s="148">
        <v>488131.21272365801</v>
      </c>
      <c r="D199" s="148">
        <v>590298.21073558647</v>
      </c>
      <c r="E199" s="195">
        <f t="shared" ref="E199:G199" si="181">+B199/B187-1</f>
        <v>-2.7552876667704562E-2</v>
      </c>
      <c r="F199" s="195">
        <f t="shared" si="181"/>
        <v>6.3446434358672033E-2</v>
      </c>
      <c r="G199" s="195">
        <f t="shared" si="181"/>
        <v>5.4251785763278271E-2</v>
      </c>
      <c r="H199" s="123">
        <v>43146</v>
      </c>
      <c r="J199" s="130" t="s">
        <v>600</v>
      </c>
      <c r="N199" s="191" t="s">
        <v>769</v>
      </c>
      <c r="T199" s="161"/>
      <c r="U199" s="161"/>
      <c r="V199" s="161"/>
    </row>
    <row r="200" spans="1:22">
      <c r="A200" s="27">
        <v>43132</v>
      </c>
      <c r="B200" s="148">
        <v>970586.48111331998</v>
      </c>
      <c r="C200" s="148">
        <v>510834.99005964212</v>
      </c>
      <c r="D200" s="148">
        <v>601650.09940357856</v>
      </c>
      <c r="E200" s="195">
        <f t="shared" ref="E200:G200" si="182">+B200/B188-1</f>
        <v>1.7632201422661087E-2</v>
      </c>
      <c r="F200" s="195">
        <f t="shared" si="182"/>
        <v>6.7320013413495028E-2</v>
      </c>
      <c r="G200" s="195">
        <f t="shared" si="182"/>
        <v>5.1778839383056496E-2</v>
      </c>
      <c r="H200" s="123">
        <v>43173</v>
      </c>
      <c r="J200" s="113" t="s">
        <v>465</v>
      </c>
      <c r="N200" s="191" t="s">
        <v>769</v>
      </c>
    </row>
    <row r="201" spans="1:22">
      <c r="A201" s="27">
        <v>43160</v>
      </c>
      <c r="B201" s="148">
        <v>994025.71711177053</v>
      </c>
      <c r="C201" s="148">
        <v>519604.35212660738</v>
      </c>
      <c r="D201" s="148">
        <v>632561.81998021761</v>
      </c>
      <c r="E201" s="195">
        <f t="shared" ref="E201:G201" si="183">+B201/B189-1</f>
        <v>-3.2860753929003117E-2</v>
      </c>
      <c r="F201" s="195">
        <f t="shared" si="183"/>
        <v>5.0796892382408032E-2</v>
      </c>
      <c r="G201" s="195">
        <f t="shared" si="183"/>
        <v>7.1036777268231877E-3</v>
      </c>
      <c r="H201" s="123">
        <v>43214</v>
      </c>
      <c r="I201" s="36" t="s">
        <v>628</v>
      </c>
      <c r="J201" s="130"/>
      <c r="N201" s="191" t="s">
        <v>769</v>
      </c>
    </row>
    <row r="202" spans="1:22">
      <c r="A202" s="27">
        <v>43191</v>
      </c>
      <c r="B202" s="148">
        <v>960138.4767556875</v>
      </c>
      <c r="C202" s="148">
        <v>519604.35212660738</v>
      </c>
      <c r="D202" s="148">
        <v>621266.07319485664</v>
      </c>
      <c r="E202" s="195">
        <f t="shared" ref="E202:G202" si="184">+B202/B190-1</f>
        <v>-1.6664642152694475E-2</v>
      </c>
      <c r="F202" s="195">
        <f t="shared" si="184"/>
        <v>4.5965642302489007E-2</v>
      </c>
      <c r="G202" s="195">
        <f t="shared" si="184"/>
        <v>7.4367146572884568E-3</v>
      </c>
      <c r="H202" s="123">
        <v>43231</v>
      </c>
      <c r="J202" s="130" t="s">
        <v>600</v>
      </c>
      <c r="N202" s="191" t="s">
        <v>769</v>
      </c>
    </row>
    <row r="203" spans="1:22">
      <c r="A203" s="27">
        <v>43221</v>
      </c>
      <c r="B203" s="148">
        <v>960138.4767556875</v>
      </c>
      <c r="C203" s="148">
        <v>513956.47873392684</v>
      </c>
      <c r="D203" s="148">
        <v>632561.81998021761</v>
      </c>
      <c r="E203" s="195">
        <f t="shared" ref="E203:G203" si="185">+B203/B191-1</f>
        <v>-2.5554322021967724E-2</v>
      </c>
      <c r="F203" s="195">
        <f t="shared" si="185"/>
        <v>4.6626641823660941E-2</v>
      </c>
      <c r="G203" s="195">
        <f t="shared" si="185"/>
        <v>3.5340229438790116E-2</v>
      </c>
      <c r="H203" s="123">
        <v>43269</v>
      </c>
      <c r="J203" s="113" t="s">
        <v>465</v>
      </c>
      <c r="N203" s="191" t="s">
        <v>769</v>
      </c>
    </row>
    <row r="204" spans="1:22">
      <c r="A204" s="27">
        <v>43252</v>
      </c>
      <c r="B204" s="148">
        <v>956354.67980295571</v>
      </c>
      <c r="C204" s="148">
        <v>517556.65024630545</v>
      </c>
      <c r="D204" s="148">
        <v>630068.96551724139</v>
      </c>
      <c r="E204" s="195">
        <f t="shared" ref="E204:G204" si="186">+B204/B192-1</f>
        <v>-2.1684084526494951E-2</v>
      </c>
      <c r="F204" s="195">
        <f t="shared" si="186"/>
        <v>5.3958070798487912E-2</v>
      </c>
      <c r="G204" s="195">
        <f t="shared" si="186"/>
        <v>4.0988939492517806E-2</v>
      </c>
      <c r="H204" s="123">
        <v>43298</v>
      </c>
      <c r="I204" s="36" t="s">
        <v>640</v>
      </c>
      <c r="J204" s="130"/>
      <c r="N204" s="191" t="s">
        <v>769</v>
      </c>
    </row>
    <row r="205" spans="1:22">
      <c r="A205" s="27">
        <v>43282</v>
      </c>
      <c r="B205" s="148">
        <v>933852.21674876858</v>
      </c>
      <c r="C205" s="148">
        <v>514181.28078817739</v>
      </c>
      <c r="D205" s="148">
        <v>618817.73399014783</v>
      </c>
      <c r="E205" s="195">
        <f t="shared" ref="E205:G205" si="187">+B205/B193-1</f>
        <v>-2.1849294081598747E-2</v>
      </c>
      <c r="F205" s="195">
        <f t="shared" si="187"/>
        <v>7.4573521285726363E-2</v>
      </c>
      <c r="G205" s="195">
        <f t="shared" si="187"/>
        <v>4.608478992715459E-2</v>
      </c>
      <c r="H205" s="123">
        <v>43327</v>
      </c>
      <c r="J205" s="113" t="s">
        <v>465</v>
      </c>
      <c r="N205" s="191" t="s">
        <v>769</v>
      </c>
    </row>
    <row r="206" spans="1:22">
      <c r="A206" s="27">
        <v>43313</v>
      </c>
      <c r="B206" s="148">
        <v>956354.67980295571</v>
      </c>
      <c r="C206" s="148">
        <v>511931.03448275867</v>
      </c>
      <c r="D206" s="148">
        <v>618817.73399014783</v>
      </c>
      <c r="E206" s="195">
        <f t="shared" ref="E206:G206" si="188">+B206/B194-1</f>
        <v>-3.0494956603329681E-3</v>
      </c>
      <c r="F206" s="195">
        <f t="shared" si="188"/>
        <v>4.6151370055929064E-2</v>
      </c>
      <c r="G206" s="195">
        <f t="shared" si="188"/>
        <v>2.2399851287294492E-2</v>
      </c>
      <c r="H206" s="123">
        <v>43360</v>
      </c>
      <c r="J206" s="130" t="s">
        <v>600</v>
      </c>
      <c r="N206" s="191" t="s">
        <v>769</v>
      </c>
    </row>
    <row r="207" spans="1:22">
      <c r="A207" s="27">
        <v>43344</v>
      </c>
      <c r="B207" s="148">
        <v>943488.28125</v>
      </c>
      <c r="C207" s="148">
        <v>521929.6875</v>
      </c>
      <c r="D207" s="148">
        <v>624531.25</v>
      </c>
      <c r="E207" s="195">
        <f t="shared" ref="E207:G207" si="189">+B207/B195-1</f>
        <v>-2.3276317159926507E-2</v>
      </c>
      <c r="F207" s="195">
        <f t="shared" si="189"/>
        <v>6.8064987172965052E-2</v>
      </c>
      <c r="G207" s="195">
        <f t="shared" si="189"/>
        <v>4.6764545833333448E-2</v>
      </c>
      <c r="H207" s="123">
        <v>43399</v>
      </c>
      <c r="I207" s="36" t="s">
        <v>641</v>
      </c>
      <c r="J207" s="113"/>
      <c r="N207" s="191" t="s">
        <v>769</v>
      </c>
    </row>
    <row r="208" spans="1:22">
      <c r="A208" s="27">
        <v>43374</v>
      </c>
      <c r="B208" s="148">
        <v>960216.796875</v>
      </c>
      <c r="C208" s="148">
        <v>534197.265625</v>
      </c>
      <c r="D208" s="148">
        <v>626204.1015625</v>
      </c>
      <c r="E208" s="195">
        <f t="shared" ref="E208:G208" si="190">+B208/B196-1</f>
        <v>-5.9585213648897239E-3</v>
      </c>
      <c r="F208" s="195">
        <f t="shared" si="190"/>
        <v>6.8324326962002857E-2</v>
      </c>
      <c r="G208" s="195">
        <f t="shared" si="190"/>
        <v>3.9666790952977538E-2</v>
      </c>
      <c r="H208" s="123">
        <v>43418</v>
      </c>
      <c r="I208" s="130" t="s">
        <v>651</v>
      </c>
      <c r="N208" s="191" t="s">
        <v>769</v>
      </c>
    </row>
    <row r="209" spans="1:38">
      <c r="A209" s="27">
        <v>43405</v>
      </c>
      <c r="B209" s="148">
        <v>959101.5625</v>
      </c>
      <c r="C209" s="148">
        <v>540888.671875</v>
      </c>
      <c r="D209" s="148">
        <v>646835.9375</v>
      </c>
      <c r="E209" s="195">
        <f t="shared" ref="E209:G209" si="191">+B209/B197-1</f>
        <v>-4.0961460138494221E-2</v>
      </c>
      <c r="F209" s="195">
        <f t="shared" si="191"/>
        <v>5.766834318576386E-2</v>
      </c>
      <c r="G209" s="195">
        <f t="shared" si="191"/>
        <v>5.4033744068286982E-2</v>
      </c>
      <c r="H209" s="123">
        <v>43451</v>
      </c>
      <c r="J209" s="113" t="s">
        <v>465</v>
      </c>
      <c r="N209" s="191" t="s">
        <v>769</v>
      </c>
    </row>
    <row r="210" spans="1:38">
      <c r="A210" s="27">
        <v>43435</v>
      </c>
      <c r="B210" s="148">
        <v>958165.85365853668</v>
      </c>
      <c r="C210" s="148">
        <v>534790.24390243902</v>
      </c>
      <c r="D210" s="148">
        <v>623921.95121951227</v>
      </c>
      <c r="E210" s="195">
        <f t="shared" ref="E210:G210" si="192">+B210/B198-1</f>
        <v>-1.8536585365853453E-2</v>
      </c>
      <c r="F210" s="195">
        <f t="shared" si="192"/>
        <v>4.4573035530798721E-2</v>
      </c>
      <c r="G210" s="195">
        <f t="shared" si="192"/>
        <v>-3.861328146584575E-3</v>
      </c>
      <c r="H210" s="123">
        <v>43490</v>
      </c>
      <c r="I210" s="36" t="s">
        <v>652</v>
      </c>
      <c r="J210" s="130"/>
      <c r="N210" s="191" t="s">
        <v>769</v>
      </c>
    </row>
    <row r="211" spans="1:38">
      <c r="A211" s="27">
        <v>43466</v>
      </c>
      <c r="B211" s="148">
        <v>896887.80487804883</v>
      </c>
      <c r="C211" s="148">
        <v>523648.78048780491</v>
      </c>
      <c r="D211" s="148">
        <v>612780.48780487815</v>
      </c>
      <c r="E211" s="195">
        <f t="shared" ref="E211:G211" si="193">+B211/B199-1</f>
        <v>-3.6490184414039173E-2</v>
      </c>
      <c r="F211" s="195">
        <f t="shared" si="193"/>
        <v>7.2762336925694893E-2</v>
      </c>
      <c r="G211" s="195">
        <f t="shared" si="193"/>
        <v>3.8086303939962596E-2</v>
      </c>
      <c r="H211" s="123">
        <v>43510</v>
      </c>
      <c r="I211" s="130" t="s">
        <v>651</v>
      </c>
      <c r="J211" s="130"/>
      <c r="N211" s="191" t="s">
        <v>769</v>
      </c>
    </row>
    <row r="212" spans="1:38">
      <c r="A212" s="27">
        <v>43497</v>
      </c>
      <c r="B212" s="148">
        <v>948138.53658536589</v>
      </c>
      <c r="C212" s="148">
        <v>548160</v>
      </c>
      <c r="D212" s="148">
        <v>623921.95121951227</v>
      </c>
      <c r="E212" s="195">
        <f t="shared" ref="E212:G212" si="194">+B212/B200-1</f>
        <v>-2.3128227071744223E-2</v>
      </c>
      <c r="F212" s="195">
        <f t="shared" si="194"/>
        <v>7.3066666666666613E-2</v>
      </c>
      <c r="G212" s="195">
        <f t="shared" si="194"/>
        <v>3.7017947537965945E-2</v>
      </c>
      <c r="H212" s="123">
        <v>43538</v>
      </c>
      <c r="J212" s="113" t="s">
        <v>465</v>
      </c>
      <c r="N212" s="191" t="s">
        <v>769</v>
      </c>
    </row>
    <row r="213" spans="1:38">
      <c r="A213" s="27">
        <v>43525</v>
      </c>
      <c r="B213" s="148">
        <v>951666.66666666674</v>
      </c>
      <c r="C213" s="148">
        <v>545399.61013645225</v>
      </c>
      <c r="D213" s="148">
        <v>651140.35087719304</v>
      </c>
      <c r="E213" s="195">
        <f t="shared" ref="E213:G213" si="195">+B213/B201-1</f>
        <v>-4.2613636363636243E-2</v>
      </c>
      <c r="F213" s="195">
        <f t="shared" si="195"/>
        <v>4.9644037630307558E-2</v>
      </c>
      <c r="G213" s="195">
        <f t="shared" si="195"/>
        <v>2.9370300751879741E-2</v>
      </c>
      <c r="H213" s="123">
        <v>43584</v>
      </c>
      <c r="I213" s="36" t="s">
        <v>660</v>
      </c>
      <c r="J213" s="137"/>
      <c r="K213" s="36"/>
      <c r="L213" s="36"/>
      <c r="M213" s="36"/>
      <c r="N213" s="191" t="s">
        <v>769</v>
      </c>
    </row>
    <row r="214" spans="1:38">
      <c r="A214" s="27">
        <v>43556</v>
      </c>
      <c r="B214" s="148">
        <v>942762.18323586753</v>
      </c>
      <c r="C214" s="148">
        <v>543173.48927875247</v>
      </c>
      <c r="D214" s="148">
        <v>645575.04873294348</v>
      </c>
      <c r="E214" s="195">
        <f t="shared" ref="E214:G214" si="196">+B214/B202-1</f>
        <v>-1.8097695218438181E-2</v>
      </c>
      <c r="F214" s="195">
        <f t="shared" si="196"/>
        <v>4.5359776252224648E-2</v>
      </c>
      <c r="G214" s="195">
        <f t="shared" si="196"/>
        <v>3.9128123338649567E-2</v>
      </c>
      <c r="H214" s="123">
        <v>43620</v>
      </c>
      <c r="J214" s="113" t="s">
        <v>465</v>
      </c>
      <c r="N214" s="191" t="s">
        <v>769</v>
      </c>
    </row>
    <row r="215" spans="1:38">
      <c r="A215" s="27">
        <v>43586</v>
      </c>
      <c r="B215" s="148">
        <v>946101.36452241719</v>
      </c>
      <c r="C215" s="148">
        <v>544286.54970760236</v>
      </c>
      <c r="D215" s="148">
        <v>645575.04873294348</v>
      </c>
      <c r="E215" s="195">
        <f t="shared" ref="E215:G215" si="197">+B215/B203-1</f>
        <v>-1.4619883040935644E-2</v>
      </c>
      <c r="F215" s="195">
        <f t="shared" si="197"/>
        <v>5.9012916907653645E-2</v>
      </c>
      <c r="G215" s="195">
        <f t="shared" si="197"/>
        <v>2.0572263993316575E-2</v>
      </c>
      <c r="H215" s="123">
        <v>43630</v>
      </c>
      <c r="J215" s="130" t="s">
        <v>600</v>
      </c>
      <c r="N215" s="191" t="s">
        <v>769</v>
      </c>
    </row>
    <row r="216" spans="1:38">
      <c r="A216" s="27">
        <v>43617</v>
      </c>
      <c r="B216" s="148">
        <v>940600.77519379847</v>
      </c>
      <c r="C216" s="148">
        <v>536695.73643410846</v>
      </c>
      <c r="D216" s="148">
        <v>647354.65116279072</v>
      </c>
      <c r="E216" s="195">
        <f t="shared" ref="E216:G216" si="198">+B216/B204-1</f>
        <v>-1.6472868217054293E-2</v>
      </c>
      <c r="F216" s="195">
        <f t="shared" si="198"/>
        <v>3.6979693292888305E-2</v>
      </c>
      <c r="G216" s="195">
        <f t="shared" si="198"/>
        <v>2.7434593023255793E-2</v>
      </c>
      <c r="H216" s="123">
        <v>43676</v>
      </c>
      <c r="I216" s="36" t="s">
        <v>674</v>
      </c>
      <c r="J216" s="137"/>
      <c r="K216" s="36"/>
      <c r="L216" s="36"/>
      <c r="M216" s="36"/>
      <c r="N216" s="191" t="s">
        <v>769</v>
      </c>
    </row>
    <row r="217" spans="1:38">
      <c r="A217" s="27">
        <v>43647</v>
      </c>
      <c r="B217" s="148">
        <v>912936.04651162785</v>
      </c>
      <c r="C217" s="148">
        <v>536695.73643410846</v>
      </c>
      <c r="D217" s="148">
        <v>636288.75968992244</v>
      </c>
      <c r="E217" s="195">
        <f t="shared" ref="E217:G217" si="199">+B217/B205-1</f>
        <v>-2.2397730456710785E-2</v>
      </c>
      <c r="F217" s="195">
        <f t="shared" si="199"/>
        <v>4.3786999813410388E-2</v>
      </c>
      <c r="G217" s="195">
        <f t="shared" si="199"/>
        <v>2.823291050035226E-2</v>
      </c>
      <c r="H217" s="123">
        <v>43691</v>
      </c>
      <c r="J217" s="130" t="s">
        <v>600</v>
      </c>
      <c r="N217" s="191" t="s">
        <v>769</v>
      </c>
      <c r="R217" s="72">
        <f t="shared" ref="R217:R238" si="200">(+D217-C217)/(B217-D217)</f>
        <v>0.36000000000000015</v>
      </c>
      <c r="Z217" s="72"/>
      <c r="AA217" s="72"/>
      <c r="AB217" s="72"/>
      <c r="AC217" s="72"/>
      <c r="AD217" s="72"/>
      <c r="AE217" s="72"/>
      <c r="AF217" s="72"/>
      <c r="AG217" s="72"/>
      <c r="AH217" s="72"/>
      <c r="AI217" s="72"/>
      <c r="AJ217" s="72"/>
      <c r="AK217" s="72"/>
      <c r="AL217" s="72"/>
    </row>
    <row r="218" spans="1:38">
      <c r="A218" s="27">
        <v>43678</v>
      </c>
      <c r="B218" s="148">
        <v>906296.51162790693</v>
      </c>
      <c r="C218" s="148">
        <v>552187.98449612397</v>
      </c>
      <c r="D218" s="148">
        <v>641821.70542635652</v>
      </c>
      <c r="E218" s="195">
        <f t="shared" ref="E218:G218" si="201">+B218/B206-1</f>
        <v>-5.2342681258550017E-2</v>
      </c>
      <c r="F218" s="195">
        <f t="shared" si="201"/>
        <v>7.8637447823494133E-2</v>
      </c>
      <c r="G218" s="195">
        <f t="shared" si="201"/>
        <v>3.717406624383357E-2</v>
      </c>
      <c r="H218" s="123">
        <v>43721</v>
      </c>
      <c r="J218" s="113" t="s">
        <v>465</v>
      </c>
      <c r="N218" s="191" t="s">
        <v>769</v>
      </c>
      <c r="R218" s="72">
        <f t="shared" si="200"/>
        <v>0.33891213389121333</v>
      </c>
      <c r="Z218" s="72"/>
      <c r="AA218" s="72"/>
      <c r="AB218" s="72"/>
      <c r="AC218" s="72"/>
      <c r="AD218" s="72"/>
      <c r="AE218" s="72"/>
      <c r="AF218" s="72"/>
      <c r="AG218" s="72"/>
      <c r="AH218" s="72"/>
      <c r="AI218" s="72"/>
      <c r="AJ218" s="72"/>
      <c r="AK218" s="72"/>
      <c r="AL218" s="72"/>
    </row>
    <row r="219" spans="1:38">
      <c r="A219" s="27">
        <v>43709</v>
      </c>
      <c r="B219" s="148">
        <v>932065.447545717</v>
      </c>
      <c r="C219" s="148">
        <v>549566.89124157839</v>
      </c>
      <c r="D219" s="148">
        <v>656134.50625601539</v>
      </c>
      <c r="E219" s="195">
        <f t="shared" ref="E219:G219" si="202">+B219/B207-1</f>
        <v>-1.210702234600014E-2</v>
      </c>
      <c r="F219" s="195">
        <f t="shared" si="202"/>
        <v>5.295196729267948E-2</v>
      </c>
      <c r="G219" s="195">
        <f t="shared" si="202"/>
        <v>5.0603162381410716E-2</v>
      </c>
      <c r="H219" s="123">
        <v>43753</v>
      </c>
      <c r="I219" s="36" t="s">
        <v>687</v>
      </c>
      <c r="J219" s="36"/>
      <c r="K219" s="36"/>
      <c r="L219" s="36"/>
      <c r="M219" s="36"/>
      <c r="N219" s="191" t="s">
        <v>769</v>
      </c>
      <c r="R219" s="72">
        <f t="shared" si="200"/>
        <v>0.38621118210353583</v>
      </c>
      <c r="Z219" s="72"/>
      <c r="AA219" s="72"/>
      <c r="AB219" s="72"/>
      <c r="AC219" s="72"/>
      <c r="AD219" s="72"/>
      <c r="AE219" s="72"/>
      <c r="AF219" s="72"/>
      <c r="AG219" s="72"/>
      <c r="AH219" s="72"/>
      <c r="AI219" s="72"/>
      <c r="AJ219" s="72"/>
      <c r="AK219" s="72"/>
      <c r="AL219" s="72"/>
    </row>
    <row r="220" spans="1:38">
      <c r="A220" s="27">
        <v>43739</v>
      </c>
      <c r="B220" s="148">
        <v>948552.45428296435</v>
      </c>
      <c r="C220" s="148">
        <v>571549.56689124159</v>
      </c>
      <c r="D220" s="148">
        <v>664975.9384023099</v>
      </c>
      <c r="E220" s="195">
        <f t="shared" ref="E220:G220" si="203">+B220/B208-1</f>
        <v>-1.2147613570182236E-2</v>
      </c>
      <c r="F220" s="195">
        <f t="shared" si="203"/>
        <v>6.9922299625663875E-2</v>
      </c>
      <c r="G220" s="195">
        <f t="shared" si="203"/>
        <v>6.191565456544712E-2</v>
      </c>
      <c r="H220" s="123">
        <v>43787</v>
      </c>
      <c r="J220" s="130" t="s">
        <v>700</v>
      </c>
      <c r="N220" s="191" t="s">
        <v>769</v>
      </c>
      <c r="R220" s="72">
        <f t="shared" si="200"/>
        <v>0.32945736434108525</v>
      </c>
      <c r="Z220" s="72"/>
      <c r="AA220" s="72"/>
      <c r="AB220" s="72"/>
      <c r="AC220" s="72"/>
      <c r="AD220" s="72"/>
      <c r="AE220" s="72"/>
      <c r="AF220" s="72"/>
      <c r="AG220" s="72"/>
      <c r="AH220" s="72"/>
      <c r="AI220" s="72"/>
      <c r="AJ220" s="72"/>
      <c r="AK220" s="72"/>
      <c r="AL220" s="72"/>
    </row>
    <row r="221" spans="1:38">
      <c r="A221" s="27">
        <v>43770</v>
      </c>
      <c r="B221" s="148">
        <v>972733.39749759377</v>
      </c>
      <c r="C221" s="148">
        <v>588036.57362848893</v>
      </c>
      <c r="D221" s="148">
        <v>694652.55052935518</v>
      </c>
      <c r="E221" s="195">
        <f t="shared" ref="E221:G221" si="204">+B221/B209-1</f>
        <v>1.4213129798330115E-2</v>
      </c>
      <c r="F221" s="195">
        <f t="shared" si="204"/>
        <v>8.71674786422314E-2</v>
      </c>
      <c r="G221" s="195">
        <f t="shared" si="204"/>
        <v>7.3923865786067466E-2</v>
      </c>
      <c r="H221" s="123">
        <v>43812</v>
      </c>
      <c r="J221" s="113" t="s">
        <v>465</v>
      </c>
      <c r="N221" s="191" t="s">
        <v>769</v>
      </c>
      <c r="R221" s="72">
        <f t="shared" si="200"/>
        <v>0.38339920948616629</v>
      </c>
      <c r="Z221" s="72"/>
      <c r="AA221" s="72"/>
      <c r="AB221" s="72"/>
      <c r="AC221" s="72"/>
      <c r="AD221" s="72"/>
      <c r="AE221" s="72"/>
      <c r="AF221" s="72"/>
      <c r="AG221" s="72"/>
      <c r="AH221" s="72"/>
      <c r="AI221" s="72"/>
      <c r="AJ221" s="72"/>
      <c r="AK221" s="72"/>
      <c r="AL221" s="72"/>
    </row>
    <row r="222" spans="1:38">
      <c r="A222" s="27">
        <v>43800</v>
      </c>
      <c r="B222" s="148">
        <v>969168.58237547881</v>
      </c>
      <c r="C222" s="148">
        <v>585220.30651340995</v>
      </c>
      <c r="D222" s="148">
        <v>686950.19157088117</v>
      </c>
      <c r="E222" s="195">
        <f t="shared" ref="E222:G222" si="205">+B222/B210-1</f>
        <v>1.1483115031631241E-2</v>
      </c>
      <c r="F222" s="195">
        <f t="shared" si="205"/>
        <v>9.4298770753512118E-2</v>
      </c>
      <c r="G222" s="195">
        <f t="shared" si="205"/>
        <v>0.10101943076080988</v>
      </c>
      <c r="H222" s="123">
        <v>43858</v>
      </c>
      <c r="I222" s="36" t="s">
        <v>698</v>
      </c>
      <c r="J222" s="36"/>
      <c r="K222" s="36"/>
      <c r="L222" s="36"/>
      <c r="M222" s="36"/>
      <c r="N222" s="191" t="s">
        <v>769</v>
      </c>
      <c r="R222" s="72">
        <f t="shared" si="200"/>
        <v>0.36046511627906969</v>
      </c>
      <c r="Z222" s="72"/>
      <c r="AA222" s="72"/>
      <c r="AB222" s="72"/>
      <c r="AC222" s="72"/>
      <c r="AD222" s="72"/>
      <c r="AE222" s="72"/>
      <c r="AF222" s="72"/>
      <c r="AG222" s="72"/>
      <c r="AH222" s="72"/>
      <c r="AI222" s="72"/>
      <c r="AJ222" s="72"/>
      <c r="AK222" s="72"/>
      <c r="AL222" s="72"/>
    </row>
    <row r="223" spans="1:38">
      <c r="A223" s="27">
        <v>43831</v>
      </c>
      <c r="B223" s="148">
        <v>951666.66666666663</v>
      </c>
      <c r="C223" s="148">
        <v>574281.60919540224</v>
      </c>
      <c r="D223" s="148">
        <v>669448.27586206887</v>
      </c>
      <c r="E223" s="195">
        <f t="shared" ref="E223:G223" si="206">+B223/B211-1</f>
        <v>6.107660455486541E-2</v>
      </c>
      <c r="F223" s="195">
        <f t="shared" si="206"/>
        <v>9.6692345316703232E-2</v>
      </c>
      <c r="G223" s="195">
        <f t="shared" si="206"/>
        <v>9.2476489028212816E-2</v>
      </c>
      <c r="H223" s="123">
        <v>43879</v>
      </c>
      <c r="J223" s="130" t="s">
        <v>700</v>
      </c>
      <c r="N223" s="191" t="s">
        <v>769</v>
      </c>
      <c r="R223" s="72">
        <f t="shared" si="200"/>
        <v>0.33720930232558116</v>
      </c>
      <c r="T223" s="192">
        <v>1359</v>
      </c>
      <c r="U223" s="192">
        <v>3443</v>
      </c>
      <c r="V223" s="192">
        <v>4802</v>
      </c>
      <c r="X223" s="72">
        <f>+T223/V223</f>
        <v>0.28300708038317368</v>
      </c>
      <c r="Z223" s="72"/>
      <c r="AA223" s="72"/>
      <c r="AB223" s="72"/>
      <c r="AC223" s="72"/>
      <c r="AD223" s="72"/>
      <c r="AE223" s="72"/>
      <c r="AF223" s="72"/>
      <c r="AG223" s="72"/>
      <c r="AH223" s="72"/>
      <c r="AI223" s="72"/>
      <c r="AJ223" s="72"/>
      <c r="AK223" s="72"/>
      <c r="AL223" s="72"/>
    </row>
    <row r="224" spans="1:38">
      <c r="A224" s="27">
        <v>43862</v>
      </c>
      <c r="B224" s="148">
        <v>968074.71264367807</v>
      </c>
      <c r="C224" s="148">
        <v>601628.35249042138</v>
      </c>
      <c r="D224" s="148">
        <v>694607.27969348652</v>
      </c>
      <c r="E224" s="195">
        <f t="shared" ref="E224:G224" si="207">+B224/B212-1</f>
        <v>2.1026648837743078E-2</v>
      </c>
      <c r="F224" s="195">
        <f t="shared" si="207"/>
        <v>9.7541507024265561E-2</v>
      </c>
      <c r="G224" s="195">
        <f t="shared" si="207"/>
        <v>0.11329194033935397</v>
      </c>
      <c r="H224" s="123">
        <v>43902</v>
      </c>
      <c r="J224" s="113" t="s">
        <v>465</v>
      </c>
      <c r="N224" s="191" t="s">
        <v>769</v>
      </c>
      <c r="R224" s="72">
        <f t="shared" si="200"/>
        <v>0.34</v>
      </c>
      <c r="T224" s="192">
        <v>2061</v>
      </c>
      <c r="U224" s="192">
        <v>4890</v>
      </c>
      <c r="V224" s="192">
        <v>6951</v>
      </c>
      <c r="X224" s="72">
        <f t="shared" ref="X224:X239" si="208">+T224/V224</f>
        <v>0.29650410012947775</v>
      </c>
      <c r="Z224" s="72"/>
      <c r="AA224" s="72"/>
      <c r="AB224" s="72"/>
      <c r="AC224" s="72"/>
      <c r="AD224" s="72"/>
      <c r="AE224" s="72"/>
      <c r="AF224" s="72"/>
      <c r="AG224" s="72"/>
      <c r="AH224" s="72"/>
      <c r="AI224" s="72"/>
      <c r="AJ224" s="72"/>
      <c r="AK224" s="72"/>
      <c r="AL224" s="72"/>
    </row>
    <row r="225" spans="1:38">
      <c r="A225" s="27">
        <v>43891</v>
      </c>
      <c r="B225" s="148">
        <v>1025846.0076045627</v>
      </c>
      <c r="C225" s="148">
        <v>597053.23193916341</v>
      </c>
      <c r="D225" s="148">
        <v>721891.63498098857</v>
      </c>
      <c r="E225" s="195">
        <f t="shared" ref="E225:G225" si="209">+B225/B213-1</f>
        <v>7.7946768060836336E-2</v>
      </c>
      <c r="F225" s="195">
        <f t="shared" si="209"/>
        <v>9.4707845115232336E-2</v>
      </c>
      <c r="G225" s="195">
        <f t="shared" si="209"/>
        <v>0.1086575021936238</v>
      </c>
      <c r="H225" s="123">
        <v>43954</v>
      </c>
      <c r="I225" s="36" t="s">
        <v>705</v>
      </c>
      <c r="J225" s="36"/>
      <c r="K225" s="36"/>
      <c r="L225" s="36"/>
      <c r="M225" s="36"/>
      <c r="N225" s="191" t="s">
        <v>769</v>
      </c>
      <c r="R225" s="72">
        <f t="shared" si="200"/>
        <v>0.41071428571428598</v>
      </c>
      <c r="T225" s="192">
        <v>2583</v>
      </c>
      <c r="U225" s="192">
        <v>4825</v>
      </c>
      <c r="V225" s="192">
        <v>7408</v>
      </c>
      <c r="X225" s="72">
        <f t="shared" si="208"/>
        <v>0.3486771058315335</v>
      </c>
      <c r="Z225" s="72"/>
      <c r="AA225" s="72"/>
      <c r="AB225" s="72"/>
      <c r="AC225" s="72"/>
      <c r="AD225" s="72"/>
      <c r="AE225" s="72"/>
      <c r="AF225" s="72"/>
      <c r="AG225" s="72"/>
      <c r="AH225" s="72"/>
      <c r="AI225" s="72"/>
      <c r="AJ225" s="72"/>
      <c r="AK225" s="72"/>
      <c r="AL225" s="72"/>
    </row>
    <row r="226" spans="1:38">
      <c r="A226" s="27">
        <v>43922</v>
      </c>
      <c r="B226" s="148">
        <v>1004134.9809885931</v>
      </c>
      <c r="C226" s="148">
        <v>561230.03802281362</v>
      </c>
      <c r="D226" s="148">
        <v>738174.90494296572</v>
      </c>
      <c r="E226" s="195">
        <f t="shared" ref="E226:G226" si="210">+B226/B214-1</f>
        <v>6.5098917674099033E-2</v>
      </c>
      <c r="F226" s="195">
        <f t="shared" si="210"/>
        <v>3.3242691516549128E-2</v>
      </c>
      <c r="G226" s="195">
        <f t="shared" si="210"/>
        <v>0.14343778681001695</v>
      </c>
      <c r="H226" s="123">
        <v>43966</v>
      </c>
      <c r="J226" s="130" t="s">
        <v>700</v>
      </c>
      <c r="N226" s="191" t="s">
        <v>769</v>
      </c>
      <c r="R226" s="72">
        <f t="shared" si="200"/>
        <v>0.66530612244897969</v>
      </c>
      <c r="T226" s="192">
        <v>569</v>
      </c>
      <c r="U226" s="192">
        <v>820</v>
      </c>
      <c r="V226" s="192">
        <v>1389</v>
      </c>
      <c r="X226" s="72">
        <f t="shared" si="208"/>
        <v>0.40964722822174227</v>
      </c>
      <c r="Z226" s="72"/>
      <c r="AA226" s="72"/>
      <c r="AB226" s="72"/>
      <c r="AC226" s="72"/>
      <c r="AD226" s="72"/>
      <c r="AE226" s="72"/>
      <c r="AF226" s="72"/>
      <c r="AG226" s="72"/>
      <c r="AH226" s="72"/>
      <c r="AI226" s="72"/>
      <c r="AJ226" s="72"/>
      <c r="AK226" s="72"/>
      <c r="AL226" s="72"/>
    </row>
    <row r="227" spans="1:38">
      <c r="A227" s="27">
        <v>43952</v>
      </c>
      <c r="B227" s="148">
        <v>982423.95437262347</v>
      </c>
      <c r="C227" s="148">
        <v>575342.20532319392</v>
      </c>
      <c r="D227" s="148">
        <v>673041.82509505702</v>
      </c>
      <c r="E227" s="195">
        <f t="shared" ref="E227:G227" si="211">+B227/B215-1</f>
        <v>3.8391858644598376E-2</v>
      </c>
      <c r="F227" s="195">
        <f t="shared" si="211"/>
        <v>5.7057547411882625E-2</v>
      </c>
      <c r="G227" s="195">
        <f t="shared" si="211"/>
        <v>4.2546217385603713E-2</v>
      </c>
      <c r="H227" s="123">
        <v>43997</v>
      </c>
      <c r="J227" s="113" t="s">
        <v>465</v>
      </c>
      <c r="N227" s="191" t="s">
        <v>769</v>
      </c>
      <c r="R227" s="72">
        <f t="shared" si="200"/>
        <v>0.31578947368421056</v>
      </c>
      <c r="T227" s="192">
        <v>1185</v>
      </c>
      <c r="U227" s="192">
        <v>2976</v>
      </c>
      <c r="V227" s="192">
        <v>4161</v>
      </c>
      <c r="X227" s="72">
        <f t="shared" si="208"/>
        <v>0.28478731074260993</v>
      </c>
      <c r="Z227" s="72"/>
      <c r="AA227" s="72"/>
      <c r="AB227" s="72"/>
      <c r="AC227" s="72"/>
      <c r="AD227" s="72"/>
      <c r="AE227" s="72"/>
      <c r="AF227" s="72"/>
      <c r="AG227" s="72"/>
      <c r="AH227" s="72"/>
      <c r="AI227" s="72"/>
      <c r="AJ227" s="72"/>
      <c r="AK227" s="72"/>
      <c r="AL227" s="72"/>
    </row>
    <row r="228" spans="1:38">
      <c r="A228" s="27">
        <v>43983</v>
      </c>
      <c r="B228" s="148">
        <v>1003476.5998089779</v>
      </c>
      <c r="C228" s="148">
        <v>588997.13467048702</v>
      </c>
      <c r="D228" s="148">
        <v>694798.47182425973</v>
      </c>
      <c r="E228" s="195">
        <f t="shared" ref="E228:G228" si="212">+B228/B216-1</f>
        <v>6.6846452047867766E-2</v>
      </c>
      <c r="F228" s="195">
        <f t="shared" si="212"/>
        <v>9.7450742917909672E-2</v>
      </c>
      <c r="G228" s="195">
        <f t="shared" si="212"/>
        <v>7.3288761540910352E-2</v>
      </c>
      <c r="H228" s="123">
        <v>44032</v>
      </c>
      <c r="I228" s="36" t="s">
        <v>735</v>
      </c>
      <c r="J228" s="36"/>
      <c r="K228" s="36"/>
      <c r="L228" s="36"/>
      <c r="M228" s="36"/>
      <c r="N228" s="191" t="s">
        <v>769</v>
      </c>
      <c r="R228" s="72">
        <f t="shared" si="200"/>
        <v>0.3427561837455832</v>
      </c>
      <c r="T228" s="192">
        <v>2117</v>
      </c>
      <c r="U228" s="192">
        <v>4739</v>
      </c>
      <c r="V228" s="192">
        <v>6856</v>
      </c>
      <c r="X228" s="72">
        <f t="shared" si="208"/>
        <v>0.3087806301050175</v>
      </c>
      <c r="Z228" s="72"/>
      <c r="AA228" s="72"/>
      <c r="AB228" s="72"/>
      <c r="AC228" s="72"/>
      <c r="AD228" s="72"/>
      <c r="AE228" s="72"/>
      <c r="AF228" s="72"/>
      <c r="AG228" s="72"/>
      <c r="AH228" s="72"/>
      <c r="AI228" s="72"/>
      <c r="AJ228" s="72"/>
      <c r="AK228" s="72"/>
      <c r="AL228" s="72"/>
    </row>
    <row r="229" spans="1:38">
      <c r="A229" s="27">
        <v>44013</v>
      </c>
      <c r="B229" s="148">
        <v>1001295.128939828</v>
      </c>
      <c r="C229" s="148">
        <v>608085.00477554917</v>
      </c>
      <c r="D229" s="148">
        <v>719340.01910219667</v>
      </c>
      <c r="E229" s="195">
        <f t="shared" ref="E229:G229" si="213">+B229/B217-1</f>
        <v>9.6785621255535359E-2</v>
      </c>
      <c r="F229" s="195">
        <f t="shared" si="213"/>
        <v>0.13301627625321255</v>
      </c>
      <c r="G229" s="195">
        <f t="shared" si="213"/>
        <v>0.1305244798804035</v>
      </c>
      <c r="H229" s="123">
        <v>44057</v>
      </c>
      <c r="J229" s="130" t="s">
        <v>700</v>
      </c>
      <c r="N229" s="191" t="s">
        <v>769</v>
      </c>
      <c r="R229" s="72">
        <f t="shared" si="200"/>
        <v>0.39458413926499009</v>
      </c>
      <c r="T229" s="192">
        <v>2687</v>
      </c>
      <c r="U229" s="192">
        <v>5417</v>
      </c>
      <c r="V229" s="192">
        <v>8104</v>
      </c>
      <c r="X229" s="72">
        <f t="shared" si="208"/>
        <v>0.33156465942744323</v>
      </c>
      <c r="Z229" s="72"/>
      <c r="AA229" s="72"/>
      <c r="AB229" s="72"/>
      <c r="AC229" s="72"/>
      <c r="AD229" s="72"/>
      <c r="AE229" s="72"/>
      <c r="AF229" s="72"/>
      <c r="AG229" s="72"/>
      <c r="AH229" s="72"/>
      <c r="AI229" s="72"/>
      <c r="AJ229" s="72"/>
      <c r="AK229" s="72"/>
      <c r="AL229" s="72"/>
    </row>
    <row r="230" spans="1:38">
      <c r="A230" s="27">
        <v>44044</v>
      </c>
      <c r="B230" s="148">
        <v>1035653.2951289397</v>
      </c>
      <c r="C230" s="148">
        <v>621719.19770773628</v>
      </c>
      <c r="D230" s="148">
        <v>738864.18338108878</v>
      </c>
      <c r="E230" s="195">
        <f t="shared" ref="E230:G230" si="214">+B230/B218-1</f>
        <v>0.14273119430712544</v>
      </c>
      <c r="F230" s="195">
        <f t="shared" si="214"/>
        <v>0.12591946069789994</v>
      </c>
      <c r="G230" s="195">
        <f t="shared" si="214"/>
        <v>0.1511984981721175</v>
      </c>
      <c r="H230" s="123">
        <v>44091</v>
      </c>
      <c r="J230" s="113" t="s">
        <v>465</v>
      </c>
      <c r="N230" s="191" t="s">
        <v>769</v>
      </c>
      <c r="R230" s="72">
        <f t="shared" si="200"/>
        <v>0.39470782800441045</v>
      </c>
      <c r="T230" s="192">
        <v>2665</v>
      </c>
      <c r="U230" s="192">
        <v>5118</v>
      </c>
      <c r="V230" s="192">
        <v>7783</v>
      </c>
      <c r="X230" s="72">
        <f t="shared" si="208"/>
        <v>0.34241295130412436</v>
      </c>
      <c r="Z230" s="72"/>
      <c r="AA230" s="72"/>
      <c r="AB230" s="72"/>
      <c r="AC230" s="72"/>
      <c r="AD230" s="72"/>
      <c r="AE230" s="72"/>
      <c r="AF230" s="72"/>
      <c r="AG230" s="72"/>
      <c r="AH230" s="72"/>
      <c r="AI230" s="72"/>
      <c r="AJ230" s="72"/>
      <c r="AK230" s="72"/>
      <c r="AL230" s="72"/>
    </row>
    <row r="231" spans="1:38">
      <c r="A231" s="27">
        <v>44075</v>
      </c>
      <c r="B231" s="148">
        <v>1034734.3453510436</v>
      </c>
      <c r="C231" s="148">
        <v>633842.50474383298</v>
      </c>
      <c r="D231" s="148">
        <v>746525.6166982922</v>
      </c>
      <c r="E231" s="195">
        <f t="shared" ref="E231:G231" si="215">+B231/B219-1</f>
        <v>0.11015202642225486</v>
      </c>
      <c r="F231" s="195">
        <f t="shared" si="215"/>
        <v>0.1533491461100569</v>
      </c>
      <c r="G231" s="195">
        <f t="shared" si="215"/>
        <v>0.13776307994843862</v>
      </c>
      <c r="H231" s="123">
        <v>44133</v>
      </c>
      <c r="I231" s="36" t="s">
        <v>749</v>
      </c>
      <c r="N231" s="191" t="s">
        <v>769</v>
      </c>
      <c r="R231" s="72">
        <f t="shared" si="200"/>
        <v>0.39097744360902265</v>
      </c>
      <c r="T231" s="192">
        <v>2975</v>
      </c>
      <c r="U231" s="192">
        <v>5643</v>
      </c>
      <c r="V231" s="192">
        <v>8618</v>
      </c>
      <c r="X231" s="72">
        <f t="shared" si="208"/>
        <v>0.34520770480389884</v>
      </c>
      <c r="Z231" s="72"/>
      <c r="AA231" s="72"/>
      <c r="AB231" s="72"/>
      <c r="AC231" s="72"/>
      <c r="AD231" s="72"/>
      <c r="AE231" s="72"/>
      <c r="AF231" s="72"/>
      <c r="AG231" s="72"/>
      <c r="AH231" s="72"/>
      <c r="AI231" s="72"/>
      <c r="AJ231" s="72"/>
      <c r="AK231" s="72"/>
      <c r="AL231" s="72"/>
    </row>
    <row r="232" spans="1:38">
      <c r="A232" s="27">
        <v>44105</v>
      </c>
      <c r="B232" s="148">
        <v>1083491.4611005692</v>
      </c>
      <c r="C232" s="148">
        <v>650094.87666034151</v>
      </c>
      <c r="D232" s="148">
        <v>785531.30929791275</v>
      </c>
      <c r="E232" s="195">
        <f t="shared" ref="E232:G232" si="216">+B232/B220-1</f>
        <v>0.14225782265210496</v>
      </c>
      <c r="F232" s="195">
        <f t="shared" si="216"/>
        <v>0.13742519340242287</v>
      </c>
      <c r="G232" s="195">
        <f t="shared" si="216"/>
        <v>0.18129283171546429</v>
      </c>
      <c r="H232" s="123">
        <v>44151</v>
      </c>
      <c r="J232" s="130" t="s">
        <v>700</v>
      </c>
      <c r="N232" s="191" t="s">
        <v>769</v>
      </c>
      <c r="R232" s="72">
        <f t="shared" si="200"/>
        <v>0.45454545454545492</v>
      </c>
      <c r="T232" s="192">
        <v>3210</v>
      </c>
      <c r="U232" s="192">
        <v>5926</v>
      </c>
      <c r="V232" s="192">
        <v>9136</v>
      </c>
      <c r="X232" s="72">
        <f t="shared" si="208"/>
        <v>0.35135726795096323</v>
      </c>
      <c r="Z232" s="72"/>
      <c r="AA232" s="72"/>
      <c r="AB232" s="72"/>
      <c r="AC232" s="72"/>
      <c r="AD232" s="72"/>
      <c r="AE232" s="72"/>
      <c r="AF232" s="72"/>
      <c r="AG232" s="72"/>
      <c r="AH232" s="72"/>
      <c r="AI232" s="72"/>
      <c r="AJ232" s="72"/>
      <c r="AK232" s="72"/>
      <c r="AL232" s="72"/>
    </row>
    <row r="233" spans="1:38">
      <c r="A233" s="27">
        <v>44136</v>
      </c>
      <c r="B233" s="148">
        <v>1115996.2049335863</v>
      </c>
      <c r="C233" s="148">
        <v>666347.24857685005</v>
      </c>
      <c r="D233" s="148">
        <v>809368.1214421253</v>
      </c>
      <c r="E233" s="195">
        <f t="shared" ref="E233:G233" si="217">+B233/B221-1</f>
        <v>0.14727859432455337</v>
      </c>
      <c r="F233" s="195">
        <f t="shared" si="217"/>
        <v>0.13317313660465691</v>
      </c>
      <c r="G233" s="195">
        <f t="shared" si="217"/>
        <v>0.16514093387457063</v>
      </c>
      <c r="H233" s="123">
        <v>44216</v>
      </c>
      <c r="J233" s="113" t="s">
        <v>465</v>
      </c>
      <c r="N233" s="191" t="s">
        <v>769</v>
      </c>
      <c r="R233" s="72">
        <f t="shared" si="200"/>
        <v>0.46643109540636091</v>
      </c>
      <c r="T233" s="192">
        <v>3821</v>
      </c>
      <c r="U233" s="192">
        <v>6326</v>
      </c>
      <c r="V233" s="192">
        <v>10147</v>
      </c>
      <c r="X233" s="72">
        <f t="shared" si="208"/>
        <v>0.37656450182319895</v>
      </c>
      <c r="Z233" s="72"/>
      <c r="AA233" s="72"/>
      <c r="AB233" s="72"/>
      <c r="AC233" s="72"/>
      <c r="AD233" s="72"/>
      <c r="AE233" s="72"/>
      <c r="AF233" s="72"/>
      <c r="AG233" s="72"/>
      <c r="AH233" s="72"/>
      <c r="AI233" s="72"/>
      <c r="AJ233" s="72"/>
      <c r="AK233" s="72"/>
      <c r="AL233" s="72"/>
    </row>
    <row r="234" spans="1:38">
      <c r="A234" s="27">
        <v>44166</v>
      </c>
      <c r="B234" s="148">
        <v>1105335.2219074599</v>
      </c>
      <c r="C234" s="148">
        <v>679376.7705382437</v>
      </c>
      <c r="D234" s="148">
        <v>803389.99055712938</v>
      </c>
      <c r="E234" s="195">
        <f t="shared" ref="E234:G234" si="218">+B234/B222-1</f>
        <v>0.14049840451723083</v>
      </c>
      <c r="F234" s="195">
        <f t="shared" si="218"/>
        <v>0.16089063037780327</v>
      </c>
      <c r="G234" s="195">
        <f t="shared" si="218"/>
        <v>0.16950253514010938</v>
      </c>
      <c r="H234" s="123">
        <v>44216</v>
      </c>
      <c r="I234" s="36" t="s">
        <v>755</v>
      </c>
      <c r="N234" s="191" t="s">
        <v>769</v>
      </c>
      <c r="R234" s="72">
        <f t="shared" si="200"/>
        <v>0.41071428571428548</v>
      </c>
      <c r="T234" s="192">
        <v>3219</v>
      </c>
      <c r="U234" s="192">
        <v>5716</v>
      </c>
      <c r="V234" s="192">
        <v>9538</v>
      </c>
      <c r="X234" s="72">
        <f t="shared" si="208"/>
        <v>0.33749213671629275</v>
      </c>
      <c r="Z234" s="72"/>
      <c r="AA234" s="72"/>
      <c r="AB234" s="72"/>
      <c r="AC234" s="72"/>
      <c r="AD234" s="72"/>
      <c r="AE234" s="72"/>
      <c r="AF234" s="72"/>
      <c r="AG234" s="72"/>
      <c r="AH234" s="72"/>
      <c r="AI234" s="72"/>
      <c r="AJ234" s="72"/>
      <c r="AK234" s="72"/>
      <c r="AL234" s="72"/>
    </row>
    <row r="235" spans="1:38">
      <c r="A235" s="27">
        <v>44197</v>
      </c>
      <c r="B235" s="148">
        <v>1072983.9471199245</v>
      </c>
      <c r="C235" s="148">
        <v>649182.24740321061</v>
      </c>
      <c r="D235" s="148">
        <v>787537.86591123708</v>
      </c>
      <c r="E235" s="195">
        <f t="shared" ref="E235:G235" si="219">+B235/B223-1</f>
        <v>0.12747875354107663</v>
      </c>
      <c r="F235" s="195">
        <f t="shared" si="219"/>
        <v>0.13042492917847048</v>
      </c>
      <c r="G235" s="195">
        <f t="shared" si="219"/>
        <v>0.17639837804810332</v>
      </c>
      <c r="H235" s="123">
        <v>44244</v>
      </c>
      <c r="J235" s="130" t="s">
        <v>700</v>
      </c>
      <c r="N235" s="191" t="s">
        <v>769</v>
      </c>
      <c r="R235" s="72">
        <f t="shared" si="200"/>
        <v>0.48469965999244446</v>
      </c>
      <c r="T235" s="192">
        <v>1929</v>
      </c>
      <c r="U235" s="192">
        <v>3173</v>
      </c>
      <c r="V235" s="192">
        <v>5102</v>
      </c>
      <c r="X235" s="72">
        <f t="shared" si="208"/>
        <v>0.37808702469619759</v>
      </c>
      <c r="Z235" s="72"/>
      <c r="AA235" s="72"/>
      <c r="AB235" s="72"/>
      <c r="AC235" s="72"/>
      <c r="AD235" s="72"/>
      <c r="AE235" s="72"/>
      <c r="AF235" s="72"/>
      <c r="AG235" s="72"/>
      <c r="AH235" s="72"/>
      <c r="AI235" s="72"/>
      <c r="AJ235" s="72"/>
      <c r="AK235" s="72"/>
      <c r="AL235" s="72"/>
    </row>
    <row r="236" spans="1:38">
      <c r="A236" s="27">
        <v>44228</v>
      </c>
      <c r="B236" s="148">
        <v>1186213.4088762985</v>
      </c>
      <c r="C236" s="148">
        <v>702022.66288951843</v>
      </c>
      <c r="D236" s="148">
        <v>841133.14447592071</v>
      </c>
      <c r="E236" s="195">
        <f t="shared" ref="E236:G236" si="220">+B236/B224-1</f>
        <v>0.22533250108032865</v>
      </c>
      <c r="F236" s="195">
        <f t="shared" si="220"/>
        <v>0.16687097604944645</v>
      </c>
      <c r="G236" s="195">
        <f t="shared" si="220"/>
        <v>0.21094778166893469</v>
      </c>
      <c r="H236" s="123">
        <v>44274</v>
      </c>
      <c r="J236" s="113" t="s">
        <v>465</v>
      </c>
      <c r="N236" s="191" t="s">
        <v>769</v>
      </c>
      <c r="R236" s="72">
        <f t="shared" si="200"/>
        <v>0.40312500000000001</v>
      </c>
      <c r="T236" s="192">
        <v>2874</v>
      </c>
      <c r="U236" s="192">
        <v>5398</v>
      </c>
      <c r="V236" s="192">
        <v>8272</v>
      </c>
      <c r="X236" s="72">
        <f t="shared" si="208"/>
        <v>0.34743713733075438</v>
      </c>
      <c r="Z236" s="72"/>
      <c r="AA236" s="72"/>
      <c r="AB236" s="72"/>
      <c r="AC236" s="72"/>
      <c r="AD236" s="72"/>
      <c r="AE236" s="72"/>
      <c r="AF236" s="72"/>
      <c r="AG236" s="72"/>
      <c r="AH236" s="72"/>
      <c r="AI236" s="72"/>
      <c r="AJ236" s="72"/>
      <c r="AK236" s="72"/>
      <c r="AL236" s="72"/>
    </row>
    <row r="237" spans="1:38">
      <c r="A237" s="27">
        <v>44256</v>
      </c>
      <c r="B237" s="148">
        <v>1202949.4382022473</v>
      </c>
      <c r="C237" s="148">
        <v>726046.81647940073</v>
      </c>
      <c r="D237" s="148">
        <v>882162.92134831462</v>
      </c>
      <c r="E237" s="195">
        <f t="shared" ref="E237:G237" si="221">+B237/B225-1</f>
        <v>0.1726413411806671</v>
      </c>
      <c r="F237" s="195">
        <f t="shared" si="221"/>
        <v>0.21605039155600969</v>
      </c>
      <c r="G237" s="195">
        <f t="shared" si="221"/>
        <v>0.22201571344090576</v>
      </c>
      <c r="H237" s="123">
        <v>44301</v>
      </c>
      <c r="I237" s="36" t="s">
        <v>770</v>
      </c>
      <c r="J237" s="130"/>
      <c r="N237" s="191" t="s">
        <v>769</v>
      </c>
      <c r="R237" s="72">
        <f t="shared" si="200"/>
        <v>0.48666666666666669</v>
      </c>
      <c r="T237" s="192">
        <v>3970</v>
      </c>
      <c r="U237" s="192">
        <v>6052</v>
      </c>
      <c r="V237" s="192">
        <v>10022</v>
      </c>
      <c r="X237" s="72">
        <f t="shared" si="208"/>
        <v>0.39612851726202353</v>
      </c>
      <c r="Z237" s="72"/>
      <c r="AA237" s="72"/>
      <c r="AB237" s="72"/>
      <c r="AC237" s="72"/>
      <c r="AD237" s="72"/>
      <c r="AE237" s="72"/>
      <c r="AF237" s="72"/>
      <c r="AG237" s="72"/>
      <c r="AH237" s="72"/>
      <c r="AI237" s="72"/>
      <c r="AJ237" s="72"/>
      <c r="AK237" s="72"/>
      <c r="AL237" s="72"/>
    </row>
    <row r="238" spans="1:38">
      <c r="A238" s="27">
        <v>44287</v>
      </c>
      <c r="B238" s="148">
        <v>1197602.9962546816</v>
      </c>
      <c r="C238" s="148">
        <v>734814.98127340828</v>
      </c>
      <c r="D238" s="148">
        <v>860094.94756554312</v>
      </c>
      <c r="E238" s="195">
        <f t="shared" ref="E238:G238" si="222">+B238/B226-1</f>
        <v>0.19267132300840162</v>
      </c>
      <c r="F238" s="195">
        <f t="shared" si="222"/>
        <v>0.30929375031693973</v>
      </c>
      <c r="G238" s="195">
        <f t="shared" si="222"/>
        <v>0.16516416611588469</v>
      </c>
      <c r="H238" s="123">
        <v>44329</v>
      </c>
      <c r="I238" s="191"/>
      <c r="J238" s="113" t="s">
        <v>465</v>
      </c>
      <c r="N238" s="191" t="s">
        <v>769</v>
      </c>
      <c r="R238" s="72">
        <f t="shared" si="200"/>
        <v>0.37119104797267766</v>
      </c>
      <c r="T238" s="192">
        <v>2667</v>
      </c>
      <c r="U238" s="192">
        <v>4786</v>
      </c>
      <c r="V238" s="192">
        <v>7453</v>
      </c>
      <c r="X238" s="72">
        <f t="shared" si="208"/>
        <v>0.35784247953844089</v>
      </c>
      <c r="Z238" s="72"/>
      <c r="AA238" s="72"/>
      <c r="AB238" s="72"/>
      <c r="AC238" s="72"/>
      <c r="AD238" s="72"/>
      <c r="AE238" s="72"/>
      <c r="AF238" s="72"/>
      <c r="AG238" s="72"/>
      <c r="AH238" s="72"/>
      <c r="AI238" s="72"/>
      <c r="AJ238" s="72"/>
      <c r="AK238" s="72"/>
      <c r="AL238" s="72"/>
    </row>
    <row r="239" spans="1:38">
      <c r="A239" s="27">
        <v>44317</v>
      </c>
      <c r="B239" s="148">
        <v>1227543.0711610487</v>
      </c>
      <c r="C239" s="148">
        <v>725512.17228464421</v>
      </c>
      <c r="D239" s="148">
        <v>874143.25842696638</v>
      </c>
      <c r="E239" s="195">
        <f t="shared" ref="E239:G239" si="223">+B239/B227-1</f>
        <v>0.24950441782026633</v>
      </c>
      <c r="F239" s="195">
        <f t="shared" si="223"/>
        <v>0.26100982262737626</v>
      </c>
      <c r="G239" s="195">
        <f t="shared" si="223"/>
        <v>0.29879485320768406</v>
      </c>
      <c r="H239" s="123">
        <v>44362</v>
      </c>
      <c r="J239" s="130" t="s">
        <v>700</v>
      </c>
      <c r="N239" s="191" t="s">
        <v>769</v>
      </c>
      <c r="R239" s="72">
        <f>(+D239-C239)/(B239-D239)</f>
        <v>0.42057488653555247</v>
      </c>
      <c r="T239" s="192">
        <v>2766</v>
      </c>
      <c r="U239" s="192">
        <v>4784</v>
      </c>
      <c r="V239" s="192">
        <v>7550</v>
      </c>
      <c r="X239" s="72">
        <f t="shared" si="208"/>
        <v>0.36635761589403976</v>
      </c>
      <c r="Z239" s="72"/>
      <c r="AA239" s="72"/>
      <c r="AB239" s="72"/>
      <c r="AC239" s="72"/>
      <c r="AD239" s="72"/>
      <c r="AE239" s="72"/>
      <c r="AF239" s="72"/>
      <c r="AG239" s="72"/>
      <c r="AH239" s="72"/>
      <c r="AI239" s="72"/>
      <c r="AJ239" s="72"/>
      <c r="AK239" s="72"/>
      <c r="AL239" s="72"/>
    </row>
    <row r="240" spans="1:38">
      <c r="A240" s="27">
        <v>44348</v>
      </c>
      <c r="B240" s="148">
        <v>1213770.7948243993</v>
      </c>
      <c r="C240" s="148">
        <v>717707.94824399264</v>
      </c>
      <c r="D240" s="148">
        <v>860194.08502772648</v>
      </c>
      <c r="E240" s="195">
        <f t="shared" ref="E240:G240" si="224">+B240/B228-1</f>
        <v>0.20956561922366013</v>
      </c>
      <c r="F240" s="195">
        <f t="shared" si="224"/>
        <v>0.21852536455124283</v>
      </c>
      <c r="G240" s="195">
        <f t="shared" si="224"/>
        <v>0.23804832611275728</v>
      </c>
      <c r="H240" s="123">
        <v>44391</v>
      </c>
      <c r="I240" s="36" t="s">
        <v>781</v>
      </c>
      <c r="R240" s="72">
        <f>(+D240-C240)/(B240-D240)</f>
        <v>0.40298507462686578</v>
      </c>
    </row>
    <row r="241" spans="1:14">
      <c r="A241" s="27">
        <v>44378</v>
      </c>
      <c r="B241" s="148">
        <v>1229602.5878003698</v>
      </c>
      <c r="C241" s="148">
        <v>727205.96857670986</v>
      </c>
      <c r="D241" s="148">
        <v>870748.6136783734</v>
      </c>
      <c r="E241" s="195">
        <f t="shared" ref="E241:G241" si="225">+B241/B229-1</f>
        <v>0.22801215372162442</v>
      </c>
      <c r="F241" s="195">
        <f t="shared" si="225"/>
        <v>0.1958952496207822</v>
      </c>
      <c r="G241" s="195">
        <f t="shared" si="225"/>
        <v>0.21048265153542922</v>
      </c>
      <c r="H241" s="123">
        <v>44421</v>
      </c>
      <c r="J241" s="113" t="s">
        <v>465</v>
      </c>
      <c r="K241" s="191"/>
      <c r="L241" s="191"/>
      <c r="M241" s="191"/>
      <c r="N241" s="191"/>
    </row>
    <row r="242" spans="1:14" s="191" customFormat="1">
      <c r="A242" s="27">
        <v>44409</v>
      </c>
      <c r="B242" s="148">
        <v>1266543.438077634</v>
      </c>
      <c r="C242" s="148">
        <v>738817.00554528658</v>
      </c>
      <c r="D242" s="148">
        <v>897134.93530499074</v>
      </c>
      <c r="E242" s="195">
        <f t="shared" ref="E242" si="226">+B242/B230-1</f>
        <v>0.22294154234303698</v>
      </c>
      <c r="F242" s="195">
        <f t="shared" ref="F242" si="227">+C242/C230-1</f>
        <v>0.18834516976359605</v>
      </c>
      <c r="G242" s="195">
        <f t="shared" ref="G242" si="228">+D242/D230-1</f>
        <v>0.21420817991155716</v>
      </c>
      <c r="H242" s="123">
        <v>44453</v>
      </c>
      <c r="J242" s="130" t="s">
        <v>700</v>
      </c>
    </row>
    <row r="243" spans="1:14">
      <c r="A243" s="27">
        <v>44440</v>
      </c>
      <c r="B243" s="148">
        <v>1185367.0886075951</v>
      </c>
      <c r="C243" s="148">
        <v>743435.80470162758</v>
      </c>
      <c r="D243" s="148">
        <v>820877.03435804707</v>
      </c>
      <c r="E243" s="195">
        <f t="shared" ref="E243" si="229">+B243/B231-1</f>
        <v>0.14557624759758769</v>
      </c>
      <c r="F243" s="195">
        <f t="shared" ref="F243" si="230">+C243/C231-1</f>
        <v>0.17290304632076814</v>
      </c>
      <c r="G243" s="195">
        <f t="shared" ref="G243" si="231">+D243/D231-1</f>
        <v>9.9596605925719839E-2</v>
      </c>
      <c r="H243" s="198">
        <v>44501</v>
      </c>
      <c r="I243" s="199" t="s">
        <v>790</v>
      </c>
      <c r="J243" s="197"/>
      <c r="L243" s="191"/>
      <c r="M243" s="191"/>
      <c r="N243" s="191"/>
    </row>
    <row r="244" spans="1:14">
      <c r="A244" s="27">
        <v>44470</v>
      </c>
      <c r="B244" s="148">
        <v>1285524.4122965643</v>
      </c>
      <c r="C244" s="148">
        <v>775444.84629294765</v>
      </c>
      <c r="D244" s="148">
        <v>921034.35804701631</v>
      </c>
      <c r="E244" s="195">
        <f t="shared" ref="E244" si="232">+B244/B232-1</f>
        <v>0.18646473779385198</v>
      </c>
      <c r="F244" s="195">
        <f t="shared" ref="F244" si="233">+C244/C232-1</f>
        <v>0.19281796262808948</v>
      </c>
      <c r="G244" s="195">
        <f t="shared" ref="G244" si="234">+D244/D232-1</f>
        <v>0.17249859699445036</v>
      </c>
      <c r="H244" s="198">
        <v>44511</v>
      </c>
      <c r="J244" s="113" t="s">
        <v>465</v>
      </c>
    </row>
    <row r="245" spans="1:14">
      <c r="A245" s="27">
        <v>44501</v>
      </c>
      <c r="B245" s="148">
        <v>1342314.6473779387</v>
      </c>
      <c r="C245" s="148">
        <v>795063.29113924061</v>
      </c>
      <c r="D245" s="148">
        <v>950093.4050632912</v>
      </c>
      <c r="E245" s="195">
        <f t="shared" ref="E245" si="235">+B245/B233-1</f>
        <v>0.20279499288962266</v>
      </c>
      <c r="F245" s="195">
        <f t="shared" ref="F245" si="236">+C245/C233-1</f>
        <v>0.19316661521045608</v>
      </c>
      <c r="G245" s="195">
        <f t="shared" ref="G245" si="237">+D245/D233-1</f>
        <v>0.1738705539457408</v>
      </c>
      <c r="H245" s="198">
        <v>44543</v>
      </c>
      <c r="J245" s="200" t="s">
        <v>700</v>
      </c>
    </row>
    <row r="246" spans="1:14">
      <c r="A246" s="27">
        <v>44531</v>
      </c>
      <c r="B246" s="148">
        <v>1302816.3992869875</v>
      </c>
      <c r="C246" s="148">
        <v>773547.23707664886</v>
      </c>
      <c r="D246" s="148">
        <v>916042.78074866312</v>
      </c>
      <c r="E246" s="195">
        <f t="shared" ref="E246" si="238">+B246/B234-1</f>
        <v>0.17866179731316034</v>
      </c>
      <c r="F246" s="195">
        <f t="shared" ref="F246" si="239">+C246/C234-1</f>
        <v>0.13861302096596195</v>
      </c>
      <c r="G246" s="195">
        <f t="shared" ref="G246" si="240">+D246/D234-1</f>
        <v>0.14022179951907554</v>
      </c>
      <c r="H246" s="198">
        <v>44580</v>
      </c>
      <c r="I246" s="199" t="s">
        <v>800</v>
      </c>
    </row>
    <row r="247" spans="1:14">
      <c r="A247" s="27">
        <v>44562</v>
      </c>
      <c r="B247" s="148">
        <v>1221390.3743315509</v>
      </c>
      <c r="C247" s="148">
        <v>763368.98395721929</v>
      </c>
      <c r="D247" s="148">
        <v>895686.27450980397</v>
      </c>
      <c r="E247" s="195">
        <f t="shared" ref="E247" si="241">+B247/B235-1</f>
        <v>0.13831188025689944</v>
      </c>
      <c r="F247" s="195">
        <f t="shared" ref="F247" si="242">+C247/C235-1</f>
        <v>0.17589319025707528</v>
      </c>
      <c r="G247" s="195">
        <f t="shared" ref="G247" si="243">+D247/D235-1</f>
        <v>0.13732470942642427</v>
      </c>
      <c r="H247" s="198">
        <v>44607</v>
      </c>
      <c r="J247" s="113" t="s">
        <v>465</v>
      </c>
    </row>
    <row r="248" spans="1:14" s="197" customFormat="1">
      <c r="A248" s="27">
        <v>44593</v>
      </c>
      <c r="B248" s="148">
        <v>1211212.1212121211</v>
      </c>
      <c r="C248" s="148">
        <v>798992.86987522279</v>
      </c>
      <c r="D248" s="148">
        <v>900775.40106951876</v>
      </c>
      <c r="E248" s="195">
        <f t="shared" ref="E248" si="244">+B248/B236-1</f>
        <v>2.1074380165289064E-2</v>
      </c>
      <c r="F248" s="195">
        <f t="shared" ref="F248" si="245">+C248/C236-1</f>
        <v>0.13812973869899858</v>
      </c>
      <c r="G248" s="195">
        <f t="shared" ref="G248" si="246">+D248/D236-1</f>
        <v>7.0907034142328351E-2</v>
      </c>
      <c r="H248" s="198">
        <v>44634</v>
      </c>
      <c r="J248" s="200" t="s">
        <v>700</v>
      </c>
    </row>
    <row r="249" spans="1:14">
      <c r="A249" s="27">
        <v>44621</v>
      </c>
      <c r="B249" s="148">
        <v>1200000</v>
      </c>
      <c r="C249" s="148">
        <v>773800</v>
      </c>
      <c r="D249" s="148">
        <v>890000</v>
      </c>
      <c r="E249" s="195">
        <f t="shared" ref="E249" si="247">+B249/B237-1</f>
        <v>-2.4518388791594514E-3</v>
      </c>
      <c r="F249" s="195">
        <f t="shared" ref="F249" si="248">+C249/C237-1</f>
        <v>6.5771493568630213E-2</v>
      </c>
      <c r="G249" s="195">
        <f t="shared" ref="G249" si="249">+D249/D237-1</f>
        <v>8.8839356790320068E-3</v>
      </c>
      <c r="H249" s="198">
        <v>44665</v>
      </c>
      <c r="I249" s="199" t="s">
        <v>817</v>
      </c>
    </row>
    <row r="250" spans="1:14">
      <c r="A250" s="27">
        <v>44652</v>
      </c>
      <c r="B250" s="148">
        <v>1170000</v>
      </c>
      <c r="C250" s="148">
        <v>755000</v>
      </c>
      <c r="D250" s="148">
        <v>875000</v>
      </c>
      <c r="E250" s="195">
        <f t="shared" ref="E250" si="250">+B250/B238-1</f>
        <v>-2.3048536402301645E-2</v>
      </c>
      <c r="F250" s="195">
        <f t="shared" ref="F250" si="251">+C250/C238-1</f>
        <v>2.7469525310455323E-2</v>
      </c>
      <c r="G250" s="195">
        <f t="shared" ref="G250" si="252">+D250/D238-1</f>
        <v>1.7329543065733422E-2</v>
      </c>
      <c r="H250" s="198">
        <v>44694</v>
      </c>
      <c r="I250" s="21"/>
      <c r="J250" s="113" t="s">
        <v>465</v>
      </c>
    </row>
    <row r="251" spans="1:14">
      <c r="A251" s="27"/>
      <c r="B251" s="148"/>
      <c r="C251" s="148"/>
      <c r="D251" s="148"/>
      <c r="E251" s="195"/>
      <c r="F251" s="195"/>
      <c r="G251" s="195"/>
      <c r="H251" s="198">
        <v>44726</v>
      </c>
      <c r="J251" s="200" t="s">
        <v>700</v>
      </c>
    </row>
    <row r="252" spans="1:14">
      <c r="A252" s="27"/>
      <c r="B252" s="148"/>
      <c r="C252" s="148"/>
      <c r="D252" s="148"/>
      <c r="E252" s="195"/>
      <c r="F252" s="195"/>
      <c r="G252" s="195"/>
      <c r="I252" s="199"/>
    </row>
    <row r="253" spans="1:14">
      <c r="A253" s="27"/>
      <c r="G253" s="194" t="s">
        <v>804</v>
      </c>
      <c r="H253" s="198"/>
    </row>
    <row r="254" spans="1:14">
      <c r="A254" s="27"/>
      <c r="H254" s="198"/>
    </row>
    <row r="255" spans="1:14">
      <c r="A255" s="27"/>
      <c r="H255" s="198"/>
    </row>
    <row r="256" spans="1:14">
      <c r="A256" s="27"/>
      <c r="H256" s="198"/>
    </row>
    <row r="257" spans="1:8">
      <c r="A257" s="27"/>
      <c r="H257" s="198"/>
    </row>
    <row r="258" spans="1:8">
      <c r="H258" s="198"/>
    </row>
  </sheetData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9"/>
  <dimension ref="A1:L256"/>
  <sheetViews>
    <sheetView zoomScaleNormal="100" workbookViewId="0">
      <pane xSplit="1" ySplit="5" topLeftCell="H135" activePane="bottomRight" state="frozen"/>
      <selection pane="topRight" activeCell="B1" sqref="B1"/>
      <selection pane="bottomLeft" activeCell="A5" sqref="A5"/>
      <selection pane="bottomRight" activeCell="H210" sqref="H44:H210"/>
    </sheetView>
  </sheetViews>
  <sheetFormatPr defaultRowHeight="14.5"/>
  <cols>
    <col min="2" max="2" width="14.81640625" customWidth="1"/>
    <col min="3" max="3" width="15.453125" customWidth="1"/>
    <col min="4" max="4" width="15.453125" style="111" customWidth="1"/>
    <col min="5" max="5" width="11.54296875" customWidth="1"/>
  </cols>
  <sheetData>
    <row r="1" spans="1:12" s="25" customFormat="1">
      <c r="A1" s="26" t="s">
        <v>415</v>
      </c>
      <c r="D1" s="111"/>
      <c r="F1" s="130" t="s">
        <v>416</v>
      </c>
    </row>
    <row r="2" spans="1:12" s="25" customFormat="1">
      <c r="A2" s="5" t="s">
        <v>20</v>
      </c>
      <c r="D2" s="111"/>
      <c r="F2" s="130" t="s">
        <v>620</v>
      </c>
    </row>
    <row r="3" spans="1:12" s="111" customFormat="1">
      <c r="A3" s="144"/>
      <c r="B3" s="130" t="s">
        <v>621</v>
      </c>
      <c r="F3" s="130" t="s">
        <v>582</v>
      </c>
    </row>
    <row r="4" spans="1:12" s="25" customFormat="1">
      <c r="B4" s="113" t="s">
        <v>465</v>
      </c>
      <c r="C4" s="113" t="s">
        <v>465</v>
      </c>
      <c r="D4" s="113"/>
      <c r="L4" s="130" t="s">
        <v>600</v>
      </c>
    </row>
    <row r="5" spans="1:12" s="25" customFormat="1">
      <c r="B5" s="26" t="s">
        <v>1</v>
      </c>
      <c r="C5" s="26" t="s">
        <v>2</v>
      </c>
      <c r="D5" s="26" t="s">
        <v>21</v>
      </c>
    </row>
    <row r="6" spans="1:12">
      <c r="A6" s="27">
        <v>37226</v>
      </c>
      <c r="B6" s="74">
        <v>23848</v>
      </c>
      <c r="C6" s="74">
        <v>51886</v>
      </c>
      <c r="D6" s="86">
        <v>75734</v>
      </c>
      <c r="I6">
        <f>COUNTA($A:$A)</f>
        <v>247</v>
      </c>
      <c r="J6">
        <f>COUNTA($B:$B)</f>
        <v>248</v>
      </c>
    </row>
    <row r="7" spans="1:12">
      <c r="A7" s="27">
        <v>37257</v>
      </c>
      <c r="B7" s="74">
        <v>24629</v>
      </c>
      <c r="C7" s="74">
        <v>53102</v>
      </c>
      <c r="D7" s="86">
        <v>77731</v>
      </c>
      <c r="I7">
        <f>COUNT($A:$A)</f>
        <v>245</v>
      </c>
      <c r="J7">
        <f>COUNT($B:$B)</f>
        <v>245</v>
      </c>
    </row>
    <row r="8" spans="1:12">
      <c r="A8" s="27">
        <v>37288</v>
      </c>
      <c r="B8" s="74">
        <v>25737</v>
      </c>
      <c r="C8" s="74">
        <v>54416</v>
      </c>
      <c r="D8" s="86">
        <v>80153</v>
      </c>
      <c r="I8" s="25" t="s">
        <v>25</v>
      </c>
      <c r="J8" s="25" t="s">
        <v>26</v>
      </c>
    </row>
    <row r="9" spans="1:12">
      <c r="A9" s="27">
        <v>37316</v>
      </c>
      <c r="B9" s="74">
        <v>27299</v>
      </c>
      <c r="C9" s="74">
        <v>55870</v>
      </c>
      <c r="D9" s="86">
        <v>83169</v>
      </c>
    </row>
    <row r="10" spans="1:12">
      <c r="A10" s="27">
        <v>37347</v>
      </c>
      <c r="B10" s="74">
        <v>28265</v>
      </c>
      <c r="C10" s="74">
        <v>57588</v>
      </c>
      <c r="D10" s="86">
        <v>85853</v>
      </c>
    </row>
    <row r="11" spans="1:12">
      <c r="A11" s="27">
        <v>37377</v>
      </c>
      <c r="B11" s="74">
        <v>29400</v>
      </c>
      <c r="C11" s="74">
        <v>59081</v>
      </c>
      <c r="D11" s="86">
        <v>88481</v>
      </c>
    </row>
    <row r="12" spans="1:12">
      <c r="A12" s="27">
        <v>37408</v>
      </c>
      <c r="B12" s="74">
        <v>29975</v>
      </c>
      <c r="C12" s="74">
        <v>59885</v>
      </c>
      <c r="D12" s="86">
        <v>89860</v>
      </c>
    </row>
    <row r="13" spans="1:12">
      <c r="A13" s="27">
        <v>37438</v>
      </c>
      <c r="B13" s="74">
        <v>30796</v>
      </c>
      <c r="C13" s="74">
        <v>60776</v>
      </c>
      <c r="D13" s="86">
        <v>91572</v>
      </c>
    </row>
    <row r="14" spans="1:12">
      <c r="A14" s="27">
        <v>37469</v>
      </c>
      <c r="B14" s="74">
        <v>31238</v>
      </c>
      <c r="C14" s="74">
        <v>61466</v>
      </c>
      <c r="D14" s="86">
        <v>92704</v>
      </c>
    </row>
    <row r="15" spans="1:12">
      <c r="A15" s="27">
        <v>37500</v>
      </c>
      <c r="B15" s="74">
        <v>32124</v>
      </c>
      <c r="C15" s="74">
        <v>62970</v>
      </c>
      <c r="D15" s="86">
        <v>95094</v>
      </c>
    </row>
    <row r="16" spans="1:12">
      <c r="A16" s="27">
        <v>37530</v>
      </c>
      <c r="B16" s="74">
        <v>33278</v>
      </c>
      <c r="C16" s="74">
        <v>64604</v>
      </c>
      <c r="D16" s="86">
        <v>97882</v>
      </c>
    </row>
    <row r="17" spans="1:9">
      <c r="A17" s="27">
        <v>37561</v>
      </c>
      <c r="B17" s="74">
        <v>34001</v>
      </c>
      <c r="C17" s="74">
        <v>65841</v>
      </c>
      <c r="D17" s="86">
        <v>99842</v>
      </c>
    </row>
    <row r="18" spans="1:9">
      <c r="A18" s="27">
        <v>37591</v>
      </c>
      <c r="B18" s="74">
        <v>34534</v>
      </c>
      <c r="C18" s="74">
        <v>67007</v>
      </c>
      <c r="D18" s="86">
        <v>101541</v>
      </c>
    </row>
    <row r="19" spans="1:9">
      <c r="A19" s="27">
        <v>37622</v>
      </c>
      <c r="B19" s="74">
        <v>35077</v>
      </c>
      <c r="C19" s="74">
        <v>67887</v>
      </c>
      <c r="D19" s="86">
        <v>102964</v>
      </c>
    </row>
    <row r="20" spans="1:9">
      <c r="A20" s="27">
        <v>37653</v>
      </c>
      <c r="B20" s="74">
        <v>35074</v>
      </c>
      <c r="C20" s="74">
        <v>68856</v>
      </c>
      <c r="D20" s="86">
        <v>103930</v>
      </c>
    </row>
    <row r="21" spans="1:9">
      <c r="A21" s="27">
        <v>37681</v>
      </c>
      <c r="B21" s="74">
        <v>35172</v>
      </c>
      <c r="C21" s="74">
        <v>69855</v>
      </c>
      <c r="D21" s="86">
        <v>105027</v>
      </c>
    </row>
    <row r="22" spans="1:9">
      <c r="A22" s="27">
        <v>37712</v>
      </c>
      <c r="B22" s="74">
        <v>34822</v>
      </c>
      <c r="C22" s="74">
        <v>70076</v>
      </c>
      <c r="D22" s="86">
        <v>104898</v>
      </c>
    </row>
    <row r="23" spans="1:9">
      <c r="A23" s="27">
        <v>37742</v>
      </c>
      <c r="B23" s="74">
        <v>35602</v>
      </c>
      <c r="C23" s="74">
        <v>71571</v>
      </c>
      <c r="D23" s="86">
        <v>107173</v>
      </c>
      <c r="H23" s="111" t="s">
        <v>585</v>
      </c>
    </row>
    <row r="24" spans="1:9">
      <c r="A24" s="27">
        <v>37773</v>
      </c>
      <c r="B24" s="74">
        <v>36478</v>
      </c>
      <c r="C24" s="74">
        <v>73007</v>
      </c>
      <c r="D24" s="86">
        <v>109485</v>
      </c>
      <c r="H24" s="111" t="s">
        <v>585</v>
      </c>
      <c r="I24" s="111"/>
    </row>
    <row r="25" spans="1:9">
      <c r="A25" s="27">
        <v>37803</v>
      </c>
      <c r="B25" s="74">
        <v>37194</v>
      </c>
      <c r="C25" s="74">
        <v>74651</v>
      </c>
      <c r="D25" s="86">
        <v>111845</v>
      </c>
      <c r="H25" s="111" t="s">
        <v>585</v>
      </c>
    </row>
    <row r="26" spans="1:9">
      <c r="A26" s="27">
        <v>37834</v>
      </c>
      <c r="B26" s="74">
        <v>37935</v>
      </c>
      <c r="C26" s="74">
        <v>76096</v>
      </c>
      <c r="D26" s="86">
        <v>114031</v>
      </c>
      <c r="H26" s="111" t="s">
        <v>585</v>
      </c>
    </row>
    <row r="27" spans="1:9">
      <c r="A27" s="27">
        <v>37865</v>
      </c>
      <c r="B27" s="74">
        <v>38669</v>
      </c>
      <c r="C27" s="74">
        <v>78108</v>
      </c>
      <c r="D27" s="86">
        <v>116777</v>
      </c>
      <c r="H27" s="111" t="s">
        <v>585</v>
      </c>
    </row>
    <row r="28" spans="1:9">
      <c r="A28" s="27">
        <v>37895</v>
      </c>
      <c r="B28" s="74">
        <v>38979</v>
      </c>
      <c r="C28" s="74">
        <v>79288</v>
      </c>
      <c r="D28" s="86">
        <v>118267</v>
      </c>
    </row>
    <row r="29" spans="1:9">
      <c r="A29" s="27">
        <v>37926</v>
      </c>
      <c r="B29" s="74">
        <v>39384</v>
      </c>
      <c r="C29" s="74">
        <v>79835</v>
      </c>
      <c r="D29" s="86">
        <v>119219</v>
      </c>
    </row>
    <row r="30" spans="1:9">
      <c r="A30" s="27">
        <v>37956</v>
      </c>
      <c r="B30" s="74">
        <v>39560</v>
      </c>
      <c r="C30" s="74">
        <v>80548</v>
      </c>
      <c r="D30" s="86">
        <v>120108</v>
      </c>
    </row>
    <row r="31" spans="1:9">
      <c r="A31" s="27">
        <v>37987</v>
      </c>
      <c r="B31" s="74">
        <v>39482</v>
      </c>
      <c r="C31" s="74">
        <v>80851</v>
      </c>
      <c r="D31" s="86">
        <v>120333</v>
      </c>
    </row>
    <row r="32" spans="1:9">
      <c r="A32" s="27">
        <v>38018</v>
      </c>
      <c r="B32" s="74">
        <v>39792</v>
      </c>
      <c r="C32" s="74">
        <v>80757</v>
      </c>
      <c r="D32" s="86">
        <v>120549</v>
      </c>
    </row>
    <row r="33" spans="1:9">
      <c r="A33" s="27">
        <v>38047</v>
      </c>
      <c r="B33" s="74">
        <v>39986</v>
      </c>
      <c r="C33" s="74">
        <v>81196</v>
      </c>
      <c r="D33" s="86">
        <v>121182</v>
      </c>
    </row>
    <row r="34" spans="1:9">
      <c r="A34" s="27">
        <v>38078</v>
      </c>
      <c r="B34" s="74">
        <v>40209</v>
      </c>
      <c r="C34" s="74">
        <v>81568</v>
      </c>
      <c r="D34" s="86">
        <v>121777</v>
      </c>
    </row>
    <row r="35" spans="1:9">
      <c r="A35" s="27">
        <v>38108</v>
      </c>
      <c r="B35" s="74">
        <v>39384</v>
      </c>
      <c r="C35" s="74">
        <v>80465</v>
      </c>
      <c r="D35" s="86">
        <v>119849</v>
      </c>
    </row>
    <row r="36" spans="1:9">
      <c r="A36" s="27">
        <v>38139</v>
      </c>
      <c r="B36" s="74">
        <v>38820</v>
      </c>
      <c r="C36" s="74">
        <v>79665</v>
      </c>
      <c r="D36" s="86">
        <v>118485</v>
      </c>
    </row>
    <row r="37" spans="1:9">
      <c r="A37" s="27">
        <v>38169</v>
      </c>
      <c r="B37" s="74">
        <v>37921</v>
      </c>
      <c r="C37" s="74">
        <v>78226</v>
      </c>
      <c r="D37" s="86">
        <v>116147</v>
      </c>
    </row>
    <row r="38" spans="1:9">
      <c r="A38" s="27">
        <v>38200</v>
      </c>
      <c r="B38" s="74">
        <v>37179</v>
      </c>
      <c r="C38" s="74">
        <v>76889</v>
      </c>
      <c r="D38" s="86">
        <v>114068</v>
      </c>
    </row>
    <row r="39" spans="1:9">
      <c r="A39" s="27">
        <v>38231</v>
      </c>
      <c r="B39" s="74">
        <v>36404</v>
      </c>
      <c r="C39" s="74">
        <v>74833</v>
      </c>
      <c r="D39" s="86">
        <v>111237</v>
      </c>
    </row>
    <row r="40" spans="1:9">
      <c r="A40" s="27">
        <v>38261</v>
      </c>
      <c r="B40" s="74">
        <v>35415</v>
      </c>
      <c r="C40" s="74">
        <v>73090</v>
      </c>
      <c r="D40" s="86">
        <v>108505</v>
      </c>
    </row>
    <row r="41" spans="1:9">
      <c r="A41" s="27">
        <v>38292</v>
      </c>
      <c r="B41" s="74">
        <v>34658</v>
      </c>
      <c r="C41" s="74">
        <v>72547</v>
      </c>
      <c r="D41" s="86">
        <v>107205</v>
      </c>
      <c r="I41" s="111"/>
    </row>
    <row r="42" spans="1:9">
      <c r="A42" s="27">
        <v>38322</v>
      </c>
      <c r="B42" s="74">
        <v>34582</v>
      </c>
      <c r="C42" s="74">
        <v>72500</v>
      </c>
      <c r="D42" s="86">
        <v>107082</v>
      </c>
    </row>
    <row r="43" spans="1:9">
      <c r="A43" s="27">
        <v>38353</v>
      </c>
      <c r="B43" s="74">
        <v>34110</v>
      </c>
      <c r="C43" s="74">
        <v>71661</v>
      </c>
      <c r="D43" s="86">
        <v>105771</v>
      </c>
    </row>
    <row r="44" spans="1:9">
      <c r="A44" s="27">
        <v>38384</v>
      </c>
      <c r="B44" s="74">
        <v>34063</v>
      </c>
      <c r="C44" s="74">
        <v>71994</v>
      </c>
      <c r="D44" s="86">
        <v>106057</v>
      </c>
      <c r="H44" s="197" t="s">
        <v>448</v>
      </c>
    </row>
    <row r="45" spans="1:9">
      <c r="A45" s="27">
        <v>38412</v>
      </c>
      <c r="B45" s="74">
        <v>33789</v>
      </c>
      <c r="C45" s="74">
        <v>71296</v>
      </c>
      <c r="D45" s="86">
        <v>105085</v>
      </c>
      <c r="H45" s="197" t="s">
        <v>448</v>
      </c>
    </row>
    <row r="46" spans="1:9">
      <c r="A46" s="27">
        <v>38443</v>
      </c>
      <c r="B46" s="74">
        <v>33579</v>
      </c>
      <c r="C46" s="74">
        <v>70772</v>
      </c>
      <c r="D46" s="86">
        <v>104351</v>
      </c>
      <c r="H46" s="197" t="s">
        <v>448</v>
      </c>
    </row>
    <row r="47" spans="1:9">
      <c r="A47" s="27">
        <v>38473</v>
      </c>
      <c r="B47" s="74">
        <v>33566</v>
      </c>
      <c r="C47" s="74">
        <v>70626</v>
      </c>
      <c r="D47" s="86">
        <v>104192</v>
      </c>
      <c r="H47" s="197" t="s">
        <v>448</v>
      </c>
    </row>
    <row r="48" spans="1:9">
      <c r="A48" s="27">
        <v>38504</v>
      </c>
      <c r="B48" s="74">
        <v>33453</v>
      </c>
      <c r="C48" s="74">
        <v>70339</v>
      </c>
      <c r="D48" s="86">
        <v>103792</v>
      </c>
      <c r="H48" s="197" t="s">
        <v>448</v>
      </c>
    </row>
    <row r="49" spans="1:8">
      <c r="A49" s="27">
        <v>38534</v>
      </c>
      <c r="B49" s="74">
        <v>33711</v>
      </c>
      <c r="C49" s="74">
        <v>70404</v>
      </c>
      <c r="D49" s="86">
        <v>104115</v>
      </c>
      <c r="H49" s="197" t="s">
        <v>448</v>
      </c>
    </row>
    <row r="50" spans="1:8">
      <c r="A50" s="27">
        <v>38565</v>
      </c>
      <c r="B50" s="74">
        <v>33983</v>
      </c>
      <c r="C50" s="74">
        <v>70580</v>
      </c>
      <c r="D50" s="86">
        <v>104563</v>
      </c>
      <c r="H50" s="197" t="s">
        <v>448</v>
      </c>
    </row>
    <row r="51" spans="1:8">
      <c r="A51" s="27">
        <v>38596</v>
      </c>
      <c r="B51" s="74">
        <v>34512</v>
      </c>
      <c r="C51" s="74">
        <v>71382</v>
      </c>
      <c r="D51" s="86">
        <v>105894</v>
      </c>
      <c r="H51" s="197" t="s">
        <v>448</v>
      </c>
    </row>
    <row r="52" spans="1:8">
      <c r="A52" s="27">
        <v>38626</v>
      </c>
      <c r="B52" s="74">
        <v>34813</v>
      </c>
      <c r="C52" s="74">
        <v>71403</v>
      </c>
      <c r="D52" s="86">
        <v>106216</v>
      </c>
      <c r="H52" s="197" t="s">
        <v>448</v>
      </c>
    </row>
    <row r="53" spans="1:8">
      <c r="A53" s="27">
        <v>38657</v>
      </c>
      <c r="B53" s="74">
        <v>34820</v>
      </c>
      <c r="C53" s="74">
        <v>71279</v>
      </c>
      <c r="D53" s="86">
        <v>106099</v>
      </c>
      <c r="H53" s="197" t="s">
        <v>448</v>
      </c>
    </row>
    <row r="54" spans="1:8">
      <c r="A54" s="27">
        <v>38687</v>
      </c>
      <c r="B54" s="74">
        <v>34614</v>
      </c>
      <c r="C54" s="74">
        <v>69845</v>
      </c>
      <c r="D54" s="86">
        <v>104459</v>
      </c>
      <c r="H54" s="197" t="s">
        <v>448</v>
      </c>
    </row>
    <row r="55" spans="1:8">
      <c r="A55" s="27">
        <v>38718</v>
      </c>
      <c r="B55" s="74">
        <v>34261</v>
      </c>
      <c r="C55" s="74">
        <v>69487</v>
      </c>
      <c r="D55" s="86">
        <v>103748</v>
      </c>
      <c r="H55" s="197" t="s">
        <v>448</v>
      </c>
    </row>
    <row r="56" spans="1:8">
      <c r="A56" s="27">
        <v>38749</v>
      </c>
      <c r="B56" s="74">
        <v>33400</v>
      </c>
      <c r="C56" s="74">
        <v>68133</v>
      </c>
      <c r="D56" s="86">
        <v>101533</v>
      </c>
      <c r="H56" s="197" t="s">
        <v>448</v>
      </c>
    </row>
    <row r="57" spans="1:8">
      <c r="A57" s="27">
        <v>38777</v>
      </c>
      <c r="B57" s="74">
        <v>33183</v>
      </c>
      <c r="C57" s="74">
        <v>67983</v>
      </c>
      <c r="D57" s="86">
        <v>101166</v>
      </c>
      <c r="H57" s="197" t="s">
        <v>448</v>
      </c>
    </row>
    <row r="58" spans="1:8">
      <c r="A58" s="27">
        <v>38808</v>
      </c>
      <c r="B58" s="74">
        <v>32641</v>
      </c>
      <c r="C58" s="74">
        <v>67226</v>
      </c>
      <c r="D58" s="86">
        <v>99867</v>
      </c>
      <c r="H58" s="197" t="s">
        <v>448</v>
      </c>
    </row>
    <row r="59" spans="1:8">
      <c r="A59" s="27">
        <v>38838</v>
      </c>
      <c r="B59" s="74">
        <v>32480</v>
      </c>
      <c r="C59" s="74">
        <v>67780</v>
      </c>
      <c r="D59" s="86">
        <v>100260</v>
      </c>
      <c r="H59" s="197" t="s">
        <v>448</v>
      </c>
    </row>
    <row r="60" spans="1:8">
      <c r="A60" s="27">
        <v>38869</v>
      </c>
      <c r="B60" s="74">
        <v>32534</v>
      </c>
      <c r="C60" s="74">
        <v>68129</v>
      </c>
      <c r="D60" s="86">
        <v>100663</v>
      </c>
      <c r="H60" s="197" t="s">
        <v>448</v>
      </c>
    </row>
    <row r="61" spans="1:8">
      <c r="A61" s="27">
        <v>38899</v>
      </c>
      <c r="B61" s="74">
        <v>32402</v>
      </c>
      <c r="C61" s="74">
        <v>67887</v>
      </c>
      <c r="D61" s="86">
        <v>100289</v>
      </c>
      <c r="H61" s="197" t="s">
        <v>448</v>
      </c>
    </row>
    <row r="62" spans="1:8">
      <c r="A62" s="27">
        <v>38930</v>
      </c>
      <c r="B62" s="74">
        <v>32147</v>
      </c>
      <c r="C62" s="74">
        <v>68107</v>
      </c>
      <c r="D62" s="86">
        <v>100254</v>
      </c>
      <c r="H62" s="197" t="s">
        <v>448</v>
      </c>
    </row>
    <row r="63" spans="1:8">
      <c r="A63" s="27">
        <v>38961</v>
      </c>
      <c r="B63" s="74">
        <v>31974</v>
      </c>
      <c r="C63" s="74">
        <v>67752</v>
      </c>
      <c r="D63" s="86">
        <v>99726</v>
      </c>
      <c r="H63" s="197" t="s">
        <v>448</v>
      </c>
    </row>
    <row r="64" spans="1:8">
      <c r="A64" s="27">
        <v>38991</v>
      </c>
      <c r="B64" s="74">
        <v>32079</v>
      </c>
      <c r="C64" s="74">
        <v>67991</v>
      </c>
      <c r="D64" s="86">
        <v>100070</v>
      </c>
      <c r="H64" s="197" t="s">
        <v>448</v>
      </c>
    </row>
    <row r="65" spans="1:8">
      <c r="A65" s="27">
        <v>39022</v>
      </c>
      <c r="B65" s="74">
        <v>32433</v>
      </c>
      <c r="C65" s="74">
        <v>68270</v>
      </c>
      <c r="D65" s="86">
        <v>100703</v>
      </c>
      <c r="H65" s="197" t="s">
        <v>448</v>
      </c>
    </row>
    <row r="66" spans="1:8">
      <c r="A66" s="27">
        <v>39052</v>
      </c>
      <c r="B66" s="74">
        <v>32825</v>
      </c>
      <c r="C66" s="74">
        <v>69217</v>
      </c>
      <c r="D66" s="86">
        <v>102042</v>
      </c>
      <c r="H66" s="197" t="s">
        <v>448</v>
      </c>
    </row>
    <row r="67" spans="1:8">
      <c r="A67" s="27">
        <v>39083</v>
      </c>
      <c r="B67" s="74">
        <v>33382</v>
      </c>
      <c r="C67" s="74">
        <v>69866</v>
      </c>
      <c r="D67" s="86">
        <v>103248</v>
      </c>
      <c r="H67" s="197" t="s">
        <v>448</v>
      </c>
    </row>
    <row r="68" spans="1:8">
      <c r="A68" s="27">
        <v>39114</v>
      </c>
      <c r="B68" s="74">
        <v>34102</v>
      </c>
      <c r="C68" s="74">
        <v>70573</v>
      </c>
      <c r="D68" s="86">
        <v>104675</v>
      </c>
      <c r="H68" s="197" t="s">
        <v>448</v>
      </c>
    </row>
    <row r="69" spans="1:8">
      <c r="A69" s="27">
        <v>39142</v>
      </c>
      <c r="B69" s="74">
        <v>34530</v>
      </c>
      <c r="C69" s="74">
        <v>71095</v>
      </c>
      <c r="D69" s="86">
        <v>105625</v>
      </c>
      <c r="H69" s="197" t="s">
        <v>448</v>
      </c>
    </row>
    <row r="70" spans="1:8">
      <c r="A70" s="27">
        <v>39173</v>
      </c>
      <c r="B70" s="74">
        <v>34920</v>
      </c>
      <c r="C70" s="74">
        <v>71323</v>
      </c>
      <c r="D70" s="86">
        <v>106243</v>
      </c>
      <c r="H70" s="197" t="s">
        <v>448</v>
      </c>
    </row>
    <row r="71" spans="1:8">
      <c r="A71" s="27">
        <v>39203</v>
      </c>
      <c r="B71" s="74">
        <v>35194</v>
      </c>
      <c r="C71" s="74">
        <v>70692</v>
      </c>
      <c r="D71" s="86">
        <v>105886</v>
      </c>
      <c r="H71" s="197" t="s">
        <v>448</v>
      </c>
    </row>
    <row r="72" spans="1:8">
      <c r="A72" s="27">
        <v>39234</v>
      </c>
      <c r="B72" s="74">
        <v>35045</v>
      </c>
      <c r="C72" s="74">
        <v>69887</v>
      </c>
      <c r="D72" s="86">
        <v>104932</v>
      </c>
      <c r="H72" s="197" t="s">
        <v>448</v>
      </c>
    </row>
    <row r="73" spans="1:8">
      <c r="A73" s="27">
        <v>39264</v>
      </c>
      <c r="B73" s="74">
        <v>34588</v>
      </c>
      <c r="C73" s="74">
        <v>69243</v>
      </c>
      <c r="D73" s="86">
        <v>103831</v>
      </c>
      <c r="H73" s="197" t="s">
        <v>448</v>
      </c>
    </row>
    <row r="74" spans="1:8">
      <c r="A74" s="27">
        <v>39295</v>
      </c>
      <c r="B74" s="74">
        <v>33936</v>
      </c>
      <c r="C74" s="74">
        <v>67733</v>
      </c>
      <c r="D74" s="86">
        <v>101669</v>
      </c>
      <c r="H74" s="197" t="s">
        <v>448</v>
      </c>
    </row>
    <row r="75" spans="1:8">
      <c r="A75" s="27">
        <v>39326</v>
      </c>
      <c r="B75" s="74">
        <v>32910</v>
      </c>
      <c r="C75" s="74">
        <v>65995</v>
      </c>
      <c r="D75" s="86">
        <v>98905</v>
      </c>
      <c r="H75" s="197" t="s">
        <v>448</v>
      </c>
    </row>
    <row r="76" spans="1:8">
      <c r="A76" s="27">
        <v>39356</v>
      </c>
      <c r="B76" s="74">
        <v>32139</v>
      </c>
      <c r="C76" s="74">
        <v>64763</v>
      </c>
      <c r="D76" s="86">
        <v>96902</v>
      </c>
      <c r="H76" s="197" t="s">
        <v>448</v>
      </c>
    </row>
    <row r="77" spans="1:8">
      <c r="A77" s="27">
        <v>39387</v>
      </c>
      <c r="B77" s="74">
        <v>31288</v>
      </c>
      <c r="C77" s="74">
        <v>63461</v>
      </c>
      <c r="D77" s="86">
        <v>94749</v>
      </c>
      <c r="H77" s="197" t="s">
        <v>448</v>
      </c>
    </row>
    <row r="78" spans="1:8">
      <c r="A78" s="27">
        <v>39417</v>
      </c>
      <c r="B78" s="74">
        <v>30180</v>
      </c>
      <c r="C78" s="74">
        <v>61921</v>
      </c>
      <c r="D78" s="86">
        <v>92101</v>
      </c>
      <c r="H78" s="197" t="s">
        <v>448</v>
      </c>
    </row>
    <row r="79" spans="1:8">
      <c r="A79" s="27">
        <v>39448</v>
      </c>
      <c r="B79" s="74">
        <v>29234</v>
      </c>
      <c r="C79" s="74">
        <v>60487</v>
      </c>
      <c r="D79" s="86">
        <v>89721</v>
      </c>
      <c r="H79" s="197" t="s">
        <v>448</v>
      </c>
    </row>
    <row r="80" spans="1:8">
      <c r="A80" s="27">
        <v>39479</v>
      </c>
      <c r="B80" s="74">
        <v>27858</v>
      </c>
      <c r="C80" s="74">
        <v>58862</v>
      </c>
      <c r="D80" s="86">
        <v>86720</v>
      </c>
      <c r="H80" s="197" t="s">
        <v>448</v>
      </c>
    </row>
    <row r="81" spans="1:8">
      <c r="A81" s="27">
        <v>39508</v>
      </c>
      <c r="B81" s="74">
        <v>25660</v>
      </c>
      <c r="C81" s="74">
        <v>55200</v>
      </c>
      <c r="D81" s="86">
        <v>80860</v>
      </c>
      <c r="H81" s="197" t="s">
        <v>448</v>
      </c>
    </row>
    <row r="82" spans="1:8">
      <c r="A82" s="27">
        <v>39539</v>
      </c>
      <c r="B82" s="74">
        <v>24218</v>
      </c>
      <c r="C82" s="74">
        <v>52898</v>
      </c>
      <c r="D82" s="86">
        <v>77116</v>
      </c>
      <c r="H82" s="197" t="s">
        <v>448</v>
      </c>
    </row>
    <row r="83" spans="1:8">
      <c r="A83" s="27">
        <v>39569</v>
      </c>
      <c r="B83" s="74">
        <v>22431</v>
      </c>
      <c r="C83" s="74">
        <v>49772</v>
      </c>
      <c r="D83" s="86">
        <v>72203</v>
      </c>
      <c r="H83" s="197" t="s">
        <v>448</v>
      </c>
    </row>
    <row r="84" spans="1:8">
      <c r="A84" s="27">
        <v>39600</v>
      </c>
      <c r="B84" s="74">
        <v>21119</v>
      </c>
      <c r="C84" s="74">
        <v>47915</v>
      </c>
      <c r="D84" s="86">
        <v>69034</v>
      </c>
      <c r="H84" s="197" t="s">
        <v>448</v>
      </c>
    </row>
    <row r="85" spans="1:8">
      <c r="A85" s="27">
        <v>39630</v>
      </c>
      <c r="B85" s="74">
        <v>20313</v>
      </c>
      <c r="C85" s="74">
        <v>46550</v>
      </c>
      <c r="D85" s="86">
        <v>66863</v>
      </c>
      <c r="H85" s="197" t="s">
        <v>448</v>
      </c>
    </row>
    <row r="86" spans="1:8">
      <c r="A86" s="27">
        <v>39661</v>
      </c>
      <c r="B86" s="74">
        <v>19451</v>
      </c>
      <c r="C86" s="74">
        <v>45238</v>
      </c>
      <c r="D86" s="86">
        <v>64689</v>
      </c>
      <c r="H86" s="197" t="s">
        <v>448</v>
      </c>
    </row>
    <row r="87" spans="1:8">
      <c r="A87" s="27">
        <v>39692</v>
      </c>
      <c r="B87" s="74">
        <v>18886</v>
      </c>
      <c r="C87" s="74">
        <v>44408</v>
      </c>
      <c r="D87" s="86">
        <v>63294</v>
      </c>
      <c r="H87" s="197" t="s">
        <v>448</v>
      </c>
    </row>
    <row r="88" spans="1:8">
      <c r="A88" s="27">
        <v>39722</v>
      </c>
      <c r="B88" s="74">
        <v>18051</v>
      </c>
      <c r="C88" s="74">
        <v>42858</v>
      </c>
      <c r="D88" s="86">
        <v>60909</v>
      </c>
      <c r="H88" s="197" t="s">
        <v>448</v>
      </c>
    </row>
    <row r="89" spans="1:8">
      <c r="A89" s="27">
        <v>39753</v>
      </c>
      <c r="B89" s="74">
        <v>17000</v>
      </c>
      <c r="C89" s="74">
        <v>40351</v>
      </c>
      <c r="D89" s="86">
        <v>57351</v>
      </c>
      <c r="H89" s="197" t="s">
        <v>448</v>
      </c>
    </row>
    <row r="90" spans="1:8">
      <c r="A90" s="27">
        <v>39783</v>
      </c>
      <c r="B90" s="74">
        <v>16689</v>
      </c>
      <c r="C90" s="74">
        <v>39367</v>
      </c>
      <c r="D90" s="86">
        <v>56056</v>
      </c>
      <c r="H90" s="197" t="s">
        <v>448</v>
      </c>
    </row>
    <row r="91" spans="1:8">
      <c r="A91" s="27">
        <v>39814</v>
      </c>
      <c r="B91" s="74">
        <v>16352</v>
      </c>
      <c r="C91" s="74">
        <v>38224</v>
      </c>
      <c r="D91" s="86">
        <v>54576</v>
      </c>
      <c r="H91" s="197" t="s">
        <v>448</v>
      </c>
    </row>
    <row r="92" spans="1:8">
      <c r="A92" s="27">
        <v>39845</v>
      </c>
      <c r="B92" s="74">
        <v>16190</v>
      </c>
      <c r="C92" s="74">
        <v>37258</v>
      </c>
      <c r="D92" s="86">
        <v>53448</v>
      </c>
      <c r="H92" s="197" t="s">
        <v>448</v>
      </c>
    </row>
    <row r="93" spans="1:8">
      <c r="A93" s="27">
        <v>39873</v>
      </c>
      <c r="B93" s="74">
        <v>16783</v>
      </c>
      <c r="C93" s="74">
        <v>38230</v>
      </c>
      <c r="D93" s="86">
        <v>55013</v>
      </c>
      <c r="H93" s="197" t="s">
        <v>448</v>
      </c>
    </row>
    <row r="94" spans="1:8">
      <c r="A94" s="27">
        <v>39904</v>
      </c>
      <c r="B94" s="74">
        <v>17542</v>
      </c>
      <c r="C94" s="74">
        <v>39231</v>
      </c>
      <c r="D94" s="86">
        <v>56773</v>
      </c>
      <c r="H94" s="197" t="s">
        <v>448</v>
      </c>
    </row>
    <row r="95" spans="1:8">
      <c r="A95" s="27">
        <v>39934</v>
      </c>
      <c r="B95" s="74">
        <v>18203</v>
      </c>
      <c r="C95" s="74">
        <v>40489</v>
      </c>
      <c r="D95" s="86">
        <v>58692</v>
      </c>
      <c r="H95" s="197" t="s">
        <v>448</v>
      </c>
    </row>
    <row r="96" spans="1:8">
      <c r="A96" s="27">
        <v>39965</v>
      </c>
      <c r="B96" s="74">
        <v>18863</v>
      </c>
      <c r="C96" s="74">
        <v>41564</v>
      </c>
      <c r="D96" s="86">
        <v>60427</v>
      </c>
      <c r="H96" s="197" t="s">
        <v>448</v>
      </c>
    </row>
    <row r="97" spans="1:8">
      <c r="A97" s="27">
        <v>39995</v>
      </c>
      <c r="B97" s="74">
        <v>19448</v>
      </c>
      <c r="C97" s="74">
        <v>42504</v>
      </c>
      <c r="D97" s="86">
        <v>61952</v>
      </c>
      <c r="H97" s="197" t="s">
        <v>448</v>
      </c>
    </row>
    <row r="98" spans="1:8">
      <c r="A98" s="27">
        <v>40026</v>
      </c>
      <c r="B98" s="74">
        <v>20212</v>
      </c>
      <c r="C98" s="74">
        <v>43398</v>
      </c>
      <c r="D98" s="86">
        <v>63610</v>
      </c>
      <c r="H98" s="197" t="s">
        <v>448</v>
      </c>
    </row>
    <row r="99" spans="1:8">
      <c r="A99" s="27">
        <v>40057</v>
      </c>
      <c r="B99" s="74">
        <v>21042</v>
      </c>
      <c r="C99" s="74">
        <v>44533</v>
      </c>
      <c r="D99" s="86">
        <v>65575</v>
      </c>
      <c r="H99" s="197" t="s">
        <v>448</v>
      </c>
    </row>
    <row r="100" spans="1:8">
      <c r="A100" s="27">
        <v>40087</v>
      </c>
      <c r="B100" s="74">
        <v>21751</v>
      </c>
      <c r="C100" s="74">
        <v>45446</v>
      </c>
      <c r="D100" s="86">
        <v>67197</v>
      </c>
      <c r="H100" s="197" t="s">
        <v>448</v>
      </c>
    </row>
    <row r="101" spans="1:8">
      <c r="A101" s="27">
        <v>40118</v>
      </c>
      <c r="B101" s="74">
        <v>22471</v>
      </c>
      <c r="C101" s="74">
        <v>46503</v>
      </c>
      <c r="D101" s="86">
        <v>68974</v>
      </c>
      <c r="H101" s="197" t="s">
        <v>448</v>
      </c>
    </row>
    <row r="102" spans="1:8">
      <c r="A102" s="27">
        <v>40148</v>
      </c>
      <c r="B102" s="74">
        <v>22866</v>
      </c>
      <c r="C102" s="74">
        <v>46763</v>
      </c>
      <c r="D102" s="86">
        <v>69629</v>
      </c>
      <c r="H102" s="197" t="s">
        <v>448</v>
      </c>
    </row>
    <row r="103" spans="1:8">
      <c r="A103" s="27">
        <v>40179</v>
      </c>
      <c r="B103" s="74">
        <v>22982</v>
      </c>
      <c r="C103" s="74">
        <v>46607</v>
      </c>
      <c r="D103" s="86">
        <v>69589</v>
      </c>
      <c r="H103" s="197" t="s">
        <v>448</v>
      </c>
    </row>
    <row r="104" spans="1:8">
      <c r="A104" s="27">
        <v>40210</v>
      </c>
      <c r="B104" s="74">
        <v>22971</v>
      </c>
      <c r="C104" s="74">
        <v>46419</v>
      </c>
      <c r="D104" s="86">
        <v>69390</v>
      </c>
      <c r="H104" s="197" t="s">
        <v>448</v>
      </c>
    </row>
    <row r="105" spans="1:8">
      <c r="A105" s="27">
        <v>40238</v>
      </c>
      <c r="B105" s="74">
        <v>22937</v>
      </c>
      <c r="C105" s="74">
        <v>45920</v>
      </c>
      <c r="D105" s="86">
        <v>68857</v>
      </c>
      <c r="H105" s="197" t="s">
        <v>448</v>
      </c>
    </row>
    <row r="106" spans="1:8">
      <c r="A106" s="27">
        <v>40269</v>
      </c>
      <c r="B106" s="74">
        <v>22588</v>
      </c>
      <c r="C106" s="74">
        <v>45266</v>
      </c>
      <c r="D106" s="86">
        <v>67854</v>
      </c>
      <c r="H106" s="197" t="s">
        <v>448</v>
      </c>
    </row>
    <row r="107" spans="1:8">
      <c r="A107" s="27">
        <v>40299</v>
      </c>
      <c r="B107" s="74">
        <v>22361</v>
      </c>
      <c r="C107" s="74">
        <v>44408</v>
      </c>
      <c r="D107" s="86">
        <v>66769</v>
      </c>
      <c r="H107" s="197" t="s">
        <v>448</v>
      </c>
    </row>
    <row r="108" spans="1:8">
      <c r="A108" s="27">
        <v>40330</v>
      </c>
      <c r="B108" s="74">
        <v>21939</v>
      </c>
      <c r="C108" s="74">
        <v>43365</v>
      </c>
      <c r="D108" s="86">
        <v>65304</v>
      </c>
      <c r="H108" s="197" t="s">
        <v>448</v>
      </c>
    </row>
    <row r="109" spans="1:8">
      <c r="A109" s="27">
        <v>40360</v>
      </c>
      <c r="B109" s="74">
        <v>21472</v>
      </c>
      <c r="C109" s="74">
        <v>42229</v>
      </c>
      <c r="D109" s="86">
        <v>63701</v>
      </c>
      <c r="H109" s="197" t="s">
        <v>448</v>
      </c>
    </row>
    <row r="110" spans="1:8">
      <c r="A110" s="27">
        <v>40391</v>
      </c>
      <c r="B110" s="74">
        <v>20898</v>
      </c>
      <c r="C110" s="74">
        <v>41212</v>
      </c>
      <c r="D110" s="86">
        <v>62110</v>
      </c>
      <c r="H110" s="197" t="s">
        <v>448</v>
      </c>
    </row>
    <row r="111" spans="1:8">
      <c r="A111" s="27">
        <v>40422</v>
      </c>
      <c r="B111" s="74">
        <v>20303</v>
      </c>
      <c r="C111" s="74">
        <v>39666</v>
      </c>
      <c r="D111" s="86">
        <v>59969</v>
      </c>
      <c r="H111" s="197" t="s">
        <v>448</v>
      </c>
    </row>
    <row r="112" spans="1:8">
      <c r="A112" s="27">
        <v>40452</v>
      </c>
      <c r="B112" s="74">
        <v>19612</v>
      </c>
      <c r="C112" s="74">
        <v>38169</v>
      </c>
      <c r="D112" s="86">
        <v>57781</v>
      </c>
      <c r="H112" s="197" t="s">
        <v>448</v>
      </c>
    </row>
    <row r="113" spans="1:8">
      <c r="A113" s="27">
        <v>40483</v>
      </c>
      <c r="B113" s="74">
        <v>19226</v>
      </c>
      <c r="C113" s="74">
        <v>37637</v>
      </c>
      <c r="D113" s="86">
        <v>56863</v>
      </c>
      <c r="H113" s="197" t="s">
        <v>448</v>
      </c>
    </row>
    <row r="114" spans="1:8">
      <c r="A114" s="27">
        <v>40513</v>
      </c>
      <c r="B114" s="74">
        <v>18970</v>
      </c>
      <c r="C114" s="74">
        <v>37333</v>
      </c>
      <c r="D114" s="86">
        <v>56303</v>
      </c>
      <c r="H114" s="197" t="s">
        <v>448</v>
      </c>
    </row>
    <row r="115" spans="1:8">
      <c r="A115" s="27">
        <v>40544</v>
      </c>
      <c r="B115" s="74">
        <v>18877</v>
      </c>
      <c r="C115" s="74">
        <v>37012</v>
      </c>
      <c r="D115" s="86">
        <v>55889</v>
      </c>
      <c r="H115" s="197" t="s">
        <v>448</v>
      </c>
    </row>
    <row r="116" spans="1:8">
      <c r="A116" s="27">
        <v>40575</v>
      </c>
      <c r="B116" s="74">
        <v>18922</v>
      </c>
      <c r="C116" s="74">
        <v>36440</v>
      </c>
      <c r="D116" s="86">
        <v>55362</v>
      </c>
      <c r="H116" s="197" t="s">
        <v>448</v>
      </c>
    </row>
    <row r="117" spans="1:8">
      <c r="A117" s="27">
        <v>40603</v>
      </c>
      <c r="B117" s="74">
        <v>19197</v>
      </c>
      <c r="C117" s="74">
        <v>35852</v>
      </c>
      <c r="D117" s="86">
        <v>55049</v>
      </c>
      <c r="H117" s="197" t="s">
        <v>448</v>
      </c>
    </row>
    <row r="118" spans="1:8">
      <c r="A118" s="27">
        <v>40634</v>
      </c>
      <c r="B118" s="74">
        <v>19296</v>
      </c>
      <c r="C118" s="74">
        <v>35533</v>
      </c>
      <c r="D118" s="86">
        <v>54829</v>
      </c>
      <c r="H118" s="197" t="s">
        <v>448</v>
      </c>
    </row>
    <row r="119" spans="1:8">
      <c r="A119" s="27">
        <v>40664</v>
      </c>
      <c r="B119" s="74">
        <v>19630</v>
      </c>
      <c r="C119" s="74">
        <v>35759</v>
      </c>
      <c r="D119" s="86">
        <v>55389</v>
      </c>
      <c r="H119" s="197" t="s">
        <v>448</v>
      </c>
    </row>
    <row r="120" spans="1:8">
      <c r="A120" s="27">
        <v>40695</v>
      </c>
      <c r="B120" s="74">
        <v>20072</v>
      </c>
      <c r="C120" s="74">
        <v>35971</v>
      </c>
      <c r="D120" s="86">
        <v>56043</v>
      </c>
      <c r="H120" s="197" t="s">
        <v>448</v>
      </c>
    </row>
    <row r="121" spans="1:8">
      <c r="A121" s="27">
        <v>40725</v>
      </c>
      <c r="B121" s="74">
        <v>20314</v>
      </c>
      <c r="C121" s="74">
        <v>36246</v>
      </c>
      <c r="D121" s="86">
        <v>56560</v>
      </c>
      <c r="H121" s="197" t="s">
        <v>448</v>
      </c>
    </row>
    <row r="122" spans="1:8">
      <c r="A122" s="27">
        <v>40756</v>
      </c>
      <c r="B122" s="74">
        <v>20739</v>
      </c>
      <c r="C122" s="74">
        <v>36726</v>
      </c>
      <c r="D122" s="86">
        <v>57465</v>
      </c>
      <c r="H122" s="197" t="s">
        <v>448</v>
      </c>
    </row>
    <row r="123" spans="1:8">
      <c r="A123" s="27">
        <v>40787</v>
      </c>
      <c r="B123" s="74">
        <v>21019</v>
      </c>
      <c r="C123" s="74">
        <v>37358</v>
      </c>
      <c r="D123" s="86">
        <v>58377</v>
      </c>
      <c r="H123" s="197" t="s">
        <v>448</v>
      </c>
    </row>
    <row r="124" spans="1:8">
      <c r="A124" s="27">
        <v>40817</v>
      </c>
      <c r="B124" s="74">
        <v>21448</v>
      </c>
      <c r="C124" s="74">
        <v>38033</v>
      </c>
      <c r="D124" s="86">
        <v>59481</v>
      </c>
      <c r="H124" s="197" t="s">
        <v>448</v>
      </c>
    </row>
    <row r="125" spans="1:8">
      <c r="A125" s="27">
        <v>40848</v>
      </c>
      <c r="B125" s="74">
        <v>21938</v>
      </c>
      <c r="C125" s="74">
        <v>38413</v>
      </c>
      <c r="D125" s="86">
        <v>60351</v>
      </c>
      <c r="H125" s="197" t="s">
        <v>448</v>
      </c>
    </row>
    <row r="126" spans="1:8">
      <c r="A126" s="27">
        <v>40878</v>
      </c>
      <c r="B126" s="74">
        <v>22351</v>
      </c>
      <c r="C126" s="74">
        <v>38919</v>
      </c>
      <c r="D126" s="86">
        <v>61270</v>
      </c>
      <c r="H126" s="197" t="s">
        <v>448</v>
      </c>
    </row>
    <row r="127" spans="1:8">
      <c r="A127" s="27">
        <v>40909</v>
      </c>
      <c r="B127" s="74">
        <v>22634</v>
      </c>
      <c r="C127" s="74">
        <v>39457</v>
      </c>
      <c r="D127" s="86">
        <v>62091</v>
      </c>
      <c r="H127" s="197" t="s">
        <v>448</v>
      </c>
    </row>
    <row r="128" spans="1:8">
      <c r="A128" s="27">
        <v>40940</v>
      </c>
      <c r="B128" s="74">
        <v>23102</v>
      </c>
      <c r="C128" s="74">
        <v>40655</v>
      </c>
      <c r="D128" s="86">
        <v>63757</v>
      </c>
      <c r="H128" s="197" t="s">
        <v>448</v>
      </c>
    </row>
    <row r="129" spans="1:8">
      <c r="A129" s="27">
        <v>40969</v>
      </c>
      <c r="B129" s="74">
        <v>23566</v>
      </c>
      <c r="C129" s="74">
        <v>41673</v>
      </c>
      <c r="D129" s="86">
        <v>65239</v>
      </c>
      <c r="H129" s="197" t="s">
        <v>448</v>
      </c>
    </row>
    <row r="130" spans="1:8">
      <c r="A130" s="27">
        <v>41000</v>
      </c>
      <c r="B130" s="74">
        <v>23883</v>
      </c>
      <c r="C130" s="74">
        <v>42045</v>
      </c>
      <c r="D130" s="86">
        <v>65928</v>
      </c>
      <c r="H130" s="197" t="s">
        <v>448</v>
      </c>
    </row>
    <row r="131" spans="1:8">
      <c r="A131" s="27">
        <v>41030</v>
      </c>
      <c r="B131" s="74">
        <v>24475</v>
      </c>
      <c r="C131" s="74">
        <v>42862</v>
      </c>
      <c r="D131" s="86">
        <v>67337</v>
      </c>
      <c r="H131" s="197" t="s">
        <v>448</v>
      </c>
    </row>
    <row r="132" spans="1:8">
      <c r="A132" s="27">
        <v>41061</v>
      </c>
      <c r="B132" s="74">
        <v>24774</v>
      </c>
      <c r="C132" s="74">
        <v>43469</v>
      </c>
      <c r="D132" s="86">
        <v>68243</v>
      </c>
      <c r="H132" s="197" t="s">
        <v>448</v>
      </c>
    </row>
    <row r="133" spans="1:8">
      <c r="A133" s="27">
        <v>41091</v>
      </c>
      <c r="B133" s="74">
        <v>25277</v>
      </c>
      <c r="C133" s="74">
        <v>43945</v>
      </c>
      <c r="D133" s="86">
        <v>69222</v>
      </c>
      <c r="H133" s="197" t="s">
        <v>448</v>
      </c>
    </row>
    <row r="134" spans="1:8">
      <c r="A134" s="27">
        <v>41122</v>
      </c>
      <c r="B134" s="74">
        <v>25707</v>
      </c>
      <c r="C134" s="74">
        <v>44358</v>
      </c>
      <c r="D134" s="86">
        <v>70065</v>
      </c>
      <c r="H134" s="197" t="s">
        <v>448</v>
      </c>
    </row>
    <row r="135" spans="1:8">
      <c r="A135" s="27">
        <v>41153</v>
      </c>
      <c r="B135" s="74">
        <v>26038</v>
      </c>
      <c r="C135" s="74">
        <v>44445</v>
      </c>
      <c r="D135" s="86">
        <v>70483</v>
      </c>
      <c r="H135" s="197" t="s">
        <v>448</v>
      </c>
    </row>
    <row r="136" spans="1:8">
      <c r="A136" s="27">
        <v>41183</v>
      </c>
      <c r="B136" s="74">
        <v>26883</v>
      </c>
      <c r="C136" s="74">
        <v>45233</v>
      </c>
      <c r="D136" s="86">
        <v>72116</v>
      </c>
      <c r="H136" s="197" t="s">
        <v>448</v>
      </c>
    </row>
    <row r="137" spans="1:8">
      <c r="A137" s="27">
        <v>41214</v>
      </c>
      <c r="B137" s="74">
        <v>27527</v>
      </c>
      <c r="C137" s="74">
        <v>46035</v>
      </c>
      <c r="D137" s="86">
        <v>73562</v>
      </c>
      <c r="H137" s="197" t="s">
        <v>448</v>
      </c>
    </row>
    <row r="138" spans="1:8">
      <c r="A138" s="27">
        <v>41244</v>
      </c>
      <c r="B138" s="74">
        <v>27929</v>
      </c>
      <c r="C138" s="74">
        <v>46071</v>
      </c>
      <c r="D138" s="86">
        <v>74000</v>
      </c>
      <c r="H138" s="197" t="s">
        <v>448</v>
      </c>
    </row>
    <row r="139" spans="1:8">
      <c r="A139" s="27">
        <v>41275</v>
      </c>
      <c r="B139" s="74">
        <v>28221</v>
      </c>
      <c r="C139" s="74">
        <v>46639</v>
      </c>
      <c r="D139" s="86">
        <v>74860</v>
      </c>
      <c r="H139" s="197" t="s">
        <v>448</v>
      </c>
    </row>
    <row r="140" spans="1:8">
      <c r="A140" s="27">
        <v>41306</v>
      </c>
      <c r="B140" s="74">
        <v>28532</v>
      </c>
      <c r="C140" s="74">
        <v>46792</v>
      </c>
      <c r="D140" s="86">
        <v>75324</v>
      </c>
      <c r="H140" s="197" t="s">
        <v>448</v>
      </c>
    </row>
    <row r="141" spans="1:8">
      <c r="A141" s="27">
        <v>41334</v>
      </c>
      <c r="B141" s="74">
        <v>28939</v>
      </c>
      <c r="C141" s="74">
        <v>47183</v>
      </c>
      <c r="D141" s="86">
        <v>76122</v>
      </c>
      <c r="H141" s="197" t="s">
        <v>448</v>
      </c>
    </row>
    <row r="142" spans="1:8">
      <c r="A142" s="27">
        <v>41365</v>
      </c>
      <c r="B142" s="74">
        <v>29579</v>
      </c>
      <c r="C142" s="74">
        <v>47971</v>
      </c>
      <c r="D142" s="86">
        <v>77550</v>
      </c>
      <c r="H142" s="197" t="s">
        <v>448</v>
      </c>
    </row>
    <row r="143" spans="1:8">
      <c r="A143" s="27">
        <v>41395</v>
      </c>
      <c r="B143" s="74">
        <v>29804</v>
      </c>
      <c r="C143" s="74">
        <v>48285</v>
      </c>
      <c r="D143" s="86">
        <v>78089</v>
      </c>
      <c r="H143" s="197" t="s">
        <v>448</v>
      </c>
    </row>
    <row r="144" spans="1:8">
      <c r="A144" s="27">
        <v>41426</v>
      </c>
      <c r="B144" s="86">
        <v>29912</v>
      </c>
      <c r="C144" s="86">
        <v>48177</v>
      </c>
      <c r="D144" s="86">
        <v>78089</v>
      </c>
      <c r="H144" s="197" t="s">
        <v>448</v>
      </c>
    </row>
    <row r="145" spans="1:10">
      <c r="A145" s="27">
        <v>41456</v>
      </c>
      <c r="B145" s="86">
        <v>30378</v>
      </c>
      <c r="C145" s="86">
        <v>48581</v>
      </c>
      <c r="D145" s="86">
        <v>78959</v>
      </c>
      <c r="H145" s="197" t="s">
        <v>448</v>
      </c>
      <c r="I145" s="43"/>
      <c r="J145" s="43"/>
    </row>
    <row r="146" spans="1:10">
      <c r="A146" s="27">
        <v>41487</v>
      </c>
      <c r="B146" s="86">
        <v>30656</v>
      </c>
      <c r="C146" s="86">
        <v>48816</v>
      </c>
      <c r="D146" s="86">
        <v>79472</v>
      </c>
      <c r="H146" s="197" t="s">
        <v>448</v>
      </c>
      <c r="I146" s="43"/>
      <c r="J146" s="43"/>
    </row>
    <row r="147" spans="1:10">
      <c r="A147" s="27">
        <v>41518</v>
      </c>
      <c r="B147" s="86">
        <v>31124</v>
      </c>
      <c r="C147" s="86">
        <v>49415</v>
      </c>
      <c r="D147" s="86">
        <v>80539</v>
      </c>
      <c r="G147" s="43"/>
      <c r="H147" s="197" t="s">
        <v>448</v>
      </c>
      <c r="I147" s="43"/>
      <c r="J147" s="43"/>
    </row>
    <row r="148" spans="1:10">
      <c r="A148" s="27">
        <v>41548</v>
      </c>
      <c r="B148" s="86">
        <v>31098</v>
      </c>
      <c r="C148" s="86">
        <v>49579</v>
      </c>
      <c r="D148" s="86">
        <v>80677</v>
      </c>
      <c r="G148" s="43"/>
      <c r="H148" s="197" t="s">
        <v>448</v>
      </c>
      <c r="I148" s="43"/>
      <c r="J148" s="43"/>
    </row>
    <row r="149" spans="1:10">
      <c r="A149" s="27">
        <v>41579</v>
      </c>
      <c r="B149" s="86">
        <v>30893</v>
      </c>
      <c r="C149" s="86">
        <v>49291</v>
      </c>
      <c r="D149" s="86">
        <v>80184</v>
      </c>
      <c r="G149" s="43"/>
      <c r="H149" s="197" t="s">
        <v>448</v>
      </c>
      <c r="I149" s="43"/>
      <c r="J149" s="43"/>
    </row>
    <row r="150" spans="1:10">
      <c r="A150" s="27">
        <v>41609</v>
      </c>
      <c r="B150" s="86">
        <v>30811</v>
      </c>
      <c r="C150" s="86">
        <v>49307</v>
      </c>
      <c r="D150" s="86">
        <v>80118</v>
      </c>
      <c r="H150" s="197" t="s">
        <v>448</v>
      </c>
      <c r="I150" s="88"/>
      <c r="J150" s="88"/>
    </row>
    <row r="151" spans="1:10">
      <c r="A151" s="27">
        <v>41640</v>
      </c>
      <c r="B151" s="86">
        <v>30832</v>
      </c>
      <c r="C151" s="86">
        <v>49072</v>
      </c>
      <c r="D151" s="86">
        <v>79904</v>
      </c>
      <c r="H151" s="197" t="s">
        <v>448</v>
      </c>
      <c r="I151" s="88"/>
      <c r="J151" s="88"/>
    </row>
    <row r="152" spans="1:10">
      <c r="A152" s="27">
        <v>41671</v>
      </c>
      <c r="B152" s="86">
        <v>30546</v>
      </c>
      <c r="C152" s="86">
        <v>48851</v>
      </c>
      <c r="D152" s="86">
        <v>79397</v>
      </c>
      <c r="H152" s="197" t="s">
        <v>448</v>
      </c>
      <c r="I152" s="43"/>
      <c r="J152" s="43"/>
    </row>
    <row r="153" spans="1:10">
      <c r="A153" s="27">
        <v>41699</v>
      </c>
      <c r="B153" s="86">
        <v>30211</v>
      </c>
      <c r="C153" s="86">
        <v>48373</v>
      </c>
      <c r="D153" s="86">
        <v>78584</v>
      </c>
      <c r="H153" s="197" t="s">
        <v>448</v>
      </c>
      <c r="I153" s="43"/>
      <c r="J153" s="43"/>
    </row>
    <row r="154" spans="1:10">
      <c r="A154" s="27">
        <v>41730</v>
      </c>
      <c r="B154" s="86">
        <v>29588</v>
      </c>
      <c r="C154" s="86">
        <v>47562</v>
      </c>
      <c r="D154" s="86">
        <v>77150</v>
      </c>
      <c r="G154" s="46"/>
      <c r="H154" s="197" t="s">
        <v>448</v>
      </c>
      <c r="I154" s="46"/>
    </row>
    <row r="155" spans="1:10">
      <c r="A155" s="27">
        <v>41760</v>
      </c>
      <c r="B155" s="86">
        <v>29081</v>
      </c>
      <c r="C155" s="86">
        <v>46927</v>
      </c>
      <c r="D155" s="86">
        <v>76008</v>
      </c>
      <c r="G155" s="46"/>
      <c r="H155" s="197" t="s">
        <v>448</v>
      </c>
      <c r="I155" s="46"/>
    </row>
    <row r="156" spans="1:10">
      <c r="A156" s="27">
        <v>41791</v>
      </c>
      <c r="B156" s="86">
        <v>28900</v>
      </c>
      <c r="C156" s="86">
        <v>46736</v>
      </c>
      <c r="D156" s="86">
        <v>75636</v>
      </c>
      <c r="G156" s="46"/>
      <c r="H156" s="197" t="s">
        <v>448</v>
      </c>
      <c r="I156" s="46"/>
    </row>
    <row r="157" spans="1:10">
      <c r="A157" s="27">
        <v>41821</v>
      </c>
      <c r="B157" s="86">
        <v>28362</v>
      </c>
      <c r="C157" s="86">
        <v>46390</v>
      </c>
      <c r="D157" s="86">
        <v>74752</v>
      </c>
      <c r="G157" s="46"/>
      <c r="H157" s="197" t="s">
        <v>448</v>
      </c>
      <c r="I157" s="46"/>
    </row>
    <row r="158" spans="1:10">
      <c r="A158" s="27">
        <v>41852</v>
      </c>
      <c r="B158" s="86">
        <v>27839</v>
      </c>
      <c r="C158" s="86">
        <v>45846</v>
      </c>
      <c r="D158" s="86">
        <v>73685</v>
      </c>
      <c r="H158" s="197" t="s">
        <v>448</v>
      </c>
    </row>
    <row r="159" spans="1:10">
      <c r="A159" s="27">
        <v>41883</v>
      </c>
      <c r="B159" s="86">
        <v>27406</v>
      </c>
      <c r="C159" s="86">
        <v>45470</v>
      </c>
      <c r="D159" s="86">
        <v>72876</v>
      </c>
      <c r="H159" s="197" t="s">
        <v>448</v>
      </c>
    </row>
    <row r="160" spans="1:10">
      <c r="A160" s="27">
        <v>41913</v>
      </c>
      <c r="B160" s="86">
        <v>27194</v>
      </c>
      <c r="C160" s="86">
        <v>45512</v>
      </c>
      <c r="D160" s="86">
        <v>72706</v>
      </c>
      <c r="H160" s="197" t="s">
        <v>448</v>
      </c>
    </row>
    <row r="161" spans="1:8">
      <c r="A161" s="27">
        <v>41944</v>
      </c>
      <c r="B161" s="86">
        <v>27422</v>
      </c>
      <c r="C161" s="86">
        <v>45739</v>
      </c>
      <c r="D161" s="86">
        <v>73161</v>
      </c>
      <c r="H161" s="197" t="s">
        <v>448</v>
      </c>
    </row>
    <row r="162" spans="1:8">
      <c r="A162" s="27">
        <v>41974</v>
      </c>
      <c r="B162" s="86">
        <v>28000</v>
      </c>
      <c r="C162" s="86">
        <v>46537</v>
      </c>
      <c r="D162" s="86">
        <v>74537</v>
      </c>
      <c r="H162" s="197" t="s">
        <v>448</v>
      </c>
    </row>
    <row r="163" spans="1:8">
      <c r="A163" s="27">
        <v>42005</v>
      </c>
      <c r="B163" s="86">
        <v>27966</v>
      </c>
      <c r="C163" s="86">
        <v>46693</v>
      </c>
      <c r="D163" s="86">
        <v>74659</v>
      </c>
      <c r="H163" s="197" t="s">
        <v>448</v>
      </c>
    </row>
    <row r="164" spans="1:8">
      <c r="A164" s="27">
        <v>42036</v>
      </c>
      <c r="B164" s="86">
        <v>28172</v>
      </c>
      <c r="C164" s="86">
        <v>47260</v>
      </c>
      <c r="D164" s="86">
        <v>75432</v>
      </c>
      <c r="H164" s="197" t="s">
        <v>448</v>
      </c>
    </row>
    <row r="165" spans="1:8">
      <c r="A165" s="27">
        <v>42064</v>
      </c>
      <c r="B165" s="86">
        <v>28822</v>
      </c>
      <c r="C165" s="86">
        <v>48098</v>
      </c>
      <c r="D165" s="86">
        <v>76920</v>
      </c>
      <c r="H165" s="197" t="s">
        <v>448</v>
      </c>
    </row>
    <row r="166" spans="1:8">
      <c r="A166" s="27">
        <v>42095</v>
      </c>
      <c r="B166" s="86">
        <v>29373</v>
      </c>
      <c r="C166" s="86">
        <v>49111</v>
      </c>
      <c r="D166" s="86">
        <v>78484</v>
      </c>
      <c r="H166" s="197" t="s">
        <v>448</v>
      </c>
    </row>
    <row r="167" spans="1:8">
      <c r="A167" s="27">
        <v>42125</v>
      </c>
      <c r="B167" s="86">
        <v>29949</v>
      </c>
      <c r="C167" s="86">
        <v>49952</v>
      </c>
      <c r="D167" s="86">
        <v>79901</v>
      </c>
      <c r="E167" s="123">
        <v>42171</v>
      </c>
      <c r="H167" s="197" t="s">
        <v>448</v>
      </c>
    </row>
    <row r="168" spans="1:8">
      <c r="A168" s="27">
        <v>42156</v>
      </c>
      <c r="B168" s="86">
        <v>30393</v>
      </c>
      <c r="C168" s="86">
        <v>51171</v>
      </c>
      <c r="D168" s="86">
        <v>81564</v>
      </c>
      <c r="E168" s="123">
        <v>42201</v>
      </c>
      <c r="H168" s="197" t="s">
        <v>448</v>
      </c>
    </row>
    <row r="169" spans="1:8">
      <c r="A169" s="27">
        <v>42186</v>
      </c>
      <c r="B169" s="86">
        <v>31238</v>
      </c>
      <c r="C169" s="86">
        <v>52554</v>
      </c>
      <c r="D169" s="86">
        <v>83792</v>
      </c>
      <c r="E169" s="123">
        <v>42241</v>
      </c>
      <c r="H169" s="197" t="s">
        <v>448</v>
      </c>
    </row>
    <row r="170" spans="1:8">
      <c r="A170" s="27">
        <v>42217</v>
      </c>
      <c r="B170" s="86">
        <v>32077</v>
      </c>
      <c r="C170" s="86">
        <v>54000</v>
      </c>
      <c r="D170" s="86">
        <v>86077</v>
      </c>
      <c r="E170" s="123">
        <v>42261</v>
      </c>
      <c r="H170" s="197" t="s">
        <v>448</v>
      </c>
    </row>
    <row r="171" spans="1:8">
      <c r="A171" s="27">
        <v>42248</v>
      </c>
      <c r="B171" s="86">
        <v>32894</v>
      </c>
      <c r="C171" s="86">
        <v>55446</v>
      </c>
      <c r="D171" s="86">
        <v>88340</v>
      </c>
      <c r="E171" s="123">
        <v>42296</v>
      </c>
      <c r="H171" s="197" t="s">
        <v>448</v>
      </c>
    </row>
    <row r="172" spans="1:8">
      <c r="A172" s="27">
        <v>42278</v>
      </c>
      <c r="B172" s="86">
        <v>32880</v>
      </c>
      <c r="C172" s="86">
        <v>56690</v>
      </c>
      <c r="D172" s="86">
        <v>89570</v>
      </c>
      <c r="E172" s="123">
        <v>42328</v>
      </c>
      <c r="H172" s="197" t="s">
        <v>448</v>
      </c>
    </row>
    <row r="173" spans="1:8">
      <c r="A173" s="27">
        <v>42309</v>
      </c>
      <c r="B173" s="86">
        <v>32360</v>
      </c>
      <c r="C173" s="86">
        <v>57842</v>
      </c>
      <c r="D173" s="86">
        <v>90202</v>
      </c>
      <c r="E173" s="123">
        <v>42353</v>
      </c>
      <c r="H173" s="197" t="s">
        <v>448</v>
      </c>
    </row>
    <row r="174" spans="1:8">
      <c r="A174" s="27">
        <v>42339</v>
      </c>
      <c r="B174" s="86">
        <v>31738</v>
      </c>
      <c r="C174" s="86">
        <v>58713</v>
      </c>
      <c r="D174" s="86">
        <v>90451</v>
      </c>
      <c r="E174" s="123">
        <v>42391</v>
      </c>
      <c r="H174" s="197" t="s">
        <v>448</v>
      </c>
    </row>
    <row r="175" spans="1:8">
      <c r="A175" s="27">
        <v>42370</v>
      </c>
      <c r="B175" s="86">
        <v>31517</v>
      </c>
      <c r="C175" s="86">
        <v>59141</v>
      </c>
      <c r="D175" s="86">
        <v>90658</v>
      </c>
      <c r="E175" s="123">
        <v>42424</v>
      </c>
      <c r="H175" s="197" t="s">
        <v>448</v>
      </c>
    </row>
    <row r="176" spans="1:8">
      <c r="A176" s="27">
        <v>42401</v>
      </c>
      <c r="B176" s="86">
        <v>31097</v>
      </c>
      <c r="C176" s="86">
        <v>59954</v>
      </c>
      <c r="D176" s="86">
        <v>91051</v>
      </c>
      <c r="E176" s="123">
        <v>42452</v>
      </c>
      <c r="F176" s="111"/>
      <c r="H176" s="197" t="s">
        <v>448</v>
      </c>
    </row>
    <row r="177" spans="1:9">
      <c r="A177" s="27">
        <v>42430</v>
      </c>
      <c r="B177" s="86">
        <v>30631</v>
      </c>
      <c r="C177" s="86">
        <v>61144</v>
      </c>
      <c r="D177" s="86">
        <v>91775</v>
      </c>
      <c r="E177" s="123">
        <v>42529</v>
      </c>
      <c r="F177" s="111" t="s">
        <v>434</v>
      </c>
      <c r="H177" s="197" t="s">
        <v>448</v>
      </c>
    </row>
    <row r="178" spans="1:9">
      <c r="A178" s="27">
        <v>42461</v>
      </c>
      <c r="B178" s="86">
        <v>30612</v>
      </c>
      <c r="C178" s="86">
        <v>62438</v>
      </c>
      <c r="D178" s="86">
        <v>93050</v>
      </c>
      <c r="E178" s="123">
        <v>42529</v>
      </c>
      <c r="H178" s="197" t="s">
        <v>448</v>
      </c>
    </row>
    <row r="179" spans="1:9">
      <c r="A179" s="27">
        <v>42491</v>
      </c>
      <c r="B179" s="86">
        <v>30630</v>
      </c>
      <c r="C179" s="86">
        <v>63440</v>
      </c>
      <c r="D179" s="86">
        <v>94070</v>
      </c>
      <c r="E179" s="123">
        <v>42541</v>
      </c>
      <c r="H179" s="197" t="s">
        <v>448</v>
      </c>
    </row>
    <row r="180" spans="1:9">
      <c r="A180" s="27">
        <v>42522</v>
      </c>
      <c r="B180" s="86">
        <v>30579</v>
      </c>
      <c r="C180" s="86">
        <v>63917</v>
      </c>
      <c r="D180" s="86">
        <v>94496</v>
      </c>
      <c r="E180" s="123">
        <v>42572</v>
      </c>
      <c r="H180" s="197" t="s">
        <v>448</v>
      </c>
    </row>
    <row r="181" spans="1:9">
      <c r="A181" s="27">
        <v>42552</v>
      </c>
      <c r="B181" s="86">
        <v>29953</v>
      </c>
      <c r="C181" s="86">
        <v>63673</v>
      </c>
      <c r="D181" s="86">
        <v>93626</v>
      </c>
      <c r="E181" s="123">
        <v>42612</v>
      </c>
      <c r="H181" s="197" t="s">
        <v>448</v>
      </c>
      <c r="I181" s="111"/>
    </row>
    <row r="182" spans="1:9">
      <c r="A182" s="27">
        <v>42583</v>
      </c>
      <c r="B182" s="86">
        <v>29339</v>
      </c>
      <c r="C182" s="86">
        <v>63889</v>
      </c>
      <c r="D182" s="86">
        <v>93228</v>
      </c>
      <c r="E182" s="123">
        <v>42628</v>
      </c>
      <c r="H182" s="197" t="s">
        <v>448</v>
      </c>
      <c r="I182" s="111"/>
    </row>
    <row r="183" spans="1:9">
      <c r="A183" s="27">
        <v>42614</v>
      </c>
      <c r="B183" s="86">
        <v>28564</v>
      </c>
      <c r="C183" s="86">
        <v>63842</v>
      </c>
      <c r="D183" s="86">
        <v>92406</v>
      </c>
      <c r="E183" s="123">
        <v>42676</v>
      </c>
      <c r="H183" s="197" t="s">
        <v>448</v>
      </c>
      <c r="I183" s="111"/>
    </row>
    <row r="184" spans="1:9">
      <c r="A184" s="27">
        <v>42644</v>
      </c>
      <c r="B184" s="86">
        <v>28239</v>
      </c>
      <c r="C184" s="86">
        <v>63088</v>
      </c>
      <c r="D184" s="86">
        <v>91327</v>
      </c>
      <c r="E184" s="123">
        <v>42703</v>
      </c>
      <c r="F184" s="113" t="s">
        <v>465</v>
      </c>
      <c r="H184" s="197" t="s">
        <v>448</v>
      </c>
    </row>
    <row r="185" spans="1:9">
      <c r="A185" s="27">
        <v>42675</v>
      </c>
      <c r="B185" s="86">
        <v>28166</v>
      </c>
      <c r="C185" s="86">
        <v>62678</v>
      </c>
      <c r="D185" s="86">
        <v>90844</v>
      </c>
      <c r="E185" s="123">
        <v>42725</v>
      </c>
      <c r="F185" s="113" t="s">
        <v>465</v>
      </c>
      <c r="H185" s="197" t="s">
        <v>448</v>
      </c>
    </row>
    <row r="186" spans="1:9">
      <c r="A186" s="27">
        <v>42705</v>
      </c>
      <c r="B186" s="86">
        <v>27896</v>
      </c>
      <c r="C186" s="86">
        <v>62202</v>
      </c>
      <c r="D186" s="86">
        <v>90098</v>
      </c>
      <c r="E186" s="123">
        <v>42768</v>
      </c>
      <c r="F186" s="113" t="s">
        <v>465</v>
      </c>
      <c r="H186" s="197" t="s">
        <v>448</v>
      </c>
    </row>
    <row r="187" spans="1:9">
      <c r="A187" s="27">
        <v>42736</v>
      </c>
      <c r="B187" s="86">
        <v>27612</v>
      </c>
      <c r="C187" s="86">
        <v>61689</v>
      </c>
      <c r="D187" s="86">
        <v>89301</v>
      </c>
      <c r="E187" s="123">
        <v>42793</v>
      </c>
      <c r="F187" s="113" t="s">
        <v>465</v>
      </c>
      <c r="H187" s="197" t="s">
        <v>448</v>
      </c>
    </row>
    <row r="188" spans="1:9">
      <c r="A188" s="27">
        <v>42767</v>
      </c>
      <c r="B188" s="86">
        <v>27357</v>
      </c>
      <c r="C188" s="86">
        <v>60948</v>
      </c>
      <c r="D188" s="86">
        <v>88305</v>
      </c>
      <c r="E188" s="123">
        <v>42809</v>
      </c>
      <c r="F188" s="113"/>
      <c r="H188" s="197" t="s">
        <v>448</v>
      </c>
    </row>
    <row r="189" spans="1:9">
      <c r="A189" s="27">
        <v>42795</v>
      </c>
      <c r="B189" s="86">
        <v>26951</v>
      </c>
      <c r="C189" s="86">
        <v>60449</v>
      </c>
      <c r="D189" s="86">
        <v>87400</v>
      </c>
      <c r="E189" s="123">
        <v>42852</v>
      </c>
      <c r="F189" s="130" t="s">
        <v>583</v>
      </c>
      <c r="H189" s="197" t="s">
        <v>448</v>
      </c>
    </row>
    <row r="190" spans="1:9">
      <c r="A190" s="27">
        <v>42826</v>
      </c>
      <c r="B190" s="86">
        <v>26095</v>
      </c>
      <c r="C190" s="86">
        <v>58769</v>
      </c>
      <c r="D190" s="86">
        <v>84864</v>
      </c>
      <c r="E190" s="123">
        <v>42871</v>
      </c>
      <c r="F190" s="113" t="s">
        <v>591</v>
      </c>
      <c r="H190" s="197" t="s">
        <v>448</v>
      </c>
      <c r="I190" s="130" t="s">
        <v>583</v>
      </c>
    </row>
    <row r="191" spans="1:9">
      <c r="A191" s="27">
        <v>42856</v>
      </c>
      <c r="B191" s="86">
        <v>25234</v>
      </c>
      <c r="C191" s="86">
        <v>58103</v>
      </c>
      <c r="D191" s="86">
        <v>83337</v>
      </c>
      <c r="E191" s="123">
        <v>42901</v>
      </c>
      <c r="F191" s="113"/>
      <c r="G191" s="111" t="s">
        <v>612</v>
      </c>
      <c r="H191" s="197" t="s">
        <v>448</v>
      </c>
    </row>
    <row r="192" spans="1:9">
      <c r="A192" s="27">
        <v>42887</v>
      </c>
      <c r="B192" s="86">
        <v>24407</v>
      </c>
      <c r="C192" s="86">
        <v>57112</v>
      </c>
      <c r="D192" s="86">
        <v>81519</v>
      </c>
      <c r="E192" s="123">
        <v>42934</v>
      </c>
      <c r="F192" s="113" t="s">
        <v>465</v>
      </c>
      <c r="H192" s="197" t="s">
        <v>448</v>
      </c>
    </row>
    <row r="193" spans="1:8">
      <c r="A193" s="27">
        <v>42917</v>
      </c>
      <c r="B193" s="86">
        <v>23685</v>
      </c>
      <c r="C193" s="86">
        <v>56202</v>
      </c>
      <c r="D193" s="86">
        <v>79887</v>
      </c>
      <c r="E193" s="123">
        <v>42961</v>
      </c>
      <c r="F193" s="113" t="s">
        <v>465</v>
      </c>
      <c r="G193" s="111" t="s">
        <v>593</v>
      </c>
      <c r="H193" s="197" t="s">
        <v>448</v>
      </c>
    </row>
    <row r="194" spans="1:8">
      <c r="A194" s="27">
        <v>42948</v>
      </c>
      <c r="B194" s="86">
        <v>23218</v>
      </c>
      <c r="C194" s="86">
        <v>55329</v>
      </c>
      <c r="D194" s="86">
        <v>78547</v>
      </c>
      <c r="E194" s="123">
        <v>42993</v>
      </c>
      <c r="F194" s="113" t="s">
        <v>465</v>
      </c>
      <c r="H194" s="197" t="s">
        <v>448</v>
      </c>
    </row>
    <row r="195" spans="1:8">
      <c r="A195" s="27">
        <v>42979</v>
      </c>
      <c r="B195" s="86">
        <v>22585</v>
      </c>
      <c r="C195" s="86">
        <v>54284</v>
      </c>
      <c r="D195" s="86">
        <v>76869</v>
      </c>
      <c r="E195" s="123">
        <v>43021</v>
      </c>
      <c r="G195" s="111" t="s">
        <v>612</v>
      </c>
      <c r="H195" s="197" t="s">
        <v>448</v>
      </c>
    </row>
    <row r="196" spans="1:8">
      <c r="A196" s="27">
        <v>43009</v>
      </c>
      <c r="B196" s="86">
        <v>22221</v>
      </c>
      <c r="C196" s="86">
        <v>53769</v>
      </c>
      <c r="D196" s="86">
        <v>75990</v>
      </c>
      <c r="E196" s="123">
        <v>43055</v>
      </c>
      <c r="F196" s="113" t="s">
        <v>465</v>
      </c>
      <c r="G196" s="111"/>
      <c r="H196" s="197" t="s">
        <v>448</v>
      </c>
    </row>
    <row r="197" spans="1:8">
      <c r="A197" s="27">
        <v>43040</v>
      </c>
      <c r="B197" s="86">
        <v>21897</v>
      </c>
      <c r="C197" s="86">
        <v>53630</v>
      </c>
      <c r="D197" s="86">
        <v>75527</v>
      </c>
      <c r="E197" s="123">
        <v>43084</v>
      </c>
      <c r="F197" s="111"/>
      <c r="G197" s="111" t="s">
        <v>612</v>
      </c>
      <c r="H197" s="197" t="s">
        <v>448</v>
      </c>
    </row>
    <row r="198" spans="1:8">
      <c r="A198" s="27">
        <v>43070</v>
      </c>
      <c r="B198" s="86">
        <v>21854</v>
      </c>
      <c r="C198" s="86">
        <v>53223</v>
      </c>
      <c r="D198" s="86">
        <v>75077</v>
      </c>
      <c r="E198" s="123">
        <v>43133</v>
      </c>
      <c r="H198" s="197" t="s">
        <v>448</v>
      </c>
    </row>
    <row r="199" spans="1:8">
      <c r="A199" s="27">
        <v>43101</v>
      </c>
      <c r="B199" s="86">
        <v>21892</v>
      </c>
      <c r="C199" s="86">
        <v>53418</v>
      </c>
      <c r="D199" s="86">
        <v>75310</v>
      </c>
      <c r="E199" s="123">
        <v>43146</v>
      </c>
      <c r="F199" s="113" t="s">
        <v>465</v>
      </c>
      <c r="G199" s="111"/>
      <c r="H199" s="197" t="s">
        <v>448</v>
      </c>
    </row>
    <row r="200" spans="1:8">
      <c r="A200" s="27">
        <v>43132</v>
      </c>
      <c r="B200" s="86">
        <v>21978</v>
      </c>
      <c r="C200" s="86">
        <v>53613</v>
      </c>
      <c r="D200" s="86">
        <v>75591</v>
      </c>
      <c r="E200" s="123">
        <v>43187</v>
      </c>
      <c r="F200" s="111"/>
      <c r="G200" s="111" t="s">
        <v>612</v>
      </c>
      <c r="H200" s="197" t="s">
        <v>448</v>
      </c>
    </row>
    <row r="201" spans="1:8">
      <c r="A201" s="27">
        <v>43160</v>
      </c>
      <c r="B201" s="86">
        <v>21717</v>
      </c>
      <c r="C201" s="86">
        <v>53216</v>
      </c>
      <c r="D201" s="86">
        <v>74933</v>
      </c>
      <c r="E201" s="123">
        <v>43214</v>
      </c>
      <c r="F201" s="113" t="s">
        <v>465</v>
      </c>
      <c r="H201" s="197" t="s">
        <v>448</v>
      </c>
    </row>
    <row r="202" spans="1:8">
      <c r="A202" s="27">
        <v>43191</v>
      </c>
      <c r="B202" s="86">
        <v>21828</v>
      </c>
      <c r="C202" s="86">
        <v>53687</v>
      </c>
      <c r="D202" s="86">
        <v>75515</v>
      </c>
      <c r="E202" s="123">
        <v>43231</v>
      </c>
      <c r="F202" s="111"/>
      <c r="G202" s="111" t="s">
        <v>612</v>
      </c>
      <c r="H202" s="197" t="s">
        <v>448</v>
      </c>
    </row>
    <row r="203" spans="1:8">
      <c r="A203" s="27">
        <v>43221</v>
      </c>
      <c r="B203" s="86">
        <v>22079</v>
      </c>
      <c r="C203" s="86">
        <v>53830</v>
      </c>
      <c r="D203" s="86">
        <v>75909</v>
      </c>
      <c r="E203" s="123">
        <v>43269</v>
      </c>
      <c r="F203" s="113" t="s">
        <v>465</v>
      </c>
      <c r="G203" s="111"/>
      <c r="H203" s="197" t="s">
        <v>448</v>
      </c>
    </row>
    <row r="204" spans="1:8">
      <c r="A204" s="27">
        <v>43252</v>
      </c>
      <c r="B204" s="86">
        <v>22136</v>
      </c>
      <c r="C204" s="86">
        <v>53952</v>
      </c>
      <c r="D204" s="86">
        <v>76088</v>
      </c>
      <c r="E204" s="123">
        <v>43298</v>
      </c>
      <c r="G204" s="111" t="s">
        <v>612</v>
      </c>
      <c r="H204" s="197" t="s">
        <v>448</v>
      </c>
    </row>
    <row r="205" spans="1:8">
      <c r="A205" s="27">
        <v>43282</v>
      </c>
      <c r="B205" s="86">
        <v>22236</v>
      </c>
      <c r="C205" s="86">
        <v>54130</v>
      </c>
      <c r="D205" s="86">
        <v>76366</v>
      </c>
      <c r="E205" s="123">
        <v>43327</v>
      </c>
      <c r="F205" s="113" t="s">
        <v>465</v>
      </c>
      <c r="G205" s="111"/>
      <c r="H205" s="197" t="s">
        <v>448</v>
      </c>
    </row>
    <row r="206" spans="1:8">
      <c r="A206" s="27">
        <v>43313</v>
      </c>
      <c r="B206" s="86">
        <v>22236</v>
      </c>
      <c r="C206" s="86">
        <v>54448</v>
      </c>
      <c r="D206" s="86">
        <v>76684</v>
      </c>
      <c r="E206" s="123">
        <v>43360</v>
      </c>
      <c r="F206" s="111"/>
      <c r="G206" s="111" t="s">
        <v>612</v>
      </c>
      <c r="H206" s="197" t="s">
        <v>448</v>
      </c>
    </row>
    <row r="207" spans="1:8">
      <c r="A207" s="27">
        <v>43344</v>
      </c>
      <c r="B207" s="86">
        <v>22300</v>
      </c>
      <c r="C207" s="86">
        <v>54418</v>
      </c>
      <c r="D207" s="86">
        <v>76718</v>
      </c>
      <c r="E207" s="123">
        <v>43399</v>
      </c>
      <c r="F207" s="113" t="s">
        <v>465</v>
      </c>
      <c r="G207" s="111"/>
      <c r="H207" s="197" t="s">
        <v>448</v>
      </c>
    </row>
    <row r="208" spans="1:8">
      <c r="A208" s="27">
        <v>43374</v>
      </c>
      <c r="B208" s="86">
        <v>22637</v>
      </c>
      <c r="C208" s="86">
        <v>55284</v>
      </c>
      <c r="D208" s="86">
        <v>77921</v>
      </c>
      <c r="E208" s="123">
        <v>43418</v>
      </c>
      <c r="F208" s="130" t="s">
        <v>653</v>
      </c>
      <c r="H208" s="197" t="s">
        <v>448</v>
      </c>
    </row>
    <row r="209" spans="1:8">
      <c r="A209" s="27">
        <v>43405</v>
      </c>
      <c r="B209" s="86">
        <v>22822</v>
      </c>
      <c r="C209" s="86">
        <v>55547</v>
      </c>
      <c r="D209" s="86">
        <v>78369</v>
      </c>
      <c r="E209" s="123">
        <v>43451</v>
      </c>
      <c r="G209" s="111" t="s">
        <v>612</v>
      </c>
      <c r="H209" s="197" t="s">
        <v>448</v>
      </c>
    </row>
    <row r="210" spans="1:8">
      <c r="A210" s="27">
        <v>43435</v>
      </c>
      <c r="B210" s="86">
        <v>22469</v>
      </c>
      <c r="C210" s="86">
        <v>55379</v>
      </c>
      <c r="D210" s="86">
        <v>77848</v>
      </c>
      <c r="E210" s="123">
        <v>43490</v>
      </c>
      <c r="F210" s="113" t="s">
        <v>465</v>
      </c>
      <c r="G210" s="111"/>
      <c r="H210" s="111" t="s">
        <v>448</v>
      </c>
    </row>
    <row r="211" spans="1:8">
      <c r="A211" s="27">
        <v>43466</v>
      </c>
      <c r="B211" s="86">
        <v>22464</v>
      </c>
      <c r="C211" s="86">
        <v>55359</v>
      </c>
      <c r="D211" s="86">
        <v>77823</v>
      </c>
      <c r="E211" s="123">
        <v>43510</v>
      </c>
      <c r="F211" s="130" t="s">
        <v>653</v>
      </c>
      <c r="G211" s="111"/>
      <c r="H211" s="111"/>
    </row>
    <row r="212" spans="1:8">
      <c r="A212" s="27">
        <v>43497</v>
      </c>
      <c r="B212" s="86">
        <v>22200</v>
      </c>
      <c r="C212" s="86">
        <v>55179</v>
      </c>
      <c r="D212" s="86">
        <v>77379</v>
      </c>
      <c r="E212" s="123">
        <v>43538</v>
      </c>
      <c r="F212" s="111"/>
      <c r="G212" s="111" t="s">
        <v>612</v>
      </c>
      <c r="H212" s="111"/>
    </row>
    <row r="213" spans="1:8">
      <c r="A213" s="27">
        <v>43525</v>
      </c>
      <c r="B213" s="86">
        <v>21832</v>
      </c>
      <c r="C213" s="86">
        <v>54796</v>
      </c>
      <c r="D213" s="86">
        <v>76628</v>
      </c>
      <c r="E213" s="123">
        <v>43584</v>
      </c>
      <c r="F213" s="113" t="s">
        <v>465</v>
      </c>
    </row>
    <row r="214" spans="1:8">
      <c r="A214" s="27">
        <v>43556</v>
      </c>
      <c r="B214" s="86">
        <v>21636</v>
      </c>
      <c r="C214" s="86">
        <v>54519</v>
      </c>
      <c r="D214" s="86">
        <v>76155</v>
      </c>
      <c r="E214" s="123">
        <v>43620</v>
      </c>
      <c r="F214" s="130" t="s">
        <v>653</v>
      </c>
    </row>
    <row r="215" spans="1:8">
      <c r="A215" s="27">
        <v>43586</v>
      </c>
      <c r="B215" s="86">
        <v>21187</v>
      </c>
      <c r="C215" s="86">
        <v>54569</v>
      </c>
      <c r="D215" s="86">
        <v>75756</v>
      </c>
      <c r="E215" s="123">
        <v>43630</v>
      </c>
      <c r="G215" s="111" t="s">
        <v>612</v>
      </c>
    </row>
    <row r="216" spans="1:8">
      <c r="A216" s="27">
        <v>43617</v>
      </c>
      <c r="B216" s="86">
        <v>21186</v>
      </c>
      <c r="C216" s="86">
        <v>54541</v>
      </c>
      <c r="D216" s="86">
        <v>75727</v>
      </c>
      <c r="E216" s="123">
        <v>43658</v>
      </c>
      <c r="F216" s="113" t="s">
        <v>465</v>
      </c>
    </row>
    <row r="217" spans="1:8">
      <c r="A217" s="27">
        <v>43647</v>
      </c>
      <c r="B217" s="86">
        <v>21401</v>
      </c>
      <c r="C217" s="86">
        <v>54749</v>
      </c>
      <c r="D217" s="86">
        <v>76133</v>
      </c>
      <c r="E217" s="123">
        <v>43691</v>
      </c>
      <c r="F217" s="130" t="s">
        <v>653</v>
      </c>
      <c r="G217" s="111"/>
    </row>
    <row r="218" spans="1:8">
      <c r="A218" s="27">
        <v>43678</v>
      </c>
      <c r="B218" s="86">
        <v>21376</v>
      </c>
      <c r="C218" s="86">
        <v>54560</v>
      </c>
      <c r="D218" s="86">
        <v>75919</v>
      </c>
      <c r="E218" s="123">
        <v>43721</v>
      </c>
      <c r="F218" s="111"/>
      <c r="G218" s="111" t="s">
        <v>612</v>
      </c>
    </row>
    <row r="219" spans="1:8">
      <c r="A219" s="27">
        <v>43709</v>
      </c>
      <c r="B219" s="86">
        <v>21528</v>
      </c>
      <c r="C219" s="86">
        <v>54812</v>
      </c>
      <c r="D219" s="86">
        <v>76323</v>
      </c>
      <c r="E219" s="123">
        <v>43753</v>
      </c>
      <c r="F219" s="113" t="s">
        <v>465</v>
      </c>
      <c r="G219" s="111"/>
    </row>
    <row r="220" spans="1:8">
      <c r="A220" s="27">
        <v>43739</v>
      </c>
      <c r="B220" s="86">
        <v>21581</v>
      </c>
      <c r="C220" s="86">
        <v>54739</v>
      </c>
      <c r="D220" s="86">
        <v>76303</v>
      </c>
      <c r="E220" s="123">
        <v>43787</v>
      </c>
      <c r="F220" s="130" t="s">
        <v>653</v>
      </c>
    </row>
    <row r="221" spans="1:8">
      <c r="A221" s="27">
        <v>43770</v>
      </c>
      <c r="B221" s="86">
        <v>21855</v>
      </c>
      <c r="C221" s="86">
        <v>54542</v>
      </c>
      <c r="D221" s="86">
        <v>76380</v>
      </c>
      <c r="E221" s="123">
        <v>43812</v>
      </c>
      <c r="F221" s="111"/>
      <c r="G221" s="111" t="s">
        <v>612</v>
      </c>
    </row>
    <row r="222" spans="1:8">
      <c r="A222" s="27">
        <v>43800</v>
      </c>
      <c r="B222" s="86">
        <v>22382</v>
      </c>
      <c r="C222" s="86">
        <v>54962</v>
      </c>
      <c r="D222" s="86">
        <v>77327</v>
      </c>
      <c r="E222" s="123">
        <v>43846</v>
      </c>
      <c r="F222" s="113" t="s">
        <v>465</v>
      </c>
      <c r="G222" s="111"/>
    </row>
    <row r="223" spans="1:8">
      <c r="A223" s="27">
        <v>43831</v>
      </c>
      <c r="B223" s="86">
        <v>22561</v>
      </c>
      <c r="C223" s="86">
        <v>55126</v>
      </c>
      <c r="D223" s="86">
        <v>77670</v>
      </c>
      <c r="E223" s="123">
        <v>43879</v>
      </c>
      <c r="F223" s="130" t="s">
        <v>653</v>
      </c>
      <c r="G223" s="111"/>
    </row>
    <row r="224" spans="1:8">
      <c r="A224" s="27">
        <v>43862</v>
      </c>
      <c r="B224" s="86">
        <v>23232</v>
      </c>
      <c r="C224" s="86">
        <v>55274</v>
      </c>
      <c r="D224" s="86">
        <v>78489</v>
      </c>
      <c r="E224" s="123">
        <v>43902</v>
      </c>
      <c r="G224" s="111" t="s">
        <v>612</v>
      </c>
    </row>
    <row r="225" spans="1:7">
      <c r="A225" s="27">
        <v>43891</v>
      </c>
      <c r="B225" s="86">
        <v>23732</v>
      </c>
      <c r="C225" s="86">
        <v>54969</v>
      </c>
      <c r="D225" s="86">
        <v>78684</v>
      </c>
      <c r="E225" s="123">
        <v>43954</v>
      </c>
      <c r="F225" s="113" t="s">
        <v>465</v>
      </c>
    </row>
    <row r="226" spans="1:7">
      <c r="A226" s="27">
        <v>43922</v>
      </c>
      <c r="B226" s="86">
        <v>22576</v>
      </c>
      <c r="C226" s="86">
        <v>51432</v>
      </c>
      <c r="D226" s="86">
        <v>73991</v>
      </c>
      <c r="E226" s="123">
        <v>43966</v>
      </c>
      <c r="F226" s="130" t="s">
        <v>653</v>
      </c>
      <c r="G226" s="111"/>
    </row>
    <row r="227" spans="1:7">
      <c r="A227" s="27">
        <v>43952</v>
      </c>
      <c r="B227" s="86">
        <v>21748</v>
      </c>
      <c r="C227" s="86">
        <v>48944</v>
      </c>
      <c r="D227" s="86">
        <v>70675</v>
      </c>
      <c r="E227" s="123">
        <v>43997</v>
      </c>
      <c r="F227" s="111"/>
      <c r="G227" s="111" t="s">
        <v>612</v>
      </c>
    </row>
    <row r="228" spans="1:7">
      <c r="A228" s="27">
        <v>43983</v>
      </c>
      <c r="B228" s="86">
        <v>22014</v>
      </c>
      <c r="C228" s="86">
        <v>49407</v>
      </c>
      <c r="D228" s="86">
        <v>71404</v>
      </c>
      <c r="E228" s="123">
        <v>44027</v>
      </c>
      <c r="F228" s="113" t="s">
        <v>465</v>
      </c>
    </row>
    <row r="229" spans="1:7">
      <c r="A229" s="27">
        <v>44013</v>
      </c>
      <c r="B229" s="86">
        <v>22730</v>
      </c>
      <c r="C229" s="86">
        <v>50506</v>
      </c>
      <c r="D229" s="86">
        <v>73236</v>
      </c>
      <c r="E229" s="123">
        <v>44057</v>
      </c>
      <c r="F229" s="130"/>
      <c r="G229" s="111" t="s">
        <v>612</v>
      </c>
    </row>
    <row r="230" spans="1:7">
      <c r="A230" s="27">
        <v>44044</v>
      </c>
      <c r="B230" s="86">
        <v>23607</v>
      </c>
      <c r="C230" s="86">
        <v>51325</v>
      </c>
      <c r="D230" s="86">
        <v>74932</v>
      </c>
      <c r="E230" s="123">
        <v>44091</v>
      </c>
      <c r="F230" s="113" t="s">
        <v>465</v>
      </c>
    </row>
    <row r="231" spans="1:7">
      <c r="A231" s="27">
        <v>44075</v>
      </c>
      <c r="B231" s="192">
        <v>24736</v>
      </c>
      <c r="C231" s="192">
        <v>52757</v>
      </c>
      <c r="D231" s="192">
        <v>77493</v>
      </c>
      <c r="E231" s="123">
        <v>44133</v>
      </c>
      <c r="F231" s="191"/>
      <c r="G231" s="191" t="s">
        <v>612</v>
      </c>
    </row>
    <row r="232" spans="1:7">
      <c r="A232" s="27">
        <v>44105</v>
      </c>
      <c r="B232" s="192">
        <v>25889</v>
      </c>
      <c r="C232" s="192">
        <v>53726</v>
      </c>
      <c r="D232" s="192">
        <v>79615</v>
      </c>
      <c r="E232" s="123">
        <v>44151</v>
      </c>
      <c r="F232" s="113" t="s">
        <v>465</v>
      </c>
      <c r="G232" s="191"/>
    </row>
    <row r="233" spans="1:7">
      <c r="A233" s="27">
        <v>44136</v>
      </c>
      <c r="B233" s="192">
        <v>27324</v>
      </c>
      <c r="C233" s="192">
        <v>54884</v>
      </c>
      <c r="D233" s="192">
        <v>82208</v>
      </c>
      <c r="E233" s="123">
        <v>44216</v>
      </c>
      <c r="F233" s="130"/>
      <c r="G233" s="191" t="s">
        <v>612</v>
      </c>
    </row>
    <row r="234" spans="1:7">
      <c r="A234" s="27">
        <v>44166</v>
      </c>
      <c r="B234" s="192">
        <v>28910</v>
      </c>
      <c r="C234" s="192">
        <v>56328</v>
      </c>
      <c r="D234" s="192">
        <v>85238</v>
      </c>
      <c r="E234" s="123">
        <v>44216</v>
      </c>
      <c r="F234" s="113" t="s">
        <v>465</v>
      </c>
      <c r="G234" s="191"/>
    </row>
    <row r="235" spans="1:7">
      <c r="A235" s="27">
        <v>44197</v>
      </c>
      <c r="B235" s="192">
        <v>29502</v>
      </c>
      <c r="C235" s="192">
        <v>56069</v>
      </c>
      <c r="D235" s="192">
        <v>85571</v>
      </c>
      <c r="E235" s="123">
        <v>44244</v>
      </c>
      <c r="F235" s="130"/>
      <c r="G235" s="191" t="s">
        <v>612</v>
      </c>
    </row>
    <row r="236" spans="1:7">
      <c r="A236" s="27">
        <v>44228</v>
      </c>
      <c r="B236" s="192">
        <v>30353</v>
      </c>
      <c r="C236" s="192">
        <v>56591</v>
      </c>
      <c r="D236" s="192">
        <v>86944</v>
      </c>
      <c r="E236" s="123">
        <v>44274</v>
      </c>
      <c r="F236" s="113" t="s">
        <v>465</v>
      </c>
      <c r="G236" s="191"/>
    </row>
    <row r="237" spans="1:7">
      <c r="A237" s="27">
        <v>44256</v>
      </c>
      <c r="B237" s="192">
        <v>31783</v>
      </c>
      <c r="C237" s="192">
        <v>57904</v>
      </c>
      <c r="D237" s="192">
        <v>89687</v>
      </c>
      <c r="E237" s="123">
        <v>44301</v>
      </c>
      <c r="G237" s="191" t="s">
        <v>612</v>
      </c>
    </row>
    <row r="238" spans="1:7">
      <c r="A238" s="27">
        <v>44287</v>
      </c>
      <c r="B238" s="192">
        <v>33896</v>
      </c>
      <c r="C238" s="192">
        <v>61899</v>
      </c>
      <c r="D238" s="192">
        <v>95795</v>
      </c>
      <c r="E238" s="123">
        <v>44329</v>
      </c>
      <c r="F238" s="113" t="s">
        <v>465</v>
      </c>
      <c r="G238" s="191"/>
    </row>
    <row r="239" spans="1:7">
      <c r="A239" s="27">
        <v>44317</v>
      </c>
      <c r="B239" s="192">
        <v>35545</v>
      </c>
      <c r="C239" s="192">
        <v>63809</v>
      </c>
      <c r="D239" s="192">
        <v>99354</v>
      </c>
      <c r="E239" s="123">
        <v>44362</v>
      </c>
      <c r="F239" s="191"/>
      <c r="G239" s="191" t="s">
        <v>612</v>
      </c>
    </row>
    <row r="240" spans="1:7">
      <c r="A240" s="27">
        <v>44348</v>
      </c>
      <c r="B240" s="192">
        <v>36229</v>
      </c>
      <c r="C240" s="192">
        <v>63801</v>
      </c>
      <c r="D240" s="192">
        <v>100030</v>
      </c>
      <c r="E240" s="123">
        <v>44391</v>
      </c>
      <c r="F240" s="113" t="s">
        <v>465</v>
      </c>
      <c r="G240" s="191"/>
    </row>
    <row r="241" spans="1:7">
      <c r="A241" s="27">
        <v>44378</v>
      </c>
      <c r="B241" s="192">
        <v>36279</v>
      </c>
      <c r="C241" s="192">
        <v>62958</v>
      </c>
      <c r="D241" s="192">
        <v>99237</v>
      </c>
      <c r="E241" s="123">
        <v>44421</v>
      </c>
      <c r="F241" s="191"/>
      <c r="G241" s="191" t="s">
        <v>612</v>
      </c>
    </row>
    <row r="242" spans="1:7">
      <c r="A242" s="27">
        <v>44409</v>
      </c>
      <c r="B242" s="192">
        <v>35998</v>
      </c>
      <c r="C242" s="192">
        <v>61376</v>
      </c>
      <c r="D242" s="192">
        <v>97374</v>
      </c>
      <c r="E242" s="123">
        <v>44453</v>
      </c>
      <c r="F242" s="113" t="s">
        <v>465</v>
      </c>
    </row>
    <row r="243" spans="1:7">
      <c r="A243" s="27">
        <v>44440</v>
      </c>
      <c r="B243" s="192">
        <v>34391</v>
      </c>
      <c r="C243" s="192">
        <v>59828</v>
      </c>
      <c r="D243" s="192">
        <v>94219</v>
      </c>
      <c r="E243" s="198">
        <v>44483</v>
      </c>
      <c r="G243" s="191" t="s">
        <v>612</v>
      </c>
    </row>
    <row r="244" spans="1:7">
      <c r="A244" s="27">
        <v>44470</v>
      </c>
      <c r="B244" s="192">
        <v>33831</v>
      </c>
      <c r="C244" s="192">
        <v>58662</v>
      </c>
      <c r="D244" s="192">
        <v>92493</v>
      </c>
      <c r="E244" s="198">
        <v>44526</v>
      </c>
      <c r="F244" s="113" t="s">
        <v>465</v>
      </c>
      <c r="G244" s="197"/>
    </row>
    <row r="245" spans="1:7">
      <c r="A245" s="27">
        <v>44501</v>
      </c>
      <c r="B245" s="192">
        <v>33126</v>
      </c>
      <c r="C245" s="192">
        <v>57742</v>
      </c>
      <c r="D245" s="192">
        <v>90868</v>
      </c>
      <c r="E245" s="198">
        <v>44543</v>
      </c>
      <c r="F245" s="197"/>
      <c r="G245" s="197" t="s">
        <v>612</v>
      </c>
    </row>
    <row r="246" spans="1:7">
      <c r="A246" s="27">
        <v>44531</v>
      </c>
      <c r="B246" s="192">
        <v>32012</v>
      </c>
      <c r="C246" s="192">
        <v>56363</v>
      </c>
      <c r="D246" s="192">
        <v>88375</v>
      </c>
      <c r="E246" s="198">
        <v>44580</v>
      </c>
      <c r="F246" s="113" t="s">
        <v>465</v>
      </c>
    </row>
    <row r="247" spans="1:7">
      <c r="A247" s="27">
        <v>44562</v>
      </c>
      <c r="B247" s="192">
        <v>31405</v>
      </c>
      <c r="C247" s="192">
        <v>55596</v>
      </c>
      <c r="D247" s="192">
        <v>87001</v>
      </c>
      <c r="E247" s="198">
        <v>44607</v>
      </c>
      <c r="G247" s="197" t="s">
        <v>612</v>
      </c>
    </row>
    <row r="248" spans="1:7">
      <c r="A248" s="27">
        <v>44593</v>
      </c>
      <c r="B248" s="192">
        <v>30279</v>
      </c>
      <c r="C248" s="192">
        <v>54137</v>
      </c>
      <c r="D248" s="192">
        <v>84416</v>
      </c>
      <c r="E248" s="198">
        <v>44634</v>
      </c>
      <c r="F248" s="113" t="s">
        <v>465</v>
      </c>
      <c r="G248" s="197"/>
    </row>
    <row r="249" spans="1:7">
      <c r="A249" s="27">
        <v>44621</v>
      </c>
      <c r="B249" s="192">
        <v>28669</v>
      </c>
      <c r="C249" s="192">
        <v>52474</v>
      </c>
      <c r="D249" s="192">
        <v>81143</v>
      </c>
      <c r="E249" s="198">
        <v>44665</v>
      </c>
      <c r="F249" s="197"/>
      <c r="G249" s="197" t="s">
        <v>612</v>
      </c>
    </row>
    <row r="250" spans="1:7">
      <c r="A250" s="27">
        <v>44652</v>
      </c>
      <c r="B250" s="192">
        <v>27560</v>
      </c>
      <c r="C250" s="192">
        <v>50946</v>
      </c>
      <c r="D250" s="192">
        <v>78506</v>
      </c>
      <c r="E250" s="198">
        <v>44694</v>
      </c>
      <c r="F250" s="113" t="s">
        <v>465</v>
      </c>
    </row>
    <row r="251" spans="1:7">
      <c r="A251" s="27"/>
      <c r="B251" s="192"/>
      <c r="C251" s="192"/>
      <c r="D251" s="192"/>
      <c r="E251" s="198">
        <v>44726</v>
      </c>
      <c r="G251" s="197" t="s">
        <v>612</v>
      </c>
    </row>
    <row r="252" spans="1:7">
      <c r="A252" s="27"/>
      <c r="B252" s="192"/>
      <c r="C252" s="192"/>
      <c r="D252" s="192"/>
      <c r="E252" s="198"/>
    </row>
    <row r="253" spans="1:7">
      <c r="A253" s="27"/>
      <c r="B253" s="192"/>
      <c r="C253" s="192"/>
      <c r="D253" s="192"/>
      <c r="E253" s="198"/>
    </row>
    <row r="254" spans="1:7">
      <c r="A254" s="27"/>
      <c r="B254" s="192"/>
      <c r="C254" s="192"/>
      <c r="D254" s="192"/>
      <c r="E254" s="198"/>
    </row>
    <row r="255" spans="1:7">
      <c r="A255" s="27"/>
      <c r="B255" s="192"/>
      <c r="C255" s="192"/>
      <c r="D255" s="192"/>
      <c r="E255" s="198"/>
    </row>
    <row r="256" spans="1:7">
      <c r="A256" s="27"/>
    </row>
  </sheetData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6">
    <tabColor rgb="FF7030A0"/>
  </sheetPr>
  <dimension ref="A1:W259"/>
  <sheetViews>
    <sheetView tabSelected="1" zoomScaleNormal="100" workbookViewId="0">
      <pane xSplit="1" ySplit="5" topLeftCell="E129" activePane="bottomRight" state="frozen"/>
      <selection pane="topRight" activeCell="B1" sqref="B1"/>
      <selection pane="bottomLeft" activeCell="A5" sqref="A5"/>
      <selection pane="bottomRight" activeCell="L213" sqref="L213"/>
    </sheetView>
  </sheetViews>
  <sheetFormatPr defaultRowHeight="14.5"/>
  <cols>
    <col min="1" max="1" width="9.453125" bestFit="1" customWidth="1"/>
    <col min="2" max="2" width="13.54296875" customWidth="1"/>
    <col min="3" max="3" width="16" customWidth="1"/>
    <col min="4" max="4" width="21" customWidth="1"/>
    <col min="7" max="7" width="10" bestFit="1" customWidth="1"/>
    <col min="8" max="8" width="11.7265625" customWidth="1"/>
  </cols>
  <sheetData>
    <row r="1" spans="1:19">
      <c r="A1" s="26" t="s">
        <v>379</v>
      </c>
      <c r="H1" s="111" t="s">
        <v>391</v>
      </c>
    </row>
    <row r="2" spans="1:19" s="111" customFormat="1">
      <c r="A2" s="5" t="s">
        <v>22</v>
      </c>
      <c r="B2"/>
      <c r="C2"/>
      <c r="D2"/>
      <c r="E2"/>
      <c r="F2" t="s">
        <v>395</v>
      </c>
      <c r="G2" s="111" t="s">
        <v>395</v>
      </c>
      <c r="H2" t="s">
        <v>396</v>
      </c>
    </row>
    <row r="3" spans="1:19">
      <c r="G3" s="113" t="s">
        <v>825</v>
      </c>
    </row>
    <row r="4" spans="1:19">
      <c r="B4" t="s">
        <v>461</v>
      </c>
      <c r="C4" t="s">
        <v>461</v>
      </c>
      <c r="D4" t="s">
        <v>461</v>
      </c>
      <c r="F4" t="s">
        <v>1</v>
      </c>
      <c r="G4" s="92" t="s">
        <v>1</v>
      </c>
    </row>
    <row r="5" spans="1:19">
      <c r="A5" s="111" t="s">
        <v>462</v>
      </c>
      <c r="B5" s="26" t="s">
        <v>1</v>
      </c>
      <c r="C5" s="26" t="s">
        <v>19</v>
      </c>
      <c r="D5" s="26" t="s">
        <v>6</v>
      </c>
      <c r="F5" t="s">
        <v>633</v>
      </c>
      <c r="G5" s="26" t="s">
        <v>380</v>
      </c>
    </row>
    <row r="6" spans="1:19">
      <c r="A6" s="14">
        <v>37226</v>
      </c>
      <c r="B6" s="21">
        <v>8123</v>
      </c>
      <c r="C6" s="8">
        <v>2439</v>
      </c>
      <c r="D6" s="15">
        <v>9977</v>
      </c>
      <c r="E6" s="27">
        <v>37226</v>
      </c>
      <c r="F6" s="6">
        <f t="shared" ref="F6:F37" si="0">+B6</f>
        <v>8123</v>
      </c>
      <c r="G6" s="6">
        <f>+Nonresidential!B6</f>
        <v>1299.6211375779023</v>
      </c>
    </row>
    <row r="7" spans="1:19">
      <c r="A7" s="14">
        <v>37257</v>
      </c>
      <c r="B7" s="25">
        <v>8163</v>
      </c>
      <c r="C7" s="8">
        <v>2475</v>
      </c>
      <c r="D7" s="15">
        <v>10052</v>
      </c>
      <c r="E7" s="27">
        <v>37257</v>
      </c>
      <c r="F7" s="6">
        <f t="shared" si="0"/>
        <v>8163</v>
      </c>
      <c r="G7" s="6">
        <f>+Nonresidential!B7</f>
        <v>1353.9919495699123</v>
      </c>
    </row>
    <row r="8" spans="1:19">
      <c r="A8" s="14">
        <v>37288</v>
      </c>
      <c r="B8" s="25">
        <v>8376</v>
      </c>
      <c r="C8" s="8">
        <v>2484</v>
      </c>
      <c r="D8" s="15">
        <v>10178</v>
      </c>
      <c r="E8" s="27">
        <v>37288</v>
      </c>
      <c r="F8" s="6">
        <f t="shared" si="0"/>
        <v>8376</v>
      </c>
      <c r="G8" s="6">
        <f>+Nonresidential!B8</f>
        <v>1347.5836245872272</v>
      </c>
    </row>
    <row r="9" spans="1:19">
      <c r="A9" s="14">
        <v>37316</v>
      </c>
      <c r="B9" s="25">
        <v>8598</v>
      </c>
      <c r="C9" s="8">
        <v>2525</v>
      </c>
      <c r="D9" s="15">
        <v>10139</v>
      </c>
      <c r="E9" s="27">
        <v>37316</v>
      </c>
      <c r="F9" s="6">
        <f t="shared" si="0"/>
        <v>8598</v>
      </c>
      <c r="G9" s="6">
        <f>+Nonresidential!B9</f>
        <v>1355.9527836574034</v>
      </c>
      <c r="H9" s="25"/>
    </row>
    <row r="10" spans="1:19" ht="15.5" thickBot="1">
      <c r="A10" s="14">
        <v>37347</v>
      </c>
      <c r="B10" s="25">
        <v>9015</v>
      </c>
      <c r="C10" s="8">
        <v>2568</v>
      </c>
      <c r="D10" s="15">
        <v>10300</v>
      </c>
      <c r="E10" s="27">
        <v>37347</v>
      </c>
      <c r="F10" s="6">
        <f t="shared" si="0"/>
        <v>9015</v>
      </c>
      <c r="G10" s="6">
        <f>+Nonresidential!B10</f>
        <v>1336.2014920429285</v>
      </c>
      <c r="Q10" s="78">
        <v>432</v>
      </c>
      <c r="R10" s="76">
        <v>413</v>
      </c>
      <c r="S10" s="77">
        <v>1658</v>
      </c>
    </row>
    <row r="11" spans="1:19" ht="23.5" thickBot="1">
      <c r="A11" s="14">
        <v>37377</v>
      </c>
      <c r="B11" s="25">
        <v>9308</v>
      </c>
      <c r="C11" s="8">
        <v>2637</v>
      </c>
      <c r="D11" s="15">
        <v>10364</v>
      </c>
      <c r="E11" s="27">
        <v>37377</v>
      </c>
      <c r="F11" s="6">
        <f t="shared" si="0"/>
        <v>9308</v>
      </c>
      <c r="G11" s="6">
        <f>+Nonresidential!B11</f>
        <v>1354.5568509999048</v>
      </c>
      <c r="P11" s="79" t="s">
        <v>38</v>
      </c>
      <c r="Q11" s="76">
        <v>432</v>
      </c>
      <c r="R11" s="76">
        <v>281</v>
      </c>
      <c r="S11" s="80">
        <v>1381</v>
      </c>
    </row>
    <row r="12" spans="1:19" ht="23.5" thickBot="1">
      <c r="A12" s="14">
        <v>37408</v>
      </c>
      <c r="B12" s="25">
        <v>9385</v>
      </c>
      <c r="C12" s="8">
        <v>2675</v>
      </c>
      <c r="D12" s="15">
        <v>10473</v>
      </c>
      <c r="E12" s="27">
        <v>37408</v>
      </c>
      <c r="F12" s="6">
        <f t="shared" si="0"/>
        <v>9385</v>
      </c>
      <c r="G12" s="6">
        <f>+Nonresidential!B12</f>
        <v>1421.0440457624636</v>
      </c>
      <c r="P12" s="79" t="s">
        <v>37</v>
      </c>
      <c r="Q12" s="76">
        <v>372</v>
      </c>
      <c r="R12" s="76">
        <v>378</v>
      </c>
      <c r="S12" s="80">
        <v>1312</v>
      </c>
    </row>
    <row r="13" spans="1:19" ht="23.5" thickBot="1">
      <c r="A13" s="14">
        <v>37438</v>
      </c>
      <c r="B13" s="25">
        <v>10033</v>
      </c>
      <c r="C13" s="8">
        <v>2831</v>
      </c>
      <c r="D13" s="15">
        <v>10717</v>
      </c>
      <c r="E13" s="27">
        <v>37438</v>
      </c>
      <c r="F13" s="6">
        <f t="shared" si="0"/>
        <v>10033</v>
      </c>
      <c r="G13" s="6">
        <f>+Nonresidential!B13</f>
        <v>1417.9109501829867</v>
      </c>
      <c r="P13" s="79" t="s">
        <v>36</v>
      </c>
      <c r="Q13" s="76">
        <v>473</v>
      </c>
      <c r="R13" s="76">
        <v>400</v>
      </c>
      <c r="S13" s="80">
        <v>1542</v>
      </c>
    </row>
    <row r="14" spans="1:19" ht="23.5" thickBot="1">
      <c r="A14" s="14">
        <v>37469</v>
      </c>
      <c r="B14" s="25">
        <v>10195</v>
      </c>
      <c r="C14" s="8">
        <v>2891</v>
      </c>
      <c r="D14" s="15">
        <v>10580</v>
      </c>
      <c r="E14" s="27">
        <v>37469</v>
      </c>
      <c r="F14" s="6">
        <f t="shared" si="0"/>
        <v>10195</v>
      </c>
      <c r="G14" s="6">
        <f>+Nonresidential!B14</f>
        <v>1469.342905060819</v>
      </c>
      <c r="P14" s="79" t="s">
        <v>35</v>
      </c>
      <c r="Q14" s="76">
        <v>393</v>
      </c>
      <c r="R14" s="76">
        <v>444</v>
      </c>
      <c r="S14" s="80">
        <v>1475</v>
      </c>
    </row>
    <row r="15" spans="1:19" ht="23.5" thickBot="1">
      <c r="A15" s="14">
        <v>37500</v>
      </c>
      <c r="B15" s="25">
        <v>10618</v>
      </c>
      <c r="C15" s="8">
        <v>3000</v>
      </c>
      <c r="D15" s="15">
        <v>10790</v>
      </c>
      <c r="E15" s="27">
        <v>37500</v>
      </c>
      <c r="F15" s="6">
        <f t="shared" si="0"/>
        <v>10618</v>
      </c>
      <c r="G15" s="6">
        <f>+Nonresidential!B15</f>
        <v>1307.9194304066577</v>
      </c>
      <c r="P15" s="79" t="s">
        <v>34</v>
      </c>
      <c r="Q15" s="76">
        <v>431</v>
      </c>
      <c r="R15" s="76">
        <v>397</v>
      </c>
      <c r="S15" s="80">
        <v>1755</v>
      </c>
    </row>
    <row r="16" spans="1:19" ht="23.5" thickBot="1">
      <c r="A16" s="14">
        <v>37530</v>
      </c>
      <c r="B16" s="25">
        <v>11717</v>
      </c>
      <c r="C16" s="8">
        <v>3051</v>
      </c>
      <c r="D16" s="15">
        <v>11121</v>
      </c>
      <c r="E16" s="27">
        <v>37530</v>
      </c>
      <c r="F16" s="6">
        <f t="shared" si="0"/>
        <v>11717</v>
      </c>
      <c r="G16" s="6">
        <f>+Nonresidential!B16</f>
        <v>1162.6117430782008</v>
      </c>
      <c r="P16" s="79" t="s">
        <v>33</v>
      </c>
      <c r="Q16" s="76">
        <v>628</v>
      </c>
      <c r="R16" s="76">
        <v>494</v>
      </c>
      <c r="S16" s="80">
        <v>1971</v>
      </c>
    </row>
    <row r="17" spans="1:23" ht="23.5" thickBot="1">
      <c r="A17" s="14">
        <v>37561</v>
      </c>
      <c r="B17" s="25">
        <v>11632</v>
      </c>
      <c r="C17" s="8">
        <v>3156</v>
      </c>
      <c r="D17" s="15">
        <v>11385</v>
      </c>
      <c r="E17" s="27">
        <v>37561</v>
      </c>
      <c r="F17" s="6">
        <f t="shared" si="0"/>
        <v>11632</v>
      </c>
      <c r="G17" s="6">
        <f>+Nonresidential!B17</f>
        <v>1184.5713280623584</v>
      </c>
      <c r="P17" s="79" t="s">
        <v>32</v>
      </c>
      <c r="Q17" s="76">
        <v>505</v>
      </c>
      <c r="R17" s="76">
        <v>369</v>
      </c>
      <c r="S17" s="80">
        <v>1539</v>
      </c>
    </row>
    <row r="18" spans="1:23" ht="23.5" thickBot="1">
      <c r="A18" s="14">
        <v>37591</v>
      </c>
      <c r="B18" s="25">
        <v>12201</v>
      </c>
      <c r="C18" s="8">
        <v>3233</v>
      </c>
      <c r="D18" s="15">
        <v>11774</v>
      </c>
      <c r="E18" s="27">
        <v>37591</v>
      </c>
      <c r="F18" s="6">
        <f t="shared" si="0"/>
        <v>12201</v>
      </c>
      <c r="G18" s="6">
        <f>+Nonresidential!B18</f>
        <v>1232.1815134009314</v>
      </c>
      <c r="P18" s="79" t="s">
        <v>357</v>
      </c>
      <c r="Q18" s="76">
        <v>556</v>
      </c>
      <c r="R18" s="76">
        <v>507</v>
      </c>
      <c r="S18" s="80">
        <v>1893</v>
      </c>
    </row>
    <row r="19" spans="1:23" ht="23.5" thickBot="1">
      <c r="A19" s="14">
        <v>37622</v>
      </c>
      <c r="B19" s="25">
        <v>12479</v>
      </c>
      <c r="C19" s="8">
        <v>3321</v>
      </c>
      <c r="D19" s="15">
        <v>11917</v>
      </c>
      <c r="E19" s="27">
        <v>37622</v>
      </c>
      <c r="F19" s="6">
        <f t="shared" si="0"/>
        <v>12479</v>
      </c>
      <c r="G19" s="6">
        <f>+Nonresidential!B19</f>
        <v>1170.6812390966099</v>
      </c>
      <c r="P19" s="79" t="s">
        <v>356</v>
      </c>
      <c r="Q19" s="76">
        <v>503</v>
      </c>
      <c r="R19" s="76">
        <v>466</v>
      </c>
      <c r="S19" s="80">
        <v>1748</v>
      </c>
    </row>
    <row r="20" spans="1:23" ht="23.5" thickBot="1">
      <c r="A20" s="14">
        <v>37653</v>
      </c>
      <c r="B20" s="25">
        <v>12343</v>
      </c>
      <c r="C20" s="8">
        <v>3402</v>
      </c>
      <c r="D20" s="15">
        <v>12024</v>
      </c>
      <c r="E20" s="27">
        <v>37653</v>
      </c>
      <c r="F20" s="6">
        <f t="shared" si="0"/>
        <v>12343</v>
      </c>
      <c r="G20" s="6">
        <f>+Nonresidential!B20</f>
        <v>1221.917227811751</v>
      </c>
      <c r="I20" s="142" t="s">
        <v>392</v>
      </c>
      <c r="J20" s="36"/>
      <c r="K20" s="36"/>
      <c r="P20" s="79" t="s">
        <v>355</v>
      </c>
      <c r="Q20" s="76">
        <v>489</v>
      </c>
      <c r="R20" s="76">
        <v>599</v>
      </c>
      <c r="S20" s="80">
        <v>1860</v>
      </c>
    </row>
    <row r="21" spans="1:23" ht="23.5" thickBot="1">
      <c r="A21" s="14">
        <v>37681</v>
      </c>
      <c r="B21" s="25">
        <v>12533</v>
      </c>
      <c r="C21" s="8">
        <v>3487</v>
      </c>
      <c r="D21" s="15">
        <v>12300</v>
      </c>
      <c r="E21" s="27">
        <v>37681</v>
      </c>
      <c r="F21" s="6">
        <f t="shared" si="0"/>
        <v>12533</v>
      </c>
      <c r="G21" s="6">
        <f>+Nonresidential!B21</f>
        <v>1206.2405189665551</v>
      </c>
      <c r="P21" s="79" t="s">
        <v>354</v>
      </c>
      <c r="Q21" s="76">
        <v>476</v>
      </c>
      <c r="R21" s="76">
        <v>572</v>
      </c>
      <c r="S21" s="80">
        <v>1891</v>
      </c>
    </row>
    <row r="22" spans="1:23" ht="23.5" thickBot="1">
      <c r="A22" s="14">
        <v>37712</v>
      </c>
      <c r="B22" s="25">
        <v>12292</v>
      </c>
      <c r="C22" s="8">
        <v>3543</v>
      </c>
      <c r="D22" s="15">
        <v>12511</v>
      </c>
      <c r="E22" s="27">
        <v>37712</v>
      </c>
      <c r="F22" s="6">
        <f t="shared" si="0"/>
        <v>12292</v>
      </c>
      <c r="G22" s="6">
        <f>+Nonresidential!B22</f>
        <v>1297.668356834844</v>
      </c>
      <c r="P22" s="79" t="s">
        <v>353</v>
      </c>
      <c r="Q22" s="76">
        <v>779</v>
      </c>
      <c r="R22" s="76">
        <v>552</v>
      </c>
      <c r="S22" s="80">
        <v>2267</v>
      </c>
    </row>
    <row r="23" spans="1:23" ht="23.5" thickBot="1">
      <c r="A23" s="14">
        <v>37742</v>
      </c>
      <c r="B23" s="25">
        <v>12224</v>
      </c>
      <c r="C23" s="8">
        <v>3627</v>
      </c>
      <c r="D23" s="15">
        <v>12698</v>
      </c>
      <c r="E23" s="27">
        <v>37742</v>
      </c>
      <c r="F23" s="6">
        <f t="shared" si="0"/>
        <v>12224</v>
      </c>
      <c r="G23" s="6">
        <f>+Nonresidential!B23</f>
        <v>1225.5652173345163</v>
      </c>
      <c r="P23" s="79" t="s">
        <v>361</v>
      </c>
      <c r="Q23" s="76">
        <v>704</v>
      </c>
      <c r="R23" s="76">
        <v>581</v>
      </c>
      <c r="S23" s="80">
        <v>2035</v>
      </c>
    </row>
    <row r="24" spans="1:23" ht="23.5" thickBot="1">
      <c r="A24" s="14">
        <v>37773</v>
      </c>
      <c r="B24" s="25">
        <v>12302</v>
      </c>
      <c r="C24" s="8">
        <v>3761</v>
      </c>
      <c r="D24" s="15">
        <v>13011</v>
      </c>
      <c r="E24" s="27">
        <v>37773</v>
      </c>
      <c r="F24" s="6">
        <f t="shared" si="0"/>
        <v>12302</v>
      </c>
      <c r="G24" s="6">
        <f>+Nonresidential!B24</f>
        <v>1178.1613917674906</v>
      </c>
      <c r="P24" s="79" t="s">
        <v>362</v>
      </c>
      <c r="Q24" s="76">
        <v>433</v>
      </c>
      <c r="R24" s="76">
        <v>520</v>
      </c>
      <c r="S24" s="80">
        <v>1640</v>
      </c>
      <c r="T24" s="73">
        <f>SUM(Q13:Q24)</f>
        <v>6370</v>
      </c>
      <c r="U24" s="73">
        <f t="shared" ref="U24" si="1">SUM(R13:R24)</f>
        <v>5901</v>
      </c>
      <c r="V24" s="73">
        <f t="shared" ref="V24" si="2">SUM(S13:S24)</f>
        <v>21616</v>
      </c>
      <c r="W24" s="73">
        <f>V24-U24-T24</f>
        <v>9345</v>
      </c>
    </row>
    <row r="25" spans="1:23" ht="23.5" thickBot="1">
      <c r="A25" s="14">
        <v>37803</v>
      </c>
      <c r="B25" s="25">
        <v>12013</v>
      </c>
      <c r="C25" s="8">
        <v>3804</v>
      </c>
      <c r="D25" s="15">
        <v>13140</v>
      </c>
      <c r="E25" s="27">
        <v>37803</v>
      </c>
      <c r="F25" s="6">
        <f t="shared" si="0"/>
        <v>12013</v>
      </c>
      <c r="G25" s="6">
        <f>+Nonresidential!B25</f>
        <v>1272.0946245235473</v>
      </c>
      <c r="P25" s="79" t="s">
        <v>363</v>
      </c>
      <c r="Q25" s="76">
        <v>464</v>
      </c>
      <c r="R25" s="76">
        <v>530</v>
      </c>
      <c r="S25" s="80">
        <v>1768</v>
      </c>
      <c r="T25" s="73">
        <f>SUM(Q14:Q25)</f>
        <v>6361</v>
      </c>
      <c r="U25" s="73">
        <f t="shared" ref="U25" si="3">SUM(R14:R25)</f>
        <v>6031</v>
      </c>
      <c r="V25" s="73">
        <f t="shared" ref="V25" si="4">SUM(S14:S25)</f>
        <v>21842</v>
      </c>
      <c r="W25" s="73">
        <f>V25-U25-T25</f>
        <v>9450</v>
      </c>
    </row>
    <row r="26" spans="1:23" ht="23.5" thickBot="1">
      <c r="A26" s="14">
        <v>37834</v>
      </c>
      <c r="B26" s="25">
        <v>12188</v>
      </c>
      <c r="C26" s="8">
        <v>3845</v>
      </c>
      <c r="D26" s="15">
        <v>13523</v>
      </c>
      <c r="E26" s="27">
        <v>37834</v>
      </c>
      <c r="F26" s="6">
        <f t="shared" si="0"/>
        <v>12188</v>
      </c>
      <c r="G26" s="6">
        <f>+Nonresidential!B26</f>
        <v>1253.7998380442139</v>
      </c>
      <c r="P26" s="79" t="s">
        <v>364</v>
      </c>
      <c r="Q26" s="76">
        <v>561</v>
      </c>
      <c r="R26" s="76">
        <v>604</v>
      </c>
      <c r="S26" s="80">
        <v>1999</v>
      </c>
      <c r="T26">
        <f>SUM(Q15:Q26)</f>
        <v>6529</v>
      </c>
      <c r="U26" s="73">
        <f t="shared" ref="U26:V26" si="5">SUM(R15:R26)</f>
        <v>6191</v>
      </c>
      <c r="V26" s="73">
        <f t="shared" si="5"/>
        <v>22366</v>
      </c>
      <c r="W26">
        <f>V26-U26-T26</f>
        <v>9646</v>
      </c>
    </row>
    <row r="27" spans="1:23">
      <c r="A27" s="14">
        <v>37865</v>
      </c>
      <c r="B27" s="25">
        <v>12504</v>
      </c>
      <c r="C27" s="8">
        <v>3930</v>
      </c>
      <c r="D27" s="15">
        <v>13705</v>
      </c>
      <c r="E27" s="27">
        <v>37865</v>
      </c>
      <c r="F27" s="6">
        <f t="shared" si="0"/>
        <v>12504</v>
      </c>
      <c r="G27" s="6">
        <f>+Nonresidential!B27</f>
        <v>1288.580040047013</v>
      </c>
    </row>
    <row r="28" spans="1:23">
      <c r="A28" s="14">
        <v>37895</v>
      </c>
      <c r="B28" s="25">
        <v>11311</v>
      </c>
      <c r="C28" s="8">
        <v>4047</v>
      </c>
      <c r="D28" s="15">
        <v>13877</v>
      </c>
      <c r="E28" s="27">
        <v>37895</v>
      </c>
      <c r="F28" s="6">
        <f t="shared" si="0"/>
        <v>11311</v>
      </c>
      <c r="G28" s="6">
        <f>+Nonresidential!B28</f>
        <v>1318.9827114764428</v>
      </c>
    </row>
    <row r="29" spans="1:23">
      <c r="A29" s="14">
        <v>37926</v>
      </c>
      <c r="B29" s="25">
        <v>11574</v>
      </c>
      <c r="C29" s="8">
        <v>4065</v>
      </c>
      <c r="D29" s="15">
        <v>14196</v>
      </c>
      <c r="E29" s="27">
        <v>37926</v>
      </c>
      <c r="F29" s="6">
        <f t="shared" si="0"/>
        <v>11574</v>
      </c>
      <c r="G29" s="6">
        <f>+Nonresidential!B29</f>
        <v>1327.9342147646053</v>
      </c>
    </row>
    <row r="30" spans="1:23">
      <c r="A30" s="14">
        <v>37956</v>
      </c>
      <c r="B30" s="25">
        <v>11341</v>
      </c>
      <c r="C30" s="8">
        <v>4189</v>
      </c>
      <c r="D30" s="15">
        <v>14384</v>
      </c>
      <c r="E30" s="27">
        <v>37956</v>
      </c>
      <c r="F30" s="6">
        <f t="shared" si="0"/>
        <v>11341</v>
      </c>
      <c r="G30" s="6">
        <f>+Nonresidential!B30</f>
        <v>1309.058706545924</v>
      </c>
    </row>
    <row r="31" spans="1:23">
      <c r="A31" s="14">
        <v>37987</v>
      </c>
      <c r="B31" s="25">
        <v>11695</v>
      </c>
      <c r="C31" s="8">
        <v>4179</v>
      </c>
      <c r="D31" s="15">
        <v>14717</v>
      </c>
      <c r="E31" s="27">
        <v>37987</v>
      </c>
      <c r="F31" s="6">
        <f t="shared" si="0"/>
        <v>11695</v>
      </c>
      <c r="G31" s="6">
        <f>+Nonresidential!B31</f>
        <v>1349.6124595058016</v>
      </c>
    </row>
    <row r="32" spans="1:23">
      <c r="A32" s="14">
        <v>38018</v>
      </c>
      <c r="B32" s="25">
        <v>12157</v>
      </c>
      <c r="C32" s="8">
        <v>4255</v>
      </c>
      <c r="D32" s="15">
        <v>14911</v>
      </c>
      <c r="E32" s="27">
        <v>38018</v>
      </c>
      <c r="F32" s="6">
        <f t="shared" si="0"/>
        <v>12157</v>
      </c>
      <c r="G32" s="6">
        <f>+Nonresidential!B32</f>
        <v>1371.2493203985559</v>
      </c>
    </row>
    <row r="33" spans="1:13">
      <c r="A33" s="14">
        <v>38047</v>
      </c>
      <c r="B33" s="25">
        <v>12262</v>
      </c>
      <c r="C33" s="8">
        <v>4371</v>
      </c>
      <c r="D33" s="15">
        <v>15190</v>
      </c>
      <c r="E33" s="27">
        <v>38047</v>
      </c>
      <c r="F33" s="6">
        <f t="shared" si="0"/>
        <v>12262</v>
      </c>
      <c r="G33" s="6">
        <f>+Nonresidential!B33</f>
        <v>1495.7779970593358</v>
      </c>
    </row>
    <row r="34" spans="1:13">
      <c r="A34" s="14">
        <v>38078</v>
      </c>
      <c r="B34" s="25">
        <v>12520</v>
      </c>
      <c r="C34" s="8">
        <v>4447</v>
      </c>
      <c r="D34" s="15">
        <v>15167</v>
      </c>
      <c r="E34" s="27">
        <v>38078</v>
      </c>
      <c r="F34" s="6">
        <f t="shared" si="0"/>
        <v>12520</v>
      </c>
      <c r="G34" s="6">
        <f>+Nonresidential!B34</f>
        <v>1438.9534887527236</v>
      </c>
    </row>
    <row r="35" spans="1:13">
      <c r="A35" s="14">
        <v>38108</v>
      </c>
      <c r="B35" s="25">
        <v>12505</v>
      </c>
      <c r="C35" s="8">
        <v>4456</v>
      </c>
      <c r="D35" s="15">
        <v>15232</v>
      </c>
      <c r="E35" s="27">
        <v>38108</v>
      </c>
      <c r="F35" s="6">
        <f t="shared" si="0"/>
        <v>12505</v>
      </c>
      <c r="G35" s="6">
        <f>+Nonresidential!B35</f>
        <v>1466.6579444708107</v>
      </c>
    </row>
    <row r="36" spans="1:13">
      <c r="A36" s="14">
        <v>38139</v>
      </c>
      <c r="B36" s="25">
        <v>12987</v>
      </c>
      <c r="C36" s="8">
        <v>4455</v>
      </c>
      <c r="D36" s="15">
        <v>15809</v>
      </c>
      <c r="E36" s="27">
        <v>38139</v>
      </c>
      <c r="F36" s="6">
        <f t="shared" si="0"/>
        <v>12987</v>
      </c>
      <c r="G36" s="6">
        <f>+Nonresidential!B36</f>
        <v>1494.6863854771777</v>
      </c>
    </row>
    <row r="37" spans="1:13">
      <c r="A37" s="14">
        <v>38169</v>
      </c>
      <c r="B37" s="25">
        <v>12767</v>
      </c>
      <c r="C37" s="8">
        <v>4489</v>
      </c>
      <c r="D37" s="15">
        <v>15728</v>
      </c>
      <c r="E37" s="27">
        <v>38169</v>
      </c>
      <c r="F37" s="6">
        <f t="shared" si="0"/>
        <v>12767</v>
      </c>
      <c r="G37" s="6">
        <f>+Nonresidential!B37</f>
        <v>1473.0724404397267</v>
      </c>
    </row>
    <row r="38" spans="1:13">
      <c r="A38" s="14">
        <v>38200</v>
      </c>
      <c r="B38" s="25">
        <v>12519</v>
      </c>
      <c r="C38" s="8">
        <v>4518</v>
      </c>
      <c r="D38" s="15">
        <v>15539</v>
      </c>
      <c r="E38" s="27">
        <v>38200</v>
      </c>
      <c r="F38" s="6">
        <f t="shared" ref="F38:F69" si="6">+B38</f>
        <v>12519</v>
      </c>
      <c r="G38" s="6">
        <f>+Nonresidential!B38</f>
        <v>1525.0147137448348</v>
      </c>
    </row>
    <row r="39" spans="1:13">
      <c r="A39" s="14">
        <v>38231</v>
      </c>
      <c r="B39" s="25">
        <v>11883</v>
      </c>
      <c r="C39" s="8">
        <v>4530</v>
      </c>
      <c r="D39" s="15">
        <v>15451</v>
      </c>
      <c r="E39" s="27">
        <v>38231</v>
      </c>
      <c r="F39" s="6">
        <f t="shared" si="6"/>
        <v>11883</v>
      </c>
      <c r="G39" s="6">
        <f>+Nonresidential!B39</f>
        <v>1570.6884206985699</v>
      </c>
    </row>
    <row r="40" spans="1:13">
      <c r="A40" s="14">
        <v>38261</v>
      </c>
      <c r="B40" s="25">
        <v>12143</v>
      </c>
      <c r="C40" s="8">
        <v>4535</v>
      </c>
      <c r="D40" s="15">
        <v>15297</v>
      </c>
      <c r="E40" s="27">
        <v>38261</v>
      </c>
      <c r="F40" s="6">
        <f t="shared" si="6"/>
        <v>12143</v>
      </c>
      <c r="G40" s="6">
        <f>+Nonresidential!B40</f>
        <v>1614.7593191873602</v>
      </c>
      <c r="I40" s="111" t="s">
        <v>433</v>
      </c>
    </row>
    <row r="41" spans="1:13">
      <c r="A41" s="14">
        <v>38292</v>
      </c>
      <c r="B41" s="25">
        <v>12115</v>
      </c>
      <c r="C41" s="8">
        <v>4520</v>
      </c>
      <c r="D41" s="15">
        <v>14983</v>
      </c>
      <c r="E41" s="27">
        <v>38292</v>
      </c>
      <c r="F41" s="6">
        <f t="shared" si="6"/>
        <v>12115</v>
      </c>
      <c r="G41" s="6">
        <f>+Nonresidential!B41</f>
        <v>1726.8123511134354</v>
      </c>
      <c r="I41" s="92" t="s">
        <v>396</v>
      </c>
    </row>
    <row r="42" spans="1:13">
      <c r="A42" s="14">
        <v>38322</v>
      </c>
      <c r="B42" s="25">
        <v>12166</v>
      </c>
      <c r="C42" s="8">
        <v>4452</v>
      </c>
      <c r="D42" s="15">
        <v>14805</v>
      </c>
      <c r="E42" s="27">
        <v>38322</v>
      </c>
      <c r="F42" s="6">
        <f t="shared" si="6"/>
        <v>12166</v>
      </c>
      <c r="G42" s="6">
        <f>+Nonresidential!B42</f>
        <v>1832.23024452345</v>
      </c>
      <c r="I42" t="s">
        <v>417</v>
      </c>
      <c r="M42" s="111"/>
    </row>
    <row r="43" spans="1:13">
      <c r="A43" s="14">
        <v>38353</v>
      </c>
      <c r="B43" s="25">
        <v>11583</v>
      </c>
      <c r="C43" s="8">
        <v>4486</v>
      </c>
      <c r="D43" s="15">
        <v>14580</v>
      </c>
      <c r="E43" s="27">
        <v>38353</v>
      </c>
      <c r="F43" s="6">
        <f t="shared" si="6"/>
        <v>11583</v>
      </c>
      <c r="G43" s="6">
        <f>+Nonresidential!B43</f>
        <v>1851.9260379966906</v>
      </c>
      <c r="I43" s="92" t="s">
        <v>391</v>
      </c>
      <c r="M43" s="111"/>
    </row>
    <row r="44" spans="1:13">
      <c r="A44" s="14">
        <v>38384</v>
      </c>
      <c r="B44" s="25">
        <v>11226</v>
      </c>
      <c r="C44" s="8">
        <v>4450</v>
      </c>
      <c r="D44" s="15">
        <v>14589</v>
      </c>
      <c r="E44" s="27">
        <v>38384</v>
      </c>
      <c r="F44" s="6">
        <f t="shared" si="6"/>
        <v>11226</v>
      </c>
      <c r="G44" s="6">
        <f>+Nonresidential!B44</f>
        <v>1873.9140667525173</v>
      </c>
      <c r="I44" s="111"/>
      <c r="M44" s="111"/>
    </row>
    <row r="45" spans="1:13">
      <c r="A45" s="14">
        <v>38412</v>
      </c>
      <c r="B45" s="25">
        <v>11105</v>
      </c>
      <c r="C45" s="8">
        <v>4574</v>
      </c>
      <c r="D45" s="15">
        <v>14576</v>
      </c>
      <c r="E45" s="27">
        <v>38412</v>
      </c>
      <c r="F45" s="6">
        <f t="shared" si="6"/>
        <v>11105</v>
      </c>
      <c r="G45" s="6">
        <f>+Nonresidential!B45</f>
        <v>1872.9844897678126</v>
      </c>
      <c r="I45" s="111" t="s">
        <v>440</v>
      </c>
      <c r="M45" s="111" t="s">
        <v>440</v>
      </c>
    </row>
    <row r="46" spans="1:13">
      <c r="A46" s="14">
        <v>38443</v>
      </c>
      <c r="B46" s="25">
        <v>10493</v>
      </c>
      <c r="C46" s="8">
        <v>4445</v>
      </c>
      <c r="D46" s="15">
        <v>14391</v>
      </c>
      <c r="E46" s="27">
        <v>38443</v>
      </c>
      <c r="F46" s="6">
        <f t="shared" si="6"/>
        <v>10493</v>
      </c>
      <c r="G46" s="6">
        <f>+Nonresidential!B46</f>
        <v>1858.6695016074511</v>
      </c>
      <c r="I46" s="111" t="s">
        <v>440</v>
      </c>
      <c r="M46" s="111" t="s">
        <v>440</v>
      </c>
    </row>
    <row r="47" spans="1:13">
      <c r="A47" s="14">
        <v>38473</v>
      </c>
      <c r="B47" s="25">
        <v>10161</v>
      </c>
      <c r="C47" s="8">
        <v>4369</v>
      </c>
      <c r="D47" s="15">
        <v>14232</v>
      </c>
      <c r="E47" s="27">
        <v>38473</v>
      </c>
      <c r="F47" s="6">
        <f t="shared" si="6"/>
        <v>10161</v>
      </c>
      <c r="G47" s="6">
        <f>+Nonresidential!B47</f>
        <v>1914.5424020864984</v>
      </c>
      <c r="I47" s="111" t="s">
        <v>440</v>
      </c>
      <c r="M47" s="111" t="s">
        <v>440</v>
      </c>
    </row>
    <row r="48" spans="1:13">
      <c r="A48" s="14">
        <v>38504</v>
      </c>
      <c r="B48" s="25">
        <v>9465</v>
      </c>
      <c r="C48" s="8">
        <v>4320</v>
      </c>
      <c r="D48" s="15">
        <v>13659</v>
      </c>
      <c r="E48" s="27">
        <v>38504</v>
      </c>
      <c r="F48" s="6">
        <f t="shared" si="6"/>
        <v>9465</v>
      </c>
      <c r="G48" s="6">
        <f>+Nonresidential!B48</f>
        <v>1974.0654610030751</v>
      </c>
      <c r="I48" s="111" t="s">
        <v>440</v>
      </c>
      <c r="M48" s="111" t="s">
        <v>440</v>
      </c>
    </row>
    <row r="49" spans="1:13">
      <c r="A49" s="14">
        <v>38534</v>
      </c>
      <c r="B49" s="25">
        <v>9230</v>
      </c>
      <c r="C49" s="8">
        <v>4195</v>
      </c>
      <c r="D49" s="15">
        <v>13670</v>
      </c>
      <c r="E49" s="27">
        <v>38534</v>
      </c>
      <c r="F49" s="6">
        <f t="shared" si="6"/>
        <v>9230</v>
      </c>
      <c r="G49" s="6">
        <f>+Nonresidential!B49</f>
        <v>1940.5219434337878</v>
      </c>
      <c r="I49" s="111" t="s">
        <v>440</v>
      </c>
      <c r="M49" s="111" t="s">
        <v>440</v>
      </c>
    </row>
    <row r="50" spans="1:13">
      <c r="A50" s="14">
        <v>38565</v>
      </c>
      <c r="B50" s="25">
        <v>9167</v>
      </c>
      <c r="C50" s="8">
        <v>4213</v>
      </c>
      <c r="D50" s="15">
        <v>13720</v>
      </c>
      <c r="E50" s="27">
        <v>38565</v>
      </c>
      <c r="F50" s="6">
        <f t="shared" si="6"/>
        <v>9167</v>
      </c>
      <c r="G50" s="6">
        <f>+Nonresidential!B50</f>
        <v>1938.4471628519154</v>
      </c>
      <c r="I50" s="111" t="s">
        <v>440</v>
      </c>
      <c r="M50" s="111" t="s">
        <v>440</v>
      </c>
    </row>
    <row r="51" spans="1:13">
      <c r="A51" s="14">
        <v>38596</v>
      </c>
      <c r="B51" s="25">
        <v>8979</v>
      </c>
      <c r="C51" s="8">
        <v>4122</v>
      </c>
      <c r="D51" s="15">
        <v>13991</v>
      </c>
      <c r="E51" s="27">
        <v>38596</v>
      </c>
      <c r="F51" s="6">
        <f t="shared" si="6"/>
        <v>8979</v>
      </c>
      <c r="G51" s="6">
        <f>+Nonresidential!B51</f>
        <v>1974.4062016764722</v>
      </c>
      <c r="I51" s="111" t="s">
        <v>440</v>
      </c>
      <c r="M51" s="111" t="s">
        <v>440</v>
      </c>
    </row>
    <row r="52" spans="1:13">
      <c r="A52" s="14">
        <v>38626</v>
      </c>
      <c r="B52" s="25">
        <v>8425</v>
      </c>
      <c r="C52" s="8">
        <v>4049</v>
      </c>
      <c r="D52" s="15">
        <v>13900</v>
      </c>
      <c r="E52" s="27">
        <v>38626</v>
      </c>
      <c r="F52" s="6">
        <f t="shared" si="6"/>
        <v>8425</v>
      </c>
      <c r="G52" s="6">
        <f>+Nonresidential!B52</f>
        <v>1917.2383261341745</v>
      </c>
      <c r="I52" s="111" t="s">
        <v>440</v>
      </c>
      <c r="M52" s="111" t="s">
        <v>440</v>
      </c>
    </row>
    <row r="53" spans="1:13">
      <c r="A53" s="14">
        <v>38657</v>
      </c>
      <c r="B53" s="25">
        <v>7790</v>
      </c>
      <c r="C53" s="8">
        <v>4082</v>
      </c>
      <c r="D53" s="15">
        <v>14122</v>
      </c>
      <c r="E53" s="27">
        <v>38657</v>
      </c>
      <c r="F53" s="6">
        <f t="shared" si="6"/>
        <v>7790</v>
      </c>
      <c r="G53" s="6">
        <f>+Nonresidential!B53</f>
        <v>1920.6362956787707</v>
      </c>
      <c r="I53" s="111" t="s">
        <v>440</v>
      </c>
      <c r="M53" s="111" t="s">
        <v>440</v>
      </c>
    </row>
    <row r="54" spans="1:13">
      <c r="A54" s="14">
        <v>38687</v>
      </c>
      <c r="B54" s="25">
        <v>7719</v>
      </c>
      <c r="C54" s="8">
        <v>4116</v>
      </c>
      <c r="D54" s="15">
        <v>14188</v>
      </c>
      <c r="E54" s="27">
        <v>38687</v>
      </c>
      <c r="F54" s="6">
        <f t="shared" si="6"/>
        <v>7719</v>
      </c>
      <c r="G54" s="6">
        <f>+Nonresidential!B54</f>
        <v>1778.9336552128889</v>
      </c>
      <c r="I54" s="111" t="s">
        <v>440</v>
      </c>
      <c r="M54" s="111" t="s">
        <v>440</v>
      </c>
    </row>
    <row r="55" spans="1:13">
      <c r="A55" s="14">
        <v>38718</v>
      </c>
      <c r="B55" s="25">
        <v>7622</v>
      </c>
      <c r="C55" s="8">
        <v>4091</v>
      </c>
      <c r="D55" s="15">
        <v>14312</v>
      </c>
      <c r="E55" s="27">
        <v>38718</v>
      </c>
      <c r="F55" s="6">
        <f t="shared" si="6"/>
        <v>7622</v>
      </c>
      <c r="G55" s="6">
        <f>+Nonresidential!B55</f>
        <v>1743.6851617245397</v>
      </c>
      <c r="I55" s="111" t="s">
        <v>440</v>
      </c>
      <c r="M55" s="111" t="s">
        <v>440</v>
      </c>
    </row>
    <row r="56" spans="1:13">
      <c r="A56" s="14">
        <v>38749</v>
      </c>
      <c r="B56" s="25">
        <v>7688</v>
      </c>
      <c r="C56" s="8">
        <v>4073</v>
      </c>
      <c r="D56" s="15">
        <v>14373</v>
      </c>
      <c r="E56" s="27">
        <v>38749</v>
      </c>
      <c r="F56" s="6">
        <f t="shared" si="6"/>
        <v>7688</v>
      </c>
      <c r="G56" s="6">
        <f>+Nonresidential!B56</f>
        <v>1724.4123827283722</v>
      </c>
      <c r="I56" s="111" t="s">
        <v>440</v>
      </c>
      <c r="M56" s="111" t="s">
        <v>440</v>
      </c>
    </row>
    <row r="57" spans="1:13">
      <c r="A57" s="14">
        <v>38777</v>
      </c>
      <c r="B57" s="25">
        <v>7211</v>
      </c>
      <c r="C57" s="8">
        <v>3901</v>
      </c>
      <c r="D57" s="15">
        <v>14294</v>
      </c>
      <c r="E57" s="27">
        <v>38777</v>
      </c>
      <c r="F57" s="6">
        <f t="shared" si="6"/>
        <v>7211</v>
      </c>
      <c r="G57" s="6">
        <f>+Nonresidential!B57</f>
        <v>1642.5141676570672</v>
      </c>
      <c r="I57" s="111" t="s">
        <v>440</v>
      </c>
      <c r="M57" s="111" t="s">
        <v>440</v>
      </c>
    </row>
    <row r="58" spans="1:13">
      <c r="A58" s="14">
        <v>38808</v>
      </c>
      <c r="B58" s="25">
        <v>7233</v>
      </c>
      <c r="C58" s="8">
        <v>3987</v>
      </c>
      <c r="D58" s="15">
        <v>14127</v>
      </c>
      <c r="E58" s="27">
        <v>38808</v>
      </c>
      <c r="F58" s="6">
        <f t="shared" si="6"/>
        <v>7233</v>
      </c>
      <c r="G58" s="6">
        <f>+Nonresidential!B58</f>
        <v>1618.4755174006809</v>
      </c>
      <c r="I58" s="111" t="s">
        <v>440</v>
      </c>
      <c r="M58" s="111" t="s">
        <v>440</v>
      </c>
    </row>
    <row r="59" spans="1:13">
      <c r="A59" s="14">
        <v>38838</v>
      </c>
      <c r="B59" s="25">
        <v>7371</v>
      </c>
      <c r="C59" s="8">
        <v>4090</v>
      </c>
      <c r="D59" s="15">
        <v>14237</v>
      </c>
      <c r="E59" s="27">
        <v>38838</v>
      </c>
      <c r="F59" s="6">
        <f t="shared" si="6"/>
        <v>7371</v>
      </c>
      <c r="G59" s="6">
        <f>+Nonresidential!B59</f>
        <v>1663.1403705327768</v>
      </c>
      <c r="I59" s="111" t="s">
        <v>440</v>
      </c>
      <c r="M59" s="111" t="s">
        <v>440</v>
      </c>
    </row>
    <row r="60" spans="1:13">
      <c r="A60" s="14">
        <v>38869</v>
      </c>
      <c r="B60" s="25">
        <v>7266</v>
      </c>
      <c r="C60" s="8">
        <v>4085</v>
      </c>
      <c r="D60" s="15">
        <v>14212</v>
      </c>
      <c r="E60" s="27">
        <v>38869</v>
      </c>
      <c r="F60" s="6">
        <f t="shared" si="6"/>
        <v>7266</v>
      </c>
      <c r="G60" s="6">
        <f>+Nonresidential!B60</f>
        <v>1664.4707221268791</v>
      </c>
      <c r="I60" s="111" t="s">
        <v>440</v>
      </c>
      <c r="M60" s="111" t="s">
        <v>440</v>
      </c>
    </row>
    <row r="61" spans="1:13">
      <c r="A61" s="14">
        <v>38899</v>
      </c>
      <c r="B61" s="25">
        <v>7301</v>
      </c>
      <c r="C61" s="8">
        <v>4163</v>
      </c>
      <c r="D61" s="15">
        <v>14239</v>
      </c>
      <c r="E61" s="27">
        <v>38899</v>
      </c>
      <c r="F61" s="6">
        <f t="shared" si="6"/>
        <v>7301</v>
      </c>
      <c r="G61" s="6">
        <f>+Nonresidential!B61</f>
        <v>1710.4622549649841</v>
      </c>
      <c r="I61" s="111" t="s">
        <v>440</v>
      </c>
      <c r="M61" s="111" t="s">
        <v>440</v>
      </c>
    </row>
    <row r="62" spans="1:13">
      <c r="A62" s="14">
        <v>38930</v>
      </c>
      <c r="B62" s="25">
        <v>7205</v>
      </c>
      <c r="C62" s="8">
        <v>4116</v>
      </c>
      <c r="D62" s="15">
        <v>14518</v>
      </c>
      <c r="E62" s="27">
        <v>38930</v>
      </c>
      <c r="F62" s="6">
        <f t="shared" si="6"/>
        <v>7205</v>
      </c>
      <c r="G62" s="6">
        <f>+Nonresidential!B62</f>
        <v>1710.4610988680397</v>
      </c>
      <c r="I62" s="111" t="s">
        <v>440</v>
      </c>
      <c r="M62" s="111" t="s">
        <v>440</v>
      </c>
    </row>
    <row r="63" spans="1:13">
      <c r="A63" s="14">
        <v>38961</v>
      </c>
      <c r="B63" s="25">
        <v>7460</v>
      </c>
      <c r="C63" s="8">
        <v>4204</v>
      </c>
      <c r="D63" s="15">
        <v>14437</v>
      </c>
      <c r="E63" s="27">
        <v>38961</v>
      </c>
      <c r="F63" s="6">
        <f t="shared" si="6"/>
        <v>7460</v>
      </c>
      <c r="G63" s="6">
        <f>+Nonresidential!B63</f>
        <v>1607.3124583992292</v>
      </c>
      <c r="I63" s="111" t="s">
        <v>440</v>
      </c>
      <c r="M63" s="111" t="s">
        <v>440</v>
      </c>
    </row>
    <row r="64" spans="1:13">
      <c r="A64" s="14">
        <v>38991</v>
      </c>
      <c r="B64" s="25">
        <v>7780</v>
      </c>
      <c r="C64" s="8">
        <v>4253</v>
      </c>
      <c r="D64" s="15">
        <v>14544</v>
      </c>
      <c r="E64" s="27">
        <v>38991</v>
      </c>
      <c r="F64" s="6">
        <f t="shared" si="6"/>
        <v>7780</v>
      </c>
      <c r="G64" s="6">
        <f>+Nonresidential!B64</f>
        <v>1683.9645167676829</v>
      </c>
      <c r="I64" s="111" t="s">
        <v>440</v>
      </c>
      <c r="M64" s="111" t="s">
        <v>440</v>
      </c>
    </row>
    <row r="65" spans="1:13">
      <c r="A65" s="14">
        <v>39022</v>
      </c>
      <c r="B65" s="25">
        <v>7715</v>
      </c>
      <c r="C65" s="8">
        <v>4226</v>
      </c>
      <c r="D65" s="15">
        <v>14573</v>
      </c>
      <c r="E65" s="27">
        <v>39022</v>
      </c>
      <c r="F65" s="6">
        <f t="shared" si="6"/>
        <v>7715</v>
      </c>
      <c r="G65" s="6">
        <f>+Nonresidential!B65</f>
        <v>1620.3801918653896</v>
      </c>
      <c r="I65" s="111" t="s">
        <v>440</v>
      </c>
      <c r="M65" s="111" t="s">
        <v>440</v>
      </c>
    </row>
    <row r="66" spans="1:13">
      <c r="A66" s="14">
        <v>39052</v>
      </c>
      <c r="B66" s="25">
        <v>7236</v>
      </c>
      <c r="C66" s="8">
        <v>4231</v>
      </c>
      <c r="D66" s="15">
        <v>14485</v>
      </c>
      <c r="E66" s="27">
        <v>39052</v>
      </c>
      <c r="F66" s="6">
        <f t="shared" si="6"/>
        <v>7236</v>
      </c>
      <c r="G66" s="6">
        <f>+Nonresidential!B66</f>
        <v>1689.3231766570079</v>
      </c>
      <c r="I66" s="111" t="s">
        <v>440</v>
      </c>
      <c r="M66" s="111" t="s">
        <v>440</v>
      </c>
    </row>
    <row r="67" spans="1:13">
      <c r="A67" s="14">
        <v>39083</v>
      </c>
      <c r="B67" s="25">
        <v>7203</v>
      </c>
      <c r="C67" s="8">
        <v>4202</v>
      </c>
      <c r="D67" s="15">
        <v>14527</v>
      </c>
      <c r="E67" s="27">
        <v>39083</v>
      </c>
      <c r="F67" s="6">
        <f t="shared" si="6"/>
        <v>7203</v>
      </c>
      <c r="G67" s="6">
        <f>+Nonresidential!B67</f>
        <v>1713.4565451339822</v>
      </c>
      <c r="I67" s="111" t="s">
        <v>440</v>
      </c>
      <c r="M67" s="111" t="s">
        <v>440</v>
      </c>
    </row>
    <row r="68" spans="1:13">
      <c r="A68" s="14">
        <v>39114</v>
      </c>
      <c r="B68" s="25">
        <v>6878</v>
      </c>
      <c r="C68" s="8">
        <v>4360</v>
      </c>
      <c r="D68" s="15">
        <v>14532</v>
      </c>
      <c r="E68" s="27">
        <v>39114</v>
      </c>
      <c r="F68" s="6">
        <f t="shared" si="6"/>
        <v>6878</v>
      </c>
      <c r="G68" s="6">
        <f>+Nonresidential!B68</f>
        <v>1647.5343247477292</v>
      </c>
      <c r="I68" s="111" t="s">
        <v>440</v>
      </c>
      <c r="M68" s="111" t="s">
        <v>440</v>
      </c>
    </row>
    <row r="69" spans="1:13">
      <c r="A69" s="14">
        <v>39142</v>
      </c>
      <c r="B69" s="25">
        <v>6812</v>
      </c>
      <c r="C69" s="8">
        <v>4435</v>
      </c>
      <c r="D69" s="15">
        <v>14493</v>
      </c>
      <c r="E69" s="27">
        <v>39142</v>
      </c>
      <c r="F69" s="6">
        <f t="shared" si="6"/>
        <v>6812</v>
      </c>
      <c r="G69" s="6">
        <f>+Nonresidential!B69</f>
        <v>1661.3282780550792</v>
      </c>
      <c r="I69" s="111" t="s">
        <v>440</v>
      </c>
      <c r="M69" s="111" t="s">
        <v>440</v>
      </c>
    </row>
    <row r="70" spans="1:13">
      <c r="A70" s="14">
        <v>39173</v>
      </c>
      <c r="B70" s="25">
        <v>6835</v>
      </c>
      <c r="C70" s="8">
        <v>4411</v>
      </c>
      <c r="D70" s="15">
        <v>14718</v>
      </c>
      <c r="E70" s="27">
        <v>39173</v>
      </c>
      <c r="F70" s="6">
        <f t="shared" ref="F70:F101" si="7">+B70</f>
        <v>6835</v>
      </c>
      <c r="G70" s="6">
        <f>+Nonresidential!B70</f>
        <v>1712.4856572190301</v>
      </c>
      <c r="I70" s="111" t="s">
        <v>440</v>
      </c>
      <c r="M70" s="111" t="s">
        <v>440</v>
      </c>
    </row>
    <row r="71" spans="1:13">
      <c r="A71" s="14">
        <v>39203</v>
      </c>
      <c r="B71" s="25">
        <v>6675</v>
      </c>
      <c r="C71" s="8">
        <v>4414</v>
      </c>
      <c r="D71" s="15">
        <v>14869</v>
      </c>
      <c r="E71" s="27">
        <v>39203</v>
      </c>
      <c r="F71" s="6">
        <f t="shared" si="7"/>
        <v>6675</v>
      </c>
      <c r="G71" s="6">
        <f>+Nonresidential!B71</f>
        <v>1668.5857848718961</v>
      </c>
      <c r="I71" s="111" t="s">
        <v>440</v>
      </c>
      <c r="M71" s="111" t="s">
        <v>440</v>
      </c>
    </row>
    <row r="72" spans="1:13">
      <c r="A72" s="14">
        <v>39234</v>
      </c>
      <c r="B72" s="25">
        <v>6841</v>
      </c>
      <c r="C72" s="8">
        <v>4471</v>
      </c>
      <c r="D72" s="15">
        <v>15226</v>
      </c>
      <c r="E72" s="27">
        <v>39234</v>
      </c>
      <c r="F72" s="6">
        <f t="shared" si="7"/>
        <v>6841</v>
      </c>
      <c r="G72" s="6">
        <f>+Nonresidential!B72</f>
        <v>1665.3834433624497</v>
      </c>
      <c r="I72" s="111" t="s">
        <v>440</v>
      </c>
      <c r="M72" s="111" t="s">
        <v>440</v>
      </c>
    </row>
    <row r="73" spans="1:13">
      <c r="A73" s="14">
        <v>39264</v>
      </c>
      <c r="B73" s="25">
        <v>6723</v>
      </c>
      <c r="C73" s="8">
        <v>4493</v>
      </c>
      <c r="D73" s="15">
        <v>15337</v>
      </c>
      <c r="E73" s="27">
        <v>39264</v>
      </c>
      <c r="F73" s="6">
        <f t="shared" si="7"/>
        <v>6723</v>
      </c>
      <c r="G73" s="6">
        <f>+Nonresidential!B73</f>
        <v>1680.4476560770895</v>
      </c>
      <c r="I73" s="111" t="s">
        <v>440</v>
      </c>
      <c r="M73" s="111" t="s">
        <v>440</v>
      </c>
    </row>
    <row r="74" spans="1:13">
      <c r="A74" s="14">
        <v>39295</v>
      </c>
      <c r="B74" s="25">
        <v>6787</v>
      </c>
      <c r="C74" s="8">
        <v>4551</v>
      </c>
      <c r="D74" s="15">
        <v>15286</v>
      </c>
      <c r="E74" s="27">
        <v>39295</v>
      </c>
      <c r="F74" s="6">
        <f t="shared" si="7"/>
        <v>6787</v>
      </c>
      <c r="G74" s="6">
        <f>+Nonresidential!B74</f>
        <v>1665.4178639585812</v>
      </c>
      <c r="I74" s="111" t="s">
        <v>440</v>
      </c>
      <c r="M74" s="111" t="s">
        <v>440</v>
      </c>
    </row>
    <row r="75" spans="1:13">
      <c r="A75" s="14">
        <v>39326</v>
      </c>
      <c r="B75" s="25">
        <v>6460</v>
      </c>
      <c r="C75" s="8">
        <v>4548</v>
      </c>
      <c r="D75" s="15">
        <v>15059</v>
      </c>
      <c r="E75" s="27">
        <v>39326</v>
      </c>
      <c r="F75" s="6">
        <f t="shared" si="7"/>
        <v>6460</v>
      </c>
      <c r="G75" s="6">
        <f>+Nonresidential!B75</f>
        <v>1634.0427002355952</v>
      </c>
      <c r="I75" s="111" t="s">
        <v>440</v>
      </c>
      <c r="M75" s="111" t="s">
        <v>440</v>
      </c>
    </row>
    <row r="76" spans="1:13">
      <c r="A76" s="14">
        <v>39356</v>
      </c>
      <c r="B76" s="25">
        <v>6146</v>
      </c>
      <c r="C76" s="8">
        <v>4571</v>
      </c>
      <c r="D76" s="15">
        <v>15060</v>
      </c>
      <c r="E76" s="27">
        <v>39356</v>
      </c>
      <c r="F76" s="6">
        <f t="shared" si="7"/>
        <v>6146</v>
      </c>
      <c r="G76" s="6">
        <f>+Nonresidential!B76</f>
        <v>1569.1065506392144</v>
      </c>
      <c r="I76" s="111" t="s">
        <v>440</v>
      </c>
      <c r="M76" s="111" t="s">
        <v>440</v>
      </c>
    </row>
    <row r="77" spans="1:13">
      <c r="A77" s="14">
        <v>39387</v>
      </c>
      <c r="B77" s="25">
        <v>6172</v>
      </c>
      <c r="C77" s="8">
        <v>4590</v>
      </c>
      <c r="D77" s="15">
        <v>14972</v>
      </c>
      <c r="E77" s="27">
        <v>39387</v>
      </c>
      <c r="F77" s="6">
        <f t="shared" si="7"/>
        <v>6172</v>
      </c>
      <c r="G77" s="6">
        <f>+Nonresidential!B77</f>
        <v>1523.2625476605267</v>
      </c>
      <c r="I77" s="111" t="s">
        <v>440</v>
      </c>
      <c r="M77" s="111" t="s">
        <v>440</v>
      </c>
    </row>
    <row r="78" spans="1:13">
      <c r="A78" s="14">
        <v>39417</v>
      </c>
      <c r="B78" s="25">
        <v>6183</v>
      </c>
      <c r="C78" s="8">
        <v>4478</v>
      </c>
      <c r="D78" s="15">
        <v>14929</v>
      </c>
      <c r="E78" s="27">
        <v>39417</v>
      </c>
      <c r="F78" s="6">
        <f t="shared" si="7"/>
        <v>6183</v>
      </c>
      <c r="G78" s="6">
        <f>+Nonresidential!B78</f>
        <v>1506.3581192403469</v>
      </c>
      <c r="I78" s="111" t="s">
        <v>440</v>
      </c>
      <c r="M78" s="111" t="s">
        <v>440</v>
      </c>
    </row>
    <row r="79" spans="1:13">
      <c r="A79" s="14">
        <v>39448</v>
      </c>
      <c r="B79" s="25">
        <v>6178</v>
      </c>
      <c r="C79" s="8">
        <v>4507</v>
      </c>
      <c r="D79" s="15">
        <v>14768</v>
      </c>
      <c r="E79" s="27">
        <v>39448</v>
      </c>
      <c r="F79" s="6">
        <f t="shared" si="7"/>
        <v>6178</v>
      </c>
      <c r="G79" s="6">
        <f>+Nonresidential!B79</f>
        <v>1475.5154005598115</v>
      </c>
      <c r="I79" s="111" t="s">
        <v>440</v>
      </c>
      <c r="M79" s="111" t="s">
        <v>440</v>
      </c>
    </row>
    <row r="80" spans="1:13">
      <c r="A80" s="14">
        <v>39479</v>
      </c>
      <c r="B80" s="25">
        <v>6247</v>
      </c>
      <c r="C80" s="8">
        <v>4331</v>
      </c>
      <c r="D80" s="15">
        <v>14657</v>
      </c>
      <c r="E80" s="27">
        <v>39479</v>
      </c>
      <c r="F80" s="6">
        <f t="shared" si="7"/>
        <v>6247</v>
      </c>
      <c r="G80" s="6">
        <f>+Nonresidential!B80</f>
        <v>1518.4525520070333</v>
      </c>
      <c r="I80" s="111" t="s">
        <v>440</v>
      </c>
      <c r="M80" s="111" t="s">
        <v>440</v>
      </c>
    </row>
    <row r="81" spans="1:13">
      <c r="A81" s="14">
        <v>39508</v>
      </c>
      <c r="B81" s="25">
        <v>6056</v>
      </c>
      <c r="C81" s="8">
        <v>4112</v>
      </c>
      <c r="D81" s="15">
        <v>14365</v>
      </c>
      <c r="E81" s="27">
        <v>39508</v>
      </c>
      <c r="F81" s="6">
        <f t="shared" si="7"/>
        <v>6056</v>
      </c>
      <c r="G81" s="6">
        <f>+Nonresidential!B81</f>
        <v>1489.084246596208</v>
      </c>
      <c r="I81" s="111" t="s">
        <v>440</v>
      </c>
      <c r="M81" s="111" t="s">
        <v>440</v>
      </c>
    </row>
    <row r="82" spans="1:13">
      <c r="A82" s="14">
        <v>39539</v>
      </c>
      <c r="B82" s="25">
        <v>6301</v>
      </c>
      <c r="C82" s="8">
        <v>4128</v>
      </c>
      <c r="D82" s="15">
        <v>14695</v>
      </c>
      <c r="E82" s="27">
        <v>39539</v>
      </c>
      <c r="F82" s="6">
        <f t="shared" si="7"/>
        <v>6301</v>
      </c>
      <c r="G82" s="6">
        <f>+Nonresidential!B82</f>
        <v>1597.2760844258169</v>
      </c>
      <c r="I82" s="111" t="s">
        <v>440</v>
      </c>
      <c r="M82" s="111" t="s">
        <v>440</v>
      </c>
    </row>
    <row r="83" spans="1:13">
      <c r="A83" s="14">
        <v>39569</v>
      </c>
      <c r="B83" s="25">
        <v>6138</v>
      </c>
      <c r="C83" s="8">
        <v>3980</v>
      </c>
      <c r="D83" s="15">
        <v>14337</v>
      </c>
      <c r="E83" s="27">
        <v>39569</v>
      </c>
      <c r="F83" s="6">
        <f t="shared" si="7"/>
        <v>6138</v>
      </c>
      <c r="G83" s="6">
        <f>+Nonresidential!B83</f>
        <v>1633.5287845368705</v>
      </c>
      <c r="I83" s="111" t="s">
        <v>440</v>
      </c>
      <c r="M83" s="111" t="s">
        <v>440</v>
      </c>
    </row>
    <row r="84" spans="1:13">
      <c r="A84" s="14">
        <v>39600</v>
      </c>
      <c r="B84" s="25">
        <v>5802</v>
      </c>
      <c r="C84" s="8">
        <v>3825</v>
      </c>
      <c r="D84" s="15">
        <v>13634</v>
      </c>
      <c r="E84" s="27">
        <v>39600</v>
      </c>
      <c r="F84" s="6">
        <f t="shared" si="7"/>
        <v>5802</v>
      </c>
      <c r="G84" s="6">
        <f>+Nonresidential!B84</f>
        <v>1609.5658626720042</v>
      </c>
      <c r="I84" s="111" t="s">
        <v>440</v>
      </c>
      <c r="M84" s="111" t="s">
        <v>440</v>
      </c>
    </row>
    <row r="85" spans="1:13">
      <c r="A85" s="14">
        <v>39630</v>
      </c>
      <c r="B85" s="25">
        <v>5599</v>
      </c>
      <c r="C85" s="8">
        <v>3652</v>
      </c>
      <c r="D85" s="15">
        <v>13285</v>
      </c>
      <c r="E85" s="27">
        <v>39630</v>
      </c>
      <c r="F85" s="6">
        <f t="shared" si="7"/>
        <v>5599</v>
      </c>
      <c r="G85" s="6">
        <f>+Nonresidential!B85</f>
        <v>1633.9966800784871</v>
      </c>
      <c r="I85" s="111" t="s">
        <v>440</v>
      </c>
      <c r="M85" s="111" t="s">
        <v>440</v>
      </c>
    </row>
    <row r="86" spans="1:13">
      <c r="A86" s="14">
        <v>39661</v>
      </c>
      <c r="B86" s="25">
        <v>5187</v>
      </c>
      <c r="C86" s="8">
        <v>3515</v>
      </c>
      <c r="D86" s="15">
        <v>12654</v>
      </c>
      <c r="E86" s="27">
        <v>39661</v>
      </c>
      <c r="F86" s="6">
        <f t="shared" si="7"/>
        <v>5187</v>
      </c>
      <c r="G86" s="6">
        <f>+Nonresidential!B86</f>
        <v>1589.9544142551845</v>
      </c>
      <c r="I86" s="111" t="s">
        <v>440</v>
      </c>
      <c r="M86" s="111" t="s">
        <v>440</v>
      </c>
    </row>
    <row r="87" spans="1:13">
      <c r="A87" s="14">
        <v>39692</v>
      </c>
      <c r="B87" s="25">
        <v>4996</v>
      </c>
      <c r="C87" s="8">
        <v>3344</v>
      </c>
      <c r="D87" s="15">
        <v>12663</v>
      </c>
      <c r="E87" s="27">
        <v>39692</v>
      </c>
      <c r="F87" s="6">
        <f t="shared" si="7"/>
        <v>4996</v>
      </c>
      <c r="G87" s="6">
        <f>+Nonresidential!B87</f>
        <v>1694.5784466768555</v>
      </c>
      <c r="I87" s="111" t="s">
        <v>440</v>
      </c>
      <c r="M87" s="111" t="s">
        <v>440</v>
      </c>
    </row>
    <row r="88" spans="1:13">
      <c r="A88" s="14">
        <v>39722</v>
      </c>
      <c r="B88" s="25">
        <v>4736</v>
      </c>
      <c r="C88" s="8">
        <v>3151</v>
      </c>
      <c r="D88" s="15">
        <v>12202</v>
      </c>
      <c r="E88" s="27">
        <v>39722</v>
      </c>
      <c r="F88" s="6">
        <f t="shared" si="7"/>
        <v>4736</v>
      </c>
      <c r="G88" s="6">
        <f>+Nonresidential!B88</f>
        <v>1698.4515352911744</v>
      </c>
      <c r="I88" s="111" t="s">
        <v>440</v>
      </c>
      <c r="M88" s="111" t="s">
        <v>440</v>
      </c>
    </row>
    <row r="89" spans="1:13">
      <c r="A89" s="14">
        <v>39753</v>
      </c>
      <c r="B89" s="25">
        <v>4549</v>
      </c>
      <c r="C89" s="8">
        <v>2970</v>
      </c>
      <c r="D89" s="15">
        <v>11549</v>
      </c>
      <c r="E89" s="27">
        <v>39753</v>
      </c>
      <c r="F89" s="6">
        <f t="shared" si="7"/>
        <v>4549</v>
      </c>
      <c r="G89" s="6">
        <f>+Nonresidential!B89</f>
        <v>1759.9742098322808</v>
      </c>
      <c r="I89" s="111" t="s">
        <v>440</v>
      </c>
      <c r="M89" s="111" t="s">
        <v>440</v>
      </c>
    </row>
    <row r="90" spans="1:13">
      <c r="A90" s="14">
        <v>39783</v>
      </c>
      <c r="B90" s="25">
        <v>4320</v>
      </c>
      <c r="C90" s="8">
        <v>2922</v>
      </c>
      <c r="D90" s="15">
        <v>11214</v>
      </c>
      <c r="E90" s="27">
        <v>39783</v>
      </c>
      <c r="F90" s="6">
        <f t="shared" si="7"/>
        <v>4320</v>
      </c>
      <c r="G90" s="6">
        <f>+Nonresidential!B90</f>
        <v>1750.7539877864508</v>
      </c>
      <c r="I90" s="111" t="s">
        <v>440</v>
      </c>
      <c r="M90" s="111" t="s">
        <v>440</v>
      </c>
    </row>
    <row r="91" spans="1:13">
      <c r="A91" s="14">
        <v>39814</v>
      </c>
      <c r="B91" s="25">
        <v>4049</v>
      </c>
      <c r="C91" s="8">
        <v>2741</v>
      </c>
      <c r="D91" s="15">
        <v>10735</v>
      </c>
      <c r="E91" s="27">
        <v>39814</v>
      </c>
      <c r="F91" s="6">
        <f t="shared" si="7"/>
        <v>4049</v>
      </c>
      <c r="G91" s="6">
        <f>+Nonresidential!B91</f>
        <v>1748.6578846864243</v>
      </c>
    </row>
    <row r="92" spans="1:13">
      <c r="A92" s="14">
        <v>39845</v>
      </c>
      <c r="B92" s="25">
        <v>3732</v>
      </c>
      <c r="C92" s="8">
        <v>2590</v>
      </c>
      <c r="D92" s="15">
        <v>10388</v>
      </c>
      <c r="E92" s="27">
        <v>39845</v>
      </c>
      <c r="F92" s="6">
        <f t="shared" si="7"/>
        <v>3732</v>
      </c>
      <c r="G92" s="6">
        <f>+Nonresidential!B92</f>
        <v>1902.7332164164536</v>
      </c>
    </row>
    <row r="93" spans="1:13">
      <c r="A93" s="14">
        <v>39873</v>
      </c>
      <c r="B93" s="25">
        <v>3708</v>
      </c>
      <c r="C93" s="8">
        <v>2554</v>
      </c>
      <c r="D93" s="15">
        <v>9972</v>
      </c>
      <c r="E93" s="27">
        <v>39873</v>
      </c>
      <c r="F93" s="6">
        <f t="shared" si="7"/>
        <v>3708</v>
      </c>
      <c r="G93" s="6">
        <f>+Nonresidential!B93</f>
        <v>1840.0639093133491</v>
      </c>
    </row>
    <row r="94" spans="1:13">
      <c r="A94" s="14">
        <v>39904</v>
      </c>
      <c r="B94" s="25">
        <v>3291</v>
      </c>
      <c r="C94" s="8">
        <v>2383</v>
      </c>
      <c r="D94" s="15">
        <v>9196</v>
      </c>
      <c r="E94" s="27">
        <v>39904</v>
      </c>
      <c r="F94" s="6">
        <f t="shared" si="7"/>
        <v>3291</v>
      </c>
      <c r="G94" s="6">
        <f>+Nonresidential!B94</f>
        <v>1701.1220872988472</v>
      </c>
    </row>
    <row r="95" spans="1:13">
      <c r="A95" s="14">
        <v>39934</v>
      </c>
      <c r="B95" s="25">
        <v>3400</v>
      </c>
      <c r="C95" s="8">
        <v>2294</v>
      </c>
      <c r="D95" s="15">
        <v>8761</v>
      </c>
      <c r="E95" s="27">
        <v>39934</v>
      </c>
      <c r="F95" s="6">
        <f t="shared" si="7"/>
        <v>3400</v>
      </c>
      <c r="G95" s="6">
        <f>+Nonresidential!B95</f>
        <v>1856.4619372565758</v>
      </c>
    </row>
    <row r="96" spans="1:13">
      <c r="A96" s="14">
        <v>39965</v>
      </c>
      <c r="B96" s="25">
        <v>3223</v>
      </c>
      <c r="C96" s="8">
        <v>2242</v>
      </c>
      <c r="D96" s="15">
        <v>8710</v>
      </c>
      <c r="E96" s="27">
        <v>39965</v>
      </c>
      <c r="F96" s="6">
        <f t="shared" si="7"/>
        <v>3223</v>
      </c>
      <c r="G96" s="6">
        <f>+Nonresidential!B96</f>
        <v>1796.89579602497</v>
      </c>
    </row>
    <row r="97" spans="1:13">
      <c r="A97" s="14">
        <v>39995</v>
      </c>
      <c r="B97" s="25">
        <v>3215</v>
      </c>
      <c r="C97" s="8">
        <v>2256</v>
      </c>
      <c r="D97" s="15">
        <v>8483</v>
      </c>
      <c r="E97" s="27">
        <v>39995</v>
      </c>
      <c r="F97" s="6">
        <f t="shared" si="7"/>
        <v>3215</v>
      </c>
      <c r="G97" s="6">
        <f>+Nonresidential!B97</f>
        <v>1785.630042605814</v>
      </c>
    </row>
    <row r="98" spans="1:13">
      <c r="A98" s="14">
        <v>40026</v>
      </c>
      <c r="B98" s="25">
        <v>3157</v>
      </c>
      <c r="C98" s="8">
        <v>2236</v>
      </c>
      <c r="D98" s="15">
        <v>8428</v>
      </c>
      <c r="E98" s="27">
        <v>40026</v>
      </c>
      <c r="F98" s="6">
        <f t="shared" si="7"/>
        <v>3157</v>
      </c>
      <c r="G98" s="6">
        <f>+Nonresidential!B98</f>
        <v>1801.182518919489</v>
      </c>
    </row>
    <row r="99" spans="1:13">
      <c r="A99" s="14">
        <v>40057</v>
      </c>
      <c r="B99" s="25">
        <v>3315</v>
      </c>
      <c r="C99" s="8">
        <v>2271</v>
      </c>
      <c r="D99" s="15">
        <v>8030</v>
      </c>
      <c r="E99" s="27">
        <v>40057</v>
      </c>
      <c r="F99" s="6">
        <f t="shared" si="7"/>
        <v>3315</v>
      </c>
      <c r="G99" s="6">
        <f>+Nonresidential!B99</f>
        <v>1681.688385710311</v>
      </c>
    </row>
    <row r="100" spans="1:13">
      <c r="A100" s="14">
        <v>40087</v>
      </c>
      <c r="B100" s="25">
        <v>3401</v>
      </c>
      <c r="C100" s="8">
        <v>2298</v>
      </c>
      <c r="D100" s="15">
        <v>8168</v>
      </c>
      <c r="E100" s="27">
        <v>40087</v>
      </c>
      <c r="F100" s="6">
        <f t="shared" si="7"/>
        <v>3401</v>
      </c>
      <c r="G100" s="6">
        <f>+Nonresidential!B100</f>
        <v>1699.0936580225809</v>
      </c>
    </row>
    <row r="101" spans="1:13">
      <c r="A101" s="14">
        <v>40118</v>
      </c>
      <c r="B101" s="25">
        <v>3407</v>
      </c>
      <c r="C101" s="8">
        <v>2399</v>
      </c>
      <c r="D101" s="15">
        <v>8393</v>
      </c>
      <c r="E101" s="27">
        <v>40118</v>
      </c>
      <c r="F101" s="6">
        <f t="shared" si="7"/>
        <v>3407</v>
      </c>
      <c r="G101" s="6">
        <f>+Nonresidential!B101</f>
        <v>1719.3884120424475</v>
      </c>
    </row>
    <row r="102" spans="1:13">
      <c r="A102" s="14">
        <v>40148</v>
      </c>
      <c r="B102" s="25">
        <v>3487</v>
      </c>
      <c r="C102" s="8">
        <v>2444</v>
      </c>
      <c r="D102" s="15">
        <v>8494</v>
      </c>
      <c r="E102" s="27">
        <v>40148</v>
      </c>
      <c r="F102" s="6">
        <f t="shared" ref="F102:F133" si="8">+B102</f>
        <v>3487</v>
      </c>
      <c r="G102" s="6">
        <f>+Nonresidential!B102</f>
        <v>1713.947929271302</v>
      </c>
    </row>
    <row r="103" spans="1:13">
      <c r="A103" s="14">
        <v>40179</v>
      </c>
      <c r="B103" s="25">
        <v>3546</v>
      </c>
      <c r="C103" s="8">
        <v>2512</v>
      </c>
      <c r="D103" s="15">
        <v>8597</v>
      </c>
      <c r="E103" s="27">
        <v>40179</v>
      </c>
      <c r="F103" s="6">
        <f t="shared" si="8"/>
        <v>3546</v>
      </c>
      <c r="G103" s="6">
        <f>+Nonresidential!B103</f>
        <v>1704.66138707547</v>
      </c>
    </row>
    <row r="104" spans="1:13">
      <c r="A104" s="14">
        <v>40210</v>
      </c>
      <c r="B104" s="25">
        <v>3635</v>
      </c>
      <c r="C104" s="8">
        <v>2614</v>
      </c>
      <c r="D104" s="15">
        <v>8722</v>
      </c>
      <c r="E104" s="27">
        <v>40210</v>
      </c>
      <c r="F104" s="6">
        <f t="shared" si="8"/>
        <v>3635</v>
      </c>
      <c r="G104" s="6">
        <f>+Nonresidential!B104</f>
        <v>1571.1259261909599</v>
      </c>
    </row>
    <row r="105" spans="1:13">
      <c r="A105" s="14">
        <v>40238</v>
      </c>
      <c r="B105" s="25">
        <v>3646</v>
      </c>
      <c r="C105" s="8">
        <v>2732</v>
      </c>
      <c r="D105" s="15">
        <v>9003</v>
      </c>
      <c r="E105" s="27">
        <v>40238</v>
      </c>
      <c r="F105" s="6">
        <f t="shared" si="8"/>
        <v>3646</v>
      </c>
      <c r="G105" s="6">
        <f>+Nonresidential!B105</f>
        <v>1637.8834616747613</v>
      </c>
    </row>
    <row r="106" spans="1:13">
      <c r="A106" s="14">
        <v>40269</v>
      </c>
      <c r="B106" s="25">
        <v>3651</v>
      </c>
      <c r="C106" s="8">
        <v>2859</v>
      </c>
      <c r="D106" s="15">
        <v>9262</v>
      </c>
      <c r="E106" s="27">
        <v>40269</v>
      </c>
      <c r="F106" s="6">
        <f t="shared" si="8"/>
        <v>3651</v>
      </c>
      <c r="G106" s="6">
        <f>+Nonresidential!B106</f>
        <v>1632.757382463069</v>
      </c>
    </row>
    <row r="107" spans="1:13">
      <c r="A107" s="14">
        <v>40299</v>
      </c>
      <c r="B107" s="25">
        <v>3540</v>
      </c>
      <c r="C107" s="8">
        <v>2916</v>
      </c>
      <c r="D107" s="15">
        <v>9438</v>
      </c>
      <c r="E107" s="27">
        <v>40299</v>
      </c>
      <c r="F107" s="6">
        <f t="shared" si="8"/>
        <v>3540</v>
      </c>
      <c r="G107" s="6">
        <f>+Nonresidential!B107</f>
        <v>1417.0916381989382</v>
      </c>
    </row>
    <row r="108" spans="1:13">
      <c r="A108" s="14">
        <v>40330</v>
      </c>
      <c r="B108" s="25">
        <v>3669</v>
      </c>
      <c r="C108" s="8">
        <v>2974</v>
      </c>
      <c r="D108" s="15">
        <v>9524</v>
      </c>
      <c r="E108" s="27">
        <v>40330</v>
      </c>
      <c r="F108" s="6">
        <f t="shared" si="8"/>
        <v>3669</v>
      </c>
      <c r="G108" s="6">
        <f>+Nonresidential!B108</f>
        <v>1415.8848970606341</v>
      </c>
    </row>
    <row r="109" spans="1:13">
      <c r="A109" s="14">
        <v>40360</v>
      </c>
      <c r="B109" s="25">
        <v>3733</v>
      </c>
      <c r="C109" s="8">
        <v>3009</v>
      </c>
      <c r="D109" s="15">
        <v>9684</v>
      </c>
      <c r="E109" s="27">
        <v>40360</v>
      </c>
      <c r="F109" s="6">
        <f t="shared" si="8"/>
        <v>3733</v>
      </c>
      <c r="G109" s="6">
        <f>+Nonresidential!B109</f>
        <v>1311.4998017302214</v>
      </c>
    </row>
    <row r="110" spans="1:13">
      <c r="A110" s="14">
        <v>40391</v>
      </c>
      <c r="B110" s="25">
        <v>3838</v>
      </c>
      <c r="C110" s="8">
        <v>2965</v>
      </c>
      <c r="D110" s="15">
        <v>9657</v>
      </c>
      <c r="E110" s="27">
        <v>40391</v>
      </c>
      <c r="F110" s="6">
        <f t="shared" si="8"/>
        <v>3838</v>
      </c>
      <c r="G110" s="6">
        <f>+Nonresidential!B110</f>
        <v>1331.0297192150979</v>
      </c>
    </row>
    <row r="111" spans="1:13">
      <c r="A111" s="14">
        <v>40422</v>
      </c>
      <c r="B111" s="25">
        <v>3718</v>
      </c>
      <c r="C111" s="8">
        <v>2897</v>
      </c>
      <c r="D111" s="15">
        <v>9677</v>
      </c>
      <c r="E111" s="27">
        <v>40422</v>
      </c>
      <c r="F111" s="6">
        <f t="shared" si="8"/>
        <v>3718</v>
      </c>
      <c r="G111" s="6">
        <f>+Nonresidential!B111</f>
        <v>1313.0328317550407</v>
      </c>
      <c r="I111" s="111" t="s">
        <v>440</v>
      </c>
      <c r="J111" s="111"/>
      <c r="K111" s="111"/>
      <c r="L111" s="111"/>
      <c r="M111" s="111" t="s">
        <v>440</v>
      </c>
    </row>
    <row r="112" spans="1:13">
      <c r="A112" s="14">
        <v>40452</v>
      </c>
      <c r="B112" s="25">
        <v>3703</v>
      </c>
      <c r="C112" s="8">
        <v>2882</v>
      </c>
      <c r="D112" s="15">
        <v>9406</v>
      </c>
      <c r="E112" s="27">
        <v>40452</v>
      </c>
      <c r="F112" s="6">
        <f t="shared" si="8"/>
        <v>3703</v>
      </c>
      <c r="G112" s="6">
        <f>+Nonresidential!B112</f>
        <v>1257.7920745706979</v>
      </c>
      <c r="I112" s="111" t="s">
        <v>440</v>
      </c>
      <c r="J112" s="111"/>
      <c r="K112" s="111"/>
      <c r="L112" s="111"/>
      <c r="M112" s="111" t="s">
        <v>440</v>
      </c>
    </row>
    <row r="113" spans="1:13">
      <c r="A113" s="14">
        <v>40483</v>
      </c>
      <c r="B113" s="25">
        <v>3733</v>
      </c>
      <c r="C113" s="8">
        <v>2890</v>
      </c>
      <c r="D113" s="15">
        <v>9338</v>
      </c>
      <c r="E113" s="27">
        <v>40483</v>
      </c>
      <c r="F113" s="6">
        <f t="shared" si="8"/>
        <v>3733</v>
      </c>
      <c r="G113" s="6">
        <f>+Nonresidential!B113</f>
        <v>1377.6761989746012</v>
      </c>
      <c r="I113" s="111" t="s">
        <v>440</v>
      </c>
      <c r="J113" s="111"/>
      <c r="K113" s="111"/>
      <c r="L113" s="111"/>
      <c r="M113" s="111" t="s">
        <v>440</v>
      </c>
    </row>
    <row r="114" spans="1:13">
      <c r="A114" s="14">
        <v>40513</v>
      </c>
      <c r="B114" s="25">
        <v>3613</v>
      </c>
      <c r="C114" s="8">
        <v>2821</v>
      </c>
      <c r="D114" s="15">
        <v>9168</v>
      </c>
      <c r="E114" s="27">
        <v>40513</v>
      </c>
      <c r="F114" s="6">
        <f t="shared" si="8"/>
        <v>3613</v>
      </c>
      <c r="G114" s="6">
        <f>+Nonresidential!B114</f>
        <v>1325.9183276310923</v>
      </c>
      <c r="I114" s="111" t="s">
        <v>440</v>
      </c>
      <c r="J114" s="111"/>
      <c r="K114" s="111"/>
      <c r="L114" s="111"/>
      <c r="M114" s="111" t="s">
        <v>440</v>
      </c>
    </row>
    <row r="115" spans="1:13">
      <c r="A115" s="14">
        <v>40544</v>
      </c>
      <c r="B115" s="25">
        <v>3626</v>
      </c>
      <c r="C115" s="8">
        <v>2788</v>
      </c>
      <c r="D115" s="15">
        <v>9013</v>
      </c>
      <c r="E115" s="27">
        <v>40544</v>
      </c>
      <c r="F115" s="6">
        <f t="shared" si="8"/>
        <v>3626</v>
      </c>
      <c r="G115" s="6">
        <f>+Nonresidential!B115</f>
        <v>1312.7551069872216</v>
      </c>
      <c r="I115" s="111" t="s">
        <v>440</v>
      </c>
      <c r="J115" s="111"/>
      <c r="K115" s="111"/>
      <c r="L115" s="111"/>
      <c r="M115" s="111" t="s">
        <v>440</v>
      </c>
    </row>
    <row r="116" spans="1:13">
      <c r="A116" s="14">
        <v>40575</v>
      </c>
      <c r="B116" s="25">
        <v>3612</v>
      </c>
      <c r="C116" s="8">
        <v>2687</v>
      </c>
      <c r="D116" s="15">
        <v>8726</v>
      </c>
      <c r="E116" s="27">
        <v>40575</v>
      </c>
      <c r="F116" s="6">
        <f t="shared" si="8"/>
        <v>3612</v>
      </c>
      <c r="G116" s="6">
        <f>+Nonresidential!B116</f>
        <v>1284.4249270764251</v>
      </c>
      <c r="I116" s="111" t="s">
        <v>440</v>
      </c>
      <c r="J116" s="111"/>
      <c r="K116" s="111"/>
      <c r="L116" s="111"/>
      <c r="M116" s="111" t="s">
        <v>440</v>
      </c>
    </row>
    <row r="117" spans="1:13">
      <c r="A117" s="14">
        <v>40603</v>
      </c>
      <c r="B117" s="25">
        <v>3583</v>
      </c>
      <c r="C117" s="8">
        <v>2526</v>
      </c>
      <c r="D117" s="15">
        <v>8502</v>
      </c>
      <c r="E117" s="27">
        <v>40603</v>
      </c>
      <c r="F117" s="6">
        <f t="shared" si="8"/>
        <v>3583</v>
      </c>
      <c r="G117" s="6">
        <f>+Nonresidential!B117</f>
        <v>1327.9068989445402</v>
      </c>
      <c r="I117" s="111" t="s">
        <v>440</v>
      </c>
      <c r="J117" s="111"/>
      <c r="K117" s="111"/>
      <c r="L117" s="111"/>
      <c r="M117" s="111" t="s">
        <v>440</v>
      </c>
    </row>
    <row r="118" spans="1:13">
      <c r="A118" s="14">
        <v>40634</v>
      </c>
      <c r="B118" s="25">
        <v>3535</v>
      </c>
      <c r="C118" s="8">
        <v>2458</v>
      </c>
      <c r="D118" s="15">
        <v>8145</v>
      </c>
      <c r="E118" s="27">
        <v>40634</v>
      </c>
      <c r="F118" s="6">
        <f t="shared" si="8"/>
        <v>3535</v>
      </c>
      <c r="G118" s="6">
        <f>+Nonresidential!B118</f>
        <v>1337.6082436837651</v>
      </c>
      <c r="I118" s="111" t="s">
        <v>440</v>
      </c>
      <c r="J118" s="111"/>
      <c r="K118" s="111"/>
      <c r="L118" s="111"/>
      <c r="M118" s="111" t="s">
        <v>440</v>
      </c>
    </row>
    <row r="119" spans="1:13">
      <c r="A119" s="14">
        <v>40664</v>
      </c>
      <c r="B119" s="25">
        <v>3450</v>
      </c>
      <c r="C119" s="8">
        <v>2472</v>
      </c>
      <c r="D119" s="15">
        <v>7995</v>
      </c>
      <c r="E119" s="27">
        <v>40664</v>
      </c>
      <c r="F119" s="6">
        <f t="shared" si="8"/>
        <v>3450</v>
      </c>
      <c r="G119" s="6">
        <f>+Nonresidential!B119</f>
        <v>1323.3513775474096</v>
      </c>
      <c r="I119" s="111" t="s">
        <v>440</v>
      </c>
      <c r="J119" s="111"/>
      <c r="K119" s="111"/>
      <c r="L119" s="111"/>
      <c r="M119" s="111" t="s">
        <v>440</v>
      </c>
    </row>
    <row r="120" spans="1:13">
      <c r="A120" s="14">
        <v>40695</v>
      </c>
      <c r="B120" s="25">
        <v>3397</v>
      </c>
      <c r="C120" s="8">
        <v>2373</v>
      </c>
      <c r="D120" s="15">
        <v>7769</v>
      </c>
      <c r="E120" s="27">
        <v>40695</v>
      </c>
      <c r="F120" s="6">
        <f t="shared" si="8"/>
        <v>3397</v>
      </c>
      <c r="G120" s="6">
        <f>+Nonresidential!B120</f>
        <v>1293.9336519679946</v>
      </c>
      <c r="I120" s="111" t="s">
        <v>440</v>
      </c>
      <c r="J120" s="111"/>
      <c r="K120" s="111"/>
      <c r="L120" s="111"/>
      <c r="M120" s="111" t="s">
        <v>440</v>
      </c>
    </row>
    <row r="121" spans="1:13">
      <c r="A121" s="14">
        <v>40725</v>
      </c>
      <c r="B121" s="25">
        <v>3422</v>
      </c>
      <c r="C121" s="8">
        <v>2271</v>
      </c>
      <c r="D121" s="15">
        <v>7543</v>
      </c>
      <c r="E121" s="27">
        <v>40725</v>
      </c>
      <c r="F121" s="6">
        <f t="shared" si="8"/>
        <v>3422</v>
      </c>
      <c r="G121" s="6">
        <f>+Nonresidential!B121</f>
        <v>1444.3814775603716</v>
      </c>
      <c r="I121" s="111" t="s">
        <v>440</v>
      </c>
      <c r="J121" s="111"/>
      <c r="K121" s="111"/>
      <c r="L121" s="111"/>
      <c r="M121" s="111" t="s">
        <v>440</v>
      </c>
    </row>
    <row r="122" spans="1:13">
      <c r="A122" s="14">
        <v>40756</v>
      </c>
      <c r="B122" s="25">
        <v>3480</v>
      </c>
      <c r="C122" s="8">
        <v>2396</v>
      </c>
      <c r="D122" s="15">
        <v>7640</v>
      </c>
      <c r="E122" s="27">
        <v>40756</v>
      </c>
      <c r="F122" s="6">
        <f t="shared" si="8"/>
        <v>3480</v>
      </c>
      <c r="G122" s="6">
        <f>+Nonresidential!B122</f>
        <v>1412.953393549154</v>
      </c>
      <c r="I122" s="111" t="s">
        <v>440</v>
      </c>
      <c r="J122" s="111"/>
      <c r="K122" s="111"/>
      <c r="L122" s="111"/>
      <c r="M122" s="111" t="s">
        <v>440</v>
      </c>
    </row>
    <row r="123" spans="1:13">
      <c r="A123" s="14">
        <v>40787</v>
      </c>
      <c r="B123" s="25">
        <v>3478</v>
      </c>
      <c r="C123" s="8">
        <v>2420</v>
      </c>
      <c r="D123" s="15">
        <v>7602</v>
      </c>
      <c r="E123" s="27">
        <v>40787</v>
      </c>
      <c r="F123" s="6">
        <f t="shared" si="8"/>
        <v>3478</v>
      </c>
      <c r="G123" s="6">
        <f>+Nonresidential!B123</f>
        <v>1446.0380190779406</v>
      </c>
      <c r="I123" s="111" t="s">
        <v>440</v>
      </c>
      <c r="J123" s="111"/>
      <c r="K123" s="111"/>
      <c r="L123" s="111"/>
      <c r="M123" s="111" t="s">
        <v>440</v>
      </c>
    </row>
    <row r="124" spans="1:13">
      <c r="A124" s="14">
        <v>40817</v>
      </c>
      <c r="B124" s="25">
        <v>3606</v>
      </c>
      <c r="C124" s="8">
        <v>2419</v>
      </c>
      <c r="D124" s="15">
        <v>7590</v>
      </c>
      <c r="E124" s="27">
        <v>40817</v>
      </c>
      <c r="F124" s="6">
        <f t="shared" si="8"/>
        <v>3606</v>
      </c>
      <c r="G124" s="6">
        <f>+Nonresidential!B124</f>
        <v>1457.7343071290322</v>
      </c>
      <c r="I124" s="111" t="s">
        <v>440</v>
      </c>
      <c r="J124" s="111"/>
      <c r="K124" s="111"/>
      <c r="L124" s="111"/>
      <c r="M124" s="111" t="s">
        <v>440</v>
      </c>
    </row>
    <row r="125" spans="1:13">
      <c r="A125" s="14">
        <v>40848</v>
      </c>
      <c r="B125" s="25">
        <v>3673</v>
      </c>
      <c r="C125" s="8">
        <v>2363</v>
      </c>
      <c r="D125" s="15">
        <v>7493</v>
      </c>
      <c r="E125" s="27">
        <v>40848</v>
      </c>
      <c r="F125" s="6">
        <f t="shared" si="8"/>
        <v>3673</v>
      </c>
      <c r="G125" s="6">
        <f>+Nonresidential!B125</f>
        <v>1334.9291586542222</v>
      </c>
      <c r="I125" s="111" t="s">
        <v>440</v>
      </c>
      <c r="J125" s="111"/>
      <c r="K125" s="111"/>
      <c r="L125" s="111"/>
      <c r="M125" s="111" t="s">
        <v>440</v>
      </c>
    </row>
    <row r="126" spans="1:13">
      <c r="A126" s="14">
        <v>40878</v>
      </c>
      <c r="B126" s="25">
        <v>3772</v>
      </c>
      <c r="C126" s="8">
        <v>2395</v>
      </c>
      <c r="D126" s="15">
        <v>7495</v>
      </c>
      <c r="E126" s="27">
        <v>40878</v>
      </c>
      <c r="F126" s="6">
        <f t="shared" si="8"/>
        <v>3772</v>
      </c>
      <c r="G126" s="6">
        <f>+Nonresidential!B126</f>
        <v>1522.4174825868288</v>
      </c>
      <c r="I126" s="111" t="s">
        <v>440</v>
      </c>
      <c r="J126" s="111"/>
      <c r="K126" s="111"/>
      <c r="L126" s="111"/>
      <c r="M126" s="111" t="s">
        <v>440</v>
      </c>
    </row>
    <row r="127" spans="1:13">
      <c r="A127" s="14">
        <v>40909</v>
      </c>
      <c r="B127" s="25">
        <v>3745</v>
      </c>
      <c r="C127" s="8">
        <v>2627</v>
      </c>
      <c r="D127" s="15">
        <v>7521</v>
      </c>
      <c r="E127" s="27">
        <v>40909</v>
      </c>
      <c r="F127" s="6">
        <f t="shared" si="8"/>
        <v>3745</v>
      </c>
      <c r="G127" s="6">
        <f>+Nonresidential!B127</f>
        <v>1547.1526590459994</v>
      </c>
      <c r="I127" s="111" t="s">
        <v>440</v>
      </c>
      <c r="J127" s="111"/>
      <c r="K127" s="111"/>
      <c r="L127" s="111"/>
      <c r="M127" s="111" t="s">
        <v>440</v>
      </c>
    </row>
    <row r="128" spans="1:13">
      <c r="A128" s="14">
        <v>40940</v>
      </c>
      <c r="B128" s="25">
        <v>3763</v>
      </c>
      <c r="C128" s="8">
        <v>2739</v>
      </c>
      <c r="D128" s="15">
        <v>7622</v>
      </c>
      <c r="E128" s="27">
        <v>40940</v>
      </c>
      <c r="F128" s="6">
        <f t="shared" si="8"/>
        <v>3763</v>
      </c>
      <c r="G128" s="6">
        <f>+Nonresidential!B128</f>
        <v>1568.1678149414336</v>
      </c>
      <c r="I128" s="111" t="s">
        <v>440</v>
      </c>
      <c r="J128" s="111"/>
      <c r="K128" s="111"/>
      <c r="L128" s="111"/>
      <c r="M128" s="111" t="s">
        <v>440</v>
      </c>
    </row>
    <row r="129" spans="1:9">
      <c r="A129" s="14">
        <v>40969</v>
      </c>
      <c r="B129" s="25">
        <v>3976</v>
      </c>
      <c r="C129" s="8">
        <v>2854</v>
      </c>
      <c r="D129" s="15">
        <v>7766</v>
      </c>
      <c r="E129" s="27">
        <v>40969</v>
      </c>
      <c r="F129" s="6">
        <f t="shared" si="8"/>
        <v>3976</v>
      </c>
      <c r="G129" s="6">
        <f>+Nonresidential!B129</f>
        <v>1467.1949900973789</v>
      </c>
    </row>
    <row r="130" spans="1:9">
      <c r="A130" s="14">
        <v>41000</v>
      </c>
      <c r="B130" s="25">
        <v>4077</v>
      </c>
      <c r="C130" s="8">
        <v>2938</v>
      </c>
      <c r="D130" s="15">
        <v>7884</v>
      </c>
      <c r="E130" s="27">
        <v>41000</v>
      </c>
      <c r="F130" s="6">
        <f t="shared" si="8"/>
        <v>4077</v>
      </c>
      <c r="G130" s="6">
        <f>+Nonresidential!B130</f>
        <v>1479.1841912826967</v>
      </c>
    </row>
    <row r="131" spans="1:9">
      <c r="A131" s="14">
        <v>41030</v>
      </c>
      <c r="B131" s="25">
        <v>4202</v>
      </c>
      <c r="C131" s="8">
        <v>3038</v>
      </c>
      <c r="D131" s="15">
        <v>7892</v>
      </c>
      <c r="E131" s="27">
        <v>41030</v>
      </c>
      <c r="F131" s="6">
        <f t="shared" si="8"/>
        <v>4202</v>
      </c>
      <c r="G131" s="6">
        <f>+Nonresidential!B131</f>
        <v>1475.5220743577913</v>
      </c>
    </row>
    <row r="132" spans="1:9">
      <c r="A132" s="14">
        <v>41061</v>
      </c>
      <c r="B132" s="25">
        <v>4197</v>
      </c>
      <c r="C132" s="8">
        <v>3201</v>
      </c>
      <c r="D132" s="15">
        <v>8016</v>
      </c>
      <c r="E132" s="27">
        <v>41061</v>
      </c>
      <c r="F132" s="6">
        <f t="shared" si="8"/>
        <v>4197</v>
      </c>
      <c r="G132" s="6">
        <f>+Nonresidential!B132</f>
        <v>1479.8837645721671</v>
      </c>
    </row>
    <row r="133" spans="1:9">
      <c r="A133" s="14">
        <v>41091</v>
      </c>
      <c r="B133" s="25">
        <v>4262</v>
      </c>
      <c r="C133" s="25">
        <v>3408</v>
      </c>
      <c r="D133" s="25">
        <v>8052</v>
      </c>
      <c r="E133" s="27">
        <v>41091</v>
      </c>
      <c r="F133" s="6">
        <f t="shared" si="8"/>
        <v>4262</v>
      </c>
      <c r="G133" s="6">
        <f>+Nonresidential!B133</f>
        <v>1405.9719124462003</v>
      </c>
    </row>
    <row r="134" spans="1:9">
      <c r="A134" s="14">
        <v>41122</v>
      </c>
      <c r="B134" s="25">
        <v>4259</v>
      </c>
      <c r="C134" s="25">
        <v>3486</v>
      </c>
      <c r="D134" s="25">
        <v>7981</v>
      </c>
      <c r="E134" s="27">
        <v>41122</v>
      </c>
      <c r="F134" s="6">
        <f t="shared" ref="F134:F163" si="9">+B134</f>
        <v>4259</v>
      </c>
      <c r="G134" s="6">
        <f>+Nonresidential!B134</f>
        <v>1394.2736794395598</v>
      </c>
    </row>
    <row r="135" spans="1:9">
      <c r="A135" s="14">
        <v>41153</v>
      </c>
      <c r="B135" s="25">
        <v>4411</v>
      </c>
      <c r="C135" s="25">
        <v>3662</v>
      </c>
      <c r="D135" s="25">
        <v>7927</v>
      </c>
      <c r="E135" s="27">
        <v>41153</v>
      </c>
      <c r="F135" s="6">
        <f t="shared" si="9"/>
        <v>4411</v>
      </c>
      <c r="G135" s="6">
        <f>+Nonresidential!B135</f>
        <v>1447.0063853899567</v>
      </c>
    </row>
    <row r="136" spans="1:9">
      <c r="A136" s="14">
        <v>41183</v>
      </c>
      <c r="B136" s="82">
        <v>4440</v>
      </c>
      <c r="C136" s="82">
        <v>3784</v>
      </c>
      <c r="D136" s="25">
        <v>8177</v>
      </c>
      <c r="E136" s="27">
        <v>41183</v>
      </c>
      <c r="F136" s="6">
        <f t="shared" si="9"/>
        <v>4440</v>
      </c>
      <c r="G136" s="6">
        <f>+Nonresidential!B136</f>
        <v>1485.1020473567762</v>
      </c>
    </row>
    <row r="137" spans="1:9">
      <c r="A137" s="14">
        <v>41214</v>
      </c>
      <c r="B137" s="82">
        <v>4442</v>
      </c>
      <c r="C137" s="82">
        <v>3955</v>
      </c>
      <c r="D137" s="25">
        <v>8278</v>
      </c>
      <c r="E137" s="27">
        <v>41214</v>
      </c>
      <c r="F137" s="6">
        <f t="shared" si="9"/>
        <v>4442</v>
      </c>
      <c r="G137" s="6">
        <f>+Nonresidential!B137</f>
        <v>1465.2990226275951</v>
      </c>
    </row>
    <row r="138" spans="1:9">
      <c r="A138" s="14">
        <v>41244</v>
      </c>
      <c r="B138" s="82">
        <v>4582</v>
      </c>
      <c r="C138" s="82">
        <v>4037</v>
      </c>
      <c r="D138" s="25">
        <v>8310</v>
      </c>
      <c r="E138" s="27">
        <v>41244</v>
      </c>
      <c r="F138" s="6">
        <f t="shared" si="9"/>
        <v>4582</v>
      </c>
      <c r="G138" s="6">
        <f>+Nonresidential!B138</f>
        <v>1336.4744970964596</v>
      </c>
    </row>
    <row r="139" spans="1:9">
      <c r="A139" s="14">
        <v>41275</v>
      </c>
      <c r="B139" s="82">
        <v>4722</v>
      </c>
      <c r="C139" s="82">
        <v>4036</v>
      </c>
      <c r="D139" s="25">
        <v>8385</v>
      </c>
      <c r="E139" s="27">
        <v>41275</v>
      </c>
      <c r="F139" s="6">
        <f t="shared" si="9"/>
        <v>4722</v>
      </c>
      <c r="G139" s="6">
        <f>+Nonresidential!B139</f>
        <v>1333.1107408879116</v>
      </c>
    </row>
    <row r="140" spans="1:9">
      <c r="A140" s="14">
        <v>41306</v>
      </c>
      <c r="B140" s="82">
        <v>4882</v>
      </c>
      <c r="C140" s="82">
        <v>4176</v>
      </c>
      <c r="D140" s="25">
        <v>8423</v>
      </c>
      <c r="E140" s="27">
        <v>41306</v>
      </c>
      <c r="F140" s="6">
        <f t="shared" si="9"/>
        <v>4882</v>
      </c>
      <c r="G140" s="6">
        <f>+Nonresidential!B140</f>
        <v>1267.4212151689094</v>
      </c>
    </row>
    <row r="141" spans="1:9">
      <c r="A141" s="14">
        <v>41334</v>
      </c>
      <c r="B141" s="82">
        <v>4764</v>
      </c>
      <c r="C141" s="82">
        <v>4339</v>
      </c>
      <c r="D141" s="25">
        <v>8294</v>
      </c>
      <c r="E141" s="27">
        <v>41334</v>
      </c>
      <c r="F141" s="6">
        <f t="shared" si="9"/>
        <v>4764</v>
      </c>
      <c r="G141" s="6">
        <f>+Nonresidential!B141</f>
        <v>1421.3948027712554</v>
      </c>
      <c r="H141" s="25"/>
      <c r="I141" s="25"/>
    </row>
    <row r="142" spans="1:9">
      <c r="A142" s="14">
        <v>41365</v>
      </c>
      <c r="B142" s="82">
        <v>4835</v>
      </c>
      <c r="C142" s="82">
        <v>4454</v>
      </c>
      <c r="D142" s="25">
        <v>8633</v>
      </c>
      <c r="E142" s="27">
        <v>41365</v>
      </c>
      <c r="F142" s="6">
        <f t="shared" si="9"/>
        <v>4835</v>
      </c>
      <c r="G142" s="6">
        <f>+Nonresidential!B142</f>
        <v>1442.3618896886005</v>
      </c>
      <c r="H142" s="25"/>
      <c r="I142" s="25"/>
    </row>
    <row r="143" spans="1:9">
      <c r="A143" s="14">
        <v>41395</v>
      </c>
      <c r="B143" s="82">
        <v>5102</v>
      </c>
      <c r="C143" s="82">
        <v>4597</v>
      </c>
      <c r="D143" s="25">
        <v>8822</v>
      </c>
      <c r="E143" s="27">
        <v>41395</v>
      </c>
      <c r="F143" s="6">
        <f t="shared" si="9"/>
        <v>5102</v>
      </c>
      <c r="G143" s="6">
        <f>+Nonresidential!B143</f>
        <v>1476.4642662484137</v>
      </c>
      <c r="H143" s="25"/>
      <c r="I143" s="25"/>
    </row>
    <row r="144" spans="1:9">
      <c r="A144" s="14">
        <v>41426</v>
      </c>
      <c r="B144" s="82">
        <v>5343</v>
      </c>
      <c r="C144" s="82">
        <v>4670</v>
      </c>
      <c r="D144" s="25">
        <v>8770</v>
      </c>
      <c r="E144" s="27">
        <v>41426</v>
      </c>
      <c r="F144" s="6">
        <f t="shared" si="9"/>
        <v>5343</v>
      </c>
      <c r="G144" s="6">
        <f>+Nonresidential!B144</f>
        <v>1515.2537858223091</v>
      </c>
      <c r="H144" s="25"/>
      <c r="I144" s="25"/>
    </row>
    <row r="145" spans="1:12">
      <c r="A145" s="14">
        <v>41456</v>
      </c>
      <c r="B145" s="82">
        <v>5491</v>
      </c>
      <c r="C145" s="82">
        <v>4806</v>
      </c>
      <c r="D145" s="25">
        <v>8901</v>
      </c>
      <c r="E145" s="27">
        <v>41456</v>
      </c>
      <c r="F145" s="6">
        <f t="shared" si="9"/>
        <v>5491</v>
      </c>
      <c r="G145" s="6">
        <f>+Nonresidential!B145</f>
        <v>1491.0661231502286</v>
      </c>
      <c r="H145" s="25"/>
      <c r="I145" s="25"/>
    </row>
    <row r="146" spans="1:12">
      <c r="A146" s="14">
        <v>41487</v>
      </c>
      <c r="B146" s="82">
        <v>5616</v>
      </c>
      <c r="C146" s="82">
        <v>4878</v>
      </c>
      <c r="D146" s="25">
        <v>8939</v>
      </c>
      <c r="E146" s="27">
        <v>41487</v>
      </c>
      <c r="F146" s="6">
        <f t="shared" si="9"/>
        <v>5616</v>
      </c>
      <c r="G146" s="6">
        <f>+Nonresidential!B146</f>
        <v>1523.3959411751391</v>
      </c>
      <c r="H146" s="25"/>
      <c r="I146" s="25"/>
    </row>
    <row r="147" spans="1:12">
      <c r="A147" s="14">
        <v>41518</v>
      </c>
      <c r="B147" s="82">
        <v>5648</v>
      </c>
      <c r="C147" s="82">
        <v>5081</v>
      </c>
      <c r="D147">
        <v>9046</v>
      </c>
      <c r="E147" s="27">
        <v>41518</v>
      </c>
      <c r="F147" s="6">
        <f t="shared" si="9"/>
        <v>5648</v>
      </c>
      <c r="G147" s="6">
        <f>+Nonresidential!B147</f>
        <v>1517.7408059682382</v>
      </c>
      <c r="H147" s="25"/>
      <c r="I147" s="25"/>
    </row>
    <row r="148" spans="1:12">
      <c r="A148" s="14">
        <v>41548</v>
      </c>
      <c r="B148" s="82">
        <v>5691</v>
      </c>
      <c r="C148" s="82">
        <v>5320</v>
      </c>
      <c r="D148">
        <v>9016</v>
      </c>
      <c r="E148" s="27">
        <v>41548</v>
      </c>
      <c r="F148" s="6">
        <f t="shared" si="9"/>
        <v>5691</v>
      </c>
      <c r="G148" s="6">
        <f>+Nonresidential!B148</f>
        <v>1564.4164664739326</v>
      </c>
      <c r="H148" s="25"/>
      <c r="I148" s="92" t="s">
        <v>391</v>
      </c>
    </row>
    <row r="149" spans="1:12">
      <c r="A149" s="14">
        <v>41579</v>
      </c>
      <c r="B149" s="82">
        <v>6038</v>
      </c>
      <c r="C149" s="82">
        <v>5459</v>
      </c>
      <c r="D149" s="25">
        <v>9139</v>
      </c>
      <c r="E149" s="27">
        <v>41579</v>
      </c>
      <c r="F149" s="6">
        <f t="shared" si="9"/>
        <v>6038</v>
      </c>
      <c r="G149" s="6">
        <f>+Nonresidential!B149</f>
        <v>1458.5110270513269</v>
      </c>
      <c r="H149" s="25"/>
      <c r="I149" s="92" t="s">
        <v>396</v>
      </c>
    </row>
    <row r="150" spans="1:12">
      <c r="A150" s="14">
        <v>41609</v>
      </c>
      <c r="B150" s="82">
        <v>6310</v>
      </c>
      <c r="C150" s="82">
        <v>5759</v>
      </c>
      <c r="D150">
        <v>9221</v>
      </c>
      <c r="E150" s="27">
        <v>41609</v>
      </c>
      <c r="F150" s="6">
        <f t="shared" si="9"/>
        <v>6310</v>
      </c>
      <c r="G150" s="6">
        <f>+Nonresidential!B150</f>
        <v>1395.4223067989446</v>
      </c>
    </row>
    <row r="151" spans="1:12">
      <c r="A151" s="14">
        <v>41640</v>
      </c>
      <c r="B151" s="82">
        <v>6371</v>
      </c>
      <c r="C151" s="82">
        <v>5901</v>
      </c>
      <c r="D151">
        <v>9350</v>
      </c>
      <c r="E151" s="27">
        <v>41640</v>
      </c>
      <c r="F151" s="6">
        <f t="shared" si="9"/>
        <v>6371</v>
      </c>
      <c r="G151" s="6">
        <f>+Nonresidential!B151</f>
        <v>1396.5575662350604</v>
      </c>
      <c r="H151" s="73"/>
      <c r="I151" s="73"/>
      <c r="L151" s="111" t="s">
        <v>448</v>
      </c>
    </row>
    <row r="152" spans="1:12">
      <c r="A152" s="14">
        <v>41671</v>
      </c>
      <c r="B152" s="82">
        <v>6362</v>
      </c>
      <c r="C152" s="82">
        <v>6031</v>
      </c>
      <c r="D152" s="73">
        <v>9455</v>
      </c>
      <c r="E152" s="27">
        <v>41671</v>
      </c>
      <c r="F152" s="6">
        <f t="shared" si="9"/>
        <v>6362</v>
      </c>
      <c r="G152" s="6">
        <f>+Nonresidential!B152</f>
        <v>1476.0025402737631</v>
      </c>
      <c r="H152" s="73"/>
      <c r="I152" s="73"/>
      <c r="L152" s="111" t="s">
        <v>448</v>
      </c>
    </row>
    <row r="153" spans="1:12">
      <c r="A153" s="14">
        <v>41699</v>
      </c>
      <c r="B153" s="82">
        <v>6530</v>
      </c>
      <c r="C153" s="82">
        <v>6191</v>
      </c>
      <c r="D153" s="73">
        <v>9651</v>
      </c>
      <c r="E153" s="27">
        <v>41699</v>
      </c>
      <c r="F153" s="6">
        <f t="shared" si="9"/>
        <v>6530</v>
      </c>
      <c r="G153" s="6">
        <f>+Nonresidential!B153</f>
        <v>1404.2788161797935</v>
      </c>
      <c r="L153" s="111" t="s">
        <v>448</v>
      </c>
    </row>
    <row r="154" spans="1:12">
      <c r="A154" s="14">
        <v>41730</v>
      </c>
      <c r="B154" s="82">
        <v>6796</v>
      </c>
      <c r="C154" s="82">
        <v>6348</v>
      </c>
      <c r="D154">
        <v>9555</v>
      </c>
      <c r="E154" s="27">
        <v>41730</v>
      </c>
      <c r="F154" s="6">
        <f t="shared" si="9"/>
        <v>6796</v>
      </c>
      <c r="G154" s="6">
        <f>+Nonresidential!B154</f>
        <v>1413.4829884517103</v>
      </c>
      <c r="L154" s="111" t="s">
        <v>448</v>
      </c>
    </row>
    <row r="155" spans="1:12">
      <c r="A155" s="14">
        <v>41760</v>
      </c>
      <c r="B155" s="82">
        <v>6779</v>
      </c>
      <c r="C155" s="82">
        <v>6459</v>
      </c>
      <c r="D155">
        <v>9615</v>
      </c>
      <c r="E155" s="27">
        <v>41760</v>
      </c>
      <c r="F155" s="6">
        <f t="shared" si="9"/>
        <v>6779</v>
      </c>
      <c r="G155" s="6">
        <f>+Nonresidential!B155</f>
        <v>1386.5996766160406</v>
      </c>
      <c r="L155" s="111" t="s">
        <v>448</v>
      </c>
    </row>
    <row r="156" spans="1:12">
      <c r="A156" s="14">
        <v>41791</v>
      </c>
      <c r="B156" s="90">
        <v>6873</v>
      </c>
      <c r="C156" s="90">
        <v>6713</v>
      </c>
      <c r="D156">
        <v>9730</v>
      </c>
      <c r="E156" s="27">
        <v>41791</v>
      </c>
      <c r="F156" s="6">
        <f t="shared" si="9"/>
        <v>6873</v>
      </c>
      <c r="G156" s="6">
        <f>+Nonresidential!B156</f>
        <v>1489.985184124225</v>
      </c>
      <c r="L156" s="111" t="s">
        <v>448</v>
      </c>
    </row>
    <row r="157" spans="1:12">
      <c r="A157" s="14">
        <v>41821</v>
      </c>
      <c r="B157">
        <v>7166</v>
      </c>
      <c r="C157">
        <v>6815</v>
      </c>
      <c r="D157">
        <v>9724</v>
      </c>
      <c r="E157" s="27">
        <v>41821</v>
      </c>
      <c r="F157" s="6">
        <f t="shared" si="9"/>
        <v>7166</v>
      </c>
      <c r="G157" s="6">
        <f>+Nonresidential!B157</f>
        <v>1433.659234237382</v>
      </c>
      <c r="L157" s="111" t="s">
        <v>448</v>
      </c>
    </row>
    <row r="158" spans="1:12">
      <c r="A158" s="14">
        <v>41852</v>
      </c>
      <c r="B158" s="92">
        <v>7356</v>
      </c>
      <c r="C158" s="92">
        <v>6889</v>
      </c>
      <c r="D158" s="92">
        <v>9771</v>
      </c>
      <c r="E158" s="27">
        <v>41852</v>
      </c>
      <c r="F158" s="6">
        <f t="shared" si="9"/>
        <v>7356</v>
      </c>
      <c r="G158" s="6">
        <f>+Nonresidential!B158</f>
        <v>1503.4687192576596</v>
      </c>
      <c r="L158" s="111" t="s">
        <v>448</v>
      </c>
    </row>
    <row r="159" spans="1:12">
      <c r="A159" s="14">
        <v>41883</v>
      </c>
      <c r="B159" s="92">
        <v>7403</v>
      </c>
      <c r="C159" s="92">
        <v>6869</v>
      </c>
      <c r="D159" s="92">
        <v>9867</v>
      </c>
      <c r="E159" s="27">
        <v>41883</v>
      </c>
      <c r="F159" s="6">
        <f t="shared" si="9"/>
        <v>7403</v>
      </c>
      <c r="G159" s="6">
        <f>+Nonresidential!B159</f>
        <v>1596.6929791189555</v>
      </c>
      <c r="L159" s="111" t="s">
        <v>448</v>
      </c>
    </row>
    <row r="160" spans="1:12">
      <c r="A160" s="14">
        <v>41913</v>
      </c>
      <c r="B160">
        <v>7518</v>
      </c>
      <c r="C160">
        <v>6983</v>
      </c>
      <c r="D160">
        <v>9899</v>
      </c>
      <c r="E160" s="27">
        <v>41913</v>
      </c>
      <c r="F160" s="6">
        <f t="shared" si="9"/>
        <v>7518</v>
      </c>
      <c r="G160" s="6">
        <f>+Nonresidential!B160</f>
        <v>1596.8220719094138</v>
      </c>
      <c r="L160" s="111" t="s">
        <v>448</v>
      </c>
    </row>
    <row r="161" spans="1:12">
      <c r="A161" s="14">
        <v>41944</v>
      </c>
      <c r="B161">
        <v>7706</v>
      </c>
      <c r="C161">
        <v>7157</v>
      </c>
      <c r="D161">
        <v>9690</v>
      </c>
      <c r="E161" s="27">
        <v>41944</v>
      </c>
      <c r="F161" s="6">
        <f t="shared" si="9"/>
        <v>7706</v>
      </c>
      <c r="G161" s="6">
        <f>+Nonresidential!B161</f>
        <v>1655.3178611916744</v>
      </c>
      <c r="L161" s="111" t="s">
        <v>448</v>
      </c>
    </row>
    <row r="162" spans="1:12">
      <c r="A162" s="14">
        <v>41974</v>
      </c>
      <c r="B162">
        <v>7632</v>
      </c>
      <c r="C162">
        <v>7308</v>
      </c>
      <c r="D162">
        <v>9777</v>
      </c>
      <c r="E162" s="27">
        <v>41974</v>
      </c>
      <c r="F162" s="6">
        <f t="shared" si="9"/>
        <v>7632</v>
      </c>
      <c r="G162" s="6">
        <f>+Nonresidential!B162</f>
        <v>1664.3688864597925</v>
      </c>
      <c r="I162" s="92" t="s">
        <v>391</v>
      </c>
      <c r="L162" s="111" t="s">
        <v>448</v>
      </c>
    </row>
    <row r="163" spans="1:12">
      <c r="A163" s="14">
        <v>42005</v>
      </c>
      <c r="B163">
        <v>7681</v>
      </c>
      <c r="C163">
        <v>7255</v>
      </c>
      <c r="D163">
        <v>9840</v>
      </c>
      <c r="E163" s="14">
        <v>42005</v>
      </c>
      <c r="F163" s="6">
        <f t="shared" si="9"/>
        <v>7681</v>
      </c>
      <c r="G163" s="6">
        <f>+Nonresidential!B163</f>
        <v>1637.8944539183651</v>
      </c>
      <c r="L163" s="111" t="s">
        <v>448</v>
      </c>
    </row>
    <row r="164" spans="1:12">
      <c r="A164" s="14">
        <v>42036</v>
      </c>
      <c r="B164">
        <v>7745</v>
      </c>
      <c r="C164">
        <v>7242</v>
      </c>
      <c r="D164">
        <v>9779</v>
      </c>
      <c r="E164" s="14">
        <v>42036</v>
      </c>
      <c r="F164" s="6">
        <f t="shared" ref="F164" si="10">+B164</f>
        <v>7745</v>
      </c>
      <c r="G164" s="6">
        <f>+Nonresidential!B164</f>
        <v>1711.0752900240125</v>
      </c>
      <c r="L164" s="111" t="s">
        <v>448</v>
      </c>
    </row>
    <row r="165" spans="1:12">
      <c r="A165" s="14">
        <v>42064</v>
      </c>
      <c r="B165" s="92">
        <v>7940</v>
      </c>
      <c r="C165" s="92">
        <v>7226</v>
      </c>
      <c r="D165" s="92">
        <v>9872</v>
      </c>
      <c r="E165" s="14">
        <v>42064</v>
      </c>
      <c r="F165" s="6">
        <f t="shared" ref="F165:F166" si="11">+B165</f>
        <v>7940</v>
      </c>
      <c r="G165" s="6">
        <f>+Nonresidential!B165</f>
        <v>1610.8875229973116</v>
      </c>
      <c r="I165" s="92" t="s">
        <v>396</v>
      </c>
      <c r="L165" s="111" t="s">
        <v>448</v>
      </c>
    </row>
    <row r="166" spans="1:12">
      <c r="A166" s="14">
        <v>42095</v>
      </c>
      <c r="B166">
        <v>8155</v>
      </c>
      <c r="C166">
        <v>7099</v>
      </c>
      <c r="D166">
        <v>9814</v>
      </c>
      <c r="E166" s="14">
        <v>42095</v>
      </c>
      <c r="F166" s="6">
        <f t="shared" si="11"/>
        <v>8155</v>
      </c>
      <c r="G166" s="6">
        <f>+Nonresidential!B166</f>
        <v>1584.8588742697514</v>
      </c>
      <c r="L166" s="111" t="s">
        <v>448</v>
      </c>
    </row>
    <row r="167" spans="1:12">
      <c r="A167" s="14">
        <v>42125</v>
      </c>
      <c r="B167">
        <v>8195</v>
      </c>
      <c r="C167">
        <v>7043</v>
      </c>
      <c r="D167">
        <v>9876</v>
      </c>
      <c r="E167" s="27">
        <v>42125</v>
      </c>
      <c r="F167" s="6">
        <f t="shared" ref="F167" si="12">+B167</f>
        <v>8195</v>
      </c>
      <c r="G167" s="6">
        <f>+Nonresidential!B167</f>
        <v>1647.107992475916</v>
      </c>
      <c r="H167" s="123">
        <v>42187</v>
      </c>
      <c r="L167" s="111" t="s">
        <v>448</v>
      </c>
    </row>
    <row r="168" spans="1:12">
      <c r="A168" s="14">
        <v>42156</v>
      </c>
      <c r="B168">
        <v>8299</v>
      </c>
      <c r="C168">
        <v>6964</v>
      </c>
      <c r="D168">
        <v>9891</v>
      </c>
      <c r="E168" s="27">
        <f t="shared" ref="E168:F169" si="13">+A168</f>
        <v>42156</v>
      </c>
      <c r="F168" s="6">
        <f t="shared" si="13"/>
        <v>8299</v>
      </c>
      <c r="G168" s="6">
        <f>+Nonresidential!B168</f>
        <v>1547.4158247344953</v>
      </c>
      <c r="H168" s="123">
        <v>42220</v>
      </c>
      <c r="L168" s="111" t="s">
        <v>448</v>
      </c>
    </row>
    <row r="169" spans="1:12">
      <c r="A169" s="14">
        <v>42186</v>
      </c>
      <c r="B169">
        <v>8562</v>
      </c>
      <c r="C169">
        <v>7007</v>
      </c>
      <c r="D169">
        <v>10127</v>
      </c>
      <c r="E169" s="27">
        <f t="shared" si="13"/>
        <v>42186</v>
      </c>
      <c r="F169" s="6">
        <f t="shared" ref="F169" si="14">+B169</f>
        <v>8562</v>
      </c>
      <c r="G169" s="6">
        <f>+Nonresidential!B169</f>
        <v>1642.1005440129441</v>
      </c>
      <c r="H169" s="123">
        <v>42249</v>
      </c>
      <c r="I169" s="111" t="s">
        <v>414</v>
      </c>
      <c r="L169" s="111" t="s">
        <v>448</v>
      </c>
    </row>
    <row r="170" spans="1:12">
      <c r="A170" s="14">
        <v>42217</v>
      </c>
      <c r="B170" s="111">
        <v>8609</v>
      </c>
      <c r="C170" s="111">
        <v>7063</v>
      </c>
      <c r="D170" s="111">
        <v>10256</v>
      </c>
      <c r="E170" s="27">
        <f t="shared" ref="E170" si="15">+A170</f>
        <v>42217</v>
      </c>
      <c r="F170" s="6">
        <f t="shared" ref="F170:F171" si="16">+B170</f>
        <v>8609</v>
      </c>
      <c r="G170" s="6">
        <f>+Nonresidential!B170</f>
        <v>1516.7886776383566</v>
      </c>
      <c r="H170" s="123">
        <v>42278</v>
      </c>
      <c r="L170" s="111" t="s">
        <v>448</v>
      </c>
    </row>
    <row r="171" spans="1:12">
      <c r="A171" s="14">
        <v>42248</v>
      </c>
      <c r="B171" s="111">
        <v>8713</v>
      </c>
      <c r="C171" s="111">
        <v>7010</v>
      </c>
      <c r="D171" s="111">
        <v>10462</v>
      </c>
      <c r="E171" s="27">
        <v>42248</v>
      </c>
      <c r="F171" s="6">
        <f t="shared" si="16"/>
        <v>8713</v>
      </c>
      <c r="G171" s="6">
        <f>+Nonresidential!B171</f>
        <v>1442.3782720824354</v>
      </c>
      <c r="H171" s="123">
        <v>42311</v>
      </c>
      <c r="L171" s="111" t="s">
        <v>448</v>
      </c>
    </row>
    <row r="172" spans="1:12">
      <c r="A172" s="14">
        <v>42278</v>
      </c>
      <c r="B172">
        <v>8927</v>
      </c>
      <c r="C172">
        <v>6813</v>
      </c>
      <c r="D172">
        <v>10642</v>
      </c>
      <c r="E172" s="27">
        <v>42278</v>
      </c>
      <c r="F172" s="6">
        <f t="shared" ref="F172:F176" si="17">+B172</f>
        <v>8927</v>
      </c>
      <c r="G172" s="6">
        <f>+Nonresidential!B172</f>
        <v>1471.1616319447817</v>
      </c>
      <c r="H172" s="123">
        <v>42340</v>
      </c>
      <c r="I172" s="111" t="s">
        <v>426</v>
      </c>
      <c r="L172" s="111" t="s">
        <v>448</v>
      </c>
    </row>
    <row r="173" spans="1:12">
      <c r="A173" s="14">
        <v>42309</v>
      </c>
      <c r="B173" s="111">
        <v>8926</v>
      </c>
      <c r="C173" s="111">
        <v>6660</v>
      </c>
      <c r="D173" s="111">
        <v>11207</v>
      </c>
      <c r="E173" s="27">
        <f t="shared" ref="E173:E180" si="18">+A173</f>
        <v>42309</v>
      </c>
      <c r="F173" s="6">
        <f t="shared" si="17"/>
        <v>8926</v>
      </c>
      <c r="G173" s="6">
        <f>+Nonresidential!B173</f>
        <v>1607.6216301196703</v>
      </c>
      <c r="H173" s="123">
        <v>42398</v>
      </c>
      <c r="L173" s="111" t="s">
        <v>448</v>
      </c>
    </row>
    <row r="174" spans="1:12">
      <c r="A174" s="14">
        <v>42339</v>
      </c>
      <c r="B174" s="111">
        <v>9243</v>
      </c>
      <c r="C174" s="111">
        <v>6492</v>
      </c>
      <c r="D174" s="111">
        <v>11397</v>
      </c>
      <c r="E174" s="27">
        <f t="shared" si="18"/>
        <v>42339</v>
      </c>
      <c r="F174" s="6">
        <f t="shared" si="17"/>
        <v>9243</v>
      </c>
      <c r="G174" s="6">
        <f>+Nonresidential!B174</f>
        <v>1768.2610170626581</v>
      </c>
      <c r="H174" s="123">
        <v>42398</v>
      </c>
      <c r="I174" s="111"/>
      <c r="L174" s="111" t="s">
        <v>448</v>
      </c>
    </row>
    <row r="175" spans="1:12">
      <c r="A175" s="14">
        <v>42370</v>
      </c>
      <c r="B175" s="111">
        <v>9267</v>
      </c>
      <c r="C175">
        <v>6314</v>
      </c>
      <c r="D175">
        <v>11543</v>
      </c>
      <c r="E175" s="27">
        <f t="shared" si="18"/>
        <v>42370</v>
      </c>
      <c r="F175" s="6">
        <f t="shared" si="17"/>
        <v>9267</v>
      </c>
      <c r="G175" s="6">
        <f>+Nonresidential!B175</f>
        <v>1835.0613312890807</v>
      </c>
      <c r="H175" s="123">
        <v>42430</v>
      </c>
      <c r="I175" s="111" t="s">
        <v>431</v>
      </c>
      <c r="L175" s="111" t="s">
        <v>448</v>
      </c>
    </row>
    <row r="176" spans="1:12">
      <c r="A176" s="14">
        <v>42401</v>
      </c>
      <c r="B176" s="111">
        <v>9526</v>
      </c>
      <c r="C176" s="111">
        <v>6322</v>
      </c>
      <c r="D176" s="111">
        <v>11897</v>
      </c>
      <c r="E176" s="27">
        <f t="shared" si="18"/>
        <v>42401</v>
      </c>
      <c r="F176" s="6">
        <f t="shared" si="17"/>
        <v>9526</v>
      </c>
      <c r="G176" s="6">
        <f>+Nonresidential!B176</f>
        <v>1732.020622329931</v>
      </c>
      <c r="H176" s="123">
        <v>42464</v>
      </c>
      <c r="L176" s="111" t="s">
        <v>448</v>
      </c>
    </row>
    <row r="177" spans="1:15">
      <c r="A177" s="14">
        <v>42430</v>
      </c>
      <c r="B177">
        <v>9558</v>
      </c>
      <c r="C177">
        <v>6254</v>
      </c>
      <c r="D177">
        <v>11977</v>
      </c>
      <c r="E177" s="27">
        <f t="shared" si="18"/>
        <v>42430</v>
      </c>
      <c r="F177" s="6">
        <f t="shared" ref="F177:F180" si="19">+B177</f>
        <v>9558</v>
      </c>
      <c r="G177" s="6">
        <f>+Nonresidential!B177</f>
        <v>1844.159431566771</v>
      </c>
      <c r="H177" s="123">
        <v>42493</v>
      </c>
      <c r="I177" s="111"/>
      <c r="L177" s="111" t="s">
        <v>448</v>
      </c>
    </row>
    <row r="178" spans="1:15">
      <c r="A178" s="14">
        <v>42461</v>
      </c>
      <c r="B178" s="111">
        <v>9345</v>
      </c>
      <c r="C178" s="111">
        <v>6483</v>
      </c>
      <c r="D178" s="111">
        <v>12210</v>
      </c>
      <c r="E178" s="27">
        <f t="shared" si="18"/>
        <v>42461</v>
      </c>
      <c r="F178" s="6">
        <f t="shared" si="19"/>
        <v>9345</v>
      </c>
      <c r="G178" s="6">
        <f>+Nonresidential!B178</f>
        <v>1877.9371608589302</v>
      </c>
      <c r="H178" s="123">
        <v>42530</v>
      </c>
      <c r="I178" s="111" t="s">
        <v>438</v>
      </c>
      <c r="L178" s="111" t="s">
        <v>448</v>
      </c>
    </row>
    <row r="179" spans="1:15">
      <c r="A179" s="14">
        <v>42491</v>
      </c>
      <c r="B179">
        <v>9426</v>
      </c>
      <c r="C179">
        <v>6552</v>
      </c>
      <c r="D179">
        <v>12409</v>
      </c>
      <c r="E179" s="27">
        <f t="shared" si="18"/>
        <v>42491</v>
      </c>
      <c r="F179" s="6">
        <f t="shared" si="19"/>
        <v>9426</v>
      </c>
      <c r="G179" s="6">
        <f>+Nonresidential!B179</f>
        <v>1889.1289157362194</v>
      </c>
      <c r="H179" s="123">
        <v>42555</v>
      </c>
      <c r="L179" s="111" t="s">
        <v>448</v>
      </c>
    </row>
    <row r="180" spans="1:15">
      <c r="A180" s="14">
        <v>42522</v>
      </c>
      <c r="B180">
        <v>9644</v>
      </c>
      <c r="C180">
        <v>6475</v>
      </c>
      <c r="D180">
        <v>12978</v>
      </c>
      <c r="E180" s="27">
        <f t="shared" si="18"/>
        <v>42522</v>
      </c>
      <c r="F180" s="6">
        <f t="shared" si="19"/>
        <v>9644</v>
      </c>
      <c r="G180" s="6">
        <f>+Nonresidential!B180</f>
        <v>2084.3417190173673</v>
      </c>
      <c r="H180" s="123">
        <v>42580</v>
      </c>
      <c r="I180" s="111" t="s">
        <v>452</v>
      </c>
      <c r="L180" s="111" t="s">
        <v>448</v>
      </c>
    </row>
    <row r="181" spans="1:15">
      <c r="A181" s="14">
        <v>42552</v>
      </c>
      <c r="B181" s="111">
        <v>9619</v>
      </c>
      <c r="C181" s="111">
        <v>6366</v>
      </c>
      <c r="D181" s="111">
        <v>13099</v>
      </c>
      <c r="E181" s="27">
        <f t="shared" ref="E181:E185" si="20">+A181</f>
        <v>42552</v>
      </c>
      <c r="F181" s="6">
        <f t="shared" ref="F181:F182" si="21">+B181</f>
        <v>9619</v>
      </c>
      <c r="G181" s="6">
        <f>+Nonresidential!B181</f>
        <v>2201.7601527452284</v>
      </c>
      <c r="H181" s="123">
        <v>42614</v>
      </c>
      <c r="I181" s="36" t="s">
        <v>463</v>
      </c>
      <c r="L181" s="111" t="s">
        <v>448</v>
      </c>
    </row>
    <row r="182" spans="1:15">
      <c r="A182" s="14">
        <v>42583</v>
      </c>
      <c r="B182" s="111">
        <v>9849</v>
      </c>
      <c r="C182" s="111">
        <v>6338</v>
      </c>
      <c r="D182" s="111">
        <v>13440</v>
      </c>
      <c r="E182" s="27">
        <f t="shared" si="20"/>
        <v>42583</v>
      </c>
      <c r="F182" s="6">
        <f t="shared" si="21"/>
        <v>9849</v>
      </c>
      <c r="G182" s="6">
        <f>+Nonresidential!B182</f>
        <v>2307.8868069474956</v>
      </c>
      <c r="H182" s="123">
        <v>42647</v>
      </c>
      <c r="L182" s="111" t="s">
        <v>448</v>
      </c>
    </row>
    <row r="183" spans="1:15">
      <c r="A183" s="14">
        <v>42614</v>
      </c>
      <c r="B183" s="111">
        <v>10024</v>
      </c>
      <c r="C183" s="111">
        <v>6270</v>
      </c>
      <c r="D183" s="111">
        <v>13705</v>
      </c>
      <c r="E183" s="27">
        <f t="shared" si="20"/>
        <v>42614</v>
      </c>
      <c r="F183" s="6">
        <f t="shared" ref="F183" si="22">+B183</f>
        <v>10024</v>
      </c>
      <c r="G183" s="6">
        <f>+Nonresidential!B183</f>
        <v>2346.1681376974034</v>
      </c>
      <c r="H183" s="123">
        <v>42676</v>
      </c>
      <c r="I183" s="113"/>
      <c r="L183" s="111" t="s">
        <v>448</v>
      </c>
    </row>
    <row r="184" spans="1:15">
      <c r="A184" s="14">
        <v>42644</v>
      </c>
      <c r="B184">
        <v>10011</v>
      </c>
      <c r="C184">
        <v>6168</v>
      </c>
      <c r="D184">
        <v>14046</v>
      </c>
      <c r="E184" s="27">
        <f t="shared" si="20"/>
        <v>42644</v>
      </c>
      <c r="F184" s="6">
        <f t="shared" ref="F184:F185" si="23">+B184</f>
        <v>10011</v>
      </c>
      <c r="G184" s="6">
        <f>+Nonresidential!B184</f>
        <v>2323.7973555914141</v>
      </c>
      <c r="H184" s="123">
        <v>42724</v>
      </c>
      <c r="I184" s="36" t="s">
        <v>561</v>
      </c>
      <c r="J184" s="113"/>
      <c r="K184" s="113"/>
      <c r="L184" s="111" t="s">
        <v>448</v>
      </c>
      <c r="M184" s="113"/>
      <c r="N184" s="113" t="s">
        <v>477</v>
      </c>
    </row>
    <row r="185" spans="1:15">
      <c r="A185" s="14">
        <v>42675</v>
      </c>
      <c r="B185">
        <v>10233</v>
      </c>
      <c r="C185">
        <v>6054</v>
      </c>
      <c r="D185">
        <v>14112</v>
      </c>
      <c r="E185" s="27">
        <f t="shared" si="20"/>
        <v>42675</v>
      </c>
      <c r="F185" s="6">
        <f t="shared" si="23"/>
        <v>10233</v>
      </c>
      <c r="G185" s="6">
        <f>+Nonresidential!B185</f>
        <v>2194.9160069156092</v>
      </c>
      <c r="H185" s="123">
        <v>42768</v>
      </c>
      <c r="J185" s="113" t="s">
        <v>477</v>
      </c>
      <c r="L185" s="111" t="s">
        <v>448</v>
      </c>
    </row>
    <row r="186" spans="1:15">
      <c r="A186" s="14">
        <v>42705</v>
      </c>
      <c r="B186">
        <v>10026</v>
      </c>
      <c r="C186">
        <v>5903</v>
      </c>
      <c r="D186">
        <v>14137</v>
      </c>
      <c r="E186" s="27">
        <f t="shared" ref="E186:E187" si="24">+A186</f>
        <v>42705</v>
      </c>
      <c r="F186" s="6">
        <f t="shared" ref="F186:F187" si="25">+B186</f>
        <v>10026</v>
      </c>
      <c r="G186" s="6">
        <f>+Nonresidential!B186</f>
        <v>2167.7860854331748</v>
      </c>
      <c r="H186" s="123">
        <v>42786</v>
      </c>
      <c r="I186" s="36" t="s">
        <v>568</v>
      </c>
      <c r="L186" s="111" t="s">
        <v>448</v>
      </c>
      <c r="O186" s="113" t="s">
        <v>477</v>
      </c>
    </row>
    <row r="187" spans="1:15">
      <c r="A187" s="14">
        <v>42736</v>
      </c>
      <c r="B187">
        <v>10032</v>
      </c>
      <c r="C187">
        <v>5962</v>
      </c>
      <c r="D187">
        <v>14129</v>
      </c>
      <c r="E187" s="27">
        <f t="shared" si="24"/>
        <v>42736</v>
      </c>
      <c r="F187" s="6">
        <f t="shared" si="25"/>
        <v>10032</v>
      </c>
      <c r="G187" s="6">
        <f>+Nonresidential!B187</f>
        <v>2147.6924843193815</v>
      </c>
      <c r="H187" s="123">
        <v>42802</v>
      </c>
      <c r="I187" s="113" t="s">
        <v>477</v>
      </c>
      <c r="L187" s="111" t="s">
        <v>448</v>
      </c>
      <c r="O187" s="130" t="s">
        <v>578</v>
      </c>
    </row>
    <row r="188" spans="1:15">
      <c r="A188" s="14">
        <v>42767</v>
      </c>
      <c r="B188">
        <v>10045</v>
      </c>
      <c r="C188">
        <v>5798</v>
      </c>
      <c r="D188">
        <v>14319</v>
      </c>
      <c r="E188" s="27">
        <f t="shared" ref="E188" si="26">+A188</f>
        <v>42767</v>
      </c>
      <c r="F188" s="6">
        <f t="shared" ref="F188" si="27">+B188</f>
        <v>10045</v>
      </c>
      <c r="G188" s="6">
        <f>+Nonresidential!B188</f>
        <v>2145.5507910545334</v>
      </c>
      <c r="H188" s="123">
        <v>42828</v>
      </c>
      <c r="I188" s="113" t="s">
        <v>579</v>
      </c>
      <c r="L188" s="111" t="s">
        <v>448</v>
      </c>
    </row>
    <row r="189" spans="1:15">
      <c r="A189" s="14">
        <v>42795</v>
      </c>
      <c r="B189" s="111">
        <v>10199</v>
      </c>
      <c r="C189" s="111">
        <v>5769</v>
      </c>
      <c r="D189" s="111">
        <v>14658</v>
      </c>
      <c r="E189" s="27">
        <f t="shared" ref="E189:E207" si="28">+A189</f>
        <v>42795</v>
      </c>
      <c r="F189" s="6">
        <f t="shared" ref="F189:F207" si="29">+B189</f>
        <v>10199</v>
      </c>
      <c r="G189" s="6">
        <f>+Nonresidential!B189</f>
        <v>2412.8296859454817</v>
      </c>
      <c r="H189" s="123">
        <v>42853</v>
      </c>
      <c r="I189" s="36" t="s">
        <v>580</v>
      </c>
      <c r="L189" s="111" t="s">
        <v>448</v>
      </c>
    </row>
    <row r="190" spans="1:15">
      <c r="A190" s="14">
        <v>42826</v>
      </c>
      <c r="B190" s="111">
        <v>10226</v>
      </c>
      <c r="C190" s="111">
        <v>5446</v>
      </c>
      <c r="D190" s="111">
        <v>14699</v>
      </c>
      <c r="E190" s="27">
        <f t="shared" si="28"/>
        <v>42826</v>
      </c>
      <c r="F190" s="6">
        <f t="shared" si="29"/>
        <v>10226</v>
      </c>
      <c r="G190" s="6">
        <f>+Nonresidential!B190</f>
        <v>2457.5267788544234</v>
      </c>
      <c r="H190" s="123">
        <v>42885</v>
      </c>
      <c r="I190" s="36" t="s">
        <v>588</v>
      </c>
      <c r="L190" s="111" t="s">
        <v>448</v>
      </c>
    </row>
    <row r="191" spans="1:15">
      <c r="A191" s="14">
        <v>42856</v>
      </c>
      <c r="B191" s="111">
        <v>10379</v>
      </c>
      <c r="C191" s="111">
        <v>5305</v>
      </c>
      <c r="D191" s="111">
        <v>14961</v>
      </c>
      <c r="E191" s="27">
        <f t="shared" si="28"/>
        <v>42856</v>
      </c>
      <c r="F191" s="6">
        <f t="shared" si="29"/>
        <v>10379</v>
      </c>
      <c r="G191" s="6">
        <f>+Nonresidential!B191</f>
        <v>2543.4804914794245</v>
      </c>
      <c r="H191" s="123">
        <v>42919</v>
      </c>
      <c r="L191" s="111" t="s">
        <v>448</v>
      </c>
    </row>
    <row r="192" spans="1:15">
      <c r="A192" s="14">
        <v>42887</v>
      </c>
      <c r="B192">
        <v>10364</v>
      </c>
      <c r="C192">
        <v>5180</v>
      </c>
      <c r="D192">
        <v>14909</v>
      </c>
      <c r="E192" s="27">
        <f t="shared" si="28"/>
        <v>42887</v>
      </c>
      <c r="F192" s="6">
        <f t="shared" si="29"/>
        <v>10364</v>
      </c>
      <c r="G192" s="6">
        <f>+Nonresidential!B192</f>
        <v>2291.5289435947093</v>
      </c>
      <c r="H192" s="123">
        <v>42947</v>
      </c>
      <c r="I192" s="111"/>
      <c r="L192" s="111" t="s">
        <v>448</v>
      </c>
    </row>
    <row r="193" spans="1:12">
      <c r="A193" s="14">
        <v>42917</v>
      </c>
      <c r="B193" s="111">
        <v>10051</v>
      </c>
      <c r="C193" s="111">
        <v>5180</v>
      </c>
      <c r="D193" s="111">
        <v>15173</v>
      </c>
      <c r="E193" s="27">
        <f t="shared" si="28"/>
        <v>42917</v>
      </c>
      <c r="F193" s="6">
        <f t="shared" si="29"/>
        <v>10051</v>
      </c>
      <c r="G193" s="6">
        <f>+Nonresidential!B193</f>
        <v>2190.1263809501293</v>
      </c>
      <c r="H193" s="123">
        <v>42977</v>
      </c>
      <c r="I193" s="36" t="s">
        <v>605</v>
      </c>
      <c r="L193" s="111" t="s">
        <v>448</v>
      </c>
    </row>
    <row r="194" spans="1:12">
      <c r="A194" s="14">
        <v>42948</v>
      </c>
      <c r="B194" s="111">
        <v>10265</v>
      </c>
      <c r="C194" s="111">
        <v>5110</v>
      </c>
      <c r="D194" s="111">
        <v>15361</v>
      </c>
      <c r="E194" s="27">
        <f t="shared" si="28"/>
        <v>42948</v>
      </c>
      <c r="F194" s="6">
        <f t="shared" si="29"/>
        <v>10265</v>
      </c>
      <c r="G194" s="6">
        <f>+Nonresidential!B194</f>
        <v>2330.4886339779787</v>
      </c>
      <c r="H194" s="123">
        <v>43010</v>
      </c>
      <c r="L194" s="111" t="s">
        <v>448</v>
      </c>
    </row>
    <row r="195" spans="1:12">
      <c r="A195" s="14">
        <v>42979</v>
      </c>
      <c r="B195" s="111">
        <v>10317</v>
      </c>
      <c r="C195" s="111">
        <v>5122</v>
      </c>
      <c r="D195" s="111">
        <v>15453</v>
      </c>
      <c r="E195" s="27">
        <f t="shared" si="28"/>
        <v>42979</v>
      </c>
      <c r="F195" s="6">
        <f t="shared" si="29"/>
        <v>10317</v>
      </c>
      <c r="G195" s="6">
        <f>+Nonresidential!B195</f>
        <v>2420.2268818444854</v>
      </c>
      <c r="H195" s="123">
        <v>43040</v>
      </c>
      <c r="L195" s="111" t="s">
        <v>448</v>
      </c>
    </row>
    <row r="196" spans="1:12">
      <c r="A196" s="14">
        <v>43009</v>
      </c>
      <c r="B196" s="111">
        <v>10469</v>
      </c>
      <c r="C196" s="111">
        <v>5156</v>
      </c>
      <c r="D196" s="111">
        <v>15241</v>
      </c>
      <c r="E196" s="27">
        <f t="shared" si="28"/>
        <v>43009</v>
      </c>
      <c r="F196" s="6">
        <f t="shared" si="29"/>
        <v>10469</v>
      </c>
      <c r="G196" s="6">
        <f>+Nonresidential!B196</f>
        <v>2570.8457832528675</v>
      </c>
      <c r="H196" s="123">
        <v>43070</v>
      </c>
      <c r="I196" s="36" t="s">
        <v>617</v>
      </c>
      <c r="L196" s="111" t="s">
        <v>448</v>
      </c>
    </row>
    <row r="197" spans="1:12">
      <c r="A197" s="14">
        <v>43040</v>
      </c>
      <c r="B197" s="111">
        <v>10731</v>
      </c>
      <c r="C197" s="111">
        <v>5119</v>
      </c>
      <c r="D197" s="111">
        <v>15273</v>
      </c>
      <c r="E197" s="27">
        <f t="shared" si="28"/>
        <v>43040</v>
      </c>
      <c r="F197" s="6">
        <f t="shared" si="29"/>
        <v>10731</v>
      </c>
      <c r="G197" s="6">
        <f>+Nonresidential!B197</f>
        <v>2664.4498629777368</v>
      </c>
      <c r="H197" s="123">
        <v>43108</v>
      </c>
      <c r="L197" s="111" t="s">
        <v>448</v>
      </c>
    </row>
    <row r="198" spans="1:12">
      <c r="A198" s="14">
        <v>43070</v>
      </c>
      <c r="B198" s="111">
        <v>10867</v>
      </c>
      <c r="C198" s="111">
        <v>5004</v>
      </c>
      <c r="D198" s="111">
        <v>15216</v>
      </c>
      <c r="E198" s="27">
        <f t="shared" si="28"/>
        <v>43070</v>
      </c>
      <c r="F198" s="6">
        <f t="shared" si="29"/>
        <v>10867</v>
      </c>
      <c r="G198" s="6">
        <f>+Nonresidential!B198</f>
        <v>2553.0033036509603</v>
      </c>
      <c r="H198" s="123">
        <v>43133</v>
      </c>
      <c r="L198" s="111" t="s">
        <v>448</v>
      </c>
    </row>
    <row r="199" spans="1:12">
      <c r="A199" s="14">
        <v>43101</v>
      </c>
      <c r="B199" s="111">
        <v>11073</v>
      </c>
      <c r="C199" s="111">
        <v>4948</v>
      </c>
      <c r="D199" s="111">
        <v>15230</v>
      </c>
      <c r="E199" s="27">
        <f t="shared" si="28"/>
        <v>43101</v>
      </c>
      <c r="F199" s="6">
        <f t="shared" si="29"/>
        <v>11073</v>
      </c>
      <c r="G199" s="6">
        <f>+Nonresidential!B199</f>
        <v>2621.1014085826696</v>
      </c>
      <c r="H199" s="123">
        <v>43161</v>
      </c>
      <c r="I199" s="36" t="s">
        <v>624</v>
      </c>
      <c r="L199" s="111" t="s">
        <v>448</v>
      </c>
    </row>
    <row r="200" spans="1:12">
      <c r="A200" s="14">
        <v>43132</v>
      </c>
      <c r="B200" s="111">
        <v>11052</v>
      </c>
      <c r="C200" s="111">
        <v>4962</v>
      </c>
      <c r="D200" s="111">
        <v>15231</v>
      </c>
      <c r="E200" s="27">
        <f t="shared" si="28"/>
        <v>43132</v>
      </c>
      <c r="F200" s="6">
        <f t="shared" si="29"/>
        <v>11052</v>
      </c>
      <c r="G200" s="6">
        <f>+Nonresidential!B200</f>
        <v>2663.6620111527727</v>
      </c>
      <c r="H200" s="123">
        <v>43188</v>
      </c>
      <c r="L200" s="111" t="s">
        <v>448</v>
      </c>
    </row>
    <row r="201" spans="1:12">
      <c r="A201" s="14">
        <v>43160</v>
      </c>
      <c r="B201" s="111">
        <v>11192</v>
      </c>
      <c r="C201" s="111">
        <v>4906</v>
      </c>
      <c r="D201" s="111">
        <v>15294</v>
      </c>
      <c r="E201" s="27">
        <f t="shared" si="28"/>
        <v>43160</v>
      </c>
      <c r="F201" s="6">
        <f t="shared" si="29"/>
        <v>11192</v>
      </c>
      <c r="G201" s="6">
        <f>+Nonresidential!B201</f>
        <v>2537.6441826599671</v>
      </c>
      <c r="H201" s="123">
        <v>43221</v>
      </c>
      <c r="I201" s="111" t="s">
        <v>452</v>
      </c>
      <c r="L201" s="111" t="s">
        <v>448</v>
      </c>
    </row>
    <row r="202" spans="1:12">
      <c r="A202" s="14">
        <v>43191</v>
      </c>
      <c r="B202" s="111">
        <v>11629</v>
      </c>
      <c r="C202" s="111">
        <v>4941</v>
      </c>
      <c r="D202" s="111">
        <v>15445</v>
      </c>
      <c r="E202" s="27">
        <f t="shared" si="28"/>
        <v>43191</v>
      </c>
      <c r="F202" s="6">
        <f t="shared" si="29"/>
        <v>11629</v>
      </c>
      <c r="G202" s="6">
        <f>+Nonresidential!B202</f>
        <v>2569.2455413331018</v>
      </c>
      <c r="H202" s="123">
        <v>43256</v>
      </c>
      <c r="I202" s="36" t="s">
        <v>631</v>
      </c>
      <c r="L202" s="111" t="s">
        <v>448</v>
      </c>
    </row>
    <row r="203" spans="1:12">
      <c r="A203" s="14">
        <v>43221</v>
      </c>
      <c r="B203" s="111">
        <v>12274</v>
      </c>
      <c r="C203" s="111">
        <v>4912</v>
      </c>
      <c r="D203" s="111">
        <v>15442</v>
      </c>
      <c r="E203" s="27">
        <f t="shared" si="28"/>
        <v>43221</v>
      </c>
      <c r="F203" s="6">
        <f t="shared" si="29"/>
        <v>12274</v>
      </c>
      <c r="G203" s="6">
        <f>+Nonresidential!B203</f>
        <v>2516.9446547192488</v>
      </c>
      <c r="H203" s="123">
        <v>43284</v>
      </c>
      <c r="L203" s="111" t="s">
        <v>448</v>
      </c>
    </row>
    <row r="204" spans="1:12">
      <c r="A204" s="14">
        <v>43252</v>
      </c>
      <c r="B204" s="111">
        <v>12369</v>
      </c>
      <c r="C204" s="111">
        <v>4962</v>
      </c>
      <c r="D204" s="111">
        <v>15529</v>
      </c>
      <c r="E204" s="27">
        <f t="shared" si="28"/>
        <v>43252</v>
      </c>
      <c r="F204" s="6">
        <f t="shared" si="29"/>
        <v>12369</v>
      </c>
      <c r="G204" s="6">
        <f>+Nonresidential!B204</f>
        <v>2715.8962310296583</v>
      </c>
      <c r="H204" s="123">
        <v>43312</v>
      </c>
      <c r="L204" s="111" t="s">
        <v>448</v>
      </c>
    </row>
    <row r="205" spans="1:12">
      <c r="A205" s="14">
        <v>43282</v>
      </c>
      <c r="B205" s="111">
        <v>12845</v>
      </c>
      <c r="C205" s="111">
        <v>4728</v>
      </c>
      <c r="D205" s="111">
        <v>15277</v>
      </c>
      <c r="E205" s="27">
        <f t="shared" si="28"/>
        <v>43282</v>
      </c>
      <c r="F205" s="6">
        <f t="shared" si="29"/>
        <v>12845</v>
      </c>
      <c r="G205" s="6">
        <f>+Nonresidential!B205</f>
        <v>2761.8911181021067</v>
      </c>
      <c r="H205" s="123">
        <v>43342</v>
      </c>
      <c r="I205" s="36" t="s">
        <v>638</v>
      </c>
      <c r="L205" s="111" t="s">
        <v>448</v>
      </c>
    </row>
    <row r="206" spans="1:12">
      <c r="A206" s="14">
        <v>43313</v>
      </c>
      <c r="B206" s="111">
        <v>12959</v>
      </c>
      <c r="C206" s="111">
        <v>4624</v>
      </c>
      <c r="D206" s="111">
        <v>15176</v>
      </c>
      <c r="E206" s="27">
        <f t="shared" si="28"/>
        <v>43313</v>
      </c>
      <c r="F206" s="6">
        <f t="shared" si="29"/>
        <v>12959</v>
      </c>
      <c r="G206" s="6">
        <f>+Nonresidential!B206</f>
        <v>2688.3775103313428</v>
      </c>
      <c r="H206" s="123">
        <v>43375</v>
      </c>
      <c r="L206" s="111" t="s">
        <v>448</v>
      </c>
    </row>
    <row r="207" spans="1:12">
      <c r="A207" s="14">
        <v>43344</v>
      </c>
      <c r="B207" s="111">
        <v>12945</v>
      </c>
      <c r="C207" s="111">
        <v>4629</v>
      </c>
      <c r="D207" s="111">
        <v>14974</v>
      </c>
      <c r="E207" s="27">
        <f t="shared" si="28"/>
        <v>43344</v>
      </c>
      <c r="F207" s="6">
        <f t="shared" si="29"/>
        <v>12945</v>
      </c>
      <c r="G207" s="6">
        <f>+Nonresidential!B207</f>
        <v>2666.9734155822157</v>
      </c>
      <c r="H207" s="123">
        <v>43404</v>
      </c>
      <c r="I207" s="111" t="s">
        <v>452</v>
      </c>
      <c r="L207" s="111" t="s">
        <v>448</v>
      </c>
    </row>
    <row r="208" spans="1:12">
      <c r="A208" s="14">
        <v>43374</v>
      </c>
      <c r="B208">
        <v>13078</v>
      </c>
      <c r="C208">
        <v>4641</v>
      </c>
      <c r="D208">
        <v>15206</v>
      </c>
      <c r="E208" s="27">
        <f t="shared" ref="E208:E212" si="30">+A208</f>
        <v>43374</v>
      </c>
      <c r="F208" s="6">
        <f t="shared" ref="F208:F212" si="31">+B208</f>
        <v>13078</v>
      </c>
      <c r="G208" s="6">
        <f>+Nonresidential!B208</f>
        <v>2538.9942480041946</v>
      </c>
      <c r="H208" s="123">
        <v>43439</v>
      </c>
      <c r="I208" s="36" t="s">
        <v>649</v>
      </c>
      <c r="L208" s="111" t="s">
        <v>448</v>
      </c>
    </row>
    <row r="209" spans="1:12">
      <c r="A209" s="14">
        <v>43405</v>
      </c>
      <c r="B209" s="111">
        <v>12800</v>
      </c>
      <c r="C209" s="111">
        <v>4668</v>
      </c>
      <c r="D209" s="111">
        <v>15315</v>
      </c>
      <c r="E209" s="27">
        <f t="shared" si="30"/>
        <v>43405</v>
      </c>
      <c r="F209" s="6">
        <f t="shared" si="31"/>
        <v>12800</v>
      </c>
      <c r="G209" s="6">
        <f>+Nonresidential!B209</f>
        <v>2641.3095514334177</v>
      </c>
      <c r="H209" s="123">
        <v>43490</v>
      </c>
      <c r="I209" s="130" t="s">
        <v>646</v>
      </c>
      <c r="L209" s="111" t="s">
        <v>448</v>
      </c>
    </row>
    <row r="210" spans="1:12">
      <c r="A210" s="14">
        <v>43435</v>
      </c>
      <c r="B210" s="111">
        <v>12862</v>
      </c>
      <c r="C210" s="111">
        <v>4769</v>
      </c>
      <c r="D210" s="111">
        <v>15365</v>
      </c>
      <c r="E210" s="27">
        <f t="shared" si="30"/>
        <v>43435</v>
      </c>
      <c r="F210" s="6">
        <f t="shared" si="31"/>
        <v>12862</v>
      </c>
      <c r="G210" s="6">
        <f>+Nonresidential!B210</f>
        <v>2747.4492475924403</v>
      </c>
      <c r="H210" s="123">
        <v>43500</v>
      </c>
      <c r="I210" s="130" t="s">
        <v>646</v>
      </c>
      <c r="L210" s="111" t="s">
        <v>448</v>
      </c>
    </row>
    <row r="211" spans="1:12">
      <c r="A211" s="14">
        <v>43466</v>
      </c>
      <c r="B211" s="111">
        <v>13272</v>
      </c>
      <c r="C211" s="111">
        <v>4791</v>
      </c>
      <c r="D211" s="111">
        <v>15513</v>
      </c>
      <c r="E211" s="27">
        <f t="shared" si="30"/>
        <v>43466</v>
      </c>
      <c r="F211" s="6">
        <f t="shared" si="31"/>
        <v>13272</v>
      </c>
      <c r="G211" s="6">
        <f>+Nonresidential!B211</f>
        <v>2831.3764211174612</v>
      </c>
      <c r="H211" s="123">
        <v>43525</v>
      </c>
      <c r="I211" s="36" t="s">
        <v>655</v>
      </c>
      <c r="L211" s="111" t="s">
        <v>448</v>
      </c>
    </row>
    <row r="212" spans="1:12">
      <c r="A212" s="14">
        <v>43497</v>
      </c>
      <c r="B212" s="111">
        <v>13847</v>
      </c>
      <c r="C212" s="111">
        <v>4864</v>
      </c>
      <c r="D212" s="111">
        <v>15551</v>
      </c>
      <c r="E212" s="27">
        <f t="shared" si="30"/>
        <v>43497</v>
      </c>
      <c r="F212" s="6">
        <f t="shared" si="31"/>
        <v>13847</v>
      </c>
      <c r="G212" s="6">
        <f>+Nonresidential!B212</f>
        <v>2956.5444409607712</v>
      </c>
      <c r="H212" s="123">
        <v>43556</v>
      </c>
      <c r="I212" s="130" t="s">
        <v>646</v>
      </c>
      <c r="L212" s="111" t="s">
        <v>448</v>
      </c>
    </row>
    <row r="213" spans="1:12">
      <c r="A213" s="14">
        <v>43525</v>
      </c>
      <c r="B213" s="111">
        <v>13874</v>
      </c>
      <c r="C213" s="111">
        <v>4915</v>
      </c>
      <c r="D213" s="111">
        <v>15727</v>
      </c>
      <c r="E213" s="27">
        <f t="shared" ref="E213" si="32">+A213</f>
        <v>43525</v>
      </c>
      <c r="F213" s="6">
        <f t="shared" ref="F213" si="33">+B213</f>
        <v>13874</v>
      </c>
      <c r="G213" s="6">
        <f>+Nonresidential!B213</f>
        <v>2860.8299339897517</v>
      </c>
      <c r="H213" s="123">
        <v>43587</v>
      </c>
      <c r="I213" s="130" t="s">
        <v>646</v>
      </c>
      <c r="L213" s="111" t="s">
        <v>448</v>
      </c>
    </row>
    <row r="214" spans="1:12">
      <c r="A214" s="14">
        <v>43556</v>
      </c>
      <c r="B214">
        <v>13754</v>
      </c>
      <c r="C214">
        <v>4958</v>
      </c>
      <c r="D214">
        <v>15680</v>
      </c>
      <c r="E214" s="27">
        <f t="shared" ref="E214:E215" si="34">+A214</f>
        <v>43556</v>
      </c>
      <c r="F214" s="6">
        <f t="shared" ref="F214:F215" si="35">+B214</f>
        <v>13754</v>
      </c>
      <c r="G214" s="6">
        <f>+Nonresidential!B214</f>
        <v>2902.4151272290769</v>
      </c>
      <c r="H214" s="123">
        <v>43620</v>
      </c>
      <c r="I214" s="36" t="s">
        <v>662</v>
      </c>
    </row>
    <row r="215" spans="1:12">
      <c r="A215" s="14">
        <v>43586</v>
      </c>
      <c r="B215" s="111">
        <v>13881</v>
      </c>
      <c r="C215" s="111">
        <v>4954</v>
      </c>
      <c r="D215" s="111">
        <v>15874</v>
      </c>
      <c r="E215" s="27">
        <f t="shared" si="34"/>
        <v>43586</v>
      </c>
      <c r="F215" s="6">
        <f t="shared" si="35"/>
        <v>13881</v>
      </c>
      <c r="G215" s="6">
        <f>+Nonresidential!B215</f>
        <v>2918.6210155912718</v>
      </c>
      <c r="H215" s="123">
        <v>43654</v>
      </c>
      <c r="I215" s="130" t="s">
        <v>646</v>
      </c>
    </row>
    <row r="216" spans="1:12">
      <c r="A216" s="14">
        <v>43617</v>
      </c>
      <c r="B216" s="111">
        <v>14032</v>
      </c>
      <c r="C216" s="111">
        <v>4959</v>
      </c>
      <c r="D216" s="111">
        <v>15813</v>
      </c>
      <c r="E216" s="27">
        <f t="shared" ref="E216:E220" si="36">+A216</f>
        <v>43617</v>
      </c>
      <c r="F216" s="6">
        <f t="shared" ref="F216:F219" si="37">+B216</f>
        <v>14032</v>
      </c>
      <c r="G216" s="6">
        <f>+Nonresidential!B216</f>
        <v>2807.2713921574955</v>
      </c>
      <c r="H216" s="123">
        <v>43676</v>
      </c>
      <c r="I216" s="130" t="s">
        <v>646</v>
      </c>
    </row>
    <row r="217" spans="1:12">
      <c r="A217" s="14">
        <v>43647</v>
      </c>
      <c r="B217" s="111">
        <v>14236</v>
      </c>
      <c r="C217" s="111">
        <v>5081</v>
      </c>
      <c r="D217" s="111">
        <v>16155</v>
      </c>
      <c r="E217" s="27">
        <f t="shared" si="36"/>
        <v>43647</v>
      </c>
      <c r="F217" s="6">
        <f t="shared" si="37"/>
        <v>14236</v>
      </c>
      <c r="G217" s="6">
        <f>+Nonresidential!B217</f>
        <v>2828.3726934258611</v>
      </c>
      <c r="H217" s="123">
        <v>43707</v>
      </c>
      <c r="I217" s="36" t="s">
        <v>685</v>
      </c>
    </row>
    <row r="218" spans="1:12">
      <c r="A218" s="14">
        <v>43678</v>
      </c>
      <c r="B218" s="111">
        <v>14345</v>
      </c>
      <c r="C218" s="111">
        <v>5198</v>
      </c>
      <c r="D218" s="111">
        <v>16119</v>
      </c>
      <c r="E218" s="27">
        <f t="shared" si="36"/>
        <v>43678</v>
      </c>
      <c r="F218" s="6">
        <f t="shared" si="37"/>
        <v>14345</v>
      </c>
      <c r="G218" s="6">
        <f>+Nonresidential!B218</f>
        <v>2757.8763548036486</v>
      </c>
      <c r="H218" s="123">
        <v>43738</v>
      </c>
      <c r="I218" s="130" t="s">
        <v>683</v>
      </c>
    </row>
    <row r="219" spans="1:12">
      <c r="A219" s="14">
        <v>43709</v>
      </c>
      <c r="B219" s="111">
        <v>14634</v>
      </c>
      <c r="C219" s="111">
        <v>5195</v>
      </c>
      <c r="D219" s="111">
        <v>16621</v>
      </c>
      <c r="E219" s="27">
        <f t="shared" si="36"/>
        <v>43709</v>
      </c>
      <c r="F219" s="6">
        <f t="shared" si="37"/>
        <v>14634</v>
      </c>
      <c r="G219" s="6">
        <f>+Nonresidential!B219</f>
        <v>2701.5883086263548</v>
      </c>
      <c r="H219" s="123">
        <v>43769</v>
      </c>
      <c r="I219" s="130" t="s">
        <v>646</v>
      </c>
    </row>
    <row r="220" spans="1:12">
      <c r="A220" s="14">
        <v>43739</v>
      </c>
      <c r="B220" s="111">
        <v>14918</v>
      </c>
      <c r="C220" s="111">
        <v>5233</v>
      </c>
      <c r="D220" s="111">
        <v>16785</v>
      </c>
      <c r="E220" s="27">
        <f t="shared" si="36"/>
        <v>43739</v>
      </c>
      <c r="F220" s="6">
        <f t="shared" ref="F220" si="38">+B220</f>
        <v>14918</v>
      </c>
      <c r="G220" s="6">
        <f>+Nonresidential!B220</f>
        <v>2715.9973318321881</v>
      </c>
      <c r="H220" s="123">
        <v>43803</v>
      </c>
      <c r="I220" s="36" t="s">
        <v>696</v>
      </c>
    </row>
    <row r="221" spans="1:12">
      <c r="A221" s="14">
        <v>43770</v>
      </c>
      <c r="B221">
        <v>14866</v>
      </c>
      <c r="C221">
        <v>5310</v>
      </c>
      <c r="D221">
        <v>16878</v>
      </c>
      <c r="E221" s="27">
        <f t="shared" ref="E221" si="39">+A221</f>
        <v>43770</v>
      </c>
      <c r="F221" s="6">
        <f t="shared" ref="F221" si="40">+B221</f>
        <v>14866</v>
      </c>
      <c r="G221" s="6">
        <f>+Nonresidential!B221</f>
        <v>2600.9453227250569</v>
      </c>
      <c r="H221" s="123">
        <v>43846</v>
      </c>
      <c r="I221" s="130" t="s">
        <v>683</v>
      </c>
    </row>
    <row r="222" spans="1:12">
      <c r="A222" s="14">
        <v>43800</v>
      </c>
      <c r="B222">
        <v>15154</v>
      </c>
      <c r="C222">
        <v>5308</v>
      </c>
      <c r="D222">
        <v>17165</v>
      </c>
      <c r="E222" s="27">
        <f t="shared" ref="E222:E227" si="41">+A222</f>
        <v>43800</v>
      </c>
      <c r="F222" s="6">
        <f t="shared" ref="F222" si="42">+B222</f>
        <v>15154</v>
      </c>
      <c r="G222" s="6">
        <f>+Nonresidential!B222</f>
        <v>2627.5725690432164</v>
      </c>
      <c r="H222" s="123">
        <v>43868</v>
      </c>
      <c r="I222" s="36" t="s">
        <v>701</v>
      </c>
    </row>
    <row r="223" spans="1:12">
      <c r="A223" s="14">
        <v>43831</v>
      </c>
      <c r="B223">
        <v>14976</v>
      </c>
      <c r="C223">
        <v>5463</v>
      </c>
      <c r="D223">
        <v>17256</v>
      </c>
      <c r="E223" s="27">
        <f t="shared" si="41"/>
        <v>43831</v>
      </c>
      <c r="F223" s="6">
        <f t="shared" ref="F223:F224" si="43">+B223</f>
        <v>14976</v>
      </c>
      <c r="G223" s="6">
        <f>+Nonresidential!B223</f>
        <v>2517.7148682272814</v>
      </c>
      <c r="H223" s="123">
        <v>43894</v>
      </c>
      <c r="I223" s="130" t="s">
        <v>683</v>
      </c>
    </row>
    <row r="224" spans="1:12">
      <c r="A224" s="14">
        <v>43862</v>
      </c>
      <c r="B224">
        <v>14854</v>
      </c>
      <c r="C224">
        <v>5466</v>
      </c>
      <c r="D224">
        <v>17562</v>
      </c>
      <c r="E224" s="27">
        <f t="shared" si="41"/>
        <v>43862</v>
      </c>
      <c r="F224" s="6">
        <f t="shared" si="43"/>
        <v>14854</v>
      </c>
      <c r="G224" s="6">
        <f>+Nonresidential!B224</f>
        <v>2384.8171915584148</v>
      </c>
      <c r="H224" s="123">
        <v>43921</v>
      </c>
      <c r="I224" s="130" t="s">
        <v>646</v>
      </c>
    </row>
    <row r="225" spans="1:9">
      <c r="A225" s="14">
        <v>43891</v>
      </c>
      <c r="B225" s="111">
        <v>14932</v>
      </c>
      <c r="C225" s="111">
        <v>5446</v>
      </c>
      <c r="D225" s="111">
        <v>17239</v>
      </c>
      <c r="E225" s="27">
        <f t="shared" si="41"/>
        <v>43891</v>
      </c>
      <c r="F225" s="6">
        <f t="shared" ref="F225:F227" si="44">+B225</f>
        <v>14932</v>
      </c>
      <c r="G225" s="6">
        <f>+Nonresidential!B225</f>
        <v>2279.5732166419625</v>
      </c>
      <c r="H225" s="123">
        <v>43984</v>
      </c>
      <c r="I225" s="130" t="s">
        <v>710</v>
      </c>
    </row>
    <row r="226" spans="1:9">
      <c r="A226" s="14">
        <v>43922</v>
      </c>
      <c r="B226">
        <v>14783</v>
      </c>
      <c r="C226">
        <v>5432</v>
      </c>
      <c r="D226">
        <v>16971</v>
      </c>
      <c r="E226" s="27">
        <f t="shared" si="41"/>
        <v>43922</v>
      </c>
      <c r="F226" s="6">
        <f t="shared" si="44"/>
        <v>14783</v>
      </c>
      <c r="G226" s="6">
        <f>+Nonresidential!B226</f>
        <v>2148.7741721957145</v>
      </c>
      <c r="H226" s="123">
        <v>43984</v>
      </c>
      <c r="I226" s="36" t="s">
        <v>709</v>
      </c>
    </row>
    <row r="227" spans="1:9">
      <c r="A227" s="14">
        <v>43952</v>
      </c>
      <c r="B227" s="111">
        <v>14493</v>
      </c>
      <c r="C227" s="111">
        <v>5655</v>
      </c>
      <c r="D227" s="111">
        <v>16876</v>
      </c>
      <c r="E227" s="27">
        <f t="shared" si="41"/>
        <v>43952</v>
      </c>
      <c r="F227" s="6">
        <f t="shared" si="44"/>
        <v>14493</v>
      </c>
      <c r="G227" s="6">
        <f>+Nonresidential!B227</f>
        <v>2036.4854230871604</v>
      </c>
      <c r="H227" s="123">
        <v>44014</v>
      </c>
      <c r="I227" s="111" t="s">
        <v>448</v>
      </c>
    </row>
    <row r="228" spans="1:9">
      <c r="A228" s="14">
        <v>43983</v>
      </c>
      <c r="B228">
        <v>14780</v>
      </c>
      <c r="C228">
        <v>5771</v>
      </c>
      <c r="D228">
        <v>17063</v>
      </c>
      <c r="E228" s="27">
        <f t="shared" ref="E228" si="45">+A228</f>
        <v>43983</v>
      </c>
      <c r="F228" s="6">
        <f t="shared" ref="F228" si="46">+B228</f>
        <v>14780</v>
      </c>
      <c r="G228" s="6">
        <f>+Nonresidential!B228</f>
        <v>2059.8337706587436</v>
      </c>
      <c r="H228" s="123">
        <v>44042</v>
      </c>
      <c r="I228" s="111" t="s">
        <v>448</v>
      </c>
    </row>
    <row r="229" spans="1:9">
      <c r="A229" s="14">
        <v>44013</v>
      </c>
      <c r="B229">
        <v>14895</v>
      </c>
      <c r="C229">
        <v>5729</v>
      </c>
      <c r="D229">
        <v>16961</v>
      </c>
      <c r="E229" s="27">
        <f t="shared" ref="E229:E233" si="47">+A229</f>
        <v>44013</v>
      </c>
      <c r="F229" s="6">
        <f t="shared" ref="F229:F233" si="48">+B229</f>
        <v>14895</v>
      </c>
      <c r="G229" s="6">
        <f>+Nonresidential!B229</f>
        <v>1951.7770899360821</v>
      </c>
      <c r="H229" s="123">
        <v>44075</v>
      </c>
      <c r="I229" s="36" t="s">
        <v>738</v>
      </c>
    </row>
    <row r="230" spans="1:9">
      <c r="A230" s="14">
        <v>44044</v>
      </c>
      <c r="B230">
        <v>14879</v>
      </c>
      <c r="C230">
        <v>5653</v>
      </c>
      <c r="D230">
        <v>16944</v>
      </c>
      <c r="E230" s="27">
        <f t="shared" si="47"/>
        <v>44044</v>
      </c>
      <c r="F230" s="6">
        <f t="shared" si="48"/>
        <v>14879</v>
      </c>
      <c r="G230" s="6">
        <f>+Nonresidential!B230</f>
        <v>2058.4448109469949</v>
      </c>
      <c r="H230" s="123">
        <v>44104</v>
      </c>
      <c r="I230" s="111" t="s">
        <v>448</v>
      </c>
    </row>
    <row r="231" spans="1:9">
      <c r="A231" s="14">
        <v>44075</v>
      </c>
      <c r="B231" s="191">
        <v>15470</v>
      </c>
      <c r="C231" s="191">
        <v>5618</v>
      </c>
      <c r="D231" s="191">
        <v>16646</v>
      </c>
      <c r="E231" s="27">
        <f t="shared" si="47"/>
        <v>44075</v>
      </c>
      <c r="F231" s="6">
        <f t="shared" si="48"/>
        <v>15470</v>
      </c>
      <c r="G231" s="6">
        <f>+Nonresidential!B231</f>
        <v>2179.7390056216145</v>
      </c>
      <c r="H231" s="123">
        <v>44137</v>
      </c>
      <c r="I231" s="191" t="s">
        <v>448</v>
      </c>
    </row>
    <row r="232" spans="1:9">
      <c r="A232" s="14">
        <v>44105</v>
      </c>
      <c r="B232" s="191">
        <v>15673</v>
      </c>
      <c r="C232" s="191">
        <v>5723</v>
      </c>
      <c r="D232" s="191">
        <v>16585</v>
      </c>
      <c r="E232" s="27">
        <f t="shared" si="47"/>
        <v>44105</v>
      </c>
      <c r="F232" s="6">
        <f t="shared" si="48"/>
        <v>15673</v>
      </c>
      <c r="G232" s="6">
        <f>+Nonresidential!B232</f>
        <v>2113.2919752811863</v>
      </c>
      <c r="H232" s="123">
        <v>44168</v>
      </c>
      <c r="I232" s="36" t="s">
        <v>752</v>
      </c>
    </row>
    <row r="233" spans="1:9">
      <c r="A233" s="14">
        <v>44136</v>
      </c>
      <c r="B233" s="191">
        <v>16293</v>
      </c>
      <c r="C233" s="191">
        <v>5793</v>
      </c>
      <c r="D233" s="191">
        <v>16538</v>
      </c>
      <c r="E233" s="27">
        <f t="shared" si="47"/>
        <v>44136</v>
      </c>
      <c r="F233" s="6">
        <f t="shared" si="48"/>
        <v>16293</v>
      </c>
      <c r="G233" s="6">
        <f>+Nonresidential!B233</f>
        <v>2259.5785227086685</v>
      </c>
      <c r="H233" s="123">
        <v>44216</v>
      </c>
      <c r="I233" s="191" t="s">
        <v>448</v>
      </c>
    </row>
    <row r="234" spans="1:9">
      <c r="A234" s="14">
        <v>44166</v>
      </c>
      <c r="B234" s="191">
        <v>16656</v>
      </c>
      <c r="C234" s="191">
        <v>5896</v>
      </c>
      <c r="D234" s="191">
        <v>16868</v>
      </c>
      <c r="E234" s="27">
        <f t="shared" ref="E234:E241" si="49">+A234</f>
        <v>44166</v>
      </c>
      <c r="F234" s="6">
        <f t="shared" ref="F234:F238" si="50">+B234</f>
        <v>16656</v>
      </c>
      <c r="G234" s="6">
        <f>+Nonresidential!B234</f>
        <v>2263.1694253236633</v>
      </c>
      <c r="H234" s="123">
        <v>44237</v>
      </c>
      <c r="I234" s="36" t="s">
        <v>764</v>
      </c>
    </row>
    <row r="235" spans="1:9">
      <c r="A235" s="14">
        <v>44197</v>
      </c>
      <c r="B235" s="191">
        <v>17116</v>
      </c>
      <c r="C235" s="191">
        <v>5852</v>
      </c>
      <c r="D235" s="191">
        <v>16913</v>
      </c>
      <c r="E235" s="27">
        <f t="shared" si="49"/>
        <v>44197</v>
      </c>
      <c r="F235" s="6">
        <f t="shared" si="50"/>
        <v>17116</v>
      </c>
      <c r="G235" s="6">
        <f>+Nonresidential!B235</f>
        <v>2253.3630122623872</v>
      </c>
      <c r="H235" s="123">
        <v>44285</v>
      </c>
      <c r="I235" s="191" t="s">
        <v>448</v>
      </c>
    </row>
    <row r="236" spans="1:9">
      <c r="A236" s="14">
        <v>44228</v>
      </c>
      <c r="B236" s="191">
        <v>17060</v>
      </c>
      <c r="C236" s="191">
        <v>5859</v>
      </c>
      <c r="D236" s="191">
        <v>16806</v>
      </c>
      <c r="E236" s="27">
        <f t="shared" si="49"/>
        <v>44228</v>
      </c>
      <c r="F236" s="6">
        <f t="shared" si="50"/>
        <v>17060</v>
      </c>
      <c r="G236" s="6">
        <f>+Nonresidential!B236</f>
        <v>2239.2880916801219</v>
      </c>
      <c r="H236" s="123">
        <v>44285</v>
      </c>
      <c r="I236" s="191" t="s">
        <v>448</v>
      </c>
    </row>
    <row r="237" spans="1:9">
      <c r="A237" s="14">
        <v>44256</v>
      </c>
      <c r="B237" s="191">
        <v>17495</v>
      </c>
      <c r="C237" s="191">
        <v>6083</v>
      </c>
      <c r="D237" s="191">
        <v>17450</v>
      </c>
      <c r="E237" s="27">
        <f t="shared" si="49"/>
        <v>44256</v>
      </c>
      <c r="F237" s="6">
        <f t="shared" si="50"/>
        <v>17495</v>
      </c>
      <c r="G237" s="6">
        <f>+Nonresidential!B237</f>
        <v>2285.1972199740167</v>
      </c>
      <c r="H237" s="123">
        <v>44322</v>
      </c>
      <c r="I237" s="36" t="s">
        <v>771</v>
      </c>
    </row>
    <row r="238" spans="1:9">
      <c r="A238" s="14">
        <v>44287</v>
      </c>
      <c r="B238" s="191">
        <v>18224</v>
      </c>
      <c r="C238" s="191">
        <v>6334</v>
      </c>
      <c r="D238" s="191">
        <v>18290</v>
      </c>
      <c r="E238" s="27">
        <f t="shared" si="49"/>
        <v>44287</v>
      </c>
      <c r="F238" s="6">
        <f t="shared" si="50"/>
        <v>18224</v>
      </c>
      <c r="G238" s="6">
        <f>+Nonresidential!B238</f>
        <v>2337.716335203595</v>
      </c>
      <c r="H238" s="123">
        <v>44348</v>
      </c>
    </row>
    <row r="239" spans="1:9">
      <c r="A239" s="14">
        <v>44317</v>
      </c>
      <c r="B239" s="191">
        <v>18565</v>
      </c>
      <c r="C239" s="191">
        <v>6365</v>
      </c>
      <c r="D239" s="191">
        <v>18536</v>
      </c>
      <c r="E239" s="27">
        <f t="shared" si="49"/>
        <v>44317</v>
      </c>
      <c r="F239" s="6">
        <f t="shared" ref="F239:F240" si="51">+B239</f>
        <v>18565</v>
      </c>
      <c r="G239" s="6">
        <f>+Nonresidential!B239</f>
        <v>2589.0667675577465</v>
      </c>
      <c r="H239" s="123">
        <v>44378</v>
      </c>
    </row>
    <row r="240" spans="1:9">
      <c r="A240" s="14">
        <v>44348</v>
      </c>
      <c r="B240" s="191">
        <v>19036</v>
      </c>
      <c r="C240" s="191">
        <v>6491</v>
      </c>
      <c r="D240" s="191">
        <v>18772</v>
      </c>
      <c r="E240" s="27">
        <f t="shared" si="49"/>
        <v>44348</v>
      </c>
      <c r="F240" s="6">
        <f t="shared" si="51"/>
        <v>19036</v>
      </c>
      <c r="G240" s="6">
        <f>+Nonresidential!B240</f>
        <v>2589.1021607156945</v>
      </c>
      <c r="H240" s="123">
        <v>44410</v>
      </c>
    </row>
    <row r="241" spans="1:9">
      <c r="A241" s="14">
        <v>44378</v>
      </c>
      <c r="B241" s="191">
        <v>19158</v>
      </c>
      <c r="C241" s="191">
        <v>6811</v>
      </c>
      <c r="D241" s="191">
        <v>19150</v>
      </c>
      <c r="E241" s="27">
        <f t="shared" si="49"/>
        <v>44378</v>
      </c>
      <c r="F241" s="6">
        <f t="shared" ref="F241" si="52">+B241</f>
        <v>19158</v>
      </c>
      <c r="G241" s="6">
        <f>+Nonresidential!B241</f>
        <v>2712.4160622964955</v>
      </c>
      <c r="H241" s="123">
        <v>44440</v>
      </c>
      <c r="I241" s="36" t="s">
        <v>783</v>
      </c>
    </row>
    <row r="242" spans="1:9">
      <c r="A242" s="14">
        <v>44409</v>
      </c>
      <c r="B242" s="191">
        <v>19929</v>
      </c>
      <c r="C242" s="191">
        <v>7077</v>
      </c>
      <c r="D242" s="191">
        <v>19447</v>
      </c>
      <c r="E242" s="27">
        <f t="shared" ref="E242" si="53">+A242</f>
        <v>44409</v>
      </c>
      <c r="F242" s="6">
        <f t="shared" ref="F242" si="54">+B242</f>
        <v>19929</v>
      </c>
      <c r="G242" s="6">
        <f>+Nonresidential!B242</f>
        <v>2782.3539001308741</v>
      </c>
      <c r="H242" s="123">
        <v>44469</v>
      </c>
    </row>
    <row r="243" spans="1:9">
      <c r="A243" s="14">
        <v>44440</v>
      </c>
      <c r="B243" s="191">
        <v>19886</v>
      </c>
      <c r="C243" s="191">
        <v>7379</v>
      </c>
      <c r="D243" s="191">
        <v>20066</v>
      </c>
      <c r="E243" s="27">
        <f t="shared" ref="E243:E248" si="55">+A243</f>
        <v>44440</v>
      </c>
      <c r="F243" s="6">
        <f t="shared" ref="F243" si="56">+B243</f>
        <v>19886</v>
      </c>
      <c r="G243" s="6">
        <f>+Nonresidential!B243</f>
        <v>2681.428878857429</v>
      </c>
      <c r="H243" s="198">
        <v>44502</v>
      </c>
    </row>
    <row r="244" spans="1:9">
      <c r="A244" s="14">
        <v>44470</v>
      </c>
      <c r="B244" s="197">
        <v>19936</v>
      </c>
      <c r="C244" s="197">
        <v>7500</v>
      </c>
      <c r="D244" s="197">
        <v>20279</v>
      </c>
      <c r="E244" s="27">
        <f t="shared" si="55"/>
        <v>44470</v>
      </c>
      <c r="F244" s="6">
        <f t="shared" ref="F244:F245" si="57">+B244</f>
        <v>19936</v>
      </c>
      <c r="G244" s="6">
        <f>+Nonresidential!B244</f>
        <v>2714.018757060996</v>
      </c>
      <c r="H244" s="123">
        <v>44531</v>
      </c>
      <c r="I244" s="199" t="s">
        <v>794</v>
      </c>
    </row>
    <row r="245" spans="1:9">
      <c r="A245" s="14">
        <v>44501</v>
      </c>
      <c r="B245" s="197">
        <v>20384</v>
      </c>
      <c r="C245" s="197">
        <v>7526</v>
      </c>
      <c r="D245" s="197">
        <v>20612</v>
      </c>
      <c r="E245" s="27">
        <f t="shared" si="55"/>
        <v>44501</v>
      </c>
      <c r="F245" s="6">
        <f t="shared" si="57"/>
        <v>20384</v>
      </c>
      <c r="G245" s="6">
        <f>+Nonresidential!B245</f>
        <v>2544.2442774839865</v>
      </c>
      <c r="H245" s="198">
        <v>44581</v>
      </c>
    </row>
    <row r="246" spans="1:9">
      <c r="A246" s="14">
        <v>44531</v>
      </c>
      <c r="B246">
        <v>20529</v>
      </c>
      <c r="C246">
        <v>7714</v>
      </c>
      <c r="D246">
        <v>20656</v>
      </c>
      <c r="E246" s="27">
        <f t="shared" si="55"/>
        <v>44531</v>
      </c>
      <c r="F246" s="6">
        <f t="shared" ref="F246:F248" si="58">+B246</f>
        <v>20529</v>
      </c>
      <c r="G246" s="6">
        <f>+Nonresidential!B246</f>
        <v>2525.2887052724222</v>
      </c>
      <c r="H246" s="123">
        <v>44622</v>
      </c>
    </row>
    <row r="247" spans="1:9" s="197" customFormat="1">
      <c r="A247" s="14">
        <v>44562</v>
      </c>
      <c r="B247" s="197">
        <v>20321</v>
      </c>
      <c r="C247" s="197">
        <v>7817</v>
      </c>
      <c r="D247" s="197">
        <v>20569</v>
      </c>
      <c r="E247" s="27">
        <f t="shared" si="55"/>
        <v>44562</v>
      </c>
      <c r="F247" s="6">
        <f t="shared" si="58"/>
        <v>20321</v>
      </c>
      <c r="G247" s="6">
        <f>+Nonresidential!B247</f>
        <v>2528.7301636867091</v>
      </c>
      <c r="H247" s="198">
        <v>44622</v>
      </c>
      <c r="I247" s="199" t="s">
        <v>802</v>
      </c>
    </row>
    <row r="248" spans="1:9" s="197" customFormat="1">
      <c r="A248" s="14">
        <v>44593</v>
      </c>
      <c r="B248" s="197">
        <v>20786</v>
      </c>
      <c r="C248" s="197">
        <v>8317</v>
      </c>
      <c r="D248" s="197">
        <v>20670</v>
      </c>
      <c r="E248" s="27">
        <f t="shared" si="55"/>
        <v>44593</v>
      </c>
      <c r="F248" s="6">
        <f t="shared" si="58"/>
        <v>20786</v>
      </c>
      <c r="G248" s="6">
        <f>+Nonresidential!B248</f>
        <v>2630.0205564002572</v>
      </c>
      <c r="H248" s="198">
        <v>44650</v>
      </c>
      <c r="I248" s="197" t="s">
        <v>806</v>
      </c>
    </row>
    <row r="249" spans="1:9">
      <c r="A249" s="14">
        <v>44621</v>
      </c>
      <c r="B249" s="197">
        <v>21477</v>
      </c>
      <c r="C249" s="197">
        <v>8557</v>
      </c>
      <c r="D249" s="197">
        <v>20824</v>
      </c>
      <c r="E249" s="27">
        <f t="shared" ref="E249:E250" si="59">+A249</f>
        <v>44621</v>
      </c>
      <c r="F249" s="6">
        <f t="shared" ref="F249:F250" si="60">+B249</f>
        <v>21477</v>
      </c>
      <c r="G249" s="6">
        <f>+Nonresidential!B249</f>
        <v>2803.0008548201822</v>
      </c>
      <c r="H249" s="123">
        <v>44684</v>
      </c>
    </row>
    <row r="250" spans="1:9">
      <c r="A250" s="14">
        <v>44652</v>
      </c>
      <c r="B250" s="197">
        <v>21468</v>
      </c>
      <c r="C250" s="197">
        <v>8489</v>
      </c>
      <c r="D250" s="197">
        <v>20626</v>
      </c>
      <c r="E250" s="27">
        <f t="shared" si="59"/>
        <v>44652</v>
      </c>
      <c r="F250" s="6">
        <f t="shared" si="60"/>
        <v>21468</v>
      </c>
      <c r="G250" s="6">
        <f>+Nonresidential!B250</f>
        <v>2752.0609794741727</v>
      </c>
      <c r="H250" s="123">
        <v>44712</v>
      </c>
      <c r="I250" s="199" t="s">
        <v>823</v>
      </c>
    </row>
    <row r="251" spans="1:9">
      <c r="A251" s="14"/>
      <c r="H251" s="198">
        <v>44743</v>
      </c>
    </row>
    <row r="252" spans="1:9">
      <c r="A252" s="14" t="s">
        <v>818</v>
      </c>
      <c r="B252" s="91">
        <f>+B250/B249-1</f>
        <v>-4.1905294035482488E-4</v>
      </c>
      <c r="C252" s="91">
        <f>+C250/C249-1</f>
        <v>-7.9467102956644053E-3</v>
      </c>
      <c r="D252" s="91">
        <f>+D250/D249-1</f>
        <v>-9.5082597003457447E-3</v>
      </c>
      <c r="E252" s="27">
        <f>+A250</f>
        <v>44652</v>
      </c>
      <c r="F252" s="91">
        <f>+F250/F249-1</f>
        <v>-4.1905294035482488E-4</v>
      </c>
      <c r="G252" s="91">
        <f>+G250/G249-1</f>
        <v>-1.8173335644336541E-2</v>
      </c>
    </row>
    <row r="253" spans="1:9">
      <c r="A253" s="14"/>
      <c r="B253" s="91"/>
      <c r="C253" s="91"/>
      <c r="D253" s="91"/>
      <c r="E253" s="27"/>
      <c r="F253" s="91"/>
      <c r="G253" s="91"/>
      <c r="H253" s="123"/>
    </row>
    <row r="254" spans="1:9">
      <c r="A254" s="14" t="s">
        <v>797</v>
      </c>
      <c r="B254" s="91">
        <f>+B250/B238-1</f>
        <v>0.17800702370500443</v>
      </c>
      <c r="C254" s="91">
        <f>+C250/C238-1</f>
        <v>0.34022734449005365</v>
      </c>
      <c r="D254" s="91">
        <f>+D250/D238-1</f>
        <v>0.12772006560962268</v>
      </c>
      <c r="E254" s="27">
        <f>+A250</f>
        <v>44652</v>
      </c>
      <c r="F254" s="203">
        <f>+F250/F238-1</f>
        <v>0.17800702370500443</v>
      </c>
      <c r="G254" s="203">
        <f>+G250/G238-1</f>
        <v>0.17724333702552997</v>
      </c>
      <c r="H254" s="123"/>
    </row>
    <row r="255" spans="1:9">
      <c r="A255" s="14"/>
    </row>
    <row r="256" spans="1:9">
      <c r="A256" s="14"/>
      <c r="B256" s="91"/>
      <c r="C256" s="91"/>
      <c r="D256" s="91"/>
      <c r="E256" s="27"/>
      <c r="F256" s="203"/>
      <c r="G256" s="203"/>
    </row>
    <row r="258" spans="1:1">
      <c r="A258" s="14"/>
    </row>
    <row r="259" spans="1:1">
      <c r="A259" s="14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Summary</vt:lpstr>
      <vt:lpstr>GDP</vt:lpstr>
      <vt:lpstr>Retail</vt:lpstr>
      <vt:lpstr>retail (2)</vt:lpstr>
      <vt:lpstr>Rents</vt:lpstr>
      <vt:lpstr>Consumer spend</vt:lpstr>
      <vt:lpstr>HousePrices</vt:lpstr>
      <vt:lpstr>HouseSales</vt:lpstr>
      <vt:lpstr>Consents</vt:lpstr>
      <vt:lpstr>Nonresidential</vt:lpstr>
      <vt:lpstr>Cap goods price index</vt:lpstr>
      <vt:lpstr>EmpGrowth</vt:lpstr>
      <vt:lpstr>Unemployment</vt:lpstr>
      <vt:lpstr>AnnualUE</vt:lpstr>
      <vt:lpstr>YouthUE</vt:lpstr>
      <vt:lpstr>AnnualYUE</vt:lpstr>
      <vt:lpstr>YUERONZ</vt:lpstr>
      <vt:lpstr>LM</vt:lpstr>
      <vt:lpstr>Confidence</vt:lpstr>
      <vt:lpstr>Population</vt:lpstr>
      <vt:lpstr>Wages</vt:lpstr>
      <vt:lpstr>Netmigration</vt:lpstr>
      <vt:lpstr>Migration</vt:lpstr>
      <vt:lpstr>Guestnights</vt:lpstr>
      <vt:lpstr>GN2</vt:lpstr>
    </vt:vector>
  </TitlesOfParts>
  <Company>Auckland Council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luenm</dc:creator>
  <cp:lastModifiedBy>Ross Wilson</cp:lastModifiedBy>
  <cp:lastPrinted>2018-03-28T00:55:44Z</cp:lastPrinted>
  <dcterms:created xsi:type="dcterms:W3CDTF">2013-08-28T04:01:21Z</dcterms:created>
  <dcterms:modified xsi:type="dcterms:W3CDTF">2022-06-02T02:33:16Z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</Properties>
</file>